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mar/Desktop/NUS/Business /DAO1704/Project_SA4_T4 (1)/"/>
    </mc:Choice>
  </mc:AlternateContent>
  <xr:revisionPtr revIDLastSave="0" documentId="8_{C2FC644E-272F-7E45-9650-190DA64D11E2}" xr6:coauthVersionLast="45" xr6:coauthVersionMax="45" xr10:uidLastSave="{00000000-0000-0000-0000-000000000000}"/>
  <bookViews>
    <workbookView xWindow="0" yWindow="460" windowWidth="38400" windowHeight="20200" xr2:uid="{2FD4C290-2D3E-BB47-9428-394EF1629378}"/>
  </bookViews>
  <sheets>
    <sheet name="Info Sheet" sheetId="5" r:id="rId1"/>
    <sheet name="Sensitivity analysis" sheetId="10" r:id="rId2"/>
    <sheet name="1 Charging Station" sheetId="9" r:id="rId3"/>
    <sheet name="2 Charging Stations" sheetId="6" r:id="rId4"/>
    <sheet name="3 Charging Stations " sheetId="7" r:id="rId5"/>
    <sheet name="4 Charging Stations" sheetId="8" r:id="rId6"/>
    <sheet name="Optimal No. of CS " sheetId="11" r:id="rId7"/>
    <sheet name="Optimal 2 CS" sheetId="12" r:id="rId8"/>
    <sheet name="Optimal 3 CS" sheetId="13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5" l="1"/>
  <c r="A24" i="10"/>
  <c r="A39" i="10"/>
  <c r="G9" i="10"/>
  <c r="A9" i="10"/>
  <c r="M47" i="6" l="1"/>
  <c r="J28" i="9" l="1"/>
  <c r="B23" i="5"/>
  <c r="B27" i="5"/>
  <c r="B26" i="5"/>
  <c r="B15" i="5"/>
  <c r="B11" i="5" s="1"/>
  <c r="J27" i="9" s="1"/>
  <c r="S38" i="11"/>
  <c r="D1" i="13" l="1"/>
  <c r="C1" i="13"/>
  <c r="B1" i="13"/>
  <c r="E1" i="12"/>
  <c r="D1" i="12"/>
  <c r="C1" i="12"/>
  <c r="B1" i="12"/>
  <c r="E1" i="11"/>
  <c r="D1" i="11"/>
  <c r="C1" i="11"/>
  <c r="B1" i="11"/>
  <c r="E26" i="9" l="1"/>
  <c r="E27" i="9"/>
  <c r="E28" i="9"/>
  <c r="E29" i="9"/>
  <c r="E30" i="9"/>
  <c r="E31" i="9"/>
  <c r="E25" i="9"/>
  <c r="B13" i="9"/>
  <c r="M31" i="6"/>
  <c r="M32" i="6"/>
  <c r="B31" i="6"/>
  <c r="B32" i="6"/>
  <c r="AK31" i="6"/>
  <c r="AK32" i="6"/>
  <c r="Y31" i="6"/>
  <c r="Y32" i="6"/>
  <c r="B14" i="9"/>
  <c r="B19" i="5"/>
  <c r="F37" i="8"/>
  <c r="F38" i="8"/>
  <c r="F39" i="8"/>
  <c r="F40" i="8"/>
  <c r="F41" i="8"/>
  <c r="F42" i="8"/>
  <c r="F36" i="8"/>
  <c r="F43" i="7"/>
  <c r="F44" i="7"/>
  <c r="F45" i="7"/>
  <c r="F46" i="7"/>
  <c r="F47" i="7"/>
  <c r="F48" i="7"/>
  <c r="F49" i="7"/>
  <c r="S43" i="7"/>
  <c r="S44" i="7"/>
  <c r="S45" i="7"/>
  <c r="S46" i="7"/>
  <c r="S47" i="7"/>
  <c r="S48" i="7"/>
  <c r="S49" i="7"/>
  <c r="AF43" i="7"/>
  <c r="G37" i="8" l="1"/>
  <c r="G38" i="8"/>
  <c r="G39" i="8"/>
  <c r="G40" i="8"/>
  <c r="G41" i="8"/>
  <c r="G42" i="8"/>
  <c r="G36" i="8"/>
  <c r="G43" i="7"/>
  <c r="AG43" i="7"/>
  <c r="AG44" i="7"/>
  <c r="AG45" i="7"/>
  <c r="AG46" i="7"/>
  <c r="AG47" i="7"/>
  <c r="AG48" i="7"/>
  <c r="AG49" i="7"/>
  <c r="T43" i="7"/>
  <c r="T44" i="7"/>
  <c r="T45" i="7"/>
  <c r="T46" i="7"/>
  <c r="T47" i="7"/>
  <c r="T48" i="7"/>
  <c r="T49" i="7"/>
  <c r="G44" i="7"/>
  <c r="G45" i="7"/>
  <c r="G46" i="7"/>
  <c r="G47" i="7"/>
  <c r="G48" i="7"/>
  <c r="G49" i="7"/>
  <c r="AP44" i="6"/>
  <c r="AP45" i="6"/>
  <c r="AP46" i="6"/>
  <c r="AP47" i="6"/>
  <c r="AP48" i="6"/>
  <c r="AP49" i="6"/>
  <c r="AP50" i="6"/>
  <c r="AD44" i="6"/>
  <c r="AD45" i="6"/>
  <c r="AD46" i="6"/>
  <c r="AD47" i="6"/>
  <c r="AD48" i="6"/>
  <c r="AD49" i="6"/>
  <c r="AD50" i="6"/>
  <c r="R44" i="6"/>
  <c r="R45" i="6"/>
  <c r="R46" i="6"/>
  <c r="R47" i="6"/>
  <c r="R48" i="6"/>
  <c r="R49" i="6"/>
  <c r="R50" i="6"/>
  <c r="F45" i="6"/>
  <c r="F46" i="6"/>
  <c r="F47" i="6"/>
  <c r="F48" i="6"/>
  <c r="F49" i="6"/>
  <c r="F50" i="6"/>
  <c r="F44" i="6"/>
  <c r="B26" i="8"/>
  <c r="AC33" i="7"/>
  <c r="P33" i="7"/>
  <c r="M33" i="6"/>
  <c r="B33" i="6"/>
  <c r="C33" i="7"/>
  <c r="F26" i="9"/>
  <c r="F27" i="9"/>
  <c r="F28" i="9"/>
  <c r="F29" i="9"/>
  <c r="F30" i="9"/>
  <c r="F31" i="9"/>
  <c r="F25" i="9"/>
  <c r="Y33" i="6"/>
  <c r="AK33" i="6"/>
  <c r="B15" i="9"/>
  <c r="B7" i="5"/>
  <c r="C7" i="5"/>
  <c r="D7" i="5"/>
  <c r="E7" i="5"/>
  <c r="E4" i="5"/>
  <c r="D4" i="5"/>
  <c r="C4" i="5"/>
  <c r="C6" i="5" s="1"/>
  <c r="B2" i="5"/>
  <c r="M34" i="6"/>
  <c r="Q44" i="6"/>
  <c r="D35" i="9"/>
  <c r="E35" i="9" s="1"/>
  <c r="D36" i="9"/>
  <c r="E36" i="9" s="1"/>
  <c r="D37" i="9"/>
  <c r="E37" i="9" s="1"/>
  <c r="D38" i="9"/>
  <c r="E38" i="9" s="1"/>
  <c r="D39" i="9"/>
  <c r="E39" i="9" s="1"/>
  <c r="D40" i="9"/>
  <c r="E40" i="9" s="1"/>
  <c r="D41" i="9"/>
  <c r="E41" i="9" s="1"/>
  <c r="D42" i="9"/>
  <c r="E42" i="9" s="1"/>
  <c r="D43" i="9"/>
  <c r="E43" i="9" s="1"/>
  <c r="D44" i="9"/>
  <c r="E44" i="9" s="1"/>
  <c r="D45" i="9"/>
  <c r="E45" i="9" s="1"/>
  <c r="D46" i="9"/>
  <c r="E46" i="9" s="1"/>
  <c r="D47" i="9"/>
  <c r="E47" i="9" s="1"/>
  <c r="D48" i="9"/>
  <c r="E48" i="9" s="1"/>
  <c r="D49" i="9"/>
  <c r="E49" i="9" s="1"/>
  <c r="D50" i="9"/>
  <c r="E50" i="9" s="1"/>
  <c r="D51" i="9"/>
  <c r="E51" i="9" s="1"/>
  <c r="D52" i="9"/>
  <c r="E52" i="9" s="1"/>
  <c r="D53" i="9"/>
  <c r="E53" i="9" s="1"/>
  <c r="D54" i="9"/>
  <c r="E54" i="9" s="1"/>
  <c r="D55" i="9"/>
  <c r="E55" i="9" s="1"/>
  <c r="D56" i="9"/>
  <c r="E56" i="9" s="1"/>
  <c r="D57" i="9"/>
  <c r="E57" i="9" s="1"/>
  <c r="D58" i="9"/>
  <c r="E58" i="9" s="1"/>
  <c r="D59" i="9"/>
  <c r="E59" i="9" s="1"/>
  <c r="D60" i="9"/>
  <c r="E60" i="9" s="1"/>
  <c r="D61" i="9"/>
  <c r="E61" i="9" s="1"/>
  <c r="D62" i="9"/>
  <c r="E62" i="9" s="1"/>
  <c r="D63" i="9"/>
  <c r="E63" i="9" s="1"/>
  <c r="D64" i="9"/>
  <c r="E64" i="9" s="1"/>
  <c r="D65" i="9"/>
  <c r="E65" i="9" s="1"/>
  <c r="D66" i="9"/>
  <c r="E66" i="9" s="1"/>
  <c r="D67" i="9"/>
  <c r="E67" i="9" s="1"/>
  <c r="D68" i="9"/>
  <c r="E68" i="9" s="1"/>
  <c r="D69" i="9"/>
  <c r="E69" i="9" s="1"/>
  <c r="D70" i="9"/>
  <c r="E70" i="9" s="1"/>
  <c r="D71" i="9"/>
  <c r="E71" i="9" s="1"/>
  <c r="D72" i="9"/>
  <c r="E72" i="9" s="1"/>
  <c r="D73" i="9"/>
  <c r="E73" i="9" s="1"/>
  <c r="D74" i="9"/>
  <c r="E74" i="9" s="1"/>
  <c r="D75" i="9"/>
  <c r="E75" i="9" s="1"/>
  <c r="D76" i="9"/>
  <c r="E76" i="9" s="1"/>
  <c r="D77" i="9"/>
  <c r="E77" i="9" s="1"/>
  <c r="D78" i="9"/>
  <c r="E78" i="9" s="1"/>
  <c r="D79" i="9"/>
  <c r="E79" i="9" s="1"/>
  <c r="D80" i="9"/>
  <c r="E80" i="9" s="1"/>
  <c r="D81" i="9"/>
  <c r="E81" i="9" s="1"/>
  <c r="D82" i="9"/>
  <c r="E82" i="9" s="1"/>
  <c r="D83" i="9"/>
  <c r="E83" i="9" s="1"/>
  <c r="D84" i="9"/>
  <c r="E84" i="9" s="1"/>
  <c r="D85" i="9"/>
  <c r="E85" i="9" s="1"/>
  <c r="D86" i="9"/>
  <c r="E86" i="9" s="1"/>
  <c r="D87" i="9"/>
  <c r="E87" i="9" s="1"/>
  <c r="D88" i="9"/>
  <c r="E88" i="9" s="1"/>
  <c r="D89" i="9"/>
  <c r="E89" i="9" s="1"/>
  <c r="D90" i="9"/>
  <c r="E90" i="9" s="1"/>
  <c r="D91" i="9"/>
  <c r="E91" i="9" s="1"/>
  <c r="D92" i="9"/>
  <c r="E92" i="9" s="1"/>
  <c r="D93" i="9"/>
  <c r="E93" i="9" s="1"/>
  <c r="D94" i="9"/>
  <c r="E94" i="9" s="1"/>
  <c r="D95" i="9"/>
  <c r="E95" i="9" s="1"/>
  <c r="D96" i="9"/>
  <c r="E96" i="9" s="1"/>
  <c r="D97" i="9"/>
  <c r="E97" i="9" s="1"/>
  <c r="D98" i="9"/>
  <c r="E98" i="9" s="1"/>
  <c r="D99" i="9"/>
  <c r="E99" i="9" s="1"/>
  <c r="D100" i="9"/>
  <c r="E100" i="9" s="1"/>
  <c r="D101" i="9"/>
  <c r="E101" i="9" s="1"/>
  <c r="D102" i="9"/>
  <c r="E102" i="9" s="1"/>
  <c r="D103" i="9"/>
  <c r="E103" i="9" s="1"/>
  <c r="D104" i="9"/>
  <c r="E104" i="9" s="1"/>
  <c r="D105" i="9"/>
  <c r="E105" i="9" s="1"/>
  <c r="D106" i="9"/>
  <c r="E106" i="9" s="1"/>
  <c r="D107" i="9"/>
  <c r="E107" i="9" s="1"/>
  <c r="D108" i="9"/>
  <c r="E108" i="9" s="1"/>
  <c r="D109" i="9"/>
  <c r="E109" i="9" s="1"/>
  <c r="D110" i="9"/>
  <c r="E110" i="9" s="1"/>
  <c r="D111" i="9"/>
  <c r="E111" i="9" s="1"/>
  <c r="D112" i="9"/>
  <c r="E112" i="9" s="1"/>
  <c r="D113" i="9"/>
  <c r="E113" i="9" s="1"/>
  <c r="D114" i="9"/>
  <c r="E114" i="9" s="1"/>
  <c r="D115" i="9"/>
  <c r="E115" i="9" s="1"/>
  <c r="D116" i="9"/>
  <c r="E116" i="9" s="1"/>
  <c r="D117" i="9"/>
  <c r="E117" i="9" s="1"/>
  <c r="D118" i="9"/>
  <c r="E118" i="9" s="1"/>
  <c r="D119" i="9"/>
  <c r="E119" i="9" s="1"/>
  <c r="D120" i="9"/>
  <c r="E120" i="9" s="1"/>
  <c r="D121" i="9"/>
  <c r="E121" i="9" s="1"/>
  <c r="D122" i="9"/>
  <c r="E122" i="9" s="1"/>
  <c r="D123" i="9"/>
  <c r="E123" i="9" s="1"/>
  <c r="D124" i="9"/>
  <c r="E124" i="9" s="1"/>
  <c r="D125" i="9"/>
  <c r="E125" i="9" s="1"/>
  <c r="D126" i="9"/>
  <c r="E126" i="9" s="1"/>
  <c r="D127" i="9"/>
  <c r="E127" i="9" s="1"/>
  <c r="D128" i="9"/>
  <c r="E128" i="9" s="1"/>
  <c r="D129" i="9"/>
  <c r="E129" i="9" s="1"/>
  <c r="D130" i="9"/>
  <c r="E130" i="9" s="1"/>
  <c r="D131" i="9"/>
  <c r="E131" i="9" s="1"/>
  <c r="D132" i="9"/>
  <c r="E132" i="9" s="1"/>
  <c r="D133" i="9"/>
  <c r="E133" i="9" s="1"/>
  <c r="D134" i="9"/>
  <c r="E134" i="9" s="1"/>
  <c r="D135" i="9"/>
  <c r="E135" i="9" s="1"/>
  <c r="D136" i="9"/>
  <c r="E136" i="9" s="1"/>
  <c r="D137" i="9"/>
  <c r="E137" i="9" s="1"/>
  <c r="D138" i="9"/>
  <c r="E138" i="9" s="1"/>
  <c r="D139" i="9"/>
  <c r="E139" i="9" s="1"/>
  <c r="D140" i="9"/>
  <c r="E140" i="9" s="1"/>
  <c r="D141" i="9"/>
  <c r="E141" i="9" s="1"/>
  <c r="D142" i="9"/>
  <c r="E142" i="9" s="1"/>
  <c r="D143" i="9"/>
  <c r="E143" i="9" s="1"/>
  <c r="D144" i="9"/>
  <c r="E144" i="9" s="1"/>
  <c r="D145" i="9"/>
  <c r="E145" i="9" s="1"/>
  <c r="D146" i="9"/>
  <c r="E146" i="9" s="1"/>
  <c r="D147" i="9"/>
  <c r="E147" i="9" s="1"/>
  <c r="D148" i="9"/>
  <c r="E148" i="9" s="1"/>
  <c r="D149" i="9"/>
  <c r="E149" i="9" s="1"/>
  <c r="D150" i="9"/>
  <c r="E150" i="9" s="1"/>
  <c r="D151" i="9"/>
  <c r="E151" i="9" s="1"/>
  <c r="D152" i="9"/>
  <c r="E152" i="9" s="1"/>
  <c r="D153" i="9"/>
  <c r="E153" i="9" s="1"/>
  <c r="D154" i="9"/>
  <c r="E154" i="9" s="1"/>
  <c r="D155" i="9"/>
  <c r="E155" i="9" s="1"/>
  <c r="D156" i="9"/>
  <c r="E156" i="9" s="1"/>
  <c r="D157" i="9"/>
  <c r="E157" i="9" s="1"/>
  <c r="D158" i="9"/>
  <c r="E158" i="9" s="1"/>
  <c r="D159" i="9"/>
  <c r="E159" i="9" s="1"/>
  <c r="D160" i="9"/>
  <c r="E160" i="9" s="1"/>
  <c r="D161" i="9"/>
  <c r="E161" i="9" s="1"/>
  <c r="D162" i="9"/>
  <c r="E162" i="9" s="1"/>
  <c r="D163" i="9"/>
  <c r="E163" i="9" s="1"/>
  <c r="D164" i="9"/>
  <c r="E164" i="9" s="1"/>
  <c r="D165" i="9"/>
  <c r="E165" i="9" s="1"/>
  <c r="D166" i="9"/>
  <c r="E166" i="9" s="1"/>
  <c r="D167" i="9"/>
  <c r="E167" i="9" s="1"/>
  <c r="D168" i="9"/>
  <c r="E168" i="9" s="1"/>
  <c r="D169" i="9"/>
  <c r="E169" i="9" s="1"/>
  <c r="D170" i="9"/>
  <c r="E170" i="9" s="1"/>
  <c r="D171" i="9"/>
  <c r="E171" i="9" s="1"/>
  <c r="D172" i="9"/>
  <c r="E172" i="9" s="1"/>
  <c r="D173" i="9"/>
  <c r="E173" i="9" s="1"/>
  <c r="D174" i="9"/>
  <c r="E174" i="9" s="1"/>
  <c r="D175" i="9"/>
  <c r="E175" i="9" s="1"/>
  <c r="D176" i="9"/>
  <c r="E176" i="9" s="1"/>
  <c r="D177" i="9"/>
  <c r="E177" i="9" s="1"/>
  <c r="D178" i="9"/>
  <c r="E178" i="9" s="1"/>
  <c r="D179" i="9"/>
  <c r="E179" i="9" s="1"/>
  <c r="D180" i="9"/>
  <c r="E180" i="9" s="1"/>
  <c r="D181" i="9"/>
  <c r="E181" i="9" s="1"/>
  <c r="D182" i="9"/>
  <c r="E182" i="9" s="1"/>
  <c r="D183" i="9"/>
  <c r="E183" i="9" s="1"/>
  <c r="D184" i="9"/>
  <c r="E184" i="9" s="1"/>
  <c r="D185" i="9"/>
  <c r="E185" i="9" s="1"/>
  <c r="D186" i="9"/>
  <c r="E186" i="9" s="1"/>
  <c r="D187" i="9"/>
  <c r="E187" i="9" s="1"/>
  <c r="D188" i="9"/>
  <c r="E188" i="9" s="1"/>
  <c r="D189" i="9"/>
  <c r="E189" i="9" s="1"/>
  <c r="D190" i="9"/>
  <c r="E190" i="9" s="1"/>
  <c r="D191" i="9"/>
  <c r="E191" i="9" s="1"/>
  <c r="D192" i="9"/>
  <c r="E192" i="9" s="1"/>
  <c r="D193" i="9"/>
  <c r="E193" i="9" s="1"/>
  <c r="D194" i="9"/>
  <c r="E194" i="9" s="1"/>
  <c r="D195" i="9"/>
  <c r="E195" i="9" s="1"/>
  <c r="D196" i="9"/>
  <c r="E196" i="9" s="1"/>
  <c r="D197" i="9"/>
  <c r="E197" i="9" s="1"/>
  <c r="D198" i="9"/>
  <c r="E198" i="9" s="1"/>
  <c r="D199" i="9"/>
  <c r="E199" i="9" s="1"/>
  <c r="D200" i="9"/>
  <c r="E200" i="9" s="1"/>
  <c r="D201" i="9"/>
  <c r="E201" i="9" s="1"/>
  <c r="D202" i="9"/>
  <c r="E202" i="9" s="1"/>
  <c r="D203" i="9"/>
  <c r="E203" i="9" s="1"/>
  <c r="D204" i="9"/>
  <c r="E204" i="9" s="1"/>
  <c r="D205" i="9"/>
  <c r="E205" i="9" s="1"/>
  <c r="D206" i="9"/>
  <c r="E206" i="9" s="1"/>
  <c r="D207" i="9"/>
  <c r="E207" i="9" s="1"/>
  <c r="D208" i="9"/>
  <c r="E208" i="9" s="1"/>
  <c r="D209" i="9"/>
  <c r="E209" i="9" s="1"/>
  <c r="D210" i="9"/>
  <c r="E210" i="9" s="1"/>
  <c r="D211" i="9"/>
  <c r="E211" i="9" s="1"/>
  <c r="D212" i="9"/>
  <c r="E212" i="9" s="1"/>
  <c r="D213" i="9"/>
  <c r="E213" i="9" s="1"/>
  <c r="D214" i="9"/>
  <c r="E214" i="9" s="1"/>
  <c r="D215" i="9"/>
  <c r="E215" i="9" s="1"/>
  <c r="D216" i="9"/>
  <c r="E216" i="9" s="1"/>
  <c r="D217" i="9"/>
  <c r="E217" i="9" s="1"/>
  <c r="D218" i="9"/>
  <c r="E218" i="9" s="1"/>
  <c r="D219" i="9"/>
  <c r="E219" i="9" s="1"/>
  <c r="D220" i="9"/>
  <c r="E220" i="9" s="1"/>
  <c r="D221" i="9"/>
  <c r="E221" i="9" s="1"/>
  <c r="D222" i="9"/>
  <c r="E222" i="9" s="1"/>
  <c r="D223" i="9"/>
  <c r="E223" i="9" s="1"/>
  <c r="D224" i="9"/>
  <c r="E224" i="9" s="1"/>
  <c r="D225" i="9"/>
  <c r="E225" i="9" s="1"/>
  <c r="D226" i="9"/>
  <c r="E226" i="9" s="1"/>
  <c r="D227" i="9"/>
  <c r="E227" i="9" s="1"/>
  <c r="D228" i="9"/>
  <c r="E228" i="9" s="1"/>
  <c r="D229" i="9"/>
  <c r="E229" i="9" s="1"/>
  <c r="D230" i="9"/>
  <c r="E230" i="9" s="1"/>
  <c r="D231" i="9"/>
  <c r="E231" i="9" s="1"/>
  <c r="D232" i="9"/>
  <c r="E232" i="9" s="1"/>
  <c r="D233" i="9"/>
  <c r="E233" i="9" s="1"/>
  <c r="D234" i="9"/>
  <c r="E234" i="9" s="1"/>
  <c r="D235" i="9"/>
  <c r="E235" i="9" s="1"/>
  <c r="D236" i="9"/>
  <c r="E236" i="9" s="1"/>
  <c r="D237" i="9"/>
  <c r="E237" i="9" s="1"/>
  <c r="D238" i="9"/>
  <c r="E238" i="9" s="1"/>
  <c r="D239" i="9"/>
  <c r="E239" i="9" s="1"/>
  <c r="D240" i="9"/>
  <c r="E240" i="9" s="1"/>
  <c r="D241" i="9"/>
  <c r="E241" i="9" s="1"/>
  <c r="D242" i="9"/>
  <c r="E242" i="9" s="1"/>
  <c r="D243" i="9"/>
  <c r="E243" i="9" s="1"/>
  <c r="D244" i="9"/>
  <c r="E244" i="9" s="1"/>
  <c r="D245" i="9"/>
  <c r="E245" i="9" s="1"/>
  <c r="D246" i="9"/>
  <c r="E246" i="9" s="1"/>
  <c r="D247" i="9"/>
  <c r="E247" i="9" s="1"/>
  <c r="D248" i="9"/>
  <c r="E248" i="9" s="1"/>
  <c r="D249" i="9"/>
  <c r="E249" i="9" s="1"/>
  <c r="D250" i="9"/>
  <c r="E250" i="9" s="1"/>
  <c r="D251" i="9"/>
  <c r="E251" i="9" s="1"/>
  <c r="D252" i="9"/>
  <c r="E252" i="9" s="1"/>
  <c r="D253" i="9"/>
  <c r="E253" i="9" s="1"/>
  <c r="D254" i="9"/>
  <c r="E254" i="9" s="1"/>
  <c r="D255" i="9"/>
  <c r="E255" i="9" s="1"/>
  <c r="D256" i="9"/>
  <c r="E256" i="9" s="1"/>
  <c r="D257" i="9"/>
  <c r="E257" i="9" s="1"/>
  <c r="D258" i="9"/>
  <c r="E258" i="9" s="1"/>
  <c r="D259" i="9"/>
  <c r="E259" i="9" s="1"/>
  <c r="D260" i="9"/>
  <c r="E260" i="9" s="1"/>
  <c r="D261" i="9"/>
  <c r="E261" i="9" s="1"/>
  <c r="D262" i="9"/>
  <c r="E262" i="9" s="1"/>
  <c r="D263" i="9"/>
  <c r="E263" i="9" s="1"/>
  <c r="D264" i="9"/>
  <c r="E264" i="9" s="1"/>
  <c r="D265" i="9"/>
  <c r="E265" i="9" s="1"/>
  <c r="D266" i="9"/>
  <c r="E266" i="9" s="1"/>
  <c r="D267" i="9"/>
  <c r="E267" i="9" s="1"/>
  <c r="D268" i="9"/>
  <c r="E268" i="9" s="1"/>
  <c r="D269" i="9"/>
  <c r="E269" i="9" s="1"/>
  <c r="D270" i="9"/>
  <c r="E270" i="9" s="1"/>
  <c r="D271" i="9"/>
  <c r="E271" i="9" s="1"/>
  <c r="D272" i="9"/>
  <c r="E272" i="9" s="1"/>
  <c r="D273" i="9"/>
  <c r="E273" i="9" s="1"/>
  <c r="D274" i="9"/>
  <c r="E274" i="9" s="1"/>
  <c r="D275" i="9"/>
  <c r="E275" i="9" s="1"/>
  <c r="D276" i="9"/>
  <c r="E276" i="9" s="1"/>
  <c r="D277" i="9"/>
  <c r="E277" i="9" s="1"/>
  <c r="D278" i="9"/>
  <c r="E278" i="9" s="1"/>
  <c r="D279" i="9"/>
  <c r="E279" i="9" s="1"/>
  <c r="D280" i="9"/>
  <c r="E280" i="9" s="1"/>
  <c r="D281" i="9"/>
  <c r="E281" i="9" s="1"/>
  <c r="D282" i="9"/>
  <c r="E282" i="9" s="1"/>
  <c r="D283" i="9"/>
  <c r="E283" i="9" s="1"/>
  <c r="D284" i="9"/>
  <c r="E284" i="9" s="1"/>
  <c r="D285" i="9"/>
  <c r="E285" i="9" s="1"/>
  <c r="D286" i="9"/>
  <c r="E286" i="9" s="1"/>
  <c r="D287" i="9"/>
  <c r="E287" i="9" s="1"/>
  <c r="D288" i="9"/>
  <c r="E288" i="9" s="1"/>
  <c r="D289" i="9"/>
  <c r="E289" i="9" s="1"/>
  <c r="D290" i="9"/>
  <c r="E290" i="9" s="1"/>
  <c r="D291" i="9"/>
  <c r="E291" i="9" s="1"/>
  <c r="D292" i="9"/>
  <c r="E292" i="9" s="1"/>
  <c r="D293" i="9"/>
  <c r="E293" i="9" s="1"/>
  <c r="D294" i="9"/>
  <c r="E294" i="9" s="1"/>
  <c r="D295" i="9"/>
  <c r="E295" i="9" s="1"/>
  <c r="D296" i="9"/>
  <c r="E296" i="9" s="1"/>
  <c r="D297" i="9"/>
  <c r="E297" i="9" s="1"/>
  <c r="D298" i="9"/>
  <c r="E298" i="9" s="1"/>
  <c r="D299" i="9"/>
  <c r="E299" i="9" s="1"/>
  <c r="D300" i="9"/>
  <c r="E300" i="9" s="1"/>
  <c r="D301" i="9"/>
  <c r="E301" i="9" s="1"/>
  <c r="D302" i="9"/>
  <c r="E302" i="9" s="1"/>
  <c r="D303" i="9"/>
  <c r="E303" i="9" s="1"/>
  <c r="D304" i="9"/>
  <c r="E304" i="9" s="1"/>
  <c r="D305" i="9"/>
  <c r="E305" i="9" s="1"/>
  <c r="D306" i="9"/>
  <c r="E306" i="9" s="1"/>
  <c r="D307" i="9"/>
  <c r="E307" i="9" s="1"/>
  <c r="D308" i="9"/>
  <c r="E308" i="9" s="1"/>
  <c r="D309" i="9"/>
  <c r="E309" i="9" s="1"/>
  <c r="D310" i="9"/>
  <c r="E310" i="9" s="1"/>
  <c r="D311" i="9"/>
  <c r="E311" i="9" s="1"/>
  <c r="D312" i="9"/>
  <c r="E312" i="9" s="1"/>
  <c r="D313" i="9"/>
  <c r="E313" i="9" s="1"/>
  <c r="D314" i="9"/>
  <c r="E314" i="9" s="1"/>
  <c r="D315" i="9"/>
  <c r="E315" i="9" s="1"/>
  <c r="D316" i="9"/>
  <c r="E316" i="9" s="1"/>
  <c r="D317" i="9"/>
  <c r="E317" i="9" s="1"/>
  <c r="D318" i="9"/>
  <c r="E318" i="9" s="1"/>
  <c r="D319" i="9"/>
  <c r="E319" i="9" s="1"/>
  <c r="D320" i="9"/>
  <c r="E320" i="9" s="1"/>
  <c r="D321" i="9"/>
  <c r="E321" i="9" s="1"/>
  <c r="D322" i="9"/>
  <c r="E322" i="9" s="1"/>
  <c r="D323" i="9"/>
  <c r="E323" i="9" s="1"/>
  <c r="D324" i="9"/>
  <c r="E324" i="9" s="1"/>
  <c r="D325" i="9"/>
  <c r="E325" i="9" s="1"/>
  <c r="D326" i="9"/>
  <c r="E326" i="9" s="1"/>
  <c r="D327" i="9"/>
  <c r="E327" i="9" s="1"/>
  <c r="D328" i="9"/>
  <c r="E328" i="9" s="1"/>
  <c r="D329" i="9"/>
  <c r="E329" i="9" s="1"/>
  <c r="D330" i="9"/>
  <c r="E330" i="9" s="1"/>
  <c r="D331" i="9"/>
  <c r="E331" i="9" s="1"/>
  <c r="D332" i="9"/>
  <c r="E332" i="9" s="1"/>
  <c r="D333" i="9"/>
  <c r="E333" i="9" s="1"/>
  <c r="D334" i="9"/>
  <c r="E334" i="9" s="1"/>
  <c r="D335" i="9"/>
  <c r="E335" i="9" s="1"/>
  <c r="D336" i="9"/>
  <c r="E336" i="9" s="1"/>
  <c r="D337" i="9"/>
  <c r="E337" i="9" s="1"/>
  <c r="D338" i="9"/>
  <c r="E338" i="9" s="1"/>
  <c r="D339" i="9"/>
  <c r="E339" i="9" s="1"/>
  <c r="D340" i="9"/>
  <c r="E340" i="9" s="1"/>
  <c r="D341" i="9"/>
  <c r="E341" i="9" s="1"/>
  <c r="D342" i="9"/>
  <c r="E342" i="9" s="1"/>
  <c r="D343" i="9"/>
  <c r="E343" i="9" s="1"/>
  <c r="D344" i="9"/>
  <c r="E344" i="9" s="1"/>
  <c r="D345" i="9"/>
  <c r="E345" i="9" s="1"/>
  <c r="D346" i="9"/>
  <c r="E346" i="9" s="1"/>
  <c r="D347" i="9"/>
  <c r="E347" i="9" s="1"/>
  <c r="D348" i="9"/>
  <c r="E348" i="9" s="1"/>
  <c r="D349" i="9"/>
  <c r="E349" i="9" s="1"/>
  <c r="D350" i="9"/>
  <c r="E350" i="9" s="1"/>
  <c r="D351" i="9"/>
  <c r="E351" i="9" s="1"/>
  <c r="D352" i="9"/>
  <c r="E352" i="9" s="1"/>
  <c r="D353" i="9"/>
  <c r="E353" i="9" s="1"/>
  <c r="D354" i="9"/>
  <c r="E354" i="9" s="1"/>
  <c r="D355" i="9"/>
  <c r="E355" i="9" s="1"/>
  <c r="D356" i="9"/>
  <c r="E356" i="9" s="1"/>
  <c r="D357" i="9"/>
  <c r="E357" i="9" s="1"/>
  <c r="D358" i="9"/>
  <c r="E358" i="9" s="1"/>
  <c r="D359" i="9"/>
  <c r="E359" i="9" s="1"/>
  <c r="D360" i="9"/>
  <c r="E360" i="9" s="1"/>
  <c r="D361" i="9"/>
  <c r="E361" i="9" s="1"/>
  <c r="D362" i="9"/>
  <c r="E362" i="9" s="1"/>
  <c r="D363" i="9"/>
  <c r="E363" i="9" s="1"/>
  <c r="D364" i="9"/>
  <c r="E364" i="9" s="1"/>
  <c r="D365" i="9"/>
  <c r="E365" i="9" s="1"/>
  <c r="D366" i="9"/>
  <c r="E366" i="9" s="1"/>
  <c r="D367" i="9"/>
  <c r="E367" i="9" s="1"/>
  <c r="D368" i="9"/>
  <c r="E368" i="9" s="1"/>
  <c r="D369" i="9"/>
  <c r="E369" i="9" s="1"/>
  <c r="D370" i="9"/>
  <c r="E370" i="9" s="1"/>
  <c r="D371" i="9"/>
  <c r="E371" i="9" s="1"/>
  <c r="D372" i="9"/>
  <c r="E372" i="9" s="1"/>
  <c r="D373" i="9"/>
  <c r="E373" i="9" s="1"/>
  <c r="D374" i="9"/>
  <c r="E374" i="9" s="1"/>
  <c r="D375" i="9"/>
  <c r="E375" i="9" s="1"/>
  <c r="D376" i="9"/>
  <c r="E376" i="9" s="1"/>
  <c r="D377" i="9"/>
  <c r="E377" i="9" s="1"/>
  <c r="D378" i="9"/>
  <c r="E378" i="9" s="1"/>
  <c r="D379" i="9"/>
  <c r="E379" i="9" s="1"/>
  <c r="D380" i="9"/>
  <c r="E380" i="9" s="1"/>
  <c r="D381" i="9"/>
  <c r="E381" i="9" s="1"/>
  <c r="D382" i="9"/>
  <c r="E382" i="9" s="1"/>
  <c r="D383" i="9"/>
  <c r="E383" i="9" s="1"/>
  <c r="D384" i="9"/>
  <c r="E384" i="9" s="1"/>
  <c r="D385" i="9"/>
  <c r="E385" i="9" s="1"/>
  <c r="D386" i="9"/>
  <c r="E386" i="9" s="1"/>
  <c r="D387" i="9"/>
  <c r="E387" i="9" s="1"/>
  <c r="D388" i="9"/>
  <c r="E388" i="9" s="1"/>
  <c r="D389" i="9"/>
  <c r="E389" i="9" s="1"/>
  <c r="D390" i="9"/>
  <c r="E390" i="9" s="1"/>
  <c r="D391" i="9"/>
  <c r="E391" i="9" s="1"/>
  <c r="D392" i="9"/>
  <c r="E392" i="9" s="1"/>
  <c r="D393" i="9"/>
  <c r="E393" i="9" s="1"/>
  <c r="D394" i="9"/>
  <c r="E394" i="9" s="1"/>
  <c r="D395" i="9"/>
  <c r="E395" i="9" s="1"/>
  <c r="D396" i="9"/>
  <c r="E396" i="9" s="1"/>
  <c r="D397" i="9"/>
  <c r="E397" i="9" s="1"/>
  <c r="D398" i="9"/>
  <c r="E398" i="9" s="1"/>
  <c r="D399" i="9"/>
  <c r="E399" i="9" s="1"/>
  <c r="D400" i="9"/>
  <c r="E400" i="9" s="1"/>
  <c r="D401" i="9"/>
  <c r="E401" i="9" s="1"/>
  <c r="D402" i="9"/>
  <c r="E402" i="9" s="1"/>
  <c r="D403" i="9"/>
  <c r="E403" i="9" s="1"/>
  <c r="D404" i="9"/>
  <c r="E404" i="9" s="1"/>
  <c r="D405" i="9"/>
  <c r="E405" i="9" s="1"/>
  <c r="D406" i="9"/>
  <c r="E406" i="9" s="1"/>
  <c r="D407" i="9"/>
  <c r="E407" i="9" s="1"/>
  <c r="D408" i="9"/>
  <c r="E408" i="9" s="1"/>
  <c r="D409" i="9"/>
  <c r="E409" i="9" s="1"/>
  <c r="D410" i="9"/>
  <c r="E410" i="9" s="1"/>
  <c r="D411" i="9"/>
  <c r="E411" i="9" s="1"/>
  <c r="D412" i="9"/>
  <c r="E412" i="9" s="1"/>
  <c r="D413" i="9"/>
  <c r="E413" i="9" s="1"/>
  <c r="D414" i="9"/>
  <c r="E414" i="9" s="1"/>
  <c r="D415" i="9"/>
  <c r="E415" i="9" s="1"/>
  <c r="D416" i="9"/>
  <c r="E416" i="9" s="1"/>
  <c r="D417" i="9"/>
  <c r="E417" i="9" s="1"/>
  <c r="D418" i="9"/>
  <c r="E418" i="9" s="1"/>
  <c r="D419" i="9"/>
  <c r="E419" i="9" s="1"/>
  <c r="D420" i="9"/>
  <c r="E420" i="9" s="1"/>
  <c r="D421" i="9"/>
  <c r="E421" i="9" s="1"/>
  <c r="D422" i="9"/>
  <c r="E422" i="9" s="1"/>
  <c r="D423" i="9"/>
  <c r="E423" i="9" s="1"/>
  <c r="D424" i="9"/>
  <c r="E424" i="9" s="1"/>
  <c r="D425" i="9"/>
  <c r="E425" i="9" s="1"/>
  <c r="D426" i="9"/>
  <c r="E426" i="9" s="1"/>
  <c r="D427" i="9"/>
  <c r="E427" i="9" s="1"/>
  <c r="D428" i="9"/>
  <c r="E428" i="9" s="1"/>
  <c r="D429" i="9"/>
  <c r="E429" i="9" s="1"/>
  <c r="D430" i="9"/>
  <c r="E430" i="9" s="1"/>
  <c r="D431" i="9"/>
  <c r="E431" i="9" s="1"/>
  <c r="D432" i="9"/>
  <c r="E432" i="9" s="1"/>
  <c r="D433" i="9"/>
  <c r="E433" i="9" s="1"/>
  <c r="D434" i="9"/>
  <c r="E434" i="9" s="1"/>
  <c r="D435" i="9"/>
  <c r="E435" i="9" s="1"/>
  <c r="D436" i="9"/>
  <c r="E436" i="9" s="1"/>
  <c r="D437" i="9"/>
  <c r="E437" i="9" s="1"/>
  <c r="D438" i="9"/>
  <c r="E438" i="9" s="1"/>
  <c r="D439" i="9"/>
  <c r="E439" i="9" s="1"/>
  <c r="D440" i="9"/>
  <c r="E440" i="9" s="1"/>
  <c r="D441" i="9"/>
  <c r="E441" i="9" s="1"/>
  <c r="D442" i="9"/>
  <c r="E442" i="9" s="1"/>
  <c r="D443" i="9"/>
  <c r="E443" i="9" s="1"/>
  <c r="D444" i="9"/>
  <c r="E444" i="9" s="1"/>
  <c r="D445" i="9"/>
  <c r="E445" i="9" s="1"/>
  <c r="D446" i="9"/>
  <c r="E446" i="9" s="1"/>
  <c r="D447" i="9"/>
  <c r="E447" i="9" s="1"/>
  <c r="D448" i="9"/>
  <c r="E448" i="9" s="1"/>
  <c r="D449" i="9"/>
  <c r="E449" i="9" s="1"/>
  <c r="D450" i="9"/>
  <c r="E450" i="9" s="1"/>
  <c r="D451" i="9"/>
  <c r="E451" i="9" s="1"/>
  <c r="D452" i="9"/>
  <c r="E452" i="9" s="1"/>
  <c r="D453" i="9"/>
  <c r="E453" i="9" s="1"/>
  <c r="D454" i="9"/>
  <c r="E454" i="9" s="1"/>
  <c r="D455" i="9"/>
  <c r="E455" i="9" s="1"/>
  <c r="D456" i="9"/>
  <c r="E456" i="9" s="1"/>
  <c r="D457" i="9"/>
  <c r="E457" i="9" s="1"/>
  <c r="D458" i="9"/>
  <c r="E458" i="9" s="1"/>
  <c r="D459" i="9"/>
  <c r="E459" i="9" s="1"/>
  <c r="D460" i="9"/>
  <c r="E460" i="9" s="1"/>
  <c r="D461" i="9"/>
  <c r="E461" i="9" s="1"/>
  <c r="D462" i="9"/>
  <c r="E462" i="9" s="1"/>
  <c r="D463" i="9"/>
  <c r="E463" i="9" s="1"/>
  <c r="D464" i="9"/>
  <c r="E464" i="9" s="1"/>
  <c r="D465" i="9"/>
  <c r="E465" i="9" s="1"/>
  <c r="D466" i="9"/>
  <c r="E466" i="9" s="1"/>
  <c r="D467" i="9"/>
  <c r="E467" i="9" s="1"/>
  <c r="D468" i="9"/>
  <c r="E468" i="9" s="1"/>
  <c r="D469" i="9"/>
  <c r="E469" i="9" s="1"/>
  <c r="D470" i="9"/>
  <c r="E470" i="9" s="1"/>
  <c r="D471" i="9"/>
  <c r="E471" i="9" s="1"/>
  <c r="D472" i="9"/>
  <c r="E472" i="9" s="1"/>
  <c r="D473" i="9"/>
  <c r="E473" i="9" s="1"/>
  <c r="D474" i="9"/>
  <c r="E474" i="9" s="1"/>
  <c r="D475" i="9"/>
  <c r="E475" i="9" s="1"/>
  <c r="D476" i="9"/>
  <c r="E476" i="9" s="1"/>
  <c r="D477" i="9"/>
  <c r="E477" i="9" s="1"/>
  <c r="D478" i="9"/>
  <c r="E478" i="9" s="1"/>
  <c r="D479" i="9"/>
  <c r="E479" i="9" s="1"/>
  <c r="D480" i="9"/>
  <c r="E480" i="9" s="1"/>
  <c r="D481" i="9"/>
  <c r="E481" i="9" s="1"/>
  <c r="D482" i="9"/>
  <c r="E482" i="9" s="1"/>
  <c r="D483" i="9"/>
  <c r="E483" i="9" s="1"/>
  <c r="D484" i="9"/>
  <c r="E484" i="9" s="1"/>
  <c r="D485" i="9"/>
  <c r="E485" i="9" s="1"/>
  <c r="D486" i="9"/>
  <c r="E486" i="9" s="1"/>
  <c r="D487" i="9"/>
  <c r="E487" i="9" s="1"/>
  <c r="D488" i="9"/>
  <c r="E488" i="9" s="1"/>
  <c r="D489" i="9"/>
  <c r="E489" i="9" s="1"/>
  <c r="D490" i="9"/>
  <c r="E490" i="9" s="1"/>
  <c r="D491" i="9"/>
  <c r="E491" i="9" s="1"/>
  <c r="D492" i="9"/>
  <c r="E492" i="9" s="1"/>
  <c r="D493" i="9"/>
  <c r="E493" i="9" s="1"/>
  <c r="D494" i="9"/>
  <c r="E494" i="9" s="1"/>
  <c r="D495" i="9"/>
  <c r="E495" i="9" s="1"/>
  <c r="D496" i="9"/>
  <c r="E496" i="9" s="1"/>
  <c r="D497" i="9"/>
  <c r="E497" i="9" s="1"/>
  <c r="D498" i="9"/>
  <c r="E498" i="9" s="1"/>
  <c r="D499" i="9"/>
  <c r="E499" i="9" s="1"/>
  <c r="D500" i="9"/>
  <c r="E500" i="9" s="1"/>
  <c r="D501" i="9"/>
  <c r="E501" i="9" s="1"/>
  <c r="D502" i="9"/>
  <c r="E502" i="9" s="1"/>
  <c r="D503" i="9"/>
  <c r="E503" i="9" s="1"/>
  <c r="D504" i="9"/>
  <c r="E504" i="9" s="1"/>
  <c r="D505" i="9"/>
  <c r="E505" i="9" s="1"/>
  <c r="D506" i="9"/>
  <c r="E506" i="9" s="1"/>
  <c r="D507" i="9"/>
  <c r="E507" i="9" s="1"/>
  <c r="D508" i="9"/>
  <c r="E508" i="9" s="1"/>
  <c r="D509" i="9"/>
  <c r="E509" i="9" s="1"/>
  <c r="D510" i="9"/>
  <c r="E510" i="9" s="1"/>
  <c r="D511" i="9"/>
  <c r="E511" i="9" s="1"/>
  <c r="D512" i="9"/>
  <c r="E512" i="9" s="1"/>
  <c r="D513" i="9"/>
  <c r="E513" i="9" s="1"/>
  <c r="D514" i="9"/>
  <c r="E514" i="9" s="1"/>
  <c r="D515" i="9"/>
  <c r="E515" i="9" s="1"/>
  <c r="D516" i="9"/>
  <c r="E516" i="9" s="1"/>
  <c r="D517" i="9"/>
  <c r="E517" i="9" s="1"/>
  <c r="D518" i="9"/>
  <c r="E518" i="9" s="1"/>
  <c r="D519" i="9"/>
  <c r="E519" i="9" s="1"/>
  <c r="D520" i="9"/>
  <c r="E520" i="9" s="1"/>
  <c r="D521" i="9"/>
  <c r="E521" i="9" s="1"/>
  <c r="D522" i="9"/>
  <c r="E522" i="9" s="1"/>
  <c r="D523" i="9"/>
  <c r="E523" i="9" s="1"/>
  <c r="D524" i="9"/>
  <c r="E524" i="9" s="1"/>
  <c r="D525" i="9"/>
  <c r="E525" i="9" s="1"/>
  <c r="D526" i="9"/>
  <c r="E526" i="9" s="1"/>
  <c r="D527" i="9"/>
  <c r="E527" i="9" s="1"/>
  <c r="D528" i="9"/>
  <c r="E528" i="9" s="1"/>
  <c r="D529" i="9"/>
  <c r="E529" i="9" s="1"/>
  <c r="D530" i="9"/>
  <c r="E530" i="9" s="1"/>
  <c r="D531" i="9"/>
  <c r="E531" i="9" s="1"/>
  <c r="D532" i="9"/>
  <c r="E532" i="9" s="1"/>
  <c r="D533" i="9"/>
  <c r="E533" i="9" s="1"/>
  <c r="D534" i="9"/>
  <c r="E534" i="9" s="1"/>
  <c r="D535" i="9"/>
  <c r="E535" i="9" s="1"/>
  <c r="D536" i="9"/>
  <c r="E536" i="9" s="1"/>
  <c r="D537" i="9"/>
  <c r="E537" i="9" s="1"/>
  <c r="D538" i="9"/>
  <c r="E538" i="9" s="1"/>
  <c r="D539" i="9"/>
  <c r="E539" i="9" s="1"/>
  <c r="D540" i="9"/>
  <c r="E540" i="9" s="1"/>
  <c r="D541" i="9"/>
  <c r="E541" i="9" s="1"/>
  <c r="D542" i="9"/>
  <c r="E542" i="9" s="1"/>
  <c r="D543" i="9"/>
  <c r="E543" i="9" s="1"/>
  <c r="D544" i="9"/>
  <c r="E544" i="9" s="1"/>
  <c r="D545" i="9"/>
  <c r="E545" i="9" s="1"/>
  <c r="D546" i="9"/>
  <c r="E546" i="9" s="1"/>
  <c r="D547" i="9"/>
  <c r="E547" i="9" s="1"/>
  <c r="D548" i="9"/>
  <c r="E548" i="9" s="1"/>
  <c r="D549" i="9"/>
  <c r="E549" i="9" s="1"/>
  <c r="D550" i="9"/>
  <c r="E550" i="9" s="1"/>
  <c r="D551" i="9"/>
  <c r="E551" i="9" s="1"/>
  <c r="D552" i="9"/>
  <c r="E552" i="9" s="1"/>
  <c r="D553" i="9"/>
  <c r="E553" i="9" s="1"/>
  <c r="D554" i="9"/>
  <c r="E554" i="9" s="1"/>
  <c r="D555" i="9"/>
  <c r="E555" i="9" s="1"/>
  <c r="D556" i="9"/>
  <c r="E556" i="9" s="1"/>
  <c r="D557" i="9"/>
  <c r="E557" i="9" s="1"/>
  <c r="D558" i="9"/>
  <c r="E558" i="9" s="1"/>
  <c r="D559" i="9"/>
  <c r="E559" i="9" s="1"/>
  <c r="D560" i="9"/>
  <c r="E560" i="9" s="1"/>
  <c r="D561" i="9"/>
  <c r="E561" i="9" s="1"/>
  <c r="D562" i="9"/>
  <c r="E562" i="9" s="1"/>
  <c r="D563" i="9"/>
  <c r="E563" i="9" s="1"/>
  <c r="D564" i="9"/>
  <c r="E564" i="9" s="1"/>
  <c r="D565" i="9"/>
  <c r="E565" i="9" s="1"/>
  <c r="D566" i="9"/>
  <c r="E566" i="9" s="1"/>
  <c r="D567" i="9"/>
  <c r="E567" i="9" s="1"/>
  <c r="D568" i="9"/>
  <c r="E568" i="9" s="1"/>
  <c r="D569" i="9"/>
  <c r="E569" i="9" s="1"/>
  <c r="D570" i="9"/>
  <c r="E570" i="9" s="1"/>
  <c r="D571" i="9"/>
  <c r="E571" i="9" s="1"/>
  <c r="D572" i="9"/>
  <c r="E572" i="9" s="1"/>
  <c r="D573" i="9"/>
  <c r="E573" i="9" s="1"/>
  <c r="D574" i="9"/>
  <c r="E574" i="9" s="1"/>
  <c r="D575" i="9"/>
  <c r="E575" i="9" s="1"/>
  <c r="D576" i="9"/>
  <c r="E576" i="9" s="1"/>
  <c r="D577" i="9"/>
  <c r="E577" i="9" s="1"/>
  <c r="D578" i="9"/>
  <c r="E578" i="9" s="1"/>
  <c r="D579" i="9"/>
  <c r="E579" i="9" s="1"/>
  <c r="D580" i="9"/>
  <c r="E580" i="9" s="1"/>
  <c r="D581" i="9"/>
  <c r="E581" i="9" s="1"/>
  <c r="D582" i="9"/>
  <c r="E582" i="9" s="1"/>
  <c r="D583" i="9"/>
  <c r="E583" i="9" s="1"/>
  <c r="D584" i="9"/>
  <c r="E584" i="9" s="1"/>
  <c r="D585" i="9"/>
  <c r="E585" i="9" s="1"/>
  <c r="D586" i="9"/>
  <c r="E586" i="9" s="1"/>
  <c r="D587" i="9"/>
  <c r="E587" i="9" s="1"/>
  <c r="D588" i="9"/>
  <c r="E588" i="9" s="1"/>
  <c r="D589" i="9"/>
  <c r="E589" i="9" s="1"/>
  <c r="D590" i="9"/>
  <c r="E590" i="9" s="1"/>
  <c r="D591" i="9"/>
  <c r="E591" i="9" s="1"/>
  <c r="D592" i="9"/>
  <c r="E592" i="9" s="1"/>
  <c r="D593" i="9"/>
  <c r="E593" i="9" s="1"/>
  <c r="D594" i="9"/>
  <c r="E594" i="9" s="1"/>
  <c r="D595" i="9"/>
  <c r="E595" i="9" s="1"/>
  <c r="D596" i="9"/>
  <c r="E596" i="9" s="1"/>
  <c r="D597" i="9"/>
  <c r="E597" i="9" s="1"/>
  <c r="D598" i="9"/>
  <c r="E598" i="9" s="1"/>
  <c r="D599" i="9"/>
  <c r="E599" i="9" s="1"/>
  <c r="D600" i="9"/>
  <c r="E600" i="9" s="1"/>
  <c r="D601" i="9"/>
  <c r="E601" i="9" s="1"/>
  <c r="D602" i="9"/>
  <c r="E602" i="9" s="1"/>
  <c r="D603" i="9"/>
  <c r="E603" i="9" s="1"/>
  <c r="D604" i="9"/>
  <c r="E604" i="9" s="1"/>
  <c r="D605" i="9"/>
  <c r="E605" i="9" s="1"/>
  <c r="D606" i="9"/>
  <c r="E606" i="9" s="1"/>
  <c r="D607" i="9"/>
  <c r="E607" i="9" s="1"/>
  <c r="D608" i="9"/>
  <c r="E608" i="9" s="1"/>
  <c r="D609" i="9"/>
  <c r="E609" i="9" s="1"/>
  <c r="D610" i="9"/>
  <c r="E610" i="9" s="1"/>
  <c r="D611" i="9"/>
  <c r="E611" i="9" s="1"/>
  <c r="D612" i="9"/>
  <c r="E612" i="9" s="1"/>
  <c r="D613" i="9"/>
  <c r="E613" i="9" s="1"/>
  <c r="D614" i="9"/>
  <c r="E614" i="9" s="1"/>
  <c r="D615" i="9"/>
  <c r="E615" i="9" s="1"/>
  <c r="D616" i="9"/>
  <c r="E616" i="9" s="1"/>
  <c r="D617" i="9"/>
  <c r="E617" i="9" s="1"/>
  <c r="D618" i="9"/>
  <c r="E618" i="9" s="1"/>
  <c r="D619" i="9"/>
  <c r="E619" i="9" s="1"/>
  <c r="D620" i="9"/>
  <c r="E620" i="9" s="1"/>
  <c r="D621" i="9"/>
  <c r="E621" i="9" s="1"/>
  <c r="D622" i="9"/>
  <c r="E622" i="9" s="1"/>
  <c r="D623" i="9"/>
  <c r="E623" i="9" s="1"/>
  <c r="D624" i="9"/>
  <c r="E624" i="9" s="1"/>
  <c r="D625" i="9"/>
  <c r="E625" i="9" s="1"/>
  <c r="D626" i="9"/>
  <c r="E626" i="9" s="1"/>
  <c r="D627" i="9"/>
  <c r="E627" i="9" s="1"/>
  <c r="D628" i="9"/>
  <c r="E628" i="9" s="1"/>
  <c r="D629" i="9"/>
  <c r="E629" i="9" s="1"/>
  <c r="D630" i="9"/>
  <c r="E630" i="9" s="1"/>
  <c r="D631" i="9"/>
  <c r="E631" i="9" s="1"/>
  <c r="D632" i="9"/>
  <c r="E632" i="9" s="1"/>
  <c r="D633" i="9"/>
  <c r="E633" i="9" s="1"/>
  <c r="D634" i="9"/>
  <c r="E634" i="9" s="1"/>
  <c r="D635" i="9"/>
  <c r="E635" i="9" s="1"/>
  <c r="D636" i="9"/>
  <c r="E636" i="9" s="1"/>
  <c r="D637" i="9"/>
  <c r="E637" i="9" s="1"/>
  <c r="D638" i="9"/>
  <c r="E638" i="9" s="1"/>
  <c r="D639" i="9"/>
  <c r="E639" i="9" s="1"/>
  <c r="D640" i="9"/>
  <c r="E640" i="9" s="1"/>
  <c r="D641" i="9"/>
  <c r="E641" i="9" s="1"/>
  <c r="D642" i="9"/>
  <c r="E642" i="9" s="1"/>
  <c r="D643" i="9"/>
  <c r="E643" i="9" s="1"/>
  <c r="D644" i="9"/>
  <c r="E644" i="9" s="1"/>
  <c r="D645" i="9"/>
  <c r="E645" i="9" s="1"/>
  <c r="D646" i="9"/>
  <c r="E646" i="9" s="1"/>
  <c r="D647" i="9"/>
  <c r="E647" i="9" s="1"/>
  <c r="D648" i="9"/>
  <c r="E648" i="9" s="1"/>
  <c r="D649" i="9"/>
  <c r="E649" i="9" s="1"/>
  <c r="D650" i="9"/>
  <c r="E650" i="9" s="1"/>
  <c r="D651" i="9"/>
  <c r="E651" i="9" s="1"/>
  <c r="D652" i="9"/>
  <c r="E652" i="9" s="1"/>
  <c r="D653" i="9"/>
  <c r="E653" i="9" s="1"/>
  <c r="D654" i="9"/>
  <c r="E654" i="9" s="1"/>
  <c r="D655" i="9"/>
  <c r="E655" i="9" s="1"/>
  <c r="D656" i="9"/>
  <c r="E656" i="9" s="1"/>
  <c r="D657" i="9"/>
  <c r="E657" i="9" s="1"/>
  <c r="D658" i="9"/>
  <c r="E658" i="9" s="1"/>
  <c r="D659" i="9"/>
  <c r="E659" i="9" s="1"/>
  <c r="D660" i="9"/>
  <c r="E660" i="9" s="1"/>
  <c r="D661" i="9"/>
  <c r="E661" i="9" s="1"/>
  <c r="D662" i="9"/>
  <c r="E662" i="9" s="1"/>
  <c r="D663" i="9"/>
  <c r="E663" i="9" s="1"/>
  <c r="D664" i="9"/>
  <c r="E664" i="9" s="1"/>
  <c r="D665" i="9"/>
  <c r="E665" i="9" s="1"/>
  <c r="D666" i="9"/>
  <c r="E666" i="9" s="1"/>
  <c r="D667" i="9"/>
  <c r="E667" i="9" s="1"/>
  <c r="D668" i="9"/>
  <c r="E668" i="9" s="1"/>
  <c r="D669" i="9"/>
  <c r="E669" i="9" s="1"/>
  <c r="D670" i="9"/>
  <c r="E670" i="9" s="1"/>
  <c r="D671" i="9"/>
  <c r="E671" i="9" s="1"/>
  <c r="D672" i="9"/>
  <c r="E672" i="9" s="1"/>
  <c r="D673" i="9"/>
  <c r="E673" i="9" s="1"/>
  <c r="D674" i="9"/>
  <c r="E674" i="9" s="1"/>
  <c r="D675" i="9"/>
  <c r="E675" i="9" s="1"/>
  <c r="D676" i="9"/>
  <c r="E676" i="9" s="1"/>
  <c r="D677" i="9"/>
  <c r="E677" i="9" s="1"/>
  <c r="D678" i="9"/>
  <c r="E678" i="9" s="1"/>
  <c r="D679" i="9"/>
  <c r="E679" i="9" s="1"/>
  <c r="D680" i="9"/>
  <c r="E680" i="9" s="1"/>
  <c r="D681" i="9"/>
  <c r="E681" i="9" s="1"/>
  <c r="D682" i="9"/>
  <c r="E682" i="9" s="1"/>
  <c r="D683" i="9"/>
  <c r="E683" i="9" s="1"/>
  <c r="D684" i="9"/>
  <c r="E684" i="9" s="1"/>
  <c r="D685" i="9"/>
  <c r="E685" i="9" s="1"/>
  <c r="D686" i="9"/>
  <c r="E686" i="9" s="1"/>
  <c r="D687" i="9"/>
  <c r="E687" i="9" s="1"/>
  <c r="D688" i="9"/>
  <c r="E688" i="9" s="1"/>
  <c r="D689" i="9"/>
  <c r="E689" i="9" s="1"/>
  <c r="D690" i="9"/>
  <c r="E690" i="9" s="1"/>
  <c r="D691" i="9"/>
  <c r="E691" i="9" s="1"/>
  <c r="D692" i="9"/>
  <c r="E692" i="9" s="1"/>
  <c r="D693" i="9"/>
  <c r="E693" i="9" s="1"/>
  <c r="D694" i="9"/>
  <c r="E694" i="9" s="1"/>
  <c r="D695" i="9"/>
  <c r="E695" i="9" s="1"/>
  <c r="D696" i="9"/>
  <c r="E696" i="9" s="1"/>
  <c r="D697" i="9"/>
  <c r="E697" i="9" s="1"/>
  <c r="D698" i="9"/>
  <c r="E698" i="9" s="1"/>
  <c r="D699" i="9"/>
  <c r="E699" i="9" s="1"/>
  <c r="D700" i="9"/>
  <c r="E700" i="9" s="1"/>
  <c r="D701" i="9"/>
  <c r="E701" i="9" s="1"/>
  <c r="D702" i="9"/>
  <c r="E702" i="9" s="1"/>
  <c r="D703" i="9"/>
  <c r="E703" i="9" s="1"/>
  <c r="D704" i="9"/>
  <c r="E704" i="9" s="1"/>
  <c r="D705" i="9"/>
  <c r="E705" i="9" s="1"/>
  <c r="D706" i="9"/>
  <c r="E706" i="9" s="1"/>
  <c r="D707" i="9"/>
  <c r="E707" i="9" s="1"/>
  <c r="D708" i="9"/>
  <c r="E708" i="9" s="1"/>
  <c r="D709" i="9"/>
  <c r="E709" i="9" s="1"/>
  <c r="D710" i="9"/>
  <c r="E710" i="9" s="1"/>
  <c r="D711" i="9"/>
  <c r="E711" i="9" s="1"/>
  <c r="D712" i="9"/>
  <c r="E712" i="9" s="1"/>
  <c r="D713" i="9"/>
  <c r="E713" i="9" s="1"/>
  <c r="D714" i="9"/>
  <c r="E714" i="9" s="1"/>
  <c r="D715" i="9"/>
  <c r="E715" i="9" s="1"/>
  <c r="D716" i="9"/>
  <c r="E716" i="9" s="1"/>
  <c r="D717" i="9"/>
  <c r="E717" i="9" s="1"/>
  <c r="D718" i="9"/>
  <c r="E718" i="9" s="1"/>
  <c r="D719" i="9"/>
  <c r="E719" i="9" s="1"/>
  <c r="D720" i="9"/>
  <c r="E720" i="9" s="1"/>
  <c r="D721" i="9"/>
  <c r="E721" i="9" s="1"/>
  <c r="D722" i="9"/>
  <c r="E722" i="9" s="1"/>
  <c r="D723" i="9"/>
  <c r="E723" i="9" s="1"/>
  <c r="D724" i="9"/>
  <c r="E724" i="9" s="1"/>
  <c r="D725" i="9"/>
  <c r="E725" i="9" s="1"/>
  <c r="D726" i="9"/>
  <c r="E726" i="9" s="1"/>
  <c r="D727" i="9"/>
  <c r="E727" i="9" s="1"/>
  <c r="D728" i="9"/>
  <c r="E728" i="9" s="1"/>
  <c r="D729" i="9"/>
  <c r="E729" i="9" s="1"/>
  <c r="D730" i="9"/>
  <c r="E730" i="9" s="1"/>
  <c r="D731" i="9"/>
  <c r="E731" i="9" s="1"/>
  <c r="D732" i="9"/>
  <c r="E732" i="9" s="1"/>
  <c r="D733" i="9"/>
  <c r="E733" i="9" s="1"/>
  <c r="D734" i="9"/>
  <c r="E734" i="9" s="1"/>
  <c r="D735" i="9"/>
  <c r="E735" i="9" s="1"/>
  <c r="D736" i="9"/>
  <c r="E736" i="9" s="1"/>
  <c r="D737" i="9"/>
  <c r="E737" i="9" s="1"/>
  <c r="D738" i="9"/>
  <c r="E738" i="9" s="1"/>
  <c r="D739" i="9"/>
  <c r="E739" i="9" s="1"/>
  <c r="D740" i="9"/>
  <c r="E740" i="9" s="1"/>
  <c r="D741" i="9"/>
  <c r="E741" i="9" s="1"/>
  <c r="D742" i="9"/>
  <c r="E742" i="9" s="1"/>
  <c r="D743" i="9"/>
  <c r="E743" i="9" s="1"/>
  <c r="D744" i="9"/>
  <c r="E744" i="9" s="1"/>
  <c r="D745" i="9"/>
  <c r="E745" i="9" s="1"/>
  <c r="D746" i="9"/>
  <c r="E746" i="9" s="1"/>
  <c r="D747" i="9"/>
  <c r="E747" i="9" s="1"/>
  <c r="D748" i="9"/>
  <c r="E748" i="9" s="1"/>
  <c r="D749" i="9"/>
  <c r="E749" i="9" s="1"/>
  <c r="D750" i="9"/>
  <c r="E750" i="9" s="1"/>
  <c r="D751" i="9"/>
  <c r="E751" i="9" s="1"/>
  <c r="D752" i="9"/>
  <c r="E752" i="9" s="1"/>
  <c r="D753" i="9"/>
  <c r="E753" i="9" s="1"/>
  <c r="D754" i="9"/>
  <c r="E754" i="9" s="1"/>
  <c r="D755" i="9"/>
  <c r="E755" i="9" s="1"/>
  <c r="D756" i="9"/>
  <c r="E756" i="9" s="1"/>
  <c r="D757" i="9"/>
  <c r="E757" i="9" s="1"/>
  <c r="D758" i="9"/>
  <c r="E758" i="9" s="1"/>
  <c r="D759" i="9"/>
  <c r="E759" i="9" s="1"/>
  <c r="D760" i="9"/>
  <c r="E760" i="9" s="1"/>
  <c r="D761" i="9"/>
  <c r="E761" i="9" s="1"/>
  <c r="D762" i="9"/>
  <c r="E762" i="9" s="1"/>
  <c r="D763" i="9"/>
  <c r="E763" i="9" s="1"/>
  <c r="D764" i="9"/>
  <c r="E764" i="9" s="1"/>
  <c r="D765" i="9"/>
  <c r="E765" i="9" s="1"/>
  <c r="D766" i="9"/>
  <c r="E766" i="9" s="1"/>
  <c r="D767" i="9"/>
  <c r="E767" i="9" s="1"/>
  <c r="D768" i="9"/>
  <c r="E768" i="9" s="1"/>
  <c r="D769" i="9"/>
  <c r="E769" i="9" s="1"/>
  <c r="D770" i="9"/>
  <c r="E770" i="9" s="1"/>
  <c r="D771" i="9"/>
  <c r="E771" i="9" s="1"/>
  <c r="D772" i="9"/>
  <c r="E772" i="9" s="1"/>
  <c r="D773" i="9"/>
  <c r="E773" i="9" s="1"/>
  <c r="D774" i="9"/>
  <c r="E774" i="9" s="1"/>
  <c r="D775" i="9"/>
  <c r="E775" i="9" s="1"/>
  <c r="D776" i="9"/>
  <c r="E776" i="9" s="1"/>
  <c r="D777" i="9"/>
  <c r="E777" i="9" s="1"/>
  <c r="D778" i="9"/>
  <c r="E778" i="9" s="1"/>
  <c r="D779" i="9"/>
  <c r="E779" i="9" s="1"/>
  <c r="D780" i="9"/>
  <c r="E780" i="9" s="1"/>
  <c r="D781" i="9"/>
  <c r="E781" i="9" s="1"/>
  <c r="D782" i="9"/>
  <c r="E782" i="9" s="1"/>
  <c r="D783" i="9"/>
  <c r="E783" i="9" s="1"/>
  <c r="D784" i="9"/>
  <c r="E784" i="9" s="1"/>
  <c r="D785" i="9"/>
  <c r="E785" i="9" s="1"/>
  <c r="D786" i="9"/>
  <c r="E786" i="9" s="1"/>
  <c r="D787" i="9"/>
  <c r="E787" i="9" s="1"/>
  <c r="D788" i="9"/>
  <c r="E788" i="9" s="1"/>
  <c r="D789" i="9"/>
  <c r="E789" i="9" s="1"/>
  <c r="D790" i="9"/>
  <c r="E790" i="9" s="1"/>
  <c r="D791" i="9"/>
  <c r="E791" i="9" s="1"/>
  <c r="D792" i="9"/>
  <c r="E792" i="9" s="1"/>
  <c r="D793" i="9"/>
  <c r="E793" i="9" s="1"/>
  <c r="D794" i="9"/>
  <c r="E794" i="9" s="1"/>
  <c r="D795" i="9"/>
  <c r="E795" i="9" s="1"/>
  <c r="D796" i="9"/>
  <c r="E796" i="9" s="1"/>
  <c r="D797" i="9"/>
  <c r="E797" i="9" s="1"/>
  <c r="D798" i="9"/>
  <c r="E798" i="9" s="1"/>
  <c r="D799" i="9"/>
  <c r="E799" i="9" s="1"/>
  <c r="D800" i="9"/>
  <c r="E800" i="9" s="1"/>
  <c r="D801" i="9"/>
  <c r="E801" i="9" s="1"/>
  <c r="D802" i="9"/>
  <c r="E802" i="9" s="1"/>
  <c r="D803" i="9"/>
  <c r="E803" i="9" s="1"/>
  <c r="D804" i="9"/>
  <c r="E804" i="9" s="1"/>
  <c r="D805" i="9"/>
  <c r="E805" i="9" s="1"/>
  <c r="D806" i="9"/>
  <c r="E806" i="9" s="1"/>
  <c r="D807" i="9"/>
  <c r="E807" i="9" s="1"/>
  <c r="D808" i="9"/>
  <c r="E808" i="9" s="1"/>
  <c r="D809" i="9"/>
  <c r="E809" i="9" s="1"/>
  <c r="D810" i="9"/>
  <c r="E810" i="9" s="1"/>
  <c r="D811" i="9"/>
  <c r="E811" i="9" s="1"/>
  <c r="D812" i="9"/>
  <c r="E812" i="9" s="1"/>
  <c r="D813" i="9"/>
  <c r="E813" i="9" s="1"/>
  <c r="D814" i="9"/>
  <c r="E814" i="9" s="1"/>
  <c r="D815" i="9"/>
  <c r="E815" i="9" s="1"/>
  <c r="D816" i="9"/>
  <c r="E816" i="9" s="1"/>
  <c r="D817" i="9"/>
  <c r="E817" i="9" s="1"/>
  <c r="D818" i="9"/>
  <c r="E818" i="9" s="1"/>
  <c r="D819" i="9"/>
  <c r="E819" i="9" s="1"/>
  <c r="D820" i="9"/>
  <c r="E820" i="9" s="1"/>
  <c r="D821" i="9"/>
  <c r="E821" i="9" s="1"/>
  <c r="D822" i="9"/>
  <c r="E822" i="9" s="1"/>
  <c r="D823" i="9"/>
  <c r="E823" i="9" s="1"/>
  <c r="D824" i="9"/>
  <c r="E824" i="9" s="1"/>
  <c r="D825" i="9"/>
  <c r="E825" i="9" s="1"/>
  <c r="D826" i="9"/>
  <c r="E826" i="9" s="1"/>
  <c r="D827" i="9"/>
  <c r="E827" i="9" s="1"/>
  <c r="D828" i="9"/>
  <c r="E828" i="9" s="1"/>
  <c r="D829" i="9"/>
  <c r="E829" i="9" s="1"/>
  <c r="D830" i="9"/>
  <c r="E830" i="9" s="1"/>
  <c r="D831" i="9"/>
  <c r="E831" i="9" s="1"/>
  <c r="D832" i="9"/>
  <c r="E832" i="9" s="1"/>
  <c r="D833" i="9"/>
  <c r="E833" i="9" s="1"/>
  <c r="D834" i="9"/>
  <c r="E834" i="9" s="1"/>
  <c r="D835" i="9"/>
  <c r="E835" i="9" s="1"/>
  <c r="D836" i="9"/>
  <c r="E836" i="9" s="1"/>
  <c r="D837" i="9"/>
  <c r="E837" i="9" s="1"/>
  <c r="D838" i="9"/>
  <c r="E838" i="9" s="1"/>
  <c r="D839" i="9"/>
  <c r="E839" i="9" s="1"/>
  <c r="D840" i="9"/>
  <c r="E840" i="9" s="1"/>
  <c r="D841" i="9"/>
  <c r="E841" i="9" s="1"/>
  <c r="D842" i="9"/>
  <c r="E842" i="9" s="1"/>
  <c r="D843" i="9"/>
  <c r="E843" i="9" s="1"/>
  <c r="D844" i="9"/>
  <c r="E844" i="9" s="1"/>
  <c r="D845" i="9"/>
  <c r="E845" i="9" s="1"/>
  <c r="D846" i="9"/>
  <c r="E846" i="9" s="1"/>
  <c r="D847" i="9"/>
  <c r="E847" i="9" s="1"/>
  <c r="D848" i="9"/>
  <c r="E848" i="9" s="1"/>
  <c r="D849" i="9"/>
  <c r="E849" i="9" s="1"/>
  <c r="D850" i="9"/>
  <c r="E850" i="9" s="1"/>
  <c r="D851" i="9"/>
  <c r="E851" i="9" s="1"/>
  <c r="D852" i="9"/>
  <c r="E852" i="9" s="1"/>
  <c r="D853" i="9"/>
  <c r="E853" i="9" s="1"/>
  <c r="D854" i="9"/>
  <c r="E854" i="9" s="1"/>
  <c r="D855" i="9"/>
  <c r="E855" i="9" s="1"/>
  <c r="D856" i="9"/>
  <c r="E856" i="9" s="1"/>
  <c r="D857" i="9"/>
  <c r="E857" i="9" s="1"/>
  <c r="D858" i="9"/>
  <c r="E858" i="9" s="1"/>
  <c r="D859" i="9"/>
  <c r="E859" i="9" s="1"/>
  <c r="D860" i="9"/>
  <c r="E860" i="9" s="1"/>
  <c r="D861" i="9"/>
  <c r="E861" i="9" s="1"/>
  <c r="D862" i="9"/>
  <c r="E862" i="9" s="1"/>
  <c r="D863" i="9"/>
  <c r="E863" i="9" s="1"/>
  <c r="D864" i="9"/>
  <c r="E864" i="9" s="1"/>
  <c r="D865" i="9"/>
  <c r="E865" i="9" s="1"/>
  <c r="D866" i="9"/>
  <c r="E866" i="9" s="1"/>
  <c r="D867" i="9"/>
  <c r="E867" i="9" s="1"/>
  <c r="D868" i="9"/>
  <c r="E868" i="9" s="1"/>
  <c r="D869" i="9"/>
  <c r="E869" i="9" s="1"/>
  <c r="D870" i="9"/>
  <c r="E870" i="9" s="1"/>
  <c r="D871" i="9"/>
  <c r="E871" i="9" s="1"/>
  <c r="D872" i="9"/>
  <c r="E872" i="9" s="1"/>
  <c r="D873" i="9"/>
  <c r="E873" i="9" s="1"/>
  <c r="D874" i="9"/>
  <c r="E874" i="9" s="1"/>
  <c r="D875" i="9"/>
  <c r="E875" i="9" s="1"/>
  <c r="D876" i="9"/>
  <c r="E876" i="9" s="1"/>
  <c r="D877" i="9"/>
  <c r="E877" i="9" s="1"/>
  <c r="D878" i="9"/>
  <c r="E878" i="9" s="1"/>
  <c r="D879" i="9"/>
  <c r="E879" i="9" s="1"/>
  <c r="D880" i="9"/>
  <c r="E880" i="9" s="1"/>
  <c r="D881" i="9"/>
  <c r="E881" i="9" s="1"/>
  <c r="D882" i="9"/>
  <c r="E882" i="9" s="1"/>
  <c r="D883" i="9"/>
  <c r="E883" i="9" s="1"/>
  <c r="D884" i="9"/>
  <c r="E884" i="9" s="1"/>
  <c r="D885" i="9"/>
  <c r="E885" i="9" s="1"/>
  <c r="D886" i="9"/>
  <c r="E886" i="9" s="1"/>
  <c r="D887" i="9"/>
  <c r="E887" i="9" s="1"/>
  <c r="D888" i="9"/>
  <c r="E888" i="9" s="1"/>
  <c r="D889" i="9"/>
  <c r="E889" i="9" s="1"/>
  <c r="D890" i="9"/>
  <c r="E890" i="9" s="1"/>
  <c r="D891" i="9"/>
  <c r="E891" i="9" s="1"/>
  <c r="D892" i="9"/>
  <c r="E892" i="9" s="1"/>
  <c r="D893" i="9"/>
  <c r="E893" i="9" s="1"/>
  <c r="D894" i="9"/>
  <c r="E894" i="9" s="1"/>
  <c r="D895" i="9"/>
  <c r="E895" i="9" s="1"/>
  <c r="D896" i="9"/>
  <c r="E896" i="9" s="1"/>
  <c r="D897" i="9"/>
  <c r="E897" i="9" s="1"/>
  <c r="D898" i="9"/>
  <c r="E898" i="9" s="1"/>
  <c r="D899" i="9"/>
  <c r="E899" i="9" s="1"/>
  <c r="D900" i="9"/>
  <c r="E900" i="9" s="1"/>
  <c r="D901" i="9"/>
  <c r="E901" i="9" s="1"/>
  <c r="D902" i="9"/>
  <c r="E902" i="9" s="1"/>
  <c r="D903" i="9"/>
  <c r="E903" i="9" s="1"/>
  <c r="D904" i="9"/>
  <c r="E904" i="9" s="1"/>
  <c r="D905" i="9"/>
  <c r="E905" i="9" s="1"/>
  <c r="D906" i="9"/>
  <c r="E906" i="9" s="1"/>
  <c r="D907" i="9"/>
  <c r="E907" i="9" s="1"/>
  <c r="D908" i="9"/>
  <c r="E908" i="9" s="1"/>
  <c r="D909" i="9"/>
  <c r="E909" i="9" s="1"/>
  <c r="D910" i="9"/>
  <c r="E910" i="9" s="1"/>
  <c r="D911" i="9"/>
  <c r="E911" i="9" s="1"/>
  <c r="D912" i="9"/>
  <c r="E912" i="9" s="1"/>
  <c r="D913" i="9"/>
  <c r="E913" i="9" s="1"/>
  <c r="D914" i="9"/>
  <c r="E914" i="9" s="1"/>
  <c r="D915" i="9"/>
  <c r="E915" i="9" s="1"/>
  <c r="D916" i="9"/>
  <c r="E916" i="9" s="1"/>
  <c r="D917" i="9"/>
  <c r="E917" i="9" s="1"/>
  <c r="D918" i="9"/>
  <c r="E918" i="9" s="1"/>
  <c r="D919" i="9"/>
  <c r="E919" i="9" s="1"/>
  <c r="D920" i="9"/>
  <c r="E920" i="9" s="1"/>
  <c r="D921" i="9"/>
  <c r="E921" i="9" s="1"/>
  <c r="D922" i="9"/>
  <c r="E922" i="9" s="1"/>
  <c r="D923" i="9"/>
  <c r="E923" i="9" s="1"/>
  <c r="D924" i="9"/>
  <c r="E924" i="9" s="1"/>
  <c r="D925" i="9"/>
  <c r="E925" i="9" s="1"/>
  <c r="D926" i="9"/>
  <c r="E926" i="9" s="1"/>
  <c r="D927" i="9"/>
  <c r="E927" i="9" s="1"/>
  <c r="D928" i="9"/>
  <c r="E928" i="9" s="1"/>
  <c r="D929" i="9"/>
  <c r="E929" i="9" s="1"/>
  <c r="D930" i="9"/>
  <c r="E930" i="9" s="1"/>
  <c r="D931" i="9"/>
  <c r="E931" i="9" s="1"/>
  <c r="D932" i="9"/>
  <c r="E932" i="9" s="1"/>
  <c r="D933" i="9"/>
  <c r="E933" i="9" s="1"/>
  <c r="D934" i="9"/>
  <c r="E934" i="9" s="1"/>
  <c r="D935" i="9"/>
  <c r="E935" i="9" s="1"/>
  <c r="D936" i="9"/>
  <c r="E936" i="9" s="1"/>
  <c r="D937" i="9"/>
  <c r="E937" i="9" s="1"/>
  <c r="D938" i="9"/>
  <c r="E938" i="9" s="1"/>
  <c r="D939" i="9"/>
  <c r="E939" i="9" s="1"/>
  <c r="D940" i="9"/>
  <c r="E940" i="9" s="1"/>
  <c r="D941" i="9"/>
  <c r="E941" i="9" s="1"/>
  <c r="D942" i="9"/>
  <c r="E942" i="9" s="1"/>
  <c r="D943" i="9"/>
  <c r="E943" i="9" s="1"/>
  <c r="D944" i="9"/>
  <c r="E944" i="9" s="1"/>
  <c r="D945" i="9"/>
  <c r="E945" i="9" s="1"/>
  <c r="D946" i="9"/>
  <c r="E946" i="9" s="1"/>
  <c r="D947" i="9"/>
  <c r="E947" i="9" s="1"/>
  <c r="D948" i="9"/>
  <c r="E948" i="9" s="1"/>
  <c r="D949" i="9"/>
  <c r="E949" i="9" s="1"/>
  <c r="D950" i="9"/>
  <c r="E950" i="9" s="1"/>
  <c r="D951" i="9"/>
  <c r="E951" i="9" s="1"/>
  <c r="D952" i="9"/>
  <c r="E952" i="9" s="1"/>
  <c r="D953" i="9"/>
  <c r="E953" i="9" s="1"/>
  <c r="D954" i="9"/>
  <c r="E954" i="9" s="1"/>
  <c r="D955" i="9"/>
  <c r="E955" i="9" s="1"/>
  <c r="D956" i="9"/>
  <c r="E956" i="9" s="1"/>
  <c r="D957" i="9"/>
  <c r="E957" i="9" s="1"/>
  <c r="D958" i="9"/>
  <c r="E958" i="9" s="1"/>
  <c r="D959" i="9"/>
  <c r="E959" i="9" s="1"/>
  <c r="D960" i="9"/>
  <c r="E960" i="9" s="1"/>
  <c r="D961" i="9"/>
  <c r="E961" i="9" s="1"/>
  <c r="D962" i="9"/>
  <c r="E962" i="9" s="1"/>
  <c r="D963" i="9"/>
  <c r="E963" i="9" s="1"/>
  <c r="D964" i="9"/>
  <c r="E964" i="9" s="1"/>
  <c r="D965" i="9"/>
  <c r="E965" i="9" s="1"/>
  <c r="D966" i="9"/>
  <c r="E966" i="9" s="1"/>
  <c r="D967" i="9"/>
  <c r="E967" i="9" s="1"/>
  <c r="D968" i="9"/>
  <c r="E968" i="9" s="1"/>
  <c r="D969" i="9"/>
  <c r="E969" i="9" s="1"/>
  <c r="D970" i="9"/>
  <c r="E970" i="9" s="1"/>
  <c r="D971" i="9"/>
  <c r="E971" i="9" s="1"/>
  <c r="D972" i="9"/>
  <c r="E972" i="9" s="1"/>
  <c r="D973" i="9"/>
  <c r="E973" i="9" s="1"/>
  <c r="D974" i="9"/>
  <c r="E974" i="9" s="1"/>
  <c r="D975" i="9"/>
  <c r="E975" i="9" s="1"/>
  <c r="D976" i="9"/>
  <c r="E976" i="9" s="1"/>
  <c r="D977" i="9"/>
  <c r="E977" i="9" s="1"/>
  <c r="D978" i="9"/>
  <c r="E978" i="9" s="1"/>
  <c r="D979" i="9"/>
  <c r="E979" i="9" s="1"/>
  <c r="D980" i="9"/>
  <c r="E980" i="9" s="1"/>
  <c r="D981" i="9"/>
  <c r="E981" i="9" s="1"/>
  <c r="D982" i="9"/>
  <c r="E982" i="9" s="1"/>
  <c r="D983" i="9"/>
  <c r="E983" i="9" s="1"/>
  <c r="D984" i="9"/>
  <c r="E984" i="9" s="1"/>
  <c r="D985" i="9"/>
  <c r="E985" i="9" s="1"/>
  <c r="D986" i="9"/>
  <c r="E986" i="9" s="1"/>
  <c r="D987" i="9"/>
  <c r="E987" i="9" s="1"/>
  <c r="D988" i="9"/>
  <c r="E988" i="9" s="1"/>
  <c r="D989" i="9"/>
  <c r="E989" i="9" s="1"/>
  <c r="D990" i="9"/>
  <c r="E990" i="9" s="1"/>
  <c r="D991" i="9"/>
  <c r="E991" i="9" s="1"/>
  <c r="D992" i="9"/>
  <c r="E992" i="9" s="1"/>
  <c r="D993" i="9"/>
  <c r="E993" i="9" s="1"/>
  <c r="D994" i="9"/>
  <c r="E994" i="9" s="1"/>
  <c r="D995" i="9"/>
  <c r="E995" i="9" s="1"/>
  <c r="D996" i="9"/>
  <c r="E996" i="9" s="1"/>
  <c r="D997" i="9"/>
  <c r="E997" i="9" s="1"/>
  <c r="D998" i="9"/>
  <c r="E998" i="9" s="1"/>
  <c r="D999" i="9"/>
  <c r="E999" i="9" s="1"/>
  <c r="D1000" i="9"/>
  <c r="E1000" i="9" s="1"/>
  <c r="D1001" i="9"/>
  <c r="E1001" i="9" s="1"/>
  <c r="D1002" i="9"/>
  <c r="E1002" i="9" s="1"/>
  <c r="D1003" i="9"/>
  <c r="E1003" i="9" s="1"/>
  <c r="D1004" i="9"/>
  <c r="E1004" i="9" s="1"/>
  <c r="D1005" i="9"/>
  <c r="E1005" i="9" s="1"/>
  <c r="D1006" i="9"/>
  <c r="E1006" i="9" s="1"/>
  <c r="D1007" i="9"/>
  <c r="E1007" i="9" s="1"/>
  <c r="D1008" i="9"/>
  <c r="E1008" i="9" s="1"/>
  <c r="D1009" i="9"/>
  <c r="E1009" i="9" s="1"/>
  <c r="D1010" i="9"/>
  <c r="E1010" i="9" s="1"/>
  <c r="D1011" i="9"/>
  <c r="E1011" i="9" s="1"/>
  <c r="D1012" i="9"/>
  <c r="E1012" i="9" s="1"/>
  <c r="D1013" i="9"/>
  <c r="E1013" i="9" s="1"/>
  <c r="D1014" i="9"/>
  <c r="E1014" i="9" s="1"/>
  <c r="D1015" i="9"/>
  <c r="E1015" i="9" s="1"/>
  <c r="D1016" i="9"/>
  <c r="E1016" i="9" s="1"/>
  <c r="D1017" i="9"/>
  <c r="E1017" i="9" s="1"/>
  <c r="D1018" i="9"/>
  <c r="E1018" i="9" s="1"/>
  <c r="D1019" i="9"/>
  <c r="E1019" i="9" s="1"/>
  <c r="D1020" i="9"/>
  <c r="E1020" i="9" s="1"/>
  <c r="D1021" i="9"/>
  <c r="E1021" i="9" s="1"/>
  <c r="D1022" i="9"/>
  <c r="E1022" i="9" s="1"/>
  <c r="D1023" i="9"/>
  <c r="E1023" i="9" s="1"/>
  <c r="D1024" i="9"/>
  <c r="E1024" i="9" s="1"/>
  <c r="D1025" i="9"/>
  <c r="E1025" i="9" s="1"/>
  <c r="D1026" i="9"/>
  <c r="E1026" i="9" s="1"/>
  <c r="D1027" i="9"/>
  <c r="E1027" i="9" s="1"/>
  <c r="D1028" i="9"/>
  <c r="E1028" i="9" s="1"/>
  <c r="D1029" i="9"/>
  <c r="E1029" i="9" s="1"/>
  <c r="D1030" i="9"/>
  <c r="E1030" i="9" s="1"/>
  <c r="D1031" i="9"/>
  <c r="E1031" i="9" s="1"/>
  <c r="D1032" i="9"/>
  <c r="E1032" i="9" s="1"/>
  <c r="D1033" i="9"/>
  <c r="E1033" i="9" s="1"/>
  <c r="D34" i="9"/>
  <c r="E34" i="9" s="1"/>
  <c r="B16" i="9"/>
  <c r="G31" i="9"/>
  <c r="A26" i="9"/>
  <c r="A27" i="9"/>
  <c r="A28" i="9"/>
  <c r="B28" i="9" s="1"/>
  <c r="A29" i="9"/>
  <c r="B29" i="9" s="1"/>
  <c r="A30" i="9"/>
  <c r="B30" i="9" s="1"/>
  <c r="A31" i="9"/>
  <c r="B31" i="9" s="1"/>
  <c r="A25" i="9"/>
  <c r="B27" i="9" l="1"/>
  <c r="G27" i="9"/>
  <c r="B25" i="9"/>
  <c r="G25" i="9"/>
  <c r="G26" i="9"/>
  <c r="B26" i="9"/>
  <c r="C25" i="9"/>
  <c r="D25" i="9" s="1"/>
  <c r="C31" i="9"/>
  <c r="D31" i="9" s="1"/>
  <c r="G30" i="9"/>
  <c r="C30" i="9"/>
  <c r="D30" i="9" s="1"/>
  <c r="G29" i="9"/>
  <c r="C29" i="9"/>
  <c r="D29" i="9" s="1"/>
  <c r="G28" i="9"/>
  <c r="C28" i="9"/>
  <c r="D28" i="9" s="1"/>
  <c r="C27" i="9"/>
  <c r="D27" i="9" s="1"/>
  <c r="C26" i="9"/>
  <c r="D26" i="9" s="1"/>
  <c r="H42" i="8"/>
  <c r="U49" i="7"/>
  <c r="B24" i="8"/>
  <c r="B25" i="8"/>
  <c r="B27" i="8"/>
  <c r="B36" i="8"/>
  <c r="C36" i="8" s="1"/>
  <c r="B37" i="8"/>
  <c r="C37" i="8" s="1"/>
  <c r="B38" i="8"/>
  <c r="C38" i="8" s="1"/>
  <c r="D38" i="8"/>
  <c r="E38" i="8" s="1"/>
  <c r="B39" i="8"/>
  <c r="B40" i="8"/>
  <c r="C40" i="8" s="1"/>
  <c r="D40" i="8"/>
  <c r="E40" i="8" s="1"/>
  <c r="B41" i="8"/>
  <c r="C41" i="8" s="1"/>
  <c r="D41" i="8"/>
  <c r="E41" i="8" s="1"/>
  <c r="B42" i="8"/>
  <c r="C42" i="8" s="1"/>
  <c r="D42" i="8"/>
  <c r="E42" i="8"/>
  <c r="C32" i="7"/>
  <c r="AC32" i="7"/>
  <c r="AC31" i="7"/>
  <c r="P32" i="7"/>
  <c r="P31" i="7"/>
  <c r="D37" i="8" l="1"/>
  <c r="E37" i="8" s="1"/>
  <c r="B20" i="9"/>
  <c r="B22" i="9" s="1"/>
  <c r="J24" i="9"/>
  <c r="J25" i="9" s="1"/>
  <c r="B18" i="9"/>
  <c r="B21" i="5" s="1"/>
  <c r="D39" i="8"/>
  <c r="E39" i="8" s="1"/>
  <c r="C39" i="8"/>
  <c r="H36" i="8"/>
  <c r="H41" i="8"/>
  <c r="H40" i="8"/>
  <c r="H39" i="8"/>
  <c r="H38" i="8"/>
  <c r="H37" i="8"/>
  <c r="D36" i="8"/>
  <c r="E36" i="8" s="1"/>
  <c r="Z50" i="6"/>
  <c r="Q45" i="6"/>
  <c r="Q46" i="6"/>
  <c r="Q47" i="6"/>
  <c r="Q48" i="6"/>
  <c r="Q49" i="6"/>
  <c r="Q50" i="6"/>
  <c r="AH49" i="7"/>
  <c r="H49" i="7"/>
  <c r="AF44" i="7"/>
  <c r="AF45" i="7"/>
  <c r="AF46" i="7"/>
  <c r="AF47" i="7"/>
  <c r="AF48" i="7"/>
  <c r="AF49" i="7"/>
  <c r="AB43" i="7"/>
  <c r="AC43" i="7" s="1"/>
  <c r="AB44" i="7"/>
  <c r="AC44" i="7" s="1"/>
  <c r="AB45" i="7"/>
  <c r="AC45" i="7" s="1"/>
  <c r="AB46" i="7"/>
  <c r="AC46" i="7" s="1"/>
  <c r="AB47" i="7"/>
  <c r="AC47" i="7" s="1"/>
  <c r="AB48" i="7"/>
  <c r="AC48" i="7" s="1"/>
  <c r="AB49" i="7"/>
  <c r="AC49" i="7" s="1"/>
  <c r="O43" i="7"/>
  <c r="O44" i="7"/>
  <c r="O45" i="7"/>
  <c r="P45" i="7" s="1"/>
  <c r="O46" i="7"/>
  <c r="P46" i="7" s="1"/>
  <c r="O47" i="7"/>
  <c r="P47" i="7" s="1"/>
  <c r="O48" i="7"/>
  <c r="P48" i="7" s="1"/>
  <c r="O49" i="7"/>
  <c r="P49" i="7" s="1"/>
  <c r="B43" i="7"/>
  <c r="B44" i="7"/>
  <c r="C44" i="7" s="1"/>
  <c r="B45" i="7"/>
  <c r="C45" i="7" s="1"/>
  <c r="B46" i="7"/>
  <c r="C46" i="7" s="1"/>
  <c r="B47" i="7"/>
  <c r="C47" i="7" s="1"/>
  <c r="B48" i="7"/>
  <c r="C48" i="7" s="1"/>
  <c r="B49" i="7"/>
  <c r="C49" i="7" s="1"/>
  <c r="AC34" i="7"/>
  <c r="P34" i="7"/>
  <c r="C31" i="7"/>
  <c r="C34" i="7"/>
  <c r="AK34" i="6"/>
  <c r="Y34" i="6"/>
  <c r="B34" i="6"/>
  <c r="AO45" i="6"/>
  <c r="AO46" i="6"/>
  <c r="AO47" i="6"/>
  <c r="AO48" i="6"/>
  <c r="AO49" i="6"/>
  <c r="AO50" i="6"/>
  <c r="AO44" i="6"/>
  <c r="AK44" i="6"/>
  <c r="AK45" i="6"/>
  <c r="AL45" i="6" s="1"/>
  <c r="AK46" i="6"/>
  <c r="AL46" i="6" s="1"/>
  <c r="AK47" i="6"/>
  <c r="AL47" i="6" s="1"/>
  <c r="AK48" i="6"/>
  <c r="AL48" i="6" s="1"/>
  <c r="AK49" i="6"/>
  <c r="AK50" i="6"/>
  <c r="AL50" i="6" s="1"/>
  <c r="M44" i="6"/>
  <c r="S44" i="6" s="1"/>
  <c r="M45" i="6"/>
  <c r="N45" i="6" s="1"/>
  <c r="M46" i="6"/>
  <c r="N47" i="6"/>
  <c r="M48" i="6"/>
  <c r="N48" i="6" s="1"/>
  <c r="M49" i="6"/>
  <c r="M50" i="6"/>
  <c r="A50" i="6"/>
  <c r="B50" i="6" s="1"/>
  <c r="A49" i="6"/>
  <c r="B49" i="6" s="1"/>
  <c r="A48" i="6"/>
  <c r="B48" i="6" s="1"/>
  <c r="A47" i="6"/>
  <c r="A46" i="6"/>
  <c r="B46" i="6" s="1"/>
  <c r="A45" i="6"/>
  <c r="B45" i="6" s="1"/>
  <c r="A44" i="6"/>
  <c r="B44" i="6" s="1"/>
  <c r="S45" i="6"/>
  <c r="S46" i="6"/>
  <c r="S47" i="6"/>
  <c r="S49" i="6"/>
  <c r="S50" i="6"/>
  <c r="G50" i="6"/>
  <c r="AC45" i="6"/>
  <c r="AC46" i="6"/>
  <c r="AC47" i="6"/>
  <c r="AC48" i="6"/>
  <c r="AC49" i="6"/>
  <c r="AC44" i="6"/>
  <c r="Y45" i="6"/>
  <c r="Z45" i="6" s="1"/>
  <c r="Y46" i="6"/>
  <c r="Z46" i="6" s="1"/>
  <c r="Y47" i="6"/>
  <c r="Z47" i="6" s="1"/>
  <c r="Y48" i="6"/>
  <c r="Z48" i="6" s="1"/>
  <c r="Y49" i="6"/>
  <c r="Z49" i="6" s="1"/>
  <c r="Y44" i="6"/>
  <c r="Z44" i="6" s="1"/>
  <c r="S48" i="6" l="1"/>
  <c r="B47" i="6"/>
  <c r="G47" i="6"/>
  <c r="C43" i="7"/>
  <c r="H43" i="7"/>
  <c r="P44" i="7"/>
  <c r="U44" i="7"/>
  <c r="P43" i="7"/>
  <c r="U43" i="7"/>
  <c r="O50" i="6"/>
  <c r="P50" i="6" s="1"/>
  <c r="N50" i="6"/>
  <c r="O49" i="6"/>
  <c r="P49" i="6" s="1"/>
  <c r="N49" i="6"/>
  <c r="O46" i="6"/>
  <c r="P46" i="6" s="1"/>
  <c r="N46" i="6"/>
  <c r="O44" i="6"/>
  <c r="N44" i="6"/>
  <c r="O45" i="6"/>
  <c r="P45" i="6" s="1"/>
  <c r="D49" i="7"/>
  <c r="E49" i="7" s="1"/>
  <c r="Q49" i="7"/>
  <c r="R49" i="7" s="1"/>
  <c r="AD49" i="7"/>
  <c r="AE49" i="7" s="1"/>
  <c r="D48" i="7"/>
  <c r="E48" i="7" s="1"/>
  <c r="H48" i="7"/>
  <c r="D47" i="7"/>
  <c r="E47" i="7" s="1"/>
  <c r="H47" i="7"/>
  <c r="D46" i="7"/>
  <c r="E46" i="7" s="1"/>
  <c r="H46" i="7"/>
  <c r="D45" i="7"/>
  <c r="E45" i="7" s="1"/>
  <c r="H45" i="7"/>
  <c r="D44" i="7"/>
  <c r="E44" i="7" s="1"/>
  <c r="H44" i="7"/>
  <c r="D43" i="7"/>
  <c r="E43" i="7" s="1"/>
  <c r="Q48" i="7"/>
  <c r="R48" i="7" s="1"/>
  <c r="U48" i="7"/>
  <c r="Q47" i="7"/>
  <c r="R47" i="7" s="1"/>
  <c r="U47" i="7"/>
  <c r="Q46" i="7"/>
  <c r="R46" i="7" s="1"/>
  <c r="U46" i="7"/>
  <c r="Q45" i="7"/>
  <c r="R45" i="7" s="1"/>
  <c r="U45" i="7"/>
  <c r="Q44" i="7"/>
  <c r="R44" i="7" s="1"/>
  <c r="Q43" i="7"/>
  <c r="R43" i="7" s="1"/>
  <c r="AD48" i="7"/>
  <c r="AE48" i="7" s="1"/>
  <c r="AH48" i="7"/>
  <c r="AD47" i="7"/>
  <c r="AE47" i="7" s="1"/>
  <c r="AH47" i="7"/>
  <c r="AD46" i="7"/>
  <c r="AE46" i="7" s="1"/>
  <c r="AH46" i="7"/>
  <c r="AD45" i="7"/>
  <c r="AE45" i="7" s="1"/>
  <c r="AH45" i="7"/>
  <c r="AD44" i="7"/>
  <c r="AE44" i="7" s="1"/>
  <c r="AH44" i="7"/>
  <c r="AD43" i="7"/>
  <c r="AE43" i="7" s="1"/>
  <c r="AH43" i="7"/>
  <c r="AM49" i="6"/>
  <c r="AL49" i="6"/>
  <c r="AQ44" i="6"/>
  <c r="AL44" i="6"/>
  <c r="AM48" i="6"/>
  <c r="AQ48" i="6"/>
  <c r="AM47" i="6"/>
  <c r="AQ47" i="6"/>
  <c r="AM46" i="6"/>
  <c r="AQ46" i="6"/>
  <c r="AM45" i="6"/>
  <c r="AN45" i="6" s="1"/>
  <c r="AQ45" i="6"/>
  <c r="AA44" i="6"/>
  <c r="AB44" i="6" s="1"/>
  <c r="AE44" i="6"/>
  <c r="AA49" i="6"/>
  <c r="AA48" i="6"/>
  <c r="AE48" i="6"/>
  <c r="AA47" i="6"/>
  <c r="AE47" i="6"/>
  <c r="AE46" i="6"/>
  <c r="AA45" i="6"/>
  <c r="AB45" i="6" s="1"/>
  <c r="AE45" i="6"/>
  <c r="O48" i="6"/>
  <c r="P48" i="6" s="1"/>
  <c r="O47" i="6"/>
  <c r="P47" i="6" s="1"/>
  <c r="AM44" i="6"/>
  <c r="AN44" i="6" s="1"/>
  <c r="AA46" i="6"/>
  <c r="E45" i="6"/>
  <c r="E46" i="6"/>
  <c r="E47" i="6"/>
  <c r="E48" i="6"/>
  <c r="E49" i="6"/>
  <c r="E50" i="6"/>
  <c r="E44" i="6"/>
  <c r="AB46" i="6"/>
  <c r="AB47" i="6"/>
  <c r="AB48" i="6"/>
  <c r="AB49" i="6"/>
  <c r="AN46" i="6"/>
  <c r="AN47" i="6"/>
  <c r="AN48" i="6"/>
  <c r="AN49" i="6"/>
  <c r="AN50" i="6"/>
  <c r="C50" i="6"/>
  <c r="D50" i="6" s="1"/>
  <c r="AB64" i="6"/>
  <c r="E6" i="5"/>
  <c r="D6" i="5"/>
  <c r="D47" i="8"/>
  <c r="E47" i="8" s="1"/>
  <c r="D48" i="8"/>
  <c r="E48" i="8" s="1"/>
  <c r="D49" i="8"/>
  <c r="E49" i="8" s="1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 s="1"/>
  <c r="D58" i="8"/>
  <c r="E58" i="8" s="1"/>
  <c r="D59" i="8"/>
  <c r="E59" i="8" s="1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 s="1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 s="1"/>
  <c r="D74" i="8"/>
  <c r="E74" i="8" s="1"/>
  <c r="D75" i="8"/>
  <c r="E75" i="8" s="1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 s="1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 s="1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 s="1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 s="1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 s="1"/>
  <c r="D122" i="8"/>
  <c r="E122" i="8" s="1"/>
  <c r="D123" i="8"/>
  <c r="E123" i="8" s="1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 s="1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/>
  <c r="D138" i="8"/>
  <c r="E138" i="8" s="1"/>
  <c r="D139" i="8"/>
  <c r="E139" i="8" s="1"/>
  <c r="D140" i="8"/>
  <c r="E140" i="8" s="1"/>
  <c r="D141" i="8"/>
  <c r="E141" i="8" s="1"/>
  <c r="D142" i="8"/>
  <c r="E142" i="8" s="1"/>
  <c r="D143" i="8"/>
  <c r="E143" i="8" s="1"/>
  <c r="D144" i="8"/>
  <c r="E144" i="8" s="1"/>
  <c r="D145" i="8"/>
  <c r="E145" i="8" s="1"/>
  <c r="D146" i="8"/>
  <c r="E146" i="8" s="1"/>
  <c r="D147" i="8"/>
  <c r="E147" i="8" s="1"/>
  <c r="D148" i="8"/>
  <c r="E148" i="8" s="1"/>
  <c r="D149" i="8"/>
  <c r="E149" i="8" s="1"/>
  <c r="D150" i="8"/>
  <c r="E150" i="8" s="1"/>
  <c r="D151" i="8"/>
  <c r="E151" i="8" s="1"/>
  <c r="D152" i="8"/>
  <c r="E152" i="8" s="1"/>
  <c r="D153" i="8"/>
  <c r="E153" i="8" s="1"/>
  <c r="D154" i="8"/>
  <c r="E154" i="8" s="1"/>
  <c r="D155" i="8"/>
  <c r="E155" i="8" s="1"/>
  <c r="D156" i="8"/>
  <c r="E156" i="8" s="1"/>
  <c r="D157" i="8"/>
  <c r="E157" i="8" s="1"/>
  <c r="D158" i="8"/>
  <c r="E158" i="8" s="1"/>
  <c r="D159" i="8"/>
  <c r="E159" i="8" s="1"/>
  <c r="D160" i="8"/>
  <c r="E160" i="8" s="1"/>
  <c r="D161" i="8"/>
  <c r="E161" i="8"/>
  <c r="D162" i="8"/>
  <c r="E162" i="8" s="1"/>
  <c r="D163" i="8"/>
  <c r="E163" i="8" s="1"/>
  <c r="D164" i="8"/>
  <c r="E164" i="8" s="1"/>
  <c r="D165" i="8"/>
  <c r="E165" i="8" s="1"/>
  <c r="D166" i="8"/>
  <c r="E166" i="8" s="1"/>
  <c r="D167" i="8"/>
  <c r="E167" i="8" s="1"/>
  <c r="D168" i="8"/>
  <c r="E168" i="8" s="1"/>
  <c r="D169" i="8"/>
  <c r="E169" i="8" s="1"/>
  <c r="D170" i="8"/>
  <c r="E170" i="8" s="1"/>
  <c r="D171" i="8"/>
  <c r="E171" i="8" s="1"/>
  <c r="D172" i="8"/>
  <c r="E172" i="8" s="1"/>
  <c r="D173" i="8"/>
  <c r="E173" i="8" s="1"/>
  <c r="D174" i="8"/>
  <c r="E174" i="8" s="1"/>
  <c r="D175" i="8"/>
  <c r="E175" i="8" s="1"/>
  <c r="D176" i="8"/>
  <c r="E176" i="8" s="1"/>
  <c r="D177" i="8"/>
  <c r="E177" i="8"/>
  <c r="D178" i="8"/>
  <c r="E178" i="8" s="1"/>
  <c r="D179" i="8"/>
  <c r="E179" i="8"/>
  <c r="D180" i="8"/>
  <c r="E180" i="8" s="1"/>
  <c r="D181" i="8"/>
  <c r="E181" i="8" s="1"/>
  <c r="D182" i="8"/>
  <c r="E182" i="8" s="1"/>
  <c r="D183" i="8"/>
  <c r="E183" i="8" s="1"/>
  <c r="D184" i="8"/>
  <c r="E184" i="8" s="1"/>
  <c r="D185" i="8"/>
  <c r="E185" i="8" s="1"/>
  <c r="D186" i="8"/>
  <c r="E186" i="8" s="1"/>
  <c r="D187" i="8"/>
  <c r="E187" i="8" s="1"/>
  <c r="D188" i="8"/>
  <c r="E188" i="8" s="1"/>
  <c r="D189" i="8"/>
  <c r="E189" i="8" s="1"/>
  <c r="D190" i="8"/>
  <c r="E190" i="8" s="1"/>
  <c r="D191" i="8"/>
  <c r="E191" i="8" s="1"/>
  <c r="D192" i="8"/>
  <c r="E192" i="8" s="1"/>
  <c r="D193" i="8"/>
  <c r="E193" i="8"/>
  <c r="D194" i="8"/>
  <c r="E194" i="8" s="1"/>
  <c r="D195" i="8"/>
  <c r="E195" i="8"/>
  <c r="D196" i="8"/>
  <c r="E196" i="8" s="1"/>
  <c r="D197" i="8"/>
  <c r="E197" i="8" s="1"/>
  <c r="D198" i="8"/>
  <c r="E198" i="8" s="1"/>
  <c r="D199" i="8"/>
  <c r="E199" i="8" s="1"/>
  <c r="D200" i="8"/>
  <c r="E200" i="8" s="1"/>
  <c r="D201" i="8"/>
  <c r="E201" i="8" s="1"/>
  <c r="D202" i="8"/>
  <c r="E202" i="8" s="1"/>
  <c r="D203" i="8"/>
  <c r="E203" i="8" s="1"/>
  <c r="D204" i="8"/>
  <c r="E204" i="8" s="1"/>
  <c r="D205" i="8"/>
  <c r="E205" i="8" s="1"/>
  <c r="D206" i="8"/>
  <c r="E206" i="8" s="1"/>
  <c r="D207" i="8"/>
  <c r="E207" i="8" s="1"/>
  <c r="D208" i="8"/>
  <c r="E208" i="8" s="1"/>
  <c r="D209" i="8"/>
  <c r="E209" i="8"/>
  <c r="D210" i="8"/>
  <c r="E210" i="8" s="1"/>
  <c r="D211" i="8"/>
  <c r="E211" i="8"/>
  <c r="D212" i="8"/>
  <c r="E212" i="8" s="1"/>
  <c r="D213" i="8"/>
  <c r="E213" i="8" s="1"/>
  <c r="D214" i="8"/>
  <c r="E214" i="8" s="1"/>
  <c r="D215" i="8"/>
  <c r="E215" i="8" s="1"/>
  <c r="D216" i="8"/>
  <c r="E216" i="8" s="1"/>
  <c r="D217" i="8"/>
  <c r="E217" i="8" s="1"/>
  <c r="D218" i="8"/>
  <c r="E218" i="8" s="1"/>
  <c r="D219" i="8"/>
  <c r="E219" i="8" s="1"/>
  <c r="D220" i="8"/>
  <c r="E220" i="8" s="1"/>
  <c r="D221" i="8"/>
  <c r="E221" i="8"/>
  <c r="D222" i="8"/>
  <c r="E222" i="8" s="1"/>
  <c r="D223" i="8"/>
  <c r="E223" i="8"/>
  <c r="D224" i="8"/>
  <c r="E224" i="8" s="1"/>
  <c r="D225" i="8"/>
  <c r="E225" i="8" s="1"/>
  <c r="D226" i="8"/>
  <c r="E226" i="8" s="1"/>
  <c r="D227" i="8"/>
  <c r="E227" i="8" s="1"/>
  <c r="D228" i="8"/>
  <c r="E228" i="8" s="1"/>
  <c r="D229" i="8"/>
  <c r="E229" i="8"/>
  <c r="D230" i="8"/>
  <c r="E230" i="8" s="1"/>
  <c r="D231" i="8"/>
  <c r="E231" i="8"/>
  <c r="D232" i="8"/>
  <c r="E232" i="8" s="1"/>
  <c r="D233" i="8"/>
  <c r="E233" i="8" s="1"/>
  <c r="D234" i="8"/>
  <c r="E234" i="8" s="1"/>
  <c r="D235" i="8"/>
  <c r="E235" i="8" s="1"/>
  <c r="D236" i="8"/>
  <c r="E236" i="8" s="1"/>
  <c r="D237" i="8"/>
  <c r="E237" i="8"/>
  <c r="D238" i="8"/>
  <c r="E238" i="8" s="1"/>
  <c r="D239" i="8"/>
  <c r="E239" i="8" s="1"/>
  <c r="D240" i="8"/>
  <c r="E240" i="8" s="1"/>
  <c r="D241" i="8"/>
  <c r="E241" i="8" s="1"/>
  <c r="D242" i="8"/>
  <c r="E242" i="8" s="1"/>
  <c r="D243" i="8"/>
  <c r="E243" i="8" s="1"/>
  <c r="D244" i="8"/>
  <c r="E244" i="8" s="1"/>
  <c r="D245" i="8"/>
  <c r="E245" i="8" s="1"/>
  <c r="D246" i="8"/>
  <c r="E246" i="8" s="1"/>
  <c r="D247" i="8"/>
  <c r="E247" i="8" s="1"/>
  <c r="D248" i="8"/>
  <c r="E248" i="8" s="1"/>
  <c r="D249" i="8"/>
  <c r="E249" i="8" s="1"/>
  <c r="D250" i="8"/>
  <c r="E250" i="8" s="1"/>
  <c r="D251" i="8"/>
  <c r="E251" i="8" s="1"/>
  <c r="D252" i="8"/>
  <c r="E252" i="8" s="1"/>
  <c r="D253" i="8"/>
  <c r="E253" i="8" s="1"/>
  <c r="D254" i="8"/>
  <c r="E254" i="8" s="1"/>
  <c r="D255" i="8"/>
  <c r="E255" i="8" s="1"/>
  <c r="D256" i="8"/>
  <c r="E256" i="8" s="1"/>
  <c r="D257" i="8"/>
  <c r="E257" i="8" s="1"/>
  <c r="D258" i="8"/>
  <c r="E258" i="8" s="1"/>
  <c r="D259" i="8"/>
  <c r="E259" i="8" s="1"/>
  <c r="D260" i="8"/>
  <c r="E260" i="8" s="1"/>
  <c r="D261" i="8"/>
  <c r="E261" i="8" s="1"/>
  <c r="D262" i="8"/>
  <c r="E262" i="8" s="1"/>
  <c r="D263" i="8"/>
  <c r="E263" i="8" s="1"/>
  <c r="D264" i="8"/>
  <c r="E264" i="8" s="1"/>
  <c r="D265" i="8"/>
  <c r="E265" i="8" s="1"/>
  <c r="D266" i="8"/>
  <c r="E266" i="8" s="1"/>
  <c r="D267" i="8"/>
  <c r="E267" i="8" s="1"/>
  <c r="D268" i="8"/>
  <c r="E268" i="8" s="1"/>
  <c r="D269" i="8"/>
  <c r="E269" i="8" s="1"/>
  <c r="D270" i="8"/>
  <c r="E270" i="8" s="1"/>
  <c r="D271" i="8"/>
  <c r="E271" i="8" s="1"/>
  <c r="D272" i="8"/>
  <c r="E272" i="8" s="1"/>
  <c r="D273" i="8"/>
  <c r="E273" i="8" s="1"/>
  <c r="D274" i="8"/>
  <c r="E274" i="8" s="1"/>
  <c r="D275" i="8"/>
  <c r="E275" i="8" s="1"/>
  <c r="D276" i="8"/>
  <c r="E276" i="8" s="1"/>
  <c r="D277" i="8"/>
  <c r="E277" i="8" s="1"/>
  <c r="D278" i="8"/>
  <c r="E278" i="8" s="1"/>
  <c r="D279" i="8"/>
  <c r="E279" i="8" s="1"/>
  <c r="D280" i="8"/>
  <c r="E280" i="8" s="1"/>
  <c r="D281" i="8"/>
  <c r="E281" i="8" s="1"/>
  <c r="D282" i="8"/>
  <c r="E282" i="8" s="1"/>
  <c r="D283" i="8"/>
  <c r="E283" i="8" s="1"/>
  <c r="D284" i="8"/>
  <c r="E284" i="8" s="1"/>
  <c r="D285" i="8"/>
  <c r="E285" i="8" s="1"/>
  <c r="D286" i="8"/>
  <c r="E286" i="8" s="1"/>
  <c r="D287" i="8"/>
  <c r="E287" i="8" s="1"/>
  <c r="D288" i="8"/>
  <c r="E288" i="8" s="1"/>
  <c r="D289" i="8"/>
  <c r="E289" i="8" s="1"/>
  <c r="D290" i="8"/>
  <c r="E290" i="8" s="1"/>
  <c r="D291" i="8"/>
  <c r="E291" i="8" s="1"/>
  <c r="D292" i="8"/>
  <c r="E292" i="8" s="1"/>
  <c r="D293" i="8"/>
  <c r="E293" i="8" s="1"/>
  <c r="D294" i="8"/>
  <c r="E294" i="8" s="1"/>
  <c r="D295" i="8"/>
  <c r="E295" i="8" s="1"/>
  <c r="D296" i="8"/>
  <c r="E296" i="8" s="1"/>
  <c r="D297" i="8"/>
  <c r="E297" i="8" s="1"/>
  <c r="D298" i="8"/>
  <c r="E298" i="8" s="1"/>
  <c r="D299" i="8"/>
  <c r="E299" i="8" s="1"/>
  <c r="D300" i="8"/>
  <c r="E300" i="8" s="1"/>
  <c r="D301" i="8"/>
  <c r="E301" i="8" s="1"/>
  <c r="D302" i="8"/>
  <c r="E302" i="8" s="1"/>
  <c r="D303" i="8"/>
  <c r="E303" i="8" s="1"/>
  <c r="D304" i="8"/>
  <c r="E304" i="8" s="1"/>
  <c r="D305" i="8"/>
  <c r="E305" i="8" s="1"/>
  <c r="D306" i="8"/>
  <c r="E306" i="8" s="1"/>
  <c r="D307" i="8"/>
  <c r="E307" i="8" s="1"/>
  <c r="D308" i="8"/>
  <c r="E308" i="8" s="1"/>
  <c r="D309" i="8"/>
  <c r="E309" i="8" s="1"/>
  <c r="D310" i="8"/>
  <c r="E310" i="8" s="1"/>
  <c r="D311" i="8"/>
  <c r="E311" i="8" s="1"/>
  <c r="D312" i="8"/>
  <c r="E312" i="8" s="1"/>
  <c r="D313" i="8"/>
  <c r="E313" i="8" s="1"/>
  <c r="D314" i="8"/>
  <c r="E314" i="8" s="1"/>
  <c r="D315" i="8"/>
  <c r="E315" i="8" s="1"/>
  <c r="D316" i="8"/>
  <c r="E316" i="8" s="1"/>
  <c r="D317" i="8"/>
  <c r="E317" i="8" s="1"/>
  <c r="D318" i="8"/>
  <c r="E318" i="8" s="1"/>
  <c r="D319" i="8"/>
  <c r="E319" i="8"/>
  <c r="D320" i="8"/>
  <c r="E320" i="8" s="1"/>
  <c r="D321" i="8"/>
  <c r="E321" i="8" s="1"/>
  <c r="D322" i="8"/>
  <c r="E322" i="8" s="1"/>
  <c r="D323" i="8"/>
  <c r="E323" i="8" s="1"/>
  <c r="D324" i="8"/>
  <c r="E324" i="8" s="1"/>
  <c r="D325" i="8"/>
  <c r="E325" i="8" s="1"/>
  <c r="D326" i="8"/>
  <c r="E326" i="8" s="1"/>
  <c r="D327" i="8"/>
  <c r="E327" i="8" s="1"/>
  <c r="D328" i="8"/>
  <c r="E328" i="8" s="1"/>
  <c r="D329" i="8"/>
  <c r="E329" i="8" s="1"/>
  <c r="D330" i="8"/>
  <c r="E330" i="8" s="1"/>
  <c r="D331" i="8"/>
  <c r="E331" i="8"/>
  <c r="D332" i="8"/>
  <c r="E332" i="8" s="1"/>
  <c r="D333" i="8"/>
  <c r="E333" i="8" s="1"/>
  <c r="D334" i="8"/>
  <c r="E334" i="8" s="1"/>
  <c r="D335" i="8"/>
  <c r="E335" i="8" s="1"/>
  <c r="D336" i="8"/>
  <c r="E336" i="8" s="1"/>
  <c r="D337" i="8"/>
  <c r="E337" i="8" s="1"/>
  <c r="D338" i="8"/>
  <c r="E338" i="8" s="1"/>
  <c r="D339" i="8"/>
  <c r="E339" i="8"/>
  <c r="D340" i="8"/>
  <c r="E340" i="8" s="1"/>
  <c r="D341" i="8"/>
  <c r="E341" i="8" s="1"/>
  <c r="D342" i="8"/>
  <c r="E342" i="8" s="1"/>
  <c r="D343" i="8"/>
  <c r="E343" i="8" s="1"/>
  <c r="D344" i="8"/>
  <c r="E344" i="8" s="1"/>
  <c r="D345" i="8"/>
  <c r="E345" i="8" s="1"/>
  <c r="D346" i="8"/>
  <c r="E346" i="8" s="1"/>
  <c r="D347" i="8"/>
  <c r="E347" i="8" s="1"/>
  <c r="D348" i="8"/>
  <c r="E348" i="8" s="1"/>
  <c r="D349" i="8"/>
  <c r="E349" i="8" s="1"/>
  <c r="D350" i="8"/>
  <c r="E350" i="8" s="1"/>
  <c r="D351" i="8"/>
  <c r="E351" i="8" s="1"/>
  <c r="D352" i="8"/>
  <c r="E352" i="8" s="1"/>
  <c r="D353" i="8"/>
  <c r="E353" i="8" s="1"/>
  <c r="D354" i="8"/>
  <c r="E354" i="8" s="1"/>
  <c r="D355" i="8"/>
  <c r="E355" i="8" s="1"/>
  <c r="D356" i="8"/>
  <c r="E356" i="8" s="1"/>
  <c r="D357" i="8"/>
  <c r="E357" i="8" s="1"/>
  <c r="D358" i="8"/>
  <c r="E358" i="8" s="1"/>
  <c r="D359" i="8"/>
  <c r="E359" i="8" s="1"/>
  <c r="D360" i="8"/>
  <c r="E360" i="8" s="1"/>
  <c r="D361" i="8"/>
  <c r="E361" i="8"/>
  <c r="D362" i="8"/>
  <c r="E362" i="8" s="1"/>
  <c r="D363" i="8"/>
  <c r="E363" i="8" s="1"/>
  <c r="D364" i="8"/>
  <c r="E364" i="8" s="1"/>
  <c r="D365" i="8"/>
  <c r="E365" i="8" s="1"/>
  <c r="D366" i="8"/>
  <c r="E366" i="8" s="1"/>
  <c r="D367" i="8"/>
  <c r="E367" i="8" s="1"/>
  <c r="D368" i="8"/>
  <c r="E368" i="8" s="1"/>
  <c r="D369" i="8"/>
  <c r="E369" i="8" s="1"/>
  <c r="D370" i="8"/>
  <c r="E370" i="8" s="1"/>
  <c r="D371" i="8"/>
  <c r="E371" i="8" s="1"/>
  <c r="D372" i="8"/>
  <c r="E372" i="8"/>
  <c r="D373" i="8"/>
  <c r="E373" i="8" s="1"/>
  <c r="D374" i="8"/>
  <c r="E374" i="8" s="1"/>
  <c r="D375" i="8"/>
  <c r="E375" i="8" s="1"/>
  <c r="D376" i="8"/>
  <c r="E376" i="8" s="1"/>
  <c r="D377" i="8"/>
  <c r="E377" i="8" s="1"/>
  <c r="D378" i="8"/>
  <c r="E378" i="8" s="1"/>
  <c r="D379" i="8"/>
  <c r="E379" i="8" s="1"/>
  <c r="D380" i="8"/>
  <c r="E380" i="8"/>
  <c r="D381" i="8"/>
  <c r="E381" i="8" s="1"/>
  <c r="D382" i="8"/>
  <c r="E382" i="8" s="1"/>
  <c r="D383" i="8"/>
  <c r="E383" i="8" s="1"/>
  <c r="D384" i="8"/>
  <c r="E384" i="8" s="1"/>
  <c r="D385" i="8"/>
  <c r="E385" i="8" s="1"/>
  <c r="D386" i="8"/>
  <c r="E386" i="8" s="1"/>
  <c r="D387" i="8"/>
  <c r="E387" i="8" s="1"/>
  <c r="D388" i="8"/>
  <c r="E388" i="8"/>
  <c r="D389" i="8"/>
  <c r="E389" i="8" s="1"/>
  <c r="D390" i="8"/>
  <c r="E390" i="8" s="1"/>
  <c r="D391" i="8"/>
  <c r="E391" i="8" s="1"/>
  <c r="D392" i="8"/>
  <c r="E392" i="8" s="1"/>
  <c r="D393" i="8"/>
  <c r="E393" i="8" s="1"/>
  <c r="D394" i="8"/>
  <c r="E394" i="8" s="1"/>
  <c r="D395" i="8"/>
  <c r="E395" i="8" s="1"/>
  <c r="D396" i="8"/>
  <c r="E396" i="8" s="1"/>
  <c r="D397" i="8"/>
  <c r="E397" i="8" s="1"/>
  <c r="D398" i="8"/>
  <c r="E398" i="8" s="1"/>
  <c r="D399" i="8"/>
  <c r="E399" i="8" s="1"/>
  <c r="D400" i="8"/>
  <c r="E400" i="8" s="1"/>
  <c r="D401" i="8"/>
  <c r="E401" i="8" s="1"/>
  <c r="D402" i="8"/>
  <c r="E402" i="8" s="1"/>
  <c r="D403" i="8"/>
  <c r="E403" i="8" s="1"/>
  <c r="D404" i="8"/>
  <c r="E404" i="8" s="1"/>
  <c r="D405" i="8"/>
  <c r="E405" i="8" s="1"/>
  <c r="D406" i="8"/>
  <c r="E406" i="8" s="1"/>
  <c r="D407" i="8"/>
  <c r="E407" i="8" s="1"/>
  <c r="D408" i="8"/>
  <c r="E408" i="8" s="1"/>
  <c r="D409" i="8"/>
  <c r="E409" i="8" s="1"/>
  <c r="D410" i="8"/>
  <c r="E410" i="8" s="1"/>
  <c r="D411" i="8"/>
  <c r="E411" i="8" s="1"/>
  <c r="D412" i="8"/>
  <c r="E412" i="8" s="1"/>
  <c r="D413" i="8"/>
  <c r="E413" i="8" s="1"/>
  <c r="D414" i="8"/>
  <c r="E414" i="8" s="1"/>
  <c r="D415" i="8"/>
  <c r="E415" i="8" s="1"/>
  <c r="D416" i="8"/>
  <c r="E416" i="8" s="1"/>
  <c r="D417" i="8"/>
  <c r="E417" i="8" s="1"/>
  <c r="D418" i="8"/>
  <c r="E418" i="8" s="1"/>
  <c r="D419" i="8"/>
  <c r="E419" i="8" s="1"/>
  <c r="D420" i="8"/>
  <c r="E420" i="8" s="1"/>
  <c r="D421" i="8"/>
  <c r="E421" i="8" s="1"/>
  <c r="D422" i="8"/>
  <c r="E422" i="8" s="1"/>
  <c r="D423" i="8"/>
  <c r="E423" i="8" s="1"/>
  <c r="D424" i="8"/>
  <c r="E424" i="8" s="1"/>
  <c r="D425" i="8"/>
  <c r="E425" i="8" s="1"/>
  <c r="D426" i="8"/>
  <c r="E426" i="8" s="1"/>
  <c r="D427" i="8"/>
  <c r="E427" i="8" s="1"/>
  <c r="D428" i="8"/>
  <c r="E428" i="8" s="1"/>
  <c r="D429" i="8"/>
  <c r="E429" i="8" s="1"/>
  <c r="D430" i="8"/>
  <c r="E430" i="8" s="1"/>
  <c r="D431" i="8"/>
  <c r="E431" i="8" s="1"/>
  <c r="D432" i="8"/>
  <c r="E432" i="8" s="1"/>
  <c r="D433" i="8"/>
  <c r="E433" i="8" s="1"/>
  <c r="D434" i="8"/>
  <c r="E434" i="8" s="1"/>
  <c r="D435" i="8"/>
  <c r="E435" i="8" s="1"/>
  <c r="D436" i="8"/>
  <c r="E436" i="8" s="1"/>
  <c r="D437" i="8"/>
  <c r="E437" i="8" s="1"/>
  <c r="D438" i="8"/>
  <c r="E438" i="8" s="1"/>
  <c r="D439" i="8"/>
  <c r="E439" i="8" s="1"/>
  <c r="D440" i="8"/>
  <c r="E440" i="8" s="1"/>
  <c r="D441" i="8"/>
  <c r="E441" i="8" s="1"/>
  <c r="D442" i="8"/>
  <c r="E442" i="8" s="1"/>
  <c r="D443" i="8"/>
  <c r="E443" i="8" s="1"/>
  <c r="D444" i="8"/>
  <c r="E444" i="8" s="1"/>
  <c r="D445" i="8"/>
  <c r="E445" i="8" s="1"/>
  <c r="D446" i="8"/>
  <c r="E446" i="8" s="1"/>
  <c r="D447" i="8"/>
  <c r="E447" i="8" s="1"/>
  <c r="D448" i="8"/>
  <c r="E448" i="8" s="1"/>
  <c r="D449" i="8"/>
  <c r="E449" i="8" s="1"/>
  <c r="D450" i="8"/>
  <c r="E450" i="8" s="1"/>
  <c r="D451" i="8"/>
  <c r="E451" i="8" s="1"/>
  <c r="D452" i="8"/>
  <c r="E452" i="8" s="1"/>
  <c r="D453" i="8"/>
  <c r="E453" i="8" s="1"/>
  <c r="D454" i="8"/>
  <c r="E454" i="8" s="1"/>
  <c r="D455" i="8"/>
  <c r="E455" i="8" s="1"/>
  <c r="D456" i="8"/>
  <c r="E456" i="8" s="1"/>
  <c r="D457" i="8"/>
  <c r="E457" i="8" s="1"/>
  <c r="D458" i="8"/>
  <c r="E458" i="8" s="1"/>
  <c r="D459" i="8"/>
  <c r="E459" i="8" s="1"/>
  <c r="D460" i="8"/>
  <c r="E460" i="8" s="1"/>
  <c r="D461" i="8"/>
  <c r="E461" i="8" s="1"/>
  <c r="D462" i="8"/>
  <c r="E462" i="8" s="1"/>
  <c r="D463" i="8"/>
  <c r="E463" i="8" s="1"/>
  <c r="D464" i="8"/>
  <c r="E464" i="8" s="1"/>
  <c r="D465" i="8"/>
  <c r="E465" i="8" s="1"/>
  <c r="D466" i="8"/>
  <c r="E466" i="8" s="1"/>
  <c r="D467" i="8"/>
  <c r="E467" i="8" s="1"/>
  <c r="D468" i="8"/>
  <c r="E468" i="8" s="1"/>
  <c r="D469" i="8"/>
  <c r="E469" i="8" s="1"/>
  <c r="D470" i="8"/>
  <c r="E470" i="8" s="1"/>
  <c r="D471" i="8"/>
  <c r="E471" i="8" s="1"/>
  <c r="D472" i="8"/>
  <c r="E472" i="8" s="1"/>
  <c r="D473" i="8"/>
  <c r="E473" i="8" s="1"/>
  <c r="D474" i="8"/>
  <c r="E474" i="8" s="1"/>
  <c r="D475" i="8"/>
  <c r="E475" i="8" s="1"/>
  <c r="D476" i="8"/>
  <c r="E476" i="8" s="1"/>
  <c r="D477" i="8"/>
  <c r="E477" i="8" s="1"/>
  <c r="D478" i="8"/>
  <c r="E478" i="8" s="1"/>
  <c r="D479" i="8"/>
  <c r="E479" i="8" s="1"/>
  <c r="D480" i="8"/>
  <c r="E480" i="8" s="1"/>
  <c r="D481" i="8"/>
  <c r="E481" i="8" s="1"/>
  <c r="D482" i="8"/>
  <c r="E482" i="8" s="1"/>
  <c r="D483" i="8"/>
  <c r="E483" i="8" s="1"/>
  <c r="D484" i="8"/>
  <c r="E484" i="8" s="1"/>
  <c r="D485" i="8"/>
  <c r="E485" i="8" s="1"/>
  <c r="D486" i="8"/>
  <c r="E486" i="8" s="1"/>
  <c r="D487" i="8"/>
  <c r="E487" i="8" s="1"/>
  <c r="D488" i="8"/>
  <c r="E488" i="8" s="1"/>
  <c r="D489" i="8"/>
  <c r="E489" i="8" s="1"/>
  <c r="D490" i="8"/>
  <c r="E490" i="8" s="1"/>
  <c r="D491" i="8"/>
  <c r="E491" i="8" s="1"/>
  <c r="D492" i="8"/>
  <c r="E492" i="8" s="1"/>
  <c r="D493" i="8"/>
  <c r="E493" i="8" s="1"/>
  <c r="D494" i="8"/>
  <c r="E494" i="8" s="1"/>
  <c r="D495" i="8"/>
  <c r="E495" i="8" s="1"/>
  <c r="D496" i="8"/>
  <c r="E496" i="8" s="1"/>
  <c r="D497" i="8"/>
  <c r="E497" i="8" s="1"/>
  <c r="D498" i="8"/>
  <c r="E498" i="8" s="1"/>
  <c r="D499" i="8"/>
  <c r="E499" i="8" s="1"/>
  <c r="D500" i="8"/>
  <c r="E500" i="8" s="1"/>
  <c r="D501" i="8"/>
  <c r="E501" i="8" s="1"/>
  <c r="D502" i="8"/>
  <c r="E502" i="8" s="1"/>
  <c r="D503" i="8"/>
  <c r="E503" i="8" s="1"/>
  <c r="D504" i="8"/>
  <c r="E504" i="8" s="1"/>
  <c r="D505" i="8"/>
  <c r="E505" i="8" s="1"/>
  <c r="D506" i="8"/>
  <c r="E506" i="8" s="1"/>
  <c r="D507" i="8"/>
  <c r="E507" i="8" s="1"/>
  <c r="D508" i="8"/>
  <c r="E508" i="8" s="1"/>
  <c r="D509" i="8"/>
  <c r="E509" i="8" s="1"/>
  <c r="D510" i="8"/>
  <c r="E510" i="8" s="1"/>
  <c r="D511" i="8"/>
  <c r="E511" i="8" s="1"/>
  <c r="D512" i="8"/>
  <c r="E512" i="8" s="1"/>
  <c r="D513" i="8"/>
  <c r="E513" i="8" s="1"/>
  <c r="D514" i="8"/>
  <c r="E514" i="8" s="1"/>
  <c r="D515" i="8"/>
  <c r="E515" i="8" s="1"/>
  <c r="D516" i="8"/>
  <c r="E516" i="8" s="1"/>
  <c r="D517" i="8"/>
  <c r="E517" i="8" s="1"/>
  <c r="D518" i="8"/>
  <c r="E518" i="8" s="1"/>
  <c r="D519" i="8"/>
  <c r="E519" i="8" s="1"/>
  <c r="D520" i="8"/>
  <c r="E520" i="8" s="1"/>
  <c r="D521" i="8"/>
  <c r="E521" i="8" s="1"/>
  <c r="D522" i="8"/>
  <c r="E522" i="8" s="1"/>
  <c r="D523" i="8"/>
  <c r="E523" i="8" s="1"/>
  <c r="D524" i="8"/>
  <c r="E524" i="8" s="1"/>
  <c r="D525" i="8"/>
  <c r="E525" i="8" s="1"/>
  <c r="D526" i="8"/>
  <c r="E526" i="8" s="1"/>
  <c r="D527" i="8"/>
  <c r="E527" i="8" s="1"/>
  <c r="D528" i="8"/>
  <c r="E528" i="8" s="1"/>
  <c r="D529" i="8"/>
  <c r="E529" i="8" s="1"/>
  <c r="D530" i="8"/>
  <c r="E530" i="8" s="1"/>
  <c r="D531" i="8"/>
  <c r="E531" i="8" s="1"/>
  <c r="D532" i="8"/>
  <c r="E532" i="8" s="1"/>
  <c r="D533" i="8"/>
  <c r="E533" i="8" s="1"/>
  <c r="D534" i="8"/>
  <c r="E534" i="8" s="1"/>
  <c r="D535" i="8"/>
  <c r="E535" i="8" s="1"/>
  <c r="D536" i="8"/>
  <c r="E536" i="8" s="1"/>
  <c r="D537" i="8"/>
  <c r="E537" i="8" s="1"/>
  <c r="D538" i="8"/>
  <c r="E538" i="8" s="1"/>
  <c r="D539" i="8"/>
  <c r="E539" i="8" s="1"/>
  <c r="D540" i="8"/>
  <c r="E540" i="8" s="1"/>
  <c r="D541" i="8"/>
  <c r="E541" i="8" s="1"/>
  <c r="D542" i="8"/>
  <c r="E542" i="8" s="1"/>
  <c r="D543" i="8"/>
  <c r="E543" i="8" s="1"/>
  <c r="D544" i="8"/>
  <c r="E544" i="8" s="1"/>
  <c r="D545" i="8"/>
  <c r="E545" i="8" s="1"/>
  <c r="D546" i="8"/>
  <c r="E546" i="8" s="1"/>
  <c r="D547" i="8"/>
  <c r="E547" i="8" s="1"/>
  <c r="D548" i="8"/>
  <c r="E548" i="8" s="1"/>
  <c r="D549" i="8"/>
  <c r="E549" i="8" s="1"/>
  <c r="D550" i="8"/>
  <c r="E550" i="8" s="1"/>
  <c r="D551" i="8"/>
  <c r="E551" i="8" s="1"/>
  <c r="D552" i="8"/>
  <c r="E552" i="8" s="1"/>
  <c r="D553" i="8"/>
  <c r="E553" i="8" s="1"/>
  <c r="D554" i="8"/>
  <c r="E554" i="8" s="1"/>
  <c r="D555" i="8"/>
  <c r="E555" i="8" s="1"/>
  <c r="D556" i="8"/>
  <c r="E556" i="8" s="1"/>
  <c r="D557" i="8"/>
  <c r="E557" i="8" s="1"/>
  <c r="D558" i="8"/>
  <c r="E558" i="8" s="1"/>
  <c r="D559" i="8"/>
  <c r="E559" i="8" s="1"/>
  <c r="D560" i="8"/>
  <c r="E560" i="8" s="1"/>
  <c r="D561" i="8"/>
  <c r="E561" i="8" s="1"/>
  <c r="D562" i="8"/>
  <c r="E562" i="8" s="1"/>
  <c r="D563" i="8"/>
  <c r="E563" i="8" s="1"/>
  <c r="D564" i="8"/>
  <c r="E564" i="8" s="1"/>
  <c r="D565" i="8"/>
  <c r="E565" i="8" s="1"/>
  <c r="D566" i="8"/>
  <c r="E566" i="8" s="1"/>
  <c r="D567" i="8"/>
  <c r="E567" i="8" s="1"/>
  <c r="D568" i="8"/>
  <c r="E568" i="8" s="1"/>
  <c r="D569" i="8"/>
  <c r="E569" i="8" s="1"/>
  <c r="D570" i="8"/>
  <c r="E570" i="8" s="1"/>
  <c r="D571" i="8"/>
  <c r="E571" i="8" s="1"/>
  <c r="D572" i="8"/>
  <c r="E572" i="8"/>
  <c r="D573" i="8"/>
  <c r="E573" i="8" s="1"/>
  <c r="D574" i="8"/>
  <c r="E574" i="8" s="1"/>
  <c r="D575" i="8"/>
  <c r="E575" i="8" s="1"/>
  <c r="D576" i="8"/>
  <c r="E576" i="8" s="1"/>
  <c r="D577" i="8"/>
  <c r="E577" i="8" s="1"/>
  <c r="D578" i="8"/>
  <c r="E578" i="8" s="1"/>
  <c r="D579" i="8"/>
  <c r="E579" i="8" s="1"/>
  <c r="D580" i="8"/>
  <c r="E580" i="8"/>
  <c r="D581" i="8"/>
  <c r="E581" i="8" s="1"/>
  <c r="D582" i="8"/>
  <c r="E582" i="8" s="1"/>
  <c r="D583" i="8"/>
  <c r="E583" i="8" s="1"/>
  <c r="D584" i="8"/>
  <c r="E584" i="8" s="1"/>
  <c r="D585" i="8"/>
  <c r="E585" i="8" s="1"/>
  <c r="D586" i="8"/>
  <c r="E586" i="8" s="1"/>
  <c r="D587" i="8"/>
  <c r="E587" i="8" s="1"/>
  <c r="D588" i="8"/>
  <c r="E588" i="8"/>
  <c r="D589" i="8"/>
  <c r="E589" i="8" s="1"/>
  <c r="D590" i="8"/>
  <c r="E590" i="8" s="1"/>
  <c r="D591" i="8"/>
  <c r="E591" i="8" s="1"/>
  <c r="D592" i="8"/>
  <c r="E592" i="8" s="1"/>
  <c r="D593" i="8"/>
  <c r="E593" i="8" s="1"/>
  <c r="D594" i="8"/>
  <c r="E594" i="8" s="1"/>
  <c r="D595" i="8"/>
  <c r="E595" i="8" s="1"/>
  <c r="D596" i="8"/>
  <c r="E596" i="8" s="1"/>
  <c r="D597" i="8"/>
  <c r="E597" i="8" s="1"/>
  <c r="D598" i="8"/>
  <c r="E598" i="8" s="1"/>
  <c r="D599" i="8"/>
  <c r="E599" i="8" s="1"/>
  <c r="D600" i="8"/>
  <c r="E600" i="8" s="1"/>
  <c r="D601" i="8"/>
  <c r="E601" i="8" s="1"/>
  <c r="D602" i="8"/>
  <c r="E602" i="8" s="1"/>
  <c r="D603" i="8"/>
  <c r="E603" i="8" s="1"/>
  <c r="D604" i="8"/>
  <c r="E604" i="8"/>
  <c r="D605" i="8"/>
  <c r="E605" i="8" s="1"/>
  <c r="D606" i="8"/>
  <c r="E606" i="8" s="1"/>
  <c r="D607" i="8"/>
  <c r="E607" i="8" s="1"/>
  <c r="D608" i="8"/>
  <c r="E608" i="8" s="1"/>
  <c r="D609" i="8"/>
  <c r="E609" i="8" s="1"/>
  <c r="D610" i="8"/>
  <c r="E610" i="8" s="1"/>
  <c r="D611" i="8"/>
  <c r="E611" i="8" s="1"/>
  <c r="D612" i="8"/>
  <c r="E612" i="8"/>
  <c r="D613" i="8"/>
  <c r="E613" i="8" s="1"/>
  <c r="D614" i="8"/>
  <c r="E614" i="8" s="1"/>
  <c r="D615" i="8"/>
  <c r="E615" i="8" s="1"/>
  <c r="D616" i="8"/>
  <c r="E616" i="8" s="1"/>
  <c r="D617" i="8"/>
  <c r="E617" i="8" s="1"/>
  <c r="D618" i="8"/>
  <c r="E618" i="8" s="1"/>
  <c r="D619" i="8"/>
  <c r="E619" i="8" s="1"/>
  <c r="D620" i="8"/>
  <c r="E620" i="8" s="1"/>
  <c r="D621" i="8"/>
  <c r="E621" i="8" s="1"/>
  <c r="D622" i="8"/>
  <c r="E622" i="8" s="1"/>
  <c r="D623" i="8"/>
  <c r="E623" i="8" s="1"/>
  <c r="D624" i="8"/>
  <c r="E624" i="8" s="1"/>
  <c r="D625" i="8"/>
  <c r="E625" i="8" s="1"/>
  <c r="D626" i="8"/>
  <c r="E626" i="8" s="1"/>
  <c r="D627" i="8"/>
  <c r="E627" i="8" s="1"/>
  <c r="D628" i="8"/>
  <c r="E628" i="8" s="1"/>
  <c r="D629" i="8"/>
  <c r="E629" i="8" s="1"/>
  <c r="D630" i="8"/>
  <c r="E630" i="8" s="1"/>
  <c r="D631" i="8"/>
  <c r="E631" i="8" s="1"/>
  <c r="D632" i="8"/>
  <c r="E632" i="8" s="1"/>
  <c r="D633" i="8"/>
  <c r="E633" i="8" s="1"/>
  <c r="D634" i="8"/>
  <c r="E634" i="8" s="1"/>
  <c r="D635" i="8"/>
  <c r="E635" i="8" s="1"/>
  <c r="D636" i="8"/>
  <c r="E636" i="8" s="1"/>
  <c r="D637" i="8"/>
  <c r="E637" i="8" s="1"/>
  <c r="D638" i="8"/>
  <c r="E638" i="8" s="1"/>
  <c r="D639" i="8"/>
  <c r="E639" i="8" s="1"/>
  <c r="D640" i="8"/>
  <c r="E640" i="8" s="1"/>
  <c r="D641" i="8"/>
  <c r="E641" i="8" s="1"/>
  <c r="D642" i="8"/>
  <c r="E642" i="8" s="1"/>
  <c r="D643" i="8"/>
  <c r="E643" i="8" s="1"/>
  <c r="D644" i="8"/>
  <c r="E644" i="8" s="1"/>
  <c r="D645" i="8"/>
  <c r="E645" i="8" s="1"/>
  <c r="D646" i="8"/>
  <c r="E646" i="8" s="1"/>
  <c r="D647" i="8"/>
  <c r="E647" i="8" s="1"/>
  <c r="D648" i="8"/>
  <c r="E648" i="8" s="1"/>
  <c r="D649" i="8"/>
  <c r="E649" i="8" s="1"/>
  <c r="D650" i="8"/>
  <c r="E650" i="8" s="1"/>
  <c r="D651" i="8"/>
  <c r="E651" i="8" s="1"/>
  <c r="D652" i="8"/>
  <c r="E652" i="8" s="1"/>
  <c r="D653" i="8"/>
  <c r="E653" i="8" s="1"/>
  <c r="D654" i="8"/>
  <c r="E654" i="8" s="1"/>
  <c r="D655" i="8"/>
  <c r="E655" i="8" s="1"/>
  <c r="D656" i="8"/>
  <c r="E656" i="8" s="1"/>
  <c r="D657" i="8"/>
  <c r="E657" i="8" s="1"/>
  <c r="D658" i="8"/>
  <c r="E658" i="8" s="1"/>
  <c r="D659" i="8"/>
  <c r="E659" i="8" s="1"/>
  <c r="D660" i="8"/>
  <c r="E660" i="8" s="1"/>
  <c r="D661" i="8"/>
  <c r="E661" i="8" s="1"/>
  <c r="D662" i="8"/>
  <c r="E662" i="8" s="1"/>
  <c r="D663" i="8"/>
  <c r="E663" i="8" s="1"/>
  <c r="D664" i="8"/>
  <c r="E664" i="8" s="1"/>
  <c r="D665" i="8"/>
  <c r="E665" i="8" s="1"/>
  <c r="D666" i="8"/>
  <c r="E666" i="8" s="1"/>
  <c r="D667" i="8"/>
  <c r="E667" i="8" s="1"/>
  <c r="D668" i="8"/>
  <c r="E668" i="8" s="1"/>
  <c r="D669" i="8"/>
  <c r="E669" i="8" s="1"/>
  <c r="D670" i="8"/>
  <c r="E670" i="8" s="1"/>
  <c r="D671" i="8"/>
  <c r="E671" i="8" s="1"/>
  <c r="D672" i="8"/>
  <c r="E672" i="8" s="1"/>
  <c r="D673" i="8"/>
  <c r="E673" i="8" s="1"/>
  <c r="D674" i="8"/>
  <c r="E674" i="8" s="1"/>
  <c r="D675" i="8"/>
  <c r="E675" i="8" s="1"/>
  <c r="D676" i="8"/>
  <c r="E676" i="8" s="1"/>
  <c r="D677" i="8"/>
  <c r="E677" i="8" s="1"/>
  <c r="D678" i="8"/>
  <c r="E678" i="8" s="1"/>
  <c r="D679" i="8"/>
  <c r="E679" i="8" s="1"/>
  <c r="D680" i="8"/>
  <c r="E680" i="8" s="1"/>
  <c r="D681" i="8"/>
  <c r="E681" i="8" s="1"/>
  <c r="D682" i="8"/>
  <c r="E682" i="8" s="1"/>
  <c r="D683" i="8"/>
  <c r="E683" i="8" s="1"/>
  <c r="D684" i="8"/>
  <c r="E684" i="8" s="1"/>
  <c r="D685" i="8"/>
  <c r="E685" i="8" s="1"/>
  <c r="D686" i="8"/>
  <c r="E686" i="8" s="1"/>
  <c r="D687" i="8"/>
  <c r="E687" i="8" s="1"/>
  <c r="D688" i="8"/>
  <c r="E688" i="8" s="1"/>
  <c r="D689" i="8"/>
  <c r="E689" i="8" s="1"/>
  <c r="D690" i="8"/>
  <c r="E690" i="8" s="1"/>
  <c r="D691" i="8"/>
  <c r="E691" i="8" s="1"/>
  <c r="D692" i="8"/>
  <c r="E692" i="8" s="1"/>
  <c r="D693" i="8"/>
  <c r="E693" i="8" s="1"/>
  <c r="D694" i="8"/>
  <c r="E694" i="8" s="1"/>
  <c r="D695" i="8"/>
  <c r="E695" i="8" s="1"/>
  <c r="D696" i="8"/>
  <c r="E696" i="8" s="1"/>
  <c r="D697" i="8"/>
  <c r="E697" i="8" s="1"/>
  <c r="D698" i="8"/>
  <c r="E698" i="8" s="1"/>
  <c r="D699" i="8"/>
  <c r="E699" i="8" s="1"/>
  <c r="D700" i="8"/>
  <c r="E700" i="8" s="1"/>
  <c r="D701" i="8"/>
  <c r="E701" i="8" s="1"/>
  <c r="D702" i="8"/>
  <c r="E702" i="8" s="1"/>
  <c r="D703" i="8"/>
  <c r="E703" i="8" s="1"/>
  <c r="D704" i="8"/>
  <c r="E704" i="8" s="1"/>
  <c r="D705" i="8"/>
  <c r="E705" i="8" s="1"/>
  <c r="D706" i="8"/>
  <c r="E706" i="8" s="1"/>
  <c r="D707" i="8"/>
  <c r="E707" i="8" s="1"/>
  <c r="D708" i="8"/>
  <c r="E708" i="8" s="1"/>
  <c r="D709" i="8"/>
  <c r="E709" i="8" s="1"/>
  <c r="D710" i="8"/>
  <c r="E710" i="8" s="1"/>
  <c r="D711" i="8"/>
  <c r="E711" i="8" s="1"/>
  <c r="D712" i="8"/>
  <c r="E712" i="8" s="1"/>
  <c r="D713" i="8"/>
  <c r="E713" i="8" s="1"/>
  <c r="D714" i="8"/>
  <c r="E714" i="8" s="1"/>
  <c r="D715" i="8"/>
  <c r="E715" i="8" s="1"/>
  <c r="D716" i="8"/>
  <c r="E716" i="8" s="1"/>
  <c r="D717" i="8"/>
  <c r="E717" i="8" s="1"/>
  <c r="D718" i="8"/>
  <c r="E718" i="8" s="1"/>
  <c r="D719" i="8"/>
  <c r="E719" i="8" s="1"/>
  <c r="D720" i="8"/>
  <c r="E720" i="8" s="1"/>
  <c r="D721" i="8"/>
  <c r="E721" i="8" s="1"/>
  <c r="D722" i="8"/>
  <c r="E722" i="8" s="1"/>
  <c r="D723" i="8"/>
  <c r="E723" i="8" s="1"/>
  <c r="D724" i="8"/>
  <c r="E724" i="8" s="1"/>
  <c r="D725" i="8"/>
  <c r="E725" i="8" s="1"/>
  <c r="D726" i="8"/>
  <c r="E726" i="8" s="1"/>
  <c r="D727" i="8"/>
  <c r="E727" i="8" s="1"/>
  <c r="D728" i="8"/>
  <c r="E728" i="8" s="1"/>
  <c r="D729" i="8"/>
  <c r="E729" i="8" s="1"/>
  <c r="D730" i="8"/>
  <c r="E730" i="8" s="1"/>
  <c r="D731" i="8"/>
  <c r="E731" i="8" s="1"/>
  <c r="D732" i="8"/>
  <c r="E732" i="8" s="1"/>
  <c r="D733" i="8"/>
  <c r="E733" i="8" s="1"/>
  <c r="D734" i="8"/>
  <c r="E734" i="8" s="1"/>
  <c r="D735" i="8"/>
  <c r="E735" i="8" s="1"/>
  <c r="D736" i="8"/>
  <c r="E736" i="8" s="1"/>
  <c r="D737" i="8"/>
  <c r="E737" i="8" s="1"/>
  <c r="D738" i="8"/>
  <c r="E738" i="8" s="1"/>
  <c r="D739" i="8"/>
  <c r="E739" i="8" s="1"/>
  <c r="D740" i="8"/>
  <c r="E740" i="8" s="1"/>
  <c r="D741" i="8"/>
  <c r="E741" i="8" s="1"/>
  <c r="D742" i="8"/>
  <c r="E742" i="8" s="1"/>
  <c r="D743" i="8"/>
  <c r="E743" i="8" s="1"/>
  <c r="D744" i="8"/>
  <c r="E744" i="8" s="1"/>
  <c r="D745" i="8"/>
  <c r="E745" i="8" s="1"/>
  <c r="D746" i="8"/>
  <c r="E746" i="8" s="1"/>
  <c r="D747" i="8"/>
  <c r="E747" i="8" s="1"/>
  <c r="D748" i="8"/>
  <c r="E748" i="8" s="1"/>
  <c r="D749" i="8"/>
  <c r="E749" i="8" s="1"/>
  <c r="D750" i="8"/>
  <c r="E750" i="8" s="1"/>
  <c r="D751" i="8"/>
  <c r="E751" i="8" s="1"/>
  <c r="D752" i="8"/>
  <c r="E752" i="8" s="1"/>
  <c r="D753" i="8"/>
  <c r="E753" i="8" s="1"/>
  <c r="D754" i="8"/>
  <c r="E754" i="8" s="1"/>
  <c r="D755" i="8"/>
  <c r="E755" i="8" s="1"/>
  <c r="D756" i="8"/>
  <c r="E756" i="8" s="1"/>
  <c r="D757" i="8"/>
  <c r="E757" i="8" s="1"/>
  <c r="D758" i="8"/>
  <c r="E758" i="8" s="1"/>
  <c r="D759" i="8"/>
  <c r="E759" i="8" s="1"/>
  <c r="D760" i="8"/>
  <c r="E760" i="8" s="1"/>
  <c r="D761" i="8"/>
  <c r="E761" i="8" s="1"/>
  <c r="D762" i="8"/>
  <c r="E762" i="8" s="1"/>
  <c r="D763" i="8"/>
  <c r="E763" i="8" s="1"/>
  <c r="D764" i="8"/>
  <c r="E764" i="8" s="1"/>
  <c r="D765" i="8"/>
  <c r="E765" i="8" s="1"/>
  <c r="D766" i="8"/>
  <c r="E766" i="8" s="1"/>
  <c r="D767" i="8"/>
  <c r="E767" i="8" s="1"/>
  <c r="D768" i="8"/>
  <c r="E768" i="8" s="1"/>
  <c r="D769" i="8"/>
  <c r="E769" i="8" s="1"/>
  <c r="D770" i="8"/>
  <c r="E770" i="8" s="1"/>
  <c r="D771" i="8"/>
  <c r="E771" i="8" s="1"/>
  <c r="D772" i="8"/>
  <c r="E772" i="8" s="1"/>
  <c r="D773" i="8"/>
  <c r="E773" i="8" s="1"/>
  <c r="D774" i="8"/>
  <c r="E774" i="8" s="1"/>
  <c r="D775" i="8"/>
  <c r="E775" i="8" s="1"/>
  <c r="D776" i="8"/>
  <c r="E776" i="8" s="1"/>
  <c r="D777" i="8"/>
  <c r="E777" i="8"/>
  <c r="D778" i="8"/>
  <c r="E778" i="8" s="1"/>
  <c r="D779" i="8"/>
  <c r="E779" i="8" s="1"/>
  <c r="D780" i="8"/>
  <c r="E780" i="8" s="1"/>
  <c r="D781" i="8"/>
  <c r="E781" i="8"/>
  <c r="D782" i="8"/>
  <c r="E782" i="8" s="1"/>
  <c r="D783" i="8"/>
  <c r="E783" i="8" s="1"/>
  <c r="D784" i="8"/>
  <c r="E784" i="8" s="1"/>
  <c r="D785" i="8"/>
  <c r="E785" i="8"/>
  <c r="D786" i="8"/>
  <c r="E786" i="8" s="1"/>
  <c r="D787" i="8"/>
  <c r="E787" i="8" s="1"/>
  <c r="D788" i="8"/>
  <c r="E788" i="8" s="1"/>
  <c r="D789" i="8"/>
  <c r="E789" i="8" s="1"/>
  <c r="D790" i="8"/>
  <c r="E790" i="8" s="1"/>
  <c r="D791" i="8"/>
  <c r="E791" i="8" s="1"/>
  <c r="D792" i="8"/>
  <c r="E792" i="8" s="1"/>
  <c r="D793" i="8"/>
  <c r="E793" i="8"/>
  <c r="D794" i="8"/>
  <c r="E794" i="8" s="1"/>
  <c r="D795" i="8"/>
  <c r="E795" i="8" s="1"/>
  <c r="D796" i="8"/>
  <c r="E796" i="8" s="1"/>
  <c r="D797" i="8"/>
  <c r="E797" i="8" s="1"/>
  <c r="D798" i="8"/>
  <c r="E798" i="8" s="1"/>
  <c r="D799" i="8"/>
  <c r="E799" i="8" s="1"/>
  <c r="D800" i="8"/>
  <c r="E800" i="8" s="1"/>
  <c r="D801" i="8"/>
  <c r="E801" i="8"/>
  <c r="D802" i="8"/>
  <c r="E802" i="8" s="1"/>
  <c r="D803" i="8"/>
  <c r="E803" i="8" s="1"/>
  <c r="D804" i="8"/>
  <c r="E804" i="8" s="1"/>
  <c r="D805" i="8"/>
  <c r="E805" i="8" s="1"/>
  <c r="D806" i="8"/>
  <c r="E806" i="8" s="1"/>
  <c r="D807" i="8"/>
  <c r="E807" i="8" s="1"/>
  <c r="D808" i="8"/>
  <c r="E808" i="8" s="1"/>
  <c r="D809" i="8"/>
  <c r="E809" i="8"/>
  <c r="D810" i="8"/>
  <c r="E810" i="8" s="1"/>
  <c r="D811" i="8"/>
  <c r="E811" i="8" s="1"/>
  <c r="D812" i="8"/>
  <c r="E812" i="8" s="1"/>
  <c r="D813" i="8"/>
  <c r="E813" i="8" s="1"/>
  <c r="D814" i="8"/>
  <c r="E814" i="8" s="1"/>
  <c r="D815" i="8"/>
  <c r="E815" i="8" s="1"/>
  <c r="D816" i="8"/>
  <c r="E816" i="8" s="1"/>
  <c r="D817" i="8"/>
  <c r="E817" i="8"/>
  <c r="D818" i="8"/>
  <c r="E818" i="8" s="1"/>
  <c r="D819" i="8"/>
  <c r="E819" i="8"/>
  <c r="D820" i="8"/>
  <c r="E820" i="8" s="1"/>
  <c r="D821" i="8"/>
  <c r="E821" i="8"/>
  <c r="D822" i="8"/>
  <c r="E822" i="8" s="1"/>
  <c r="D823" i="8"/>
  <c r="E823" i="8" s="1"/>
  <c r="D824" i="8"/>
  <c r="E824" i="8" s="1"/>
  <c r="D825" i="8"/>
  <c r="E825" i="8" s="1"/>
  <c r="D826" i="8"/>
  <c r="E826" i="8" s="1"/>
  <c r="D827" i="8"/>
  <c r="E827" i="8" s="1"/>
  <c r="D828" i="8"/>
  <c r="E828" i="8" s="1"/>
  <c r="D829" i="8"/>
  <c r="E829" i="8" s="1"/>
  <c r="D830" i="8"/>
  <c r="E830" i="8" s="1"/>
  <c r="D831" i="8"/>
  <c r="E831" i="8" s="1"/>
  <c r="D832" i="8"/>
  <c r="E832" i="8" s="1"/>
  <c r="D833" i="8"/>
  <c r="E833" i="8" s="1"/>
  <c r="D834" i="8"/>
  <c r="E834" i="8" s="1"/>
  <c r="D835" i="8"/>
  <c r="E835" i="8" s="1"/>
  <c r="D836" i="8"/>
  <c r="E836" i="8" s="1"/>
  <c r="D837" i="8"/>
  <c r="E837" i="8" s="1"/>
  <c r="D838" i="8"/>
  <c r="E838" i="8" s="1"/>
  <c r="D839" i="8"/>
  <c r="E839" i="8" s="1"/>
  <c r="D840" i="8"/>
  <c r="E840" i="8" s="1"/>
  <c r="D841" i="8"/>
  <c r="E841" i="8" s="1"/>
  <c r="D842" i="8"/>
  <c r="E842" i="8" s="1"/>
  <c r="D843" i="8"/>
  <c r="E843" i="8" s="1"/>
  <c r="D844" i="8"/>
  <c r="E844" i="8" s="1"/>
  <c r="D845" i="8"/>
  <c r="E845" i="8" s="1"/>
  <c r="D846" i="8"/>
  <c r="E846" i="8" s="1"/>
  <c r="D847" i="8"/>
  <c r="E847" i="8" s="1"/>
  <c r="D848" i="8"/>
  <c r="E848" i="8" s="1"/>
  <c r="D849" i="8"/>
  <c r="E849" i="8" s="1"/>
  <c r="D850" i="8"/>
  <c r="E850" i="8" s="1"/>
  <c r="D851" i="8"/>
  <c r="E851" i="8" s="1"/>
  <c r="D852" i="8"/>
  <c r="E852" i="8" s="1"/>
  <c r="D853" i="8"/>
  <c r="E853" i="8" s="1"/>
  <c r="D854" i="8"/>
  <c r="E854" i="8" s="1"/>
  <c r="D855" i="8"/>
  <c r="E855" i="8" s="1"/>
  <c r="D856" i="8"/>
  <c r="E856" i="8" s="1"/>
  <c r="D857" i="8"/>
  <c r="E857" i="8" s="1"/>
  <c r="D858" i="8"/>
  <c r="E858" i="8" s="1"/>
  <c r="D859" i="8"/>
  <c r="E859" i="8"/>
  <c r="D860" i="8"/>
  <c r="E860" i="8" s="1"/>
  <c r="D861" i="8"/>
  <c r="E861" i="8" s="1"/>
  <c r="D862" i="8"/>
  <c r="E862" i="8" s="1"/>
  <c r="D863" i="8"/>
  <c r="E863" i="8"/>
  <c r="D864" i="8"/>
  <c r="E864" i="8" s="1"/>
  <c r="D865" i="8"/>
  <c r="E865" i="8" s="1"/>
  <c r="D866" i="8"/>
  <c r="E866" i="8" s="1"/>
  <c r="D867" i="8"/>
  <c r="E867" i="8"/>
  <c r="D868" i="8"/>
  <c r="E868" i="8" s="1"/>
  <c r="D869" i="8"/>
  <c r="E869" i="8" s="1"/>
  <c r="D870" i="8"/>
  <c r="E870" i="8" s="1"/>
  <c r="D871" i="8"/>
  <c r="E871" i="8"/>
  <c r="D872" i="8"/>
  <c r="E872" i="8" s="1"/>
  <c r="D873" i="8"/>
  <c r="E873" i="8" s="1"/>
  <c r="D874" i="8"/>
  <c r="E874" i="8" s="1"/>
  <c r="D875" i="8"/>
  <c r="E875" i="8"/>
  <c r="D876" i="8"/>
  <c r="E876" i="8" s="1"/>
  <c r="D877" i="8"/>
  <c r="E877" i="8" s="1"/>
  <c r="D878" i="8"/>
  <c r="E878" i="8" s="1"/>
  <c r="D879" i="8"/>
  <c r="E879" i="8"/>
  <c r="D880" i="8"/>
  <c r="E880" i="8" s="1"/>
  <c r="D881" i="8"/>
  <c r="E881" i="8" s="1"/>
  <c r="D882" i="8"/>
  <c r="E882" i="8" s="1"/>
  <c r="D883" i="8"/>
  <c r="E883" i="8"/>
  <c r="D884" i="8"/>
  <c r="E884" i="8" s="1"/>
  <c r="D885" i="8"/>
  <c r="E885" i="8" s="1"/>
  <c r="D886" i="8"/>
  <c r="E886" i="8" s="1"/>
  <c r="D887" i="8"/>
  <c r="E887" i="8"/>
  <c r="D888" i="8"/>
  <c r="E888" i="8" s="1"/>
  <c r="D889" i="8"/>
  <c r="E889" i="8" s="1"/>
  <c r="D890" i="8"/>
  <c r="E890" i="8" s="1"/>
  <c r="D891" i="8"/>
  <c r="E891" i="8"/>
  <c r="D892" i="8"/>
  <c r="E892" i="8" s="1"/>
  <c r="D893" i="8"/>
  <c r="E893" i="8" s="1"/>
  <c r="D894" i="8"/>
  <c r="E894" i="8" s="1"/>
  <c r="D895" i="8"/>
  <c r="E895" i="8"/>
  <c r="D896" i="8"/>
  <c r="E896" i="8" s="1"/>
  <c r="D897" i="8"/>
  <c r="E897" i="8" s="1"/>
  <c r="D898" i="8"/>
  <c r="E898" i="8" s="1"/>
  <c r="D899" i="8"/>
  <c r="E899" i="8"/>
  <c r="D900" i="8"/>
  <c r="E900" i="8" s="1"/>
  <c r="D901" i="8"/>
  <c r="E901" i="8" s="1"/>
  <c r="D902" i="8"/>
  <c r="E902" i="8" s="1"/>
  <c r="D903" i="8"/>
  <c r="E903" i="8"/>
  <c r="D904" i="8"/>
  <c r="E904" i="8" s="1"/>
  <c r="D905" i="8"/>
  <c r="E905" i="8" s="1"/>
  <c r="D906" i="8"/>
  <c r="E906" i="8" s="1"/>
  <c r="D907" i="8"/>
  <c r="E907" i="8"/>
  <c r="D908" i="8"/>
  <c r="E908" i="8" s="1"/>
  <c r="D909" i="8"/>
  <c r="E909" i="8" s="1"/>
  <c r="D910" i="8"/>
  <c r="E910" i="8" s="1"/>
  <c r="D911" i="8"/>
  <c r="E911" i="8"/>
  <c r="D912" i="8"/>
  <c r="E912" i="8" s="1"/>
  <c r="D913" i="8"/>
  <c r="E913" i="8" s="1"/>
  <c r="D914" i="8"/>
  <c r="E914" i="8" s="1"/>
  <c r="D915" i="8"/>
  <c r="E915" i="8" s="1"/>
  <c r="D916" i="8"/>
  <c r="E916" i="8" s="1"/>
  <c r="D917" i="8"/>
  <c r="E917" i="8" s="1"/>
  <c r="D918" i="8"/>
  <c r="E918" i="8" s="1"/>
  <c r="D919" i="8"/>
  <c r="E919" i="8" s="1"/>
  <c r="D920" i="8"/>
  <c r="E920" i="8" s="1"/>
  <c r="D921" i="8"/>
  <c r="E921" i="8" s="1"/>
  <c r="D922" i="8"/>
  <c r="E922" i="8" s="1"/>
  <c r="D923" i="8"/>
  <c r="E923" i="8" s="1"/>
  <c r="D924" i="8"/>
  <c r="E924" i="8" s="1"/>
  <c r="D925" i="8"/>
  <c r="E925" i="8" s="1"/>
  <c r="D926" i="8"/>
  <c r="E926" i="8" s="1"/>
  <c r="D927" i="8"/>
  <c r="E927" i="8" s="1"/>
  <c r="D928" i="8"/>
  <c r="E928" i="8" s="1"/>
  <c r="D929" i="8"/>
  <c r="E929" i="8" s="1"/>
  <c r="D930" i="8"/>
  <c r="E930" i="8" s="1"/>
  <c r="D931" i="8"/>
  <c r="E931" i="8" s="1"/>
  <c r="D932" i="8"/>
  <c r="E932" i="8" s="1"/>
  <c r="D933" i="8"/>
  <c r="E933" i="8" s="1"/>
  <c r="D934" i="8"/>
  <c r="E934" i="8" s="1"/>
  <c r="D935" i="8"/>
  <c r="E935" i="8" s="1"/>
  <c r="D936" i="8"/>
  <c r="E936" i="8" s="1"/>
  <c r="D937" i="8"/>
  <c r="E937" i="8" s="1"/>
  <c r="D938" i="8"/>
  <c r="E938" i="8" s="1"/>
  <c r="D939" i="8"/>
  <c r="E939" i="8" s="1"/>
  <c r="D940" i="8"/>
  <c r="E940" i="8" s="1"/>
  <c r="D941" i="8"/>
  <c r="E941" i="8" s="1"/>
  <c r="D942" i="8"/>
  <c r="E942" i="8" s="1"/>
  <c r="D943" i="8"/>
  <c r="E943" i="8" s="1"/>
  <c r="D944" i="8"/>
  <c r="E944" i="8" s="1"/>
  <c r="D945" i="8"/>
  <c r="E945" i="8" s="1"/>
  <c r="D946" i="8"/>
  <c r="E946" i="8" s="1"/>
  <c r="D947" i="8"/>
  <c r="E947" i="8" s="1"/>
  <c r="D948" i="8"/>
  <c r="E948" i="8" s="1"/>
  <c r="D949" i="8"/>
  <c r="E949" i="8" s="1"/>
  <c r="D950" i="8"/>
  <c r="E950" i="8" s="1"/>
  <c r="D951" i="8"/>
  <c r="E951" i="8" s="1"/>
  <c r="D952" i="8"/>
  <c r="E952" i="8" s="1"/>
  <c r="D953" i="8"/>
  <c r="E953" i="8" s="1"/>
  <c r="D954" i="8"/>
  <c r="E954" i="8" s="1"/>
  <c r="D955" i="8"/>
  <c r="E955" i="8" s="1"/>
  <c r="D956" i="8"/>
  <c r="E956" i="8" s="1"/>
  <c r="D957" i="8"/>
  <c r="E957" i="8" s="1"/>
  <c r="D958" i="8"/>
  <c r="E958" i="8" s="1"/>
  <c r="D959" i="8"/>
  <c r="E959" i="8" s="1"/>
  <c r="D960" i="8"/>
  <c r="E960" i="8" s="1"/>
  <c r="D961" i="8"/>
  <c r="E961" i="8" s="1"/>
  <c r="D962" i="8"/>
  <c r="E962" i="8" s="1"/>
  <c r="D963" i="8"/>
  <c r="E963" i="8" s="1"/>
  <c r="D964" i="8"/>
  <c r="E964" i="8" s="1"/>
  <c r="D965" i="8"/>
  <c r="E965" i="8" s="1"/>
  <c r="D966" i="8"/>
  <c r="E966" i="8" s="1"/>
  <c r="D967" i="8"/>
  <c r="E967" i="8" s="1"/>
  <c r="D968" i="8"/>
  <c r="E968" i="8" s="1"/>
  <c r="D969" i="8"/>
  <c r="E969" i="8" s="1"/>
  <c r="D970" i="8"/>
  <c r="E970" i="8" s="1"/>
  <c r="D971" i="8"/>
  <c r="E971" i="8" s="1"/>
  <c r="D972" i="8"/>
  <c r="E972" i="8" s="1"/>
  <c r="D973" i="8"/>
  <c r="E973" i="8" s="1"/>
  <c r="D974" i="8"/>
  <c r="E974" i="8" s="1"/>
  <c r="D975" i="8"/>
  <c r="E975" i="8" s="1"/>
  <c r="D976" i="8"/>
  <c r="E976" i="8" s="1"/>
  <c r="D977" i="8"/>
  <c r="E977" i="8" s="1"/>
  <c r="D978" i="8"/>
  <c r="E978" i="8" s="1"/>
  <c r="D979" i="8"/>
  <c r="E979" i="8" s="1"/>
  <c r="D980" i="8"/>
  <c r="E980" i="8" s="1"/>
  <c r="D981" i="8"/>
  <c r="E981" i="8" s="1"/>
  <c r="D982" i="8"/>
  <c r="E982" i="8" s="1"/>
  <c r="D983" i="8"/>
  <c r="E983" i="8" s="1"/>
  <c r="D984" i="8"/>
  <c r="E984" i="8" s="1"/>
  <c r="D985" i="8"/>
  <c r="E985" i="8" s="1"/>
  <c r="D986" i="8"/>
  <c r="E986" i="8" s="1"/>
  <c r="D987" i="8"/>
  <c r="E987" i="8" s="1"/>
  <c r="D988" i="8"/>
  <c r="E988" i="8" s="1"/>
  <c r="D989" i="8"/>
  <c r="E989" i="8" s="1"/>
  <c r="D990" i="8"/>
  <c r="E990" i="8" s="1"/>
  <c r="D991" i="8"/>
  <c r="E991" i="8" s="1"/>
  <c r="D992" i="8"/>
  <c r="E992" i="8" s="1"/>
  <c r="D993" i="8"/>
  <c r="E993" i="8" s="1"/>
  <c r="D994" i="8"/>
  <c r="E994" i="8" s="1"/>
  <c r="D995" i="8"/>
  <c r="E995" i="8" s="1"/>
  <c r="D996" i="8"/>
  <c r="E996" i="8" s="1"/>
  <c r="D997" i="8"/>
  <c r="E997" i="8" s="1"/>
  <c r="D998" i="8"/>
  <c r="E998" i="8" s="1"/>
  <c r="D999" i="8"/>
  <c r="E999" i="8" s="1"/>
  <c r="D1000" i="8"/>
  <c r="E1000" i="8" s="1"/>
  <c r="D1001" i="8"/>
  <c r="E1001" i="8" s="1"/>
  <c r="D1002" i="8"/>
  <c r="E1002" i="8" s="1"/>
  <c r="D1003" i="8"/>
  <c r="E1003" i="8" s="1"/>
  <c r="D1004" i="8"/>
  <c r="E1004" i="8" s="1"/>
  <c r="D1005" i="8"/>
  <c r="E1005" i="8" s="1"/>
  <c r="D1006" i="8"/>
  <c r="E1006" i="8" s="1"/>
  <c r="D1007" i="8"/>
  <c r="E1007" i="8" s="1"/>
  <c r="D1008" i="8"/>
  <c r="E1008" i="8" s="1"/>
  <c r="D1009" i="8"/>
  <c r="E1009" i="8" s="1"/>
  <c r="D1010" i="8"/>
  <c r="E1010" i="8" s="1"/>
  <c r="D1011" i="8"/>
  <c r="E1011" i="8" s="1"/>
  <c r="D1012" i="8"/>
  <c r="E1012" i="8" s="1"/>
  <c r="D1013" i="8"/>
  <c r="E1013" i="8" s="1"/>
  <c r="D1014" i="8"/>
  <c r="E1014" i="8" s="1"/>
  <c r="D1015" i="8"/>
  <c r="E1015" i="8" s="1"/>
  <c r="D1016" i="8"/>
  <c r="E1016" i="8" s="1"/>
  <c r="D1017" i="8"/>
  <c r="E1017" i="8" s="1"/>
  <c r="D1018" i="8"/>
  <c r="E1018" i="8" s="1"/>
  <c r="D1019" i="8"/>
  <c r="E1019" i="8" s="1"/>
  <c r="D1020" i="8"/>
  <c r="E1020" i="8" s="1"/>
  <c r="D1021" i="8"/>
  <c r="E1021" i="8" s="1"/>
  <c r="D1022" i="8"/>
  <c r="E1022" i="8" s="1"/>
  <c r="D1023" i="8"/>
  <c r="E1023" i="8" s="1"/>
  <c r="D1024" i="8"/>
  <c r="E1024" i="8" s="1"/>
  <c r="D1025" i="8"/>
  <c r="E1025" i="8" s="1"/>
  <c r="D1026" i="8"/>
  <c r="E1026" i="8" s="1"/>
  <c r="D1027" i="8"/>
  <c r="E1027" i="8" s="1"/>
  <c r="D1028" i="8"/>
  <c r="E1028" i="8" s="1"/>
  <c r="D1029" i="8"/>
  <c r="E1029" i="8" s="1"/>
  <c r="D1030" i="8"/>
  <c r="E1030" i="8" s="1"/>
  <c r="D1031" i="8"/>
  <c r="E1031" i="8" s="1"/>
  <c r="D1032" i="8"/>
  <c r="E1032" i="8" s="1"/>
  <c r="D1033" i="8"/>
  <c r="E1033" i="8" s="1"/>
  <c r="D1034" i="8"/>
  <c r="E1034" i="8" s="1"/>
  <c r="D1035" i="8"/>
  <c r="E1035" i="8" s="1"/>
  <c r="D1036" i="8"/>
  <c r="E1036" i="8" s="1"/>
  <c r="D1037" i="8"/>
  <c r="E1037" i="8" s="1"/>
  <c r="D1038" i="8"/>
  <c r="E1038" i="8" s="1"/>
  <c r="D1039" i="8"/>
  <c r="E1039" i="8" s="1"/>
  <c r="D1040" i="8"/>
  <c r="E1040" i="8" s="1"/>
  <c r="D1041" i="8"/>
  <c r="E1041" i="8" s="1"/>
  <c r="D1042" i="8"/>
  <c r="E1042" i="8" s="1"/>
  <c r="D1043" i="8"/>
  <c r="E1043" i="8" s="1"/>
  <c r="D1044" i="8"/>
  <c r="E1044" i="8" s="1"/>
  <c r="D1045" i="8"/>
  <c r="E1045" i="8" s="1"/>
  <c r="D1046" i="8"/>
  <c r="E1046" i="8" s="1"/>
  <c r="C38" i="7" l="1"/>
  <c r="C36" i="7"/>
  <c r="Y36" i="6"/>
  <c r="G44" i="6"/>
  <c r="C44" i="6"/>
  <c r="D44" i="6" s="1"/>
  <c r="G45" i="6"/>
  <c r="C45" i="6"/>
  <c r="D45" i="6" s="1"/>
  <c r="G49" i="6"/>
  <c r="C49" i="6"/>
  <c r="D49" i="6" s="1"/>
  <c r="G48" i="6"/>
  <c r="C48" i="6"/>
  <c r="D48" i="6" s="1"/>
  <c r="C47" i="6"/>
  <c r="D47" i="6" s="1"/>
  <c r="G46" i="6"/>
  <c r="C46" i="6"/>
  <c r="D46" i="6" s="1"/>
  <c r="P44" i="6"/>
  <c r="M38" i="6" s="1"/>
  <c r="D2" i="5"/>
  <c r="E2" i="5"/>
  <c r="K40" i="8" s="1"/>
  <c r="E53" i="7"/>
  <c r="F53" i="7" s="1"/>
  <c r="AE1052" i="7"/>
  <c r="AF1052" i="7" s="1"/>
  <c r="AE1051" i="7"/>
  <c r="AF1051" i="7" s="1"/>
  <c r="AE1050" i="7"/>
  <c r="AF1050" i="7" s="1"/>
  <c r="AE1049" i="7"/>
  <c r="AF1049" i="7" s="1"/>
  <c r="AE1048" i="7"/>
  <c r="AF1048" i="7" s="1"/>
  <c r="AE1047" i="7"/>
  <c r="AF1047" i="7" s="1"/>
  <c r="AE1046" i="7"/>
  <c r="AF1046" i="7" s="1"/>
  <c r="AE1045" i="7"/>
  <c r="AF1045" i="7" s="1"/>
  <c r="AE1044" i="7"/>
  <c r="AF1044" i="7" s="1"/>
  <c r="AE1043" i="7"/>
  <c r="AF1043" i="7" s="1"/>
  <c r="AE1042" i="7"/>
  <c r="AF1042" i="7" s="1"/>
  <c r="AE1041" i="7"/>
  <c r="AF1041" i="7" s="1"/>
  <c r="AE1040" i="7"/>
  <c r="AF1040" i="7" s="1"/>
  <c r="AE1039" i="7"/>
  <c r="AF1039" i="7" s="1"/>
  <c r="AE1038" i="7"/>
  <c r="AF1038" i="7" s="1"/>
  <c r="AE1037" i="7"/>
  <c r="AF1037" i="7" s="1"/>
  <c r="AE1036" i="7"/>
  <c r="AF1036" i="7" s="1"/>
  <c r="AE1035" i="7"/>
  <c r="AF1035" i="7" s="1"/>
  <c r="AE1034" i="7"/>
  <c r="AF1034" i="7" s="1"/>
  <c r="AE1033" i="7"/>
  <c r="AF1033" i="7" s="1"/>
  <c r="AE1032" i="7"/>
  <c r="AF1032" i="7" s="1"/>
  <c r="AE1031" i="7"/>
  <c r="AF1031" i="7" s="1"/>
  <c r="AE1030" i="7"/>
  <c r="AF1030" i="7" s="1"/>
  <c r="AE1029" i="7"/>
  <c r="AF1029" i="7" s="1"/>
  <c r="AE1028" i="7"/>
  <c r="AF1028" i="7" s="1"/>
  <c r="AE1027" i="7"/>
  <c r="AF1027" i="7" s="1"/>
  <c r="AE1026" i="7"/>
  <c r="AF1026" i="7" s="1"/>
  <c r="AE1025" i="7"/>
  <c r="AF1025" i="7" s="1"/>
  <c r="AE1024" i="7"/>
  <c r="AF1024" i="7" s="1"/>
  <c r="AE1023" i="7"/>
  <c r="AF1023" i="7" s="1"/>
  <c r="AE1022" i="7"/>
  <c r="AF1022" i="7" s="1"/>
  <c r="AE1021" i="7"/>
  <c r="AF1021" i="7" s="1"/>
  <c r="AE1020" i="7"/>
  <c r="AF1020" i="7" s="1"/>
  <c r="AE1019" i="7"/>
  <c r="AF1019" i="7" s="1"/>
  <c r="AE1018" i="7"/>
  <c r="AF1018" i="7" s="1"/>
  <c r="AE1017" i="7"/>
  <c r="AF1017" i="7" s="1"/>
  <c r="AE1016" i="7"/>
  <c r="AF1016" i="7" s="1"/>
  <c r="AE1015" i="7"/>
  <c r="AF1015" i="7" s="1"/>
  <c r="AE1014" i="7"/>
  <c r="AF1014" i="7" s="1"/>
  <c r="AE1013" i="7"/>
  <c r="AF1013" i="7" s="1"/>
  <c r="AE1012" i="7"/>
  <c r="AF1012" i="7" s="1"/>
  <c r="AE1011" i="7"/>
  <c r="AF1011" i="7" s="1"/>
  <c r="AE1010" i="7"/>
  <c r="AF1010" i="7" s="1"/>
  <c r="AE1009" i="7"/>
  <c r="AF1009" i="7" s="1"/>
  <c r="AE1008" i="7"/>
  <c r="AF1008" i="7" s="1"/>
  <c r="AE1007" i="7"/>
  <c r="AF1007" i="7" s="1"/>
  <c r="AE1006" i="7"/>
  <c r="AF1006" i="7" s="1"/>
  <c r="AE1005" i="7"/>
  <c r="AF1005" i="7" s="1"/>
  <c r="AE1004" i="7"/>
  <c r="AF1004" i="7" s="1"/>
  <c r="AE1003" i="7"/>
  <c r="AF1003" i="7" s="1"/>
  <c r="AE1002" i="7"/>
  <c r="AF1002" i="7" s="1"/>
  <c r="AE1001" i="7"/>
  <c r="AF1001" i="7" s="1"/>
  <c r="AE1000" i="7"/>
  <c r="AF1000" i="7" s="1"/>
  <c r="AE999" i="7"/>
  <c r="AF999" i="7" s="1"/>
  <c r="AE998" i="7"/>
  <c r="AF998" i="7" s="1"/>
  <c r="AE997" i="7"/>
  <c r="AF997" i="7" s="1"/>
  <c r="AE996" i="7"/>
  <c r="AF996" i="7" s="1"/>
  <c r="AE995" i="7"/>
  <c r="AF995" i="7" s="1"/>
  <c r="AE994" i="7"/>
  <c r="AF994" i="7" s="1"/>
  <c r="AE993" i="7"/>
  <c r="AF993" i="7" s="1"/>
  <c r="AE992" i="7"/>
  <c r="AF992" i="7" s="1"/>
  <c r="AE991" i="7"/>
  <c r="AF991" i="7" s="1"/>
  <c r="AE990" i="7"/>
  <c r="AF990" i="7" s="1"/>
  <c r="AE989" i="7"/>
  <c r="AF989" i="7" s="1"/>
  <c r="AE988" i="7"/>
  <c r="AF988" i="7" s="1"/>
  <c r="AE987" i="7"/>
  <c r="AF987" i="7" s="1"/>
  <c r="AE986" i="7"/>
  <c r="AF986" i="7" s="1"/>
  <c r="AE985" i="7"/>
  <c r="AF985" i="7" s="1"/>
  <c r="AE984" i="7"/>
  <c r="AF984" i="7" s="1"/>
  <c r="AE983" i="7"/>
  <c r="AF983" i="7" s="1"/>
  <c r="AE982" i="7"/>
  <c r="AF982" i="7" s="1"/>
  <c r="AE981" i="7"/>
  <c r="AF981" i="7" s="1"/>
  <c r="AE980" i="7"/>
  <c r="AF980" i="7" s="1"/>
  <c r="AE979" i="7"/>
  <c r="AF979" i="7" s="1"/>
  <c r="AE978" i="7"/>
  <c r="AF978" i="7" s="1"/>
  <c r="AE977" i="7"/>
  <c r="AF977" i="7" s="1"/>
  <c r="AE976" i="7"/>
  <c r="AF976" i="7" s="1"/>
  <c r="AE975" i="7"/>
  <c r="AF975" i="7" s="1"/>
  <c r="AE974" i="7"/>
  <c r="AF974" i="7" s="1"/>
  <c r="AE973" i="7"/>
  <c r="AF973" i="7" s="1"/>
  <c r="AE972" i="7"/>
  <c r="AF972" i="7" s="1"/>
  <c r="AE971" i="7"/>
  <c r="AF971" i="7" s="1"/>
  <c r="AE970" i="7"/>
  <c r="AF970" i="7" s="1"/>
  <c r="AE969" i="7"/>
  <c r="AF969" i="7" s="1"/>
  <c r="AE968" i="7"/>
  <c r="AF968" i="7" s="1"/>
  <c r="AE967" i="7"/>
  <c r="AF967" i="7" s="1"/>
  <c r="AE966" i="7"/>
  <c r="AF966" i="7" s="1"/>
  <c r="AE965" i="7"/>
  <c r="AF965" i="7" s="1"/>
  <c r="AE964" i="7"/>
  <c r="AF964" i="7" s="1"/>
  <c r="AE963" i="7"/>
  <c r="AF963" i="7" s="1"/>
  <c r="AE962" i="7"/>
  <c r="AF962" i="7" s="1"/>
  <c r="AE961" i="7"/>
  <c r="AF961" i="7" s="1"/>
  <c r="AE960" i="7"/>
  <c r="AF960" i="7" s="1"/>
  <c r="AE959" i="7"/>
  <c r="AF959" i="7" s="1"/>
  <c r="AE958" i="7"/>
  <c r="AF958" i="7" s="1"/>
  <c r="AE957" i="7"/>
  <c r="AF957" i="7" s="1"/>
  <c r="AE956" i="7"/>
  <c r="AF956" i="7" s="1"/>
  <c r="AE955" i="7"/>
  <c r="AF955" i="7" s="1"/>
  <c r="AE954" i="7"/>
  <c r="AF954" i="7" s="1"/>
  <c r="AE953" i="7"/>
  <c r="AF953" i="7" s="1"/>
  <c r="AE952" i="7"/>
  <c r="AF952" i="7" s="1"/>
  <c r="AE951" i="7"/>
  <c r="AF951" i="7" s="1"/>
  <c r="AE950" i="7"/>
  <c r="AF950" i="7" s="1"/>
  <c r="AE949" i="7"/>
  <c r="AF949" i="7" s="1"/>
  <c r="AE948" i="7"/>
  <c r="AF948" i="7" s="1"/>
  <c r="AE947" i="7"/>
  <c r="AF947" i="7" s="1"/>
  <c r="AE946" i="7"/>
  <c r="AF946" i="7" s="1"/>
  <c r="AE945" i="7"/>
  <c r="AF945" i="7" s="1"/>
  <c r="AE944" i="7"/>
  <c r="AF944" i="7" s="1"/>
  <c r="AE943" i="7"/>
  <c r="AF943" i="7" s="1"/>
  <c r="AE942" i="7"/>
  <c r="AF942" i="7" s="1"/>
  <c r="AE941" i="7"/>
  <c r="AF941" i="7" s="1"/>
  <c r="AE940" i="7"/>
  <c r="AF940" i="7" s="1"/>
  <c r="AE939" i="7"/>
  <c r="AF939" i="7" s="1"/>
  <c r="AE938" i="7"/>
  <c r="AF938" i="7" s="1"/>
  <c r="AE937" i="7"/>
  <c r="AF937" i="7" s="1"/>
  <c r="AE936" i="7"/>
  <c r="AF936" i="7" s="1"/>
  <c r="AE935" i="7"/>
  <c r="AF935" i="7" s="1"/>
  <c r="AE934" i="7"/>
  <c r="AF934" i="7" s="1"/>
  <c r="AE933" i="7"/>
  <c r="AF933" i="7" s="1"/>
  <c r="AE932" i="7"/>
  <c r="AF932" i="7" s="1"/>
  <c r="AE931" i="7"/>
  <c r="AF931" i="7" s="1"/>
  <c r="AE930" i="7"/>
  <c r="AF930" i="7" s="1"/>
  <c r="AE929" i="7"/>
  <c r="AF929" i="7" s="1"/>
  <c r="AE928" i="7"/>
  <c r="AF928" i="7" s="1"/>
  <c r="AE927" i="7"/>
  <c r="AF927" i="7" s="1"/>
  <c r="AE926" i="7"/>
  <c r="AF926" i="7" s="1"/>
  <c r="AE925" i="7"/>
  <c r="AF925" i="7" s="1"/>
  <c r="AE924" i="7"/>
  <c r="AF924" i="7" s="1"/>
  <c r="AE923" i="7"/>
  <c r="AF923" i="7" s="1"/>
  <c r="AE922" i="7"/>
  <c r="AF922" i="7" s="1"/>
  <c r="AE921" i="7"/>
  <c r="AF921" i="7" s="1"/>
  <c r="AE920" i="7"/>
  <c r="AF920" i="7" s="1"/>
  <c r="AE919" i="7"/>
  <c r="AF919" i="7" s="1"/>
  <c r="AE918" i="7"/>
  <c r="AF918" i="7" s="1"/>
  <c r="AE917" i="7"/>
  <c r="AF917" i="7" s="1"/>
  <c r="AE916" i="7"/>
  <c r="AF916" i="7" s="1"/>
  <c r="AE915" i="7"/>
  <c r="AF915" i="7" s="1"/>
  <c r="AE914" i="7"/>
  <c r="AF914" i="7" s="1"/>
  <c r="AE913" i="7"/>
  <c r="AF913" i="7" s="1"/>
  <c r="AE912" i="7"/>
  <c r="AF912" i="7" s="1"/>
  <c r="AE911" i="7"/>
  <c r="AF911" i="7" s="1"/>
  <c r="AE910" i="7"/>
  <c r="AF910" i="7" s="1"/>
  <c r="AE909" i="7"/>
  <c r="AF909" i="7" s="1"/>
  <c r="AE908" i="7"/>
  <c r="AF908" i="7" s="1"/>
  <c r="AE907" i="7"/>
  <c r="AF907" i="7" s="1"/>
  <c r="AE906" i="7"/>
  <c r="AF906" i="7" s="1"/>
  <c r="AE905" i="7"/>
  <c r="AF905" i="7" s="1"/>
  <c r="AE904" i="7"/>
  <c r="AF904" i="7" s="1"/>
  <c r="AE903" i="7"/>
  <c r="AF903" i="7" s="1"/>
  <c r="AE902" i="7"/>
  <c r="AF902" i="7" s="1"/>
  <c r="AE901" i="7"/>
  <c r="AF901" i="7" s="1"/>
  <c r="AE900" i="7"/>
  <c r="AF900" i="7" s="1"/>
  <c r="AE899" i="7"/>
  <c r="AF899" i="7" s="1"/>
  <c r="AE898" i="7"/>
  <c r="AF898" i="7" s="1"/>
  <c r="AE897" i="7"/>
  <c r="AF897" i="7" s="1"/>
  <c r="AE896" i="7"/>
  <c r="AF896" i="7" s="1"/>
  <c r="AE895" i="7"/>
  <c r="AF895" i="7" s="1"/>
  <c r="AE894" i="7"/>
  <c r="AF894" i="7" s="1"/>
  <c r="AE893" i="7"/>
  <c r="AF893" i="7" s="1"/>
  <c r="AE892" i="7"/>
  <c r="AF892" i="7" s="1"/>
  <c r="AE891" i="7"/>
  <c r="AF891" i="7" s="1"/>
  <c r="AE890" i="7"/>
  <c r="AF890" i="7" s="1"/>
  <c r="AE889" i="7"/>
  <c r="AF889" i="7" s="1"/>
  <c r="AE888" i="7"/>
  <c r="AF888" i="7" s="1"/>
  <c r="AE887" i="7"/>
  <c r="AF887" i="7" s="1"/>
  <c r="AE886" i="7"/>
  <c r="AF886" i="7" s="1"/>
  <c r="AE885" i="7"/>
  <c r="AF885" i="7" s="1"/>
  <c r="AE884" i="7"/>
  <c r="AF884" i="7" s="1"/>
  <c r="AE883" i="7"/>
  <c r="AF883" i="7" s="1"/>
  <c r="AE882" i="7"/>
  <c r="AF882" i="7" s="1"/>
  <c r="AE881" i="7"/>
  <c r="AF881" i="7" s="1"/>
  <c r="AE880" i="7"/>
  <c r="AF880" i="7" s="1"/>
  <c r="AE879" i="7"/>
  <c r="AF879" i="7" s="1"/>
  <c r="AE878" i="7"/>
  <c r="AF878" i="7" s="1"/>
  <c r="AE877" i="7"/>
  <c r="AF877" i="7" s="1"/>
  <c r="AE876" i="7"/>
  <c r="AF876" i="7" s="1"/>
  <c r="AE875" i="7"/>
  <c r="AF875" i="7" s="1"/>
  <c r="AE874" i="7"/>
  <c r="AF874" i="7" s="1"/>
  <c r="AE873" i="7"/>
  <c r="AF873" i="7" s="1"/>
  <c r="AE872" i="7"/>
  <c r="AF872" i="7" s="1"/>
  <c r="AE871" i="7"/>
  <c r="AF871" i="7" s="1"/>
  <c r="AE870" i="7"/>
  <c r="AF870" i="7" s="1"/>
  <c r="AE869" i="7"/>
  <c r="AF869" i="7" s="1"/>
  <c r="AE868" i="7"/>
  <c r="AF868" i="7" s="1"/>
  <c r="AE867" i="7"/>
  <c r="AF867" i="7" s="1"/>
  <c r="AE866" i="7"/>
  <c r="AF866" i="7" s="1"/>
  <c r="AE865" i="7"/>
  <c r="AF865" i="7" s="1"/>
  <c r="AE864" i="7"/>
  <c r="AF864" i="7" s="1"/>
  <c r="AE863" i="7"/>
  <c r="AF863" i="7" s="1"/>
  <c r="AE862" i="7"/>
  <c r="AF862" i="7" s="1"/>
  <c r="AE861" i="7"/>
  <c r="AF861" i="7" s="1"/>
  <c r="AE860" i="7"/>
  <c r="AF860" i="7" s="1"/>
  <c r="AE859" i="7"/>
  <c r="AF859" i="7" s="1"/>
  <c r="AE858" i="7"/>
  <c r="AF858" i="7" s="1"/>
  <c r="AE857" i="7"/>
  <c r="AF857" i="7" s="1"/>
  <c r="AE856" i="7"/>
  <c r="AF856" i="7" s="1"/>
  <c r="AE855" i="7"/>
  <c r="AF855" i="7" s="1"/>
  <c r="AE854" i="7"/>
  <c r="AF854" i="7" s="1"/>
  <c r="AE853" i="7"/>
  <c r="AF853" i="7" s="1"/>
  <c r="AE852" i="7"/>
  <c r="AF852" i="7" s="1"/>
  <c r="AE851" i="7"/>
  <c r="AF851" i="7" s="1"/>
  <c r="AE850" i="7"/>
  <c r="AF850" i="7" s="1"/>
  <c r="AE849" i="7"/>
  <c r="AF849" i="7" s="1"/>
  <c r="AE848" i="7"/>
  <c r="AF848" i="7" s="1"/>
  <c r="AE847" i="7"/>
  <c r="AF847" i="7" s="1"/>
  <c r="AE846" i="7"/>
  <c r="AF846" i="7" s="1"/>
  <c r="AE845" i="7"/>
  <c r="AF845" i="7" s="1"/>
  <c r="AE844" i="7"/>
  <c r="AF844" i="7" s="1"/>
  <c r="AE843" i="7"/>
  <c r="AF843" i="7" s="1"/>
  <c r="AE842" i="7"/>
  <c r="AF842" i="7" s="1"/>
  <c r="AE841" i="7"/>
  <c r="AF841" i="7" s="1"/>
  <c r="AE840" i="7"/>
  <c r="AF840" i="7" s="1"/>
  <c r="AE839" i="7"/>
  <c r="AF839" i="7" s="1"/>
  <c r="AE838" i="7"/>
  <c r="AF838" i="7" s="1"/>
  <c r="AE837" i="7"/>
  <c r="AF837" i="7" s="1"/>
  <c r="AE836" i="7"/>
  <c r="AF836" i="7" s="1"/>
  <c r="AE835" i="7"/>
  <c r="AF835" i="7" s="1"/>
  <c r="AE834" i="7"/>
  <c r="AF834" i="7" s="1"/>
  <c r="AE833" i="7"/>
  <c r="AF833" i="7" s="1"/>
  <c r="AE832" i="7"/>
  <c r="AF832" i="7" s="1"/>
  <c r="AE831" i="7"/>
  <c r="AF831" i="7" s="1"/>
  <c r="AE830" i="7"/>
  <c r="AF830" i="7" s="1"/>
  <c r="AE829" i="7"/>
  <c r="AF829" i="7" s="1"/>
  <c r="AE828" i="7"/>
  <c r="AF828" i="7" s="1"/>
  <c r="AE827" i="7"/>
  <c r="AF827" i="7" s="1"/>
  <c r="AE826" i="7"/>
  <c r="AF826" i="7" s="1"/>
  <c r="AE825" i="7"/>
  <c r="AF825" i="7" s="1"/>
  <c r="AE824" i="7"/>
  <c r="AF824" i="7" s="1"/>
  <c r="AE823" i="7"/>
  <c r="AF823" i="7" s="1"/>
  <c r="AE822" i="7"/>
  <c r="AF822" i="7" s="1"/>
  <c r="AE821" i="7"/>
  <c r="AF821" i="7" s="1"/>
  <c r="AE820" i="7"/>
  <c r="AF820" i="7" s="1"/>
  <c r="AE819" i="7"/>
  <c r="AF819" i="7" s="1"/>
  <c r="AE818" i="7"/>
  <c r="AF818" i="7" s="1"/>
  <c r="AE817" i="7"/>
  <c r="AF817" i="7" s="1"/>
  <c r="AE816" i="7"/>
  <c r="AF816" i="7" s="1"/>
  <c r="AE815" i="7"/>
  <c r="AF815" i="7" s="1"/>
  <c r="AE814" i="7"/>
  <c r="AF814" i="7" s="1"/>
  <c r="AE813" i="7"/>
  <c r="AF813" i="7" s="1"/>
  <c r="AE812" i="7"/>
  <c r="AF812" i="7" s="1"/>
  <c r="AE811" i="7"/>
  <c r="AF811" i="7" s="1"/>
  <c r="AE810" i="7"/>
  <c r="AF810" i="7" s="1"/>
  <c r="AE809" i="7"/>
  <c r="AF809" i="7" s="1"/>
  <c r="AE808" i="7"/>
  <c r="AF808" i="7" s="1"/>
  <c r="AE807" i="7"/>
  <c r="AF807" i="7" s="1"/>
  <c r="AE806" i="7"/>
  <c r="AF806" i="7" s="1"/>
  <c r="AE805" i="7"/>
  <c r="AF805" i="7" s="1"/>
  <c r="AE804" i="7"/>
  <c r="AF804" i="7" s="1"/>
  <c r="AE803" i="7"/>
  <c r="AF803" i="7" s="1"/>
  <c r="AE802" i="7"/>
  <c r="AF802" i="7" s="1"/>
  <c r="AE801" i="7"/>
  <c r="AF801" i="7" s="1"/>
  <c r="AE800" i="7"/>
  <c r="AF800" i="7" s="1"/>
  <c r="AE799" i="7"/>
  <c r="AF799" i="7" s="1"/>
  <c r="AE798" i="7"/>
  <c r="AF798" i="7" s="1"/>
  <c r="AE797" i="7"/>
  <c r="AF797" i="7" s="1"/>
  <c r="AE796" i="7"/>
  <c r="AF796" i="7" s="1"/>
  <c r="AE795" i="7"/>
  <c r="AF795" i="7" s="1"/>
  <c r="AE794" i="7"/>
  <c r="AF794" i="7" s="1"/>
  <c r="AE793" i="7"/>
  <c r="AF793" i="7" s="1"/>
  <c r="AE792" i="7"/>
  <c r="AF792" i="7" s="1"/>
  <c r="AE791" i="7"/>
  <c r="AF791" i="7" s="1"/>
  <c r="AE790" i="7"/>
  <c r="AF790" i="7" s="1"/>
  <c r="AE789" i="7"/>
  <c r="AF789" i="7" s="1"/>
  <c r="AE788" i="7"/>
  <c r="AF788" i="7" s="1"/>
  <c r="AE787" i="7"/>
  <c r="AF787" i="7" s="1"/>
  <c r="AE786" i="7"/>
  <c r="AF786" i="7" s="1"/>
  <c r="AE785" i="7"/>
  <c r="AF785" i="7" s="1"/>
  <c r="AE784" i="7"/>
  <c r="AF784" i="7" s="1"/>
  <c r="AE783" i="7"/>
  <c r="AF783" i="7" s="1"/>
  <c r="AE782" i="7"/>
  <c r="AF782" i="7" s="1"/>
  <c r="AE781" i="7"/>
  <c r="AF781" i="7" s="1"/>
  <c r="AE780" i="7"/>
  <c r="AF780" i="7" s="1"/>
  <c r="AE779" i="7"/>
  <c r="AF779" i="7" s="1"/>
  <c r="AE778" i="7"/>
  <c r="AF778" i="7" s="1"/>
  <c r="AE777" i="7"/>
  <c r="AF777" i="7" s="1"/>
  <c r="AE776" i="7"/>
  <c r="AF776" i="7" s="1"/>
  <c r="AE775" i="7"/>
  <c r="AF775" i="7" s="1"/>
  <c r="AE774" i="7"/>
  <c r="AF774" i="7" s="1"/>
  <c r="AE773" i="7"/>
  <c r="AF773" i="7" s="1"/>
  <c r="AE772" i="7"/>
  <c r="AF772" i="7" s="1"/>
  <c r="AE771" i="7"/>
  <c r="AF771" i="7" s="1"/>
  <c r="AE770" i="7"/>
  <c r="AF770" i="7" s="1"/>
  <c r="AE769" i="7"/>
  <c r="AF769" i="7" s="1"/>
  <c r="AE768" i="7"/>
  <c r="AF768" i="7" s="1"/>
  <c r="AE767" i="7"/>
  <c r="AF767" i="7" s="1"/>
  <c r="AE766" i="7"/>
  <c r="AF766" i="7" s="1"/>
  <c r="AE765" i="7"/>
  <c r="AF765" i="7" s="1"/>
  <c r="AE764" i="7"/>
  <c r="AF764" i="7" s="1"/>
  <c r="AE763" i="7"/>
  <c r="AF763" i="7" s="1"/>
  <c r="AE762" i="7"/>
  <c r="AF762" i="7" s="1"/>
  <c r="AE761" i="7"/>
  <c r="AF761" i="7" s="1"/>
  <c r="AE760" i="7"/>
  <c r="AF760" i="7" s="1"/>
  <c r="AE759" i="7"/>
  <c r="AF759" i="7" s="1"/>
  <c r="AE758" i="7"/>
  <c r="AF758" i="7" s="1"/>
  <c r="AE757" i="7"/>
  <c r="AF757" i="7" s="1"/>
  <c r="AE756" i="7"/>
  <c r="AF756" i="7" s="1"/>
  <c r="AE755" i="7"/>
  <c r="AF755" i="7" s="1"/>
  <c r="AE754" i="7"/>
  <c r="AF754" i="7" s="1"/>
  <c r="AE753" i="7"/>
  <c r="AF753" i="7" s="1"/>
  <c r="AE752" i="7"/>
  <c r="AF752" i="7" s="1"/>
  <c r="AE751" i="7"/>
  <c r="AF751" i="7" s="1"/>
  <c r="AE750" i="7"/>
  <c r="AF750" i="7" s="1"/>
  <c r="AE749" i="7"/>
  <c r="AF749" i="7" s="1"/>
  <c r="AE748" i="7"/>
  <c r="AF748" i="7" s="1"/>
  <c r="AE747" i="7"/>
  <c r="AF747" i="7" s="1"/>
  <c r="AE746" i="7"/>
  <c r="AF746" i="7" s="1"/>
  <c r="AE745" i="7"/>
  <c r="AF745" i="7" s="1"/>
  <c r="AE744" i="7"/>
  <c r="AF744" i="7" s="1"/>
  <c r="AE743" i="7"/>
  <c r="AF743" i="7" s="1"/>
  <c r="AE742" i="7"/>
  <c r="AF742" i="7" s="1"/>
  <c r="AE741" i="7"/>
  <c r="AF741" i="7" s="1"/>
  <c r="AE740" i="7"/>
  <c r="AF740" i="7" s="1"/>
  <c r="AE739" i="7"/>
  <c r="AF739" i="7" s="1"/>
  <c r="AE738" i="7"/>
  <c r="AF738" i="7" s="1"/>
  <c r="AE737" i="7"/>
  <c r="AF737" i="7" s="1"/>
  <c r="AE736" i="7"/>
  <c r="AF736" i="7" s="1"/>
  <c r="AE735" i="7"/>
  <c r="AF735" i="7" s="1"/>
  <c r="AE734" i="7"/>
  <c r="AF734" i="7" s="1"/>
  <c r="AE733" i="7"/>
  <c r="AF733" i="7" s="1"/>
  <c r="AE732" i="7"/>
  <c r="AF732" i="7" s="1"/>
  <c r="AE731" i="7"/>
  <c r="AF731" i="7" s="1"/>
  <c r="AE730" i="7"/>
  <c r="AF730" i="7" s="1"/>
  <c r="AE729" i="7"/>
  <c r="AF729" i="7" s="1"/>
  <c r="AE728" i="7"/>
  <c r="AF728" i="7" s="1"/>
  <c r="AE727" i="7"/>
  <c r="AF727" i="7" s="1"/>
  <c r="AE726" i="7"/>
  <c r="AF726" i="7" s="1"/>
  <c r="AE725" i="7"/>
  <c r="AF725" i="7" s="1"/>
  <c r="AE724" i="7"/>
  <c r="AF724" i="7" s="1"/>
  <c r="AE723" i="7"/>
  <c r="AF723" i="7" s="1"/>
  <c r="AE722" i="7"/>
  <c r="AF722" i="7" s="1"/>
  <c r="AE721" i="7"/>
  <c r="AF721" i="7" s="1"/>
  <c r="AE720" i="7"/>
  <c r="AF720" i="7" s="1"/>
  <c r="AE719" i="7"/>
  <c r="AF719" i="7" s="1"/>
  <c r="AE718" i="7"/>
  <c r="AF718" i="7" s="1"/>
  <c r="AE717" i="7"/>
  <c r="AF717" i="7" s="1"/>
  <c r="AE716" i="7"/>
  <c r="AF716" i="7" s="1"/>
  <c r="AE715" i="7"/>
  <c r="AF715" i="7" s="1"/>
  <c r="AE714" i="7"/>
  <c r="AF714" i="7" s="1"/>
  <c r="AE713" i="7"/>
  <c r="AF713" i="7" s="1"/>
  <c r="AE712" i="7"/>
  <c r="AF712" i="7" s="1"/>
  <c r="AE711" i="7"/>
  <c r="AF711" i="7" s="1"/>
  <c r="AE710" i="7"/>
  <c r="AF710" i="7" s="1"/>
  <c r="AE709" i="7"/>
  <c r="AF709" i="7" s="1"/>
  <c r="AE708" i="7"/>
  <c r="AF708" i="7" s="1"/>
  <c r="AE707" i="7"/>
  <c r="AF707" i="7" s="1"/>
  <c r="AE706" i="7"/>
  <c r="AF706" i="7" s="1"/>
  <c r="AE705" i="7"/>
  <c r="AF705" i="7" s="1"/>
  <c r="AE704" i="7"/>
  <c r="AF704" i="7" s="1"/>
  <c r="AE703" i="7"/>
  <c r="AF703" i="7" s="1"/>
  <c r="AE702" i="7"/>
  <c r="AF702" i="7" s="1"/>
  <c r="AE701" i="7"/>
  <c r="AF701" i="7" s="1"/>
  <c r="AE700" i="7"/>
  <c r="AF700" i="7" s="1"/>
  <c r="AE699" i="7"/>
  <c r="AF699" i="7" s="1"/>
  <c r="AE698" i="7"/>
  <c r="AF698" i="7" s="1"/>
  <c r="AE697" i="7"/>
  <c r="AF697" i="7" s="1"/>
  <c r="AE696" i="7"/>
  <c r="AF696" i="7" s="1"/>
  <c r="AE695" i="7"/>
  <c r="AF695" i="7" s="1"/>
  <c r="AE694" i="7"/>
  <c r="AF694" i="7" s="1"/>
  <c r="AE693" i="7"/>
  <c r="AF693" i="7" s="1"/>
  <c r="AE692" i="7"/>
  <c r="AF692" i="7" s="1"/>
  <c r="AE691" i="7"/>
  <c r="AF691" i="7" s="1"/>
  <c r="AE690" i="7"/>
  <c r="AF690" i="7" s="1"/>
  <c r="AE689" i="7"/>
  <c r="AF689" i="7" s="1"/>
  <c r="AE688" i="7"/>
  <c r="AF688" i="7" s="1"/>
  <c r="AE687" i="7"/>
  <c r="AF687" i="7" s="1"/>
  <c r="AE686" i="7"/>
  <c r="AF686" i="7" s="1"/>
  <c r="AE685" i="7"/>
  <c r="AF685" i="7" s="1"/>
  <c r="AE684" i="7"/>
  <c r="AF684" i="7" s="1"/>
  <c r="AE683" i="7"/>
  <c r="AF683" i="7" s="1"/>
  <c r="AE682" i="7"/>
  <c r="AF682" i="7" s="1"/>
  <c r="AE681" i="7"/>
  <c r="AF681" i="7" s="1"/>
  <c r="AE680" i="7"/>
  <c r="AF680" i="7" s="1"/>
  <c r="AE679" i="7"/>
  <c r="AF679" i="7" s="1"/>
  <c r="AE678" i="7"/>
  <c r="AF678" i="7" s="1"/>
  <c r="AE677" i="7"/>
  <c r="AF677" i="7" s="1"/>
  <c r="AE676" i="7"/>
  <c r="AF676" i="7" s="1"/>
  <c r="AE675" i="7"/>
  <c r="AF675" i="7" s="1"/>
  <c r="AE674" i="7"/>
  <c r="AF674" i="7" s="1"/>
  <c r="AE673" i="7"/>
  <c r="AF673" i="7" s="1"/>
  <c r="AE672" i="7"/>
  <c r="AF672" i="7" s="1"/>
  <c r="AE671" i="7"/>
  <c r="AF671" i="7" s="1"/>
  <c r="AE670" i="7"/>
  <c r="AF670" i="7" s="1"/>
  <c r="AE669" i="7"/>
  <c r="AF669" i="7" s="1"/>
  <c r="AE668" i="7"/>
  <c r="AF668" i="7" s="1"/>
  <c r="AE667" i="7"/>
  <c r="AF667" i="7" s="1"/>
  <c r="AE666" i="7"/>
  <c r="AF666" i="7" s="1"/>
  <c r="AE665" i="7"/>
  <c r="AF665" i="7" s="1"/>
  <c r="AE664" i="7"/>
  <c r="AF664" i="7" s="1"/>
  <c r="AE663" i="7"/>
  <c r="AF663" i="7" s="1"/>
  <c r="AE662" i="7"/>
  <c r="AF662" i="7" s="1"/>
  <c r="AE661" i="7"/>
  <c r="AF661" i="7" s="1"/>
  <c r="AE660" i="7"/>
  <c r="AF660" i="7" s="1"/>
  <c r="AE659" i="7"/>
  <c r="AF659" i="7" s="1"/>
  <c r="AE658" i="7"/>
  <c r="AF658" i="7" s="1"/>
  <c r="AE657" i="7"/>
  <c r="AF657" i="7" s="1"/>
  <c r="AE656" i="7"/>
  <c r="AF656" i="7" s="1"/>
  <c r="AE655" i="7"/>
  <c r="AF655" i="7" s="1"/>
  <c r="AE654" i="7"/>
  <c r="AF654" i="7" s="1"/>
  <c r="AE653" i="7"/>
  <c r="AF653" i="7" s="1"/>
  <c r="AE652" i="7"/>
  <c r="AF652" i="7" s="1"/>
  <c r="AE651" i="7"/>
  <c r="AF651" i="7" s="1"/>
  <c r="AE650" i="7"/>
  <c r="AF650" i="7" s="1"/>
  <c r="AE649" i="7"/>
  <c r="AF649" i="7" s="1"/>
  <c r="AE648" i="7"/>
  <c r="AF648" i="7" s="1"/>
  <c r="AE647" i="7"/>
  <c r="AF647" i="7" s="1"/>
  <c r="AE646" i="7"/>
  <c r="AF646" i="7" s="1"/>
  <c r="AE645" i="7"/>
  <c r="AF645" i="7" s="1"/>
  <c r="AE644" i="7"/>
  <c r="AF644" i="7" s="1"/>
  <c r="AE643" i="7"/>
  <c r="AF643" i="7" s="1"/>
  <c r="AE642" i="7"/>
  <c r="AF642" i="7" s="1"/>
  <c r="AE641" i="7"/>
  <c r="AF641" i="7" s="1"/>
  <c r="AE640" i="7"/>
  <c r="AF640" i="7" s="1"/>
  <c r="AE639" i="7"/>
  <c r="AF639" i="7" s="1"/>
  <c r="AE638" i="7"/>
  <c r="AF638" i="7" s="1"/>
  <c r="AE637" i="7"/>
  <c r="AF637" i="7" s="1"/>
  <c r="AE636" i="7"/>
  <c r="AF636" i="7" s="1"/>
  <c r="AE635" i="7"/>
  <c r="AF635" i="7" s="1"/>
  <c r="AE634" i="7"/>
  <c r="AF634" i="7" s="1"/>
  <c r="AE633" i="7"/>
  <c r="AF633" i="7" s="1"/>
  <c r="AE632" i="7"/>
  <c r="AF632" i="7" s="1"/>
  <c r="AE631" i="7"/>
  <c r="AF631" i="7" s="1"/>
  <c r="AE630" i="7"/>
  <c r="AF630" i="7" s="1"/>
  <c r="AE629" i="7"/>
  <c r="AF629" i="7" s="1"/>
  <c r="AE628" i="7"/>
  <c r="AF628" i="7" s="1"/>
  <c r="AE627" i="7"/>
  <c r="AF627" i="7" s="1"/>
  <c r="AE626" i="7"/>
  <c r="AF626" i="7" s="1"/>
  <c r="AE625" i="7"/>
  <c r="AF625" i="7" s="1"/>
  <c r="AE624" i="7"/>
  <c r="AF624" i="7" s="1"/>
  <c r="AE623" i="7"/>
  <c r="AF623" i="7" s="1"/>
  <c r="AE622" i="7"/>
  <c r="AF622" i="7" s="1"/>
  <c r="AE621" i="7"/>
  <c r="AF621" i="7" s="1"/>
  <c r="AE620" i="7"/>
  <c r="AF620" i="7" s="1"/>
  <c r="AE619" i="7"/>
  <c r="AF619" i="7" s="1"/>
  <c r="AE618" i="7"/>
  <c r="AF618" i="7" s="1"/>
  <c r="AE617" i="7"/>
  <c r="AF617" i="7" s="1"/>
  <c r="AE616" i="7"/>
  <c r="AF616" i="7" s="1"/>
  <c r="AE615" i="7"/>
  <c r="AF615" i="7" s="1"/>
  <c r="AE614" i="7"/>
  <c r="AF614" i="7" s="1"/>
  <c r="AE613" i="7"/>
  <c r="AF613" i="7" s="1"/>
  <c r="AE612" i="7"/>
  <c r="AF612" i="7" s="1"/>
  <c r="AE611" i="7"/>
  <c r="AF611" i="7" s="1"/>
  <c r="AE610" i="7"/>
  <c r="AF610" i="7" s="1"/>
  <c r="AE609" i="7"/>
  <c r="AF609" i="7" s="1"/>
  <c r="AE608" i="7"/>
  <c r="AF608" i="7" s="1"/>
  <c r="AE607" i="7"/>
  <c r="AF607" i="7" s="1"/>
  <c r="AE606" i="7"/>
  <c r="AF606" i="7" s="1"/>
  <c r="AE605" i="7"/>
  <c r="AF605" i="7" s="1"/>
  <c r="AE604" i="7"/>
  <c r="AF604" i="7" s="1"/>
  <c r="AE603" i="7"/>
  <c r="AF603" i="7" s="1"/>
  <c r="AE602" i="7"/>
  <c r="AF602" i="7" s="1"/>
  <c r="AE601" i="7"/>
  <c r="AF601" i="7" s="1"/>
  <c r="AE600" i="7"/>
  <c r="AF600" i="7" s="1"/>
  <c r="AE599" i="7"/>
  <c r="AF599" i="7" s="1"/>
  <c r="AE598" i="7"/>
  <c r="AF598" i="7" s="1"/>
  <c r="AE597" i="7"/>
  <c r="AF597" i="7" s="1"/>
  <c r="AE596" i="7"/>
  <c r="AF596" i="7" s="1"/>
  <c r="AE595" i="7"/>
  <c r="AF595" i="7" s="1"/>
  <c r="AE594" i="7"/>
  <c r="AF594" i="7" s="1"/>
  <c r="AE593" i="7"/>
  <c r="AF593" i="7" s="1"/>
  <c r="AE592" i="7"/>
  <c r="AF592" i="7" s="1"/>
  <c r="AE591" i="7"/>
  <c r="AF591" i="7" s="1"/>
  <c r="AE590" i="7"/>
  <c r="AF590" i="7" s="1"/>
  <c r="AE589" i="7"/>
  <c r="AF589" i="7" s="1"/>
  <c r="AE588" i="7"/>
  <c r="AF588" i="7" s="1"/>
  <c r="AE587" i="7"/>
  <c r="AF587" i="7" s="1"/>
  <c r="AE586" i="7"/>
  <c r="AF586" i="7" s="1"/>
  <c r="AE585" i="7"/>
  <c r="AF585" i="7" s="1"/>
  <c r="AE584" i="7"/>
  <c r="AF584" i="7" s="1"/>
  <c r="AE583" i="7"/>
  <c r="AF583" i="7" s="1"/>
  <c r="AE582" i="7"/>
  <c r="AF582" i="7" s="1"/>
  <c r="AE581" i="7"/>
  <c r="AF581" i="7" s="1"/>
  <c r="AE580" i="7"/>
  <c r="AF580" i="7" s="1"/>
  <c r="AE579" i="7"/>
  <c r="AF579" i="7" s="1"/>
  <c r="AE578" i="7"/>
  <c r="AF578" i="7" s="1"/>
  <c r="AE577" i="7"/>
  <c r="AF577" i="7" s="1"/>
  <c r="AE576" i="7"/>
  <c r="AF576" i="7" s="1"/>
  <c r="AE575" i="7"/>
  <c r="AF575" i="7" s="1"/>
  <c r="AE574" i="7"/>
  <c r="AF574" i="7" s="1"/>
  <c r="AE573" i="7"/>
  <c r="AF573" i="7" s="1"/>
  <c r="AE572" i="7"/>
  <c r="AF572" i="7" s="1"/>
  <c r="AE571" i="7"/>
  <c r="AF571" i="7" s="1"/>
  <c r="AE570" i="7"/>
  <c r="AF570" i="7" s="1"/>
  <c r="AE569" i="7"/>
  <c r="AF569" i="7" s="1"/>
  <c r="AE568" i="7"/>
  <c r="AF568" i="7" s="1"/>
  <c r="AE567" i="7"/>
  <c r="AF567" i="7" s="1"/>
  <c r="AE566" i="7"/>
  <c r="AF566" i="7" s="1"/>
  <c r="AE565" i="7"/>
  <c r="AF565" i="7" s="1"/>
  <c r="AE564" i="7"/>
  <c r="AF564" i="7" s="1"/>
  <c r="AE563" i="7"/>
  <c r="AF563" i="7" s="1"/>
  <c r="AE562" i="7"/>
  <c r="AF562" i="7" s="1"/>
  <c r="AE561" i="7"/>
  <c r="AF561" i="7" s="1"/>
  <c r="AE560" i="7"/>
  <c r="AF560" i="7" s="1"/>
  <c r="AE559" i="7"/>
  <c r="AF559" i="7" s="1"/>
  <c r="AE558" i="7"/>
  <c r="AF558" i="7" s="1"/>
  <c r="AE557" i="7"/>
  <c r="AF557" i="7" s="1"/>
  <c r="AE556" i="7"/>
  <c r="AF556" i="7" s="1"/>
  <c r="AE555" i="7"/>
  <c r="AF555" i="7" s="1"/>
  <c r="AE554" i="7"/>
  <c r="AF554" i="7" s="1"/>
  <c r="AE553" i="7"/>
  <c r="AF553" i="7" s="1"/>
  <c r="AE552" i="7"/>
  <c r="AF552" i="7" s="1"/>
  <c r="AE551" i="7"/>
  <c r="AF551" i="7" s="1"/>
  <c r="AE550" i="7"/>
  <c r="AF550" i="7" s="1"/>
  <c r="AE549" i="7"/>
  <c r="AF549" i="7" s="1"/>
  <c r="AE548" i="7"/>
  <c r="AF548" i="7" s="1"/>
  <c r="AE547" i="7"/>
  <c r="AF547" i="7" s="1"/>
  <c r="AE546" i="7"/>
  <c r="AF546" i="7" s="1"/>
  <c r="AE545" i="7"/>
  <c r="AF545" i="7" s="1"/>
  <c r="AE544" i="7"/>
  <c r="AF544" i="7" s="1"/>
  <c r="AE543" i="7"/>
  <c r="AF543" i="7" s="1"/>
  <c r="AE542" i="7"/>
  <c r="AF542" i="7" s="1"/>
  <c r="AE541" i="7"/>
  <c r="AF541" i="7" s="1"/>
  <c r="AE540" i="7"/>
  <c r="AF540" i="7" s="1"/>
  <c r="AE539" i="7"/>
  <c r="AF539" i="7" s="1"/>
  <c r="AE538" i="7"/>
  <c r="AF538" i="7" s="1"/>
  <c r="AE537" i="7"/>
  <c r="AF537" i="7" s="1"/>
  <c r="AE536" i="7"/>
  <c r="AF536" i="7" s="1"/>
  <c r="AE535" i="7"/>
  <c r="AF535" i="7" s="1"/>
  <c r="AE534" i="7"/>
  <c r="AF534" i="7" s="1"/>
  <c r="AE533" i="7"/>
  <c r="AF533" i="7" s="1"/>
  <c r="AE532" i="7"/>
  <c r="AF532" i="7" s="1"/>
  <c r="AE531" i="7"/>
  <c r="AF531" i="7" s="1"/>
  <c r="AE530" i="7"/>
  <c r="AF530" i="7" s="1"/>
  <c r="AE529" i="7"/>
  <c r="AF529" i="7" s="1"/>
  <c r="AE528" i="7"/>
  <c r="AF528" i="7" s="1"/>
  <c r="AE527" i="7"/>
  <c r="AF527" i="7" s="1"/>
  <c r="AE526" i="7"/>
  <c r="AF526" i="7" s="1"/>
  <c r="AE525" i="7"/>
  <c r="AF525" i="7" s="1"/>
  <c r="AE524" i="7"/>
  <c r="AF524" i="7" s="1"/>
  <c r="AE523" i="7"/>
  <c r="AF523" i="7" s="1"/>
  <c r="AE522" i="7"/>
  <c r="AF522" i="7" s="1"/>
  <c r="AE521" i="7"/>
  <c r="AF521" i="7" s="1"/>
  <c r="AE520" i="7"/>
  <c r="AF520" i="7" s="1"/>
  <c r="AE519" i="7"/>
  <c r="AF519" i="7" s="1"/>
  <c r="AE518" i="7"/>
  <c r="AF518" i="7" s="1"/>
  <c r="AE517" i="7"/>
  <c r="AF517" i="7" s="1"/>
  <c r="AE516" i="7"/>
  <c r="AF516" i="7" s="1"/>
  <c r="AE515" i="7"/>
  <c r="AF515" i="7" s="1"/>
  <c r="AE514" i="7"/>
  <c r="AF514" i="7" s="1"/>
  <c r="AE513" i="7"/>
  <c r="AF513" i="7" s="1"/>
  <c r="AE512" i="7"/>
  <c r="AF512" i="7" s="1"/>
  <c r="AE511" i="7"/>
  <c r="AF511" i="7" s="1"/>
  <c r="AE510" i="7"/>
  <c r="AF510" i="7" s="1"/>
  <c r="AE509" i="7"/>
  <c r="AF509" i="7" s="1"/>
  <c r="AE508" i="7"/>
  <c r="AF508" i="7" s="1"/>
  <c r="AE507" i="7"/>
  <c r="AF507" i="7" s="1"/>
  <c r="AE506" i="7"/>
  <c r="AF506" i="7" s="1"/>
  <c r="AE505" i="7"/>
  <c r="AF505" i="7" s="1"/>
  <c r="AE504" i="7"/>
  <c r="AF504" i="7" s="1"/>
  <c r="AE503" i="7"/>
  <c r="AF503" i="7" s="1"/>
  <c r="AE502" i="7"/>
  <c r="AF502" i="7" s="1"/>
  <c r="AE501" i="7"/>
  <c r="AF501" i="7" s="1"/>
  <c r="AE500" i="7"/>
  <c r="AF500" i="7" s="1"/>
  <c r="AE499" i="7"/>
  <c r="AF499" i="7" s="1"/>
  <c r="AE498" i="7"/>
  <c r="AF498" i="7" s="1"/>
  <c r="AE497" i="7"/>
  <c r="AF497" i="7" s="1"/>
  <c r="AE496" i="7"/>
  <c r="AF496" i="7" s="1"/>
  <c r="AE495" i="7"/>
  <c r="AF495" i="7" s="1"/>
  <c r="AE494" i="7"/>
  <c r="AF494" i="7" s="1"/>
  <c r="AE493" i="7"/>
  <c r="AF493" i="7" s="1"/>
  <c r="AE492" i="7"/>
  <c r="AF492" i="7" s="1"/>
  <c r="AE491" i="7"/>
  <c r="AF491" i="7" s="1"/>
  <c r="AE490" i="7"/>
  <c r="AF490" i="7" s="1"/>
  <c r="AE489" i="7"/>
  <c r="AF489" i="7" s="1"/>
  <c r="AE488" i="7"/>
  <c r="AF488" i="7" s="1"/>
  <c r="AE487" i="7"/>
  <c r="AF487" i="7" s="1"/>
  <c r="AE486" i="7"/>
  <c r="AF486" i="7" s="1"/>
  <c r="AE485" i="7"/>
  <c r="AF485" i="7" s="1"/>
  <c r="AE484" i="7"/>
  <c r="AF484" i="7" s="1"/>
  <c r="AE483" i="7"/>
  <c r="AF483" i="7" s="1"/>
  <c r="AE482" i="7"/>
  <c r="AF482" i="7" s="1"/>
  <c r="AE481" i="7"/>
  <c r="AF481" i="7" s="1"/>
  <c r="AE480" i="7"/>
  <c r="AF480" i="7" s="1"/>
  <c r="AE479" i="7"/>
  <c r="AF479" i="7" s="1"/>
  <c r="AE478" i="7"/>
  <c r="AF478" i="7" s="1"/>
  <c r="AE477" i="7"/>
  <c r="AF477" i="7" s="1"/>
  <c r="AE476" i="7"/>
  <c r="AF476" i="7" s="1"/>
  <c r="AE475" i="7"/>
  <c r="AF475" i="7" s="1"/>
  <c r="AE474" i="7"/>
  <c r="AF474" i="7" s="1"/>
  <c r="AE473" i="7"/>
  <c r="AF473" i="7" s="1"/>
  <c r="AE472" i="7"/>
  <c r="AF472" i="7" s="1"/>
  <c r="AE471" i="7"/>
  <c r="AF471" i="7" s="1"/>
  <c r="AE470" i="7"/>
  <c r="AF470" i="7" s="1"/>
  <c r="AE469" i="7"/>
  <c r="AF469" i="7" s="1"/>
  <c r="AE468" i="7"/>
  <c r="AF468" i="7" s="1"/>
  <c r="AE467" i="7"/>
  <c r="AF467" i="7" s="1"/>
  <c r="AE466" i="7"/>
  <c r="AF466" i="7" s="1"/>
  <c r="AE465" i="7"/>
  <c r="AF465" i="7" s="1"/>
  <c r="AE464" i="7"/>
  <c r="AF464" i="7" s="1"/>
  <c r="AE463" i="7"/>
  <c r="AF463" i="7" s="1"/>
  <c r="AE462" i="7"/>
  <c r="AF462" i="7" s="1"/>
  <c r="AE461" i="7"/>
  <c r="AF461" i="7" s="1"/>
  <c r="AE460" i="7"/>
  <c r="AF460" i="7" s="1"/>
  <c r="AE459" i="7"/>
  <c r="AF459" i="7" s="1"/>
  <c r="AE458" i="7"/>
  <c r="AF458" i="7" s="1"/>
  <c r="AE457" i="7"/>
  <c r="AF457" i="7" s="1"/>
  <c r="AE456" i="7"/>
  <c r="AF456" i="7" s="1"/>
  <c r="AE455" i="7"/>
  <c r="AF455" i="7" s="1"/>
  <c r="AE454" i="7"/>
  <c r="AF454" i="7" s="1"/>
  <c r="AE453" i="7"/>
  <c r="AF453" i="7" s="1"/>
  <c r="AE452" i="7"/>
  <c r="AF452" i="7" s="1"/>
  <c r="AE451" i="7"/>
  <c r="AF451" i="7" s="1"/>
  <c r="AE450" i="7"/>
  <c r="AF450" i="7" s="1"/>
  <c r="AE449" i="7"/>
  <c r="AF449" i="7" s="1"/>
  <c r="AE448" i="7"/>
  <c r="AF448" i="7" s="1"/>
  <c r="AE447" i="7"/>
  <c r="AF447" i="7" s="1"/>
  <c r="AE446" i="7"/>
  <c r="AF446" i="7" s="1"/>
  <c r="AE445" i="7"/>
  <c r="AF445" i="7" s="1"/>
  <c r="AE444" i="7"/>
  <c r="AF444" i="7" s="1"/>
  <c r="AE443" i="7"/>
  <c r="AF443" i="7" s="1"/>
  <c r="AE442" i="7"/>
  <c r="AF442" i="7" s="1"/>
  <c r="AE441" i="7"/>
  <c r="AF441" i="7" s="1"/>
  <c r="AE440" i="7"/>
  <c r="AF440" i="7" s="1"/>
  <c r="AE439" i="7"/>
  <c r="AF439" i="7" s="1"/>
  <c r="AE438" i="7"/>
  <c r="AF438" i="7" s="1"/>
  <c r="AE437" i="7"/>
  <c r="AF437" i="7" s="1"/>
  <c r="AE436" i="7"/>
  <c r="AF436" i="7" s="1"/>
  <c r="AE435" i="7"/>
  <c r="AF435" i="7" s="1"/>
  <c r="AE434" i="7"/>
  <c r="AF434" i="7" s="1"/>
  <c r="AE433" i="7"/>
  <c r="AF433" i="7" s="1"/>
  <c r="AE432" i="7"/>
  <c r="AF432" i="7" s="1"/>
  <c r="AE431" i="7"/>
  <c r="AF431" i="7" s="1"/>
  <c r="AE430" i="7"/>
  <c r="AF430" i="7" s="1"/>
  <c r="AE429" i="7"/>
  <c r="AF429" i="7" s="1"/>
  <c r="AE428" i="7"/>
  <c r="AF428" i="7" s="1"/>
  <c r="AE427" i="7"/>
  <c r="AF427" i="7" s="1"/>
  <c r="AE426" i="7"/>
  <c r="AF426" i="7" s="1"/>
  <c r="AE425" i="7"/>
  <c r="AF425" i="7" s="1"/>
  <c r="AE424" i="7"/>
  <c r="AF424" i="7" s="1"/>
  <c r="AE423" i="7"/>
  <c r="AF423" i="7" s="1"/>
  <c r="AE422" i="7"/>
  <c r="AF422" i="7" s="1"/>
  <c r="AE421" i="7"/>
  <c r="AF421" i="7" s="1"/>
  <c r="AE420" i="7"/>
  <c r="AF420" i="7" s="1"/>
  <c r="AE419" i="7"/>
  <c r="AF419" i="7" s="1"/>
  <c r="AE418" i="7"/>
  <c r="AF418" i="7" s="1"/>
  <c r="AE417" i="7"/>
  <c r="AF417" i="7" s="1"/>
  <c r="AE416" i="7"/>
  <c r="AF416" i="7" s="1"/>
  <c r="AE415" i="7"/>
  <c r="AF415" i="7" s="1"/>
  <c r="AE414" i="7"/>
  <c r="AF414" i="7" s="1"/>
  <c r="AE413" i="7"/>
  <c r="AF413" i="7" s="1"/>
  <c r="AE412" i="7"/>
  <c r="AF412" i="7" s="1"/>
  <c r="AE411" i="7"/>
  <c r="AF411" i="7" s="1"/>
  <c r="AE410" i="7"/>
  <c r="AF410" i="7" s="1"/>
  <c r="AE409" i="7"/>
  <c r="AF409" i="7" s="1"/>
  <c r="AE408" i="7"/>
  <c r="AF408" i="7" s="1"/>
  <c r="AE407" i="7"/>
  <c r="AF407" i="7" s="1"/>
  <c r="AE406" i="7"/>
  <c r="AF406" i="7" s="1"/>
  <c r="AE405" i="7"/>
  <c r="AF405" i="7" s="1"/>
  <c r="AE404" i="7"/>
  <c r="AF404" i="7" s="1"/>
  <c r="AE403" i="7"/>
  <c r="AF403" i="7" s="1"/>
  <c r="AE402" i="7"/>
  <c r="AF402" i="7" s="1"/>
  <c r="AE401" i="7"/>
  <c r="AF401" i="7" s="1"/>
  <c r="AE400" i="7"/>
  <c r="AF400" i="7" s="1"/>
  <c r="AE399" i="7"/>
  <c r="AF399" i="7" s="1"/>
  <c r="AE398" i="7"/>
  <c r="AF398" i="7" s="1"/>
  <c r="AE397" i="7"/>
  <c r="AF397" i="7" s="1"/>
  <c r="AE396" i="7"/>
  <c r="AF396" i="7" s="1"/>
  <c r="AE395" i="7"/>
  <c r="AF395" i="7" s="1"/>
  <c r="AE394" i="7"/>
  <c r="AF394" i="7" s="1"/>
  <c r="AE393" i="7"/>
  <c r="AF393" i="7" s="1"/>
  <c r="AE392" i="7"/>
  <c r="AF392" i="7" s="1"/>
  <c r="AE391" i="7"/>
  <c r="AF391" i="7" s="1"/>
  <c r="AE390" i="7"/>
  <c r="AF390" i="7" s="1"/>
  <c r="AE389" i="7"/>
  <c r="AF389" i="7" s="1"/>
  <c r="AE388" i="7"/>
  <c r="AF388" i="7" s="1"/>
  <c r="AE387" i="7"/>
  <c r="AF387" i="7" s="1"/>
  <c r="AE386" i="7"/>
  <c r="AF386" i="7" s="1"/>
  <c r="AE385" i="7"/>
  <c r="AF385" i="7" s="1"/>
  <c r="AE384" i="7"/>
  <c r="AF384" i="7" s="1"/>
  <c r="AE383" i="7"/>
  <c r="AF383" i="7" s="1"/>
  <c r="AE382" i="7"/>
  <c r="AF382" i="7" s="1"/>
  <c r="AE381" i="7"/>
  <c r="AF381" i="7" s="1"/>
  <c r="AE380" i="7"/>
  <c r="AF380" i="7" s="1"/>
  <c r="AE379" i="7"/>
  <c r="AF379" i="7" s="1"/>
  <c r="AE378" i="7"/>
  <c r="AF378" i="7" s="1"/>
  <c r="AE377" i="7"/>
  <c r="AF377" i="7" s="1"/>
  <c r="AE376" i="7"/>
  <c r="AF376" i="7" s="1"/>
  <c r="AE375" i="7"/>
  <c r="AF375" i="7" s="1"/>
  <c r="AE374" i="7"/>
  <c r="AF374" i="7" s="1"/>
  <c r="AE373" i="7"/>
  <c r="AF373" i="7" s="1"/>
  <c r="AE372" i="7"/>
  <c r="AF372" i="7" s="1"/>
  <c r="AE371" i="7"/>
  <c r="AF371" i="7" s="1"/>
  <c r="AE370" i="7"/>
  <c r="AF370" i="7" s="1"/>
  <c r="AE369" i="7"/>
  <c r="AF369" i="7" s="1"/>
  <c r="AE368" i="7"/>
  <c r="AF368" i="7" s="1"/>
  <c r="AE367" i="7"/>
  <c r="AF367" i="7" s="1"/>
  <c r="AE366" i="7"/>
  <c r="AF366" i="7" s="1"/>
  <c r="AE365" i="7"/>
  <c r="AF365" i="7" s="1"/>
  <c r="AE364" i="7"/>
  <c r="AF364" i="7" s="1"/>
  <c r="AE363" i="7"/>
  <c r="AF363" i="7" s="1"/>
  <c r="AE362" i="7"/>
  <c r="AF362" i="7" s="1"/>
  <c r="AE361" i="7"/>
  <c r="AF361" i="7" s="1"/>
  <c r="AE360" i="7"/>
  <c r="AF360" i="7" s="1"/>
  <c r="AE359" i="7"/>
  <c r="AF359" i="7" s="1"/>
  <c r="AE358" i="7"/>
  <c r="AF358" i="7" s="1"/>
  <c r="AE357" i="7"/>
  <c r="AF357" i="7" s="1"/>
  <c r="AE356" i="7"/>
  <c r="AF356" i="7" s="1"/>
  <c r="AE355" i="7"/>
  <c r="AF355" i="7" s="1"/>
  <c r="AE354" i="7"/>
  <c r="AF354" i="7" s="1"/>
  <c r="AE353" i="7"/>
  <c r="AF353" i="7" s="1"/>
  <c r="AE352" i="7"/>
  <c r="AF352" i="7" s="1"/>
  <c r="AE351" i="7"/>
  <c r="AF351" i="7" s="1"/>
  <c r="AE350" i="7"/>
  <c r="AF350" i="7" s="1"/>
  <c r="AE349" i="7"/>
  <c r="AF349" i="7" s="1"/>
  <c r="AE348" i="7"/>
  <c r="AF348" i="7" s="1"/>
  <c r="AE347" i="7"/>
  <c r="AF347" i="7" s="1"/>
  <c r="AE346" i="7"/>
  <c r="AF346" i="7" s="1"/>
  <c r="AE345" i="7"/>
  <c r="AF345" i="7" s="1"/>
  <c r="AE344" i="7"/>
  <c r="AF344" i="7" s="1"/>
  <c r="AE343" i="7"/>
  <c r="AF343" i="7" s="1"/>
  <c r="AE342" i="7"/>
  <c r="AF342" i="7" s="1"/>
  <c r="AE341" i="7"/>
  <c r="AF341" i="7" s="1"/>
  <c r="AE340" i="7"/>
  <c r="AF340" i="7" s="1"/>
  <c r="AE339" i="7"/>
  <c r="AF339" i="7" s="1"/>
  <c r="AE338" i="7"/>
  <c r="AF338" i="7" s="1"/>
  <c r="AE337" i="7"/>
  <c r="AF337" i="7" s="1"/>
  <c r="AE336" i="7"/>
  <c r="AF336" i="7" s="1"/>
  <c r="AE335" i="7"/>
  <c r="AF335" i="7" s="1"/>
  <c r="AE334" i="7"/>
  <c r="AF334" i="7" s="1"/>
  <c r="AE333" i="7"/>
  <c r="AF333" i="7" s="1"/>
  <c r="AE332" i="7"/>
  <c r="AF332" i="7" s="1"/>
  <c r="AE331" i="7"/>
  <c r="AF331" i="7" s="1"/>
  <c r="AE330" i="7"/>
  <c r="AF330" i="7" s="1"/>
  <c r="AE329" i="7"/>
  <c r="AF329" i="7" s="1"/>
  <c r="AE328" i="7"/>
  <c r="AF328" i="7" s="1"/>
  <c r="AE327" i="7"/>
  <c r="AF327" i="7" s="1"/>
  <c r="AE326" i="7"/>
  <c r="AF326" i="7" s="1"/>
  <c r="AE325" i="7"/>
  <c r="AF325" i="7" s="1"/>
  <c r="AE324" i="7"/>
  <c r="AF324" i="7" s="1"/>
  <c r="AE323" i="7"/>
  <c r="AF323" i="7" s="1"/>
  <c r="AE322" i="7"/>
  <c r="AF322" i="7" s="1"/>
  <c r="AE321" i="7"/>
  <c r="AF321" i="7" s="1"/>
  <c r="AE320" i="7"/>
  <c r="AF320" i="7" s="1"/>
  <c r="AE319" i="7"/>
  <c r="AF319" i="7" s="1"/>
  <c r="AE318" i="7"/>
  <c r="AF318" i="7" s="1"/>
  <c r="AE317" i="7"/>
  <c r="AF317" i="7" s="1"/>
  <c r="AE316" i="7"/>
  <c r="AF316" i="7" s="1"/>
  <c r="AE315" i="7"/>
  <c r="AF315" i="7" s="1"/>
  <c r="AE314" i="7"/>
  <c r="AF314" i="7" s="1"/>
  <c r="AE313" i="7"/>
  <c r="AF313" i="7" s="1"/>
  <c r="AE312" i="7"/>
  <c r="AF312" i="7" s="1"/>
  <c r="AE311" i="7"/>
  <c r="AF311" i="7" s="1"/>
  <c r="AE310" i="7"/>
  <c r="AF310" i="7" s="1"/>
  <c r="AE309" i="7"/>
  <c r="AF309" i="7" s="1"/>
  <c r="AE308" i="7"/>
  <c r="AF308" i="7" s="1"/>
  <c r="AE307" i="7"/>
  <c r="AF307" i="7" s="1"/>
  <c r="AE306" i="7"/>
  <c r="AF306" i="7" s="1"/>
  <c r="AE305" i="7"/>
  <c r="AF305" i="7" s="1"/>
  <c r="AE304" i="7"/>
  <c r="AF304" i="7" s="1"/>
  <c r="AE303" i="7"/>
  <c r="AF303" i="7" s="1"/>
  <c r="AE302" i="7"/>
  <c r="AF302" i="7" s="1"/>
  <c r="AE301" i="7"/>
  <c r="AF301" i="7" s="1"/>
  <c r="AE300" i="7"/>
  <c r="AF300" i="7" s="1"/>
  <c r="AE299" i="7"/>
  <c r="AF299" i="7" s="1"/>
  <c r="AE298" i="7"/>
  <c r="AF298" i="7" s="1"/>
  <c r="AE297" i="7"/>
  <c r="AF297" i="7" s="1"/>
  <c r="AE296" i="7"/>
  <c r="AF296" i="7" s="1"/>
  <c r="AE295" i="7"/>
  <c r="AF295" i="7" s="1"/>
  <c r="AE294" i="7"/>
  <c r="AF294" i="7" s="1"/>
  <c r="AE293" i="7"/>
  <c r="AF293" i="7" s="1"/>
  <c r="AE292" i="7"/>
  <c r="AF292" i="7" s="1"/>
  <c r="AE291" i="7"/>
  <c r="AF291" i="7" s="1"/>
  <c r="AE290" i="7"/>
  <c r="AF290" i="7" s="1"/>
  <c r="AE289" i="7"/>
  <c r="AF289" i="7" s="1"/>
  <c r="AE288" i="7"/>
  <c r="AF288" i="7" s="1"/>
  <c r="AE287" i="7"/>
  <c r="AF287" i="7" s="1"/>
  <c r="AE286" i="7"/>
  <c r="AF286" i="7" s="1"/>
  <c r="AE285" i="7"/>
  <c r="AF285" i="7" s="1"/>
  <c r="AE284" i="7"/>
  <c r="AF284" i="7" s="1"/>
  <c r="AE283" i="7"/>
  <c r="AF283" i="7" s="1"/>
  <c r="AE282" i="7"/>
  <c r="AF282" i="7" s="1"/>
  <c r="AE281" i="7"/>
  <c r="AF281" i="7" s="1"/>
  <c r="AE280" i="7"/>
  <c r="AF280" i="7" s="1"/>
  <c r="AE279" i="7"/>
  <c r="AF279" i="7" s="1"/>
  <c r="AE278" i="7"/>
  <c r="AF278" i="7" s="1"/>
  <c r="AE277" i="7"/>
  <c r="AF277" i="7" s="1"/>
  <c r="AE276" i="7"/>
  <c r="AF276" i="7" s="1"/>
  <c r="AE275" i="7"/>
  <c r="AF275" i="7" s="1"/>
  <c r="AE274" i="7"/>
  <c r="AF274" i="7" s="1"/>
  <c r="AE273" i="7"/>
  <c r="AF273" i="7" s="1"/>
  <c r="AE272" i="7"/>
  <c r="AF272" i="7" s="1"/>
  <c r="AE271" i="7"/>
  <c r="AF271" i="7" s="1"/>
  <c r="AE270" i="7"/>
  <c r="AF270" i="7" s="1"/>
  <c r="AE269" i="7"/>
  <c r="AF269" i="7" s="1"/>
  <c r="AE268" i="7"/>
  <c r="AF268" i="7" s="1"/>
  <c r="AE267" i="7"/>
  <c r="AF267" i="7" s="1"/>
  <c r="AE266" i="7"/>
  <c r="AF266" i="7" s="1"/>
  <c r="AE265" i="7"/>
  <c r="AF265" i="7" s="1"/>
  <c r="AE264" i="7"/>
  <c r="AF264" i="7" s="1"/>
  <c r="AE263" i="7"/>
  <c r="AF263" i="7" s="1"/>
  <c r="AE262" i="7"/>
  <c r="AF262" i="7" s="1"/>
  <c r="AE261" i="7"/>
  <c r="AF261" i="7" s="1"/>
  <c r="AE260" i="7"/>
  <c r="AF260" i="7" s="1"/>
  <c r="AE259" i="7"/>
  <c r="AF259" i="7" s="1"/>
  <c r="AE258" i="7"/>
  <c r="AF258" i="7" s="1"/>
  <c r="AE257" i="7"/>
  <c r="AF257" i="7" s="1"/>
  <c r="AE256" i="7"/>
  <c r="AF256" i="7" s="1"/>
  <c r="AE255" i="7"/>
  <c r="AF255" i="7" s="1"/>
  <c r="AE254" i="7"/>
  <c r="AF254" i="7" s="1"/>
  <c r="AE253" i="7"/>
  <c r="AF253" i="7" s="1"/>
  <c r="AE252" i="7"/>
  <c r="AF252" i="7" s="1"/>
  <c r="AE251" i="7"/>
  <c r="AF251" i="7" s="1"/>
  <c r="AE250" i="7"/>
  <c r="AF250" i="7" s="1"/>
  <c r="AE249" i="7"/>
  <c r="AF249" i="7" s="1"/>
  <c r="AE248" i="7"/>
  <c r="AF248" i="7" s="1"/>
  <c r="AE247" i="7"/>
  <c r="AF247" i="7" s="1"/>
  <c r="AE246" i="7"/>
  <c r="AF246" i="7" s="1"/>
  <c r="AE245" i="7"/>
  <c r="AF245" i="7" s="1"/>
  <c r="AE244" i="7"/>
  <c r="AF244" i="7" s="1"/>
  <c r="AE243" i="7"/>
  <c r="AF243" i="7" s="1"/>
  <c r="AE242" i="7"/>
  <c r="AF242" i="7" s="1"/>
  <c r="AE241" i="7"/>
  <c r="AF241" i="7" s="1"/>
  <c r="AE240" i="7"/>
  <c r="AF240" i="7" s="1"/>
  <c r="AE239" i="7"/>
  <c r="AF239" i="7" s="1"/>
  <c r="AE238" i="7"/>
  <c r="AF238" i="7" s="1"/>
  <c r="AE237" i="7"/>
  <c r="AF237" i="7" s="1"/>
  <c r="AE236" i="7"/>
  <c r="AF236" i="7" s="1"/>
  <c r="AE235" i="7"/>
  <c r="AF235" i="7" s="1"/>
  <c r="AE234" i="7"/>
  <c r="AF234" i="7" s="1"/>
  <c r="AE233" i="7"/>
  <c r="AF233" i="7" s="1"/>
  <c r="AE232" i="7"/>
  <c r="AF232" i="7" s="1"/>
  <c r="AE231" i="7"/>
  <c r="AF231" i="7" s="1"/>
  <c r="AE230" i="7"/>
  <c r="AF230" i="7" s="1"/>
  <c r="AE229" i="7"/>
  <c r="AF229" i="7" s="1"/>
  <c r="AE228" i="7"/>
  <c r="AF228" i="7" s="1"/>
  <c r="AE227" i="7"/>
  <c r="AF227" i="7" s="1"/>
  <c r="AE226" i="7"/>
  <c r="AF226" i="7" s="1"/>
  <c r="AE225" i="7"/>
  <c r="AF225" i="7" s="1"/>
  <c r="AE224" i="7"/>
  <c r="AF224" i="7" s="1"/>
  <c r="AE223" i="7"/>
  <c r="AF223" i="7" s="1"/>
  <c r="AE222" i="7"/>
  <c r="AF222" i="7" s="1"/>
  <c r="AE221" i="7"/>
  <c r="AF221" i="7" s="1"/>
  <c r="AE220" i="7"/>
  <c r="AF220" i="7" s="1"/>
  <c r="AE219" i="7"/>
  <c r="AF219" i="7" s="1"/>
  <c r="AE218" i="7"/>
  <c r="AF218" i="7" s="1"/>
  <c r="AE217" i="7"/>
  <c r="AF217" i="7" s="1"/>
  <c r="AE216" i="7"/>
  <c r="AF216" i="7" s="1"/>
  <c r="AE215" i="7"/>
  <c r="AF215" i="7" s="1"/>
  <c r="AE214" i="7"/>
  <c r="AF214" i="7" s="1"/>
  <c r="AE213" i="7"/>
  <c r="AF213" i="7" s="1"/>
  <c r="AE212" i="7"/>
  <c r="AF212" i="7" s="1"/>
  <c r="AE211" i="7"/>
  <c r="AF211" i="7" s="1"/>
  <c r="AE210" i="7"/>
  <c r="AF210" i="7" s="1"/>
  <c r="AE209" i="7"/>
  <c r="AF209" i="7" s="1"/>
  <c r="AE208" i="7"/>
  <c r="AF208" i="7" s="1"/>
  <c r="AE207" i="7"/>
  <c r="AF207" i="7" s="1"/>
  <c r="AE206" i="7"/>
  <c r="AF206" i="7" s="1"/>
  <c r="AE205" i="7"/>
  <c r="AF205" i="7" s="1"/>
  <c r="AE204" i="7"/>
  <c r="AF204" i="7" s="1"/>
  <c r="AE203" i="7"/>
  <c r="AF203" i="7" s="1"/>
  <c r="AE202" i="7"/>
  <c r="AF202" i="7" s="1"/>
  <c r="AE201" i="7"/>
  <c r="AF201" i="7" s="1"/>
  <c r="AE200" i="7"/>
  <c r="AF200" i="7" s="1"/>
  <c r="AE199" i="7"/>
  <c r="AF199" i="7" s="1"/>
  <c r="AE198" i="7"/>
  <c r="AF198" i="7" s="1"/>
  <c r="AE197" i="7"/>
  <c r="AF197" i="7" s="1"/>
  <c r="AE196" i="7"/>
  <c r="AF196" i="7" s="1"/>
  <c r="AE195" i="7"/>
  <c r="AF195" i="7" s="1"/>
  <c r="AE194" i="7"/>
  <c r="AF194" i="7" s="1"/>
  <c r="AE193" i="7"/>
  <c r="AF193" i="7" s="1"/>
  <c r="AE192" i="7"/>
  <c r="AF192" i="7" s="1"/>
  <c r="AE191" i="7"/>
  <c r="AF191" i="7" s="1"/>
  <c r="AE190" i="7"/>
  <c r="AF190" i="7" s="1"/>
  <c r="AE189" i="7"/>
  <c r="AF189" i="7" s="1"/>
  <c r="AE188" i="7"/>
  <c r="AF188" i="7" s="1"/>
  <c r="AE187" i="7"/>
  <c r="AF187" i="7" s="1"/>
  <c r="AE186" i="7"/>
  <c r="AF186" i="7" s="1"/>
  <c r="AE185" i="7"/>
  <c r="AF185" i="7" s="1"/>
  <c r="AE184" i="7"/>
  <c r="AF184" i="7" s="1"/>
  <c r="AE183" i="7"/>
  <c r="AF183" i="7" s="1"/>
  <c r="AE182" i="7"/>
  <c r="AF182" i="7" s="1"/>
  <c r="AE181" i="7"/>
  <c r="AF181" i="7" s="1"/>
  <c r="AE180" i="7"/>
  <c r="AF180" i="7" s="1"/>
  <c r="AE179" i="7"/>
  <c r="AF179" i="7" s="1"/>
  <c r="AE178" i="7"/>
  <c r="AF178" i="7" s="1"/>
  <c r="AE177" i="7"/>
  <c r="AF177" i="7" s="1"/>
  <c r="AE176" i="7"/>
  <c r="AF176" i="7" s="1"/>
  <c r="AE175" i="7"/>
  <c r="AF175" i="7" s="1"/>
  <c r="AE174" i="7"/>
  <c r="AF174" i="7" s="1"/>
  <c r="AE173" i="7"/>
  <c r="AF173" i="7" s="1"/>
  <c r="AE172" i="7"/>
  <c r="AF172" i="7" s="1"/>
  <c r="AE171" i="7"/>
  <c r="AF171" i="7" s="1"/>
  <c r="AE170" i="7"/>
  <c r="AF170" i="7" s="1"/>
  <c r="AE169" i="7"/>
  <c r="AF169" i="7" s="1"/>
  <c r="AE168" i="7"/>
  <c r="AF168" i="7" s="1"/>
  <c r="AE167" i="7"/>
  <c r="AF167" i="7" s="1"/>
  <c r="AE166" i="7"/>
  <c r="AF166" i="7" s="1"/>
  <c r="AE165" i="7"/>
  <c r="AF165" i="7" s="1"/>
  <c r="AE164" i="7"/>
  <c r="AF164" i="7" s="1"/>
  <c r="AE163" i="7"/>
  <c r="AF163" i="7" s="1"/>
  <c r="AE162" i="7"/>
  <c r="AF162" i="7" s="1"/>
  <c r="AE161" i="7"/>
  <c r="AF161" i="7" s="1"/>
  <c r="AE160" i="7"/>
  <c r="AF160" i="7" s="1"/>
  <c r="AE159" i="7"/>
  <c r="AF159" i="7" s="1"/>
  <c r="AE158" i="7"/>
  <c r="AF158" i="7" s="1"/>
  <c r="AE157" i="7"/>
  <c r="AF157" i="7" s="1"/>
  <c r="AE156" i="7"/>
  <c r="AF156" i="7" s="1"/>
  <c r="AE155" i="7"/>
  <c r="AF155" i="7" s="1"/>
  <c r="AE154" i="7"/>
  <c r="AF154" i="7" s="1"/>
  <c r="AE153" i="7"/>
  <c r="AF153" i="7" s="1"/>
  <c r="AE152" i="7"/>
  <c r="AF152" i="7" s="1"/>
  <c r="AE151" i="7"/>
  <c r="AF151" i="7" s="1"/>
  <c r="AE150" i="7"/>
  <c r="AF150" i="7" s="1"/>
  <c r="AE149" i="7"/>
  <c r="AF149" i="7" s="1"/>
  <c r="AE148" i="7"/>
  <c r="AF148" i="7" s="1"/>
  <c r="AE147" i="7"/>
  <c r="AF147" i="7" s="1"/>
  <c r="AE146" i="7"/>
  <c r="AF146" i="7" s="1"/>
  <c r="AE145" i="7"/>
  <c r="AF145" i="7" s="1"/>
  <c r="AE144" i="7"/>
  <c r="AF144" i="7" s="1"/>
  <c r="AE143" i="7"/>
  <c r="AF143" i="7" s="1"/>
  <c r="AE142" i="7"/>
  <c r="AF142" i="7" s="1"/>
  <c r="AE141" i="7"/>
  <c r="AF141" i="7" s="1"/>
  <c r="AE140" i="7"/>
  <c r="AF140" i="7" s="1"/>
  <c r="AE139" i="7"/>
  <c r="AF139" i="7" s="1"/>
  <c r="AE138" i="7"/>
  <c r="AF138" i="7" s="1"/>
  <c r="AE137" i="7"/>
  <c r="AF137" i="7" s="1"/>
  <c r="AE136" i="7"/>
  <c r="AF136" i="7" s="1"/>
  <c r="AE135" i="7"/>
  <c r="AF135" i="7" s="1"/>
  <c r="AE134" i="7"/>
  <c r="AF134" i="7" s="1"/>
  <c r="AE133" i="7"/>
  <c r="AF133" i="7" s="1"/>
  <c r="AE132" i="7"/>
  <c r="AF132" i="7" s="1"/>
  <c r="AE131" i="7"/>
  <c r="AF131" i="7" s="1"/>
  <c r="AE130" i="7"/>
  <c r="AF130" i="7" s="1"/>
  <c r="AE129" i="7"/>
  <c r="AF129" i="7" s="1"/>
  <c r="AE128" i="7"/>
  <c r="AF128" i="7" s="1"/>
  <c r="AE127" i="7"/>
  <c r="AF127" i="7" s="1"/>
  <c r="AE126" i="7"/>
  <c r="AF126" i="7" s="1"/>
  <c r="AE125" i="7"/>
  <c r="AF125" i="7" s="1"/>
  <c r="AE124" i="7"/>
  <c r="AF124" i="7" s="1"/>
  <c r="AE123" i="7"/>
  <c r="AF123" i="7" s="1"/>
  <c r="AE122" i="7"/>
  <c r="AF122" i="7" s="1"/>
  <c r="AE121" i="7"/>
  <c r="AF121" i="7" s="1"/>
  <c r="AE120" i="7"/>
  <c r="AF120" i="7" s="1"/>
  <c r="AE119" i="7"/>
  <c r="AF119" i="7" s="1"/>
  <c r="AE118" i="7"/>
  <c r="AF118" i="7" s="1"/>
  <c r="AE117" i="7"/>
  <c r="AF117" i="7" s="1"/>
  <c r="AE116" i="7"/>
  <c r="AF116" i="7" s="1"/>
  <c r="AE115" i="7"/>
  <c r="AF115" i="7" s="1"/>
  <c r="AE114" i="7"/>
  <c r="AF114" i="7" s="1"/>
  <c r="AE113" i="7"/>
  <c r="AF113" i="7" s="1"/>
  <c r="AE112" i="7"/>
  <c r="AF112" i="7" s="1"/>
  <c r="AE111" i="7"/>
  <c r="AF111" i="7" s="1"/>
  <c r="AE110" i="7"/>
  <c r="AF110" i="7" s="1"/>
  <c r="AE109" i="7"/>
  <c r="AF109" i="7" s="1"/>
  <c r="AE108" i="7"/>
  <c r="AF108" i="7" s="1"/>
  <c r="AE107" i="7"/>
  <c r="AF107" i="7" s="1"/>
  <c r="AE106" i="7"/>
  <c r="AF106" i="7" s="1"/>
  <c r="AE105" i="7"/>
  <c r="AF105" i="7" s="1"/>
  <c r="AE104" i="7"/>
  <c r="AF104" i="7" s="1"/>
  <c r="AE103" i="7"/>
  <c r="AF103" i="7" s="1"/>
  <c r="AE102" i="7"/>
  <c r="AF102" i="7" s="1"/>
  <c r="AE101" i="7"/>
  <c r="AF101" i="7" s="1"/>
  <c r="AE100" i="7"/>
  <c r="AF100" i="7" s="1"/>
  <c r="AE99" i="7"/>
  <c r="AF99" i="7" s="1"/>
  <c r="AE98" i="7"/>
  <c r="AF98" i="7" s="1"/>
  <c r="AE97" i="7"/>
  <c r="AF97" i="7" s="1"/>
  <c r="AE96" i="7"/>
  <c r="AF96" i="7" s="1"/>
  <c r="AE95" i="7"/>
  <c r="AF95" i="7" s="1"/>
  <c r="AE94" i="7"/>
  <c r="AF94" i="7" s="1"/>
  <c r="AE93" i="7"/>
  <c r="AF93" i="7" s="1"/>
  <c r="AE92" i="7"/>
  <c r="AF92" i="7" s="1"/>
  <c r="AE91" i="7"/>
  <c r="AF91" i="7" s="1"/>
  <c r="AE90" i="7"/>
  <c r="AF90" i="7" s="1"/>
  <c r="AE89" i="7"/>
  <c r="AF89" i="7" s="1"/>
  <c r="AE88" i="7"/>
  <c r="AF88" i="7" s="1"/>
  <c r="AE87" i="7"/>
  <c r="AF87" i="7" s="1"/>
  <c r="AE86" i="7"/>
  <c r="AF86" i="7" s="1"/>
  <c r="AE85" i="7"/>
  <c r="AF85" i="7" s="1"/>
  <c r="AE84" i="7"/>
  <c r="AF84" i="7" s="1"/>
  <c r="AE83" i="7"/>
  <c r="AF83" i="7" s="1"/>
  <c r="AE82" i="7"/>
  <c r="AF82" i="7" s="1"/>
  <c r="AE81" i="7"/>
  <c r="AF81" i="7" s="1"/>
  <c r="AE80" i="7"/>
  <c r="AF80" i="7" s="1"/>
  <c r="AE79" i="7"/>
  <c r="AF79" i="7" s="1"/>
  <c r="AE78" i="7"/>
  <c r="AF78" i="7" s="1"/>
  <c r="AE77" i="7"/>
  <c r="AF77" i="7" s="1"/>
  <c r="AE76" i="7"/>
  <c r="AF76" i="7" s="1"/>
  <c r="AE75" i="7"/>
  <c r="AF75" i="7" s="1"/>
  <c r="AE74" i="7"/>
  <c r="AF74" i="7" s="1"/>
  <c r="AE73" i="7"/>
  <c r="AF73" i="7" s="1"/>
  <c r="AE72" i="7"/>
  <c r="AF72" i="7" s="1"/>
  <c r="AE71" i="7"/>
  <c r="AF71" i="7" s="1"/>
  <c r="AE70" i="7"/>
  <c r="AF70" i="7" s="1"/>
  <c r="AE69" i="7"/>
  <c r="AF69" i="7" s="1"/>
  <c r="AE68" i="7"/>
  <c r="AF68" i="7" s="1"/>
  <c r="AE67" i="7"/>
  <c r="AF67" i="7" s="1"/>
  <c r="AE66" i="7"/>
  <c r="AF66" i="7" s="1"/>
  <c r="AE65" i="7"/>
  <c r="AF65" i="7" s="1"/>
  <c r="AE64" i="7"/>
  <c r="AF64" i="7" s="1"/>
  <c r="AE63" i="7"/>
  <c r="AF63" i="7" s="1"/>
  <c r="AE62" i="7"/>
  <c r="AF62" i="7" s="1"/>
  <c r="AE61" i="7"/>
  <c r="AF61" i="7" s="1"/>
  <c r="AE60" i="7"/>
  <c r="AF60" i="7" s="1"/>
  <c r="AE59" i="7"/>
  <c r="AF59" i="7" s="1"/>
  <c r="AE58" i="7"/>
  <c r="AF58" i="7" s="1"/>
  <c r="AE57" i="7"/>
  <c r="AF57" i="7" s="1"/>
  <c r="AE56" i="7"/>
  <c r="AF56" i="7" s="1"/>
  <c r="AE55" i="7"/>
  <c r="AF55" i="7" s="1"/>
  <c r="AE54" i="7"/>
  <c r="AF54" i="7" s="1"/>
  <c r="AE53" i="7"/>
  <c r="AF53" i="7" s="1"/>
  <c r="R1052" i="7"/>
  <c r="S1052" i="7" s="1"/>
  <c r="R1051" i="7"/>
  <c r="S1051" i="7" s="1"/>
  <c r="R1050" i="7"/>
  <c r="S1050" i="7" s="1"/>
  <c r="R1049" i="7"/>
  <c r="S1049" i="7" s="1"/>
  <c r="R1048" i="7"/>
  <c r="S1048" i="7" s="1"/>
  <c r="R1047" i="7"/>
  <c r="S1047" i="7" s="1"/>
  <c r="R1046" i="7"/>
  <c r="S1046" i="7" s="1"/>
  <c r="R1045" i="7"/>
  <c r="S1045" i="7" s="1"/>
  <c r="R1044" i="7"/>
  <c r="S1044" i="7" s="1"/>
  <c r="R1043" i="7"/>
  <c r="S1043" i="7" s="1"/>
  <c r="R1042" i="7"/>
  <c r="S1042" i="7" s="1"/>
  <c r="R1041" i="7"/>
  <c r="S1041" i="7" s="1"/>
  <c r="R1040" i="7"/>
  <c r="S1040" i="7" s="1"/>
  <c r="R1039" i="7"/>
  <c r="S1039" i="7" s="1"/>
  <c r="R1038" i="7"/>
  <c r="S1038" i="7" s="1"/>
  <c r="R1037" i="7"/>
  <c r="S1037" i="7" s="1"/>
  <c r="R1036" i="7"/>
  <c r="S1036" i="7" s="1"/>
  <c r="R1035" i="7"/>
  <c r="S1035" i="7" s="1"/>
  <c r="R1034" i="7"/>
  <c r="S1034" i="7" s="1"/>
  <c r="R1033" i="7"/>
  <c r="S1033" i="7" s="1"/>
  <c r="R1032" i="7"/>
  <c r="S1032" i="7" s="1"/>
  <c r="R1031" i="7"/>
  <c r="S1031" i="7" s="1"/>
  <c r="R1030" i="7"/>
  <c r="S1030" i="7" s="1"/>
  <c r="R1029" i="7"/>
  <c r="S1029" i="7" s="1"/>
  <c r="R1028" i="7"/>
  <c r="S1028" i="7" s="1"/>
  <c r="R1027" i="7"/>
  <c r="S1027" i="7" s="1"/>
  <c r="R1026" i="7"/>
  <c r="S1026" i="7" s="1"/>
  <c r="R1025" i="7"/>
  <c r="S1025" i="7" s="1"/>
  <c r="R1024" i="7"/>
  <c r="S1024" i="7" s="1"/>
  <c r="R1023" i="7"/>
  <c r="S1023" i="7" s="1"/>
  <c r="R1022" i="7"/>
  <c r="S1022" i="7" s="1"/>
  <c r="R1021" i="7"/>
  <c r="S1021" i="7" s="1"/>
  <c r="R1020" i="7"/>
  <c r="S1020" i="7" s="1"/>
  <c r="R1019" i="7"/>
  <c r="S1019" i="7" s="1"/>
  <c r="R1018" i="7"/>
  <c r="S1018" i="7" s="1"/>
  <c r="R1017" i="7"/>
  <c r="S1017" i="7" s="1"/>
  <c r="R1016" i="7"/>
  <c r="S1016" i="7" s="1"/>
  <c r="R1015" i="7"/>
  <c r="S1015" i="7" s="1"/>
  <c r="R1014" i="7"/>
  <c r="S1014" i="7" s="1"/>
  <c r="R1013" i="7"/>
  <c r="S1013" i="7" s="1"/>
  <c r="R1012" i="7"/>
  <c r="S1012" i="7" s="1"/>
  <c r="R1011" i="7"/>
  <c r="S1011" i="7" s="1"/>
  <c r="R1010" i="7"/>
  <c r="S1010" i="7" s="1"/>
  <c r="R1009" i="7"/>
  <c r="S1009" i="7" s="1"/>
  <c r="R1008" i="7"/>
  <c r="S1008" i="7" s="1"/>
  <c r="R1007" i="7"/>
  <c r="S1007" i="7" s="1"/>
  <c r="R1006" i="7"/>
  <c r="S1006" i="7" s="1"/>
  <c r="R1005" i="7"/>
  <c r="S1005" i="7" s="1"/>
  <c r="R1004" i="7"/>
  <c r="S1004" i="7" s="1"/>
  <c r="R1003" i="7"/>
  <c r="S1003" i="7" s="1"/>
  <c r="R1002" i="7"/>
  <c r="S1002" i="7" s="1"/>
  <c r="R1001" i="7"/>
  <c r="S1001" i="7" s="1"/>
  <c r="R1000" i="7"/>
  <c r="S1000" i="7" s="1"/>
  <c r="R999" i="7"/>
  <c r="S999" i="7" s="1"/>
  <c r="R998" i="7"/>
  <c r="S998" i="7" s="1"/>
  <c r="R997" i="7"/>
  <c r="S997" i="7" s="1"/>
  <c r="R996" i="7"/>
  <c r="S996" i="7" s="1"/>
  <c r="R995" i="7"/>
  <c r="S995" i="7" s="1"/>
  <c r="R994" i="7"/>
  <c r="S994" i="7" s="1"/>
  <c r="R993" i="7"/>
  <c r="S993" i="7" s="1"/>
  <c r="R992" i="7"/>
  <c r="S992" i="7" s="1"/>
  <c r="R991" i="7"/>
  <c r="S991" i="7" s="1"/>
  <c r="R990" i="7"/>
  <c r="S990" i="7" s="1"/>
  <c r="R989" i="7"/>
  <c r="S989" i="7" s="1"/>
  <c r="R988" i="7"/>
  <c r="S988" i="7" s="1"/>
  <c r="R987" i="7"/>
  <c r="S987" i="7" s="1"/>
  <c r="R986" i="7"/>
  <c r="S986" i="7" s="1"/>
  <c r="R985" i="7"/>
  <c r="S985" i="7" s="1"/>
  <c r="R984" i="7"/>
  <c r="S984" i="7" s="1"/>
  <c r="R983" i="7"/>
  <c r="S983" i="7" s="1"/>
  <c r="R982" i="7"/>
  <c r="S982" i="7" s="1"/>
  <c r="R981" i="7"/>
  <c r="S981" i="7" s="1"/>
  <c r="R980" i="7"/>
  <c r="S980" i="7" s="1"/>
  <c r="R979" i="7"/>
  <c r="S979" i="7" s="1"/>
  <c r="R978" i="7"/>
  <c r="S978" i="7" s="1"/>
  <c r="R977" i="7"/>
  <c r="S977" i="7" s="1"/>
  <c r="R976" i="7"/>
  <c r="S976" i="7" s="1"/>
  <c r="R975" i="7"/>
  <c r="S975" i="7" s="1"/>
  <c r="R974" i="7"/>
  <c r="S974" i="7" s="1"/>
  <c r="R973" i="7"/>
  <c r="S973" i="7" s="1"/>
  <c r="R972" i="7"/>
  <c r="S972" i="7" s="1"/>
  <c r="R971" i="7"/>
  <c r="S971" i="7" s="1"/>
  <c r="R970" i="7"/>
  <c r="S970" i="7" s="1"/>
  <c r="R969" i="7"/>
  <c r="S969" i="7" s="1"/>
  <c r="R968" i="7"/>
  <c r="S968" i="7" s="1"/>
  <c r="R967" i="7"/>
  <c r="S967" i="7" s="1"/>
  <c r="R966" i="7"/>
  <c r="S966" i="7" s="1"/>
  <c r="R965" i="7"/>
  <c r="S965" i="7" s="1"/>
  <c r="R964" i="7"/>
  <c r="S964" i="7" s="1"/>
  <c r="R963" i="7"/>
  <c r="S963" i="7" s="1"/>
  <c r="R962" i="7"/>
  <c r="S962" i="7" s="1"/>
  <c r="R961" i="7"/>
  <c r="S961" i="7" s="1"/>
  <c r="R960" i="7"/>
  <c r="S960" i="7" s="1"/>
  <c r="R959" i="7"/>
  <c r="S959" i="7" s="1"/>
  <c r="R958" i="7"/>
  <c r="S958" i="7" s="1"/>
  <c r="R957" i="7"/>
  <c r="S957" i="7" s="1"/>
  <c r="R956" i="7"/>
  <c r="S956" i="7" s="1"/>
  <c r="R955" i="7"/>
  <c r="S955" i="7" s="1"/>
  <c r="R954" i="7"/>
  <c r="S954" i="7" s="1"/>
  <c r="R953" i="7"/>
  <c r="S953" i="7" s="1"/>
  <c r="R952" i="7"/>
  <c r="S952" i="7" s="1"/>
  <c r="R951" i="7"/>
  <c r="S951" i="7" s="1"/>
  <c r="R950" i="7"/>
  <c r="S950" i="7" s="1"/>
  <c r="R949" i="7"/>
  <c r="S949" i="7" s="1"/>
  <c r="R948" i="7"/>
  <c r="S948" i="7" s="1"/>
  <c r="R947" i="7"/>
  <c r="S947" i="7" s="1"/>
  <c r="R946" i="7"/>
  <c r="S946" i="7" s="1"/>
  <c r="R945" i="7"/>
  <c r="S945" i="7" s="1"/>
  <c r="R944" i="7"/>
  <c r="S944" i="7" s="1"/>
  <c r="R943" i="7"/>
  <c r="S943" i="7" s="1"/>
  <c r="R942" i="7"/>
  <c r="S942" i="7" s="1"/>
  <c r="R941" i="7"/>
  <c r="S941" i="7" s="1"/>
  <c r="R940" i="7"/>
  <c r="S940" i="7" s="1"/>
  <c r="R939" i="7"/>
  <c r="S939" i="7" s="1"/>
  <c r="R938" i="7"/>
  <c r="S938" i="7" s="1"/>
  <c r="R937" i="7"/>
  <c r="S937" i="7" s="1"/>
  <c r="R936" i="7"/>
  <c r="S936" i="7" s="1"/>
  <c r="R935" i="7"/>
  <c r="S935" i="7" s="1"/>
  <c r="R934" i="7"/>
  <c r="S934" i="7" s="1"/>
  <c r="R933" i="7"/>
  <c r="S933" i="7" s="1"/>
  <c r="R932" i="7"/>
  <c r="S932" i="7" s="1"/>
  <c r="R931" i="7"/>
  <c r="S931" i="7" s="1"/>
  <c r="R930" i="7"/>
  <c r="S930" i="7" s="1"/>
  <c r="R929" i="7"/>
  <c r="S929" i="7" s="1"/>
  <c r="R928" i="7"/>
  <c r="S928" i="7" s="1"/>
  <c r="R927" i="7"/>
  <c r="S927" i="7" s="1"/>
  <c r="R926" i="7"/>
  <c r="S926" i="7" s="1"/>
  <c r="R925" i="7"/>
  <c r="S925" i="7" s="1"/>
  <c r="R924" i="7"/>
  <c r="S924" i="7" s="1"/>
  <c r="R923" i="7"/>
  <c r="S923" i="7" s="1"/>
  <c r="R922" i="7"/>
  <c r="S922" i="7" s="1"/>
  <c r="R921" i="7"/>
  <c r="S921" i="7" s="1"/>
  <c r="R920" i="7"/>
  <c r="S920" i="7" s="1"/>
  <c r="R919" i="7"/>
  <c r="S919" i="7" s="1"/>
  <c r="R918" i="7"/>
  <c r="S918" i="7" s="1"/>
  <c r="R917" i="7"/>
  <c r="S917" i="7" s="1"/>
  <c r="R916" i="7"/>
  <c r="S916" i="7" s="1"/>
  <c r="R915" i="7"/>
  <c r="S915" i="7" s="1"/>
  <c r="R914" i="7"/>
  <c r="S914" i="7" s="1"/>
  <c r="R913" i="7"/>
  <c r="S913" i="7" s="1"/>
  <c r="R912" i="7"/>
  <c r="S912" i="7" s="1"/>
  <c r="R911" i="7"/>
  <c r="S911" i="7" s="1"/>
  <c r="R910" i="7"/>
  <c r="S910" i="7" s="1"/>
  <c r="R909" i="7"/>
  <c r="S909" i="7" s="1"/>
  <c r="R908" i="7"/>
  <c r="S908" i="7" s="1"/>
  <c r="R907" i="7"/>
  <c r="S907" i="7" s="1"/>
  <c r="R906" i="7"/>
  <c r="S906" i="7" s="1"/>
  <c r="R905" i="7"/>
  <c r="S905" i="7" s="1"/>
  <c r="R904" i="7"/>
  <c r="S904" i="7" s="1"/>
  <c r="R903" i="7"/>
  <c r="S903" i="7" s="1"/>
  <c r="R902" i="7"/>
  <c r="S902" i="7" s="1"/>
  <c r="R901" i="7"/>
  <c r="S901" i="7" s="1"/>
  <c r="R900" i="7"/>
  <c r="S900" i="7" s="1"/>
  <c r="R899" i="7"/>
  <c r="S899" i="7" s="1"/>
  <c r="R898" i="7"/>
  <c r="S898" i="7" s="1"/>
  <c r="R897" i="7"/>
  <c r="S897" i="7" s="1"/>
  <c r="R896" i="7"/>
  <c r="S896" i="7" s="1"/>
  <c r="R895" i="7"/>
  <c r="S895" i="7" s="1"/>
  <c r="R894" i="7"/>
  <c r="S894" i="7" s="1"/>
  <c r="R893" i="7"/>
  <c r="S893" i="7" s="1"/>
  <c r="R892" i="7"/>
  <c r="S892" i="7" s="1"/>
  <c r="R891" i="7"/>
  <c r="S891" i="7" s="1"/>
  <c r="R890" i="7"/>
  <c r="S890" i="7" s="1"/>
  <c r="R889" i="7"/>
  <c r="S889" i="7" s="1"/>
  <c r="R888" i="7"/>
  <c r="S888" i="7" s="1"/>
  <c r="R887" i="7"/>
  <c r="S887" i="7" s="1"/>
  <c r="R886" i="7"/>
  <c r="S886" i="7" s="1"/>
  <c r="R885" i="7"/>
  <c r="S885" i="7" s="1"/>
  <c r="R884" i="7"/>
  <c r="S884" i="7" s="1"/>
  <c r="R883" i="7"/>
  <c r="S883" i="7" s="1"/>
  <c r="R882" i="7"/>
  <c r="S882" i="7" s="1"/>
  <c r="R881" i="7"/>
  <c r="S881" i="7" s="1"/>
  <c r="R880" i="7"/>
  <c r="S880" i="7" s="1"/>
  <c r="R879" i="7"/>
  <c r="S879" i="7" s="1"/>
  <c r="R878" i="7"/>
  <c r="S878" i="7" s="1"/>
  <c r="R877" i="7"/>
  <c r="S877" i="7" s="1"/>
  <c r="R876" i="7"/>
  <c r="S876" i="7" s="1"/>
  <c r="R875" i="7"/>
  <c r="S875" i="7" s="1"/>
  <c r="R874" i="7"/>
  <c r="S874" i="7" s="1"/>
  <c r="R873" i="7"/>
  <c r="S873" i="7" s="1"/>
  <c r="R872" i="7"/>
  <c r="S872" i="7" s="1"/>
  <c r="R871" i="7"/>
  <c r="S871" i="7" s="1"/>
  <c r="R870" i="7"/>
  <c r="S870" i="7" s="1"/>
  <c r="R869" i="7"/>
  <c r="S869" i="7" s="1"/>
  <c r="R868" i="7"/>
  <c r="S868" i="7" s="1"/>
  <c r="R867" i="7"/>
  <c r="S867" i="7" s="1"/>
  <c r="R866" i="7"/>
  <c r="S866" i="7" s="1"/>
  <c r="R865" i="7"/>
  <c r="S865" i="7" s="1"/>
  <c r="R864" i="7"/>
  <c r="S864" i="7" s="1"/>
  <c r="R863" i="7"/>
  <c r="S863" i="7" s="1"/>
  <c r="R862" i="7"/>
  <c r="S862" i="7" s="1"/>
  <c r="R861" i="7"/>
  <c r="S861" i="7" s="1"/>
  <c r="R860" i="7"/>
  <c r="S860" i="7" s="1"/>
  <c r="R859" i="7"/>
  <c r="S859" i="7" s="1"/>
  <c r="R858" i="7"/>
  <c r="S858" i="7" s="1"/>
  <c r="R857" i="7"/>
  <c r="S857" i="7" s="1"/>
  <c r="R856" i="7"/>
  <c r="S856" i="7" s="1"/>
  <c r="R855" i="7"/>
  <c r="S855" i="7" s="1"/>
  <c r="R854" i="7"/>
  <c r="S854" i="7" s="1"/>
  <c r="R853" i="7"/>
  <c r="S853" i="7" s="1"/>
  <c r="R852" i="7"/>
  <c r="S852" i="7" s="1"/>
  <c r="R851" i="7"/>
  <c r="S851" i="7" s="1"/>
  <c r="R850" i="7"/>
  <c r="S850" i="7" s="1"/>
  <c r="R849" i="7"/>
  <c r="S849" i="7" s="1"/>
  <c r="R848" i="7"/>
  <c r="S848" i="7" s="1"/>
  <c r="R847" i="7"/>
  <c r="S847" i="7" s="1"/>
  <c r="R846" i="7"/>
  <c r="S846" i="7" s="1"/>
  <c r="R845" i="7"/>
  <c r="S845" i="7" s="1"/>
  <c r="R844" i="7"/>
  <c r="S844" i="7" s="1"/>
  <c r="R843" i="7"/>
  <c r="S843" i="7" s="1"/>
  <c r="R842" i="7"/>
  <c r="S842" i="7" s="1"/>
  <c r="R841" i="7"/>
  <c r="S841" i="7" s="1"/>
  <c r="R840" i="7"/>
  <c r="S840" i="7" s="1"/>
  <c r="R839" i="7"/>
  <c r="S839" i="7" s="1"/>
  <c r="R838" i="7"/>
  <c r="S838" i="7" s="1"/>
  <c r="R837" i="7"/>
  <c r="S837" i="7" s="1"/>
  <c r="R836" i="7"/>
  <c r="S836" i="7" s="1"/>
  <c r="R835" i="7"/>
  <c r="S835" i="7" s="1"/>
  <c r="R834" i="7"/>
  <c r="S834" i="7" s="1"/>
  <c r="R833" i="7"/>
  <c r="S833" i="7" s="1"/>
  <c r="R832" i="7"/>
  <c r="S832" i="7" s="1"/>
  <c r="R831" i="7"/>
  <c r="S831" i="7" s="1"/>
  <c r="R830" i="7"/>
  <c r="S830" i="7" s="1"/>
  <c r="R829" i="7"/>
  <c r="S829" i="7" s="1"/>
  <c r="R828" i="7"/>
  <c r="S828" i="7" s="1"/>
  <c r="R827" i="7"/>
  <c r="S827" i="7" s="1"/>
  <c r="R826" i="7"/>
  <c r="S826" i="7" s="1"/>
  <c r="R825" i="7"/>
  <c r="S825" i="7" s="1"/>
  <c r="R824" i="7"/>
  <c r="S824" i="7" s="1"/>
  <c r="R823" i="7"/>
  <c r="S823" i="7" s="1"/>
  <c r="R822" i="7"/>
  <c r="S822" i="7" s="1"/>
  <c r="R821" i="7"/>
  <c r="S821" i="7" s="1"/>
  <c r="R820" i="7"/>
  <c r="S820" i="7" s="1"/>
  <c r="R819" i="7"/>
  <c r="S819" i="7" s="1"/>
  <c r="R818" i="7"/>
  <c r="S818" i="7" s="1"/>
  <c r="R817" i="7"/>
  <c r="S817" i="7" s="1"/>
  <c r="R816" i="7"/>
  <c r="S816" i="7" s="1"/>
  <c r="R815" i="7"/>
  <c r="S815" i="7" s="1"/>
  <c r="R814" i="7"/>
  <c r="S814" i="7" s="1"/>
  <c r="R813" i="7"/>
  <c r="S813" i="7" s="1"/>
  <c r="R812" i="7"/>
  <c r="S812" i="7" s="1"/>
  <c r="R811" i="7"/>
  <c r="S811" i="7" s="1"/>
  <c r="R810" i="7"/>
  <c r="S810" i="7" s="1"/>
  <c r="R809" i="7"/>
  <c r="S809" i="7" s="1"/>
  <c r="R808" i="7"/>
  <c r="S808" i="7" s="1"/>
  <c r="R807" i="7"/>
  <c r="S807" i="7" s="1"/>
  <c r="R806" i="7"/>
  <c r="S806" i="7" s="1"/>
  <c r="R805" i="7"/>
  <c r="S805" i="7" s="1"/>
  <c r="R804" i="7"/>
  <c r="S804" i="7" s="1"/>
  <c r="R803" i="7"/>
  <c r="S803" i="7" s="1"/>
  <c r="R802" i="7"/>
  <c r="S802" i="7" s="1"/>
  <c r="R801" i="7"/>
  <c r="S801" i="7" s="1"/>
  <c r="R800" i="7"/>
  <c r="S800" i="7" s="1"/>
  <c r="R799" i="7"/>
  <c r="S799" i="7" s="1"/>
  <c r="R798" i="7"/>
  <c r="S798" i="7" s="1"/>
  <c r="R797" i="7"/>
  <c r="S797" i="7" s="1"/>
  <c r="R796" i="7"/>
  <c r="S796" i="7" s="1"/>
  <c r="R795" i="7"/>
  <c r="S795" i="7" s="1"/>
  <c r="R794" i="7"/>
  <c r="S794" i="7" s="1"/>
  <c r="R793" i="7"/>
  <c r="S793" i="7" s="1"/>
  <c r="R792" i="7"/>
  <c r="S792" i="7" s="1"/>
  <c r="R791" i="7"/>
  <c r="S791" i="7" s="1"/>
  <c r="R790" i="7"/>
  <c r="S790" i="7" s="1"/>
  <c r="R789" i="7"/>
  <c r="S789" i="7" s="1"/>
  <c r="R788" i="7"/>
  <c r="S788" i="7" s="1"/>
  <c r="R787" i="7"/>
  <c r="S787" i="7" s="1"/>
  <c r="R786" i="7"/>
  <c r="S786" i="7" s="1"/>
  <c r="R785" i="7"/>
  <c r="S785" i="7" s="1"/>
  <c r="R784" i="7"/>
  <c r="S784" i="7" s="1"/>
  <c r="R783" i="7"/>
  <c r="S783" i="7" s="1"/>
  <c r="R782" i="7"/>
  <c r="S782" i="7" s="1"/>
  <c r="R781" i="7"/>
  <c r="S781" i="7" s="1"/>
  <c r="R780" i="7"/>
  <c r="S780" i="7" s="1"/>
  <c r="R779" i="7"/>
  <c r="S779" i="7" s="1"/>
  <c r="R778" i="7"/>
  <c r="S778" i="7" s="1"/>
  <c r="R777" i="7"/>
  <c r="S777" i="7" s="1"/>
  <c r="R776" i="7"/>
  <c r="S776" i="7" s="1"/>
  <c r="R775" i="7"/>
  <c r="S775" i="7" s="1"/>
  <c r="R774" i="7"/>
  <c r="S774" i="7" s="1"/>
  <c r="R773" i="7"/>
  <c r="S773" i="7" s="1"/>
  <c r="R772" i="7"/>
  <c r="S772" i="7" s="1"/>
  <c r="R771" i="7"/>
  <c r="S771" i="7" s="1"/>
  <c r="R770" i="7"/>
  <c r="S770" i="7" s="1"/>
  <c r="R769" i="7"/>
  <c r="S769" i="7" s="1"/>
  <c r="R768" i="7"/>
  <c r="S768" i="7" s="1"/>
  <c r="R767" i="7"/>
  <c r="S767" i="7" s="1"/>
  <c r="R766" i="7"/>
  <c r="S766" i="7" s="1"/>
  <c r="R765" i="7"/>
  <c r="S765" i="7" s="1"/>
  <c r="R764" i="7"/>
  <c r="S764" i="7" s="1"/>
  <c r="R763" i="7"/>
  <c r="S763" i="7" s="1"/>
  <c r="R762" i="7"/>
  <c r="S762" i="7" s="1"/>
  <c r="R761" i="7"/>
  <c r="S761" i="7" s="1"/>
  <c r="R760" i="7"/>
  <c r="S760" i="7" s="1"/>
  <c r="R759" i="7"/>
  <c r="S759" i="7" s="1"/>
  <c r="R758" i="7"/>
  <c r="S758" i="7" s="1"/>
  <c r="R757" i="7"/>
  <c r="S757" i="7" s="1"/>
  <c r="R756" i="7"/>
  <c r="S756" i="7" s="1"/>
  <c r="R755" i="7"/>
  <c r="S755" i="7" s="1"/>
  <c r="R754" i="7"/>
  <c r="S754" i="7" s="1"/>
  <c r="R753" i="7"/>
  <c r="S753" i="7" s="1"/>
  <c r="R752" i="7"/>
  <c r="S752" i="7" s="1"/>
  <c r="R751" i="7"/>
  <c r="S751" i="7" s="1"/>
  <c r="R750" i="7"/>
  <c r="S750" i="7" s="1"/>
  <c r="R749" i="7"/>
  <c r="S749" i="7" s="1"/>
  <c r="R748" i="7"/>
  <c r="S748" i="7" s="1"/>
  <c r="R747" i="7"/>
  <c r="S747" i="7" s="1"/>
  <c r="R746" i="7"/>
  <c r="S746" i="7" s="1"/>
  <c r="R745" i="7"/>
  <c r="S745" i="7" s="1"/>
  <c r="R744" i="7"/>
  <c r="S744" i="7" s="1"/>
  <c r="R743" i="7"/>
  <c r="S743" i="7" s="1"/>
  <c r="R742" i="7"/>
  <c r="S742" i="7" s="1"/>
  <c r="R741" i="7"/>
  <c r="S741" i="7" s="1"/>
  <c r="R740" i="7"/>
  <c r="S740" i="7" s="1"/>
  <c r="R739" i="7"/>
  <c r="S739" i="7" s="1"/>
  <c r="R738" i="7"/>
  <c r="S738" i="7" s="1"/>
  <c r="R737" i="7"/>
  <c r="S737" i="7" s="1"/>
  <c r="R736" i="7"/>
  <c r="S736" i="7" s="1"/>
  <c r="R735" i="7"/>
  <c r="S735" i="7" s="1"/>
  <c r="R734" i="7"/>
  <c r="S734" i="7" s="1"/>
  <c r="R733" i="7"/>
  <c r="S733" i="7" s="1"/>
  <c r="R732" i="7"/>
  <c r="S732" i="7" s="1"/>
  <c r="R731" i="7"/>
  <c r="S731" i="7" s="1"/>
  <c r="R730" i="7"/>
  <c r="S730" i="7" s="1"/>
  <c r="R729" i="7"/>
  <c r="S729" i="7" s="1"/>
  <c r="R728" i="7"/>
  <c r="S728" i="7" s="1"/>
  <c r="R727" i="7"/>
  <c r="S727" i="7" s="1"/>
  <c r="R726" i="7"/>
  <c r="S726" i="7" s="1"/>
  <c r="R725" i="7"/>
  <c r="S725" i="7" s="1"/>
  <c r="R724" i="7"/>
  <c r="S724" i="7" s="1"/>
  <c r="R723" i="7"/>
  <c r="S723" i="7" s="1"/>
  <c r="R722" i="7"/>
  <c r="S722" i="7" s="1"/>
  <c r="R721" i="7"/>
  <c r="S721" i="7" s="1"/>
  <c r="R720" i="7"/>
  <c r="S720" i="7" s="1"/>
  <c r="R719" i="7"/>
  <c r="S719" i="7" s="1"/>
  <c r="R718" i="7"/>
  <c r="S718" i="7" s="1"/>
  <c r="R717" i="7"/>
  <c r="S717" i="7" s="1"/>
  <c r="R716" i="7"/>
  <c r="S716" i="7" s="1"/>
  <c r="R715" i="7"/>
  <c r="S715" i="7" s="1"/>
  <c r="R714" i="7"/>
  <c r="S714" i="7" s="1"/>
  <c r="R713" i="7"/>
  <c r="S713" i="7" s="1"/>
  <c r="R712" i="7"/>
  <c r="S712" i="7" s="1"/>
  <c r="R711" i="7"/>
  <c r="S711" i="7" s="1"/>
  <c r="R710" i="7"/>
  <c r="S710" i="7" s="1"/>
  <c r="R709" i="7"/>
  <c r="S709" i="7" s="1"/>
  <c r="R708" i="7"/>
  <c r="S708" i="7" s="1"/>
  <c r="R707" i="7"/>
  <c r="S707" i="7" s="1"/>
  <c r="R706" i="7"/>
  <c r="S706" i="7" s="1"/>
  <c r="R705" i="7"/>
  <c r="S705" i="7" s="1"/>
  <c r="R704" i="7"/>
  <c r="S704" i="7" s="1"/>
  <c r="R703" i="7"/>
  <c r="S703" i="7" s="1"/>
  <c r="R702" i="7"/>
  <c r="S702" i="7" s="1"/>
  <c r="R701" i="7"/>
  <c r="S701" i="7" s="1"/>
  <c r="R700" i="7"/>
  <c r="S700" i="7" s="1"/>
  <c r="R699" i="7"/>
  <c r="S699" i="7" s="1"/>
  <c r="R698" i="7"/>
  <c r="S698" i="7" s="1"/>
  <c r="R697" i="7"/>
  <c r="S697" i="7" s="1"/>
  <c r="R696" i="7"/>
  <c r="S696" i="7" s="1"/>
  <c r="R695" i="7"/>
  <c r="S695" i="7" s="1"/>
  <c r="R694" i="7"/>
  <c r="S694" i="7" s="1"/>
  <c r="R693" i="7"/>
  <c r="S693" i="7" s="1"/>
  <c r="R692" i="7"/>
  <c r="S692" i="7" s="1"/>
  <c r="R691" i="7"/>
  <c r="S691" i="7" s="1"/>
  <c r="R690" i="7"/>
  <c r="S690" i="7" s="1"/>
  <c r="R689" i="7"/>
  <c r="S689" i="7" s="1"/>
  <c r="R688" i="7"/>
  <c r="S688" i="7" s="1"/>
  <c r="R687" i="7"/>
  <c r="S687" i="7" s="1"/>
  <c r="R686" i="7"/>
  <c r="S686" i="7" s="1"/>
  <c r="R685" i="7"/>
  <c r="S685" i="7" s="1"/>
  <c r="R684" i="7"/>
  <c r="S684" i="7" s="1"/>
  <c r="R683" i="7"/>
  <c r="S683" i="7" s="1"/>
  <c r="R682" i="7"/>
  <c r="S682" i="7" s="1"/>
  <c r="R681" i="7"/>
  <c r="S681" i="7" s="1"/>
  <c r="R680" i="7"/>
  <c r="S680" i="7" s="1"/>
  <c r="R679" i="7"/>
  <c r="S679" i="7" s="1"/>
  <c r="R678" i="7"/>
  <c r="S678" i="7" s="1"/>
  <c r="R677" i="7"/>
  <c r="S677" i="7" s="1"/>
  <c r="R676" i="7"/>
  <c r="S676" i="7" s="1"/>
  <c r="R675" i="7"/>
  <c r="S675" i="7" s="1"/>
  <c r="R674" i="7"/>
  <c r="S674" i="7" s="1"/>
  <c r="R673" i="7"/>
  <c r="S673" i="7" s="1"/>
  <c r="R672" i="7"/>
  <c r="S672" i="7" s="1"/>
  <c r="R671" i="7"/>
  <c r="S671" i="7" s="1"/>
  <c r="R670" i="7"/>
  <c r="S670" i="7" s="1"/>
  <c r="R669" i="7"/>
  <c r="S669" i="7" s="1"/>
  <c r="R668" i="7"/>
  <c r="S668" i="7" s="1"/>
  <c r="R667" i="7"/>
  <c r="S667" i="7" s="1"/>
  <c r="R666" i="7"/>
  <c r="S666" i="7" s="1"/>
  <c r="R665" i="7"/>
  <c r="S665" i="7" s="1"/>
  <c r="R664" i="7"/>
  <c r="S664" i="7" s="1"/>
  <c r="R663" i="7"/>
  <c r="S663" i="7" s="1"/>
  <c r="R662" i="7"/>
  <c r="S662" i="7" s="1"/>
  <c r="R661" i="7"/>
  <c r="S661" i="7" s="1"/>
  <c r="R660" i="7"/>
  <c r="S660" i="7" s="1"/>
  <c r="R659" i="7"/>
  <c r="S659" i="7" s="1"/>
  <c r="R658" i="7"/>
  <c r="S658" i="7" s="1"/>
  <c r="R657" i="7"/>
  <c r="S657" i="7" s="1"/>
  <c r="R656" i="7"/>
  <c r="S656" i="7" s="1"/>
  <c r="R655" i="7"/>
  <c r="S655" i="7" s="1"/>
  <c r="R654" i="7"/>
  <c r="S654" i="7" s="1"/>
  <c r="R653" i="7"/>
  <c r="S653" i="7" s="1"/>
  <c r="R652" i="7"/>
  <c r="S652" i="7" s="1"/>
  <c r="R651" i="7"/>
  <c r="S651" i="7" s="1"/>
  <c r="R650" i="7"/>
  <c r="S650" i="7" s="1"/>
  <c r="R649" i="7"/>
  <c r="S649" i="7" s="1"/>
  <c r="R648" i="7"/>
  <c r="S648" i="7" s="1"/>
  <c r="R647" i="7"/>
  <c r="S647" i="7" s="1"/>
  <c r="R646" i="7"/>
  <c r="S646" i="7" s="1"/>
  <c r="R645" i="7"/>
  <c r="S645" i="7" s="1"/>
  <c r="R644" i="7"/>
  <c r="S644" i="7" s="1"/>
  <c r="R643" i="7"/>
  <c r="S643" i="7" s="1"/>
  <c r="R642" i="7"/>
  <c r="S642" i="7" s="1"/>
  <c r="R641" i="7"/>
  <c r="S641" i="7" s="1"/>
  <c r="R640" i="7"/>
  <c r="S640" i="7" s="1"/>
  <c r="R639" i="7"/>
  <c r="S639" i="7" s="1"/>
  <c r="R638" i="7"/>
  <c r="S638" i="7" s="1"/>
  <c r="R637" i="7"/>
  <c r="S637" i="7" s="1"/>
  <c r="R636" i="7"/>
  <c r="S636" i="7" s="1"/>
  <c r="R635" i="7"/>
  <c r="S635" i="7" s="1"/>
  <c r="R634" i="7"/>
  <c r="S634" i="7" s="1"/>
  <c r="R633" i="7"/>
  <c r="S633" i="7" s="1"/>
  <c r="R632" i="7"/>
  <c r="S632" i="7" s="1"/>
  <c r="R631" i="7"/>
  <c r="S631" i="7" s="1"/>
  <c r="R630" i="7"/>
  <c r="S630" i="7" s="1"/>
  <c r="R629" i="7"/>
  <c r="S629" i="7" s="1"/>
  <c r="R628" i="7"/>
  <c r="S628" i="7" s="1"/>
  <c r="R627" i="7"/>
  <c r="S627" i="7" s="1"/>
  <c r="R626" i="7"/>
  <c r="S626" i="7" s="1"/>
  <c r="R625" i="7"/>
  <c r="S625" i="7" s="1"/>
  <c r="R624" i="7"/>
  <c r="S624" i="7" s="1"/>
  <c r="R623" i="7"/>
  <c r="S623" i="7" s="1"/>
  <c r="R622" i="7"/>
  <c r="S622" i="7" s="1"/>
  <c r="R621" i="7"/>
  <c r="S621" i="7" s="1"/>
  <c r="R620" i="7"/>
  <c r="S620" i="7" s="1"/>
  <c r="R619" i="7"/>
  <c r="S619" i="7" s="1"/>
  <c r="R618" i="7"/>
  <c r="S618" i="7" s="1"/>
  <c r="R617" i="7"/>
  <c r="S617" i="7" s="1"/>
  <c r="R616" i="7"/>
  <c r="S616" i="7" s="1"/>
  <c r="R615" i="7"/>
  <c r="S615" i="7" s="1"/>
  <c r="R614" i="7"/>
  <c r="S614" i="7" s="1"/>
  <c r="R613" i="7"/>
  <c r="S613" i="7" s="1"/>
  <c r="R612" i="7"/>
  <c r="S612" i="7" s="1"/>
  <c r="R611" i="7"/>
  <c r="S611" i="7" s="1"/>
  <c r="R610" i="7"/>
  <c r="S610" i="7" s="1"/>
  <c r="R609" i="7"/>
  <c r="S609" i="7" s="1"/>
  <c r="R608" i="7"/>
  <c r="S608" i="7" s="1"/>
  <c r="R607" i="7"/>
  <c r="S607" i="7" s="1"/>
  <c r="R606" i="7"/>
  <c r="S606" i="7" s="1"/>
  <c r="R605" i="7"/>
  <c r="S605" i="7" s="1"/>
  <c r="R604" i="7"/>
  <c r="S604" i="7" s="1"/>
  <c r="R603" i="7"/>
  <c r="S603" i="7" s="1"/>
  <c r="R602" i="7"/>
  <c r="S602" i="7" s="1"/>
  <c r="R601" i="7"/>
  <c r="S601" i="7" s="1"/>
  <c r="R600" i="7"/>
  <c r="S600" i="7" s="1"/>
  <c r="R599" i="7"/>
  <c r="S599" i="7" s="1"/>
  <c r="R598" i="7"/>
  <c r="S598" i="7" s="1"/>
  <c r="R597" i="7"/>
  <c r="S597" i="7" s="1"/>
  <c r="R596" i="7"/>
  <c r="S596" i="7" s="1"/>
  <c r="R595" i="7"/>
  <c r="S595" i="7" s="1"/>
  <c r="R594" i="7"/>
  <c r="S594" i="7" s="1"/>
  <c r="R593" i="7"/>
  <c r="S593" i="7" s="1"/>
  <c r="R592" i="7"/>
  <c r="S592" i="7" s="1"/>
  <c r="R591" i="7"/>
  <c r="S591" i="7" s="1"/>
  <c r="R590" i="7"/>
  <c r="S590" i="7" s="1"/>
  <c r="R589" i="7"/>
  <c r="S589" i="7" s="1"/>
  <c r="R588" i="7"/>
  <c r="S588" i="7" s="1"/>
  <c r="R587" i="7"/>
  <c r="S587" i="7" s="1"/>
  <c r="R586" i="7"/>
  <c r="S586" i="7" s="1"/>
  <c r="R585" i="7"/>
  <c r="S585" i="7" s="1"/>
  <c r="R584" i="7"/>
  <c r="S584" i="7" s="1"/>
  <c r="R583" i="7"/>
  <c r="S583" i="7" s="1"/>
  <c r="R582" i="7"/>
  <c r="S582" i="7" s="1"/>
  <c r="R581" i="7"/>
  <c r="S581" i="7" s="1"/>
  <c r="R580" i="7"/>
  <c r="S580" i="7" s="1"/>
  <c r="R579" i="7"/>
  <c r="S579" i="7" s="1"/>
  <c r="R578" i="7"/>
  <c r="S578" i="7" s="1"/>
  <c r="R577" i="7"/>
  <c r="S577" i="7" s="1"/>
  <c r="R576" i="7"/>
  <c r="S576" i="7" s="1"/>
  <c r="R575" i="7"/>
  <c r="S575" i="7" s="1"/>
  <c r="R574" i="7"/>
  <c r="S574" i="7" s="1"/>
  <c r="R573" i="7"/>
  <c r="S573" i="7" s="1"/>
  <c r="R572" i="7"/>
  <c r="S572" i="7" s="1"/>
  <c r="R571" i="7"/>
  <c r="S571" i="7" s="1"/>
  <c r="R570" i="7"/>
  <c r="S570" i="7" s="1"/>
  <c r="R569" i="7"/>
  <c r="S569" i="7" s="1"/>
  <c r="R568" i="7"/>
  <c r="S568" i="7" s="1"/>
  <c r="R567" i="7"/>
  <c r="S567" i="7" s="1"/>
  <c r="R566" i="7"/>
  <c r="S566" i="7" s="1"/>
  <c r="R565" i="7"/>
  <c r="S565" i="7" s="1"/>
  <c r="R564" i="7"/>
  <c r="S564" i="7" s="1"/>
  <c r="R563" i="7"/>
  <c r="S563" i="7" s="1"/>
  <c r="R562" i="7"/>
  <c r="S562" i="7" s="1"/>
  <c r="R561" i="7"/>
  <c r="S561" i="7" s="1"/>
  <c r="R560" i="7"/>
  <c r="S560" i="7" s="1"/>
  <c r="R559" i="7"/>
  <c r="S559" i="7" s="1"/>
  <c r="R558" i="7"/>
  <c r="S558" i="7" s="1"/>
  <c r="R557" i="7"/>
  <c r="S557" i="7" s="1"/>
  <c r="R556" i="7"/>
  <c r="S556" i="7" s="1"/>
  <c r="R555" i="7"/>
  <c r="S555" i="7" s="1"/>
  <c r="R554" i="7"/>
  <c r="S554" i="7" s="1"/>
  <c r="R553" i="7"/>
  <c r="S553" i="7" s="1"/>
  <c r="R552" i="7"/>
  <c r="S552" i="7" s="1"/>
  <c r="R551" i="7"/>
  <c r="S551" i="7" s="1"/>
  <c r="R550" i="7"/>
  <c r="S550" i="7" s="1"/>
  <c r="R549" i="7"/>
  <c r="S549" i="7" s="1"/>
  <c r="R548" i="7"/>
  <c r="S548" i="7" s="1"/>
  <c r="R547" i="7"/>
  <c r="S547" i="7" s="1"/>
  <c r="R546" i="7"/>
  <c r="S546" i="7" s="1"/>
  <c r="R545" i="7"/>
  <c r="S545" i="7" s="1"/>
  <c r="R544" i="7"/>
  <c r="S544" i="7" s="1"/>
  <c r="R543" i="7"/>
  <c r="S543" i="7" s="1"/>
  <c r="R542" i="7"/>
  <c r="S542" i="7" s="1"/>
  <c r="R541" i="7"/>
  <c r="S541" i="7" s="1"/>
  <c r="R540" i="7"/>
  <c r="S540" i="7" s="1"/>
  <c r="R539" i="7"/>
  <c r="S539" i="7" s="1"/>
  <c r="R538" i="7"/>
  <c r="S538" i="7" s="1"/>
  <c r="R537" i="7"/>
  <c r="S537" i="7" s="1"/>
  <c r="R536" i="7"/>
  <c r="S536" i="7" s="1"/>
  <c r="R535" i="7"/>
  <c r="S535" i="7" s="1"/>
  <c r="R534" i="7"/>
  <c r="S534" i="7" s="1"/>
  <c r="R533" i="7"/>
  <c r="S533" i="7" s="1"/>
  <c r="R532" i="7"/>
  <c r="S532" i="7" s="1"/>
  <c r="R531" i="7"/>
  <c r="S531" i="7" s="1"/>
  <c r="R530" i="7"/>
  <c r="S530" i="7" s="1"/>
  <c r="R529" i="7"/>
  <c r="S529" i="7" s="1"/>
  <c r="R528" i="7"/>
  <c r="S528" i="7" s="1"/>
  <c r="R527" i="7"/>
  <c r="S527" i="7" s="1"/>
  <c r="R526" i="7"/>
  <c r="S526" i="7" s="1"/>
  <c r="R525" i="7"/>
  <c r="S525" i="7" s="1"/>
  <c r="R524" i="7"/>
  <c r="S524" i="7" s="1"/>
  <c r="R523" i="7"/>
  <c r="S523" i="7" s="1"/>
  <c r="R522" i="7"/>
  <c r="S522" i="7" s="1"/>
  <c r="R521" i="7"/>
  <c r="S521" i="7" s="1"/>
  <c r="R520" i="7"/>
  <c r="S520" i="7" s="1"/>
  <c r="R519" i="7"/>
  <c r="S519" i="7" s="1"/>
  <c r="R518" i="7"/>
  <c r="S518" i="7" s="1"/>
  <c r="R517" i="7"/>
  <c r="S517" i="7" s="1"/>
  <c r="R516" i="7"/>
  <c r="S516" i="7" s="1"/>
  <c r="R515" i="7"/>
  <c r="S515" i="7" s="1"/>
  <c r="R514" i="7"/>
  <c r="S514" i="7" s="1"/>
  <c r="R513" i="7"/>
  <c r="S513" i="7" s="1"/>
  <c r="R512" i="7"/>
  <c r="S512" i="7" s="1"/>
  <c r="R511" i="7"/>
  <c r="S511" i="7" s="1"/>
  <c r="R510" i="7"/>
  <c r="S510" i="7" s="1"/>
  <c r="R509" i="7"/>
  <c r="S509" i="7" s="1"/>
  <c r="R508" i="7"/>
  <c r="S508" i="7" s="1"/>
  <c r="R507" i="7"/>
  <c r="S507" i="7" s="1"/>
  <c r="R506" i="7"/>
  <c r="S506" i="7" s="1"/>
  <c r="R505" i="7"/>
  <c r="S505" i="7" s="1"/>
  <c r="R504" i="7"/>
  <c r="S504" i="7" s="1"/>
  <c r="R503" i="7"/>
  <c r="S503" i="7" s="1"/>
  <c r="R502" i="7"/>
  <c r="S502" i="7" s="1"/>
  <c r="R501" i="7"/>
  <c r="S501" i="7" s="1"/>
  <c r="R500" i="7"/>
  <c r="S500" i="7" s="1"/>
  <c r="R499" i="7"/>
  <c r="S499" i="7" s="1"/>
  <c r="R498" i="7"/>
  <c r="S498" i="7" s="1"/>
  <c r="R497" i="7"/>
  <c r="S497" i="7" s="1"/>
  <c r="R496" i="7"/>
  <c r="S496" i="7" s="1"/>
  <c r="R495" i="7"/>
  <c r="S495" i="7" s="1"/>
  <c r="R494" i="7"/>
  <c r="S494" i="7" s="1"/>
  <c r="R493" i="7"/>
  <c r="S493" i="7" s="1"/>
  <c r="R492" i="7"/>
  <c r="S492" i="7" s="1"/>
  <c r="R491" i="7"/>
  <c r="S491" i="7" s="1"/>
  <c r="R490" i="7"/>
  <c r="S490" i="7" s="1"/>
  <c r="R489" i="7"/>
  <c r="S489" i="7" s="1"/>
  <c r="R488" i="7"/>
  <c r="S488" i="7" s="1"/>
  <c r="R487" i="7"/>
  <c r="S487" i="7" s="1"/>
  <c r="R486" i="7"/>
  <c r="S486" i="7" s="1"/>
  <c r="R485" i="7"/>
  <c r="S485" i="7" s="1"/>
  <c r="R484" i="7"/>
  <c r="S484" i="7" s="1"/>
  <c r="R483" i="7"/>
  <c r="S483" i="7" s="1"/>
  <c r="R482" i="7"/>
  <c r="S482" i="7" s="1"/>
  <c r="R481" i="7"/>
  <c r="S481" i="7" s="1"/>
  <c r="R480" i="7"/>
  <c r="S480" i="7" s="1"/>
  <c r="R479" i="7"/>
  <c r="S479" i="7" s="1"/>
  <c r="R478" i="7"/>
  <c r="S478" i="7" s="1"/>
  <c r="R477" i="7"/>
  <c r="S477" i="7" s="1"/>
  <c r="R476" i="7"/>
  <c r="S476" i="7" s="1"/>
  <c r="R475" i="7"/>
  <c r="S475" i="7" s="1"/>
  <c r="R474" i="7"/>
  <c r="S474" i="7" s="1"/>
  <c r="R473" i="7"/>
  <c r="S473" i="7" s="1"/>
  <c r="R472" i="7"/>
  <c r="S472" i="7" s="1"/>
  <c r="R471" i="7"/>
  <c r="S471" i="7" s="1"/>
  <c r="R470" i="7"/>
  <c r="S470" i="7" s="1"/>
  <c r="R469" i="7"/>
  <c r="S469" i="7" s="1"/>
  <c r="R468" i="7"/>
  <c r="S468" i="7" s="1"/>
  <c r="R467" i="7"/>
  <c r="S467" i="7" s="1"/>
  <c r="R466" i="7"/>
  <c r="S466" i="7" s="1"/>
  <c r="R465" i="7"/>
  <c r="S465" i="7" s="1"/>
  <c r="R464" i="7"/>
  <c r="S464" i="7" s="1"/>
  <c r="R463" i="7"/>
  <c r="S463" i="7" s="1"/>
  <c r="R462" i="7"/>
  <c r="S462" i="7" s="1"/>
  <c r="R461" i="7"/>
  <c r="S461" i="7" s="1"/>
  <c r="R460" i="7"/>
  <c r="S460" i="7" s="1"/>
  <c r="R459" i="7"/>
  <c r="S459" i="7" s="1"/>
  <c r="R458" i="7"/>
  <c r="S458" i="7" s="1"/>
  <c r="R457" i="7"/>
  <c r="S457" i="7" s="1"/>
  <c r="R456" i="7"/>
  <c r="S456" i="7" s="1"/>
  <c r="R455" i="7"/>
  <c r="S455" i="7" s="1"/>
  <c r="R454" i="7"/>
  <c r="S454" i="7" s="1"/>
  <c r="R453" i="7"/>
  <c r="S453" i="7" s="1"/>
  <c r="R452" i="7"/>
  <c r="S452" i="7" s="1"/>
  <c r="R451" i="7"/>
  <c r="S451" i="7" s="1"/>
  <c r="R450" i="7"/>
  <c r="S450" i="7" s="1"/>
  <c r="R449" i="7"/>
  <c r="S449" i="7" s="1"/>
  <c r="R448" i="7"/>
  <c r="S448" i="7" s="1"/>
  <c r="R447" i="7"/>
  <c r="S447" i="7" s="1"/>
  <c r="R446" i="7"/>
  <c r="S446" i="7" s="1"/>
  <c r="R445" i="7"/>
  <c r="S445" i="7" s="1"/>
  <c r="R444" i="7"/>
  <c r="S444" i="7" s="1"/>
  <c r="R443" i="7"/>
  <c r="S443" i="7" s="1"/>
  <c r="R442" i="7"/>
  <c r="S442" i="7" s="1"/>
  <c r="R441" i="7"/>
  <c r="S441" i="7" s="1"/>
  <c r="R440" i="7"/>
  <c r="S440" i="7" s="1"/>
  <c r="R439" i="7"/>
  <c r="S439" i="7" s="1"/>
  <c r="R438" i="7"/>
  <c r="S438" i="7" s="1"/>
  <c r="R437" i="7"/>
  <c r="S437" i="7" s="1"/>
  <c r="R436" i="7"/>
  <c r="S436" i="7" s="1"/>
  <c r="R435" i="7"/>
  <c r="S435" i="7" s="1"/>
  <c r="R434" i="7"/>
  <c r="S434" i="7" s="1"/>
  <c r="R433" i="7"/>
  <c r="S433" i="7" s="1"/>
  <c r="R432" i="7"/>
  <c r="S432" i="7" s="1"/>
  <c r="R431" i="7"/>
  <c r="S431" i="7" s="1"/>
  <c r="R430" i="7"/>
  <c r="S430" i="7" s="1"/>
  <c r="R429" i="7"/>
  <c r="S429" i="7" s="1"/>
  <c r="R428" i="7"/>
  <c r="S428" i="7" s="1"/>
  <c r="R427" i="7"/>
  <c r="S427" i="7" s="1"/>
  <c r="R426" i="7"/>
  <c r="S426" i="7" s="1"/>
  <c r="R425" i="7"/>
  <c r="S425" i="7" s="1"/>
  <c r="R424" i="7"/>
  <c r="S424" i="7" s="1"/>
  <c r="R423" i="7"/>
  <c r="S423" i="7" s="1"/>
  <c r="R422" i="7"/>
  <c r="S422" i="7" s="1"/>
  <c r="R421" i="7"/>
  <c r="S421" i="7" s="1"/>
  <c r="R420" i="7"/>
  <c r="S420" i="7" s="1"/>
  <c r="R419" i="7"/>
  <c r="S419" i="7" s="1"/>
  <c r="R418" i="7"/>
  <c r="S418" i="7" s="1"/>
  <c r="R417" i="7"/>
  <c r="S417" i="7" s="1"/>
  <c r="R416" i="7"/>
  <c r="S416" i="7" s="1"/>
  <c r="R415" i="7"/>
  <c r="S415" i="7" s="1"/>
  <c r="R414" i="7"/>
  <c r="S414" i="7" s="1"/>
  <c r="R413" i="7"/>
  <c r="S413" i="7" s="1"/>
  <c r="R412" i="7"/>
  <c r="S412" i="7" s="1"/>
  <c r="R411" i="7"/>
  <c r="S411" i="7" s="1"/>
  <c r="R410" i="7"/>
  <c r="S410" i="7" s="1"/>
  <c r="R409" i="7"/>
  <c r="S409" i="7" s="1"/>
  <c r="R408" i="7"/>
  <c r="S408" i="7" s="1"/>
  <c r="R407" i="7"/>
  <c r="S407" i="7" s="1"/>
  <c r="R406" i="7"/>
  <c r="S406" i="7" s="1"/>
  <c r="R405" i="7"/>
  <c r="S405" i="7" s="1"/>
  <c r="R404" i="7"/>
  <c r="S404" i="7" s="1"/>
  <c r="R403" i="7"/>
  <c r="S403" i="7" s="1"/>
  <c r="R402" i="7"/>
  <c r="S402" i="7" s="1"/>
  <c r="R401" i="7"/>
  <c r="S401" i="7" s="1"/>
  <c r="R400" i="7"/>
  <c r="S400" i="7" s="1"/>
  <c r="R399" i="7"/>
  <c r="S399" i="7" s="1"/>
  <c r="R398" i="7"/>
  <c r="S398" i="7" s="1"/>
  <c r="R397" i="7"/>
  <c r="S397" i="7" s="1"/>
  <c r="R396" i="7"/>
  <c r="S396" i="7" s="1"/>
  <c r="R395" i="7"/>
  <c r="S395" i="7" s="1"/>
  <c r="R394" i="7"/>
  <c r="S394" i="7" s="1"/>
  <c r="R393" i="7"/>
  <c r="S393" i="7" s="1"/>
  <c r="R392" i="7"/>
  <c r="S392" i="7" s="1"/>
  <c r="R391" i="7"/>
  <c r="S391" i="7" s="1"/>
  <c r="R390" i="7"/>
  <c r="S390" i="7" s="1"/>
  <c r="R389" i="7"/>
  <c r="S389" i="7" s="1"/>
  <c r="R388" i="7"/>
  <c r="S388" i="7" s="1"/>
  <c r="R387" i="7"/>
  <c r="S387" i="7" s="1"/>
  <c r="R386" i="7"/>
  <c r="S386" i="7" s="1"/>
  <c r="R385" i="7"/>
  <c r="S385" i="7" s="1"/>
  <c r="R384" i="7"/>
  <c r="S384" i="7" s="1"/>
  <c r="R383" i="7"/>
  <c r="S383" i="7" s="1"/>
  <c r="R382" i="7"/>
  <c r="S382" i="7" s="1"/>
  <c r="R381" i="7"/>
  <c r="S381" i="7" s="1"/>
  <c r="R380" i="7"/>
  <c r="S380" i="7" s="1"/>
  <c r="R379" i="7"/>
  <c r="S379" i="7" s="1"/>
  <c r="R378" i="7"/>
  <c r="S378" i="7" s="1"/>
  <c r="R377" i="7"/>
  <c r="S377" i="7" s="1"/>
  <c r="R376" i="7"/>
  <c r="S376" i="7" s="1"/>
  <c r="R375" i="7"/>
  <c r="S375" i="7" s="1"/>
  <c r="R374" i="7"/>
  <c r="S374" i="7" s="1"/>
  <c r="R373" i="7"/>
  <c r="S373" i="7" s="1"/>
  <c r="R372" i="7"/>
  <c r="S372" i="7" s="1"/>
  <c r="R371" i="7"/>
  <c r="S371" i="7" s="1"/>
  <c r="R370" i="7"/>
  <c r="S370" i="7" s="1"/>
  <c r="R369" i="7"/>
  <c r="S369" i="7" s="1"/>
  <c r="R368" i="7"/>
  <c r="S368" i="7" s="1"/>
  <c r="R367" i="7"/>
  <c r="S367" i="7" s="1"/>
  <c r="R366" i="7"/>
  <c r="S366" i="7" s="1"/>
  <c r="R365" i="7"/>
  <c r="S365" i="7" s="1"/>
  <c r="R364" i="7"/>
  <c r="S364" i="7" s="1"/>
  <c r="R363" i="7"/>
  <c r="S363" i="7" s="1"/>
  <c r="R362" i="7"/>
  <c r="S362" i="7" s="1"/>
  <c r="R361" i="7"/>
  <c r="S361" i="7" s="1"/>
  <c r="R360" i="7"/>
  <c r="S360" i="7" s="1"/>
  <c r="R359" i="7"/>
  <c r="S359" i="7" s="1"/>
  <c r="R358" i="7"/>
  <c r="S358" i="7" s="1"/>
  <c r="R357" i="7"/>
  <c r="S357" i="7" s="1"/>
  <c r="R356" i="7"/>
  <c r="S356" i="7" s="1"/>
  <c r="R355" i="7"/>
  <c r="S355" i="7" s="1"/>
  <c r="R354" i="7"/>
  <c r="S354" i="7" s="1"/>
  <c r="R353" i="7"/>
  <c r="S353" i="7" s="1"/>
  <c r="R352" i="7"/>
  <c r="S352" i="7" s="1"/>
  <c r="R351" i="7"/>
  <c r="S351" i="7" s="1"/>
  <c r="R350" i="7"/>
  <c r="S350" i="7" s="1"/>
  <c r="R349" i="7"/>
  <c r="S349" i="7" s="1"/>
  <c r="R348" i="7"/>
  <c r="S348" i="7" s="1"/>
  <c r="R347" i="7"/>
  <c r="S347" i="7" s="1"/>
  <c r="R346" i="7"/>
  <c r="S346" i="7" s="1"/>
  <c r="R345" i="7"/>
  <c r="S345" i="7" s="1"/>
  <c r="R344" i="7"/>
  <c r="S344" i="7" s="1"/>
  <c r="R343" i="7"/>
  <c r="S343" i="7" s="1"/>
  <c r="R342" i="7"/>
  <c r="S342" i="7" s="1"/>
  <c r="R341" i="7"/>
  <c r="S341" i="7" s="1"/>
  <c r="R340" i="7"/>
  <c r="S340" i="7" s="1"/>
  <c r="R339" i="7"/>
  <c r="S339" i="7" s="1"/>
  <c r="R338" i="7"/>
  <c r="S338" i="7" s="1"/>
  <c r="R337" i="7"/>
  <c r="S337" i="7" s="1"/>
  <c r="R336" i="7"/>
  <c r="S336" i="7" s="1"/>
  <c r="R335" i="7"/>
  <c r="S335" i="7" s="1"/>
  <c r="R334" i="7"/>
  <c r="S334" i="7" s="1"/>
  <c r="R333" i="7"/>
  <c r="S333" i="7" s="1"/>
  <c r="R332" i="7"/>
  <c r="S332" i="7" s="1"/>
  <c r="R331" i="7"/>
  <c r="S331" i="7" s="1"/>
  <c r="R330" i="7"/>
  <c r="S330" i="7" s="1"/>
  <c r="R329" i="7"/>
  <c r="S329" i="7" s="1"/>
  <c r="R328" i="7"/>
  <c r="S328" i="7" s="1"/>
  <c r="R327" i="7"/>
  <c r="S327" i="7" s="1"/>
  <c r="R326" i="7"/>
  <c r="S326" i="7" s="1"/>
  <c r="R325" i="7"/>
  <c r="S325" i="7" s="1"/>
  <c r="R324" i="7"/>
  <c r="S324" i="7" s="1"/>
  <c r="R323" i="7"/>
  <c r="S323" i="7" s="1"/>
  <c r="R322" i="7"/>
  <c r="S322" i="7" s="1"/>
  <c r="R321" i="7"/>
  <c r="S321" i="7" s="1"/>
  <c r="R320" i="7"/>
  <c r="S320" i="7" s="1"/>
  <c r="R319" i="7"/>
  <c r="S319" i="7" s="1"/>
  <c r="R318" i="7"/>
  <c r="S318" i="7" s="1"/>
  <c r="R317" i="7"/>
  <c r="S317" i="7" s="1"/>
  <c r="R316" i="7"/>
  <c r="S316" i="7" s="1"/>
  <c r="R315" i="7"/>
  <c r="S315" i="7" s="1"/>
  <c r="R314" i="7"/>
  <c r="S314" i="7" s="1"/>
  <c r="R313" i="7"/>
  <c r="S313" i="7" s="1"/>
  <c r="R312" i="7"/>
  <c r="S312" i="7" s="1"/>
  <c r="R311" i="7"/>
  <c r="S311" i="7" s="1"/>
  <c r="R310" i="7"/>
  <c r="S310" i="7" s="1"/>
  <c r="R309" i="7"/>
  <c r="S309" i="7" s="1"/>
  <c r="R308" i="7"/>
  <c r="S308" i="7" s="1"/>
  <c r="R307" i="7"/>
  <c r="S307" i="7" s="1"/>
  <c r="R306" i="7"/>
  <c r="S306" i="7" s="1"/>
  <c r="R305" i="7"/>
  <c r="S305" i="7" s="1"/>
  <c r="R304" i="7"/>
  <c r="S304" i="7" s="1"/>
  <c r="R303" i="7"/>
  <c r="S303" i="7" s="1"/>
  <c r="R302" i="7"/>
  <c r="S302" i="7" s="1"/>
  <c r="R301" i="7"/>
  <c r="S301" i="7" s="1"/>
  <c r="R300" i="7"/>
  <c r="S300" i="7" s="1"/>
  <c r="R299" i="7"/>
  <c r="S299" i="7" s="1"/>
  <c r="R298" i="7"/>
  <c r="S298" i="7" s="1"/>
  <c r="R297" i="7"/>
  <c r="S297" i="7" s="1"/>
  <c r="R296" i="7"/>
  <c r="S296" i="7" s="1"/>
  <c r="R295" i="7"/>
  <c r="S295" i="7" s="1"/>
  <c r="R294" i="7"/>
  <c r="S294" i="7" s="1"/>
  <c r="R293" i="7"/>
  <c r="S293" i="7" s="1"/>
  <c r="R292" i="7"/>
  <c r="S292" i="7" s="1"/>
  <c r="R291" i="7"/>
  <c r="S291" i="7" s="1"/>
  <c r="R290" i="7"/>
  <c r="S290" i="7" s="1"/>
  <c r="R289" i="7"/>
  <c r="S289" i="7" s="1"/>
  <c r="R288" i="7"/>
  <c r="S288" i="7" s="1"/>
  <c r="R287" i="7"/>
  <c r="S287" i="7" s="1"/>
  <c r="R286" i="7"/>
  <c r="S286" i="7" s="1"/>
  <c r="R285" i="7"/>
  <c r="S285" i="7" s="1"/>
  <c r="R284" i="7"/>
  <c r="S284" i="7" s="1"/>
  <c r="R283" i="7"/>
  <c r="S283" i="7" s="1"/>
  <c r="R282" i="7"/>
  <c r="S282" i="7" s="1"/>
  <c r="R281" i="7"/>
  <c r="S281" i="7" s="1"/>
  <c r="R280" i="7"/>
  <c r="S280" i="7" s="1"/>
  <c r="R279" i="7"/>
  <c r="S279" i="7" s="1"/>
  <c r="R278" i="7"/>
  <c r="S278" i="7" s="1"/>
  <c r="R277" i="7"/>
  <c r="S277" i="7" s="1"/>
  <c r="R276" i="7"/>
  <c r="S276" i="7" s="1"/>
  <c r="R275" i="7"/>
  <c r="S275" i="7" s="1"/>
  <c r="R274" i="7"/>
  <c r="S274" i="7" s="1"/>
  <c r="R273" i="7"/>
  <c r="S273" i="7" s="1"/>
  <c r="R272" i="7"/>
  <c r="S272" i="7" s="1"/>
  <c r="R271" i="7"/>
  <c r="S271" i="7" s="1"/>
  <c r="R270" i="7"/>
  <c r="S270" i="7" s="1"/>
  <c r="R269" i="7"/>
  <c r="S269" i="7" s="1"/>
  <c r="R268" i="7"/>
  <c r="S268" i="7" s="1"/>
  <c r="R267" i="7"/>
  <c r="S267" i="7" s="1"/>
  <c r="R266" i="7"/>
  <c r="S266" i="7" s="1"/>
  <c r="R265" i="7"/>
  <c r="S265" i="7" s="1"/>
  <c r="R264" i="7"/>
  <c r="S264" i="7" s="1"/>
  <c r="R263" i="7"/>
  <c r="S263" i="7" s="1"/>
  <c r="R262" i="7"/>
  <c r="S262" i="7" s="1"/>
  <c r="R261" i="7"/>
  <c r="S261" i="7" s="1"/>
  <c r="R260" i="7"/>
  <c r="S260" i="7" s="1"/>
  <c r="R259" i="7"/>
  <c r="S259" i="7" s="1"/>
  <c r="R258" i="7"/>
  <c r="S258" i="7" s="1"/>
  <c r="R257" i="7"/>
  <c r="S257" i="7" s="1"/>
  <c r="R256" i="7"/>
  <c r="S256" i="7" s="1"/>
  <c r="R255" i="7"/>
  <c r="S255" i="7" s="1"/>
  <c r="R254" i="7"/>
  <c r="S254" i="7" s="1"/>
  <c r="R253" i="7"/>
  <c r="S253" i="7" s="1"/>
  <c r="R252" i="7"/>
  <c r="S252" i="7" s="1"/>
  <c r="R251" i="7"/>
  <c r="S251" i="7" s="1"/>
  <c r="R250" i="7"/>
  <c r="S250" i="7" s="1"/>
  <c r="R249" i="7"/>
  <c r="S249" i="7" s="1"/>
  <c r="R248" i="7"/>
  <c r="S248" i="7" s="1"/>
  <c r="R247" i="7"/>
  <c r="S247" i="7" s="1"/>
  <c r="R246" i="7"/>
  <c r="S246" i="7" s="1"/>
  <c r="R245" i="7"/>
  <c r="S245" i="7" s="1"/>
  <c r="R244" i="7"/>
  <c r="S244" i="7" s="1"/>
  <c r="R243" i="7"/>
  <c r="S243" i="7" s="1"/>
  <c r="R242" i="7"/>
  <c r="S242" i="7" s="1"/>
  <c r="R241" i="7"/>
  <c r="S241" i="7" s="1"/>
  <c r="R240" i="7"/>
  <c r="S240" i="7" s="1"/>
  <c r="R239" i="7"/>
  <c r="S239" i="7" s="1"/>
  <c r="R238" i="7"/>
  <c r="S238" i="7" s="1"/>
  <c r="R237" i="7"/>
  <c r="S237" i="7" s="1"/>
  <c r="R236" i="7"/>
  <c r="S236" i="7" s="1"/>
  <c r="R235" i="7"/>
  <c r="S235" i="7" s="1"/>
  <c r="R234" i="7"/>
  <c r="S234" i="7" s="1"/>
  <c r="R233" i="7"/>
  <c r="S233" i="7" s="1"/>
  <c r="R232" i="7"/>
  <c r="S232" i="7" s="1"/>
  <c r="R231" i="7"/>
  <c r="S231" i="7" s="1"/>
  <c r="R230" i="7"/>
  <c r="S230" i="7" s="1"/>
  <c r="R229" i="7"/>
  <c r="S229" i="7" s="1"/>
  <c r="R228" i="7"/>
  <c r="S228" i="7" s="1"/>
  <c r="R227" i="7"/>
  <c r="S227" i="7" s="1"/>
  <c r="R226" i="7"/>
  <c r="S226" i="7" s="1"/>
  <c r="R225" i="7"/>
  <c r="S225" i="7" s="1"/>
  <c r="R224" i="7"/>
  <c r="S224" i="7" s="1"/>
  <c r="R223" i="7"/>
  <c r="S223" i="7" s="1"/>
  <c r="R222" i="7"/>
  <c r="S222" i="7" s="1"/>
  <c r="R221" i="7"/>
  <c r="S221" i="7" s="1"/>
  <c r="R220" i="7"/>
  <c r="S220" i="7" s="1"/>
  <c r="R219" i="7"/>
  <c r="S219" i="7" s="1"/>
  <c r="R218" i="7"/>
  <c r="S218" i="7" s="1"/>
  <c r="R217" i="7"/>
  <c r="S217" i="7" s="1"/>
  <c r="R216" i="7"/>
  <c r="S216" i="7" s="1"/>
  <c r="R215" i="7"/>
  <c r="S215" i="7" s="1"/>
  <c r="R214" i="7"/>
  <c r="S214" i="7" s="1"/>
  <c r="R213" i="7"/>
  <c r="S213" i="7" s="1"/>
  <c r="R212" i="7"/>
  <c r="S212" i="7" s="1"/>
  <c r="R211" i="7"/>
  <c r="S211" i="7" s="1"/>
  <c r="R210" i="7"/>
  <c r="S210" i="7" s="1"/>
  <c r="R209" i="7"/>
  <c r="S209" i="7" s="1"/>
  <c r="R208" i="7"/>
  <c r="S208" i="7" s="1"/>
  <c r="R207" i="7"/>
  <c r="S207" i="7" s="1"/>
  <c r="R206" i="7"/>
  <c r="S206" i="7" s="1"/>
  <c r="R205" i="7"/>
  <c r="S205" i="7" s="1"/>
  <c r="R204" i="7"/>
  <c r="S204" i="7" s="1"/>
  <c r="R203" i="7"/>
  <c r="S203" i="7" s="1"/>
  <c r="R202" i="7"/>
  <c r="S202" i="7" s="1"/>
  <c r="R201" i="7"/>
  <c r="S201" i="7" s="1"/>
  <c r="R200" i="7"/>
  <c r="S200" i="7" s="1"/>
  <c r="R199" i="7"/>
  <c r="S199" i="7" s="1"/>
  <c r="R198" i="7"/>
  <c r="S198" i="7" s="1"/>
  <c r="R197" i="7"/>
  <c r="S197" i="7" s="1"/>
  <c r="R196" i="7"/>
  <c r="S196" i="7" s="1"/>
  <c r="R195" i="7"/>
  <c r="S195" i="7" s="1"/>
  <c r="R194" i="7"/>
  <c r="S194" i="7" s="1"/>
  <c r="R193" i="7"/>
  <c r="S193" i="7" s="1"/>
  <c r="R192" i="7"/>
  <c r="S192" i="7" s="1"/>
  <c r="R191" i="7"/>
  <c r="S191" i="7" s="1"/>
  <c r="R190" i="7"/>
  <c r="S190" i="7" s="1"/>
  <c r="R189" i="7"/>
  <c r="S189" i="7" s="1"/>
  <c r="R188" i="7"/>
  <c r="S188" i="7" s="1"/>
  <c r="R187" i="7"/>
  <c r="S187" i="7" s="1"/>
  <c r="R186" i="7"/>
  <c r="S186" i="7" s="1"/>
  <c r="R185" i="7"/>
  <c r="S185" i="7" s="1"/>
  <c r="R184" i="7"/>
  <c r="S184" i="7" s="1"/>
  <c r="R183" i="7"/>
  <c r="S183" i="7" s="1"/>
  <c r="R182" i="7"/>
  <c r="S182" i="7" s="1"/>
  <c r="R181" i="7"/>
  <c r="S181" i="7" s="1"/>
  <c r="R180" i="7"/>
  <c r="S180" i="7" s="1"/>
  <c r="R179" i="7"/>
  <c r="S179" i="7" s="1"/>
  <c r="R178" i="7"/>
  <c r="S178" i="7" s="1"/>
  <c r="R177" i="7"/>
  <c r="S177" i="7" s="1"/>
  <c r="R176" i="7"/>
  <c r="S176" i="7" s="1"/>
  <c r="R175" i="7"/>
  <c r="S175" i="7" s="1"/>
  <c r="R174" i="7"/>
  <c r="S174" i="7" s="1"/>
  <c r="R173" i="7"/>
  <c r="S173" i="7" s="1"/>
  <c r="R172" i="7"/>
  <c r="S172" i="7" s="1"/>
  <c r="R171" i="7"/>
  <c r="S171" i="7" s="1"/>
  <c r="R170" i="7"/>
  <c r="S170" i="7" s="1"/>
  <c r="R169" i="7"/>
  <c r="S169" i="7" s="1"/>
  <c r="R168" i="7"/>
  <c r="S168" i="7" s="1"/>
  <c r="R167" i="7"/>
  <c r="S167" i="7" s="1"/>
  <c r="R166" i="7"/>
  <c r="S166" i="7" s="1"/>
  <c r="R165" i="7"/>
  <c r="S165" i="7" s="1"/>
  <c r="R164" i="7"/>
  <c r="S164" i="7" s="1"/>
  <c r="R163" i="7"/>
  <c r="S163" i="7" s="1"/>
  <c r="R162" i="7"/>
  <c r="S162" i="7" s="1"/>
  <c r="R161" i="7"/>
  <c r="S161" i="7" s="1"/>
  <c r="R160" i="7"/>
  <c r="S160" i="7" s="1"/>
  <c r="R159" i="7"/>
  <c r="S159" i="7" s="1"/>
  <c r="R158" i="7"/>
  <c r="S158" i="7" s="1"/>
  <c r="R157" i="7"/>
  <c r="S157" i="7" s="1"/>
  <c r="R156" i="7"/>
  <c r="S156" i="7" s="1"/>
  <c r="R155" i="7"/>
  <c r="S155" i="7" s="1"/>
  <c r="R154" i="7"/>
  <c r="S154" i="7" s="1"/>
  <c r="R153" i="7"/>
  <c r="S153" i="7" s="1"/>
  <c r="R152" i="7"/>
  <c r="S152" i="7" s="1"/>
  <c r="R151" i="7"/>
  <c r="S151" i="7" s="1"/>
  <c r="R150" i="7"/>
  <c r="S150" i="7" s="1"/>
  <c r="R149" i="7"/>
  <c r="S149" i="7" s="1"/>
  <c r="R148" i="7"/>
  <c r="S148" i="7" s="1"/>
  <c r="R147" i="7"/>
  <c r="S147" i="7" s="1"/>
  <c r="R146" i="7"/>
  <c r="S146" i="7" s="1"/>
  <c r="R145" i="7"/>
  <c r="S145" i="7" s="1"/>
  <c r="R144" i="7"/>
  <c r="S144" i="7" s="1"/>
  <c r="R143" i="7"/>
  <c r="S143" i="7" s="1"/>
  <c r="R142" i="7"/>
  <c r="S142" i="7" s="1"/>
  <c r="R141" i="7"/>
  <c r="S141" i="7" s="1"/>
  <c r="R140" i="7"/>
  <c r="S140" i="7" s="1"/>
  <c r="R139" i="7"/>
  <c r="S139" i="7" s="1"/>
  <c r="R138" i="7"/>
  <c r="S138" i="7" s="1"/>
  <c r="R137" i="7"/>
  <c r="S137" i="7" s="1"/>
  <c r="R136" i="7"/>
  <c r="S136" i="7" s="1"/>
  <c r="R135" i="7"/>
  <c r="S135" i="7" s="1"/>
  <c r="R134" i="7"/>
  <c r="S134" i="7" s="1"/>
  <c r="R133" i="7"/>
  <c r="S133" i="7" s="1"/>
  <c r="R132" i="7"/>
  <c r="S132" i="7" s="1"/>
  <c r="R131" i="7"/>
  <c r="S131" i="7" s="1"/>
  <c r="R130" i="7"/>
  <c r="S130" i="7" s="1"/>
  <c r="R129" i="7"/>
  <c r="S129" i="7" s="1"/>
  <c r="R128" i="7"/>
  <c r="S128" i="7" s="1"/>
  <c r="R127" i="7"/>
  <c r="S127" i="7" s="1"/>
  <c r="R126" i="7"/>
  <c r="S126" i="7" s="1"/>
  <c r="R125" i="7"/>
  <c r="S125" i="7" s="1"/>
  <c r="R124" i="7"/>
  <c r="S124" i="7" s="1"/>
  <c r="R123" i="7"/>
  <c r="S123" i="7" s="1"/>
  <c r="R122" i="7"/>
  <c r="S122" i="7" s="1"/>
  <c r="R121" i="7"/>
  <c r="S121" i="7" s="1"/>
  <c r="R120" i="7"/>
  <c r="S120" i="7" s="1"/>
  <c r="R119" i="7"/>
  <c r="S119" i="7" s="1"/>
  <c r="R118" i="7"/>
  <c r="S118" i="7" s="1"/>
  <c r="R117" i="7"/>
  <c r="S117" i="7" s="1"/>
  <c r="R116" i="7"/>
  <c r="S116" i="7" s="1"/>
  <c r="R115" i="7"/>
  <c r="S115" i="7" s="1"/>
  <c r="R114" i="7"/>
  <c r="S114" i="7" s="1"/>
  <c r="R113" i="7"/>
  <c r="S113" i="7" s="1"/>
  <c r="R112" i="7"/>
  <c r="S112" i="7" s="1"/>
  <c r="R111" i="7"/>
  <c r="S111" i="7" s="1"/>
  <c r="R110" i="7"/>
  <c r="S110" i="7" s="1"/>
  <c r="R109" i="7"/>
  <c r="S109" i="7" s="1"/>
  <c r="R108" i="7"/>
  <c r="S108" i="7" s="1"/>
  <c r="R107" i="7"/>
  <c r="S107" i="7" s="1"/>
  <c r="R106" i="7"/>
  <c r="S106" i="7" s="1"/>
  <c r="R105" i="7"/>
  <c r="S105" i="7" s="1"/>
  <c r="R104" i="7"/>
  <c r="S104" i="7" s="1"/>
  <c r="R103" i="7"/>
  <c r="S103" i="7" s="1"/>
  <c r="R102" i="7"/>
  <c r="S102" i="7" s="1"/>
  <c r="R101" i="7"/>
  <c r="S101" i="7" s="1"/>
  <c r="R100" i="7"/>
  <c r="S100" i="7" s="1"/>
  <c r="R99" i="7"/>
  <c r="S99" i="7" s="1"/>
  <c r="R98" i="7"/>
  <c r="S98" i="7" s="1"/>
  <c r="R97" i="7"/>
  <c r="S97" i="7" s="1"/>
  <c r="R96" i="7"/>
  <c r="S96" i="7" s="1"/>
  <c r="R95" i="7"/>
  <c r="S95" i="7" s="1"/>
  <c r="R94" i="7"/>
  <c r="S94" i="7" s="1"/>
  <c r="R93" i="7"/>
  <c r="S93" i="7" s="1"/>
  <c r="R92" i="7"/>
  <c r="S92" i="7" s="1"/>
  <c r="R91" i="7"/>
  <c r="S91" i="7" s="1"/>
  <c r="R90" i="7"/>
  <c r="S90" i="7" s="1"/>
  <c r="R89" i="7"/>
  <c r="S89" i="7" s="1"/>
  <c r="R88" i="7"/>
  <c r="S88" i="7" s="1"/>
  <c r="R87" i="7"/>
  <c r="S87" i="7" s="1"/>
  <c r="R86" i="7"/>
  <c r="S86" i="7" s="1"/>
  <c r="R85" i="7"/>
  <c r="S85" i="7" s="1"/>
  <c r="R84" i="7"/>
  <c r="S84" i="7" s="1"/>
  <c r="R83" i="7"/>
  <c r="S83" i="7" s="1"/>
  <c r="R82" i="7"/>
  <c r="S82" i="7" s="1"/>
  <c r="R81" i="7"/>
  <c r="S81" i="7" s="1"/>
  <c r="R80" i="7"/>
  <c r="S80" i="7" s="1"/>
  <c r="R79" i="7"/>
  <c r="S79" i="7" s="1"/>
  <c r="R78" i="7"/>
  <c r="S78" i="7" s="1"/>
  <c r="R77" i="7"/>
  <c r="S77" i="7" s="1"/>
  <c r="R76" i="7"/>
  <c r="S76" i="7" s="1"/>
  <c r="R75" i="7"/>
  <c r="S75" i="7" s="1"/>
  <c r="R74" i="7"/>
  <c r="S74" i="7" s="1"/>
  <c r="R73" i="7"/>
  <c r="S73" i="7" s="1"/>
  <c r="R72" i="7"/>
  <c r="S72" i="7" s="1"/>
  <c r="R71" i="7"/>
  <c r="S71" i="7" s="1"/>
  <c r="R70" i="7"/>
  <c r="S70" i="7" s="1"/>
  <c r="R69" i="7"/>
  <c r="S69" i="7" s="1"/>
  <c r="R68" i="7"/>
  <c r="S68" i="7" s="1"/>
  <c r="R67" i="7"/>
  <c r="S67" i="7" s="1"/>
  <c r="R66" i="7"/>
  <c r="S66" i="7" s="1"/>
  <c r="R65" i="7"/>
  <c r="S65" i="7" s="1"/>
  <c r="R64" i="7"/>
  <c r="S64" i="7" s="1"/>
  <c r="R63" i="7"/>
  <c r="S63" i="7" s="1"/>
  <c r="R62" i="7"/>
  <c r="S62" i="7" s="1"/>
  <c r="R61" i="7"/>
  <c r="S61" i="7" s="1"/>
  <c r="R60" i="7"/>
  <c r="S60" i="7" s="1"/>
  <c r="R59" i="7"/>
  <c r="S59" i="7" s="1"/>
  <c r="R58" i="7"/>
  <c r="S58" i="7" s="1"/>
  <c r="R57" i="7"/>
  <c r="S57" i="7" s="1"/>
  <c r="R56" i="7"/>
  <c r="S56" i="7" s="1"/>
  <c r="R55" i="7"/>
  <c r="S55" i="7" s="1"/>
  <c r="R54" i="7"/>
  <c r="S54" i="7" s="1"/>
  <c r="R53" i="7"/>
  <c r="S53" i="7" s="1"/>
  <c r="E1052" i="7"/>
  <c r="F1052" i="7" s="1"/>
  <c r="E1051" i="7"/>
  <c r="F1051" i="7" s="1"/>
  <c r="E1050" i="7"/>
  <c r="F1050" i="7" s="1"/>
  <c r="E1049" i="7"/>
  <c r="F1049" i="7" s="1"/>
  <c r="E1048" i="7"/>
  <c r="F1048" i="7" s="1"/>
  <c r="E1047" i="7"/>
  <c r="F1047" i="7" s="1"/>
  <c r="E1046" i="7"/>
  <c r="F1046" i="7" s="1"/>
  <c r="E1045" i="7"/>
  <c r="F1045" i="7" s="1"/>
  <c r="E1044" i="7"/>
  <c r="F1044" i="7" s="1"/>
  <c r="E1043" i="7"/>
  <c r="F1043" i="7" s="1"/>
  <c r="E1042" i="7"/>
  <c r="F1042" i="7" s="1"/>
  <c r="E1041" i="7"/>
  <c r="F1041" i="7" s="1"/>
  <c r="E1040" i="7"/>
  <c r="F1040" i="7" s="1"/>
  <c r="E1039" i="7"/>
  <c r="F1039" i="7" s="1"/>
  <c r="E1038" i="7"/>
  <c r="F1038" i="7" s="1"/>
  <c r="E1037" i="7"/>
  <c r="F1037" i="7" s="1"/>
  <c r="E1036" i="7"/>
  <c r="F1036" i="7" s="1"/>
  <c r="E1035" i="7"/>
  <c r="F1035" i="7" s="1"/>
  <c r="E1034" i="7"/>
  <c r="F1034" i="7" s="1"/>
  <c r="E1033" i="7"/>
  <c r="F1033" i="7" s="1"/>
  <c r="E1032" i="7"/>
  <c r="F1032" i="7" s="1"/>
  <c r="E1031" i="7"/>
  <c r="F1031" i="7" s="1"/>
  <c r="E1030" i="7"/>
  <c r="F1030" i="7" s="1"/>
  <c r="E1029" i="7"/>
  <c r="F1029" i="7" s="1"/>
  <c r="E1028" i="7"/>
  <c r="F1028" i="7" s="1"/>
  <c r="E1027" i="7"/>
  <c r="F1027" i="7" s="1"/>
  <c r="E1026" i="7"/>
  <c r="F1026" i="7" s="1"/>
  <c r="E1025" i="7"/>
  <c r="F1025" i="7" s="1"/>
  <c r="E1024" i="7"/>
  <c r="F1024" i="7" s="1"/>
  <c r="E1023" i="7"/>
  <c r="F1023" i="7" s="1"/>
  <c r="E1022" i="7"/>
  <c r="F1022" i="7" s="1"/>
  <c r="E1021" i="7"/>
  <c r="F1021" i="7" s="1"/>
  <c r="E1020" i="7"/>
  <c r="F1020" i="7" s="1"/>
  <c r="E1019" i="7"/>
  <c r="F1019" i="7" s="1"/>
  <c r="E1018" i="7"/>
  <c r="F1018" i="7" s="1"/>
  <c r="E1017" i="7"/>
  <c r="F1017" i="7" s="1"/>
  <c r="E1016" i="7"/>
  <c r="F1016" i="7" s="1"/>
  <c r="E1015" i="7"/>
  <c r="F1015" i="7" s="1"/>
  <c r="E1014" i="7"/>
  <c r="F1014" i="7" s="1"/>
  <c r="E1013" i="7"/>
  <c r="F1013" i="7" s="1"/>
  <c r="E1012" i="7"/>
  <c r="F1012" i="7" s="1"/>
  <c r="E1011" i="7"/>
  <c r="F1011" i="7" s="1"/>
  <c r="E1010" i="7"/>
  <c r="F1010" i="7" s="1"/>
  <c r="E1009" i="7"/>
  <c r="F1009" i="7" s="1"/>
  <c r="E1008" i="7"/>
  <c r="F1008" i="7" s="1"/>
  <c r="E1007" i="7"/>
  <c r="F1007" i="7" s="1"/>
  <c r="E1006" i="7"/>
  <c r="F1006" i="7" s="1"/>
  <c r="E1005" i="7"/>
  <c r="F1005" i="7" s="1"/>
  <c r="E1004" i="7"/>
  <c r="F1004" i="7" s="1"/>
  <c r="E1003" i="7"/>
  <c r="F1003" i="7" s="1"/>
  <c r="E1002" i="7"/>
  <c r="F1002" i="7" s="1"/>
  <c r="E1001" i="7"/>
  <c r="F1001" i="7" s="1"/>
  <c r="E1000" i="7"/>
  <c r="F1000" i="7" s="1"/>
  <c r="E999" i="7"/>
  <c r="F999" i="7" s="1"/>
  <c r="E998" i="7"/>
  <c r="F998" i="7" s="1"/>
  <c r="E997" i="7"/>
  <c r="F997" i="7" s="1"/>
  <c r="E996" i="7"/>
  <c r="F996" i="7" s="1"/>
  <c r="E995" i="7"/>
  <c r="F995" i="7" s="1"/>
  <c r="E994" i="7"/>
  <c r="F994" i="7" s="1"/>
  <c r="E993" i="7"/>
  <c r="F993" i="7" s="1"/>
  <c r="E992" i="7"/>
  <c r="F992" i="7" s="1"/>
  <c r="E991" i="7"/>
  <c r="F991" i="7" s="1"/>
  <c r="E990" i="7"/>
  <c r="F990" i="7" s="1"/>
  <c r="E989" i="7"/>
  <c r="F989" i="7" s="1"/>
  <c r="E988" i="7"/>
  <c r="F988" i="7" s="1"/>
  <c r="E987" i="7"/>
  <c r="F987" i="7" s="1"/>
  <c r="E986" i="7"/>
  <c r="F986" i="7" s="1"/>
  <c r="E985" i="7"/>
  <c r="F985" i="7" s="1"/>
  <c r="E984" i="7"/>
  <c r="F984" i="7" s="1"/>
  <c r="E983" i="7"/>
  <c r="F983" i="7" s="1"/>
  <c r="E982" i="7"/>
  <c r="F982" i="7" s="1"/>
  <c r="E981" i="7"/>
  <c r="F981" i="7" s="1"/>
  <c r="E980" i="7"/>
  <c r="F980" i="7" s="1"/>
  <c r="E979" i="7"/>
  <c r="F979" i="7" s="1"/>
  <c r="E978" i="7"/>
  <c r="F978" i="7" s="1"/>
  <c r="E977" i="7"/>
  <c r="F977" i="7" s="1"/>
  <c r="E976" i="7"/>
  <c r="F976" i="7" s="1"/>
  <c r="E975" i="7"/>
  <c r="F975" i="7" s="1"/>
  <c r="E974" i="7"/>
  <c r="F974" i="7" s="1"/>
  <c r="E973" i="7"/>
  <c r="F973" i="7" s="1"/>
  <c r="E972" i="7"/>
  <c r="F972" i="7" s="1"/>
  <c r="E971" i="7"/>
  <c r="F971" i="7" s="1"/>
  <c r="E970" i="7"/>
  <c r="F970" i="7" s="1"/>
  <c r="E969" i="7"/>
  <c r="F969" i="7" s="1"/>
  <c r="E968" i="7"/>
  <c r="F968" i="7" s="1"/>
  <c r="E967" i="7"/>
  <c r="F967" i="7" s="1"/>
  <c r="E966" i="7"/>
  <c r="F966" i="7" s="1"/>
  <c r="E965" i="7"/>
  <c r="F965" i="7" s="1"/>
  <c r="E964" i="7"/>
  <c r="F964" i="7" s="1"/>
  <c r="E963" i="7"/>
  <c r="F963" i="7" s="1"/>
  <c r="E962" i="7"/>
  <c r="F962" i="7" s="1"/>
  <c r="E961" i="7"/>
  <c r="F961" i="7" s="1"/>
  <c r="E960" i="7"/>
  <c r="F960" i="7" s="1"/>
  <c r="E959" i="7"/>
  <c r="F959" i="7" s="1"/>
  <c r="E958" i="7"/>
  <c r="F958" i="7" s="1"/>
  <c r="E957" i="7"/>
  <c r="F957" i="7" s="1"/>
  <c r="E956" i="7"/>
  <c r="F956" i="7" s="1"/>
  <c r="E955" i="7"/>
  <c r="F955" i="7" s="1"/>
  <c r="E954" i="7"/>
  <c r="F954" i="7" s="1"/>
  <c r="E953" i="7"/>
  <c r="F953" i="7" s="1"/>
  <c r="E952" i="7"/>
  <c r="F952" i="7" s="1"/>
  <c r="E951" i="7"/>
  <c r="F951" i="7" s="1"/>
  <c r="E950" i="7"/>
  <c r="F950" i="7" s="1"/>
  <c r="E949" i="7"/>
  <c r="F949" i="7" s="1"/>
  <c r="E948" i="7"/>
  <c r="F948" i="7" s="1"/>
  <c r="E947" i="7"/>
  <c r="F947" i="7" s="1"/>
  <c r="E946" i="7"/>
  <c r="F946" i="7" s="1"/>
  <c r="E945" i="7"/>
  <c r="F945" i="7" s="1"/>
  <c r="E944" i="7"/>
  <c r="F944" i="7" s="1"/>
  <c r="E943" i="7"/>
  <c r="F943" i="7" s="1"/>
  <c r="E942" i="7"/>
  <c r="F942" i="7" s="1"/>
  <c r="E941" i="7"/>
  <c r="F941" i="7" s="1"/>
  <c r="E940" i="7"/>
  <c r="F940" i="7" s="1"/>
  <c r="E939" i="7"/>
  <c r="F939" i="7" s="1"/>
  <c r="E938" i="7"/>
  <c r="F938" i="7" s="1"/>
  <c r="E937" i="7"/>
  <c r="F937" i="7" s="1"/>
  <c r="E936" i="7"/>
  <c r="F936" i="7" s="1"/>
  <c r="E935" i="7"/>
  <c r="F935" i="7" s="1"/>
  <c r="E934" i="7"/>
  <c r="F934" i="7" s="1"/>
  <c r="E933" i="7"/>
  <c r="F933" i="7" s="1"/>
  <c r="E932" i="7"/>
  <c r="F932" i="7" s="1"/>
  <c r="E931" i="7"/>
  <c r="F931" i="7" s="1"/>
  <c r="E930" i="7"/>
  <c r="F930" i="7" s="1"/>
  <c r="E929" i="7"/>
  <c r="F929" i="7" s="1"/>
  <c r="E928" i="7"/>
  <c r="F928" i="7" s="1"/>
  <c r="E927" i="7"/>
  <c r="F927" i="7" s="1"/>
  <c r="E926" i="7"/>
  <c r="F926" i="7" s="1"/>
  <c r="E925" i="7"/>
  <c r="F925" i="7" s="1"/>
  <c r="E924" i="7"/>
  <c r="F924" i="7" s="1"/>
  <c r="E923" i="7"/>
  <c r="F923" i="7" s="1"/>
  <c r="E922" i="7"/>
  <c r="F922" i="7" s="1"/>
  <c r="E921" i="7"/>
  <c r="F921" i="7" s="1"/>
  <c r="E920" i="7"/>
  <c r="F920" i="7" s="1"/>
  <c r="E919" i="7"/>
  <c r="F919" i="7" s="1"/>
  <c r="E918" i="7"/>
  <c r="F918" i="7" s="1"/>
  <c r="E917" i="7"/>
  <c r="F917" i="7" s="1"/>
  <c r="E916" i="7"/>
  <c r="F916" i="7" s="1"/>
  <c r="E915" i="7"/>
  <c r="F915" i="7" s="1"/>
  <c r="E914" i="7"/>
  <c r="F914" i="7" s="1"/>
  <c r="E913" i="7"/>
  <c r="F913" i="7" s="1"/>
  <c r="E912" i="7"/>
  <c r="F912" i="7" s="1"/>
  <c r="E911" i="7"/>
  <c r="F911" i="7" s="1"/>
  <c r="E910" i="7"/>
  <c r="F910" i="7" s="1"/>
  <c r="E909" i="7"/>
  <c r="F909" i="7" s="1"/>
  <c r="E908" i="7"/>
  <c r="F908" i="7" s="1"/>
  <c r="E907" i="7"/>
  <c r="F907" i="7" s="1"/>
  <c r="E906" i="7"/>
  <c r="F906" i="7" s="1"/>
  <c r="E905" i="7"/>
  <c r="F905" i="7" s="1"/>
  <c r="E904" i="7"/>
  <c r="F904" i="7" s="1"/>
  <c r="E903" i="7"/>
  <c r="F903" i="7" s="1"/>
  <c r="E902" i="7"/>
  <c r="F902" i="7" s="1"/>
  <c r="E901" i="7"/>
  <c r="F901" i="7" s="1"/>
  <c r="E900" i="7"/>
  <c r="F900" i="7" s="1"/>
  <c r="E899" i="7"/>
  <c r="F899" i="7" s="1"/>
  <c r="E898" i="7"/>
  <c r="F898" i="7" s="1"/>
  <c r="E897" i="7"/>
  <c r="F897" i="7" s="1"/>
  <c r="E896" i="7"/>
  <c r="F896" i="7" s="1"/>
  <c r="E895" i="7"/>
  <c r="F895" i="7" s="1"/>
  <c r="E894" i="7"/>
  <c r="F894" i="7" s="1"/>
  <c r="E893" i="7"/>
  <c r="F893" i="7" s="1"/>
  <c r="E892" i="7"/>
  <c r="F892" i="7" s="1"/>
  <c r="E891" i="7"/>
  <c r="F891" i="7" s="1"/>
  <c r="E890" i="7"/>
  <c r="F890" i="7" s="1"/>
  <c r="E889" i="7"/>
  <c r="F889" i="7" s="1"/>
  <c r="E888" i="7"/>
  <c r="F888" i="7" s="1"/>
  <c r="E887" i="7"/>
  <c r="F887" i="7" s="1"/>
  <c r="E886" i="7"/>
  <c r="F886" i="7" s="1"/>
  <c r="E885" i="7"/>
  <c r="F885" i="7" s="1"/>
  <c r="E884" i="7"/>
  <c r="F884" i="7" s="1"/>
  <c r="E883" i="7"/>
  <c r="F883" i="7" s="1"/>
  <c r="E882" i="7"/>
  <c r="F882" i="7" s="1"/>
  <c r="E881" i="7"/>
  <c r="F881" i="7" s="1"/>
  <c r="E880" i="7"/>
  <c r="F880" i="7" s="1"/>
  <c r="E879" i="7"/>
  <c r="F879" i="7" s="1"/>
  <c r="E878" i="7"/>
  <c r="F878" i="7" s="1"/>
  <c r="E877" i="7"/>
  <c r="F877" i="7" s="1"/>
  <c r="E876" i="7"/>
  <c r="F876" i="7" s="1"/>
  <c r="E875" i="7"/>
  <c r="F875" i="7" s="1"/>
  <c r="E874" i="7"/>
  <c r="F874" i="7" s="1"/>
  <c r="E873" i="7"/>
  <c r="F873" i="7" s="1"/>
  <c r="E872" i="7"/>
  <c r="F872" i="7" s="1"/>
  <c r="E871" i="7"/>
  <c r="F871" i="7" s="1"/>
  <c r="E870" i="7"/>
  <c r="F870" i="7" s="1"/>
  <c r="E869" i="7"/>
  <c r="F869" i="7" s="1"/>
  <c r="E868" i="7"/>
  <c r="F868" i="7" s="1"/>
  <c r="E867" i="7"/>
  <c r="F867" i="7" s="1"/>
  <c r="E866" i="7"/>
  <c r="F866" i="7" s="1"/>
  <c r="E865" i="7"/>
  <c r="F865" i="7" s="1"/>
  <c r="E864" i="7"/>
  <c r="F864" i="7" s="1"/>
  <c r="E863" i="7"/>
  <c r="F863" i="7" s="1"/>
  <c r="E862" i="7"/>
  <c r="F862" i="7" s="1"/>
  <c r="E861" i="7"/>
  <c r="F861" i="7" s="1"/>
  <c r="E860" i="7"/>
  <c r="F860" i="7" s="1"/>
  <c r="E859" i="7"/>
  <c r="F859" i="7" s="1"/>
  <c r="E858" i="7"/>
  <c r="F858" i="7" s="1"/>
  <c r="E857" i="7"/>
  <c r="F857" i="7" s="1"/>
  <c r="E856" i="7"/>
  <c r="F856" i="7" s="1"/>
  <c r="E855" i="7"/>
  <c r="F855" i="7" s="1"/>
  <c r="E854" i="7"/>
  <c r="F854" i="7" s="1"/>
  <c r="E853" i="7"/>
  <c r="F853" i="7" s="1"/>
  <c r="E852" i="7"/>
  <c r="F852" i="7" s="1"/>
  <c r="E851" i="7"/>
  <c r="F851" i="7" s="1"/>
  <c r="E850" i="7"/>
  <c r="F850" i="7" s="1"/>
  <c r="E849" i="7"/>
  <c r="F849" i="7" s="1"/>
  <c r="E848" i="7"/>
  <c r="F848" i="7" s="1"/>
  <c r="E847" i="7"/>
  <c r="F847" i="7" s="1"/>
  <c r="E846" i="7"/>
  <c r="F846" i="7" s="1"/>
  <c r="E845" i="7"/>
  <c r="F845" i="7" s="1"/>
  <c r="E844" i="7"/>
  <c r="F844" i="7" s="1"/>
  <c r="E843" i="7"/>
  <c r="F843" i="7" s="1"/>
  <c r="E842" i="7"/>
  <c r="F842" i="7" s="1"/>
  <c r="E841" i="7"/>
  <c r="F841" i="7" s="1"/>
  <c r="E840" i="7"/>
  <c r="F840" i="7" s="1"/>
  <c r="E839" i="7"/>
  <c r="F839" i="7" s="1"/>
  <c r="E838" i="7"/>
  <c r="F838" i="7" s="1"/>
  <c r="E837" i="7"/>
  <c r="F837" i="7" s="1"/>
  <c r="E836" i="7"/>
  <c r="F836" i="7" s="1"/>
  <c r="E835" i="7"/>
  <c r="F835" i="7" s="1"/>
  <c r="E834" i="7"/>
  <c r="F834" i="7" s="1"/>
  <c r="E833" i="7"/>
  <c r="F833" i="7" s="1"/>
  <c r="E832" i="7"/>
  <c r="F832" i="7" s="1"/>
  <c r="E831" i="7"/>
  <c r="F831" i="7" s="1"/>
  <c r="E830" i="7"/>
  <c r="F830" i="7" s="1"/>
  <c r="E829" i="7"/>
  <c r="F829" i="7" s="1"/>
  <c r="E828" i="7"/>
  <c r="F828" i="7" s="1"/>
  <c r="E827" i="7"/>
  <c r="F827" i="7" s="1"/>
  <c r="E826" i="7"/>
  <c r="F826" i="7" s="1"/>
  <c r="E825" i="7"/>
  <c r="F825" i="7" s="1"/>
  <c r="E824" i="7"/>
  <c r="F824" i="7" s="1"/>
  <c r="E823" i="7"/>
  <c r="F823" i="7" s="1"/>
  <c r="E822" i="7"/>
  <c r="F822" i="7" s="1"/>
  <c r="E821" i="7"/>
  <c r="F821" i="7" s="1"/>
  <c r="E820" i="7"/>
  <c r="F820" i="7" s="1"/>
  <c r="E819" i="7"/>
  <c r="F819" i="7" s="1"/>
  <c r="E818" i="7"/>
  <c r="F818" i="7" s="1"/>
  <c r="E817" i="7"/>
  <c r="F817" i="7" s="1"/>
  <c r="E816" i="7"/>
  <c r="F816" i="7" s="1"/>
  <c r="E815" i="7"/>
  <c r="F815" i="7" s="1"/>
  <c r="E814" i="7"/>
  <c r="F814" i="7" s="1"/>
  <c r="E813" i="7"/>
  <c r="F813" i="7" s="1"/>
  <c r="E812" i="7"/>
  <c r="F812" i="7" s="1"/>
  <c r="E811" i="7"/>
  <c r="F811" i="7" s="1"/>
  <c r="E810" i="7"/>
  <c r="F810" i="7" s="1"/>
  <c r="E809" i="7"/>
  <c r="F809" i="7" s="1"/>
  <c r="E808" i="7"/>
  <c r="F808" i="7" s="1"/>
  <c r="E807" i="7"/>
  <c r="F807" i="7" s="1"/>
  <c r="E806" i="7"/>
  <c r="F806" i="7" s="1"/>
  <c r="E805" i="7"/>
  <c r="F805" i="7" s="1"/>
  <c r="E804" i="7"/>
  <c r="F804" i="7" s="1"/>
  <c r="E803" i="7"/>
  <c r="F803" i="7" s="1"/>
  <c r="E802" i="7"/>
  <c r="F802" i="7" s="1"/>
  <c r="E801" i="7"/>
  <c r="F801" i="7" s="1"/>
  <c r="E800" i="7"/>
  <c r="F800" i="7" s="1"/>
  <c r="E799" i="7"/>
  <c r="F799" i="7" s="1"/>
  <c r="E798" i="7"/>
  <c r="F798" i="7" s="1"/>
  <c r="E797" i="7"/>
  <c r="F797" i="7" s="1"/>
  <c r="E796" i="7"/>
  <c r="F796" i="7" s="1"/>
  <c r="E795" i="7"/>
  <c r="F795" i="7" s="1"/>
  <c r="E794" i="7"/>
  <c r="F794" i="7" s="1"/>
  <c r="E793" i="7"/>
  <c r="F793" i="7" s="1"/>
  <c r="E792" i="7"/>
  <c r="F792" i="7" s="1"/>
  <c r="E791" i="7"/>
  <c r="F791" i="7" s="1"/>
  <c r="E790" i="7"/>
  <c r="F790" i="7" s="1"/>
  <c r="E789" i="7"/>
  <c r="F789" i="7" s="1"/>
  <c r="E788" i="7"/>
  <c r="F788" i="7" s="1"/>
  <c r="E787" i="7"/>
  <c r="F787" i="7" s="1"/>
  <c r="E786" i="7"/>
  <c r="F786" i="7" s="1"/>
  <c r="E785" i="7"/>
  <c r="F785" i="7" s="1"/>
  <c r="E784" i="7"/>
  <c r="F784" i="7" s="1"/>
  <c r="E783" i="7"/>
  <c r="F783" i="7" s="1"/>
  <c r="E782" i="7"/>
  <c r="F782" i="7" s="1"/>
  <c r="E781" i="7"/>
  <c r="F781" i="7" s="1"/>
  <c r="E780" i="7"/>
  <c r="F780" i="7" s="1"/>
  <c r="E779" i="7"/>
  <c r="F779" i="7" s="1"/>
  <c r="E778" i="7"/>
  <c r="F778" i="7" s="1"/>
  <c r="E777" i="7"/>
  <c r="F777" i="7" s="1"/>
  <c r="E776" i="7"/>
  <c r="F776" i="7" s="1"/>
  <c r="E775" i="7"/>
  <c r="F775" i="7" s="1"/>
  <c r="E774" i="7"/>
  <c r="F774" i="7" s="1"/>
  <c r="E773" i="7"/>
  <c r="F773" i="7" s="1"/>
  <c r="E772" i="7"/>
  <c r="F772" i="7" s="1"/>
  <c r="E771" i="7"/>
  <c r="F771" i="7" s="1"/>
  <c r="E770" i="7"/>
  <c r="F770" i="7" s="1"/>
  <c r="E769" i="7"/>
  <c r="F769" i="7" s="1"/>
  <c r="E768" i="7"/>
  <c r="F768" i="7" s="1"/>
  <c r="E767" i="7"/>
  <c r="F767" i="7" s="1"/>
  <c r="E766" i="7"/>
  <c r="F766" i="7" s="1"/>
  <c r="E765" i="7"/>
  <c r="F765" i="7" s="1"/>
  <c r="E764" i="7"/>
  <c r="F764" i="7" s="1"/>
  <c r="E763" i="7"/>
  <c r="F763" i="7" s="1"/>
  <c r="E762" i="7"/>
  <c r="F762" i="7" s="1"/>
  <c r="E761" i="7"/>
  <c r="F761" i="7" s="1"/>
  <c r="E760" i="7"/>
  <c r="F760" i="7" s="1"/>
  <c r="E759" i="7"/>
  <c r="F759" i="7" s="1"/>
  <c r="E758" i="7"/>
  <c r="F758" i="7" s="1"/>
  <c r="E757" i="7"/>
  <c r="F757" i="7" s="1"/>
  <c r="E756" i="7"/>
  <c r="F756" i="7" s="1"/>
  <c r="E755" i="7"/>
  <c r="F755" i="7" s="1"/>
  <c r="E754" i="7"/>
  <c r="F754" i="7" s="1"/>
  <c r="E753" i="7"/>
  <c r="F753" i="7" s="1"/>
  <c r="E752" i="7"/>
  <c r="F752" i="7" s="1"/>
  <c r="E751" i="7"/>
  <c r="F751" i="7" s="1"/>
  <c r="E750" i="7"/>
  <c r="F750" i="7" s="1"/>
  <c r="E749" i="7"/>
  <c r="F749" i="7" s="1"/>
  <c r="E748" i="7"/>
  <c r="F748" i="7" s="1"/>
  <c r="E747" i="7"/>
  <c r="F747" i="7" s="1"/>
  <c r="E746" i="7"/>
  <c r="F746" i="7" s="1"/>
  <c r="E745" i="7"/>
  <c r="F745" i="7" s="1"/>
  <c r="E744" i="7"/>
  <c r="F744" i="7" s="1"/>
  <c r="E743" i="7"/>
  <c r="F743" i="7" s="1"/>
  <c r="E742" i="7"/>
  <c r="F742" i="7" s="1"/>
  <c r="E741" i="7"/>
  <c r="F741" i="7" s="1"/>
  <c r="E740" i="7"/>
  <c r="F740" i="7" s="1"/>
  <c r="E739" i="7"/>
  <c r="F739" i="7" s="1"/>
  <c r="E738" i="7"/>
  <c r="F738" i="7" s="1"/>
  <c r="E737" i="7"/>
  <c r="F737" i="7" s="1"/>
  <c r="E736" i="7"/>
  <c r="F736" i="7" s="1"/>
  <c r="E735" i="7"/>
  <c r="F735" i="7" s="1"/>
  <c r="E734" i="7"/>
  <c r="F734" i="7" s="1"/>
  <c r="E733" i="7"/>
  <c r="F733" i="7" s="1"/>
  <c r="E732" i="7"/>
  <c r="F732" i="7" s="1"/>
  <c r="E731" i="7"/>
  <c r="F731" i="7" s="1"/>
  <c r="E730" i="7"/>
  <c r="F730" i="7" s="1"/>
  <c r="E729" i="7"/>
  <c r="F729" i="7" s="1"/>
  <c r="E728" i="7"/>
  <c r="F728" i="7" s="1"/>
  <c r="E727" i="7"/>
  <c r="F727" i="7" s="1"/>
  <c r="E726" i="7"/>
  <c r="F726" i="7" s="1"/>
  <c r="E725" i="7"/>
  <c r="F725" i="7" s="1"/>
  <c r="E724" i="7"/>
  <c r="F724" i="7" s="1"/>
  <c r="E723" i="7"/>
  <c r="F723" i="7" s="1"/>
  <c r="E722" i="7"/>
  <c r="F722" i="7" s="1"/>
  <c r="E721" i="7"/>
  <c r="F721" i="7" s="1"/>
  <c r="E720" i="7"/>
  <c r="F720" i="7" s="1"/>
  <c r="E719" i="7"/>
  <c r="F719" i="7" s="1"/>
  <c r="E718" i="7"/>
  <c r="F718" i="7" s="1"/>
  <c r="E717" i="7"/>
  <c r="F717" i="7" s="1"/>
  <c r="E716" i="7"/>
  <c r="F716" i="7" s="1"/>
  <c r="E715" i="7"/>
  <c r="F715" i="7" s="1"/>
  <c r="E714" i="7"/>
  <c r="F714" i="7" s="1"/>
  <c r="E713" i="7"/>
  <c r="F713" i="7" s="1"/>
  <c r="E712" i="7"/>
  <c r="F712" i="7" s="1"/>
  <c r="E711" i="7"/>
  <c r="F711" i="7" s="1"/>
  <c r="E710" i="7"/>
  <c r="F710" i="7" s="1"/>
  <c r="E709" i="7"/>
  <c r="F709" i="7" s="1"/>
  <c r="E708" i="7"/>
  <c r="F708" i="7" s="1"/>
  <c r="E707" i="7"/>
  <c r="F707" i="7" s="1"/>
  <c r="E706" i="7"/>
  <c r="F706" i="7" s="1"/>
  <c r="E705" i="7"/>
  <c r="F705" i="7" s="1"/>
  <c r="E704" i="7"/>
  <c r="F704" i="7" s="1"/>
  <c r="E703" i="7"/>
  <c r="F703" i="7" s="1"/>
  <c r="E702" i="7"/>
  <c r="F702" i="7" s="1"/>
  <c r="E701" i="7"/>
  <c r="F701" i="7" s="1"/>
  <c r="E700" i="7"/>
  <c r="F700" i="7" s="1"/>
  <c r="E699" i="7"/>
  <c r="F699" i="7" s="1"/>
  <c r="E698" i="7"/>
  <c r="F698" i="7" s="1"/>
  <c r="E697" i="7"/>
  <c r="F697" i="7" s="1"/>
  <c r="E696" i="7"/>
  <c r="F696" i="7" s="1"/>
  <c r="E695" i="7"/>
  <c r="F695" i="7" s="1"/>
  <c r="E694" i="7"/>
  <c r="F694" i="7" s="1"/>
  <c r="E693" i="7"/>
  <c r="F693" i="7" s="1"/>
  <c r="E692" i="7"/>
  <c r="F692" i="7" s="1"/>
  <c r="E691" i="7"/>
  <c r="F691" i="7" s="1"/>
  <c r="E690" i="7"/>
  <c r="F690" i="7" s="1"/>
  <c r="E689" i="7"/>
  <c r="F689" i="7" s="1"/>
  <c r="E688" i="7"/>
  <c r="F688" i="7" s="1"/>
  <c r="E687" i="7"/>
  <c r="F687" i="7" s="1"/>
  <c r="E686" i="7"/>
  <c r="F686" i="7" s="1"/>
  <c r="E685" i="7"/>
  <c r="F685" i="7" s="1"/>
  <c r="E684" i="7"/>
  <c r="F684" i="7" s="1"/>
  <c r="E683" i="7"/>
  <c r="F683" i="7" s="1"/>
  <c r="E682" i="7"/>
  <c r="F682" i="7" s="1"/>
  <c r="E681" i="7"/>
  <c r="F681" i="7" s="1"/>
  <c r="E680" i="7"/>
  <c r="F680" i="7" s="1"/>
  <c r="E679" i="7"/>
  <c r="F679" i="7" s="1"/>
  <c r="E678" i="7"/>
  <c r="F678" i="7" s="1"/>
  <c r="E677" i="7"/>
  <c r="F677" i="7" s="1"/>
  <c r="E676" i="7"/>
  <c r="F676" i="7" s="1"/>
  <c r="E675" i="7"/>
  <c r="F675" i="7" s="1"/>
  <c r="E674" i="7"/>
  <c r="F674" i="7" s="1"/>
  <c r="E673" i="7"/>
  <c r="F673" i="7" s="1"/>
  <c r="E672" i="7"/>
  <c r="F672" i="7" s="1"/>
  <c r="E671" i="7"/>
  <c r="F671" i="7" s="1"/>
  <c r="E670" i="7"/>
  <c r="F670" i="7" s="1"/>
  <c r="E669" i="7"/>
  <c r="F669" i="7" s="1"/>
  <c r="E668" i="7"/>
  <c r="F668" i="7" s="1"/>
  <c r="E667" i="7"/>
  <c r="F667" i="7" s="1"/>
  <c r="E666" i="7"/>
  <c r="F666" i="7" s="1"/>
  <c r="E665" i="7"/>
  <c r="F665" i="7" s="1"/>
  <c r="E664" i="7"/>
  <c r="F664" i="7" s="1"/>
  <c r="E663" i="7"/>
  <c r="F663" i="7" s="1"/>
  <c r="E662" i="7"/>
  <c r="F662" i="7" s="1"/>
  <c r="E661" i="7"/>
  <c r="F661" i="7" s="1"/>
  <c r="E660" i="7"/>
  <c r="F660" i="7" s="1"/>
  <c r="E659" i="7"/>
  <c r="F659" i="7" s="1"/>
  <c r="E658" i="7"/>
  <c r="F658" i="7" s="1"/>
  <c r="E657" i="7"/>
  <c r="F657" i="7" s="1"/>
  <c r="E656" i="7"/>
  <c r="F656" i="7" s="1"/>
  <c r="E655" i="7"/>
  <c r="F655" i="7" s="1"/>
  <c r="E654" i="7"/>
  <c r="F654" i="7" s="1"/>
  <c r="E653" i="7"/>
  <c r="F653" i="7" s="1"/>
  <c r="E652" i="7"/>
  <c r="F652" i="7" s="1"/>
  <c r="E651" i="7"/>
  <c r="F651" i="7" s="1"/>
  <c r="E650" i="7"/>
  <c r="F650" i="7" s="1"/>
  <c r="E649" i="7"/>
  <c r="F649" i="7" s="1"/>
  <c r="E648" i="7"/>
  <c r="F648" i="7" s="1"/>
  <c r="E647" i="7"/>
  <c r="F647" i="7" s="1"/>
  <c r="E646" i="7"/>
  <c r="F646" i="7" s="1"/>
  <c r="E645" i="7"/>
  <c r="F645" i="7" s="1"/>
  <c r="E644" i="7"/>
  <c r="F644" i="7" s="1"/>
  <c r="E643" i="7"/>
  <c r="F643" i="7" s="1"/>
  <c r="E642" i="7"/>
  <c r="F642" i="7" s="1"/>
  <c r="E641" i="7"/>
  <c r="F641" i="7" s="1"/>
  <c r="E640" i="7"/>
  <c r="F640" i="7" s="1"/>
  <c r="E639" i="7"/>
  <c r="F639" i="7" s="1"/>
  <c r="E638" i="7"/>
  <c r="F638" i="7" s="1"/>
  <c r="E637" i="7"/>
  <c r="F637" i="7" s="1"/>
  <c r="E636" i="7"/>
  <c r="F636" i="7" s="1"/>
  <c r="E635" i="7"/>
  <c r="F635" i="7" s="1"/>
  <c r="E634" i="7"/>
  <c r="F634" i="7" s="1"/>
  <c r="E633" i="7"/>
  <c r="F633" i="7" s="1"/>
  <c r="E632" i="7"/>
  <c r="F632" i="7" s="1"/>
  <c r="E631" i="7"/>
  <c r="F631" i="7" s="1"/>
  <c r="E630" i="7"/>
  <c r="F630" i="7" s="1"/>
  <c r="E629" i="7"/>
  <c r="F629" i="7" s="1"/>
  <c r="E628" i="7"/>
  <c r="F628" i="7" s="1"/>
  <c r="E627" i="7"/>
  <c r="F627" i="7" s="1"/>
  <c r="E626" i="7"/>
  <c r="F626" i="7" s="1"/>
  <c r="E625" i="7"/>
  <c r="F625" i="7" s="1"/>
  <c r="E624" i="7"/>
  <c r="F624" i="7" s="1"/>
  <c r="E623" i="7"/>
  <c r="F623" i="7" s="1"/>
  <c r="E622" i="7"/>
  <c r="F622" i="7" s="1"/>
  <c r="E621" i="7"/>
  <c r="F621" i="7" s="1"/>
  <c r="E620" i="7"/>
  <c r="F620" i="7" s="1"/>
  <c r="E619" i="7"/>
  <c r="F619" i="7" s="1"/>
  <c r="E618" i="7"/>
  <c r="F618" i="7" s="1"/>
  <c r="E617" i="7"/>
  <c r="F617" i="7" s="1"/>
  <c r="E616" i="7"/>
  <c r="F616" i="7" s="1"/>
  <c r="E615" i="7"/>
  <c r="F615" i="7" s="1"/>
  <c r="E614" i="7"/>
  <c r="F614" i="7" s="1"/>
  <c r="E613" i="7"/>
  <c r="F613" i="7" s="1"/>
  <c r="E612" i="7"/>
  <c r="F612" i="7" s="1"/>
  <c r="E611" i="7"/>
  <c r="F611" i="7" s="1"/>
  <c r="E610" i="7"/>
  <c r="F610" i="7" s="1"/>
  <c r="E609" i="7"/>
  <c r="F609" i="7" s="1"/>
  <c r="E608" i="7"/>
  <c r="F608" i="7" s="1"/>
  <c r="E607" i="7"/>
  <c r="F607" i="7" s="1"/>
  <c r="E606" i="7"/>
  <c r="F606" i="7" s="1"/>
  <c r="E605" i="7"/>
  <c r="F605" i="7" s="1"/>
  <c r="E604" i="7"/>
  <c r="F604" i="7" s="1"/>
  <c r="E603" i="7"/>
  <c r="F603" i="7" s="1"/>
  <c r="E602" i="7"/>
  <c r="F602" i="7" s="1"/>
  <c r="E601" i="7"/>
  <c r="F601" i="7" s="1"/>
  <c r="E600" i="7"/>
  <c r="F600" i="7" s="1"/>
  <c r="E599" i="7"/>
  <c r="F599" i="7" s="1"/>
  <c r="E598" i="7"/>
  <c r="F598" i="7" s="1"/>
  <c r="E597" i="7"/>
  <c r="F597" i="7" s="1"/>
  <c r="E596" i="7"/>
  <c r="F596" i="7" s="1"/>
  <c r="E595" i="7"/>
  <c r="F595" i="7" s="1"/>
  <c r="E594" i="7"/>
  <c r="F594" i="7" s="1"/>
  <c r="E593" i="7"/>
  <c r="F593" i="7" s="1"/>
  <c r="E592" i="7"/>
  <c r="F592" i="7" s="1"/>
  <c r="E591" i="7"/>
  <c r="F591" i="7" s="1"/>
  <c r="E590" i="7"/>
  <c r="F590" i="7" s="1"/>
  <c r="E589" i="7"/>
  <c r="F589" i="7" s="1"/>
  <c r="E588" i="7"/>
  <c r="F588" i="7" s="1"/>
  <c r="E587" i="7"/>
  <c r="F587" i="7" s="1"/>
  <c r="E586" i="7"/>
  <c r="F586" i="7" s="1"/>
  <c r="E585" i="7"/>
  <c r="F585" i="7" s="1"/>
  <c r="E584" i="7"/>
  <c r="F584" i="7" s="1"/>
  <c r="E583" i="7"/>
  <c r="F583" i="7" s="1"/>
  <c r="E582" i="7"/>
  <c r="F582" i="7" s="1"/>
  <c r="E581" i="7"/>
  <c r="F581" i="7" s="1"/>
  <c r="E580" i="7"/>
  <c r="F580" i="7" s="1"/>
  <c r="E579" i="7"/>
  <c r="F579" i="7" s="1"/>
  <c r="E578" i="7"/>
  <c r="F578" i="7" s="1"/>
  <c r="E577" i="7"/>
  <c r="F577" i="7" s="1"/>
  <c r="E576" i="7"/>
  <c r="F576" i="7" s="1"/>
  <c r="E575" i="7"/>
  <c r="F575" i="7" s="1"/>
  <c r="E574" i="7"/>
  <c r="F574" i="7" s="1"/>
  <c r="E573" i="7"/>
  <c r="F573" i="7" s="1"/>
  <c r="E572" i="7"/>
  <c r="F572" i="7" s="1"/>
  <c r="E571" i="7"/>
  <c r="F571" i="7" s="1"/>
  <c r="E570" i="7"/>
  <c r="F570" i="7" s="1"/>
  <c r="E569" i="7"/>
  <c r="F569" i="7" s="1"/>
  <c r="E568" i="7"/>
  <c r="F568" i="7" s="1"/>
  <c r="E567" i="7"/>
  <c r="F567" i="7" s="1"/>
  <c r="E566" i="7"/>
  <c r="F566" i="7" s="1"/>
  <c r="E565" i="7"/>
  <c r="F565" i="7" s="1"/>
  <c r="E564" i="7"/>
  <c r="F564" i="7" s="1"/>
  <c r="E563" i="7"/>
  <c r="F563" i="7" s="1"/>
  <c r="E562" i="7"/>
  <c r="F562" i="7" s="1"/>
  <c r="E561" i="7"/>
  <c r="F561" i="7" s="1"/>
  <c r="E560" i="7"/>
  <c r="F560" i="7" s="1"/>
  <c r="E559" i="7"/>
  <c r="F559" i="7" s="1"/>
  <c r="E558" i="7"/>
  <c r="F558" i="7" s="1"/>
  <c r="E557" i="7"/>
  <c r="F557" i="7" s="1"/>
  <c r="E556" i="7"/>
  <c r="F556" i="7" s="1"/>
  <c r="E555" i="7"/>
  <c r="F555" i="7" s="1"/>
  <c r="E554" i="7"/>
  <c r="F554" i="7" s="1"/>
  <c r="E553" i="7"/>
  <c r="F553" i="7" s="1"/>
  <c r="E552" i="7"/>
  <c r="F552" i="7" s="1"/>
  <c r="E551" i="7"/>
  <c r="F551" i="7" s="1"/>
  <c r="E550" i="7"/>
  <c r="F550" i="7" s="1"/>
  <c r="E549" i="7"/>
  <c r="F549" i="7" s="1"/>
  <c r="E548" i="7"/>
  <c r="F548" i="7" s="1"/>
  <c r="E547" i="7"/>
  <c r="F547" i="7" s="1"/>
  <c r="E546" i="7"/>
  <c r="F546" i="7" s="1"/>
  <c r="E545" i="7"/>
  <c r="F545" i="7" s="1"/>
  <c r="E544" i="7"/>
  <c r="F544" i="7" s="1"/>
  <c r="E543" i="7"/>
  <c r="F543" i="7" s="1"/>
  <c r="E542" i="7"/>
  <c r="F542" i="7" s="1"/>
  <c r="E541" i="7"/>
  <c r="F541" i="7" s="1"/>
  <c r="E540" i="7"/>
  <c r="F540" i="7" s="1"/>
  <c r="E539" i="7"/>
  <c r="F539" i="7" s="1"/>
  <c r="E538" i="7"/>
  <c r="F538" i="7" s="1"/>
  <c r="E537" i="7"/>
  <c r="F537" i="7" s="1"/>
  <c r="E536" i="7"/>
  <c r="F536" i="7" s="1"/>
  <c r="E535" i="7"/>
  <c r="F535" i="7" s="1"/>
  <c r="E534" i="7"/>
  <c r="F534" i="7" s="1"/>
  <c r="E533" i="7"/>
  <c r="F533" i="7" s="1"/>
  <c r="E532" i="7"/>
  <c r="F532" i="7" s="1"/>
  <c r="E531" i="7"/>
  <c r="F531" i="7" s="1"/>
  <c r="E530" i="7"/>
  <c r="F530" i="7" s="1"/>
  <c r="E529" i="7"/>
  <c r="F529" i="7" s="1"/>
  <c r="E528" i="7"/>
  <c r="F528" i="7" s="1"/>
  <c r="E527" i="7"/>
  <c r="F527" i="7" s="1"/>
  <c r="E526" i="7"/>
  <c r="F526" i="7" s="1"/>
  <c r="E525" i="7"/>
  <c r="F525" i="7" s="1"/>
  <c r="E524" i="7"/>
  <c r="F524" i="7" s="1"/>
  <c r="E523" i="7"/>
  <c r="F523" i="7" s="1"/>
  <c r="E522" i="7"/>
  <c r="F522" i="7" s="1"/>
  <c r="E521" i="7"/>
  <c r="F521" i="7" s="1"/>
  <c r="E520" i="7"/>
  <c r="F520" i="7" s="1"/>
  <c r="E519" i="7"/>
  <c r="F519" i="7" s="1"/>
  <c r="E518" i="7"/>
  <c r="F518" i="7" s="1"/>
  <c r="E517" i="7"/>
  <c r="F517" i="7" s="1"/>
  <c r="E516" i="7"/>
  <c r="F516" i="7" s="1"/>
  <c r="E515" i="7"/>
  <c r="F515" i="7" s="1"/>
  <c r="E514" i="7"/>
  <c r="F514" i="7" s="1"/>
  <c r="E513" i="7"/>
  <c r="F513" i="7" s="1"/>
  <c r="E512" i="7"/>
  <c r="F512" i="7" s="1"/>
  <c r="E511" i="7"/>
  <c r="F511" i="7" s="1"/>
  <c r="E510" i="7"/>
  <c r="F510" i="7" s="1"/>
  <c r="E509" i="7"/>
  <c r="F509" i="7" s="1"/>
  <c r="E508" i="7"/>
  <c r="F508" i="7" s="1"/>
  <c r="E507" i="7"/>
  <c r="F507" i="7" s="1"/>
  <c r="E506" i="7"/>
  <c r="F506" i="7" s="1"/>
  <c r="E505" i="7"/>
  <c r="F505" i="7" s="1"/>
  <c r="E504" i="7"/>
  <c r="F504" i="7" s="1"/>
  <c r="E503" i="7"/>
  <c r="F503" i="7" s="1"/>
  <c r="E502" i="7"/>
  <c r="F502" i="7" s="1"/>
  <c r="E501" i="7"/>
  <c r="F501" i="7" s="1"/>
  <c r="E500" i="7"/>
  <c r="F500" i="7" s="1"/>
  <c r="E499" i="7"/>
  <c r="F499" i="7" s="1"/>
  <c r="E498" i="7"/>
  <c r="F498" i="7" s="1"/>
  <c r="E497" i="7"/>
  <c r="F497" i="7" s="1"/>
  <c r="E496" i="7"/>
  <c r="F496" i="7" s="1"/>
  <c r="E495" i="7"/>
  <c r="F495" i="7" s="1"/>
  <c r="E494" i="7"/>
  <c r="F494" i="7" s="1"/>
  <c r="E493" i="7"/>
  <c r="F493" i="7" s="1"/>
  <c r="E492" i="7"/>
  <c r="F492" i="7" s="1"/>
  <c r="E491" i="7"/>
  <c r="F491" i="7" s="1"/>
  <c r="E490" i="7"/>
  <c r="F490" i="7" s="1"/>
  <c r="E489" i="7"/>
  <c r="F489" i="7" s="1"/>
  <c r="E488" i="7"/>
  <c r="F488" i="7" s="1"/>
  <c r="E487" i="7"/>
  <c r="F487" i="7" s="1"/>
  <c r="E486" i="7"/>
  <c r="F486" i="7" s="1"/>
  <c r="E485" i="7"/>
  <c r="F485" i="7" s="1"/>
  <c r="E484" i="7"/>
  <c r="F484" i="7" s="1"/>
  <c r="E483" i="7"/>
  <c r="F483" i="7" s="1"/>
  <c r="E482" i="7"/>
  <c r="F482" i="7" s="1"/>
  <c r="E481" i="7"/>
  <c r="F481" i="7" s="1"/>
  <c r="E480" i="7"/>
  <c r="F480" i="7" s="1"/>
  <c r="E479" i="7"/>
  <c r="F479" i="7" s="1"/>
  <c r="E478" i="7"/>
  <c r="F478" i="7" s="1"/>
  <c r="E477" i="7"/>
  <c r="F477" i="7" s="1"/>
  <c r="E476" i="7"/>
  <c r="F476" i="7" s="1"/>
  <c r="E475" i="7"/>
  <c r="F475" i="7" s="1"/>
  <c r="E474" i="7"/>
  <c r="F474" i="7" s="1"/>
  <c r="E473" i="7"/>
  <c r="F473" i="7" s="1"/>
  <c r="E472" i="7"/>
  <c r="F472" i="7" s="1"/>
  <c r="E471" i="7"/>
  <c r="F471" i="7" s="1"/>
  <c r="E470" i="7"/>
  <c r="F470" i="7" s="1"/>
  <c r="E469" i="7"/>
  <c r="F469" i="7" s="1"/>
  <c r="E468" i="7"/>
  <c r="F468" i="7" s="1"/>
  <c r="E467" i="7"/>
  <c r="F467" i="7" s="1"/>
  <c r="E466" i="7"/>
  <c r="F466" i="7" s="1"/>
  <c r="E465" i="7"/>
  <c r="F465" i="7" s="1"/>
  <c r="E464" i="7"/>
  <c r="F464" i="7" s="1"/>
  <c r="E463" i="7"/>
  <c r="F463" i="7" s="1"/>
  <c r="E462" i="7"/>
  <c r="F462" i="7" s="1"/>
  <c r="E461" i="7"/>
  <c r="F461" i="7" s="1"/>
  <c r="E460" i="7"/>
  <c r="F460" i="7" s="1"/>
  <c r="E459" i="7"/>
  <c r="F459" i="7" s="1"/>
  <c r="E458" i="7"/>
  <c r="F458" i="7" s="1"/>
  <c r="E457" i="7"/>
  <c r="F457" i="7" s="1"/>
  <c r="E456" i="7"/>
  <c r="F456" i="7" s="1"/>
  <c r="E455" i="7"/>
  <c r="F455" i="7" s="1"/>
  <c r="E454" i="7"/>
  <c r="F454" i="7" s="1"/>
  <c r="E453" i="7"/>
  <c r="F453" i="7" s="1"/>
  <c r="E452" i="7"/>
  <c r="F452" i="7" s="1"/>
  <c r="E451" i="7"/>
  <c r="F451" i="7" s="1"/>
  <c r="E450" i="7"/>
  <c r="F450" i="7" s="1"/>
  <c r="E449" i="7"/>
  <c r="F449" i="7" s="1"/>
  <c r="E448" i="7"/>
  <c r="F448" i="7" s="1"/>
  <c r="E447" i="7"/>
  <c r="F447" i="7" s="1"/>
  <c r="E446" i="7"/>
  <c r="F446" i="7" s="1"/>
  <c r="E445" i="7"/>
  <c r="F445" i="7" s="1"/>
  <c r="E444" i="7"/>
  <c r="F444" i="7" s="1"/>
  <c r="E443" i="7"/>
  <c r="F443" i="7" s="1"/>
  <c r="E442" i="7"/>
  <c r="F442" i="7" s="1"/>
  <c r="E441" i="7"/>
  <c r="F441" i="7" s="1"/>
  <c r="E440" i="7"/>
  <c r="F440" i="7" s="1"/>
  <c r="E439" i="7"/>
  <c r="F439" i="7" s="1"/>
  <c r="E438" i="7"/>
  <c r="F438" i="7" s="1"/>
  <c r="E437" i="7"/>
  <c r="F437" i="7" s="1"/>
  <c r="E436" i="7"/>
  <c r="F436" i="7" s="1"/>
  <c r="E435" i="7"/>
  <c r="F435" i="7" s="1"/>
  <c r="E434" i="7"/>
  <c r="F434" i="7" s="1"/>
  <c r="E433" i="7"/>
  <c r="F433" i="7" s="1"/>
  <c r="E432" i="7"/>
  <c r="F432" i="7" s="1"/>
  <c r="E431" i="7"/>
  <c r="F431" i="7" s="1"/>
  <c r="E430" i="7"/>
  <c r="F430" i="7" s="1"/>
  <c r="E429" i="7"/>
  <c r="F429" i="7" s="1"/>
  <c r="E428" i="7"/>
  <c r="F428" i="7" s="1"/>
  <c r="E427" i="7"/>
  <c r="F427" i="7" s="1"/>
  <c r="E426" i="7"/>
  <c r="F426" i="7" s="1"/>
  <c r="E425" i="7"/>
  <c r="F425" i="7" s="1"/>
  <c r="E424" i="7"/>
  <c r="F424" i="7" s="1"/>
  <c r="E423" i="7"/>
  <c r="F423" i="7" s="1"/>
  <c r="E422" i="7"/>
  <c r="F422" i="7" s="1"/>
  <c r="E421" i="7"/>
  <c r="F421" i="7" s="1"/>
  <c r="E420" i="7"/>
  <c r="F420" i="7" s="1"/>
  <c r="E419" i="7"/>
  <c r="F419" i="7" s="1"/>
  <c r="E418" i="7"/>
  <c r="F418" i="7" s="1"/>
  <c r="E417" i="7"/>
  <c r="F417" i="7" s="1"/>
  <c r="E416" i="7"/>
  <c r="F416" i="7" s="1"/>
  <c r="E415" i="7"/>
  <c r="F415" i="7" s="1"/>
  <c r="E414" i="7"/>
  <c r="F414" i="7" s="1"/>
  <c r="E413" i="7"/>
  <c r="F413" i="7" s="1"/>
  <c r="E412" i="7"/>
  <c r="F412" i="7" s="1"/>
  <c r="E411" i="7"/>
  <c r="F411" i="7" s="1"/>
  <c r="E410" i="7"/>
  <c r="F410" i="7" s="1"/>
  <c r="E409" i="7"/>
  <c r="F409" i="7" s="1"/>
  <c r="E408" i="7"/>
  <c r="F408" i="7" s="1"/>
  <c r="E407" i="7"/>
  <c r="F407" i="7" s="1"/>
  <c r="E406" i="7"/>
  <c r="F406" i="7" s="1"/>
  <c r="E405" i="7"/>
  <c r="F405" i="7" s="1"/>
  <c r="E404" i="7"/>
  <c r="F404" i="7" s="1"/>
  <c r="E403" i="7"/>
  <c r="F403" i="7" s="1"/>
  <c r="E402" i="7"/>
  <c r="F402" i="7" s="1"/>
  <c r="E401" i="7"/>
  <c r="F401" i="7" s="1"/>
  <c r="E400" i="7"/>
  <c r="F400" i="7" s="1"/>
  <c r="E399" i="7"/>
  <c r="F399" i="7" s="1"/>
  <c r="E398" i="7"/>
  <c r="F398" i="7" s="1"/>
  <c r="E397" i="7"/>
  <c r="F397" i="7" s="1"/>
  <c r="E396" i="7"/>
  <c r="F396" i="7" s="1"/>
  <c r="E395" i="7"/>
  <c r="F395" i="7" s="1"/>
  <c r="E394" i="7"/>
  <c r="F394" i="7" s="1"/>
  <c r="E393" i="7"/>
  <c r="F393" i="7" s="1"/>
  <c r="E392" i="7"/>
  <c r="F392" i="7" s="1"/>
  <c r="E391" i="7"/>
  <c r="F391" i="7" s="1"/>
  <c r="E390" i="7"/>
  <c r="F390" i="7" s="1"/>
  <c r="E389" i="7"/>
  <c r="F389" i="7" s="1"/>
  <c r="E388" i="7"/>
  <c r="F388" i="7" s="1"/>
  <c r="E387" i="7"/>
  <c r="F387" i="7" s="1"/>
  <c r="E386" i="7"/>
  <c r="F386" i="7" s="1"/>
  <c r="E385" i="7"/>
  <c r="F385" i="7" s="1"/>
  <c r="E384" i="7"/>
  <c r="F384" i="7" s="1"/>
  <c r="E383" i="7"/>
  <c r="F383" i="7" s="1"/>
  <c r="E382" i="7"/>
  <c r="F382" i="7" s="1"/>
  <c r="E381" i="7"/>
  <c r="F381" i="7" s="1"/>
  <c r="E380" i="7"/>
  <c r="F380" i="7" s="1"/>
  <c r="E379" i="7"/>
  <c r="F379" i="7" s="1"/>
  <c r="E378" i="7"/>
  <c r="F378" i="7" s="1"/>
  <c r="E377" i="7"/>
  <c r="F377" i="7" s="1"/>
  <c r="E376" i="7"/>
  <c r="F376" i="7" s="1"/>
  <c r="E375" i="7"/>
  <c r="F375" i="7" s="1"/>
  <c r="E374" i="7"/>
  <c r="F374" i="7" s="1"/>
  <c r="E373" i="7"/>
  <c r="F373" i="7" s="1"/>
  <c r="E372" i="7"/>
  <c r="F372" i="7" s="1"/>
  <c r="E371" i="7"/>
  <c r="F371" i="7" s="1"/>
  <c r="E370" i="7"/>
  <c r="F370" i="7" s="1"/>
  <c r="E369" i="7"/>
  <c r="F369" i="7" s="1"/>
  <c r="E368" i="7"/>
  <c r="F368" i="7" s="1"/>
  <c r="E367" i="7"/>
  <c r="F367" i="7" s="1"/>
  <c r="E366" i="7"/>
  <c r="F366" i="7" s="1"/>
  <c r="E365" i="7"/>
  <c r="F365" i="7" s="1"/>
  <c r="E364" i="7"/>
  <c r="F364" i="7" s="1"/>
  <c r="E363" i="7"/>
  <c r="F363" i="7" s="1"/>
  <c r="E362" i="7"/>
  <c r="F362" i="7" s="1"/>
  <c r="E361" i="7"/>
  <c r="F361" i="7" s="1"/>
  <c r="E360" i="7"/>
  <c r="F360" i="7" s="1"/>
  <c r="E359" i="7"/>
  <c r="F359" i="7" s="1"/>
  <c r="E358" i="7"/>
  <c r="F358" i="7" s="1"/>
  <c r="E357" i="7"/>
  <c r="F357" i="7" s="1"/>
  <c r="E356" i="7"/>
  <c r="F356" i="7" s="1"/>
  <c r="E355" i="7"/>
  <c r="F355" i="7" s="1"/>
  <c r="E354" i="7"/>
  <c r="F354" i="7" s="1"/>
  <c r="E353" i="7"/>
  <c r="F353" i="7" s="1"/>
  <c r="E352" i="7"/>
  <c r="F352" i="7" s="1"/>
  <c r="E351" i="7"/>
  <c r="F351" i="7" s="1"/>
  <c r="E350" i="7"/>
  <c r="F350" i="7" s="1"/>
  <c r="E349" i="7"/>
  <c r="F349" i="7" s="1"/>
  <c r="E348" i="7"/>
  <c r="F348" i="7" s="1"/>
  <c r="E347" i="7"/>
  <c r="F347" i="7" s="1"/>
  <c r="E346" i="7"/>
  <c r="F346" i="7" s="1"/>
  <c r="E345" i="7"/>
  <c r="F345" i="7" s="1"/>
  <c r="E344" i="7"/>
  <c r="F344" i="7" s="1"/>
  <c r="E343" i="7"/>
  <c r="F343" i="7" s="1"/>
  <c r="E342" i="7"/>
  <c r="F342" i="7" s="1"/>
  <c r="E341" i="7"/>
  <c r="F341" i="7" s="1"/>
  <c r="E340" i="7"/>
  <c r="F340" i="7" s="1"/>
  <c r="E339" i="7"/>
  <c r="F339" i="7" s="1"/>
  <c r="E338" i="7"/>
  <c r="F338" i="7" s="1"/>
  <c r="E337" i="7"/>
  <c r="F337" i="7" s="1"/>
  <c r="E336" i="7"/>
  <c r="F336" i="7" s="1"/>
  <c r="E335" i="7"/>
  <c r="F335" i="7" s="1"/>
  <c r="E334" i="7"/>
  <c r="F334" i="7" s="1"/>
  <c r="E333" i="7"/>
  <c r="F333" i="7" s="1"/>
  <c r="E332" i="7"/>
  <c r="F332" i="7" s="1"/>
  <c r="E331" i="7"/>
  <c r="F331" i="7" s="1"/>
  <c r="E330" i="7"/>
  <c r="F330" i="7" s="1"/>
  <c r="E329" i="7"/>
  <c r="F329" i="7" s="1"/>
  <c r="E328" i="7"/>
  <c r="F328" i="7" s="1"/>
  <c r="E327" i="7"/>
  <c r="F327" i="7" s="1"/>
  <c r="E326" i="7"/>
  <c r="F326" i="7" s="1"/>
  <c r="E325" i="7"/>
  <c r="F325" i="7" s="1"/>
  <c r="E324" i="7"/>
  <c r="F324" i="7" s="1"/>
  <c r="E323" i="7"/>
  <c r="F323" i="7" s="1"/>
  <c r="E322" i="7"/>
  <c r="F322" i="7" s="1"/>
  <c r="E321" i="7"/>
  <c r="F321" i="7" s="1"/>
  <c r="E320" i="7"/>
  <c r="F320" i="7" s="1"/>
  <c r="E319" i="7"/>
  <c r="F319" i="7" s="1"/>
  <c r="E318" i="7"/>
  <c r="F318" i="7" s="1"/>
  <c r="E317" i="7"/>
  <c r="F317" i="7" s="1"/>
  <c r="E316" i="7"/>
  <c r="F316" i="7" s="1"/>
  <c r="E315" i="7"/>
  <c r="F315" i="7" s="1"/>
  <c r="E314" i="7"/>
  <c r="F314" i="7" s="1"/>
  <c r="E313" i="7"/>
  <c r="F313" i="7" s="1"/>
  <c r="E312" i="7"/>
  <c r="F312" i="7" s="1"/>
  <c r="E311" i="7"/>
  <c r="F311" i="7" s="1"/>
  <c r="E310" i="7"/>
  <c r="F310" i="7" s="1"/>
  <c r="E309" i="7"/>
  <c r="F309" i="7" s="1"/>
  <c r="E308" i="7"/>
  <c r="F308" i="7" s="1"/>
  <c r="E307" i="7"/>
  <c r="F307" i="7" s="1"/>
  <c r="E306" i="7"/>
  <c r="F306" i="7" s="1"/>
  <c r="E305" i="7"/>
  <c r="F305" i="7" s="1"/>
  <c r="E304" i="7"/>
  <c r="F304" i="7" s="1"/>
  <c r="E303" i="7"/>
  <c r="F303" i="7" s="1"/>
  <c r="E302" i="7"/>
  <c r="F302" i="7" s="1"/>
  <c r="E301" i="7"/>
  <c r="F301" i="7" s="1"/>
  <c r="E300" i="7"/>
  <c r="F300" i="7" s="1"/>
  <c r="E299" i="7"/>
  <c r="F299" i="7" s="1"/>
  <c r="E298" i="7"/>
  <c r="F298" i="7" s="1"/>
  <c r="E297" i="7"/>
  <c r="F297" i="7" s="1"/>
  <c r="E296" i="7"/>
  <c r="F296" i="7" s="1"/>
  <c r="E295" i="7"/>
  <c r="F295" i="7" s="1"/>
  <c r="E294" i="7"/>
  <c r="F294" i="7" s="1"/>
  <c r="E293" i="7"/>
  <c r="F293" i="7" s="1"/>
  <c r="E292" i="7"/>
  <c r="F292" i="7" s="1"/>
  <c r="E291" i="7"/>
  <c r="F291" i="7" s="1"/>
  <c r="E290" i="7"/>
  <c r="F290" i="7" s="1"/>
  <c r="E289" i="7"/>
  <c r="F289" i="7" s="1"/>
  <c r="E288" i="7"/>
  <c r="F288" i="7" s="1"/>
  <c r="E287" i="7"/>
  <c r="F287" i="7" s="1"/>
  <c r="E286" i="7"/>
  <c r="F286" i="7" s="1"/>
  <c r="E285" i="7"/>
  <c r="F285" i="7" s="1"/>
  <c r="E284" i="7"/>
  <c r="F284" i="7" s="1"/>
  <c r="E283" i="7"/>
  <c r="F283" i="7" s="1"/>
  <c r="E282" i="7"/>
  <c r="F282" i="7" s="1"/>
  <c r="E281" i="7"/>
  <c r="F281" i="7" s="1"/>
  <c r="E280" i="7"/>
  <c r="F280" i="7" s="1"/>
  <c r="E279" i="7"/>
  <c r="F279" i="7" s="1"/>
  <c r="E278" i="7"/>
  <c r="F278" i="7" s="1"/>
  <c r="E277" i="7"/>
  <c r="F277" i="7" s="1"/>
  <c r="E276" i="7"/>
  <c r="F276" i="7" s="1"/>
  <c r="E275" i="7"/>
  <c r="F275" i="7" s="1"/>
  <c r="E274" i="7"/>
  <c r="F274" i="7" s="1"/>
  <c r="E273" i="7"/>
  <c r="F273" i="7" s="1"/>
  <c r="E272" i="7"/>
  <c r="F272" i="7" s="1"/>
  <c r="E271" i="7"/>
  <c r="F271" i="7" s="1"/>
  <c r="E270" i="7"/>
  <c r="F270" i="7" s="1"/>
  <c r="E269" i="7"/>
  <c r="F269" i="7" s="1"/>
  <c r="E268" i="7"/>
  <c r="F268" i="7" s="1"/>
  <c r="E267" i="7"/>
  <c r="F267" i="7" s="1"/>
  <c r="E266" i="7"/>
  <c r="F266" i="7" s="1"/>
  <c r="E265" i="7"/>
  <c r="F265" i="7" s="1"/>
  <c r="E264" i="7"/>
  <c r="F264" i="7" s="1"/>
  <c r="E263" i="7"/>
  <c r="F263" i="7" s="1"/>
  <c r="E262" i="7"/>
  <c r="F262" i="7" s="1"/>
  <c r="E261" i="7"/>
  <c r="F261" i="7" s="1"/>
  <c r="E260" i="7"/>
  <c r="F260" i="7" s="1"/>
  <c r="E259" i="7"/>
  <c r="F259" i="7" s="1"/>
  <c r="E258" i="7"/>
  <c r="F258" i="7" s="1"/>
  <c r="E257" i="7"/>
  <c r="F257" i="7" s="1"/>
  <c r="E256" i="7"/>
  <c r="F256" i="7" s="1"/>
  <c r="E255" i="7"/>
  <c r="F255" i="7" s="1"/>
  <c r="E254" i="7"/>
  <c r="F254" i="7" s="1"/>
  <c r="E253" i="7"/>
  <c r="F253" i="7" s="1"/>
  <c r="E252" i="7"/>
  <c r="F252" i="7" s="1"/>
  <c r="E251" i="7"/>
  <c r="F251" i="7" s="1"/>
  <c r="E250" i="7"/>
  <c r="F250" i="7" s="1"/>
  <c r="E249" i="7"/>
  <c r="F249" i="7" s="1"/>
  <c r="E248" i="7"/>
  <c r="F248" i="7" s="1"/>
  <c r="E247" i="7"/>
  <c r="F247" i="7" s="1"/>
  <c r="E246" i="7"/>
  <c r="F246" i="7" s="1"/>
  <c r="E245" i="7"/>
  <c r="F245" i="7" s="1"/>
  <c r="E244" i="7"/>
  <c r="F244" i="7" s="1"/>
  <c r="E243" i="7"/>
  <c r="F243" i="7" s="1"/>
  <c r="E242" i="7"/>
  <c r="F242" i="7" s="1"/>
  <c r="E241" i="7"/>
  <c r="F241" i="7" s="1"/>
  <c r="E240" i="7"/>
  <c r="F240" i="7" s="1"/>
  <c r="E239" i="7"/>
  <c r="F239" i="7" s="1"/>
  <c r="E238" i="7"/>
  <c r="F238" i="7" s="1"/>
  <c r="E237" i="7"/>
  <c r="F237" i="7" s="1"/>
  <c r="E236" i="7"/>
  <c r="F236" i="7" s="1"/>
  <c r="E235" i="7"/>
  <c r="F235" i="7" s="1"/>
  <c r="E234" i="7"/>
  <c r="F234" i="7" s="1"/>
  <c r="E233" i="7"/>
  <c r="F233" i="7" s="1"/>
  <c r="E232" i="7"/>
  <c r="F232" i="7" s="1"/>
  <c r="E231" i="7"/>
  <c r="F231" i="7" s="1"/>
  <c r="E230" i="7"/>
  <c r="F230" i="7" s="1"/>
  <c r="E229" i="7"/>
  <c r="F229" i="7" s="1"/>
  <c r="E228" i="7"/>
  <c r="F228" i="7" s="1"/>
  <c r="E227" i="7"/>
  <c r="F227" i="7" s="1"/>
  <c r="E226" i="7"/>
  <c r="F226" i="7" s="1"/>
  <c r="E225" i="7"/>
  <c r="F225" i="7" s="1"/>
  <c r="E224" i="7"/>
  <c r="F224" i="7" s="1"/>
  <c r="E223" i="7"/>
  <c r="F223" i="7" s="1"/>
  <c r="E222" i="7"/>
  <c r="F222" i="7" s="1"/>
  <c r="E221" i="7"/>
  <c r="F221" i="7" s="1"/>
  <c r="E220" i="7"/>
  <c r="F220" i="7" s="1"/>
  <c r="E219" i="7"/>
  <c r="F219" i="7" s="1"/>
  <c r="E218" i="7"/>
  <c r="F218" i="7" s="1"/>
  <c r="E217" i="7"/>
  <c r="F217" i="7" s="1"/>
  <c r="E216" i="7"/>
  <c r="F216" i="7" s="1"/>
  <c r="E215" i="7"/>
  <c r="F215" i="7" s="1"/>
  <c r="E214" i="7"/>
  <c r="F214" i="7" s="1"/>
  <c r="E213" i="7"/>
  <c r="F213" i="7" s="1"/>
  <c r="E212" i="7"/>
  <c r="F212" i="7" s="1"/>
  <c r="E211" i="7"/>
  <c r="F211" i="7" s="1"/>
  <c r="E210" i="7"/>
  <c r="F210" i="7" s="1"/>
  <c r="E209" i="7"/>
  <c r="F209" i="7" s="1"/>
  <c r="E208" i="7"/>
  <c r="F208" i="7" s="1"/>
  <c r="E207" i="7"/>
  <c r="F207" i="7" s="1"/>
  <c r="E206" i="7"/>
  <c r="F206" i="7" s="1"/>
  <c r="E205" i="7"/>
  <c r="F205" i="7" s="1"/>
  <c r="E204" i="7"/>
  <c r="F204" i="7" s="1"/>
  <c r="E203" i="7"/>
  <c r="F203" i="7" s="1"/>
  <c r="E202" i="7"/>
  <c r="F202" i="7" s="1"/>
  <c r="E201" i="7"/>
  <c r="F201" i="7" s="1"/>
  <c r="E200" i="7"/>
  <c r="F200" i="7" s="1"/>
  <c r="E199" i="7"/>
  <c r="F199" i="7" s="1"/>
  <c r="E198" i="7"/>
  <c r="F198" i="7" s="1"/>
  <c r="E197" i="7"/>
  <c r="F197" i="7" s="1"/>
  <c r="E196" i="7"/>
  <c r="F196" i="7" s="1"/>
  <c r="E195" i="7"/>
  <c r="F195" i="7" s="1"/>
  <c r="E194" i="7"/>
  <c r="F194" i="7" s="1"/>
  <c r="E193" i="7"/>
  <c r="F193" i="7" s="1"/>
  <c r="E192" i="7"/>
  <c r="F192" i="7" s="1"/>
  <c r="E191" i="7"/>
  <c r="F191" i="7" s="1"/>
  <c r="E190" i="7"/>
  <c r="F190" i="7" s="1"/>
  <c r="E189" i="7"/>
  <c r="F189" i="7" s="1"/>
  <c r="E188" i="7"/>
  <c r="F188" i="7" s="1"/>
  <c r="E187" i="7"/>
  <c r="F187" i="7" s="1"/>
  <c r="E186" i="7"/>
  <c r="F186" i="7" s="1"/>
  <c r="E185" i="7"/>
  <c r="F185" i="7" s="1"/>
  <c r="E184" i="7"/>
  <c r="F184" i="7" s="1"/>
  <c r="E183" i="7"/>
  <c r="F183" i="7" s="1"/>
  <c r="E182" i="7"/>
  <c r="F182" i="7" s="1"/>
  <c r="E181" i="7"/>
  <c r="F181" i="7" s="1"/>
  <c r="E180" i="7"/>
  <c r="F180" i="7" s="1"/>
  <c r="E179" i="7"/>
  <c r="F179" i="7" s="1"/>
  <c r="E178" i="7"/>
  <c r="F178" i="7" s="1"/>
  <c r="E177" i="7"/>
  <c r="F177" i="7" s="1"/>
  <c r="E176" i="7"/>
  <c r="F176" i="7" s="1"/>
  <c r="E175" i="7"/>
  <c r="F175" i="7" s="1"/>
  <c r="E174" i="7"/>
  <c r="F174" i="7" s="1"/>
  <c r="E173" i="7"/>
  <c r="F173" i="7" s="1"/>
  <c r="E172" i="7"/>
  <c r="F172" i="7" s="1"/>
  <c r="E171" i="7"/>
  <c r="F171" i="7" s="1"/>
  <c r="E170" i="7"/>
  <c r="F170" i="7" s="1"/>
  <c r="E169" i="7"/>
  <c r="F169" i="7" s="1"/>
  <c r="E168" i="7"/>
  <c r="F168" i="7" s="1"/>
  <c r="E167" i="7"/>
  <c r="F167" i="7" s="1"/>
  <c r="E166" i="7"/>
  <c r="F166" i="7" s="1"/>
  <c r="E165" i="7"/>
  <c r="F165" i="7" s="1"/>
  <c r="E164" i="7"/>
  <c r="F164" i="7" s="1"/>
  <c r="E163" i="7"/>
  <c r="F163" i="7" s="1"/>
  <c r="E162" i="7"/>
  <c r="F162" i="7" s="1"/>
  <c r="E161" i="7"/>
  <c r="F161" i="7" s="1"/>
  <c r="E160" i="7"/>
  <c r="F160" i="7" s="1"/>
  <c r="E159" i="7"/>
  <c r="F159" i="7" s="1"/>
  <c r="E158" i="7"/>
  <c r="F158" i="7" s="1"/>
  <c r="E157" i="7"/>
  <c r="F157" i="7" s="1"/>
  <c r="E156" i="7"/>
  <c r="F156" i="7" s="1"/>
  <c r="E155" i="7"/>
  <c r="F155" i="7" s="1"/>
  <c r="E154" i="7"/>
  <c r="F154" i="7" s="1"/>
  <c r="E153" i="7"/>
  <c r="F153" i="7" s="1"/>
  <c r="E152" i="7"/>
  <c r="F152" i="7" s="1"/>
  <c r="E151" i="7"/>
  <c r="F151" i="7" s="1"/>
  <c r="E150" i="7"/>
  <c r="F150" i="7" s="1"/>
  <c r="E149" i="7"/>
  <c r="F149" i="7" s="1"/>
  <c r="E148" i="7"/>
  <c r="F148" i="7" s="1"/>
  <c r="E147" i="7"/>
  <c r="F147" i="7" s="1"/>
  <c r="E146" i="7"/>
  <c r="F146" i="7" s="1"/>
  <c r="E145" i="7"/>
  <c r="F145" i="7" s="1"/>
  <c r="E144" i="7"/>
  <c r="F144" i="7" s="1"/>
  <c r="E143" i="7"/>
  <c r="F143" i="7" s="1"/>
  <c r="E142" i="7"/>
  <c r="F142" i="7" s="1"/>
  <c r="E141" i="7"/>
  <c r="F141" i="7" s="1"/>
  <c r="E140" i="7"/>
  <c r="F140" i="7" s="1"/>
  <c r="E139" i="7"/>
  <c r="F139" i="7" s="1"/>
  <c r="E138" i="7"/>
  <c r="F138" i="7" s="1"/>
  <c r="E137" i="7"/>
  <c r="F137" i="7" s="1"/>
  <c r="E136" i="7"/>
  <c r="F136" i="7" s="1"/>
  <c r="E135" i="7"/>
  <c r="F135" i="7" s="1"/>
  <c r="E134" i="7"/>
  <c r="F134" i="7" s="1"/>
  <c r="E133" i="7"/>
  <c r="F133" i="7" s="1"/>
  <c r="E132" i="7"/>
  <c r="F132" i="7" s="1"/>
  <c r="E131" i="7"/>
  <c r="F131" i="7" s="1"/>
  <c r="E130" i="7"/>
  <c r="F130" i="7" s="1"/>
  <c r="E129" i="7"/>
  <c r="F129" i="7" s="1"/>
  <c r="E128" i="7"/>
  <c r="F128" i="7" s="1"/>
  <c r="E127" i="7"/>
  <c r="F127" i="7" s="1"/>
  <c r="E126" i="7"/>
  <c r="F126" i="7" s="1"/>
  <c r="E125" i="7"/>
  <c r="F125" i="7" s="1"/>
  <c r="E124" i="7"/>
  <c r="F124" i="7" s="1"/>
  <c r="E123" i="7"/>
  <c r="F123" i="7" s="1"/>
  <c r="E122" i="7"/>
  <c r="F122" i="7" s="1"/>
  <c r="E121" i="7"/>
  <c r="F121" i="7" s="1"/>
  <c r="E120" i="7"/>
  <c r="F120" i="7" s="1"/>
  <c r="E119" i="7"/>
  <c r="F119" i="7" s="1"/>
  <c r="E118" i="7"/>
  <c r="F118" i="7" s="1"/>
  <c r="E117" i="7"/>
  <c r="F117" i="7" s="1"/>
  <c r="E116" i="7"/>
  <c r="F116" i="7" s="1"/>
  <c r="E115" i="7"/>
  <c r="F115" i="7" s="1"/>
  <c r="E114" i="7"/>
  <c r="F114" i="7" s="1"/>
  <c r="E113" i="7"/>
  <c r="F113" i="7" s="1"/>
  <c r="E112" i="7"/>
  <c r="F112" i="7" s="1"/>
  <c r="E111" i="7"/>
  <c r="F111" i="7" s="1"/>
  <c r="E110" i="7"/>
  <c r="F110" i="7" s="1"/>
  <c r="E109" i="7"/>
  <c r="F109" i="7" s="1"/>
  <c r="E108" i="7"/>
  <c r="F108" i="7" s="1"/>
  <c r="E107" i="7"/>
  <c r="F107" i="7" s="1"/>
  <c r="E106" i="7"/>
  <c r="F106" i="7" s="1"/>
  <c r="E105" i="7"/>
  <c r="F105" i="7" s="1"/>
  <c r="E104" i="7"/>
  <c r="F104" i="7" s="1"/>
  <c r="E103" i="7"/>
  <c r="F103" i="7" s="1"/>
  <c r="E102" i="7"/>
  <c r="F102" i="7" s="1"/>
  <c r="E101" i="7"/>
  <c r="F101" i="7" s="1"/>
  <c r="E100" i="7"/>
  <c r="F100" i="7" s="1"/>
  <c r="E99" i="7"/>
  <c r="F99" i="7" s="1"/>
  <c r="E98" i="7"/>
  <c r="F98" i="7" s="1"/>
  <c r="E97" i="7"/>
  <c r="F97" i="7" s="1"/>
  <c r="E96" i="7"/>
  <c r="F96" i="7" s="1"/>
  <c r="E95" i="7"/>
  <c r="F95" i="7" s="1"/>
  <c r="E94" i="7"/>
  <c r="F94" i="7" s="1"/>
  <c r="E93" i="7"/>
  <c r="F93" i="7" s="1"/>
  <c r="E92" i="7"/>
  <c r="F92" i="7" s="1"/>
  <c r="E91" i="7"/>
  <c r="F91" i="7" s="1"/>
  <c r="E90" i="7"/>
  <c r="F90" i="7" s="1"/>
  <c r="E89" i="7"/>
  <c r="F89" i="7" s="1"/>
  <c r="E88" i="7"/>
  <c r="F88" i="7" s="1"/>
  <c r="E87" i="7"/>
  <c r="F87" i="7" s="1"/>
  <c r="E86" i="7"/>
  <c r="F86" i="7" s="1"/>
  <c r="E85" i="7"/>
  <c r="F85" i="7" s="1"/>
  <c r="E84" i="7"/>
  <c r="F84" i="7" s="1"/>
  <c r="E83" i="7"/>
  <c r="F83" i="7" s="1"/>
  <c r="E82" i="7"/>
  <c r="F82" i="7" s="1"/>
  <c r="E81" i="7"/>
  <c r="F81" i="7" s="1"/>
  <c r="E80" i="7"/>
  <c r="F80" i="7" s="1"/>
  <c r="E79" i="7"/>
  <c r="F79" i="7" s="1"/>
  <c r="E78" i="7"/>
  <c r="F78" i="7" s="1"/>
  <c r="E77" i="7"/>
  <c r="F77" i="7" s="1"/>
  <c r="E76" i="7"/>
  <c r="F76" i="7" s="1"/>
  <c r="E75" i="7"/>
  <c r="F75" i="7" s="1"/>
  <c r="E74" i="7"/>
  <c r="F74" i="7" s="1"/>
  <c r="E73" i="7"/>
  <c r="F73" i="7" s="1"/>
  <c r="E72" i="7"/>
  <c r="F72" i="7" s="1"/>
  <c r="E71" i="7"/>
  <c r="F71" i="7" s="1"/>
  <c r="E70" i="7"/>
  <c r="F70" i="7" s="1"/>
  <c r="E69" i="7"/>
  <c r="F69" i="7" s="1"/>
  <c r="E68" i="7"/>
  <c r="F68" i="7" s="1"/>
  <c r="E67" i="7"/>
  <c r="F67" i="7" s="1"/>
  <c r="E66" i="7"/>
  <c r="F66" i="7" s="1"/>
  <c r="E65" i="7"/>
  <c r="F65" i="7" s="1"/>
  <c r="E64" i="7"/>
  <c r="F64" i="7" s="1"/>
  <c r="E63" i="7"/>
  <c r="F63" i="7" s="1"/>
  <c r="E62" i="7"/>
  <c r="F62" i="7" s="1"/>
  <c r="E61" i="7"/>
  <c r="F61" i="7" s="1"/>
  <c r="E60" i="7"/>
  <c r="F60" i="7" s="1"/>
  <c r="E59" i="7"/>
  <c r="F59" i="7" s="1"/>
  <c r="E58" i="7"/>
  <c r="F58" i="7" s="1"/>
  <c r="E57" i="7"/>
  <c r="F57" i="7" s="1"/>
  <c r="E56" i="7"/>
  <c r="F56" i="7" s="1"/>
  <c r="E55" i="7"/>
  <c r="F55" i="7" s="1"/>
  <c r="E54" i="7"/>
  <c r="F54" i="7" s="1"/>
  <c r="AN55" i="6"/>
  <c r="AO55" i="6" s="1"/>
  <c r="AN56" i="6"/>
  <c r="AO56" i="6" s="1"/>
  <c r="AN57" i="6"/>
  <c r="AO57" i="6" s="1"/>
  <c r="AN58" i="6"/>
  <c r="AO58" i="6" s="1"/>
  <c r="AN59" i="6"/>
  <c r="AO59" i="6" s="1"/>
  <c r="AN60" i="6"/>
  <c r="AO60" i="6" s="1"/>
  <c r="AN61" i="6"/>
  <c r="AO61" i="6" s="1"/>
  <c r="AN62" i="6"/>
  <c r="AO62" i="6" s="1"/>
  <c r="AN63" i="6"/>
  <c r="AO63" i="6" s="1"/>
  <c r="AN64" i="6"/>
  <c r="AO64" i="6" s="1"/>
  <c r="AN65" i="6"/>
  <c r="AO65" i="6" s="1"/>
  <c r="AN66" i="6"/>
  <c r="AO66" i="6" s="1"/>
  <c r="AN67" i="6"/>
  <c r="AO67" i="6" s="1"/>
  <c r="AN68" i="6"/>
  <c r="AO68" i="6" s="1"/>
  <c r="AN69" i="6"/>
  <c r="AO69" i="6" s="1"/>
  <c r="AN70" i="6"/>
  <c r="AO70" i="6" s="1"/>
  <c r="AN71" i="6"/>
  <c r="AO71" i="6" s="1"/>
  <c r="AN72" i="6"/>
  <c r="AO72" i="6" s="1"/>
  <c r="AN73" i="6"/>
  <c r="AO73" i="6" s="1"/>
  <c r="AN74" i="6"/>
  <c r="AO74" i="6" s="1"/>
  <c r="AN75" i="6"/>
  <c r="AO75" i="6" s="1"/>
  <c r="AN76" i="6"/>
  <c r="AO76" i="6" s="1"/>
  <c r="AN77" i="6"/>
  <c r="AO77" i="6" s="1"/>
  <c r="AN78" i="6"/>
  <c r="AO78" i="6" s="1"/>
  <c r="AN79" i="6"/>
  <c r="AO79" i="6" s="1"/>
  <c r="AN80" i="6"/>
  <c r="AO80" i="6" s="1"/>
  <c r="AN81" i="6"/>
  <c r="AO81" i="6" s="1"/>
  <c r="AN82" i="6"/>
  <c r="AO82" i="6" s="1"/>
  <c r="AN83" i="6"/>
  <c r="AO83" i="6" s="1"/>
  <c r="AN84" i="6"/>
  <c r="AO84" i="6" s="1"/>
  <c r="AN85" i="6"/>
  <c r="AO85" i="6" s="1"/>
  <c r="AN86" i="6"/>
  <c r="AO86" i="6" s="1"/>
  <c r="AN87" i="6"/>
  <c r="AO87" i="6" s="1"/>
  <c r="AN88" i="6"/>
  <c r="AO88" i="6" s="1"/>
  <c r="AN89" i="6"/>
  <c r="AO89" i="6" s="1"/>
  <c r="AN90" i="6"/>
  <c r="AO90" i="6" s="1"/>
  <c r="AN91" i="6"/>
  <c r="AO91" i="6" s="1"/>
  <c r="AN92" i="6"/>
  <c r="AO92" i="6" s="1"/>
  <c r="AN93" i="6"/>
  <c r="AO93" i="6" s="1"/>
  <c r="AN94" i="6"/>
  <c r="AO94" i="6" s="1"/>
  <c r="AN95" i="6"/>
  <c r="AO95" i="6" s="1"/>
  <c r="AN96" i="6"/>
  <c r="AO96" i="6" s="1"/>
  <c r="AN97" i="6"/>
  <c r="AO97" i="6" s="1"/>
  <c r="AN98" i="6"/>
  <c r="AO98" i="6" s="1"/>
  <c r="AN99" i="6"/>
  <c r="AO99" i="6" s="1"/>
  <c r="AN100" i="6"/>
  <c r="AO100" i="6" s="1"/>
  <c r="AN101" i="6"/>
  <c r="AO101" i="6" s="1"/>
  <c r="AN102" i="6"/>
  <c r="AO102" i="6" s="1"/>
  <c r="AN103" i="6"/>
  <c r="AO103" i="6" s="1"/>
  <c r="AN104" i="6"/>
  <c r="AO104" i="6" s="1"/>
  <c r="AN105" i="6"/>
  <c r="AO105" i="6" s="1"/>
  <c r="AN106" i="6"/>
  <c r="AO106" i="6" s="1"/>
  <c r="AN107" i="6"/>
  <c r="AO107" i="6" s="1"/>
  <c r="AN108" i="6"/>
  <c r="AO108" i="6" s="1"/>
  <c r="AN109" i="6"/>
  <c r="AO109" i="6" s="1"/>
  <c r="AN110" i="6"/>
  <c r="AO110" i="6" s="1"/>
  <c r="AN111" i="6"/>
  <c r="AO111" i="6" s="1"/>
  <c r="AN112" i="6"/>
  <c r="AO112" i="6" s="1"/>
  <c r="AN113" i="6"/>
  <c r="AO113" i="6" s="1"/>
  <c r="AN114" i="6"/>
  <c r="AO114" i="6" s="1"/>
  <c r="AN115" i="6"/>
  <c r="AO115" i="6" s="1"/>
  <c r="AN116" i="6"/>
  <c r="AO116" i="6" s="1"/>
  <c r="AN117" i="6"/>
  <c r="AO117" i="6" s="1"/>
  <c r="AN118" i="6"/>
  <c r="AO118" i="6" s="1"/>
  <c r="AN119" i="6"/>
  <c r="AO119" i="6" s="1"/>
  <c r="AN120" i="6"/>
  <c r="AO120" i="6" s="1"/>
  <c r="AN121" i="6"/>
  <c r="AO121" i="6" s="1"/>
  <c r="AN122" i="6"/>
  <c r="AO122" i="6" s="1"/>
  <c r="AN123" i="6"/>
  <c r="AO123" i="6" s="1"/>
  <c r="AN124" i="6"/>
  <c r="AO124" i="6" s="1"/>
  <c r="AN125" i="6"/>
  <c r="AO125" i="6" s="1"/>
  <c r="AN126" i="6"/>
  <c r="AO126" i="6" s="1"/>
  <c r="AN127" i="6"/>
  <c r="AO127" i="6" s="1"/>
  <c r="AN128" i="6"/>
  <c r="AO128" i="6" s="1"/>
  <c r="AN129" i="6"/>
  <c r="AO129" i="6" s="1"/>
  <c r="AN130" i="6"/>
  <c r="AO130" i="6" s="1"/>
  <c r="AN131" i="6"/>
  <c r="AO131" i="6" s="1"/>
  <c r="AN132" i="6"/>
  <c r="AO132" i="6" s="1"/>
  <c r="AN133" i="6"/>
  <c r="AO133" i="6" s="1"/>
  <c r="AN134" i="6"/>
  <c r="AO134" i="6" s="1"/>
  <c r="AN135" i="6"/>
  <c r="AO135" i="6" s="1"/>
  <c r="AN136" i="6"/>
  <c r="AO136" i="6" s="1"/>
  <c r="AN137" i="6"/>
  <c r="AO137" i="6" s="1"/>
  <c r="AN138" i="6"/>
  <c r="AO138" i="6" s="1"/>
  <c r="AN139" i="6"/>
  <c r="AO139" i="6" s="1"/>
  <c r="AN140" i="6"/>
  <c r="AO140" i="6" s="1"/>
  <c r="AN141" i="6"/>
  <c r="AO141" i="6" s="1"/>
  <c r="AN142" i="6"/>
  <c r="AO142" i="6" s="1"/>
  <c r="AN143" i="6"/>
  <c r="AO143" i="6" s="1"/>
  <c r="AN144" i="6"/>
  <c r="AO144" i="6" s="1"/>
  <c r="AN145" i="6"/>
  <c r="AO145" i="6" s="1"/>
  <c r="AN146" i="6"/>
  <c r="AO146" i="6" s="1"/>
  <c r="AN147" i="6"/>
  <c r="AO147" i="6" s="1"/>
  <c r="AN148" i="6"/>
  <c r="AO148" i="6" s="1"/>
  <c r="AN149" i="6"/>
  <c r="AO149" i="6" s="1"/>
  <c r="AN150" i="6"/>
  <c r="AO150" i="6" s="1"/>
  <c r="AN151" i="6"/>
  <c r="AO151" i="6" s="1"/>
  <c r="AN152" i="6"/>
  <c r="AO152" i="6" s="1"/>
  <c r="AN153" i="6"/>
  <c r="AO153" i="6" s="1"/>
  <c r="AN154" i="6"/>
  <c r="AO154" i="6" s="1"/>
  <c r="AN155" i="6"/>
  <c r="AO155" i="6" s="1"/>
  <c r="AN156" i="6"/>
  <c r="AO156" i="6" s="1"/>
  <c r="AN157" i="6"/>
  <c r="AO157" i="6" s="1"/>
  <c r="AN158" i="6"/>
  <c r="AO158" i="6" s="1"/>
  <c r="AN159" i="6"/>
  <c r="AO159" i="6" s="1"/>
  <c r="AN160" i="6"/>
  <c r="AO160" i="6" s="1"/>
  <c r="AN161" i="6"/>
  <c r="AO161" i="6" s="1"/>
  <c r="AN162" i="6"/>
  <c r="AO162" i="6" s="1"/>
  <c r="AN163" i="6"/>
  <c r="AO163" i="6" s="1"/>
  <c r="AN164" i="6"/>
  <c r="AO164" i="6" s="1"/>
  <c r="AN165" i="6"/>
  <c r="AO165" i="6" s="1"/>
  <c r="AN166" i="6"/>
  <c r="AO166" i="6" s="1"/>
  <c r="AN167" i="6"/>
  <c r="AO167" i="6" s="1"/>
  <c r="AN168" i="6"/>
  <c r="AO168" i="6" s="1"/>
  <c r="AN169" i="6"/>
  <c r="AO169" i="6" s="1"/>
  <c r="AN170" i="6"/>
  <c r="AO170" i="6" s="1"/>
  <c r="AN171" i="6"/>
  <c r="AO171" i="6" s="1"/>
  <c r="AN172" i="6"/>
  <c r="AO172" i="6" s="1"/>
  <c r="AN173" i="6"/>
  <c r="AO173" i="6" s="1"/>
  <c r="AN174" i="6"/>
  <c r="AO174" i="6" s="1"/>
  <c r="AN175" i="6"/>
  <c r="AO175" i="6" s="1"/>
  <c r="AN176" i="6"/>
  <c r="AO176" i="6" s="1"/>
  <c r="AN177" i="6"/>
  <c r="AO177" i="6" s="1"/>
  <c r="AN178" i="6"/>
  <c r="AO178" i="6" s="1"/>
  <c r="AN179" i="6"/>
  <c r="AO179" i="6" s="1"/>
  <c r="AN180" i="6"/>
  <c r="AO180" i="6" s="1"/>
  <c r="AN181" i="6"/>
  <c r="AO181" i="6" s="1"/>
  <c r="AN182" i="6"/>
  <c r="AO182" i="6" s="1"/>
  <c r="AN183" i="6"/>
  <c r="AO183" i="6" s="1"/>
  <c r="AN184" i="6"/>
  <c r="AO184" i="6" s="1"/>
  <c r="AN185" i="6"/>
  <c r="AO185" i="6" s="1"/>
  <c r="AN186" i="6"/>
  <c r="AO186" i="6" s="1"/>
  <c r="AN187" i="6"/>
  <c r="AO187" i="6" s="1"/>
  <c r="AN188" i="6"/>
  <c r="AO188" i="6" s="1"/>
  <c r="AN189" i="6"/>
  <c r="AO189" i="6" s="1"/>
  <c r="AN190" i="6"/>
  <c r="AO190" i="6" s="1"/>
  <c r="AN191" i="6"/>
  <c r="AO191" i="6" s="1"/>
  <c r="AN192" i="6"/>
  <c r="AO192" i="6" s="1"/>
  <c r="AN193" i="6"/>
  <c r="AO193" i="6" s="1"/>
  <c r="AN194" i="6"/>
  <c r="AO194" i="6" s="1"/>
  <c r="AN195" i="6"/>
  <c r="AO195" i="6" s="1"/>
  <c r="AN196" i="6"/>
  <c r="AO196" i="6" s="1"/>
  <c r="AN197" i="6"/>
  <c r="AO197" i="6" s="1"/>
  <c r="AN198" i="6"/>
  <c r="AO198" i="6" s="1"/>
  <c r="AN199" i="6"/>
  <c r="AO199" i="6" s="1"/>
  <c r="AN200" i="6"/>
  <c r="AO200" i="6" s="1"/>
  <c r="AN201" i="6"/>
  <c r="AO201" i="6" s="1"/>
  <c r="AN202" i="6"/>
  <c r="AO202" i="6" s="1"/>
  <c r="AN203" i="6"/>
  <c r="AO203" i="6" s="1"/>
  <c r="AN204" i="6"/>
  <c r="AO204" i="6" s="1"/>
  <c r="AN205" i="6"/>
  <c r="AO205" i="6" s="1"/>
  <c r="AN206" i="6"/>
  <c r="AO206" i="6" s="1"/>
  <c r="AN207" i="6"/>
  <c r="AO207" i="6" s="1"/>
  <c r="AN208" i="6"/>
  <c r="AO208" i="6" s="1"/>
  <c r="AN209" i="6"/>
  <c r="AO209" i="6" s="1"/>
  <c r="AN210" i="6"/>
  <c r="AO210" i="6" s="1"/>
  <c r="AN211" i="6"/>
  <c r="AO211" i="6" s="1"/>
  <c r="AN212" i="6"/>
  <c r="AO212" i="6" s="1"/>
  <c r="AN213" i="6"/>
  <c r="AO213" i="6" s="1"/>
  <c r="AN214" i="6"/>
  <c r="AO214" i="6" s="1"/>
  <c r="AN215" i="6"/>
  <c r="AO215" i="6" s="1"/>
  <c r="AN216" i="6"/>
  <c r="AO216" i="6" s="1"/>
  <c r="AN217" i="6"/>
  <c r="AO217" i="6" s="1"/>
  <c r="AN218" i="6"/>
  <c r="AO218" i="6" s="1"/>
  <c r="AN219" i="6"/>
  <c r="AO219" i="6" s="1"/>
  <c r="AN220" i="6"/>
  <c r="AO220" i="6" s="1"/>
  <c r="AN221" i="6"/>
  <c r="AO221" i="6" s="1"/>
  <c r="AN222" i="6"/>
  <c r="AO222" i="6" s="1"/>
  <c r="AN223" i="6"/>
  <c r="AO223" i="6" s="1"/>
  <c r="AN224" i="6"/>
  <c r="AO224" i="6" s="1"/>
  <c r="AN225" i="6"/>
  <c r="AO225" i="6" s="1"/>
  <c r="AN226" i="6"/>
  <c r="AO226" i="6" s="1"/>
  <c r="AN227" i="6"/>
  <c r="AO227" i="6" s="1"/>
  <c r="AN228" i="6"/>
  <c r="AO228" i="6" s="1"/>
  <c r="AN229" i="6"/>
  <c r="AO229" i="6" s="1"/>
  <c r="AN230" i="6"/>
  <c r="AO230" i="6" s="1"/>
  <c r="AN231" i="6"/>
  <c r="AO231" i="6" s="1"/>
  <c r="AN232" i="6"/>
  <c r="AO232" i="6" s="1"/>
  <c r="AN233" i="6"/>
  <c r="AO233" i="6" s="1"/>
  <c r="AN234" i="6"/>
  <c r="AO234" i="6" s="1"/>
  <c r="AN235" i="6"/>
  <c r="AO235" i="6" s="1"/>
  <c r="AN236" i="6"/>
  <c r="AO236" i="6" s="1"/>
  <c r="AN237" i="6"/>
  <c r="AO237" i="6" s="1"/>
  <c r="AN238" i="6"/>
  <c r="AO238" i="6" s="1"/>
  <c r="AN239" i="6"/>
  <c r="AO239" i="6" s="1"/>
  <c r="AN240" i="6"/>
  <c r="AO240" i="6" s="1"/>
  <c r="AN241" i="6"/>
  <c r="AO241" i="6" s="1"/>
  <c r="AN242" i="6"/>
  <c r="AO242" i="6" s="1"/>
  <c r="AN243" i="6"/>
  <c r="AO243" i="6" s="1"/>
  <c r="AN244" i="6"/>
  <c r="AO244" i="6" s="1"/>
  <c r="AN245" i="6"/>
  <c r="AO245" i="6" s="1"/>
  <c r="AN246" i="6"/>
  <c r="AO246" i="6" s="1"/>
  <c r="AN247" i="6"/>
  <c r="AO247" i="6" s="1"/>
  <c r="AN248" i="6"/>
  <c r="AO248" i="6" s="1"/>
  <c r="AN249" i="6"/>
  <c r="AO249" i="6" s="1"/>
  <c r="AN250" i="6"/>
  <c r="AO250" i="6" s="1"/>
  <c r="AN251" i="6"/>
  <c r="AO251" i="6" s="1"/>
  <c r="AN252" i="6"/>
  <c r="AO252" i="6" s="1"/>
  <c r="AN253" i="6"/>
  <c r="AO253" i="6" s="1"/>
  <c r="AN254" i="6"/>
  <c r="AO254" i="6" s="1"/>
  <c r="AN255" i="6"/>
  <c r="AO255" i="6" s="1"/>
  <c r="AN256" i="6"/>
  <c r="AO256" i="6" s="1"/>
  <c r="AN257" i="6"/>
  <c r="AO257" i="6" s="1"/>
  <c r="AN258" i="6"/>
  <c r="AO258" i="6" s="1"/>
  <c r="AN259" i="6"/>
  <c r="AO259" i="6" s="1"/>
  <c r="AN260" i="6"/>
  <c r="AO260" i="6" s="1"/>
  <c r="AN261" i="6"/>
  <c r="AO261" i="6" s="1"/>
  <c r="AN262" i="6"/>
  <c r="AO262" i="6" s="1"/>
  <c r="AN263" i="6"/>
  <c r="AO263" i="6" s="1"/>
  <c r="AN264" i="6"/>
  <c r="AO264" i="6" s="1"/>
  <c r="AN265" i="6"/>
  <c r="AO265" i="6" s="1"/>
  <c r="AN266" i="6"/>
  <c r="AO266" i="6" s="1"/>
  <c r="AN267" i="6"/>
  <c r="AO267" i="6" s="1"/>
  <c r="AN268" i="6"/>
  <c r="AO268" i="6" s="1"/>
  <c r="AN269" i="6"/>
  <c r="AO269" i="6" s="1"/>
  <c r="AN270" i="6"/>
  <c r="AO270" i="6" s="1"/>
  <c r="AN271" i="6"/>
  <c r="AO271" i="6" s="1"/>
  <c r="AN272" i="6"/>
  <c r="AO272" i="6" s="1"/>
  <c r="AN273" i="6"/>
  <c r="AO273" i="6" s="1"/>
  <c r="AN274" i="6"/>
  <c r="AO274" i="6" s="1"/>
  <c r="AN275" i="6"/>
  <c r="AO275" i="6" s="1"/>
  <c r="AN276" i="6"/>
  <c r="AO276" i="6" s="1"/>
  <c r="AN277" i="6"/>
  <c r="AO277" i="6" s="1"/>
  <c r="AN278" i="6"/>
  <c r="AO278" i="6" s="1"/>
  <c r="AN279" i="6"/>
  <c r="AO279" i="6" s="1"/>
  <c r="AN280" i="6"/>
  <c r="AO280" i="6" s="1"/>
  <c r="AN281" i="6"/>
  <c r="AO281" i="6" s="1"/>
  <c r="AN282" i="6"/>
  <c r="AO282" i="6" s="1"/>
  <c r="AN283" i="6"/>
  <c r="AO283" i="6" s="1"/>
  <c r="AN284" i="6"/>
  <c r="AO284" i="6" s="1"/>
  <c r="AN285" i="6"/>
  <c r="AO285" i="6" s="1"/>
  <c r="AN286" i="6"/>
  <c r="AO286" i="6" s="1"/>
  <c r="AN287" i="6"/>
  <c r="AO287" i="6" s="1"/>
  <c r="AN288" i="6"/>
  <c r="AO288" i="6" s="1"/>
  <c r="AN289" i="6"/>
  <c r="AO289" i="6" s="1"/>
  <c r="AN290" i="6"/>
  <c r="AO290" i="6" s="1"/>
  <c r="AN291" i="6"/>
  <c r="AO291" i="6" s="1"/>
  <c r="AN292" i="6"/>
  <c r="AO292" i="6" s="1"/>
  <c r="AN293" i="6"/>
  <c r="AO293" i="6" s="1"/>
  <c r="AN294" i="6"/>
  <c r="AO294" i="6" s="1"/>
  <c r="AN295" i="6"/>
  <c r="AO295" i="6" s="1"/>
  <c r="AN296" i="6"/>
  <c r="AO296" i="6" s="1"/>
  <c r="AN297" i="6"/>
  <c r="AO297" i="6" s="1"/>
  <c r="AN298" i="6"/>
  <c r="AO298" i="6" s="1"/>
  <c r="AN299" i="6"/>
  <c r="AO299" i="6" s="1"/>
  <c r="AN300" i="6"/>
  <c r="AO300" i="6" s="1"/>
  <c r="AN301" i="6"/>
  <c r="AO301" i="6" s="1"/>
  <c r="AN302" i="6"/>
  <c r="AO302" i="6" s="1"/>
  <c r="AN303" i="6"/>
  <c r="AO303" i="6" s="1"/>
  <c r="AN304" i="6"/>
  <c r="AO304" i="6" s="1"/>
  <c r="AN305" i="6"/>
  <c r="AO305" i="6" s="1"/>
  <c r="AN306" i="6"/>
  <c r="AO306" i="6" s="1"/>
  <c r="AN307" i="6"/>
  <c r="AO307" i="6" s="1"/>
  <c r="AN308" i="6"/>
  <c r="AO308" i="6" s="1"/>
  <c r="AN309" i="6"/>
  <c r="AO309" i="6" s="1"/>
  <c r="AN310" i="6"/>
  <c r="AO310" i="6" s="1"/>
  <c r="AN311" i="6"/>
  <c r="AO311" i="6" s="1"/>
  <c r="AN312" i="6"/>
  <c r="AO312" i="6" s="1"/>
  <c r="AN313" i="6"/>
  <c r="AO313" i="6" s="1"/>
  <c r="AN314" i="6"/>
  <c r="AO314" i="6" s="1"/>
  <c r="AN315" i="6"/>
  <c r="AO315" i="6" s="1"/>
  <c r="AN316" i="6"/>
  <c r="AO316" i="6" s="1"/>
  <c r="AN317" i="6"/>
  <c r="AO317" i="6" s="1"/>
  <c r="AN318" i="6"/>
  <c r="AO318" i="6" s="1"/>
  <c r="AN319" i="6"/>
  <c r="AO319" i="6" s="1"/>
  <c r="AN320" i="6"/>
  <c r="AO320" i="6" s="1"/>
  <c r="AN321" i="6"/>
  <c r="AO321" i="6" s="1"/>
  <c r="AN322" i="6"/>
  <c r="AO322" i="6" s="1"/>
  <c r="AN323" i="6"/>
  <c r="AO323" i="6" s="1"/>
  <c r="AN324" i="6"/>
  <c r="AO324" i="6" s="1"/>
  <c r="AN325" i="6"/>
  <c r="AO325" i="6" s="1"/>
  <c r="AN326" i="6"/>
  <c r="AO326" i="6" s="1"/>
  <c r="AN327" i="6"/>
  <c r="AO327" i="6" s="1"/>
  <c r="AN328" i="6"/>
  <c r="AO328" i="6" s="1"/>
  <c r="AN329" i="6"/>
  <c r="AO329" i="6" s="1"/>
  <c r="AN330" i="6"/>
  <c r="AO330" i="6" s="1"/>
  <c r="AN331" i="6"/>
  <c r="AO331" i="6" s="1"/>
  <c r="AN332" i="6"/>
  <c r="AO332" i="6" s="1"/>
  <c r="AN333" i="6"/>
  <c r="AO333" i="6" s="1"/>
  <c r="AN334" i="6"/>
  <c r="AO334" i="6" s="1"/>
  <c r="AN335" i="6"/>
  <c r="AO335" i="6" s="1"/>
  <c r="AN336" i="6"/>
  <c r="AO336" i="6" s="1"/>
  <c r="AN337" i="6"/>
  <c r="AO337" i="6" s="1"/>
  <c r="AN338" i="6"/>
  <c r="AO338" i="6" s="1"/>
  <c r="AN339" i="6"/>
  <c r="AO339" i="6" s="1"/>
  <c r="AN340" i="6"/>
  <c r="AO340" i="6" s="1"/>
  <c r="AN341" i="6"/>
  <c r="AO341" i="6" s="1"/>
  <c r="AN342" i="6"/>
  <c r="AO342" i="6" s="1"/>
  <c r="AN343" i="6"/>
  <c r="AO343" i="6" s="1"/>
  <c r="AN344" i="6"/>
  <c r="AO344" i="6" s="1"/>
  <c r="AN345" i="6"/>
  <c r="AO345" i="6" s="1"/>
  <c r="AN346" i="6"/>
  <c r="AO346" i="6" s="1"/>
  <c r="AN347" i="6"/>
  <c r="AO347" i="6" s="1"/>
  <c r="AN348" i="6"/>
  <c r="AO348" i="6" s="1"/>
  <c r="AN349" i="6"/>
  <c r="AO349" i="6" s="1"/>
  <c r="AN350" i="6"/>
  <c r="AO350" i="6" s="1"/>
  <c r="AN351" i="6"/>
  <c r="AO351" i="6" s="1"/>
  <c r="AN352" i="6"/>
  <c r="AO352" i="6" s="1"/>
  <c r="AN353" i="6"/>
  <c r="AO353" i="6" s="1"/>
  <c r="AN354" i="6"/>
  <c r="AO354" i="6" s="1"/>
  <c r="AN355" i="6"/>
  <c r="AO355" i="6" s="1"/>
  <c r="AN356" i="6"/>
  <c r="AO356" i="6" s="1"/>
  <c r="AN357" i="6"/>
  <c r="AO357" i="6" s="1"/>
  <c r="AN358" i="6"/>
  <c r="AO358" i="6" s="1"/>
  <c r="AN359" i="6"/>
  <c r="AO359" i="6" s="1"/>
  <c r="AN360" i="6"/>
  <c r="AO360" i="6" s="1"/>
  <c r="AN361" i="6"/>
  <c r="AO361" i="6" s="1"/>
  <c r="AN362" i="6"/>
  <c r="AO362" i="6" s="1"/>
  <c r="AN363" i="6"/>
  <c r="AO363" i="6" s="1"/>
  <c r="AN364" i="6"/>
  <c r="AO364" i="6" s="1"/>
  <c r="AN365" i="6"/>
  <c r="AO365" i="6" s="1"/>
  <c r="AN366" i="6"/>
  <c r="AO366" i="6" s="1"/>
  <c r="AN367" i="6"/>
  <c r="AO367" i="6" s="1"/>
  <c r="AN368" i="6"/>
  <c r="AO368" i="6" s="1"/>
  <c r="AN369" i="6"/>
  <c r="AO369" i="6" s="1"/>
  <c r="AN370" i="6"/>
  <c r="AO370" i="6" s="1"/>
  <c r="AN371" i="6"/>
  <c r="AO371" i="6" s="1"/>
  <c r="AN372" i="6"/>
  <c r="AO372" i="6" s="1"/>
  <c r="AN373" i="6"/>
  <c r="AO373" i="6" s="1"/>
  <c r="AN374" i="6"/>
  <c r="AO374" i="6" s="1"/>
  <c r="AN375" i="6"/>
  <c r="AO375" i="6" s="1"/>
  <c r="AN376" i="6"/>
  <c r="AO376" i="6" s="1"/>
  <c r="AN377" i="6"/>
  <c r="AO377" i="6" s="1"/>
  <c r="AN378" i="6"/>
  <c r="AO378" i="6" s="1"/>
  <c r="AN379" i="6"/>
  <c r="AO379" i="6" s="1"/>
  <c r="AN380" i="6"/>
  <c r="AO380" i="6" s="1"/>
  <c r="AN381" i="6"/>
  <c r="AO381" i="6" s="1"/>
  <c r="AN382" i="6"/>
  <c r="AO382" i="6" s="1"/>
  <c r="AN383" i="6"/>
  <c r="AO383" i="6" s="1"/>
  <c r="AN384" i="6"/>
  <c r="AO384" i="6" s="1"/>
  <c r="AN385" i="6"/>
  <c r="AO385" i="6" s="1"/>
  <c r="AN386" i="6"/>
  <c r="AO386" i="6" s="1"/>
  <c r="AN387" i="6"/>
  <c r="AO387" i="6" s="1"/>
  <c r="AN388" i="6"/>
  <c r="AO388" i="6" s="1"/>
  <c r="AN389" i="6"/>
  <c r="AO389" i="6" s="1"/>
  <c r="AN390" i="6"/>
  <c r="AO390" i="6" s="1"/>
  <c r="AN391" i="6"/>
  <c r="AO391" i="6" s="1"/>
  <c r="AN392" i="6"/>
  <c r="AO392" i="6" s="1"/>
  <c r="AN393" i="6"/>
  <c r="AO393" i="6" s="1"/>
  <c r="AN394" i="6"/>
  <c r="AO394" i="6" s="1"/>
  <c r="AN395" i="6"/>
  <c r="AO395" i="6" s="1"/>
  <c r="AN396" i="6"/>
  <c r="AO396" i="6" s="1"/>
  <c r="AN397" i="6"/>
  <c r="AO397" i="6" s="1"/>
  <c r="AN398" i="6"/>
  <c r="AO398" i="6" s="1"/>
  <c r="AN399" i="6"/>
  <c r="AO399" i="6" s="1"/>
  <c r="AN400" i="6"/>
  <c r="AO400" i="6" s="1"/>
  <c r="AN401" i="6"/>
  <c r="AO401" i="6" s="1"/>
  <c r="AN402" i="6"/>
  <c r="AO402" i="6" s="1"/>
  <c r="AN403" i="6"/>
  <c r="AO403" i="6" s="1"/>
  <c r="AN404" i="6"/>
  <c r="AO404" i="6" s="1"/>
  <c r="AN405" i="6"/>
  <c r="AO405" i="6" s="1"/>
  <c r="AN406" i="6"/>
  <c r="AO406" i="6" s="1"/>
  <c r="AN407" i="6"/>
  <c r="AO407" i="6" s="1"/>
  <c r="AN408" i="6"/>
  <c r="AO408" i="6" s="1"/>
  <c r="AN409" i="6"/>
  <c r="AO409" i="6" s="1"/>
  <c r="AN410" i="6"/>
  <c r="AO410" i="6" s="1"/>
  <c r="AN411" i="6"/>
  <c r="AO411" i="6" s="1"/>
  <c r="AN412" i="6"/>
  <c r="AO412" i="6" s="1"/>
  <c r="AN413" i="6"/>
  <c r="AO413" i="6" s="1"/>
  <c r="AN414" i="6"/>
  <c r="AO414" i="6" s="1"/>
  <c r="AN415" i="6"/>
  <c r="AO415" i="6" s="1"/>
  <c r="AN416" i="6"/>
  <c r="AO416" i="6" s="1"/>
  <c r="AN417" i="6"/>
  <c r="AO417" i="6" s="1"/>
  <c r="AN418" i="6"/>
  <c r="AO418" i="6" s="1"/>
  <c r="AN419" i="6"/>
  <c r="AO419" i="6" s="1"/>
  <c r="AN420" i="6"/>
  <c r="AO420" i="6" s="1"/>
  <c r="AN421" i="6"/>
  <c r="AO421" i="6" s="1"/>
  <c r="AN422" i="6"/>
  <c r="AO422" i="6" s="1"/>
  <c r="AN423" i="6"/>
  <c r="AO423" i="6" s="1"/>
  <c r="AN424" i="6"/>
  <c r="AO424" i="6" s="1"/>
  <c r="AN425" i="6"/>
  <c r="AO425" i="6" s="1"/>
  <c r="AN426" i="6"/>
  <c r="AO426" i="6" s="1"/>
  <c r="AN427" i="6"/>
  <c r="AO427" i="6" s="1"/>
  <c r="AN428" i="6"/>
  <c r="AO428" i="6" s="1"/>
  <c r="AN429" i="6"/>
  <c r="AO429" i="6" s="1"/>
  <c r="AN430" i="6"/>
  <c r="AO430" i="6" s="1"/>
  <c r="AN431" i="6"/>
  <c r="AO431" i="6" s="1"/>
  <c r="AN432" i="6"/>
  <c r="AO432" i="6" s="1"/>
  <c r="AN433" i="6"/>
  <c r="AO433" i="6" s="1"/>
  <c r="AN434" i="6"/>
  <c r="AO434" i="6" s="1"/>
  <c r="AN435" i="6"/>
  <c r="AO435" i="6" s="1"/>
  <c r="AN436" i="6"/>
  <c r="AO436" i="6" s="1"/>
  <c r="AN437" i="6"/>
  <c r="AO437" i="6" s="1"/>
  <c r="AN438" i="6"/>
  <c r="AO438" i="6" s="1"/>
  <c r="AN439" i="6"/>
  <c r="AO439" i="6" s="1"/>
  <c r="AN440" i="6"/>
  <c r="AO440" i="6" s="1"/>
  <c r="AN441" i="6"/>
  <c r="AO441" i="6" s="1"/>
  <c r="AN442" i="6"/>
  <c r="AO442" i="6" s="1"/>
  <c r="AN443" i="6"/>
  <c r="AO443" i="6" s="1"/>
  <c r="AN444" i="6"/>
  <c r="AO444" i="6" s="1"/>
  <c r="AN445" i="6"/>
  <c r="AO445" i="6" s="1"/>
  <c r="AN446" i="6"/>
  <c r="AO446" i="6" s="1"/>
  <c r="AN447" i="6"/>
  <c r="AO447" i="6" s="1"/>
  <c r="AN448" i="6"/>
  <c r="AO448" i="6" s="1"/>
  <c r="AN449" i="6"/>
  <c r="AO449" i="6" s="1"/>
  <c r="AN450" i="6"/>
  <c r="AO450" i="6" s="1"/>
  <c r="AN451" i="6"/>
  <c r="AO451" i="6" s="1"/>
  <c r="AN452" i="6"/>
  <c r="AO452" i="6" s="1"/>
  <c r="AN453" i="6"/>
  <c r="AO453" i="6" s="1"/>
  <c r="AN454" i="6"/>
  <c r="AO454" i="6" s="1"/>
  <c r="AN455" i="6"/>
  <c r="AO455" i="6" s="1"/>
  <c r="AN456" i="6"/>
  <c r="AO456" i="6" s="1"/>
  <c r="AN457" i="6"/>
  <c r="AO457" i="6" s="1"/>
  <c r="AN458" i="6"/>
  <c r="AO458" i="6" s="1"/>
  <c r="AN459" i="6"/>
  <c r="AO459" i="6" s="1"/>
  <c r="AN460" i="6"/>
  <c r="AO460" i="6" s="1"/>
  <c r="AN461" i="6"/>
  <c r="AO461" i="6" s="1"/>
  <c r="AN462" i="6"/>
  <c r="AO462" i="6" s="1"/>
  <c r="AN463" i="6"/>
  <c r="AO463" i="6" s="1"/>
  <c r="AN464" i="6"/>
  <c r="AO464" i="6" s="1"/>
  <c r="AN465" i="6"/>
  <c r="AO465" i="6" s="1"/>
  <c r="AN466" i="6"/>
  <c r="AO466" i="6" s="1"/>
  <c r="AN467" i="6"/>
  <c r="AO467" i="6" s="1"/>
  <c r="AN468" i="6"/>
  <c r="AO468" i="6" s="1"/>
  <c r="AN469" i="6"/>
  <c r="AO469" i="6" s="1"/>
  <c r="AN470" i="6"/>
  <c r="AO470" i="6" s="1"/>
  <c r="AN471" i="6"/>
  <c r="AO471" i="6" s="1"/>
  <c r="AN472" i="6"/>
  <c r="AO472" i="6" s="1"/>
  <c r="AN473" i="6"/>
  <c r="AO473" i="6" s="1"/>
  <c r="AN474" i="6"/>
  <c r="AO474" i="6" s="1"/>
  <c r="AN475" i="6"/>
  <c r="AO475" i="6" s="1"/>
  <c r="AN476" i="6"/>
  <c r="AO476" i="6" s="1"/>
  <c r="AN477" i="6"/>
  <c r="AO477" i="6" s="1"/>
  <c r="AN478" i="6"/>
  <c r="AO478" i="6" s="1"/>
  <c r="AN479" i="6"/>
  <c r="AO479" i="6" s="1"/>
  <c r="AN480" i="6"/>
  <c r="AO480" i="6" s="1"/>
  <c r="AN481" i="6"/>
  <c r="AO481" i="6" s="1"/>
  <c r="AN482" i="6"/>
  <c r="AO482" i="6" s="1"/>
  <c r="AN483" i="6"/>
  <c r="AO483" i="6" s="1"/>
  <c r="AN484" i="6"/>
  <c r="AO484" i="6" s="1"/>
  <c r="AN485" i="6"/>
  <c r="AO485" i="6" s="1"/>
  <c r="AN486" i="6"/>
  <c r="AO486" i="6" s="1"/>
  <c r="AN487" i="6"/>
  <c r="AO487" i="6" s="1"/>
  <c r="AN488" i="6"/>
  <c r="AO488" i="6" s="1"/>
  <c r="AN489" i="6"/>
  <c r="AO489" i="6" s="1"/>
  <c r="AN490" i="6"/>
  <c r="AO490" i="6" s="1"/>
  <c r="AN491" i="6"/>
  <c r="AO491" i="6" s="1"/>
  <c r="AN492" i="6"/>
  <c r="AO492" i="6" s="1"/>
  <c r="AN493" i="6"/>
  <c r="AO493" i="6" s="1"/>
  <c r="AN494" i="6"/>
  <c r="AO494" i="6" s="1"/>
  <c r="AN495" i="6"/>
  <c r="AO495" i="6" s="1"/>
  <c r="AN496" i="6"/>
  <c r="AO496" i="6" s="1"/>
  <c r="AN497" i="6"/>
  <c r="AO497" i="6" s="1"/>
  <c r="AN498" i="6"/>
  <c r="AO498" i="6" s="1"/>
  <c r="AN499" i="6"/>
  <c r="AO499" i="6" s="1"/>
  <c r="AN500" i="6"/>
  <c r="AO500" i="6" s="1"/>
  <c r="AN501" i="6"/>
  <c r="AO501" i="6" s="1"/>
  <c r="AN502" i="6"/>
  <c r="AO502" i="6" s="1"/>
  <c r="AN503" i="6"/>
  <c r="AO503" i="6" s="1"/>
  <c r="AN504" i="6"/>
  <c r="AO504" i="6" s="1"/>
  <c r="AN505" i="6"/>
  <c r="AO505" i="6" s="1"/>
  <c r="AN506" i="6"/>
  <c r="AO506" i="6" s="1"/>
  <c r="AN507" i="6"/>
  <c r="AO507" i="6" s="1"/>
  <c r="AN508" i="6"/>
  <c r="AO508" i="6" s="1"/>
  <c r="AN509" i="6"/>
  <c r="AO509" i="6" s="1"/>
  <c r="AN510" i="6"/>
  <c r="AO510" i="6" s="1"/>
  <c r="AN511" i="6"/>
  <c r="AO511" i="6" s="1"/>
  <c r="AN512" i="6"/>
  <c r="AO512" i="6" s="1"/>
  <c r="AN513" i="6"/>
  <c r="AO513" i="6" s="1"/>
  <c r="AN514" i="6"/>
  <c r="AO514" i="6" s="1"/>
  <c r="AN515" i="6"/>
  <c r="AO515" i="6" s="1"/>
  <c r="AN516" i="6"/>
  <c r="AO516" i="6" s="1"/>
  <c r="AN517" i="6"/>
  <c r="AO517" i="6" s="1"/>
  <c r="AN518" i="6"/>
  <c r="AO518" i="6" s="1"/>
  <c r="AN519" i="6"/>
  <c r="AO519" i="6" s="1"/>
  <c r="AN520" i="6"/>
  <c r="AO520" i="6" s="1"/>
  <c r="AN521" i="6"/>
  <c r="AO521" i="6" s="1"/>
  <c r="AN522" i="6"/>
  <c r="AO522" i="6" s="1"/>
  <c r="AN523" i="6"/>
  <c r="AO523" i="6" s="1"/>
  <c r="AN524" i="6"/>
  <c r="AO524" i="6" s="1"/>
  <c r="AN525" i="6"/>
  <c r="AO525" i="6" s="1"/>
  <c r="AN526" i="6"/>
  <c r="AO526" i="6" s="1"/>
  <c r="AN527" i="6"/>
  <c r="AO527" i="6" s="1"/>
  <c r="AN528" i="6"/>
  <c r="AO528" i="6" s="1"/>
  <c r="AN529" i="6"/>
  <c r="AO529" i="6" s="1"/>
  <c r="AN530" i="6"/>
  <c r="AO530" i="6" s="1"/>
  <c r="AN531" i="6"/>
  <c r="AO531" i="6" s="1"/>
  <c r="AN532" i="6"/>
  <c r="AO532" i="6" s="1"/>
  <c r="AN533" i="6"/>
  <c r="AO533" i="6" s="1"/>
  <c r="AN534" i="6"/>
  <c r="AO534" i="6" s="1"/>
  <c r="AN535" i="6"/>
  <c r="AO535" i="6" s="1"/>
  <c r="AN536" i="6"/>
  <c r="AO536" i="6" s="1"/>
  <c r="AN537" i="6"/>
  <c r="AO537" i="6" s="1"/>
  <c r="AN538" i="6"/>
  <c r="AO538" i="6" s="1"/>
  <c r="AN539" i="6"/>
  <c r="AO539" i="6" s="1"/>
  <c r="AN540" i="6"/>
  <c r="AO540" i="6" s="1"/>
  <c r="AN541" i="6"/>
  <c r="AO541" i="6" s="1"/>
  <c r="AN542" i="6"/>
  <c r="AO542" i="6" s="1"/>
  <c r="AN543" i="6"/>
  <c r="AO543" i="6" s="1"/>
  <c r="AN544" i="6"/>
  <c r="AO544" i="6" s="1"/>
  <c r="AN545" i="6"/>
  <c r="AO545" i="6" s="1"/>
  <c r="AN546" i="6"/>
  <c r="AO546" i="6" s="1"/>
  <c r="AN547" i="6"/>
  <c r="AO547" i="6" s="1"/>
  <c r="AN548" i="6"/>
  <c r="AO548" i="6" s="1"/>
  <c r="AN549" i="6"/>
  <c r="AO549" i="6" s="1"/>
  <c r="AN550" i="6"/>
  <c r="AO550" i="6" s="1"/>
  <c r="AN551" i="6"/>
  <c r="AO551" i="6" s="1"/>
  <c r="AN552" i="6"/>
  <c r="AO552" i="6" s="1"/>
  <c r="AN553" i="6"/>
  <c r="AO553" i="6" s="1"/>
  <c r="AN554" i="6"/>
  <c r="AO554" i="6" s="1"/>
  <c r="AN555" i="6"/>
  <c r="AO555" i="6" s="1"/>
  <c r="AN556" i="6"/>
  <c r="AO556" i="6" s="1"/>
  <c r="AN557" i="6"/>
  <c r="AO557" i="6" s="1"/>
  <c r="AN558" i="6"/>
  <c r="AO558" i="6" s="1"/>
  <c r="AN559" i="6"/>
  <c r="AO559" i="6" s="1"/>
  <c r="AN560" i="6"/>
  <c r="AO560" i="6" s="1"/>
  <c r="AN561" i="6"/>
  <c r="AO561" i="6" s="1"/>
  <c r="AN562" i="6"/>
  <c r="AO562" i="6" s="1"/>
  <c r="AN563" i="6"/>
  <c r="AO563" i="6" s="1"/>
  <c r="AN564" i="6"/>
  <c r="AO564" i="6" s="1"/>
  <c r="AN565" i="6"/>
  <c r="AO565" i="6" s="1"/>
  <c r="AN566" i="6"/>
  <c r="AO566" i="6" s="1"/>
  <c r="AN567" i="6"/>
  <c r="AO567" i="6" s="1"/>
  <c r="AN568" i="6"/>
  <c r="AO568" i="6" s="1"/>
  <c r="AN569" i="6"/>
  <c r="AO569" i="6" s="1"/>
  <c r="AN570" i="6"/>
  <c r="AO570" i="6" s="1"/>
  <c r="AN571" i="6"/>
  <c r="AO571" i="6" s="1"/>
  <c r="AN572" i="6"/>
  <c r="AO572" i="6" s="1"/>
  <c r="AN573" i="6"/>
  <c r="AO573" i="6" s="1"/>
  <c r="AN574" i="6"/>
  <c r="AO574" i="6" s="1"/>
  <c r="AN575" i="6"/>
  <c r="AO575" i="6" s="1"/>
  <c r="AN576" i="6"/>
  <c r="AO576" i="6" s="1"/>
  <c r="AN577" i="6"/>
  <c r="AO577" i="6" s="1"/>
  <c r="AN578" i="6"/>
  <c r="AO578" i="6" s="1"/>
  <c r="AN579" i="6"/>
  <c r="AO579" i="6" s="1"/>
  <c r="AN580" i="6"/>
  <c r="AO580" i="6" s="1"/>
  <c r="AN581" i="6"/>
  <c r="AO581" i="6" s="1"/>
  <c r="AN582" i="6"/>
  <c r="AO582" i="6" s="1"/>
  <c r="AN583" i="6"/>
  <c r="AO583" i="6" s="1"/>
  <c r="AN584" i="6"/>
  <c r="AO584" i="6" s="1"/>
  <c r="AN585" i="6"/>
  <c r="AO585" i="6" s="1"/>
  <c r="AN586" i="6"/>
  <c r="AO586" i="6" s="1"/>
  <c r="AN587" i="6"/>
  <c r="AO587" i="6" s="1"/>
  <c r="AN588" i="6"/>
  <c r="AO588" i="6" s="1"/>
  <c r="AN589" i="6"/>
  <c r="AO589" i="6" s="1"/>
  <c r="AN590" i="6"/>
  <c r="AO590" i="6" s="1"/>
  <c r="AN591" i="6"/>
  <c r="AO591" i="6" s="1"/>
  <c r="AN592" i="6"/>
  <c r="AO592" i="6" s="1"/>
  <c r="AN593" i="6"/>
  <c r="AO593" i="6" s="1"/>
  <c r="AN594" i="6"/>
  <c r="AO594" i="6" s="1"/>
  <c r="AN595" i="6"/>
  <c r="AO595" i="6" s="1"/>
  <c r="AN596" i="6"/>
  <c r="AO596" i="6" s="1"/>
  <c r="AN597" i="6"/>
  <c r="AO597" i="6" s="1"/>
  <c r="AN598" i="6"/>
  <c r="AO598" i="6" s="1"/>
  <c r="AN599" i="6"/>
  <c r="AO599" i="6" s="1"/>
  <c r="AN600" i="6"/>
  <c r="AO600" i="6" s="1"/>
  <c r="AN601" i="6"/>
  <c r="AO601" i="6" s="1"/>
  <c r="AN602" i="6"/>
  <c r="AO602" i="6" s="1"/>
  <c r="AN603" i="6"/>
  <c r="AO603" i="6" s="1"/>
  <c r="AN604" i="6"/>
  <c r="AO604" i="6" s="1"/>
  <c r="AN605" i="6"/>
  <c r="AO605" i="6" s="1"/>
  <c r="AN606" i="6"/>
  <c r="AO606" i="6" s="1"/>
  <c r="AN607" i="6"/>
  <c r="AO607" i="6" s="1"/>
  <c r="AN608" i="6"/>
  <c r="AO608" i="6" s="1"/>
  <c r="AN609" i="6"/>
  <c r="AO609" i="6" s="1"/>
  <c r="AN610" i="6"/>
  <c r="AO610" i="6" s="1"/>
  <c r="AN611" i="6"/>
  <c r="AO611" i="6" s="1"/>
  <c r="AN612" i="6"/>
  <c r="AO612" i="6" s="1"/>
  <c r="AN613" i="6"/>
  <c r="AO613" i="6" s="1"/>
  <c r="AN614" i="6"/>
  <c r="AO614" i="6" s="1"/>
  <c r="AN615" i="6"/>
  <c r="AO615" i="6" s="1"/>
  <c r="AN616" i="6"/>
  <c r="AO616" i="6" s="1"/>
  <c r="AN617" i="6"/>
  <c r="AO617" i="6" s="1"/>
  <c r="AN618" i="6"/>
  <c r="AO618" i="6" s="1"/>
  <c r="AN619" i="6"/>
  <c r="AO619" i="6" s="1"/>
  <c r="AN620" i="6"/>
  <c r="AO620" i="6" s="1"/>
  <c r="AN621" i="6"/>
  <c r="AO621" i="6" s="1"/>
  <c r="AN622" i="6"/>
  <c r="AO622" i="6" s="1"/>
  <c r="AN623" i="6"/>
  <c r="AO623" i="6" s="1"/>
  <c r="AN624" i="6"/>
  <c r="AO624" i="6" s="1"/>
  <c r="AN625" i="6"/>
  <c r="AO625" i="6" s="1"/>
  <c r="AN626" i="6"/>
  <c r="AO626" i="6" s="1"/>
  <c r="AN627" i="6"/>
  <c r="AO627" i="6" s="1"/>
  <c r="AN628" i="6"/>
  <c r="AO628" i="6" s="1"/>
  <c r="AN629" i="6"/>
  <c r="AO629" i="6" s="1"/>
  <c r="AN630" i="6"/>
  <c r="AO630" i="6" s="1"/>
  <c r="AN631" i="6"/>
  <c r="AO631" i="6" s="1"/>
  <c r="AN632" i="6"/>
  <c r="AO632" i="6" s="1"/>
  <c r="AN633" i="6"/>
  <c r="AO633" i="6" s="1"/>
  <c r="AN634" i="6"/>
  <c r="AO634" i="6" s="1"/>
  <c r="AN635" i="6"/>
  <c r="AO635" i="6" s="1"/>
  <c r="AN636" i="6"/>
  <c r="AO636" i="6" s="1"/>
  <c r="AN637" i="6"/>
  <c r="AO637" i="6" s="1"/>
  <c r="AN638" i="6"/>
  <c r="AO638" i="6" s="1"/>
  <c r="AN639" i="6"/>
  <c r="AO639" i="6" s="1"/>
  <c r="AN640" i="6"/>
  <c r="AO640" i="6" s="1"/>
  <c r="AN641" i="6"/>
  <c r="AO641" i="6" s="1"/>
  <c r="AN642" i="6"/>
  <c r="AO642" i="6" s="1"/>
  <c r="AN643" i="6"/>
  <c r="AO643" i="6" s="1"/>
  <c r="AN644" i="6"/>
  <c r="AO644" i="6" s="1"/>
  <c r="AN645" i="6"/>
  <c r="AO645" i="6" s="1"/>
  <c r="AN646" i="6"/>
  <c r="AO646" i="6" s="1"/>
  <c r="AN647" i="6"/>
  <c r="AO647" i="6" s="1"/>
  <c r="AN648" i="6"/>
  <c r="AO648" i="6" s="1"/>
  <c r="AN649" i="6"/>
  <c r="AO649" i="6" s="1"/>
  <c r="AN650" i="6"/>
  <c r="AO650" i="6" s="1"/>
  <c r="AN651" i="6"/>
  <c r="AO651" i="6" s="1"/>
  <c r="AN652" i="6"/>
  <c r="AO652" i="6" s="1"/>
  <c r="AN653" i="6"/>
  <c r="AO653" i="6" s="1"/>
  <c r="AN654" i="6"/>
  <c r="AO654" i="6" s="1"/>
  <c r="AN655" i="6"/>
  <c r="AO655" i="6" s="1"/>
  <c r="AN656" i="6"/>
  <c r="AO656" i="6" s="1"/>
  <c r="AN657" i="6"/>
  <c r="AO657" i="6" s="1"/>
  <c r="AN658" i="6"/>
  <c r="AO658" i="6" s="1"/>
  <c r="AN659" i="6"/>
  <c r="AO659" i="6" s="1"/>
  <c r="AN660" i="6"/>
  <c r="AO660" i="6" s="1"/>
  <c r="AN661" i="6"/>
  <c r="AO661" i="6" s="1"/>
  <c r="AN662" i="6"/>
  <c r="AO662" i="6" s="1"/>
  <c r="AN663" i="6"/>
  <c r="AO663" i="6" s="1"/>
  <c r="AN664" i="6"/>
  <c r="AO664" i="6" s="1"/>
  <c r="AN665" i="6"/>
  <c r="AO665" i="6" s="1"/>
  <c r="AN666" i="6"/>
  <c r="AO666" i="6" s="1"/>
  <c r="AN667" i="6"/>
  <c r="AO667" i="6" s="1"/>
  <c r="AN668" i="6"/>
  <c r="AO668" i="6" s="1"/>
  <c r="AN669" i="6"/>
  <c r="AO669" i="6" s="1"/>
  <c r="AN670" i="6"/>
  <c r="AO670" i="6" s="1"/>
  <c r="AN671" i="6"/>
  <c r="AO671" i="6" s="1"/>
  <c r="AN672" i="6"/>
  <c r="AO672" i="6" s="1"/>
  <c r="AN673" i="6"/>
  <c r="AO673" i="6" s="1"/>
  <c r="AN674" i="6"/>
  <c r="AO674" i="6" s="1"/>
  <c r="AN675" i="6"/>
  <c r="AO675" i="6" s="1"/>
  <c r="AN676" i="6"/>
  <c r="AO676" i="6" s="1"/>
  <c r="AN677" i="6"/>
  <c r="AO677" i="6" s="1"/>
  <c r="AN678" i="6"/>
  <c r="AO678" i="6" s="1"/>
  <c r="AN679" i="6"/>
  <c r="AO679" i="6" s="1"/>
  <c r="AN680" i="6"/>
  <c r="AO680" i="6" s="1"/>
  <c r="AN681" i="6"/>
  <c r="AO681" i="6" s="1"/>
  <c r="AN682" i="6"/>
  <c r="AO682" i="6" s="1"/>
  <c r="AN683" i="6"/>
  <c r="AO683" i="6" s="1"/>
  <c r="AN684" i="6"/>
  <c r="AO684" i="6" s="1"/>
  <c r="AN685" i="6"/>
  <c r="AO685" i="6" s="1"/>
  <c r="AN686" i="6"/>
  <c r="AO686" i="6" s="1"/>
  <c r="AN687" i="6"/>
  <c r="AO687" i="6" s="1"/>
  <c r="AN688" i="6"/>
  <c r="AO688" i="6" s="1"/>
  <c r="AN689" i="6"/>
  <c r="AO689" i="6" s="1"/>
  <c r="AN690" i="6"/>
  <c r="AO690" i="6" s="1"/>
  <c r="AN691" i="6"/>
  <c r="AO691" i="6" s="1"/>
  <c r="AN692" i="6"/>
  <c r="AO692" i="6" s="1"/>
  <c r="AN693" i="6"/>
  <c r="AO693" i="6" s="1"/>
  <c r="AN694" i="6"/>
  <c r="AO694" i="6" s="1"/>
  <c r="AN695" i="6"/>
  <c r="AO695" i="6" s="1"/>
  <c r="AN696" i="6"/>
  <c r="AO696" i="6" s="1"/>
  <c r="AN697" i="6"/>
  <c r="AO697" i="6" s="1"/>
  <c r="AN698" i="6"/>
  <c r="AO698" i="6" s="1"/>
  <c r="AN699" i="6"/>
  <c r="AO699" i="6" s="1"/>
  <c r="AN700" i="6"/>
  <c r="AO700" i="6" s="1"/>
  <c r="AN701" i="6"/>
  <c r="AO701" i="6" s="1"/>
  <c r="AN702" i="6"/>
  <c r="AO702" i="6" s="1"/>
  <c r="AN703" i="6"/>
  <c r="AO703" i="6" s="1"/>
  <c r="AN704" i="6"/>
  <c r="AO704" i="6" s="1"/>
  <c r="AN705" i="6"/>
  <c r="AO705" i="6" s="1"/>
  <c r="AN706" i="6"/>
  <c r="AO706" i="6" s="1"/>
  <c r="AN707" i="6"/>
  <c r="AO707" i="6" s="1"/>
  <c r="AN708" i="6"/>
  <c r="AO708" i="6" s="1"/>
  <c r="AN709" i="6"/>
  <c r="AO709" i="6" s="1"/>
  <c r="AN710" i="6"/>
  <c r="AO710" i="6" s="1"/>
  <c r="AN711" i="6"/>
  <c r="AO711" i="6" s="1"/>
  <c r="AN712" i="6"/>
  <c r="AO712" i="6" s="1"/>
  <c r="AN713" i="6"/>
  <c r="AO713" i="6" s="1"/>
  <c r="AN714" i="6"/>
  <c r="AO714" i="6" s="1"/>
  <c r="AN715" i="6"/>
  <c r="AO715" i="6" s="1"/>
  <c r="AN716" i="6"/>
  <c r="AO716" i="6" s="1"/>
  <c r="AN717" i="6"/>
  <c r="AO717" i="6" s="1"/>
  <c r="AN718" i="6"/>
  <c r="AO718" i="6" s="1"/>
  <c r="AN719" i="6"/>
  <c r="AO719" i="6" s="1"/>
  <c r="AN720" i="6"/>
  <c r="AO720" i="6" s="1"/>
  <c r="AN721" i="6"/>
  <c r="AO721" i="6" s="1"/>
  <c r="AN722" i="6"/>
  <c r="AO722" i="6" s="1"/>
  <c r="AN723" i="6"/>
  <c r="AO723" i="6" s="1"/>
  <c r="AN724" i="6"/>
  <c r="AO724" i="6" s="1"/>
  <c r="AN725" i="6"/>
  <c r="AO725" i="6" s="1"/>
  <c r="AN726" i="6"/>
  <c r="AO726" i="6" s="1"/>
  <c r="AN727" i="6"/>
  <c r="AO727" i="6" s="1"/>
  <c r="AN728" i="6"/>
  <c r="AO728" i="6" s="1"/>
  <c r="AN729" i="6"/>
  <c r="AO729" i="6" s="1"/>
  <c r="AN730" i="6"/>
  <c r="AO730" i="6" s="1"/>
  <c r="AN731" i="6"/>
  <c r="AO731" i="6" s="1"/>
  <c r="AN732" i="6"/>
  <c r="AO732" i="6" s="1"/>
  <c r="AN733" i="6"/>
  <c r="AO733" i="6" s="1"/>
  <c r="AN734" i="6"/>
  <c r="AO734" i="6" s="1"/>
  <c r="AN735" i="6"/>
  <c r="AO735" i="6" s="1"/>
  <c r="AN736" i="6"/>
  <c r="AO736" i="6" s="1"/>
  <c r="AN737" i="6"/>
  <c r="AO737" i="6" s="1"/>
  <c r="AN738" i="6"/>
  <c r="AO738" i="6" s="1"/>
  <c r="AN739" i="6"/>
  <c r="AO739" i="6" s="1"/>
  <c r="AN740" i="6"/>
  <c r="AO740" i="6" s="1"/>
  <c r="AN741" i="6"/>
  <c r="AO741" i="6" s="1"/>
  <c r="AN742" i="6"/>
  <c r="AO742" i="6" s="1"/>
  <c r="AN743" i="6"/>
  <c r="AO743" i="6" s="1"/>
  <c r="AN744" i="6"/>
  <c r="AO744" i="6" s="1"/>
  <c r="AN745" i="6"/>
  <c r="AO745" i="6" s="1"/>
  <c r="AN746" i="6"/>
  <c r="AO746" i="6" s="1"/>
  <c r="AN747" i="6"/>
  <c r="AO747" i="6" s="1"/>
  <c r="AN748" i="6"/>
  <c r="AO748" i="6" s="1"/>
  <c r="AN749" i="6"/>
  <c r="AO749" i="6" s="1"/>
  <c r="AN750" i="6"/>
  <c r="AO750" i="6" s="1"/>
  <c r="AN751" i="6"/>
  <c r="AO751" i="6" s="1"/>
  <c r="AN752" i="6"/>
  <c r="AO752" i="6" s="1"/>
  <c r="AN753" i="6"/>
  <c r="AO753" i="6" s="1"/>
  <c r="AN754" i="6"/>
  <c r="AO754" i="6" s="1"/>
  <c r="AN755" i="6"/>
  <c r="AO755" i="6" s="1"/>
  <c r="AN756" i="6"/>
  <c r="AO756" i="6" s="1"/>
  <c r="AN757" i="6"/>
  <c r="AO757" i="6" s="1"/>
  <c r="AN758" i="6"/>
  <c r="AO758" i="6" s="1"/>
  <c r="AN759" i="6"/>
  <c r="AO759" i="6" s="1"/>
  <c r="AN760" i="6"/>
  <c r="AO760" i="6" s="1"/>
  <c r="AN761" i="6"/>
  <c r="AO761" i="6" s="1"/>
  <c r="AN762" i="6"/>
  <c r="AO762" i="6" s="1"/>
  <c r="AN763" i="6"/>
  <c r="AO763" i="6" s="1"/>
  <c r="AN764" i="6"/>
  <c r="AO764" i="6" s="1"/>
  <c r="AN765" i="6"/>
  <c r="AO765" i="6" s="1"/>
  <c r="AN766" i="6"/>
  <c r="AO766" i="6" s="1"/>
  <c r="AN767" i="6"/>
  <c r="AO767" i="6" s="1"/>
  <c r="AN768" i="6"/>
  <c r="AO768" i="6" s="1"/>
  <c r="AN769" i="6"/>
  <c r="AO769" i="6" s="1"/>
  <c r="AN770" i="6"/>
  <c r="AO770" i="6" s="1"/>
  <c r="AN771" i="6"/>
  <c r="AO771" i="6" s="1"/>
  <c r="AN772" i="6"/>
  <c r="AO772" i="6" s="1"/>
  <c r="AN773" i="6"/>
  <c r="AO773" i="6" s="1"/>
  <c r="AN774" i="6"/>
  <c r="AO774" i="6" s="1"/>
  <c r="AN775" i="6"/>
  <c r="AO775" i="6" s="1"/>
  <c r="AN776" i="6"/>
  <c r="AO776" i="6" s="1"/>
  <c r="AN777" i="6"/>
  <c r="AO777" i="6" s="1"/>
  <c r="AN778" i="6"/>
  <c r="AO778" i="6" s="1"/>
  <c r="AN779" i="6"/>
  <c r="AO779" i="6" s="1"/>
  <c r="AN780" i="6"/>
  <c r="AO780" i="6" s="1"/>
  <c r="AN781" i="6"/>
  <c r="AO781" i="6" s="1"/>
  <c r="AN782" i="6"/>
  <c r="AO782" i="6" s="1"/>
  <c r="AN783" i="6"/>
  <c r="AO783" i="6" s="1"/>
  <c r="AN784" i="6"/>
  <c r="AO784" i="6" s="1"/>
  <c r="AN785" i="6"/>
  <c r="AO785" i="6" s="1"/>
  <c r="AN786" i="6"/>
  <c r="AO786" i="6" s="1"/>
  <c r="AN787" i="6"/>
  <c r="AO787" i="6" s="1"/>
  <c r="AN788" i="6"/>
  <c r="AO788" i="6" s="1"/>
  <c r="AN789" i="6"/>
  <c r="AO789" i="6" s="1"/>
  <c r="AN790" i="6"/>
  <c r="AO790" i="6" s="1"/>
  <c r="AN791" i="6"/>
  <c r="AO791" i="6" s="1"/>
  <c r="AN792" i="6"/>
  <c r="AO792" i="6" s="1"/>
  <c r="AN793" i="6"/>
  <c r="AO793" i="6" s="1"/>
  <c r="AN794" i="6"/>
  <c r="AO794" i="6" s="1"/>
  <c r="AN795" i="6"/>
  <c r="AO795" i="6" s="1"/>
  <c r="AN796" i="6"/>
  <c r="AO796" i="6" s="1"/>
  <c r="AN797" i="6"/>
  <c r="AO797" i="6" s="1"/>
  <c r="AN798" i="6"/>
  <c r="AO798" i="6" s="1"/>
  <c r="AN799" i="6"/>
  <c r="AO799" i="6" s="1"/>
  <c r="AN800" i="6"/>
  <c r="AO800" i="6" s="1"/>
  <c r="AN801" i="6"/>
  <c r="AO801" i="6" s="1"/>
  <c r="AN802" i="6"/>
  <c r="AO802" i="6" s="1"/>
  <c r="AN803" i="6"/>
  <c r="AO803" i="6" s="1"/>
  <c r="AN804" i="6"/>
  <c r="AO804" i="6" s="1"/>
  <c r="AN805" i="6"/>
  <c r="AO805" i="6" s="1"/>
  <c r="AN806" i="6"/>
  <c r="AO806" i="6" s="1"/>
  <c r="AN807" i="6"/>
  <c r="AO807" i="6" s="1"/>
  <c r="AN808" i="6"/>
  <c r="AO808" i="6" s="1"/>
  <c r="AN809" i="6"/>
  <c r="AO809" i="6" s="1"/>
  <c r="AN810" i="6"/>
  <c r="AO810" i="6" s="1"/>
  <c r="AN811" i="6"/>
  <c r="AO811" i="6" s="1"/>
  <c r="AN812" i="6"/>
  <c r="AO812" i="6" s="1"/>
  <c r="AN813" i="6"/>
  <c r="AO813" i="6" s="1"/>
  <c r="AN814" i="6"/>
  <c r="AO814" i="6" s="1"/>
  <c r="AN815" i="6"/>
  <c r="AO815" i="6" s="1"/>
  <c r="AN816" i="6"/>
  <c r="AO816" i="6" s="1"/>
  <c r="AN817" i="6"/>
  <c r="AO817" i="6" s="1"/>
  <c r="AN818" i="6"/>
  <c r="AO818" i="6" s="1"/>
  <c r="AN819" i="6"/>
  <c r="AO819" i="6" s="1"/>
  <c r="AN820" i="6"/>
  <c r="AO820" i="6" s="1"/>
  <c r="AN821" i="6"/>
  <c r="AO821" i="6" s="1"/>
  <c r="AN822" i="6"/>
  <c r="AO822" i="6" s="1"/>
  <c r="AN823" i="6"/>
  <c r="AO823" i="6" s="1"/>
  <c r="AN824" i="6"/>
  <c r="AO824" i="6" s="1"/>
  <c r="AN825" i="6"/>
  <c r="AO825" i="6" s="1"/>
  <c r="AN826" i="6"/>
  <c r="AO826" i="6" s="1"/>
  <c r="AN827" i="6"/>
  <c r="AO827" i="6" s="1"/>
  <c r="AN828" i="6"/>
  <c r="AO828" i="6" s="1"/>
  <c r="AN829" i="6"/>
  <c r="AO829" i="6" s="1"/>
  <c r="AN830" i="6"/>
  <c r="AO830" i="6" s="1"/>
  <c r="AN831" i="6"/>
  <c r="AO831" i="6" s="1"/>
  <c r="AN832" i="6"/>
  <c r="AO832" i="6" s="1"/>
  <c r="AN833" i="6"/>
  <c r="AO833" i="6" s="1"/>
  <c r="AN834" i="6"/>
  <c r="AO834" i="6" s="1"/>
  <c r="AN835" i="6"/>
  <c r="AO835" i="6" s="1"/>
  <c r="AN836" i="6"/>
  <c r="AO836" i="6" s="1"/>
  <c r="AN837" i="6"/>
  <c r="AO837" i="6" s="1"/>
  <c r="AN838" i="6"/>
  <c r="AO838" i="6" s="1"/>
  <c r="AN839" i="6"/>
  <c r="AO839" i="6" s="1"/>
  <c r="AN840" i="6"/>
  <c r="AO840" i="6" s="1"/>
  <c r="AN841" i="6"/>
  <c r="AO841" i="6" s="1"/>
  <c r="AN842" i="6"/>
  <c r="AO842" i="6" s="1"/>
  <c r="AN843" i="6"/>
  <c r="AO843" i="6" s="1"/>
  <c r="AN844" i="6"/>
  <c r="AO844" i="6" s="1"/>
  <c r="AN845" i="6"/>
  <c r="AO845" i="6" s="1"/>
  <c r="AN846" i="6"/>
  <c r="AO846" i="6" s="1"/>
  <c r="AN847" i="6"/>
  <c r="AO847" i="6" s="1"/>
  <c r="AN848" i="6"/>
  <c r="AO848" i="6" s="1"/>
  <c r="AN849" i="6"/>
  <c r="AO849" i="6" s="1"/>
  <c r="AN850" i="6"/>
  <c r="AO850" i="6" s="1"/>
  <c r="AN851" i="6"/>
  <c r="AO851" i="6" s="1"/>
  <c r="AN852" i="6"/>
  <c r="AO852" i="6" s="1"/>
  <c r="AN853" i="6"/>
  <c r="AO853" i="6" s="1"/>
  <c r="AN854" i="6"/>
  <c r="AO854" i="6" s="1"/>
  <c r="AN855" i="6"/>
  <c r="AO855" i="6" s="1"/>
  <c r="AN856" i="6"/>
  <c r="AO856" i="6" s="1"/>
  <c r="AN857" i="6"/>
  <c r="AO857" i="6" s="1"/>
  <c r="AN858" i="6"/>
  <c r="AO858" i="6" s="1"/>
  <c r="AN859" i="6"/>
  <c r="AO859" i="6" s="1"/>
  <c r="AN860" i="6"/>
  <c r="AO860" i="6" s="1"/>
  <c r="AN861" i="6"/>
  <c r="AO861" i="6" s="1"/>
  <c r="AN862" i="6"/>
  <c r="AO862" i="6" s="1"/>
  <c r="AN863" i="6"/>
  <c r="AO863" i="6" s="1"/>
  <c r="AN864" i="6"/>
  <c r="AO864" i="6" s="1"/>
  <c r="AN865" i="6"/>
  <c r="AO865" i="6" s="1"/>
  <c r="AN866" i="6"/>
  <c r="AO866" i="6" s="1"/>
  <c r="AN867" i="6"/>
  <c r="AO867" i="6" s="1"/>
  <c r="AN868" i="6"/>
  <c r="AO868" i="6" s="1"/>
  <c r="AN869" i="6"/>
  <c r="AO869" i="6" s="1"/>
  <c r="AN870" i="6"/>
  <c r="AO870" i="6" s="1"/>
  <c r="AN871" i="6"/>
  <c r="AO871" i="6" s="1"/>
  <c r="AN872" i="6"/>
  <c r="AO872" i="6" s="1"/>
  <c r="AN873" i="6"/>
  <c r="AO873" i="6" s="1"/>
  <c r="AN874" i="6"/>
  <c r="AO874" i="6" s="1"/>
  <c r="AN875" i="6"/>
  <c r="AO875" i="6" s="1"/>
  <c r="AN876" i="6"/>
  <c r="AO876" i="6" s="1"/>
  <c r="AN877" i="6"/>
  <c r="AO877" i="6" s="1"/>
  <c r="AN878" i="6"/>
  <c r="AO878" i="6" s="1"/>
  <c r="AN879" i="6"/>
  <c r="AO879" i="6" s="1"/>
  <c r="AN880" i="6"/>
  <c r="AO880" i="6" s="1"/>
  <c r="AN881" i="6"/>
  <c r="AO881" i="6" s="1"/>
  <c r="AN882" i="6"/>
  <c r="AO882" i="6" s="1"/>
  <c r="AN883" i="6"/>
  <c r="AO883" i="6" s="1"/>
  <c r="AN884" i="6"/>
  <c r="AO884" i="6" s="1"/>
  <c r="AN885" i="6"/>
  <c r="AO885" i="6" s="1"/>
  <c r="AN886" i="6"/>
  <c r="AO886" i="6" s="1"/>
  <c r="AN887" i="6"/>
  <c r="AO887" i="6" s="1"/>
  <c r="AN888" i="6"/>
  <c r="AO888" i="6" s="1"/>
  <c r="AN889" i="6"/>
  <c r="AO889" i="6" s="1"/>
  <c r="AN890" i="6"/>
  <c r="AO890" i="6" s="1"/>
  <c r="AN891" i="6"/>
  <c r="AO891" i="6" s="1"/>
  <c r="AN892" i="6"/>
  <c r="AO892" i="6" s="1"/>
  <c r="AN893" i="6"/>
  <c r="AO893" i="6" s="1"/>
  <c r="AN894" i="6"/>
  <c r="AO894" i="6" s="1"/>
  <c r="AN895" i="6"/>
  <c r="AO895" i="6" s="1"/>
  <c r="AN896" i="6"/>
  <c r="AO896" i="6" s="1"/>
  <c r="AN897" i="6"/>
  <c r="AO897" i="6" s="1"/>
  <c r="AN898" i="6"/>
  <c r="AO898" i="6" s="1"/>
  <c r="AN899" i="6"/>
  <c r="AO899" i="6" s="1"/>
  <c r="AN900" i="6"/>
  <c r="AO900" i="6" s="1"/>
  <c r="AN901" i="6"/>
  <c r="AO901" i="6" s="1"/>
  <c r="AN902" i="6"/>
  <c r="AO902" i="6" s="1"/>
  <c r="AN903" i="6"/>
  <c r="AO903" i="6" s="1"/>
  <c r="AN904" i="6"/>
  <c r="AO904" i="6" s="1"/>
  <c r="AN905" i="6"/>
  <c r="AO905" i="6" s="1"/>
  <c r="AN906" i="6"/>
  <c r="AO906" i="6" s="1"/>
  <c r="AN907" i="6"/>
  <c r="AO907" i="6" s="1"/>
  <c r="AN908" i="6"/>
  <c r="AO908" i="6" s="1"/>
  <c r="AN909" i="6"/>
  <c r="AO909" i="6" s="1"/>
  <c r="AN910" i="6"/>
  <c r="AO910" i="6" s="1"/>
  <c r="AN911" i="6"/>
  <c r="AO911" i="6" s="1"/>
  <c r="AN912" i="6"/>
  <c r="AO912" i="6" s="1"/>
  <c r="AN913" i="6"/>
  <c r="AO913" i="6" s="1"/>
  <c r="AN914" i="6"/>
  <c r="AO914" i="6" s="1"/>
  <c r="AN915" i="6"/>
  <c r="AO915" i="6" s="1"/>
  <c r="AN916" i="6"/>
  <c r="AO916" i="6" s="1"/>
  <c r="AN917" i="6"/>
  <c r="AO917" i="6" s="1"/>
  <c r="AN918" i="6"/>
  <c r="AO918" i="6" s="1"/>
  <c r="AN919" i="6"/>
  <c r="AO919" i="6" s="1"/>
  <c r="AN920" i="6"/>
  <c r="AO920" i="6" s="1"/>
  <c r="AN921" i="6"/>
  <c r="AO921" i="6" s="1"/>
  <c r="AN922" i="6"/>
  <c r="AO922" i="6" s="1"/>
  <c r="AN923" i="6"/>
  <c r="AO923" i="6" s="1"/>
  <c r="AN924" i="6"/>
  <c r="AO924" i="6" s="1"/>
  <c r="AN925" i="6"/>
  <c r="AO925" i="6" s="1"/>
  <c r="AN926" i="6"/>
  <c r="AO926" i="6" s="1"/>
  <c r="AN927" i="6"/>
  <c r="AO927" i="6" s="1"/>
  <c r="AN928" i="6"/>
  <c r="AO928" i="6" s="1"/>
  <c r="AN929" i="6"/>
  <c r="AO929" i="6" s="1"/>
  <c r="AN930" i="6"/>
  <c r="AO930" i="6" s="1"/>
  <c r="AN931" i="6"/>
  <c r="AO931" i="6" s="1"/>
  <c r="AN932" i="6"/>
  <c r="AO932" i="6" s="1"/>
  <c r="AN933" i="6"/>
  <c r="AO933" i="6" s="1"/>
  <c r="AN934" i="6"/>
  <c r="AO934" i="6" s="1"/>
  <c r="AN935" i="6"/>
  <c r="AO935" i="6" s="1"/>
  <c r="AN936" i="6"/>
  <c r="AO936" i="6" s="1"/>
  <c r="AN937" i="6"/>
  <c r="AO937" i="6" s="1"/>
  <c r="AN938" i="6"/>
  <c r="AO938" i="6" s="1"/>
  <c r="AN939" i="6"/>
  <c r="AO939" i="6" s="1"/>
  <c r="AN940" i="6"/>
  <c r="AO940" i="6" s="1"/>
  <c r="AN941" i="6"/>
  <c r="AO941" i="6" s="1"/>
  <c r="AN942" i="6"/>
  <c r="AO942" i="6" s="1"/>
  <c r="AN943" i="6"/>
  <c r="AO943" i="6" s="1"/>
  <c r="AN944" i="6"/>
  <c r="AO944" i="6" s="1"/>
  <c r="AN945" i="6"/>
  <c r="AO945" i="6" s="1"/>
  <c r="AN946" i="6"/>
  <c r="AO946" i="6" s="1"/>
  <c r="AN947" i="6"/>
  <c r="AO947" i="6" s="1"/>
  <c r="AN948" i="6"/>
  <c r="AO948" i="6" s="1"/>
  <c r="AN949" i="6"/>
  <c r="AO949" i="6" s="1"/>
  <c r="AN950" i="6"/>
  <c r="AO950" i="6" s="1"/>
  <c r="AN951" i="6"/>
  <c r="AO951" i="6" s="1"/>
  <c r="AN952" i="6"/>
  <c r="AO952" i="6" s="1"/>
  <c r="AN953" i="6"/>
  <c r="AO953" i="6" s="1"/>
  <c r="AN954" i="6"/>
  <c r="AO954" i="6" s="1"/>
  <c r="AN955" i="6"/>
  <c r="AO955" i="6" s="1"/>
  <c r="AN956" i="6"/>
  <c r="AO956" i="6" s="1"/>
  <c r="AN957" i="6"/>
  <c r="AO957" i="6" s="1"/>
  <c r="AN958" i="6"/>
  <c r="AO958" i="6" s="1"/>
  <c r="AN959" i="6"/>
  <c r="AO959" i="6" s="1"/>
  <c r="AN960" i="6"/>
  <c r="AO960" i="6" s="1"/>
  <c r="AN961" i="6"/>
  <c r="AO961" i="6" s="1"/>
  <c r="AN962" i="6"/>
  <c r="AO962" i="6" s="1"/>
  <c r="AN963" i="6"/>
  <c r="AO963" i="6" s="1"/>
  <c r="AN964" i="6"/>
  <c r="AO964" i="6" s="1"/>
  <c r="AN965" i="6"/>
  <c r="AO965" i="6" s="1"/>
  <c r="AN966" i="6"/>
  <c r="AO966" i="6" s="1"/>
  <c r="AN967" i="6"/>
  <c r="AO967" i="6" s="1"/>
  <c r="AN968" i="6"/>
  <c r="AO968" i="6" s="1"/>
  <c r="AN969" i="6"/>
  <c r="AO969" i="6" s="1"/>
  <c r="AN970" i="6"/>
  <c r="AO970" i="6" s="1"/>
  <c r="AN971" i="6"/>
  <c r="AO971" i="6" s="1"/>
  <c r="AN972" i="6"/>
  <c r="AO972" i="6" s="1"/>
  <c r="AN973" i="6"/>
  <c r="AO973" i="6" s="1"/>
  <c r="AN974" i="6"/>
  <c r="AO974" i="6" s="1"/>
  <c r="AN975" i="6"/>
  <c r="AO975" i="6" s="1"/>
  <c r="AN976" i="6"/>
  <c r="AO976" i="6" s="1"/>
  <c r="AN977" i="6"/>
  <c r="AO977" i="6" s="1"/>
  <c r="AN978" i="6"/>
  <c r="AO978" i="6" s="1"/>
  <c r="AN979" i="6"/>
  <c r="AO979" i="6" s="1"/>
  <c r="AN980" i="6"/>
  <c r="AO980" i="6" s="1"/>
  <c r="AN981" i="6"/>
  <c r="AO981" i="6" s="1"/>
  <c r="AN982" i="6"/>
  <c r="AO982" i="6" s="1"/>
  <c r="AN983" i="6"/>
  <c r="AO983" i="6" s="1"/>
  <c r="AN984" i="6"/>
  <c r="AO984" i="6" s="1"/>
  <c r="AN985" i="6"/>
  <c r="AO985" i="6" s="1"/>
  <c r="AN986" i="6"/>
  <c r="AO986" i="6" s="1"/>
  <c r="AN987" i="6"/>
  <c r="AO987" i="6" s="1"/>
  <c r="AN988" i="6"/>
  <c r="AO988" i="6" s="1"/>
  <c r="AN989" i="6"/>
  <c r="AO989" i="6" s="1"/>
  <c r="AN990" i="6"/>
  <c r="AO990" i="6" s="1"/>
  <c r="AN991" i="6"/>
  <c r="AO991" i="6" s="1"/>
  <c r="AN992" i="6"/>
  <c r="AO992" i="6" s="1"/>
  <c r="AN993" i="6"/>
  <c r="AO993" i="6" s="1"/>
  <c r="AN994" i="6"/>
  <c r="AO994" i="6" s="1"/>
  <c r="AN995" i="6"/>
  <c r="AO995" i="6" s="1"/>
  <c r="AN996" i="6"/>
  <c r="AO996" i="6" s="1"/>
  <c r="AN997" i="6"/>
  <c r="AO997" i="6" s="1"/>
  <c r="AN998" i="6"/>
  <c r="AO998" i="6" s="1"/>
  <c r="AN999" i="6"/>
  <c r="AO999" i="6" s="1"/>
  <c r="AN1000" i="6"/>
  <c r="AO1000" i="6" s="1"/>
  <c r="AN1001" i="6"/>
  <c r="AO1001" i="6" s="1"/>
  <c r="AN1002" i="6"/>
  <c r="AO1002" i="6" s="1"/>
  <c r="AN1003" i="6"/>
  <c r="AO1003" i="6" s="1"/>
  <c r="AN1004" i="6"/>
  <c r="AO1004" i="6" s="1"/>
  <c r="AN1005" i="6"/>
  <c r="AO1005" i="6" s="1"/>
  <c r="AN1006" i="6"/>
  <c r="AO1006" i="6" s="1"/>
  <c r="AN1007" i="6"/>
  <c r="AO1007" i="6" s="1"/>
  <c r="AN1008" i="6"/>
  <c r="AO1008" i="6" s="1"/>
  <c r="AN1009" i="6"/>
  <c r="AO1009" i="6" s="1"/>
  <c r="AN1010" i="6"/>
  <c r="AO1010" i="6" s="1"/>
  <c r="AN1011" i="6"/>
  <c r="AO1011" i="6" s="1"/>
  <c r="AN1012" i="6"/>
  <c r="AO1012" i="6" s="1"/>
  <c r="AN1013" i="6"/>
  <c r="AO1013" i="6" s="1"/>
  <c r="AN1014" i="6"/>
  <c r="AO1014" i="6" s="1"/>
  <c r="AN1015" i="6"/>
  <c r="AO1015" i="6" s="1"/>
  <c r="AN1016" i="6"/>
  <c r="AO1016" i="6" s="1"/>
  <c r="AN1017" i="6"/>
  <c r="AO1017" i="6" s="1"/>
  <c r="AN1018" i="6"/>
  <c r="AO1018" i="6" s="1"/>
  <c r="AN1019" i="6"/>
  <c r="AO1019" i="6" s="1"/>
  <c r="AN1020" i="6"/>
  <c r="AO1020" i="6" s="1"/>
  <c r="AN1021" i="6"/>
  <c r="AO1021" i="6" s="1"/>
  <c r="AN1022" i="6"/>
  <c r="AO1022" i="6" s="1"/>
  <c r="AN1023" i="6"/>
  <c r="AO1023" i="6" s="1"/>
  <c r="AN1024" i="6"/>
  <c r="AO1024" i="6" s="1"/>
  <c r="AN1025" i="6"/>
  <c r="AO1025" i="6" s="1"/>
  <c r="AN1026" i="6"/>
  <c r="AO1026" i="6" s="1"/>
  <c r="AN1027" i="6"/>
  <c r="AO1027" i="6" s="1"/>
  <c r="AN1028" i="6"/>
  <c r="AO1028" i="6" s="1"/>
  <c r="AN1029" i="6"/>
  <c r="AO1029" i="6" s="1"/>
  <c r="AN1030" i="6"/>
  <c r="AO1030" i="6" s="1"/>
  <c r="AN1031" i="6"/>
  <c r="AO1031" i="6" s="1"/>
  <c r="AN1032" i="6"/>
  <c r="AO1032" i="6" s="1"/>
  <c r="AN1033" i="6"/>
  <c r="AO1033" i="6" s="1"/>
  <c r="AN1034" i="6"/>
  <c r="AO1034" i="6" s="1"/>
  <c r="AN1035" i="6"/>
  <c r="AO1035" i="6" s="1"/>
  <c r="AN1036" i="6"/>
  <c r="AO1036" i="6" s="1"/>
  <c r="AN1037" i="6"/>
  <c r="AO1037" i="6" s="1"/>
  <c r="AN1038" i="6"/>
  <c r="AO1038" i="6" s="1"/>
  <c r="AN1039" i="6"/>
  <c r="AO1039" i="6" s="1"/>
  <c r="AN1040" i="6"/>
  <c r="AO1040" i="6" s="1"/>
  <c r="AN1041" i="6"/>
  <c r="AO1041" i="6" s="1"/>
  <c r="AN1042" i="6"/>
  <c r="AO1042" i="6" s="1"/>
  <c r="AN1043" i="6"/>
  <c r="AO1043" i="6" s="1"/>
  <c r="AN1044" i="6"/>
  <c r="AO1044" i="6" s="1"/>
  <c r="AN1045" i="6"/>
  <c r="AO1045" i="6" s="1"/>
  <c r="AN1046" i="6"/>
  <c r="AO1046" i="6" s="1"/>
  <c r="AN1047" i="6"/>
  <c r="AO1047" i="6" s="1"/>
  <c r="AN1048" i="6"/>
  <c r="AO1048" i="6" s="1"/>
  <c r="AN1049" i="6"/>
  <c r="AO1049" i="6" s="1"/>
  <c r="AN1050" i="6"/>
  <c r="AO1050" i="6" s="1"/>
  <c r="AN1051" i="6"/>
  <c r="AO1051" i="6" s="1"/>
  <c r="AN1052" i="6"/>
  <c r="AO1052" i="6" s="1"/>
  <c r="AN1053" i="6"/>
  <c r="AO1053" i="6" s="1"/>
  <c r="AN54" i="6"/>
  <c r="AO54" i="6" s="1"/>
  <c r="P55" i="6"/>
  <c r="Q55" i="6" s="1"/>
  <c r="P56" i="6"/>
  <c r="Q56" i="6" s="1"/>
  <c r="P57" i="6"/>
  <c r="Q57" i="6" s="1"/>
  <c r="P58" i="6"/>
  <c r="Q58" i="6" s="1"/>
  <c r="P59" i="6"/>
  <c r="Q59" i="6" s="1"/>
  <c r="P60" i="6"/>
  <c r="Q60" i="6" s="1"/>
  <c r="P61" i="6"/>
  <c r="Q61" i="6" s="1"/>
  <c r="P62" i="6"/>
  <c r="Q62" i="6" s="1"/>
  <c r="P63" i="6"/>
  <c r="Q63" i="6" s="1"/>
  <c r="P64" i="6"/>
  <c r="Q64" i="6" s="1"/>
  <c r="P65" i="6"/>
  <c r="Q65" i="6" s="1"/>
  <c r="P66" i="6"/>
  <c r="Q66" i="6" s="1"/>
  <c r="P67" i="6"/>
  <c r="Q67" i="6" s="1"/>
  <c r="P68" i="6"/>
  <c r="Q68" i="6" s="1"/>
  <c r="P69" i="6"/>
  <c r="Q69" i="6" s="1"/>
  <c r="P70" i="6"/>
  <c r="Q70" i="6" s="1"/>
  <c r="P71" i="6"/>
  <c r="Q71" i="6" s="1"/>
  <c r="P72" i="6"/>
  <c r="Q72" i="6" s="1"/>
  <c r="P73" i="6"/>
  <c r="Q73" i="6" s="1"/>
  <c r="P74" i="6"/>
  <c r="Q74" i="6" s="1"/>
  <c r="P75" i="6"/>
  <c r="Q75" i="6" s="1"/>
  <c r="P76" i="6"/>
  <c r="Q76" i="6" s="1"/>
  <c r="P77" i="6"/>
  <c r="Q77" i="6" s="1"/>
  <c r="P78" i="6"/>
  <c r="Q78" i="6" s="1"/>
  <c r="P79" i="6"/>
  <c r="Q79" i="6" s="1"/>
  <c r="P80" i="6"/>
  <c r="Q80" i="6" s="1"/>
  <c r="P81" i="6"/>
  <c r="Q81" i="6" s="1"/>
  <c r="P82" i="6"/>
  <c r="Q82" i="6" s="1"/>
  <c r="P83" i="6"/>
  <c r="Q83" i="6" s="1"/>
  <c r="P84" i="6"/>
  <c r="Q84" i="6" s="1"/>
  <c r="P85" i="6"/>
  <c r="Q85" i="6" s="1"/>
  <c r="P86" i="6"/>
  <c r="Q86" i="6" s="1"/>
  <c r="P87" i="6"/>
  <c r="Q87" i="6" s="1"/>
  <c r="P88" i="6"/>
  <c r="Q88" i="6" s="1"/>
  <c r="P89" i="6"/>
  <c r="Q89" i="6" s="1"/>
  <c r="P90" i="6"/>
  <c r="Q90" i="6" s="1"/>
  <c r="P91" i="6"/>
  <c r="Q91" i="6" s="1"/>
  <c r="P92" i="6"/>
  <c r="Q92" i="6" s="1"/>
  <c r="P93" i="6"/>
  <c r="Q93" i="6" s="1"/>
  <c r="P94" i="6"/>
  <c r="Q94" i="6" s="1"/>
  <c r="P95" i="6"/>
  <c r="Q95" i="6" s="1"/>
  <c r="P96" i="6"/>
  <c r="Q96" i="6" s="1"/>
  <c r="P97" i="6"/>
  <c r="Q97" i="6" s="1"/>
  <c r="P98" i="6"/>
  <c r="Q98" i="6" s="1"/>
  <c r="P99" i="6"/>
  <c r="Q99" i="6" s="1"/>
  <c r="P100" i="6"/>
  <c r="Q100" i="6" s="1"/>
  <c r="P101" i="6"/>
  <c r="Q101" i="6" s="1"/>
  <c r="P102" i="6"/>
  <c r="Q102" i="6" s="1"/>
  <c r="P103" i="6"/>
  <c r="Q103" i="6" s="1"/>
  <c r="P104" i="6"/>
  <c r="Q104" i="6" s="1"/>
  <c r="P105" i="6"/>
  <c r="Q105" i="6" s="1"/>
  <c r="P106" i="6"/>
  <c r="Q106" i="6" s="1"/>
  <c r="P107" i="6"/>
  <c r="Q107" i="6" s="1"/>
  <c r="P108" i="6"/>
  <c r="Q108" i="6" s="1"/>
  <c r="P109" i="6"/>
  <c r="Q109" i="6" s="1"/>
  <c r="P110" i="6"/>
  <c r="Q110" i="6" s="1"/>
  <c r="P111" i="6"/>
  <c r="Q111" i="6" s="1"/>
  <c r="P112" i="6"/>
  <c r="Q112" i="6" s="1"/>
  <c r="P113" i="6"/>
  <c r="Q113" i="6" s="1"/>
  <c r="P114" i="6"/>
  <c r="Q114" i="6" s="1"/>
  <c r="P115" i="6"/>
  <c r="Q115" i="6" s="1"/>
  <c r="P116" i="6"/>
  <c r="Q116" i="6" s="1"/>
  <c r="P117" i="6"/>
  <c r="Q117" i="6" s="1"/>
  <c r="P118" i="6"/>
  <c r="Q118" i="6" s="1"/>
  <c r="P119" i="6"/>
  <c r="Q119" i="6" s="1"/>
  <c r="P120" i="6"/>
  <c r="Q120" i="6" s="1"/>
  <c r="P121" i="6"/>
  <c r="Q121" i="6" s="1"/>
  <c r="P122" i="6"/>
  <c r="Q122" i="6" s="1"/>
  <c r="P123" i="6"/>
  <c r="Q123" i="6" s="1"/>
  <c r="P124" i="6"/>
  <c r="Q124" i="6" s="1"/>
  <c r="P125" i="6"/>
  <c r="Q125" i="6" s="1"/>
  <c r="P126" i="6"/>
  <c r="Q126" i="6" s="1"/>
  <c r="P127" i="6"/>
  <c r="Q127" i="6" s="1"/>
  <c r="P128" i="6"/>
  <c r="Q128" i="6" s="1"/>
  <c r="P129" i="6"/>
  <c r="Q129" i="6" s="1"/>
  <c r="P130" i="6"/>
  <c r="Q130" i="6" s="1"/>
  <c r="P131" i="6"/>
  <c r="Q131" i="6" s="1"/>
  <c r="P132" i="6"/>
  <c r="Q132" i="6" s="1"/>
  <c r="P133" i="6"/>
  <c r="Q133" i="6" s="1"/>
  <c r="P134" i="6"/>
  <c r="Q134" i="6" s="1"/>
  <c r="P135" i="6"/>
  <c r="Q135" i="6" s="1"/>
  <c r="P136" i="6"/>
  <c r="Q136" i="6" s="1"/>
  <c r="P137" i="6"/>
  <c r="Q137" i="6" s="1"/>
  <c r="P138" i="6"/>
  <c r="Q138" i="6" s="1"/>
  <c r="P139" i="6"/>
  <c r="Q139" i="6" s="1"/>
  <c r="P140" i="6"/>
  <c r="Q140" i="6" s="1"/>
  <c r="P141" i="6"/>
  <c r="Q141" i="6" s="1"/>
  <c r="P142" i="6"/>
  <c r="Q142" i="6" s="1"/>
  <c r="P143" i="6"/>
  <c r="Q143" i="6" s="1"/>
  <c r="P144" i="6"/>
  <c r="Q144" i="6" s="1"/>
  <c r="P145" i="6"/>
  <c r="Q145" i="6" s="1"/>
  <c r="P146" i="6"/>
  <c r="Q146" i="6" s="1"/>
  <c r="P147" i="6"/>
  <c r="Q147" i="6" s="1"/>
  <c r="P148" i="6"/>
  <c r="Q148" i="6" s="1"/>
  <c r="P149" i="6"/>
  <c r="Q149" i="6" s="1"/>
  <c r="P150" i="6"/>
  <c r="Q150" i="6" s="1"/>
  <c r="P151" i="6"/>
  <c r="Q151" i="6" s="1"/>
  <c r="P152" i="6"/>
  <c r="Q152" i="6" s="1"/>
  <c r="P153" i="6"/>
  <c r="Q153" i="6" s="1"/>
  <c r="P154" i="6"/>
  <c r="Q154" i="6" s="1"/>
  <c r="P155" i="6"/>
  <c r="Q155" i="6" s="1"/>
  <c r="P156" i="6"/>
  <c r="Q156" i="6" s="1"/>
  <c r="P157" i="6"/>
  <c r="Q157" i="6" s="1"/>
  <c r="P158" i="6"/>
  <c r="Q158" i="6" s="1"/>
  <c r="P159" i="6"/>
  <c r="Q159" i="6" s="1"/>
  <c r="P160" i="6"/>
  <c r="Q160" i="6" s="1"/>
  <c r="P161" i="6"/>
  <c r="Q161" i="6" s="1"/>
  <c r="P162" i="6"/>
  <c r="Q162" i="6" s="1"/>
  <c r="P163" i="6"/>
  <c r="Q163" i="6" s="1"/>
  <c r="P164" i="6"/>
  <c r="Q164" i="6" s="1"/>
  <c r="P165" i="6"/>
  <c r="Q165" i="6" s="1"/>
  <c r="P166" i="6"/>
  <c r="Q166" i="6" s="1"/>
  <c r="P167" i="6"/>
  <c r="Q167" i="6" s="1"/>
  <c r="P168" i="6"/>
  <c r="Q168" i="6" s="1"/>
  <c r="P169" i="6"/>
  <c r="Q169" i="6" s="1"/>
  <c r="P170" i="6"/>
  <c r="Q170" i="6" s="1"/>
  <c r="P171" i="6"/>
  <c r="Q171" i="6" s="1"/>
  <c r="P172" i="6"/>
  <c r="Q172" i="6" s="1"/>
  <c r="P173" i="6"/>
  <c r="Q173" i="6" s="1"/>
  <c r="P174" i="6"/>
  <c r="Q174" i="6" s="1"/>
  <c r="P175" i="6"/>
  <c r="Q175" i="6" s="1"/>
  <c r="P176" i="6"/>
  <c r="Q176" i="6" s="1"/>
  <c r="P177" i="6"/>
  <c r="Q177" i="6" s="1"/>
  <c r="P178" i="6"/>
  <c r="Q178" i="6" s="1"/>
  <c r="P179" i="6"/>
  <c r="Q179" i="6" s="1"/>
  <c r="P180" i="6"/>
  <c r="Q180" i="6" s="1"/>
  <c r="P181" i="6"/>
  <c r="Q181" i="6" s="1"/>
  <c r="P182" i="6"/>
  <c r="Q182" i="6" s="1"/>
  <c r="P183" i="6"/>
  <c r="Q183" i="6" s="1"/>
  <c r="P184" i="6"/>
  <c r="Q184" i="6" s="1"/>
  <c r="P185" i="6"/>
  <c r="Q185" i="6" s="1"/>
  <c r="P186" i="6"/>
  <c r="Q186" i="6" s="1"/>
  <c r="P187" i="6"/>
  <c r="Q187" i="6" s="1"/>
  <c r="P188" i="6"/>
  <c r="Q188" i="6" s="1"/>
  <c r="P189" i="6"/>
  <c r="Q189" i="6" s="1"/>
  <c r="P190" i="6"/>
  <c r="Q190" i="6" s="1"/>
  <c r="P191" i="6"/>
  <c r="Q191" i="6" s="1"/>
  <c r="P192" i="6"/>
  <c r="Q192" i="6" s="1"/>
  <c r="P193" i="6"/>
  <c r="Q193" i="6" s="1"/>
  <c r="P194" i="6"/>
  <c r="Q194" i="6" s="1"/>
  <c r="P195" i="6"/>
  <c r="Q195" i="6" s="1"/>
  <c r="P196" i="6"/>
  <c r="Q196" i="6" s="1"/>
  <c r="P197" i="6"/>
  <c r="Q197" i="6" s="1"/>
  <c r="P198" i="6"/>
  <c r="Q198" i="6" s="1"/>
  <c r="P199" i="6"/>
  <c r="Q199" i="6" s="1"/>
  <c r="P200" i="6"/>
  <c r="Q200" i="6" s="1"/>
  <c r="P201" i="6"/>
  <c r="Q201" i="6" s="1"/>
  <c r="P202" i="6"/>
  <c r="Q202" i="6" s="1"/>
  <c r="P203" i="6"/>
  <c r="Q203" i="6" s="1"/>
  <c r="P204" i="6"/>
  <c r="Q204" i="6" s="1"/>
  <c r="P205" i="6"/>
  <c r="Q205" i="6" s="1"/>
  <c r="P206" i="6"/>
  <c r="Q206" i="6" s="1"/>
  <c r="P207" i="6"/>
  <c r="Q207" i="6" s="1"/>
  <c r="P208" i="6"/>
  <c r="Q208" i="6" s="1"/>
  <c r="P209" i="6"/>
  <c r="Q209" i="6" s="1"/>
  <c r="P210" i="6"/>
  <c r="Q210" i="6" s="1"/>
  <c r="P211" i="6"/>
  <c r="Q211" i="6" s="1"/>
  <c r="P212" i="6"/>
  <c r="Q212" i="6" s="1"/>
  <c r="P213" i="6"/>
  <c r="Q213" i="6" s="1"/>
  <c r="P214" i="6"/>
  <c r="Q214" i="6" s="1"/>
  <c r="P215" i="6"/>
  <c r="Q215" i="6" s="1"/>
  <c r="P216" i="6"/>
  <c r="Q216" i="6" s="1"/>
  <c r="P217" i="6"/>
  <c r="Q217" i="6" s="1"/>
  <c r="P218" i="6"/>
  <c r="Q218" i="6" s="1"/>
  <c r="P219" i="6"/>
  <c r="Q219" i="6" s="1"/>
  <c r="P220" i="6"/>
  <c r="Q220" i="6" s="1"/>
  <c r="P221" i="6"/>
  <c r="Q221" i="6" s="1"/>
  <c r="P222" i="6"/>
  <c r="Q222" i="6" s="1"/>
  <c r="P223" i="6"/>
  <c r="Q223" i="6" s="1"/>
  <c r="P224" i="6"/>
  <c r="Q224" i="6" s="1"/>
  <c r="P225" i="6"/>
  <c r="Q225" i="6" s="1"/>
  <c r="P226" i="6"/>
  <c r="Q226" i="6" s="1"/>
  <c r="P227" i="6"/>
  <c r="Q227" i="6" s="1"/>
  <c r="P228" i="6"/>
  <c r="Q228" i="6" s="1"/>
  <c r="P229" i="6"/>
  <c r="Q229" i="6" s="1"/>
  <c r="P230" i="6"/>
  <c r="Q230" i="6" s="1"/>
  <c r="P231" i="6"/>
  <c r="Q231" i="6" s="1"/>
  <c r="P232" i="6"/>
  <c r="Q232" i="6" s="1"/>
  <c r="P233" i="6"/>
  <c r="Q233" i="6" s="1"/>
  <c r="P234" i="6"/>
  <c r="Q234" i="6" s="1"/>
  <c r="P235" i="6"/>
  <c r="Q235" i="6" s="1"/>
  <c r="P236" i="6"/>
  <c r="Q236" i="6" s="1"/>
  <c r="P237" i="6"/>
  <c r="Q237" i="6" s="1"/>
  <c r="P238" i="6"/>
  <c r="Q238" i="6" s="1"/>
  <c r="P239" i="6"/>
  <c r="Q239" i="6" s="1"/>
  <c r="P240" i="6"/>
  <c r="Q240" i="6" s="1"/>
  <c r="P241" i="6"/>
  <c r="Q241" i="6" s="1"/>
  <c r="P242" i="6"/>
  <c r="Q242" i="6" s="1"/>
  <c r="P243" i="6"/>
  <c r="Q243" i="6" s="1"/>
  <c r="P244" i="6"/>
  <c r="Q244" i="6" s="1"/>
  <c r="P245" i="6"/>
  <c r="Q245" i="6" s="1"/>
  <c r="P246" i="6"/>
  <c r="Q246" i="6" s="1"/>
  <c r="P247" i="6"/>
  <c r="Q247" i="6" s="1"/>
  <c r="P248" i="6"/>
  <c r="Q248" i="6" s="1"/>
  <c r="P249" i="6"/>
  <c r="Q249" i="6" s="1"/>
  <c r="P250" i="6"/>
  <c r="Q250" i="6" s="1"/>
  <c r="P251" i="6"/>
  <c r="Q251" i="6" s="1"/>
  <c r="P252" i="6"/>
  <c r="Q252" i="6" s="1"/>
  <c r="P253" i="6"/>
  <c r="Q253" i="6" s="1"/>
  <c r="P254" i="6"/>
  <c r="Q254" i="6" s="1"/>
  <c r="P255" i="6"/>
  <c r="Q255" i="6" s="1"/>
  <c r="P256" i="6"/>
  <c r="Q256" i="6" s="1"/>
  <c r="P257" i="6"/>
  <c r="Q257" i="6" s="1"/>
  <c r="P258" i="6"/>
  <c r="Q258" i="6" s="1"/>
  <c r="P259" i="6"/>
  <c r="Q259" i="6" s="1"/>
  <c r="P260" i="6"/>
  <c r="Q260" i="6" s="1"/>
  <c r="P261" i="6"/>
  <c r="Q261" i="6" s="1"/>
  <c r="P262" i="6"/>
  <c r="Q262" i="6" s="1"/>
  <c r="P263" i="6"/>
  <c r="Q263" i="6" s="1"/>
  <c r="P264" i="6"/>
  <c r="Q264" i="6" s="1"/>
  <c r="P265" i="6"/>
  <c r="Q265" i="6" s="1"/>
  <c r="P266" i="6"/>
  <c r="Q266" i="6" s="1"/>
  <c r="P267" i="6"/>
  <c r="Q267" i="6" s="1"/>
  <c r="P268" i="6"/>
  <c r="Q268" i="6" s="1"/>
  <c r="P269" i="6"/>
  <c r="Q269" i="6" s="1"/>
  <c r="P270" i="6"/>
  <c r="Q270" i="6" s="1"/>
  <c r="P271" i="6"/>
  <c r="Q271" i="6" s="1"/>
  <c r="P272" i="6"/>
  <c r="Q272" i="6" s="1"/>
  <c r="P273" i="6"/>
  <c r="Q273" i="6" s="1"/>
  <c r="P274" i="6"/>
  <c r="Q274" i="6" s="1"/>
  <c r="P275" i="6"/>
  <c r="Q275" i="6" s="1"/>
  <c r="P276" i="6"/>
  <c r="Q276" i="6" s="1"/>
  <c r="P277" i="6"/>
  <c r="Q277" i="6" s="1"/>
  <c r="P278" i="6"/>
  <c r="Q278" i="6" s="1"/>
  <c r="P279" i="6"/>
  <c r="Q279" i="6" s="1"/>
  <c r="P280" i="6"/>
  <c r="Q280" i="6" s="1"/>
  <c r="P281" i="6"/>
  <c r="Q281" i="6" s="1"/>
  <c r="P282" i="6"/>
  <c r="Q282" i="6" s="1"/>
  <c r="P283" i="6"/>
  <c r="Q283" i="6" s="1"/>
  <c r="P284" i="6"/>
  <c r="Q284" i="6" s="1"/>
  <c r="P285" i="6"/>
  <c r="Q285" i="6" s="1"/>
  <c r="P286" i="6"/>
  <c r="Q286" i="6" s="1"/>
  <c r="P287" i="6"/>
  <c r="Q287" i="6" s="1"/>
  <c r="P288" i="6"/>
  <c r="Q288" i="6" s="1"/>
  <c r="P289" i="6"/>
  <c r="Q289" i="6" s="1"/>
  <c r="P290" i="6"/>
  <c r="Q290" i="6" s="1"/>
  <c r="P291" i="6"/>
  <c r="Q291" i="6" s="1"/>
  <c r="P292" i="6"/>
  <c r="Q292" i="6" s="1"/>
  <c r="P293" i="6"/>
  <c r="Q293" i="6" s="1"/>
  <c r="P294" i="6"/>
  <c r="Q294" i="6" s="1"/>
  <c r="P295" i="6"/>
  <c r="Q295" i="6" s="1"/>
  <c r="P296" i="6"/>
  <c r="Q296" i="6" s="1"/>
  <c r="P297" i="6"/>
  <c r="Q297" i="6" s="1"/>
  <c r="P298" i="6"/>
  <c r="Q298" i="6" s="1"/>
  <c r="P299" i="6"/>
  <c r="Q299" i="6" s="1"/>
  <c r="P300" i="6"/>
  <c r="Q300" i="6" s="1"/>
  <c r="P301" i="6"/>
  <c r="Q301" i="6" s="1"/>
  <c r="P302" i="6"/>
  <c r="Q302" i="6" s="1"/>
  <c r="P303" i="6"/>
  <c r="Q303" i="6" s="1"/>
  <c r="P304" i="6"/>
  <c r="Q304" i="6" s="1"/>
  <c r="P305" i="6"/>
  <c r="Q305" i="6" s="1"/>
  <c r="P306" i="6"/>
  <c r="Q306" i="6" s="1"/>
  <c r="P307" i="6"/>
  <c r="Q307" i="6" s="1"/>
  <c r="P308" i="6"/>
  <c r="Q308" i="6" s="1"/>
  <c r="P309" i="6"/>
  <c r="Q309" i="6" s="1"/>
  <c r="P310" i="6"/>
  <c r="Q310" i="6" s="1"/>
  <c r="P311" i="6"/>
  <c r="Q311" i="6" s="1"/>
  <c r="P312" i="6"/>
  <c r="Q312" i="6" s="1"/>
  <c r="P313" i="6"/>
  <c r="Q313" i="6" s="1"/>
  <c r="P314" i="6"/>
  <c r="Q314" i="6" s="1"/>
  <c r="P315" i="6"/>
  <c r="Q315" i="6" s="1"/>
  <c r="P316" i="6"/>
  <c r="Q316" i="6" s="1"/>
  <c r="P317" i="6"/>
  <c r="Q317" i="6" s="1"/>
  <c r="P318" i="6"/>
  <c r="Q318" i="6" s="1"/>
  <c r="P319" i="6"/>
  <c r="Q319" i="6" s="1"/>
  <c r="P320" i="6"/>
  <c r="Q320" i="6" s="1"/>
  <c r="P321" i="6"/>
  <c r="Q321" i="6" s="1"/>
  <c r="P322" i="6"/>
  <c r="Q322" i="6" s="1"/>
  <c r="P323" i="6"/>
  <c r="Q323" i="6" s="1"/>
  <c r="P324" i="6"/>
  <c r="Q324" i="6" s="1"/>
  <c r="P325" i="6"/>
  <c r="Q325" i="6" s="1"/>
  <c r="P326" i="6"/>
  <c r="Q326" i="6" s="1"/>
  <c r="P327" i="6"/>
  <c r="Q327" i="6" s="1"/>
  <c r="P328" i="6"/>
  <c r="Q328" i="6" s="1"/>
  <c r="P329" i="6"/>
  <c r="Q329" i="6" s="1"/>
  <c r="P330" i="6"/>
  <c r="Q330" i="6" s="1"/>
  <c r="P331" i="6"/>
  <c r="Q331" i="6" s="1"/>
  <c r="P332" i="6"/>
  <c r="Q332" i="6" s="1"/>
  <c r="P333" i="6"/>
  <c r="Q333" i="6" s="1"/>
  <c r="P334" i="6"/>
  <c r="Q334" i="6" s="1"/>
  <c r="P335" i="6"/>
  <c r="Q335" i="6" s="1"/>
  <c r="P336" i="6"/>
  <c r="Q336" i="6" s="1"/>
  <c r="P337" i="6"/>
  <c r="Q337" i="6" s="1"/>
  <c r="P338" i="6"/>
  <c r="Q338" i="6" s="1"/>
  <c r="P339" i="6"/>
  <c r="Q339" i="6" s="1"/>
  <c r="P340" i="6"/>
  <c r="Q340" i="6" s="1"/>
  <c r="P341" i="6"/>
  <c r="Q341" i="6" s="1"/>
  <c r="P342" i="6"/>
  <c r="Q342" i="6" s="1"/>
  <c r="P343" i="6"/>
  <c r="Q343" i="6" s="1"/>
  <c r="P344" i="6"/>
  <c r="Q344" i="6" s="1"/>
  <c r="P345" i="6"/>
  <c r="Q345" i="6" s="1"/>
  <c r="P346" i="6"/>
  <c r="Q346" i="6" s="1"/>
  <c r="P347" i="6"/>
  <c r="Q347" i="6" s="1"/>
  <c r="P348" i="6"/>
  <c r="Q348" i="6" s="1"/>
  <c r="P349" i="6"/>
  <c r="Q349" i="6" s="1"/>
  <c r="P350" i="6"/>
  <c r="Q350" i="6" s="1"/>
  <c r="P351" i="6"/>
  <c r="Q351" i="6" s="1"/>
  <c r="P352" i="6"/>
  <c r="Q352" i="6" s="1"/>
  <c r="P353" i="6"/>
  <c r="Q353" i="6" s="1"/>
  <c r="P354" i="6"/>
  <c r="Q354" i="6" s="1"/>
  <c r="P355" i="6"/>
  <c r="Q355" i="6" s="1"/>
  <c r="P356" i="6"/>
  <c r="Q356" i="6" s="1"/>
  <c r="P357" i="6"/>
  <c r="Q357" i="6" s="1"/>
  <c r="P358" i="6"/>
  <c r="Q358" i="6" s="1"/>
  <c r="P359" i="6"/>
  <c r="Q359" i="6" s="1"/>
  <c r="P360" i="6"/>
  <c r="Q360" i="6" s="1"/>
  <c r="P361" i="6"/>
  <c r="Q361" i="6" s="1"/>
  <c r="P362" i="6"/>
  <c r="Q362" i="6" s="1"/>
  <c r="P363" i="6"/>
  <c r="Q363" i="6" s="1"/>
  <c r="P364" i="6"/>
  <c r="Q364" i="6" s="1"/>
  <c r="P365" i="6"/>
  <c r="Q365" i="6" s="1"/>
  <c r="P366" i="6"/>
  <c r="Q366" i="6" s="1"/>
  <c r="P367" i="6"/>
  <c r="Q367" i="6" s="1"/>
  <c r="P368" i="6"/>
  <c r="Q368" i="6" s="1"/>
  <c r="P369" i="6"/>
  <c r="Q369" i="6" s="1"/>
  <c r="P370" i="6"/>
  <c r="Q370" i="6" s="1"/>
  <c r="P371" i="6"/>
  <c r="Q371" i="6" s="1"/>
  <c r="P372" i="6"/>
  <c r="Q372" i="6" s="1"/>
  <c r="P373" i="6"/>
  <c r="Q373" i="6" s="1"/>
  <c r="P374" i="6"/>
  <c r="Q374" i="6" s="1"/>
  <c r="P375" i="6"/>
  <c r="Q375" i="6" s="1"/>
  <c r="P376" i="6"/>
  <c r="Q376" i="6" s="1"/>
  <c r="P377" i="6"/>
  <c r="Q377" i="6" s="1"/>
  <c r="P378" i="6"/>
  <c r="Q378" i="6" s="1"/>
  <c r="P379" i="6"/>
  <c r="Q379" i="6" s="1"/>
  <c r="P380" i="6"/>
  <c r="Q380" i="6" s="1"/>
  <c r="P381" i="6"/>
  <c r="Q381" i="6" s="1"/>
  <c r="P382" i="6"/>
  <c r="Q382" i="6" s="1"/>
  <c r="P383" i="6"/>
  <c r="Q383" i="6" s="1"/>
  <c r="P384" i="6"/>
  <c r="Q384" i="6" s="1"/>
  <c r="P385" i="6"/>
  <c r="Q385" i="6" s="1"/>
  <c r="P386" i="6"/>
  <c r="Q386" i="6" s="1"/>
  <c r="P387" i="6"/>
  <c r="Q387" i="6" s="1"/>
  <c r="P388" i="6"/>
  <c r="Q388" i="6" s="1"/>
  <c r="P389" i="6"/>
  <c r="Q389" i="6" s="1"/>
  <c r="P390" i="6"/>
  <c r="Q390" i="6" s="1"/>
  <c r="P391" i="6"/>
  <c r="Q391" i="6" s="1"/>
  <c r="P392" i="6"/>
  <c r="Q392" i="6" s="1"/>
  <c r="P393" i="6"/>
  <c r="Q393" i="6" s="1"/>
  <c r="P394" i="6"/>
  <c r="Q394" i="6" s="1"/>
  <c r="P395" i="6"/>
  <c r="Q395" i="6" s="1"/>
  <c r="P396" i="6"/>
  <c r="Q396" i="6" s="1"/>
  <c r="P397" i="6"/>
  <c r="Q397" i="6" s="1"/>
  <c r="P398" i="6"/>
  <c r="Q398" i="6" s="1"/>
  <c r="P399" i="6"/>
  <c r="Q399" i="6" s="1"/>
  <c r="P400" i="6"/>
  <c r="Q400" i="6" s="1"/>
  <c r="P401" i="6"/>
  <c r="Q401" i="6" s="1"/>
  <c r="P402" i="6"/>
  <c r="Q402" i="6" s="1"/>
  <c r="P403" i="6"/>
  <c r="Q403" i="6" s="1"/>
  <c r="P404" i="6"/>
  <c r="Q404" i="6" s="1"/>
  <c r="P405" i="6"/>
  <c r="Q405" i="6" s="1"/>
  <c r="P406" i="6"/>
  <c r="Q406" i="6" s="1"/>
  <c r="P407" i="6"/>
  <c r="Q407" i="6" s="1"/>
  <c r="P408" i="6"/>
  <c r="Q408" i="6" s="1"/>
  <c r="P409" i="6"/>
  <c r="Q409" i="6" s="1"/>
  <c r="P410" i="6"/>
  <c r="Q410" i="6" s="1"/>
  <c r="P411" i="6"/>
  <c r="Q411" i="6" s="1"/>
  <c r="P412" i="6"/>
  <c r="Q412" i="6" s="1"/>
  <c r="P413" i="6"/>
  <c r="Q413" i="6" s="1"/>
  <c r="P414" i="6"/>
  <c r="Q414" i="6" s="1"/>
  <c r="P415" i="6"/>
  <c r="Q415" i="6" s="1"/>
  <c r="P416" i="6"/>
  <c r="Q416" i="6" s="1"/>
  <c r="P417" i="6"/>
  <c r="Q417" i="6" s="1"/>
  <c r="P418" i="6"/>
  <c r="Q418" i="6" s="1"/>
  <c r="P419" i="6"/>
  <c r="Q419" i="6" s="1"/>
  <c r="P420" i="6"/>
  <c r="Q420" i="6" s="1"/>
  <c r="P421" i="6"/>
  <c r="Q421" i="6" s="1"/>
  <c r="P422" i="6"/>
  <c r="Q422" i="6" s="1"/>
  <c r="P423" i="6"/>
  <c r="Q423" i="6" s="1"/>
  <c r="P424" i="6"/>
  <c r="Q424" i="6" s="1"/>
  <c r="P425" i="6"/>
  <c r="Q425" i="6" s="1"/>
  <c r="P426" i="6"/>
  <c r="Q426" i="6" s="1"/>
  <c r="P427" i="6"/>
  <c r="Q427" i="6" s="1"/>
  <c r="P428" i="6"/>
  <c r="Q428" i="6" s="1"/>
  <c r="P429" i="6"/>
  <c r="Q429" i="6" s="1"/>
  <c r="P430" i="6"/>
  <c r="Q430" i="6" s="1"/>
  <c r="P431" i="6"/>
  <c r="Q431" i="6" s="1"/>
  <c r="P432" i="6"/>
  <c r="Q432" i="6" s="1"/>
  <c r="P433" i="6"/>
  <c r="Q433" i="6" s="1"/>
  <c r="P434" i="6"/>
  <c r="Q434" i="6" s="1"/>
  <c r="P435" i="6"/>
  <c r="Q435" i="6" s="1"/>
  <c r="P436" i="6"/>
  <c r="Q436" i="6" s="1"/>
  <c r="P437" i="6"/>
  <c r="Q437" i="6" s="1"/>
  <c r="P438" i="6"/>
  <c r="Q438" i="6" s="1"/>
  <c r="P439" i="6"/>
  <c r="Q439" i="6" s="1"/>
  <c r="P440" i="6"/>
  <c r="Q440" i="6" s="1"/>
  <c r="P441" i="6"/>
  <c r="Q441" i="6" s="1"/>
  <c r="P442" i="6"/>
  <c r="Q442" i="6" s="1"/>
  <c r="P443" i="6"/>
  <c r="Q443" i="6" s="1"/>
  <c r="P444" i="6"/>
  <c r="Q444" i="6" s="1"/>
  <c r="P445" i="6"/>
  <c r="Q445" i="6" s="1"/>
  <c r="P446" i="6"/>
  <c r="Q446" i="6" s="1"/>
  <c r="P447" i="6"/>
  <c r="Q447" i="6" s="1"/>
  <c r="P448" i="6"/>
  <c r="Q448" i="6" s="1"/>
  <c r="P449" i="6"/>
  <c r="Q449" i="6" s="1"/>
  <c r="P450" i="6"/>
  <c r="Q450" i="6" s="1"/>
  <c r="P451" i="6"/>
  <c r="Q451" i="6" s="1"/>
  <c r="P452" i="6"/>
  <c r="Q452" i="6" s="1"/>
  <c r="P453" i="6"/>
  <c r="Q453" i="6" s="1"/>
  <c r="P454" i="6"/>
  <c r="Q454" i="6" s="1"/>
  <c r="P455" i="6"/>
  <c r="Q455" i="6" s="1"/>
  <c r="P456" i="6"/>
  <c r="Q456" i="6" s="1"/>
  <c r="P457" i="6"/>
  <c r="Q457" i="6" s="1"/>
  <c r="P458" i="6"/>
  <c r="Q458" i="6" s="1"/>
  <c r="P459" i="6"/>
  <c r="Q459" i="6" s="1"/>
  <c r="P460" i="6"/>
  <c r="Q460" i="6" s="1"/>
  <c r="P461" i="6"/>
  <c r="Q461" i="6" s="1"/>
  <c r="P462" i="6"/>
  <c r="Q462" i="6" s="1"/>
  <c r="P463" i="6"/>
  <c r="Q463" i="6" s="1"/>
  <c r="P464" i="6"/>
  <c r="Q464" i="6" s="1"/>
  <c r="P465" i="6"/>
  <c r="Q465" i="6" s="1"/>
  <c r="P466" i="6"/>
  <c r="Q466" i="6" s="1"/>
  <c r="P467" i="6"/>
  <c r="Q467" i="6" s="1"/>
  <c r="P468" i="6"/>
  <c r="Q468" i="6" s="1"/>
  <c r="P469" i="6"/>
  <c r="Q469" i="6" s="1"/>
  <c r="P470" i="6"/>
  <c r="Q470" i="6" s="1"/>
  <c r="P471" i="6"/>
  <c r="Q471" i="6" s="1"/>
  <c r="P472" i="6"/>
  <c r="Q472" i="6" s="1"/>
  <c r="P473" i="6"/>
  <c r="Q473" i="6" s="1"/>
  <c r="P474" i="6"/>
  <c r="Q474" i="6" s="1"/>
  <c r="P475" i="6"/>
  <c r="Q475" i="6" s="1"/>
  <c r="P476" i="6"/>
  <c r="Q476" i="6" s="1"/>
  <c r="P477" i="6"/>
  <c r="Q477" i="6" s="1"/>
  <c r="P478" i="6"/>
  <c r="Q478" i="6" s="1"/>
  <c r="P479" i="6"/>
  <c r="Q479" i="6" s="1"/>
  <c r="P480" i="6"/>
  <c r="Q480" i="6" s="1"/>
  <c r="P481" i="6"/>
  <c r="Q481" i="6" s="1"/>
  <c r="P482" i="6"/>
  <c r="Q482" i="6" s="1"/>
  <c r="P483" i="6"/>
  <c r="Q483" i="6" s="1"/>
  <c r="P484" i="6"/>
  <c r="Q484" i="6" s="1"/>
  <c r="P485" i="6"/>
  <c r="Q485" i="6" s="1"/>
  <c r="P486" i="6"/>
  <c r="Q486" i="6" s="1"/>
  <c r="P487" i="6"/>
  <c r="Q487" i="6" s="1"/>
  <c r="P488" i="6"/>
  <c r="Q488" i="6" s="1"/>
  <c r="P489" i="6"/>
  <c r="Q489" i="6" s="1"/>
  <c r="P490" i="6"/>
  <c r="Q490" i="6" s="1"/>
  <c r="P491" i="6"/>
  <c r="Q491" i="6" s="1"/>
  <c r="P492" i="6"/>
  <c r="Q492" i="6" s="1"/>
  <c r="P493" i="6"/>
  <c r="Q493" i="6" s="1"/>
  <c r="P494" i="6"/>
  <c r="Q494" i="6" s="1"/>
  <c r="P495" i="6"/>
  <c r="Q495" i="6" s="1"/>
  <c r="P496" i="6"/>
  <c r="Q496" i="6" s="1"/>
  <c r="P497" i="6"/>
  <c r="Q497" i="6" s="1"/>
  <c r="P498" i="6"/>
  <c r="Q498" i="6" s="1"/>
  <c r="P499" i="6"/>
  <c r="Q499" i="6" s="1"/>
  <c r="P500" i="6"/>
  <c r="Q500" i="6" s="1"/>
  <c r="P501" i="6"/>
  <c r="Q501" i="6" s="1"/>
  <c r="P502" i="6"/>
  <c r="Q502" i="6" s="1"/>
  <c r="P503" i="6"/>
  <c r="Q503" i="6" s="1"/>
  <c r="P504" i="6"/>
  <c r="Q504" i="6" s="1"/>
  <c r="P505" i="6"/>
  <c r="Q505" i="6" s="1"/>
  <c r="P506" i="6"/>
  <c r="Q506" i="6" s="1"/>
  <c r="P507" i="6"/>
  <c r="Q507" i="6" s="1"/>
  <c r="P508" i="6"/>
  <c r="Q508" i="6" s="1"/>
  <c r="P509" i="6"/>
  <c r="Q509" i="6" s="1"/>
  <c r="P510" i="6"/>
  <c r="Q510" i="6" s="1"/>
  <c r="P511" i="6"/>
  <c r="Q511" i="6" s="1"/>
  <c r="P512" i="6"/>
  <c r="Q512" i="6" s="1"/>
  <c r="P513" i="6"/>
  <c r="Q513" i="6" s="1"/>
  <c r="P514" i="6"/>
  <c r="Q514" i="6" s="1"/>
  <c r="P515" i="6"/>
  <c r="Q515" i="6" s="1"/>
  <c r="P516" i="6"/>
  <c r="Q516" i="6" s="1"/>
  <c r="P517" i="6"/>
  <c r="Q517" i="6" s="1"/>
  <c r="P518" i="6"/>
  <c r="Q518" i="6" s="1"/>
  <c r="P519" i="6"/>
  <c r="Q519" i="6" s="1"/>
  <c r="P520" i="6"/>
  <c r="Q520" i="6" s="1"/>
  <c r="P521" i="6"/>
  <c r="Q521" i="6" s="1"/>
  <c r="P522" i="6"/>
  <c r="Q522" i="6" s="1"/>
  <c r="P523" i="6"/>
  <c r="Q523" i="6" s="1"/>
  <c r="P524" i="6"/>
  <c r="Q524" i="6" s="1"/>
  <c r="P525" i="6"/>
  <c r="Q525" i="6" s="1"/>
  <c r="P526" i="6"/>
  <c r="Q526" i="6" s="1"/>
  <c r="P527" i="6"/>
  <c r="Q527" i="6" s="1"/>
  <c r="P528" i="6"/>
  <c r="Q528" i="6" s="1"/>
  <c r="P529" i="6"/>
  <c r="Q529" i="6" s="1"/>
  <c r="P530" i="6"/>
  <c r="Q530" i="6" s="1"/>
  <c r="P531" i="6"/>
  <c r="Q531" i="6" s="1"/>
  <c r="P532" i="6"/>
  <c r="Q532" i="6" s="1"/>
  <c r="P533" i="6"/>
  <c r="Q533" i="6" s="1"/>
  <c r="P534" i="6"/>
  <c r="Q534" i="6" s="1"/>
  <c r="P535" i="6"/>
  <c r="Q535" i="6" s="1"/>
  <c r="P536" i="6"/>
  <c r="Q536" i="6" s="1"/>
  <c r="P537" i="6"/>
  <c r="Q537" i="6" s="1"/>
  <c r="P538" i="6"/>
  <c r="Q538" i="6" s="1"/>
  <c r="P539" i="6"/>
  <c r="Q539" i="6" s="1"/>
  <c r="P540" i="6"/>
  <c r="Q540" i="6" s="1"/>
  <c r="P541" i="6"/>
  <c r="Q541" i="6" s="1"/>
  <c r="P542" i="6"/>
  <c r="Q542" i="6" s="1"/>
  <c r="P543" i="6"/>
  <c r="Q543" i="6" s="1"/>
  <c r="P544" i="6"/>
  <c r="Q544" i="6" s="1"/>
  <c r="P545" i="6"/>
  <c r="Q545" i="6" s="1"/>
  <c r="P546" i="6"/>
  <c r="Q546" i="6" s="1"/>
  <c r="P547" i="6"/>
  <c r="Q547" i="6" s="1"/>
  <c r="P548" i="6"/>
  <c r="Q548" i="6" s="1"/>
  <c r="P549" i="6"/>
  <c r="Q549" i="6" s="1"/>
  <c r="P550" i="6"/>
  <c r="Q550" i="6" s="1"/>
  <c r="P551" i="6"/>
  <c r="Q551" i="6" s="1"/>
  <c r="P552" i="6"/>
  <c r="Q552" i="6" s="1"/>
  <c r="P553" i="6"/>
  <c r="Q553" i="6" s="1"/>
  <c r="P554" i="6"/>
  <c r="Q554" i="6" s="1"/>
  <c r="P555" i="6"/>
  <c r="Q555" i="6" s="1"/>
  <c r="P556" i="6"/>
  <c r="Q556" i="6" s="1"/>
  <c r="P557" i="6"/>
  <c r="Q557" i="6" s="1"/>
  <c r="P558" i="6"/>
  <c r="Q558" i="6" s="1"/>
  <c r="P559" i="6"/>
  <c r="Q559" i="6" s="1"/>
  <c r="P560" i="6"/>
  <c r="Q560" i="6" s="1"/>
  <c r="P561" i="6"/>
  <c r="Q561" i="6" s="1"/>
  <c r="P562" i="6"/>
  <c r="Q562" i="6" s="1"/>
  <c r="P563" i="6"/>
  <c r="Q563" i="6" s="1"/>
  <c r="P564" i="6"/>
  <c r="Q564" i="6" s="1"/>
  <c r="P565" i="6"/>
  <c r="Q565" i="6" s="1"/>
  <c r="P566" i="6"/>
  <c r="Q566" i="6" s="1"/>
  <c r="P567" i="6"/>
  <c r="Q567" i="6" s="1"/>
  <c r="P568" i="6"/>
  <c r="Q568" i="6" s="1"/>
  <c r="P569" i="6"/>
  <c r="Q569" i="6" s="1"/>
  <c r="P570" i="6"/>
  <c r="Q570" i="6" s="1"/>
  <c r="P571" i="6"/>
  <c r="Q571" i="6" s="1"/>
  <c r="P572" i="6"/>
  <c r="Q572" i="6" s="1"/>
  <c r="P573" i="6"/>
  <c r="Q573" i="6" s="1"/>
  <c r="P574" i="6"/>
  <c r="Q574" i="6" s="1"/>
  <c r="P575" i="6"/>
  <c r="Q575" i="6" s="1"/>
  <c r="P576" i="6"/>
  <c r="Q576" i="6" s="1"/>
  <c r="P577" i="6"/>
  <c r="Q577" i="6" s="1"/>
  <c r="P578" i="6"/>
  <c r="Q578" i="6" s="1"/>
  <c r="P579" i="6"/>
  <c r="Q579" i="6" s="1"/>
  <c r="P580" i="6"/>
  <c r="Q580" i="6" s="1"/>
  <c r="P581" i="6"/>
  <c r="Q581" i="6" s="1"/>
  <c r="P582" i="6"/>
  <c r="Q582" i="6" s="1"/>
  <c r="P583" i="6"/>
  <c r="Q583" i="6" s="1"/>
  <c r="P584" i="6"/>
  <c r="Q584" i="6" s="1"/>
  <c r="P585" i="6"/>
  <c r="Q585" i="6" s="1"/>
  <c r="P586" i="6"/>
  <c r="Q586" i="6" s="1"/>
  <c r="P587" i="6"/>
  <c r="Q587" i="6" s="1"/>
  <c r="P588" i="6"/>
  <c r="Q588" i="6" s="1"/>
  <c r="P589" i="6"/>
  <c r="Q589" i="6" s="1"/>
  <c r="P590" i="6"/>
  <c r="Q590" i="6" s="1"/>
  <c r="P591" i="6"/>
  <c r="Q591" i="6" s="1"/>
  <c r="P592" i="6"/>
  <c r="Q592" i="6" s="1"/>
  <c r="P593" i="6"/>
  <c r="Q593" i="6" s="1"/>
  <c r="P594" i="6"/>
  <c r="Q594" i="6" s="1"/>
  <c r="P595" i="6"/>
  <c r="Q595" i="6" s="1"/>
  <c r="P596" i="6"/>
  <c r="Q596" i="6" s="1"/>
  <c r="P597" i="6"/>
  <c r="Q597" i="6" s="1"/>
  <c r="P598" i="6"/>
  <c r="Q598" i="6" s="1"/>
  <c r="P599" i="6"/>
  <c r="Q599" i="6" s="1"/>
  <c r="P600" i="6"/>
  <c r="Q600" i="6" s="1"/>
  <c r="P601" i="6"/>
  <c r="Q601" i="6" s="1"/>
  <c r="P602" i="6"/>
  <c r="Q602" i="6" s="1"/>
  <c r="P603" i="6"/>
  <c r="Q603" i="6" s="1"/>
  <c r="P604" i="6"/>
  <c r="Q604" i="6" s="1"/>
  <c r="P605" i="6"/>
  <c r="Q605" i="6" s="1"/>
  <c r="P606" i="6"/>
  <c r="Q606" i="6" s="1"/>
  <c r="P607" i="6"/>
  <c r="Q607" i="6" s="1"/>
  <c r="P608" i="6"/>
  <c r="Q608" i="6" s="1"/>
  <c r="P609" i="6"/>
  <c r="Q609" i="6" s="1"/>
  <c r="P610" i="6"/>
  <c r="Q610" i="6" s="1"/>
  <c r="P611" i="6"/>
  <c r="Q611" i="6" s="1"/>
  <c r="P612" i="6"/>
  <c r="Q612" i="6" s="1"/>
  <c r="P613" i="6"/>
  <c r="Q613" i="6" s="1"/>
  <c r="P614" i="6"/>
  <c r="Q614" i="6" s="1"/>
  <c r="P615" i="6"/>
  <c r="Q615" i="6" s="1"/>
  <c r="P616" i="6"/>
  <c r="Q616" i="6" s="1"/>
  <c r="P617" i="6"/>
  <c r="Q617" i="6" s="1"/>
  <c r="P618" i="6"/>
  <c r="Q618" i="6" s="1"/>
  <c r="P619" i="6"/>
  <c r="Q619" i="6" s="1"/>
  <c r="P620" i="6"/>
  <c r="Q620" i="6" s="1"/>
  <c r="P621" i="6"/>
  <c r="Q621" i="6" s="1"/>
  <c r="P622" i="6"/>
  <c r="Q622" i="6" s="1"/>
  <c r="P623" i="6"/>
  <c r="Q623" i="6" s="1"/>
  <c r="P624" i="6"/>
  <c r="Q624" i="6" s="1"/>
  <c r="P625" i="6"/>
  <c r="Q625" i="6" s="1"/>
  <c r="P626" i="6"/>
  <c r="Q626" i="6" s="1"/>
  <c r="P627" i="6"/>
  <c r="Q627" i="6" s="1"/>
  <c r="P628" i="6"/>
  <c r="Q628" i="6" s="1"/>
  <c r="P629" i="6"/>
  <c r="Q629" i="6" s="1"/>
  <c r="P630" i="6"/>
  <c r="Q630" i="6" s="1"/>
  <c r="P631" i="6"/>
  <c r="Q631" i="6" s="1"/>
  <c r="P632" i="6"/>
  <c r="Q632" i="6" s="1"/>
  <c r="P633" i="6"/>
  <c r="Q633" i="6" s="1"/>
  <c r="P634" i="6"/>
  <c r="Q634" i="6" s="1"/>
  <c r="P635" i="6"/>
  <c r="Q635" i="6" s="1"/>
  <c r="P636" i="6"/>
  <c r="Q636" i="6" s="1"/>
  <c r="P637" i="6"/>
  <c r="Q637" i="6" s="1"/>
  <c r="P638" i="6"/>
  <c r="Q638" i="6" s="1"/>
  <c r="P639" i="6"/>
  <c r="Q639" i="6" s="1"/>
  <c r="P640" i="6"/>
  <c r="Q640" i="6" s="1"/>
  <c r="P641" i="6"/>
  <c r="Q641" i="6" s="1"/>
  <c r="P642" i="6"/>
  <c r="Q642" i="6" s="1"/>
  <c r="P643" i="6"/>
  <c r="Q643" i="6" s="1"/>
  <c r="P644" i="6"/>
  <c r="Q644" i="6" s="1"/>
  <c r="P645" i="6"/>
  <c r="Q645" i="6" s="1"/>
  <c r="P646" i="6"/>
  <c r="Q646" i="6" s="1"/>
  <c r="P647" i="6"/>
  <c r="Q647" i="6" s="1"/>
  <c r="P648" i="6"/>
  <c r="Q648" i="6" s="1"/>
  <c r="P649" i="6"/>
  <c r="Q649" i="6" s="1"/>
  <c r="P650" i="6"/>
  <c r="Q650" i="6" s="1"/>
  <c r="P651" i="6"/>
  <c r="Q651" i="6" s="1"/>
  <c r="P652" i="6"/>
  <c r="Q652" i="6" s="1"/>
  <c r="P653" i="6"/>
  <c r="Q653" i="6" s="1"/>
  <c r="P654" i="6"/>
  <c r="Q654" i="6" s="1"/>
  <c r="P655" i="6"/>
  <c r="Q655" i="6" s="1"/>
  <c r="P656" i="6"/>
  <c r="Q656" i="6" s="1"/>
  <c r="P657" i="6"/>
  <c r="Q657" i="6" s="1"/>
  <c r="P658" i="6"/>
  <c r="Q658" i="6" s="1"/>
  <c r="P659" i="6"/>
  <c r="Q659" i="6" s="1"/>
  <c r="P660" i="6"/>
  <c r="Q660" i="6" s="1"/>
  <c r="P661" i="6"/>
  <c r="Q661" i="6" s="1"/>
  <c r="P662" i="6"/>
  <c r="Q662" i="6" s="1"/>
  <c r="P663" i="6"/>
  <c r="Q663" i="6" s="1"/>
  <c r="P664" i="6"/>
  <c r="Q664" i="6" s="1"/>
  <c r="P665" i="6"/>
  <c r="Q665" i="6" s="1"/>
  <c r="P666" i="6"/>
  <c r="Q666" i="6" s="1"/>
  <c r="P667" i="6"/>
  <c r="Q667" i="6" s="1"/>
  <c r="P668" i="6"/>
  <c r="Q668" i="6" s="1"/>
  <c r="P669" i="6"/>
  <c r="Q669" i="6" s="1"/>
  <c r="P670" i="6"/>
  <c r="Q670" i="6" s="1"/>
  <c r="P671" i="6"/>
  <c r="Q671" i="6" s="1"/>
  <c r="P672" i="6"/>
  <c r="Q672" i="6" s="1"/>
  <c r="P673" i="6"/>
  <c r="Q673" i="6" s="1"/>
  <c r="P674" i="6"/>
  <c r="Q674" i="6" s="1"/>
  <c r="P675" i="6"/>
  <c r="Q675" i="6" s="1"/>
  <c r="P676" i="6"/>
  <c r="Q676" i="6" s="1"/>
  <c r="P677" i="6"/>
  <c r="Q677" i="6" s="1"/>
  <c r="P678" i="6"/>
  <c r="Q678" i="6" s="1"/>
  <c r="P679" i="6"/>
  <c r="Q679" i="6" s="1"/>
  <c r="P680" i="6"/>
  <c r="Q680" i="6" s="1"/>
  <c r="P681" i="6"/>
  <c r="Q681" i="6" s="1"/>
  <c r="P682" i="6"/>
  <c r="Q682" i="6" s="1"/>
  <c r="P683" i="6"/>
  <c r="Q683" i="6" s="1"/>
  <c r="P684" i="6"/>
  <c r="Q684" i="6" s="1"/>
  <c r="P685" i="6"/>
  <c r="Q685" i="6" s="1"/>
  <c r="P686" i="6"/>
  <c r="Q686" i="6" s="1"/>
  <c r="P687" i="6"/>
  <c r="Q687" i="6" s="1"/>
  <c r="P688" i="6"/>
  <c r="Q688" i="6" s="1"/>
  <c r="P689" i="6"/>
  <c r="Q689" i="6" s="1"/>
  <c r="P690" i="6"/>
  <c r="Q690" i="6" s="1"/>
  <c r="P691" i="6"/>
  <c r="Q691" i="6" s="1"/>
  <c r="P692" i="6"/>
  <c r="Q692" i="6" s="1"/>
  <c r="P693" i="6"/>
  <c r="Q693" i="6" s="1"/>
  <c r="P694" i="6"/>
  <c r="Q694" i="6" s="1"/>
  <c r="P695" i="6"/>
  <c r="Q695" i="6" s="1"/>
  <c r="P696" i="6"/>
  <c r="Q696" i="6" s="1"/>
  <c r="P697" i="6"/>
  <c r="Q697" i="6" s="1"/>
  <c r="P698" i="6"/>
  <c r="Q698" i="6" s="1"/>
  <c r="P699" i="6"/>
  <c r="Q699" i="6" s="1"/>
  <c r="P700" i="6"/>
  <c r="Q700" i="6" s="1"/>
  <c r="P701" i="6"/>
  <c r="Q701" i="6" s="1"/>
  <c r="P702" i="6"/>
  <c r="Q702" i="6" s="1"/>
  <c r="P703" i="6"/>
  <c r="Q703" i="6" s="1"/>
  <c r="P704" i="6"/>
  <c r="Q704" i="6" s="1"/>
  <c r="P705" i="6"/>
  <c r="Q705" i="6" s="1"/>
  <c r="P706" i="6"/>
  <c r="Q706" i="6" s="1"/>
  <c r="P707" i="6"/>
  <c r="Q707" i="6" s="1"/>
  <c r="P708" i="6"/>
  <c r="Q708" i="6" s="1"/>
  <c r="P709" i="6"/>
  <c r="Q709" i="6" s="1"/>
  <c r="P710" i="6"/>
  <c r="Q710" i="6" s="1"/>
  <c r="P711" i="6"/>
  <c r="Q711" i="6" s="1"/>
  <c r="P712" i="6"/>
  <c r="Q712" i="6" s="1"/>
  <c r="P713" i="6"/>
  <c r="Q713" i="6" s="1"/>
  <c r="P714" i="6"/>
  <c r="Q714" i="6" s="1"/>
  <c r="P715" i="6"/>
  <c r="Q715" i="6" s="1"/>
  <c r="P716" i="6"/>
  <c r="Q716" i="6" s="1"/>
  <c r="P717" i="6"/>
  <c r="Q717" i="6" s="1"/>
  <c r="P718" i="6"/>
  <c r="Q718" i="6" s="1"/>
  <c r="P719" i="6"/>
  <c r="Q719" i="6" s="1"/>
  <c r="P720" i="6"/>
  <c r="Q720" i="6" s="1"/>
  <c r="P721" i="6"/>
  <c r="Q721" i="6" s="1"/>
  <c r="P722" i="6"/>
  <c r="Q722" i="6" s="1"/>
  <c r="P723" i="6"/>
  <c r="Q723" i="6" s="1"/>
  <c r="P724" i="6"/>
  <c r="Q724" i="6" s="1"/>
  <c r="P725" i="6"/>
  <c r="Q725" i="6" s="1"/>
  <c r="P726" i="6"/>
  <c r="Q726" i="6" s="1"/>
  <c r="P727" i="6"/>
  <c r="Q727" i="6" s="1"/>
  <c r="P728" i="6"/>
  <c r="Q728" i="6" s="1"/>
  <c r="P729" i="6"/>
  <c r="Q729" i="6" s="1"/>
  <c r="P730" i="6"/>
  <c r="Q730" i="6" s="1"/>
  <c r="P731" i="6"/>
  <c r="Q731" i="6" s="1"/>
  <c r="P732" i="6"/>
  <c r="Q732" i="6" s="1"/>
  <c r="P733" i="6"/>
  <c r="Q733" i="6" s="1"/>
  <c r="P734" i="6"/>
  <c r="Q734" i="6" s="1"/>
  <c r="P735" i="6"/>
  <c r="Q735" i="6" s="1"/>
  <c r="P736" i="6"/>
  <c r="Q736" i="6" s="1"/>
  <c r="P737" i="6"/>
  <c r="Q737" i="6" s="1"/>
  <c r="P738" i="6"/>
  <c r="Q738" i="6" s="1"/>
  <c r="P739" i="6"/>
  <c r="Q739" i="6" s="1"/>
  <c r="P740" i="6"/>
  <c r="Q740" i="6" s="1"/>
  <c r="P741" i="6"/>
  <c r="Q741" i="6" s="1"/>
  <c r="P742" i="6"/>
  <c r="Q742" i="6" s="1"/>
  <c r="P743" i="6"/>
  <c r="Q743" i="6" s="1"/>
  <c r="P744" i="6"/>
  <c r="Q744" i="6" s="1"/>
  <c r="P745" i="6"/>
  <c r="Q745" i="6" s="1"/>
  <c r="P746" i="6"/>
  <c r="Q746" i="6" s="1"/>
  <c r="P747" i="6"/>
  <c r="Q747" i="6" s="1"/>
  <c r="P748" i="6"/>
  <c r="Q748" i="6" s="1"/>
  <c r="P749" i="6"/>
  <c r="Q749" i="6" s="1"/>
  <c r="P750" i="6"/>
  <c r="Q750" i="6" s="1"/>
  <c r="P751" i="6"/>
  <c r="Q751" i="6" s="1"/>
  <c r="P752" i="6"/>
  <c r="Q752" i="6" s="1"/>
  <c r="P753" i="6"/>
  <c r="Q753" i="6" s="1"/>
  <c r="P754" i="6"/>
  <c r="Q754" i="6" s="1"/>
  <c r="P755" i="6"/>
  <c r="Q755" i="6" s="1"/>
  <c r="P756" i="6"/>
  <c r="Q756" i="6" s="1"/>
  <c r="P757" i="6"/>
  <c r="Q757" i="6" s="1"/>
  <c r="P758" i="6"/>
  <c r="Q758" i="6" s="1"/>
  <c r="P759" i="6"/>
  <c r="Q759" i="6" s="1"/>
  <c r="P760" i="6"/>
  <c r="Q760" i="6" s="1"/>
  <c r="P761" i="6"/>
  <c r="Q761" i="6" s="1"/>
  <c r="P762" i="6"/>
  <c r="Q762" i="6" s="1"/>
  <c r="P763" i="6"/>
  <c r="Q763" i="6" s="1"/>
  <c r="P764" i="6"/>
  <c r="Q764" i="6" s="1"/>
  <c r="P765" i="6"/>
  <c r="Q765" i="6" s="1"/>
  <c r="P766" i="6"/>
  <c r="Q766" i="6" s="1"/>
  <c r="P767" i="6"/>
  <c r="Q767" i="6" s="1"/>
  <c r="P768" i="6"/>
  <c r="Q768" i="6" s="1"/>
  <c r="P769" i="6"/>
  <c r="Q769" i="6" s="1"/>
  <c r="P770" i="6"/>
  <c r="Q770" i="6" s="1"/>
  <c r="P771" i="6"/>
  <c r="Q771" i="6" s="1"/>
  <c r="P772" i="6"/>
  <c r="Q772" i="6" s="1"/>
  <c r="P773" i="6"/>
  <c r="Q773" i="6" s="1"/>
  <c r="P774" i="6"/>
  <c r="Q774" i="6" s="1"/>
  <c r="P775" i="6"/>
  <c r="Q775" i="6" s="1"/>
  <c r="P776" i="6"/>
  <c r="Q776" i="6" s="1"/>
  <c r="P777" i="6"/>
  <c r="Q777" i="6" s="1"/>
  <c r="P778" i="6"/>
  <c r="Q778" i="6" s="1"/>
  <c r="P779" i="6"/>
  <c r="Q779" i="6" s="1"/>
  <c r="P780" i="6"/>
  <c r="Q780" i="6" s="1"/>
  <c r="P781" i="6"/>
  <c r="Q781" i="6" s="1"/>
  <c r="P782" i="6"/>
  <c r="Q782" i="6" s="1"/>
  <c r="P783" i="6"/>
  <c r="Q783" i="6" s="1"/>
  <c r="P784" i="6"/>
  <c r="Q784" i="6" s="1"/>
  <c r="P785" i="6"/>
  <c r="Q785" i="6" s="1"/>
  <c r="P786" i="6"/>
  <c r="Q786" i="6" s="1"/>
  <c r="P787" i="6"/>
  <c r="Q787" i="6" s="1"/>
  <c r="P788" i="6"/>
  <c r="Q788" i="6" s="1"/>
  <c r="P789" i="6"/>
  <c r="Q789" i="6" s="1"/>
  <c r="P790" i="6"/>
  <c r="Q790" i="6" s="1"/>
  <c r="P791" i="6"/>
  <c r="Q791" i="6" s="1"/>
  <c r="P792" i="6"/>
  <c r="Q792" i="6" s="1"/>
  <c r="P793" i="6"/>
  <c r="Q793" i="6" s="1"/>
  <c r="P794" i="6"/>
  <c r="Q794" i="6" s="1"/>
  <c r="P795" i="6"/>
  <c r="Q795" i="6" s="1"/>
  <c r="P796" i="6"/>
  <c r="Q796" i="6" s="1"/>
  <c r="P797" i="6"/>
  <c r="Q797" i="6" s="1"/>
  <c r="P798" i="6"/>
  <c r="Q798" i="6" s="1"/>
  <c r="P799" i="6"/>
  <c r="Q799" i="6" s="1"/>
  <c r="P800" i="6"/>
  <c r="Q800" i="6" s="1"/>
  <c r="P801" i="6"/>
  <c r="Q801" i="6" s="1"/>
  <c r="P802" i="6"/>
  <c r="Q802" i="6" s="1"/>
  <c r="P803" i="6"/>
  <c r="Q803" i="6" s="1"/>
  <c r="P804" i="6"/>
  <c r="Q804" i="6" s="1"/>
  <c r="P805" i="6"/>
  <c r="Q805" i="6" s="1"/>
  <c r="P806" i="6"/>
  <c r="Q806" i="6" s="1"/>
  <c r="P807" i="6"/>
  <c r="Q807" i="6" s="1"/>
  <c r="P808" i="6"/>
  <c r="Q808" i="6" s="1"/>
  <c r="P809" i="6"/>
  <c r="Q809" i="6" s="1"/>
  <c r="P810" i="6"/>
  <c r="Q810" i="6" s="1"/>
  <c r="P811" i="6"/>
  <c r="Q811" i="6" s="1"/>
  <c r="P812" i="6"/>
  <c r="Q812" i="6" s="1"/>
  <c r="P813" i="6"/>
  <c r="Q813" i="6" s="1"/>
  <c r="P814" i="6"/>
  <c r="Q814" i="6" s="1"/>
  <c r="P815" i="6"/>
  <c r="Q815" i="6" s="1"/>
  <c r="P816" i="6"/>
  <c r="Q816" i="6" s="1"/>
  <c r="P817" i="6"/>
  <c r="Q817" i="6" s="1"/>
  <c r="P818" i="6"/>
  <c r="Q818" i="6" s="1"/>
  <c r="P819" i="6"/>
  <c r="Q819" i="6" s="1"/>
  <c r="P820" i="6"/>
  <c r="Q820" i="6" s="1"/>
  <c r="P821" i="6"/>
  <c r="Q821" i="6" s="1"/>
  <c r="P822" i="6"/>
  <c r="Q822" i="6" s="1"/>
  <c r="P823" i="6"/>
  <c r="Q823" i="6" s="1"/>
  <c r="P824" i="6"/>
  <c r="Q824" i="6" s="1"/>
  <c r="P825" i="6"/>
  <c r="Q825" i="6" s="1"/>
  <c r="P826" i="6"/>
  <c r="Q826" i="6" s="1"/>
  <c r="P827" i="6"/>
  <c r="Q827" i="6" s="1"/>
  <c r="P828" i="6"/>
  <c r="Q828" i="6" s="1"/>
  <c r="P829" i="6"/>
  <c r="Q829" i="6" s="1"/>
  <c r="P830" i="6"/>
  <c r="Q830" i="6" s="1"/>
  <c r="P831" i="6"/>
  <c r="Q831" i="6" s="1"/>
  <c r="P832" i="6"/>
  <c r="Q832" i="6" s="1"/>
  <c r="P833" i="6"/>
  <c r="Q833" i="6" s="1"/>
  <c r="P834" i="6"/>
  <c r="Q834" i="6" s="1"/>
  <c r="P835" i="6"/>
  <c r="Q835" i="6" s="1"/>
  <c r="P836" i="6"/>
  <c r="Q836" i="6" s="1"/>
  <c r="P837" i="6"/>
  <c r="Q837" i="6" s="1"/>
  <c r="P838" i="6"/>
  <c r="Q838" i="6" s="1"/>
  <c r="P839" i="6"/>
  <c r="Q839" i="6" s="1"/>
  <c r="P840" i="6"/>
  <c r="Q840" i="6" s="1"/>
  <c r="P841" i="6"/>
  <c r="Q841" i="6" s="1"/>
  <c r="P842" i="6"/>
  <c r="Q842" i="6" s="1"/>
  <c r="P843" i="6"/>
  <c r="Q843" i="6" s="1"/>
  <c r="P844" i="6"/>
  <c r="Q844" i="6" s="1"/>
  <c r="P845" i="6"/>
  <c r="Q845" i="6" s="1"/>
  <c r="P846" i="6"/>
  <c r="Q846" i="6" s="1"/>
  <c r="P847" i="6"/>
  <c r="Q847" i="6" s="1"/>
  <c r="P848" i="6"/>
  <c r="Q848" i="6" s="1"/>
  <c r="P849" i="6"/>
  <c r="Q849" i="6" s="1"/>
  <c r="P850" i="6"/>
  <c r="Q850" i="6" s="1"/>
  <c r="P851" i="6"/>
  <c r="Q851" i="6" s="1"/>
  <c r="P852" i="6"/>
  <c r="Q852" i="6" s="1"/>
  <c r="P853" i="6"/>
  <c r="Q853" i="6" s="1"/>
  <c r="P854" i="6"/>
  <c r="Q854" i="6" s="1"/>
  <c r="P855" i="6"/>
  <c r="Q855" i="6" s="1"/>
  <c r="P856" i="6"/>
  <c r="Q856" i="6" s="1"/>
  <c r="P857" i="6"/>
  <c r="Q857" i="6" s="1"/>
  <c r="P858" i="6"/>
  <c r="Q858" i="6" s="1"/>
  <c r="P859" i="6"/>
  <c r="Q859" i="6" s="1"/>
  <c r="P860" i="6"/>
  <c r="Q860" i="6" s="1"/>
  <c r="P861" i="6"/>
  <c r="Q861" i="6" s="1"/>
  <c r="P862" i="6"/>
  <c r="Q862" i="6" s="1"/>
  <c r="P863" i="6"/>
  <c r="Q863" i="6" s="1"/>
  <c r="P864" i="6"/>
  <c r="Q864" i="6" s="1"/>
  <c r="P865" i="6"/>
  <c r="Q865" i="6" s="1"/>
  <c r="P866" i="6"/>
  <c r="Q866" i="6" s="1"/>
  <c r="P867" i="6"/>
  <c r="Q867" i="6" s="1"/>
  <c r="P868" i="6"/>
  <c r="Q868" i="6" s="1"/>
  <c r="P869" i="6"/>
  <c r="Q869" i="6" s="1"/>
  <c r="P870" i="6"/>
  <c r="Q870" i="6" s="1"/>
  <c r="P871" i="6"/>
  <c r="Q871" i="6" s="1"/>
  <c r="P872" i="6"/>
  <c r="Q872" i="6" s="1"/>
  <c r="P873" i="6"/>
  <c r="Q873" i="6" s="1"/>
  <c r="P874" i="6"/>
  <c r="Q874" i="6" s="1"/>
  <c r="P875" i="6"/>
  <c r="Q875" i="6" s="1"/>
  <c r="P876" i="6"/>
  <c r="Q876" i="6" s="1"/>
  <c r="P877" i="6"/>
  <c r="Q877" i="6" s="1"/>
  <c r="P878" i="6"/>
  <c r="Q878" i="6" s="1"/>
  <c r="P879" i="6"/>
  <c r="Q879" i="6" s="1"/>
  <c r="P880" i="6"/>
  <c r="Q880" i="6" s="1"/>
  <c r="P881" i="6"/>
  <c r="Q881" i="6" s="1"/>
  <c r="P882" i="6"/>
  <c r="Q882" i="6" s="1"/>
  <c r="P883" i="6"/>
  <c r="Q883" i="6" s="1"/>
  <c r="P884" i="6"/>
  <c r="Q884" i="6" s="1"/>
  <c r="P885" i="6"/>
  <c r="Q885" i="6" s="1"/>
  <c r="P886" i="6"/>
  <c r="Q886" i="6" s="1"/>
  <c r="P887" i="6"/>
  <c r="Q887" i="6" s="1"/>
  <c r="P888" i="6"/>
  <c r="Q888" i="6" s="1"/>
  <c r="P889" i="6"/>
  <c r="Q889" i="6" s="1"/>
  <c r="P890" i="6"/>
  <c r="Q890" i="6" s="1"/>
  <c r="P891" i="6"/>
  <c r="Q891" i="6" s="1"/>
  <c r="P892" i="6"/>
  <c r="Q892" i="6" s="1"/>
  <c r="P893" i="6"/>
  <c r="Q893" i="6" s="1"/>
  <c r="P894" i="6"/>
  <c r="Q894" i="6" s="1"/>
  <c r="P895" i="6"/>
  <c r="Q895" i="6" s="1"/>
  <c r="P896" i="6"/>
  <c r="Q896" i="6" s="1"/>
  <c r="P897" i="6"/>
  <c r="Q897" i="6" s="1"/>
  <c r="P898" i="6"/>
  <c r="Q898" i="6" s="1"/>
  <c r="P899" i="6"/>
  <c r="Q899" i="6" s="1"/>
  <c r="P900" i="6"/>
  <c r="Q900" i="6" s="1"/>
  <c r="P901" i="6"/>
  <c r="Q901" i="6" s="1"/>
  <c r="P902" i="6"/>
  <c r="Q902" i="6" s="1"/>
  <c r="P903" i="6"/>
  <c r="Q903" i="6" s="1"/>
  <c r="P904" i="6"/>
  <c r="Q904" i="6" s="1"/>
  <c r="P905" i="6"/>
  <c r="Q905" i="6" s="1"/>
  <c r="P906" i="6"/>
  <c r="Q906" i="6" s="1"/>
  <c r="P907" i="6"/>
  <c r="Q907" i="6" s="1"/>
  <c r="P908" i="6"/>
  <c r="Q908" i="6" s="1"/>
  <c r="P909" i="6"/>
  <c r="Q909" i="6" s="1"/>
  <c r="P910" i="6"/>
  <c r="Q910" i="6" s="1"/>
  <c r="P911" i="6"/>
  <c r="Q911" i="6" s="1"/>
  <c r="P912" i="6"/>
  <c r="Q912" i="6" s="1"/>
  <c r="P913" i="6"/>
  <c r="Q913" i="6" s="1"/>
  <c r="P914" i="6"/>
  <c r="Q914" i="6" s="1"/>
  <c r="P915" i="6"/>
  <c r="Q915" i="6" s="1"/>
  <c r="P916" i="6"/>
  <c r="Q916" i="6" s="1"/>
  <c r="P917" i="6"/>
  <c r="Q917" i="6" s="1"/>
  <c r="P918" i="6"/>
  <c r="Q918" i="6" s="1"/>
  <c r="P919" i="6"/>
  <c r="Q919" i="6" s="1"/>
  <c r="P920" i="6"/>
  <c r="Q920" i="6" s="1"/>
  <c r="P921" i="6"/>
  <c r="Q921" i="6" s="1"/>
  <c r="P922" i="6"/>
  <c r="Q922" i="6" s="1"/>
  <c r="P923" i="6"/>
  <c r="Q923" i="6" s="1"/>
  <c r="P924" i="6"/>
  <c r="Q924" i="6" s="1"/>
  <c r="P925" i="6"/>
  <c r="Q925" i="6" s="1"/>
  <c r="P926" i="6"/>
  <c r="Q926" i="6" s="1"/>
  <c r="P927" i="6"/>
  <c r="Q927" i="6" s="1"/>
  <c r="P928" i="6"/>
  <c r="Q928" i="6" s="1"/>
  <c r="P929" i="6"/>
  <c r="Q929" i="6" s="1"/>
  <c r="P930" i="6"/>
  <c r="Q930" i="6" s="1"/>
  <c r="P931" i="6"/>
  <c r="Q931" i="6" s="1"/>
  <c r="P932" i="6"/>
  <c r="Q932" i="6" s="1"/>
  <c r="P933" i="6"/>
  <c r="Q933" i="6" s="1"/>
  <c r="P934" i="6"/>
  <c r="Q934" i="6" s="1"/>
  <c r="P935" i="6"/>
  <c r="Q935" i="6" s="1"/>
  <c r="P936" i="6"/>
  <c r="Q936" i="6" s="1"/>
  <c r="P937" i="6"/>
  <c r="Q937" i="6" s="1"/>
  <c r="P938" i="6"/>
  <c r="Q938" i="6" s="1"/>
  <c r="P939" i="6"/>
  <c r="Q939" i="6" s="1"/>
  <c r="P940" i="6"/>
  <c r="Q940" i="6" s="1"/>
  <c r="P941" i="6"/>
  <c r="Q941" i="6" s="1"/>
  <c r="P942" i="6"/>
  <c r="Q942" i="6" s="1"/>
  <c r="P943" i="6"/>
  <c r="Q943" i="6" s="1"/>
  <c r="P944" i="6"/>
  <c r="Q944" i="6" s="1"/>
  <c r="P945" i="6"/>
  <c r="Q945" i="6" s="1"/>
  <c r="P946" i="6"/>
  <c r="Q946" i="6" s="1"/>
  <c r="P947" i="6"/>
  <c r="Q947" i="6" s="1"/>
  <c r="P948" i="6"/>
  <c r="Q948" i="6" s="1"/>
  <c r="P949" i="6"/>
  <c r="Q949" i="6" s="1"/>
  <c r="P950" i="6"/>
  <c r="Q950" i="6" s="1"/>
  <c r="P951" i="6"/>
  <c r="Q951" i="6" s="1"/>
  <c r="P952" i="6"/>
  <c r="Q952" i="6" s="1"/>
  <c r="P953" i="6"/>
  <c r="Q953" i="6" s="1"/>
  <c r="P954" i="6"/>
  <c r="Q954" i="6" s="1"/>
  <c r="P955" i="6"/>
  <c r="Q955" i="6" s="1"/>
  <c r="P956" i="6"/>
  <c r="Q956" i="6" s="1"/>
  <c r="P957" i="6"/>
  <c r="Q957" i="6" s="1"/>
  <c r="P958" i="6"/>
  <c r="Q958" i="6" s="1"/>
  <c r="P959" i="6"/>
  <c r="Q959" i="6" s="1"/>
  <c r="P960" i="6"/>
  <c r="Q960" i="6" s="1"/>
  <c r="P961" i="6"/>
  <c r="Q961" i="6" s="1"/>
  <c r="P962" i="6"/>
  <c r="Q962" i="6" s="1"/>
  <c r="P963" i="6"/>
  <c r="Q963" i="6" s="1"/>
  <c r="P964" i="6"/>
  <c r="Q964" i="6" s="1"/>
  <c r="P965" i="6"/>
  <c r="Q965" i="6" s="1"/>
  <c r="P966" i="6"/>
  <c r="Q966" i="6" s="1"/>
  <c r="P967" i="6"/>
  <c r="Q967" i="6" s="1"/>
  <c r="P968" i="6"/>
  <c r="Q968" i="6" s="1"/>
  <c r="P969" i="6"/>
  <c r="Q969" i="6" s="1"/>
  <c r="P970" i="6"/>
  <c r="Q970" i="6" s="1"/>
  <c r="P971" i="6"/>
  <c r="Q971" i="6" s="1"/>
  <c r="P972" i="6"/>
  <c r="Q972" i="6" s="1"/>
  <c r="P973" i="6"/>
  <c r="Q973" i="6" s="1"/>
  <c r="P974" i="6"/>
  <c r="Q974" i="6" s="1"/>
  <c r="P975" i="6"/>
  <c r="Q975" i="6" s="1"/>
  <c r="P976" i="6"/>
  <c r="Q976" i="6" s="1"/>
  <c r="P977" i="6"/>
  <c r="Q977" i="6" s="1"/>
  <c r="P978" i="6"/>
  <c r="Q978" i="6" s="1"/>
  <c r="P979" i="6"/>
  <c r="Q979" i="6" s="1"/>
  <c r="P980" i="6"/>
  <c r="Q980" i="6" s="1"/>
  <c r="P981" i="6"/>
  <c r="Q981" i="6" s="1"/>
  <c r="P982" i="6"/>
  <c r="Q982" i="6" s="1"/>
  <c r="P983" i="6"/>
  <c r="Q983" i="6" s="1"/>
  <c r="P984" i="6"/>
  <c r="Q984" i="6" s="1"/>
  <c r="P985" i="6"/>
  <c r="Q985" i="6" s="1"/>
  <c r="P986" i="6"/>
  <c r="Q986" i="6" s="1"/>
  <c r="P987" i="6"/>
  <c r="Q987" i="6" s="1"/>
  <c r="P988" i="6"/>
  <c r="Q988" i="6" s="1"/>
  <c r="P989" i="6"/>
  <c r="Q989" i="6" s="1"/>
  <c r="P990" i="6"/>
  <c r="Q990" i="6" s="1"/>
  <c r="P991" i="6"/>
  <c r="Q991" i="6" s="1"/>
  <c r="P992" i="6"/>
  <c r="Q992" i="6" s="1"/>
  <c r="P993" i="6"/>
  <c r="Q993" i="6" s="1"/>
  <c r="P994" i="6"/>
  <c r="Q994" i="6" s="1"/>
  <c r="P995" i="6"/>
  <c r="Q995" i="6" s="1"/>
  <c r="P996" i="6"/>
  <c r="Q996" i="6" s="1"/>
  <c r="P997" i="6"/>
  <c r="Q997" i="6" s="1"/>
  <c r="P998" i="6"/>
  <c r="Q998" i="6" s="1"/>
  <c r="P999" i="6"/>
  <c r="Q999" i="6" s="1"/>
  <c r="P1000" i="6"/>
  <c r="Q1000" i="6" s="1"/>
  <c r="P1001" i="6"/>
  <c r="Q1001" i="6" s="1"/>
  <c r="P1002" i="6"/>
  <c r="Q1002" i="6" s="1"/>
  <c r="P1003" i="6"/>
  <c r="Q1003" i="6" s="1"/>
  <c r="P1004" i="6"/>
  <c r="Q1004" i="6" s="1"/>
  <c r="P1005" i="6"/>
  <c r="Q1005" i="6" s="1"/>
  <c r="P1006" i="6"/>
  <c r="Q1006" i="6" s="1"/>
  <c r="P1007" i="6"/>
  <c r="Q1007" i="6" s="1"/>
  <c r="P1008" i="6"/>
  <c r="Q1008" i="6" s="1"/>
  <c r="P1009" i="6"/>
  <c r="Q1009" i="6" s="1"/>
  <c r="P1010" i="6"/>
  <c r="Q1010" i="6" s="1"/>
  <c r="P1011" i="6"/>
  <c r="Q1011" i="6" s="1"/>
  <c r="P1012" i="6"/>
  <c r="Q1012" i="6" s="1"/>
  <c r="P1013" i="6"/>
  <c r="Q1013" i="6" s="1"/>
  <c r="P1014" i="6"/>
  <c r="Q1014" i="6" s="1"/>
  <c r="P1015" i="6"/>
  <c r="Q1015" i="6" s="1"/>
  <c r="P1016" i="6"/>
  <c r="Q1016" i="6" s="1"/>
  <c r="P1017" i="6"/>
  <c r="Q1017" i="6" s="1"/>
  <c r="P1018" i="6"/>
  <c r="Q1018" i="6" s="1"/>
  <c r="P1019" i="6"/>
  <c r="Q1019" i="6" s="1"/>
  <c r="P1020" i="6"/>
  <c r="Q1020" i="6" s="1"/>
  <c r="P1021" i="6"/>
  <c r="Q1021" i="6" s="1"/>
  <c r="P1022" i="6"/>
  <c r="Q1022" i="6" s="1"/>
  <c r="P1023" i="6"/>
  <c r="Q1023" i="6" s="1"/>
  <c r="P1024" i="6"/>
  <c r="Q1024" i="6" s="1"/>
  <c r="P1025" i="6"/>
  <c r="Q1025" i="6" s="1"/>
  <c r="P1026" i="6"/>
  <c r="Q1026" i="6" s="1"/>
  <c r="P1027" i="6"/>
  <c r="Q1027" i="6" s="1"/>
  <c r="P1028" i="6"/>
  <c r="Q1028" i="6" s="1"/>
  <c r="P1029" i="6"/>
  <c r="Q1029" i="6" s="1"/>
  <c r="P1030" i="6"/>
  <c r="Q1030" i="6" s="1"/>
  <c r="P1031" i="6"/>
  <c r="Q1031" i="6" s="1"/>
  <c r="P1032" i="6"/>
  <c r="Q1032" i="6" s="1"/>
  <c r="P1033" i="6"/>
  <c r="Q1033" i="6" s="1"/>
  <c r="P1034" i="6"/>
  <c r="Q1034" i="6" s="1"/>
  <c r="P1035" i="6"/>
  <c r="Q1035" i="6" s="1"/>
  <c r="P1036" i="6"/>
  <c r="Q1036" i="6" s="1"/>
  <c r="P1037" i="6"/>
  <c r="Q1037" i="6" s="1"/>
  <c r="P1038" i="6"/>
  <c r="Q1038" i="6" s="1"/>
  <c r="P1039" i="6"/>
  <c r="Q1039" i="6" s="1"/>
  <c r="P1040" i="6"/>
  <c r="Q1040" i="6" s="1"/>
  <c r="P1041" i="6"/>
  <c r="Q1041" i="6" s="1"/>
  <c r="P1042" i="6"/>
  <c r="Q1042" i="6" s="1"/>
  <c r="P1043" i="6"/>
  <c r="Q1043" i="6" s="1"/>
  <c r="P1044" i="6"/>
  <c r="Q1044" i="6" s="1"/>
  <c r="P1045" i="6"/>
  <c r="Q1045" i="6" s="1"/>
  <c r="P1046" i="6"/>
  <c r="Q1046" i="6" s="1"/>
  <c r="P1047" i="6"/>
  <c r="Q1047" i="6" s="1"/>
  <c r="P1048" i="6"/>
  <c r="Q1048" i="6" s="1"/>
  <c r="P1049" i="6"/>
  <c r="Q1049" i="6" s="1"/>
  <c r="P1050" i="6"/>
  <c r="Q1050" i="6" s="1"/>
  <c r="P1051" i="6"/>
  <c r="Q1051" i="6" s="1"/>
  <c r="P1052" i="6"/>
  <c r="Q1052" i="6" s="1"/>
  <c r="P1053" i="6"/>
  <c r="Q1053" i="6" s="1"/>
  <c r="P54" i="6"/>
  <c r="Q54" i="6" s="1"/>
  <c r="AB55" i="6"/>
  <c r="AC55" i="6" s="1"/>
  <c r="AB56" i="6"/>
  <c r="AC56" i="6" s="1"/>
  <c r="AB57" i="6"/>
  <c r="AC57" i="6" s="1"/>
  <c r="AB58" i="6"/>
  <c r="AC58" i="6" s="1"/>
  <c r="AB59" i="6"/>
  <c r="AC59" i="6" s="1"/>
  <c r="AB60" i="6"/>
  <c r="AC60" i="6" s="1"/>
  <c r="AB61" i="6"/>
  <c r="AC61" i="6" s="1"/>
  <c r="AB62" i="6"/>
  <c r="AC62" i="6" s="1"/>
  <c r="AB63" i="6"/>
  <c r="AC63" i="6" s="1"/>
  <c r="AC64" i="6"/>
  <c r="AB65" i="6"/>
  <c r="AC65" i="6" s="1"/>
  <c r="AB66" i="6"/>
  <c r="AC66" i="6" s="1"/>
  <c r="AB67" i="6"/>
  <c r="AC67" i="6" s="1"/>
  <c r="AB68" i="6"/>
  <c r="AC68" i="6" s="1"/>
  <c r="AB69" i="6"/>
  <c r="AC69" i="6" s="1"/>
  <c r="AB70" i="6"/>
  <c r="AC70" i="6" s="1"/>
  <c r="AB71" i="6"/>
  <c r="AC71" i="6" s="1"/>
  <c r="AB72" i="6"/>
  <c r="AC72" i="6" s="1"/>
  <c r="AB73" i="6"/>
  <c r="AC73" i="6" s="1"/>
  <c r="AB74" i="6"/>
  <c r="AC74" i="6" s="1"/>
  <c r="AB75" i="6"/>
  <c r="AC75" i="6" s="1"/>
  <c r="AB76" i="6"/>
  <c r="AC76" i="6" s="1"/>
  <c r="AB77" i="6"/>
  <c r="AC77" i="6" s="1"/>
  <c r="AB78" i="6"/>
  <c r="AC78" i="6" s="1"/>
  <c r="AB79" i="6"/>
  <c r="AC79" i="6" s="1"/>
  <c r="AB80" i="6"/>
  <c r="AC80" i="6" s="1"/>
  <c r="AB81" i="6"/>
  <c r="AC81" i="6" s="1"/>
  <c r="AB82" i="6"/>
  <c r="AC82" i="6" s="1"/>
  <c r="AB83" i="6"/>
  <c r="AC83" i="6" s="1"/>
  <c r="AB84" i="6"/>
  <c r="AC84" i="6" s="1"/>
  <c r="AB85" i="6"/>
  <c r="AC85" i="6" s="1"/>
  <c r="AB86" i="6"/>
  <c r="AC86" i="6" s="1"/>
  <c r="AB87" i="6"/>
  <c r="AC87" i="6" s="1"/>
  <c r="AB88" i="6"/>
  <c r="AC88" i="6" s="1"/>
  <c r="AB89" i="6"/>
  <c r="AC89" i="6" s="1"/>
  <c r="AB90" i="6"/>
  <c r="AC90" i="6" s="1"/>
  <c r="AB91" i="6"/>
  <c r="AC91" i="6" s="1"/>
  <c r="AB92" i="6"/>
  <c r="AC92" i="6" s="1"/>
  <c r="AB93" i="6"/>
  <c r="AC93" i="6" s="1"/>
  <c r="AB94" i="6"/>
  <c r="AC94" i="6" s="1"/>
  <c r="AB95" i="6"/>
  <c r="AC95" i="6" s="1"/>
  <c r="AB96" i="6"/>
  <c r="AC96" i="6" s="1"/>
  <c r="AB97" i="6"/>
  <c r="AC97" i="6" s="1"/>
  <c r="AB98" i="6"/>
  <c r="AC98" i="6" s="1"/>
  <c r="AB99" i="6"/>
  <c r="AC99" i="6" s="1"/>
  <c r="AB100" i="6"/>
  <c r="AC100" i="6" s="1"/>
  <c r="AB101" i="6"/>
  <c r="AC101" i="6" s="1"/>
  <c r="AB102" i="6"/>
  <c r="AC102" i="6" s="1"/>
  <c r="AB103" i="6"/>
  <c r="AC103" i="6" s="1"/>
  <c r="AB104" i="6"/>
  <c r="AC104" i="6" s="1"/>
  <c r="AB105" i="6"/>
  <c r="AC105" i="6" s="1"/>
  <c r="AB106" i="6"/>
  <c r="AC106" i="6" s="1"/>
  <c r="AB107" i="6"/>
  <c r="AC107" i="6" s="1"/>
  <c r="AB108" i="6"/>
  <c r="AC108" i="6" s="1"/>
  <c r="AB109" i="6"/>
  <c r="AC109" i="6" s="1"/>
  <c r="AB110" i="6"/>
  <c r="AC110" i="6" s="1"/>
  <c r="AB111" i="6"/>
  <c r="AC111" i="6" s="1"/>
  <c r="AB112" i="6"/>
  <c r="AC112" i="6" s="1"/>
  <c r="AB113" i="6"/>
  <c r="AC113" i="6" s="1"/>
  <c r="AB114" i="6"/>
  <c r="AC114" i="6" s="1"/>
  <c r="AB115" i="6"/>
  <c r="AC115" i="6" s="1"/>
  <c r="AB116" i="6"/>
  <c r="AC116" i="6" s="1"/>
  <c r="AB117" i="6"/>
  <c r="AC117" i="6" s="1"/>
  <c r="AB118" i="6"/>
  <c r="AC118" i="6" s="1"/>
  <c r="AB119" i="6"/>
  <c r="AC119" i="6" s="1"/>
  <c r="AB120" i="6"/>
  <c r="AC120" i="6" s="1"/>
  <c r="AB121" i="6"/>
  <c r="AC121" i="6" s="1"/>
  <c r="AB122" i="6"/>
  <c r="AC122" i="6" s="1"/>
  <c r="AB123" i="6"/>
  <c r="AC123" i="6" s="1"/>
  <c r="AB124" i="6"/>
  <c r="AC124" i="6" s="1"/>
  <c r="AB125" i="6"/>
  <c r="AC125" i="6" s="1"/>
  <c r="AB126" i="6"/>
  <c r="AC126" i="6" s="1"/>
  <c r="AB127" i="6"/>
  <c r="AC127" i="6" s="1"/>
  <c r="AB128" i="6"/>
  <c r="AC128" i="6" s="1"/>
  <c r="AB129" i="6"/>
  <c r="AC129" i="6" s="1"/>
  <c r="AB130" i="6"/>
  <c r="AC130" i="6" s="1"/>
  <c r="AB131" i="6"/>
  <c r="AC131" i="6" s="1"/>
  <c r="AB132" i="6"/>
  <c r="AC132" i="6" s="1"/>
  <c r="AB133" i="6"/>
  <c r="AC133" i="6" s="1"/>
  <c r="AB134" i="6"/>
  <c r="AC134" i="6" s="1"/>
  <c r="AB135" i="6"/>
  <c r="AC135" i="6" s="1"/>
  <c r="AB136" i="6"/>
  <c r="AC136" i="6" s="1"/>
  <c r="AB137" i="6"/>
  <c r="AC137" i="6" s="1"/>
  <c r="AB138" i="6"/>
  <c r="AC138" i="6" s="1"/>
  <c r="AB139" i="6"/>
  <c r="AC139" i="6" s="1"/>
  <c r="AB140" i="6"/>
  <c r="AC140" i="6" s="1"/>
  <c r="AB141" i="6"/>
  <c r="AC141" i="6" s="1"/>
  <c r="AB142" i="6"/>
  <c r="AC142" i="6" s="1"/>
  <c r="AB143" i="6"/>
  <c r="AC143" i="6" s="1"/>
  <c r="AB144" i="6"/>
  <c r="AC144" i="6" s="1"/>
  <c r="AB145" i="6"/>
  <c r="AC145" i="6" s="1"/>
  <c r="AB146" i="6"/>
  <c r="AC146" i="6" s="1"/>
  <c r="AB147" i="6"/>
  <c r="AC147" i="6" s="1"/>
  <c r="AB148" i="6"/>
  <c r="AC148" i="6" s="1"/>
  <c r="AB149" i="6"/>
  <c r="AC149" i="6" s="1"/>
  <c r="AB150" i="6"/>
  <c r="AC150" i="6" s="1"/>
  <c r="AB151" i="6"/>
  <c r="AC151" i="6" s="1"/>
  <c r="AB152" i="6"/>
  <c r="AC152" i="6" s="1"/>
  <c r="AB153" i="6"/>
  <c r="AC153" i="6" s="1"/>
  <c r="AB154" i="6"/>
  <c r="AC154" i="6" s="1"/>
  <c r="AB155" i="6"/>
  <c r="AC155" i="6" s="1"/>
  <c r="AB156" i="6"/>
  <c r="AC156" i="6" s="1"/>
  <c r="AB157" i="6"/>
  <c r="AC157" i="6" s="1"/>
  <c r="AB158" i="6"/>
  <c r="AC158" i="6" s="1"/>
  <c r="AB159" i="6"/>
  <c r="AC159" i="6" s="1"/>
  <c r="AB160" i="6"/>
  <c r="AC160" i="6" s="1"/>
  <c r="AB161" i="6"/>
  <c r="AC161" i="6" s="1"/>
  <c r="AB162" i="6"/>
  <c r="AC162" i="6" s="1"/>
  <c r="AB163" i="6"/>
  <c r="AC163" i="6" s="1"/>
  <c r="AB164" i="6"/>
  <c r="AC164" i="6" s="1"/>
  <c r="AB165" i="6"/>
  <c r="AC165" i="6" s="1"/>
  <c r="AB166" i="6"/>
  <c r="AC166" i="6" s="1"/>
  <c r="AB167" i="6"/>
  <c r="AC167" i="6" s="1"/>
  <c r="AB168" i="6"/>
  <c r="AC168" i="6" s="1"/>
  <c r="AB169" i="6"/>
  <c r="AC169" i="6" s="1"/>
  <c r="AB170" i="6"/>
  <c r="AC170" i="6" s="1"/>
  <c r="AB171" i="6"/>
  <c r="AC171" i="6" s="1"/>
  <c r="AB172" i="6"/>
  <c r="AC172" i="6" s="1"/>
  <c r="AB173" i="6"/>
  <c r="AC173" i="6" s="1"/>
  <c r="AB174" i="6"/>
  <c r="AC174" i="6" s="1"/>
  <c r="AB175" i="6"/>
  <c r="AC175" i="6" s="1"/>
  <c r="AB176" i="6"/>
  <c r="AC176" i="6" s="1"/>
  <c r="AB177" i="6"/>
  <c r="AC177" i="6" s="1"/>
  <c r="AB178" i="6"/>
  <c r="AC178" i="6" s="1"/>
  <c r="AB179" i="6"/>
  <c r="AC179" i="6" s="1"/>
  <c r="AB180" i="6"/>
  <c r="AC180" i="6" s="1"/>
  <c r="AB181" i="6"/>
  <c r="AC181" i="6" s="1"/>
  <c r="AB182" i="6"/>
  <c r="AC182" i="6" s="1"/>
  <c r="AB183" i="6"/>
  <c r="AC183" i="6" s="1"/>
  <c r="AB184" i="6"/>
  <c r="AC184" i="6" s="1"/>
  <c r="AB185" i="6"/>
  <c r="AC185" i="6" s="1"/>
  <c r="AB186" i="6"/>
  <c r="AC186" i="6" s="1"/>
  <c r="AB187" i="6"/>
  <c r="AC187" i="6" s="1"/>
  <c r="AB188" i="6"/>
  <c r="AC188" i="6" s="1"/>
  <c r="AB189" i="6"/>
  <c r="AC189" i="6" s="1"/>
  <c r="AB190" i="6"/>
  <c r="AC190" i="6" s="1"/>
  <c r="AB191" i="6"/>
  <c r="AC191" i="6" s="1"/>
  <c r="AB192" i="6"/>
  <c r="AC192" i="6" s="1"/>
  <c r="AB193" i="6"/>
  <c r="AC193" i="6" s="1"/>
  <c r="AB194" i="6"/>
  <c r="AC194" i="6" s="1"/>
  <c r="AB195" i="6"/>
  <c r="AC195" i="6" s="1"/>
  <c r="AB196" i="6"/>
  <c r="AC196" i="6" s="1"/>
  <c r="AB197" i="6"/>
  <c r="AC197" i="6" s="1"/>
  <c r="AB198" i="6"/>
  <c r="AC198" i="6" s="1"/>
  <c r="AB199" i="6"/>
  <c r="AC199" i="6" s="1"/>
  <c r="AB200" i="6"/>
  <c r="AC200" i="6" s="1"/>
  <c r="AB201" i="6"/>
  <c r="AC201" i="6" s="1"/>
  <c r="AB202" i="6"/>
  <c r="AC202" i="6" s="1"/>
  <c r="AB203" i="6"/>
  <c r="AC203" i="6" s="1"/>
  <c r="AB204" i="6"/>
  <c r="AC204" i="6" s="1"/>
  <c r="AB205" i="6"/>
  <c r="AC205" i="6" s="1"/>
  <c r="AB206" i="6"/>
  <c r="AC206" i="6" s="1"/>
  <c r="AB207" i="6"/>
  <c r="AC207" i="6" s="1"/>
  <c r="AB208" i="6"/>
  <c r="AC208" i="6" s="1"/>
  <c r="AB209" i="6"/>
  <c r="AC209" i="6" s="1"/>
  <c r="AB210" i="6"/>
  <c r="AC210" i="6" s="1"/>
  <c r="AB211" i="6"/>
  <c r="AC211" i="6" s="1"/>
  <c r="AB212" i="6"/>
  <c r="AC212" i="6" s="1"/>
  <c r="AB213" i="6"/>
  <c r="AC213" i="6" s="1"/>
  <c r="AB214" i="6"/>
  <c r="AC214" i="6" s="1"/>
  <c r="AB215" i="6"/>
  <c r="AC215" i="6" s="1"/>
  <c r="AB216" i="6"/>
  <c r="AC216" i="6" s="1"/>
  <c r="AB217" i="6"/>
  <c r="AC217" i="6" s="1"/>
  <c r="AB218" i="6"/>
  <c r="AC218" i="6" s="1"/>
  <c r="AB219" i="6"/>
  <c r="AC219" i="6" s="1"/>
  <c r="AB220" i="6"/>
  <c r="AC220" i="6" s="1"/>
  <c r="AB221" i="6"/>
  <c r="AC221" i="6" s="1"/>
  <c r="AB222" i="6"/>
  <c r="AC222" i="6" s="1"/>
  <c r="AB223" i="6"/>
  <c r="AC223" i="6" s="1"/>
  <c r="AB224" i="6"/>
  <c r="AC224" i="6" s="1"/>
  <c r="AB225" i="6"/>
  <c r="AC225" i="6" s="1"/>
  <c r="AB226" i="6"/>
  <c r="AC226" i="6" s="1"/>
  <c r="AB227" i="6"/>
  <c r="AC227" i="6" s="1"/>
  <c r="AB228" i="6"/>
  <c r="AC228" i="6" s="1"/>
  <c r="AB229" i="6"/>
  <c r="AC229" i="6" s="1"/>
  <c r="AB230" i="6"/>
  <c r="AC230" i="6" s="1"/>
  <c r="AB231" i="6"/>
  <c r="AC231" i="6" s="1"/>
  <c r="AB232" i="6"/>
  <c r="AC232" i="6" s="1"/>
  <c r="AB233" i="6"/>
  <c r="AC233" i="6" s="1"/>
  <c r="AB234" i="6"/>
  <c r="AC234" i="6" s="1"/>
  <c r="AB235" i="6"/>
  <c r="AC235" i="6" s="1"/>
  <c r="AB236" i="6"/>
  <c r="AC236" i="6" s="1"/>
  <c r="AB237" i="6"/>
  <c r="AC237" i="6" s="1"/>
  <c r="AB238" i="6"/>
  <c r="AC238" i="6" s="1"/>
  <c r="AB239" i="6"/>
  <c r="AC239" i="6" s="1"/>
  <c r="AB240" i="6"/>
  <c r="AC240" i="6" s="1"/>
  <c r="AB241" i="6"/>
  <c r="AC241" i="6" s="1"/>
  <c r="AB242" i="6"/>
  <c r="AC242" i="6" s="1"/>
  <c r="AB243" i="6"/>
  <c r="AC243" i="6" s="1"/>
  <c r="AB244" i="6"/>
  <c r="AC244" i="6" s="1"/>
  <c r="AB245" i="6"/>
  <c r="AC245" i="6" s="1"/>
  <c r="AB246" i="6"/>
  <c r="AC246" i="6" s="1"/>
  <c r="AB247" i="6"/>
  <c r="AC247" i="6" s="1"/>
  <c r="AB248" i="6"/>
  <c r="AC248" i="6" s="1"/>
  <c r="AB249" i="6"/>
  <c r="AC249" i="6" s="1"/>
  <c r="AB250" i="6"/>
  <c r="AC250" i="6" s="1"/>
  <c r="AB251" i="6"/>
  <c r="AC251" i="6" s="1"/>
  <c r="AB252" i="6"/>
  <c r="AC252" i="6" s="1"/>
  <c r="AB253" i="6"/>
  <c r="AC253" i="6" s="1"/>
  <c r="AB254" i="6"/>
  <c r="AC254" i="6" s="1"/>
  <c r="AB255" i="6"/>
  <c r="AC255" i="6" s="1"/>
  <c r="AB256" i="6"/>
  <c r="AC256" i="6" s="1"/>
  <c r="AB257" i="6"/>
  <c r="AC257" i="6" s="1"/>
  <c r="AB258" i="6"/>
  <c r="AC258" i="6" s="1"/>
  <c r="AB259" i="6"/>
  <c r="AC259" i="6" s="1"/>
  <c r="AB260" i="6"/>
  <c r="AC260" i="6" s="1"/>
  <c r="AB261" i="6"/>
  <c r="AC261" i="6" s="1"/>
  <c r="AB262" i="6"/>
  <c r="AC262" i="6" s="1"/>
  <c r="AB263" i="6"/>
  <c r="AC263" i="6" s="1"/>
  <c r="AB264" i="6"/>
  <c r="AC264" i="6" s="1"/>
  <c r="AB265" i="6"/>
  <c r="AC265" i="6" s="1"/>
  <c r="AB266" i="6"/>
  <c r="AC266" i="6" s="1"/>
  <c r="AB267" i="6"/>
  <c r="AC267" i="6" s="1"/>
  <c r="AB268" i="6"/>
  <c r="AC268" i="6" s="1"/>
  <c r="AB269" i="6"/>
  <c r="AC269" i="6" s="1"/>
  <c r="AB270" i="6"/>
  <c r="AC270" i="6" s="1"/>
  <c r="AB271" i="6"/>
  <c r="AC271" i="6" s="1"/>
  <c r="AB272" i="6"/>
  <c r="AC272" i="6" s="1"/>
  <c r="AB273" i="6"/>
  <c r="AC273" i="6" s="1"/>
  <c r="AB274" i="6"/>
  <c r="AC274" i="6" s="1"/>
  <c r="AB275" i="6"/>
  <c r="AC275" i="6" s="1"/>
  <c r="AB276" i="6"/>
  <c r="AC276" i="6" s="1"/>
  <c r="AB277" i="6"/>
  <c r="AC277" i="6" s="1"/>
  <c r="AB278" i="6"/>
  <c r="AC278" i="6" s="1"/>
  <c r="AB279" i="6"/>
  <c r="AC279" i="6" s="1"/>
  <c r="AB280" i="6"/>
  <c r="AC280" i="6" s="1"/>
  <c r="AB281" i="6"/>
  <c r="AC281" i="6" s="1"/>
  <c r="AB282" i="6"/>
  <c r="AC282" i="6" s="1"/>
  <c r="AB283" i="6"/>
  <c r="AC283" i="6" s="1"/>
  <c r="AB284" i="6"/>
  <c r="AC284" i="6" s="1"/>
  <c r="AB285" i="6"/>
  <c r="AC285" i="6" s="1"/>
  <c r="AB286" i="6"/>
  <c r="AC286" i="6" s="1"/>
  <c r="AB287" i="6"/>
  <c r="AC287" i="6" s="1"/>
  <c r="AB288" i="6"/>
  <c r="AC288" i="6" s="1"/>
  <c r="AB289" i="6"/>
  <c r="AC289" i="6" s="1"/>
  <c r="AB290" i="6"/>
  <c r="AC290" i="6" s="1"/>
  <c r="AB291" i="6"/>
  <c r="AC291" i="6" s="1"/>
  <c r="AB292" i="6"/>
  <c r="AC292" i="6" s="1"/>
  <c r="AB293" i="6"/>
  <c r="AC293" i="6" s="1"/>
  <c r="AB294" i="6"/>
  <c r="AC294" i="6" s="1"/>
  <c r="AB295" i="6"/>
  <c r="AC295" i="6" s="1"/>
  <c r="AB296" i="6"/>
  <c r="AC296" i="6" s="1"/>
  <c r="AB297" i="6"/>
  <c r="AC297" i="6" s="1"/>
  <c r="AB298" i="6"/>
  <c r="AC298" i="6" s="1"/>
  <c r="AB299" i="6"/>
  <c r="AC299" i="6" s="1"/>
  <c r="AB300" i="6"/>
  <c r="AC300" i="6" s="1"/>
  <c r="AB301" i="6"/>
  <c r="AC301" i="6" s="1"/>
  <c r="AB302" i="6"/>
  <c r="AC302" i="6" s="1"/>
  <c r="AB303" i="6"/>
  <c r="AC303" i="6" s="1"/>
  <c r="AB304" i="6"/>
  <c r="AC304" i="6" s="1"/>
  <c r="AB305" i="6"/>
  <c r="AC305" i="6" s="1"/>
  <c r="AB306" i="6"/>
  <c r="AC306" i="6" s="1"/>
  <c r="AB307" i="6"/>
  <c r="AC307" i="6" s="1"/>
  <c r="AB308" i="6"/>
  <c r="AC308" i="6" s="1"/>
  <c r="AB309" i="6"/>
  <c r="AC309" i="6" s="1"/>
  <c r="AB310" i="6"/>
  <c r="AC310" i="6" s="1"/>
  <c r="AB311" i="6"/>
  <c r="AC311" i="6" s="1"/>
  <c r="AB312" i="6"/>
  <c r="AC312" i="6" s="1"/>
  <c r="AB313" i="6"/>
  <c r="AC313" i="6" s="1"/>
  <c r="AB314" i="6"/>
  <c r="AC314" i="6" s="1"/>
  <c r="AB315" i="6"/>
  <c r="AC315" i="6" s="1"/>
  <c r="AB316" i="6"/>
  <c r="AC316" i="6" s="1"/>
  <c r="AB317" i="6"/>
  <c r="AC317" i="6" s="1"/>
  <c r="AB318" i="6"/>
  <c r="AC318" i="6" s="1"/>
  <c r="AB319" i="6"/>
  <c r="AC319" i="6" s="1"/>
  <c r="AB320" i="6"/>
  <c r="AC320" i="6" s="1"/>
  <c r="AB321" i="6"/>
  <c r="AC321" i="6" s="1"/>
  <c r="AB322" i="6"/>
  <c r="AC322" i="6" s="1"/>
  <c r="AB323" i="6"/>
  <c r="AC323" i="6" s="1"/>
  <c r="AB324" i="6"/>
  <c r="AC324" i="6" s="1"/>
  <c r="AB325" i="6"/>
  <c r="AC325" i="6" s="1"/>
  <c r="AB326" i="6"/>
  <c r="AC326" i="6" s="1"/>
  <c r="AB327" i="6"/>
  <c r="AC327" i="6" s="1"/>
  <c r="AB328" i="6"/>
  <c r="AC328" i="6" s="1"/>
  <c r="AB329" i="6"/>
  <c r="AC329" i="6" s="1"/>
  <c r="AB330" i="6"/>
  <c r="AC330" i="6" s="1"/>
  <c r="AB331" i="6"/>
  <c r="AC331" i="6" s="1"/>
  <c r="AB332" i="6"/>
  <c r="AC332" i="6" s="1"/>
  <c r="AB333" i="6"/>
  <c r="AC333" i="6" s="1"/>
  <c r="AB334" i="6"/>
  <c r="AC334" i="6" s="1"/>
  <c r="AB335" i="6"/>
  <c r="AC335" i="6" s="1"/>
  <c r="AB336" i="6"/>
  <c r="AC336" i="6" s="1"/>
  <c r="AB337" i="6"/>
  <c r="AC337" i="6" s="1"/>
  <c r="AB338" i="6"/>
  <c r="AC338" i="6" s="1"/>
  <c r="AB339" i="6"/>
  <c r="AC339" i="6" s="1"/>
  <c r="AB340" i="6"/>
  <c r="AC340" i="6" s="1"/>
  <c r="AB341" i="6"/>
  <c r="AC341" i="6" s="1"/>
  <c r="AB342" i="6"/>
  <c r="AC342" i="6" s="1"/>
  <c r="AB343" i="6"/>
  <c r="AC343" i="6" s="1"/>
  <c r="AB344" i="6"/>
  <c r="AC344" i="6" s="1"/>
  <c r="AB345" i="6"/>
  <c r="AC345" i="6" s="1"/>
  <c r="AB346" i="6"/>
  <c r="AC346" i="6" s="1"/>
  <c r="AB347" i="6"/>
  <c r="AC347" i="6" s="1"/>
  <c r="AB348" i="6"/>
  <c r="AC348" i="6" s="1"/>
  <c r="AB349" i="6"/>
  <c r="AC349" i="6" s="1"/>
  <c r="AB350" i="6"/>
  <c r="AC350" i="6" s="1"/>
  <c r="AB351" i="6"/>
  <c r="AC351" i="6" s="1"/>
  <c r="AB352" i="6"/>
  <c r="AC352" i="6" s="1"/>
  <c r="AB353" i="6"/>
  <c r="AC353" i="6" s="1"/>
  <c r="AB354" i="6"/>
  <c r="AC354" i="6" s="1"/>
  <c r="AB355" i="6"/>
  <c r="AC355" i="6" s="1"/>
  <c r="AB356" i="6"/>
  <c r="AC356" i="6" s="1"/>
  <c r="AB357" i="6"/>
  <c r="AC357" i="6" s="1"/>
  <c r="AB358" i="6"/>
  <c r="AC358" i="6" s="1"/>
  <c r="AB359" i="6"/>
  <c r="AC359" i="6" s="1"/>
  <c r="AB360" i="6"/>
  <c r="AC360" i="6" s="1"/>
  <c r="AB361" i="6"/>
  <c r="AC361" i="6" s="1"/>
  <c r="AB362" i="6"/>
  <c r="AC362" i="6" s="1"/>
  <c r="AB363" i="6"/>
  <c r="AC363" i="6" s="1"/>
  <c r="AB364" i="6"/>
  <c r="AC364" i="6" s="1"/>
  <c r="AB365" i="6"/>
  <c r="AC365" i="6" s="1"/>
  <c r="AB366" i="6"/>
  <c r="AC366" i="6" s="1"/>
  <c r="AB367" i="6"/>
  <c r="AC367" i="6" s="1"/>
  <c r="AB368" i="6"/>
  <c r="AC368" i="6" s="1"/>
  <c r="AB369" i="6"/>
  <c r="AC369" i="6" s="1"/>
  <c r="AB370" i="6"/>
  <c r="AC370" i="6" s="1"/>
  <c r="AB371" i="6"/>
  <c r="AC371" i="6" s="1"/>
  <c r="AB372" i="6"/>
  <c r="AC372" i="6" s="1"/>
  <c r="AB373" i="6"/>
  <c r="AC373" i="6" s="1"/>
  <c r="AB374" i="6"/>
  <c r="AC374" i="6" s="1"/>
  <c r="AB375" i="6"/>
  <c r="AC375" i="6" s="1"/>
  <c r="AB376" i="6"/>
  <c r="AC376" i="6" s="1"/>
  <c r="AB377" i="6"/>
  <c r="AC377" i="6" s="1"/>
  <c r="AB378" i="6"/>
  <c r="AC378" i="6" s="1"/>
  <c r="AB379" i="6"/>
  <c r="AC379" i="6" s="1"/>
  <c r="AB380" i="6"/>
  <c r="AC380" i="6" s="1"/>
  <c r="AB381" i="6"/>
  <c r="AC381" i="6" s="1"/>
  <c r="AB382" i="6"/>
  <c r="AC382" i="6" s="1"/>
  <c r="AB383" i="6"/>
  <c r="AC383" i="6" s="1"/>
  <c r="AB384" i="6"/>
  <c r="AC384" i="6" s="1"/>
  <c r="AB385" i="6"/>
  <c r="AC385" i="6" s="1"/>
  <c r="AB386" i="6"/>
  <c r="AC386" i="6" s="1"/>
  <c r="AB387" i="6"/>
  <c r="AC387" i="6" s="1"/>
  <c r="AB388" i="6"/>
  <c r="AC388" i="6" s="1"/>
  <c r="AB389" i="6"/>
  <c r="AC389" i="6" s="1"/>
  <c r="AB390" i="6"/>
  <c r="AC390" i="6" s="1"/>
  <c r="AB391" i="6"/>
  <c r="AC391" i="6" s="1"/>
  <c r="AB392" i="6"/>
  <c r="AC392" i="6" s="1"/>
  <c r="AB393" i="6"/>
  <c r="AC393" i="6" s="1"/>
  <c r="AB394" i="6"/>
  <c r="AC394" i="6" s="1"/>
  <c r="AB395" i="6"/>
  <c r="AC395" i="6" s="1"/>
  <c r="AB396" i="6"/>
  <c r="AC396" i="6" s="1"/>
  <c r="AB397" i="6"/>
  <c r="AC397" i="6" s="1"/>
  <c r="AB398" i="6"/>
  <c r="AC398" i="6" s="1"/>
  <c r="AB399" i="6"/>
  <c r="AC399" i="6" s="1"/>
  <c r="AB400" i="6"/>
  <c r="AC400" i="6" s="1"/>
  <c r="AB401" i="6"/>
  <c r="AC401" i="6" s="1"/>
  <c r="AB402" i="6"/>
  <c r="AC402" i="6" s="1"/>
  <c r="AB403" i="6"/>
  <c r="AC403" i="6" s="1"/>
  <c r="AB404" i="6"/>
  <c r="AC404" i="6" s="1"/>
  <c r="AB405" i="6"/>
  <c r="AC405" i="6" s="1"/>
  <c r="AB406" i="6"/>
  <c r="AC406" i="6" s="1"/>
  <c r="AB407" i="6"/>
  <c r="AC407" i="6" s="1"/>
  <c r="AB408" i="6"/>
  <c r="AC408" i="6" s="1"/>
  <c r="AB409" i="6"/>
  <c r="AC409" i="6" s="1"/>
  <c r="AB410" i="6"/>
  <c r="AC410" i="6" s="1"/>
  <c r="AB411" i="6"/>
  <c r="AC411" i="6" s="1"/>
  <c r="AB412" i="6"/>
  <c r="AC412" i="6" s="1"/>
  <c r="AB413" i="6"/>
  <c r="AC413" i="6" s="1"/>
  <c r="AB414" i="6"/>
  <c r="AC414" i="6" s="1"/>
  <c r="AB415" i="6"/>
  <c r="AC415" i="6" s="1"/>
  <c r="AB416" i="6"/>
  <c r="AC416" i="6" s="1"/>
  <c r="AB417" i="6"/>
  <c r="AC417" i="6" s="1"/>
  <c r="AB418" i="6"/>
  <c r="AC418" i="6" s="1"/>
  <c r="AB419" i="6"/>
  <c r="AC419" i="6" s="1"/>
  <c r="AB420" i="6"/>
  <c r="AC420" i="6" s="1"/>
  <c r="AB421" i="6"/>
  <c r="AC421" i="6" s="1"/>
  <c r="AB422" i="6"/>
  <c r="AC422" i="6" s="1"/>
  <c r="AB423" i="6"/>
  <c r="AC423" i="6" s="1"/>
  <c r="AB424" i="6"/>
  <c r="AC424" i="6" s="1"/>
  <c r="AB425" i="6"/>
  <c r="AC425" i="6" s="1"/>
  <c r="AB426" i="6"/>
  <c r="AC426" i="6" s="1"/>
  <c r="AB427" i="6"/>
  <c r="AC427" i="6" s="1"/>
  <c r="AB428" i="6"/>
  <c r="AC428" i="6" s="1"/>
  <c r="AB429" i="6"/>
  <c r="AC429" i="6" s="1"/>
  <c r="AB430" i="6"/>
  <c r="AC430" i="6" s="1"/>
  <c r="AB431" i="6"/>
  <c r="AC431" i="6" s="1"/>
  <c r="AB432" i="6"/>
  <c r="AC432" i="6" s="1"/>
  <c r="AB433" i="6"/>
  <c r="AC433" i="6" s="1"/>
  <c r="AB434" i="6"/>
  <c r="AC434" i="6" s="1"/>
  <c r="AB435" i="6"/>
  <c r="AC435" i="6" s="1"/>
  <c r="AB436" i="6"/>
  <c r="AC436" i="6" s="1"/>
  <c r="AB437" i="6"/>
  <c r="AC437" i="6" s="1"/>
  <c r="AB438" i="6"/>
  <c r="AC438" i="6" s="1"/>
  <c r="AB439" i="6"/>
  <c r="AC439" i="6" s="1"/>
  <c r="AB440" i="6"/>
  <c r="AC440" i="6" s="1"/>
  <c r="AB441" i="6"/>
  <c r="AC441" i="6" s="1"/>
  <c r="AB442" i="6"/>
  <c r="AC442" i="6" s="1"/>
  <c r="AB443" i="6"/>
  <c r="AC443" i="6" s="1"/>
  <c r="AB444" i="6"/>
  <c r="AC444" i="6" s="1"/>
  <c r="AB445" i="6"/>
  <c r="AC445" i="6" s="1"/>
  <c r="AB446" i="6"/>
  <c r="AC446" i="6" s="1"/>
  <c r="AB447" i="6"/>
  <c r="AC447" i="6" s="1"/>
  <c r="AB448" i="6"/>
  <c r="AC448" i="6" s="1"/>
  <c r="AB449" i="6"/>
  <c r="AC449" i="6" s="1"/>
  <c r="AB450" i="6"/>
  <c r="AC450" i="6" s="1"/>
  <c r="AB451" i="6"/>
  <c r="AC451" i="6" s="1"/>
  <c r="AB452" i="6"/>
  <c r="AC452" i="6" s="1"/>
  <c r="AB453" i="6"/>
  <c r="AC453" i="6" s="1"/>
  <c r="AB454" i="6"/>
  <c r="AC454" i="6" s="1"/>
  <c r="AB455" i="6"/>
  <c r="AC455" i="6" s="1"/>
  <c r="AB456" i="6"/>
  <c r="AC456" i="6" s="1"/>
  <c r="AB457" i="6"/>
  <c r="AC457" i="6" s="1"/>
  <c r="AB458" i="6"/>
  <c r="AC458" i="6" s="1"/>
  <c r="AB459" i="6"/>
  <c r="AC459" i="6" s="1"/>
  <c r="AB460" i="6"/>
  <c r="AC460" i="6" s="1"/>
  <c r="AB461" i="6"/>
  <c r="AC461" i="6" s="1"/>
  <c r="AB462" i="6"/>
  <c r="AC462" i="6" s="1"/>
  <c r="AB463" i="6"/>
  <c r="AC463" i="6" s="1"/>
  <c r="AB464" i="6"/>
  <c r="AC464" i="6" s="1"/>
  <c r="AB465" i="6"/>
  <c r="AC465" i="6" s="1"/>
  <c r="AB466" i="6"/>
  <c r="AC466" i="6" s="1"/>
  <c r="AB467" i="6"/>
  <c r="AC467" i="6" s="1"/>
  <c r="AB468" i="6"/>
  <c r="AC468" i="6" s="1"/>
  <c r="AB469" i="6"/>
  <c r="AC469" i="6" s="1"/>
  <c r="AB470" i="6"/>
  <c r="AC470" i="6" s="1"/>
  <c r="AB471" i="6"/>
  <c r="AC471" i="6" s="1"/>
  <c r="AB472" i="6"/>
  <c r="AC472" i="6" s="1"/>
  <c r="AB473" i="6"/>
  <c r="AC473" i="6" s="1"/>
  <c r="AB474" i="6"/>
  <c r="AC474" i="6" s="1"/>
  <c r="AB475" i="6"/>
  <c r="AC475" i="6" s="1"/>
  <c r="AB476" i="6"/>
  <c r="AC476" i="6" s="1"/>
  <c r="AB477" i="6"/>
  <c r="AC477" i="6" s="1"/>
  <c r="AB478" i="6"/>
  <c r="AC478" i="6" s="1"/>
  <c r="AB479" i="6"/>
  <c r="AC479" i="6" s="1"/>
  <c r="AB480" i="6"/>
  <c r="AC480" i="6" s="1"/>
  <c r="AB481" i="6"/>
  <c r="AC481" i="6" s="1"/>
  <c r="AB482" i="6"/>
  <c r="AC482" i="6" s="1"/>
  <c r="AB483" i="6"/>
  <c r="AC483" i="6" s="1"/>
  <c r="AB484" i="6"/>
  <c r="AC484" i="6" s="1"/>
  <c r="AB485" i="6"/>
  <c r="AC485" i="6" s="1"/>
  <c r="AB486" i="6"/>
  <c r="AC486" i="6" s="1"/>
  <c r="AB487" i="6"/>
  <c r="AC487" i="6" s="1"/>
  <c r="AB488" i="6"/>
  <c r="AC488" i="6" s="1"/>
  <c r="AB489" i="6"/>
  <c r="AC489" i="6" s="1"/>
  <c r="AB490" i="6"/>
  <c r="AC490" i="6" s="1"/>
  <c r="AB491" i="6"/>
  <c r="AC491" i="6" s="1"/>
  <c r="AB492" i="6"/>
  <c r="AC492" i="6" s="1"/>
  <c r="AB493" i="6"/>
  <c r="AC493" i="6" s="1"/>
  <c r="AB494" i="6"/>
  <c r="AC494" i="6" s="1"/>
  <c r="AB495" i="6"/>
  <c r="AC495" i="6" s="1"/>
  <c r="AB496" i="6"/>
  <c r="AC496" i="6" s="1"/>
  <c r="AB497" i="6"/>
  <c r="AC497" i="6" s="1"/>
  <c r="AB498" i="6"/>
  <c r="AC498" i="6" s="1"/>
  <c r="AB499" i="6"/>
  <c r="AC499" i="6" s="1"/>
  <c r="AB500" i="6"/>
  <c r="AC500" i="6" s="1"/>
  <c r="AB501" i="6"/>
  <c r="AC501" i="6" s="1"/>
  <c r="AB502" i="6"/>
  <c r="AC502" i="6" s="1"/>
  <c r="AB503" i="6"/>
  <c r="AC503" i="6" s="1"/>
  <c r="AB504" i="6"/>
  <c r="AC504" i="6" s="1"/>
  <c r="AB505" i="6"/>
  <c r="AC505" i="6" s="1"/>
  <c r="AB506" i="6"/>
  <c r="AC506" i="6" s="1"/>
  <c r="AB507" i="6"/>
  <c r="AC507" i="6" s="1"/>
  <c r="AB508" i="6"/>
  <c r="AC508" i="6" s="1"/>
  <c r="AB509" i="6"/>
  <c r="AC509" i="6" s="1"/>
  <c r="AB510" i="6"/>
  <c r="AC510" i="6" s="1"/>
  <c r="AB511" i="6"/>
  <c r="AC511" i="6" s="1"/>
  <c r="AB512" i="6"/>
  <c r="AC512" i="6" s="1"/>
  <c r="AB513" i="6"/>
  <c r="AC513" i="6" s="1"/>
  <c r="AB514" i="6"/>
  <c r="AC514" i="6" s="1"/>
  <c r="AB515" i="6"/>
  <c r="AC515" i="6" s="1"/>
  <c r="AB516" i="6"/>
  <c r="AC516" i="6" s="1"/>
  <c r="AB517" i="6"/>
  <c r="AC517" i="6" s="1"/>
  <c r="AB518" i="6"/>
  <c r="AC518" i="6" s="1"/>
  <c r="AB519" i="6"/>
  <c r="AC519" i="6" s="1"/>
  <c r="AB520" i="6"/>
  <c r="AC520" i="6" s="1"/>
  <c r="AB521" i="6"/>
  <c r="AC521" i="6" s="1"/>
  <c r="AB522" i="6"/>
  <c r="AC522" i="6" s="1"/>
  <c r="AB523" i="6"/>
  <c r="AC523" i="6" s="1"/>
  <c r="AB524" i="6"/>
  <c r="AC524" i="6" s="1"/>
  <c r="AB525" i="6"/>
  <c r="AC525" i="6" s="1"/>
  <c r="AB526" i="6"/>
  <c r="AC526" i="6" s="1"/>
  <c r="AB527" i="6"/>
  <c r="AC527" i="6" s="1"/>
  <c r="AB528" i="6"/>
  <c r="AC528" i="6" s="1"/>
  <c r="AB529" i="6"/>
  <c r="AC529" i="6" s="1"/>
  <c r="AB530" i="6"/>
  <c r="AC530" i="6" s="1"/>
  <c r="AB531" i="6"/>
  <c r="AC531" i="6" s="1"/>
  <c r="AB532" i="6"/>
  <c r="AC532" i="6" s="1"/>
  <c r="AB533" i="6"/>
  <c r="AC533" i="6" s="1"/>
  <c r="AB534" i="6"/>
  <c r="AC534" i="6" s="1"/>
  <c r="AB535" i="6"/>
  <c r="AC535" i="6" s="1"/>
  <c r="AB536" i="6"/>
  <c r="AC536" i="6" s="1"/>
  <c r="AB537" i="6"/>
  <c r="AC537" i="6" s="1"/>
  <c r="AB538" i="6"/>
  <c r="AC538" i="6" s="1"/>
  <c r="AB539" i="6"/>
  <c r="AC539" i="6" s="1"/>
  <c r="AB540" i="6"/>
  <c r="AC540" i="6" s="1"/>
  <c r="AB541" i="6"/>
  <c r="AC541" i="6" s="1"/>
  <c r="AB542" i="6"/>
  <c r="AC542" i="6" s="1"/>
  <c r="AB543" i="6"/>
  <c r="AC543" i="6" s="1"/>
  <c r="AB544" i="6"/>
  <c r="AC544" i="6" s="1"/>
  <c r="AB545" i="6"/>
  <c r="AC545" i="6" s="1"/>
  <c r="AB546" i="6"/>
  <c r="AC546" i="6" s="1"/>
  <c r="AB547" i="6"/>
  <c r="AC547" i="6" s="1"/>
  <c r="AB548" i="6"/>
  <c r="AC548" i="6" s="1"/>
  <c r="AB549" i="6"/>
  <c r="AC549" i="6" s="1"/>
  <c r="AB550" i="6"/>
  <c r="AC550" i="6" s="1"/>
  <c r="AB551" i="6"/>
  <c r="AC551" i="6" s="1"/>
  <c r="AB552" i="6"/>
  <c r="AC552" i="6" s="1"/>
  <c r="AB553" i="6"/>
  <c r="AC553" i="6" s="1"/>
  <c r="AB554" i="6"/>
  <c r="AC554" i="6" s="1"/>
  <c r="AB555" i="6"/>
  <c r="AC555" i="6" s="1"/>
  <c r="AB556" i="6"/>
  <c r="AC556" i="6" s="1"/>
  <c r="AB557" i="6"/>
  <c r="AC557" i="6" s="1"/>
  <c r="AB558" i="6"/>
  <c r="AC558" i="6" s="1"/>
  <c r="AB559" i="6"/>
  <c r="AC559" i="6" s="1"/>
  <c r="AB560" i="6"/>
  <c r="AC560" i="6" s="1"/>
  <c r="AB561" i="6"/>
  <c r="AC561" i="6" s="1"/>
  <c r="AB562" i="6"/>
  <c r="AC562" i="6" s="1"/>
  <c r="AB563" i="6"/>
  <c r="AC563" i="6" s="1"/>
  <c r="AB564" i="6"/>
  <c r="AC564" i="6" s="1"/>
  <c r="AB565" i="6"/>
  <c r="AC565" i="6" s="1"/>
  <c r="AB566" i="6"/>
  <c r="AC566" i="6" s="1"/>
  <c r="AB567" i="6"/>
  <c r="AC567" i="6" s="1"/>
  <c r="AB568" i="6"/>
  <c r="AC568" i="6" s="1"/>
  <c r="AB569" i="6"/>
  <c r="AC569" i="6" s="1"/>
  <c r="AB570" i="6"/>
  <c r="AC570" i="6" s="1"/>
  <c r="AB571" i="6"/>
  <c r="AC571" i="6" s="1"/>
  <c r="AB572" i="6"/>
  <c r="AC572" i="6" s="1"/>
  <c r="AB573" i="6"/>
  <c r="AC573" i="6" s="1"/>
  <c r="AB574" i="6"/>
  <c r="AC574" i="6" s="1"/>
  <c r="AB575" i="6"/>
  <c r="AC575" i="6" s="1"/>
  <c r="AB576" i="6"/>
  <c r="AC576" i="6" s="1"/>
  <c r="AB577" i="6"/>
  <c r="AC577" i="6" s="1"/>
  <c r="AB578" i="6"/>
  <c r="AC578" i="6" s="1"/>
  <c r="AB579" i="6"/>
  <c r="AC579" i="6" s="1"/>
  <c r="AB580" i="6"/>
  <c r="AC580" i="6" s="1"/>
  <c r="AB581" i="6"/>
  <c r="AC581" i="6" s="1"/>
  <c r="AB582" i="6"/>
  <c r="AC582" i="6" s="1"/>
  <c r="AB583" i="6"/>
  <c r="AC583" i="6" s="1"/>
  <c r="AB584" i="6"/>
  <c r="AC584" i="6" s="1"/>
  <c r="AB585" i="6"/>
  <c r="AC585" i="6" s="1"/>
  <c r="AB586" i="6"/>
  <c r="AC586" i="6" s="1"/>
  <c r="AB587" i="6"/>
  <c r="AC587" i="6" s="1"/>
  <c r="AB588" i="6"/>
  <c r="AC588" i="6" s="1"/>
  <c r="AB589" i="6"/>
  <c r="AC589" i="6" s="1"/>
  <c r="AB590" i="6"/>
  <c r="AC590" i="6" s="1"/>
  <c r="AB591" i="6"/>
  <c r="AC591" i="6" s="1"/>
  <c r="AB592" i="6"/>
  <c r="AC592" i="6" s="1"/>
  <c r="AB593" i="6"/>
  <c r="AC593" i="6" s="1"/>
  <c r="AB594" i="6"/>
  <c r="AC594" i="6" s="1"/>
  <c r="AB595" i="6"/>
  <c r="AC595" i="6" s="1"/>
  <c r="AB596" i="6"/>
  <c r="AC596" i="6" s="1"/>
  <c r="AB597" i="6"/>
  <c r="AC597" i="6" s="1"/>
  <c r="AB598" i="6"/>
  <c r="AC598" i="6" s="1"/>
  <c r="AB599" i="6"/>
  <c r="AC599" i="6" s="1"/>
  <c r="AB600" i="6"/>
  <c r="AC600" i="6" s="1"/>
  <c r="AB601" i="6"/>
  <c r="AC601" i="6" s="1"/>
  <c r="AB602" i="6"/>
  <c r="AC602" i="6" s="1"/>
  <c r="AB603" i="6"/>
  <c r="AC603" i="6" s="1"/>
  <c r="AB604" i="6"/>
  <c r="AC604" i="6" s="1"/>
  <c r="AB605" i="6"/>
  <c r="AC605" i="6" s="1"/>
  <c r="AB606" i="6"/>
  <c r="AC606" i="6" s="1"/>
  <c r="AB607" i="6"/>
  <c r="AC607" i="6" s="1"/>
  <c r="AB608" i="6"/>
  <c r="AC608" i="6" s="1"/>
  <c r="AB609" i="6"/>
  <c r="AC609" i="6" s="1"/>
  <c r="AB610" i="6"/>
  <c r="AC610" i="6" s="1"/>
  <c r="AB611" i="6"/>
  <c r="AC611" i="6" s="1"/>
  <c r="AB612" i="6"/>
  <c r="AC612" i="6" s="1"/>
  <c r="AB613" i="6"/>
  <c r="AC613" i="6" s="1"/>
  <c r="AB614" i="6"/>
  <c r="AC614" i="6" s="1"/>
  <c r="AB615" i="6"/>
  <c r="AC615" i="6" s="1"/>
  <c r="AB616" i="6"/>
  <c r="AC616" i="6" s="1"/>
  <c r="AB617" i="6"/>
  <c r="AC617" i="6" s="1"/>
  <c r="AB618" i="6"/>
  <c r="AC618" i="6" s="1"/>
  <c r="AB619" i="6"/>
  <c r="AC619" i="6" s="1"/>
  <c r="AB620" i="6"/>
  <c r="AC620" i="6" s="1"/>
  <c r="AB621" i="6"/>
  <c r="AC621" i="6" s="1"/>
  <c r="AB622" i="6"/>
  <c r="AC622" i="6" s="1"/>
  <c r="AB623" i="6"/>
  <c r="AC623" i="6" s="1"/>
  <c r="AB624" i="6"/>
  <c r="AC624" i="6" s="1"/>
  <c r="AB625" i="6"/>
  <c r="AC625" i="6" s="1"/>
  <c r="AB626" i="6"/>
  <c r="AC626" i="6" s="1"/>
  <c r="AB627" i="6"/>
  <c r="AC627" i="6" s="1"/>
  <c r="AB628" i="6"/>
  <c r="AC628" i="6" s="1"/>
  <c r="AB629" i="6"/>
  <c r="AC629" i="6" s="1"/>
  <c r="AB630" i="6"/>
  <c r="AC630" i="6" s="1"/>
  <c r="AB631" i="6"/>
  <c r="AC631" i="6" s="1"/>
  <c r="AB632" i="6"/>
  <c r="AC632" i="6" s="1"/>
  <c r="AB633" i="6"/>
  <c r="AC633" i="6" s="1"/>
  <c r="AB634" i="6"/>
  <c r="AC634" i="6" s="1"/>
  <c r="AB635" i="6"/>
  <c r="AC635" i="6" s="1"/>
  <c r="AB636" i="6"/>
  <c r="AC636" i="6" s="1"/>
  <c r="AB637" i="6"/>
  <c r="AC637" i="6" s="1"/>
  <c r="AB638" i="6"/>
  <c r="AC638" i="6" s="1"/>
  <c r="AB639" i="6"/>
  <c r="AC639" i="6" s="1"/>
  <c r="AB640" i="6"/>
  <c r="AC640" i="6" s="1"/>
  <c r="AB641" i="6"/>
  <c r="AC641" i="6" s="1"/>
  <c r="AB642" i="6"/>
  <c r="AC642" i="6" s="1"/>
  <c r="AB643" i="6"/>
  <c r="AC643" i="6" s="1"/>
  <c r="AB644" i="6"/>
  <c r="AC644" i="6" s="1"/>
  <c r="AB645" i="6"/>
  <c r="AC645" i="6" s="1"/>
  <c r="AB646" i="6"/>
  <c r="AC646" i="6" s="1"/>
  <c r="AB647" i="6"/>
  <c r="AC647" i="6" s="1"/>
  <c r="AB648" i="6"/>
  <c r="AC648" i="6" s="1"/>
  <c r="AB649" i="6"/>
  <c r="AC649" i="6" s="1"/>
  <c r="AB650" i="6"/>
  <c r="AC650" i="6" s="1"/>
  <c r="AB651" i="6"/>
  <c r="AC651" i="6" s="1"/>
  <c r="AB652" i="6"/>
  <c r="AC652" i="6" s="1"/>
  <c r="AB653" i="6"/>
  <c r="AC653" i="6" s="1"/>
  <c r="AB654" i="6"/>
  <c r="AC654" i="6" s="1"/>
  <c r="AB655" i="6"/>
  <c r="AC655" i="6" s="1"/>
  <c r="AB656" i="6"/>
  <c r="AC656" i="6" s="1"/>
  <c r="AB657" i="6"/>
  <c r="AC657" i="6" s="1"/>
  <c r="AB658" i="6"/>
  <c r="AC658" i="6" s="1"/>
  <c r="AB659" i="6"/>
  <c r="AC659" i="6" s="1"/>
  <c r="AB660" i="6"/>
  <c r="AC660" i="6" s="1"/>
  <c r="AB661" i="6"/>
  <c r="AC661" i="6" s="1"/>
  <c r="AB662" i="6"/>
  <c r="AC662" i="6" s="1"/>
  <c r="AB663" i="6"/>
  <c r="AC663" i="6" s="1"/>
  <c r="AB664" i="6"/>
  <c r="AC664" i="6" s="1"/>
  <c r="AB665" i="6"/>
  <c r="AC665" i="6" s="1"/>
  <c r="AB666" i="6"/>
  <c r="AC666" i="6" s="1"/>
  <c r="AB667" i="6"/>
  <c r="AC667" i="6" s="1"/>
  <c r="AB668" i="6"/>
  <c r="AC668" i="6" s="1"/>
  <c r="AB669" i="6"/>
  <c r="AC669" i="6" s="1"/>
  <c r="AB670" i="6"/>
  <c r="AC670" i="6" s="1"/>
  <c r="AB671" i="6"/>
  <c r="AC671" i="6" s="1"/>
  <c r="AB672" i="6"/>
  <c r="AC672" i="6" s="1"/>
  <c r="AB673" i="6"/>
  <c r="AC673" i="6" s="1"/>
  <c r="AB674" i="6"/>
  <c r="AC674" i="6" s="1"/>
  <c r="AB675" i="6"/>
  <c r="AC675" i="6" s="1"/>
  <c r="AB676" i="6"/>
  <c r="AC676" i="6" s="1"/>
  <c r="AB677" i="6"/>
  <c r="AC677" i="6" s="1"/>
  <c r="AB678" i="6"/>
  <c r="AC678" i="6" s="1"/>
  <c r="AB679" i="6"/>
  <c r="AC679" i="6" s="1"/>
  <c r="AB680" i="6"/>
  <c r="AC680" i="6" s="1"/>
  <c r="AB681" i="6"/>
  <c r="AC681" i="6" s="1"/>
  <c r="AB682" i="6"/>
  <c r="AC682" i="6" s="1"/>
  <c r="AB683" i="6"/>
  <c r="AC683" i="6" s="1"/>
  <c r="AB684" i="6"/>
  <c r="AC684" i="6" s="1"/>
  <c r="AB685" i="6"/>
  <c r="AC685" i="6" s="1"/>
  <c r="AB686" i="6"/>
  <c r="AC686" i="6" s="1"/>
  <c r="AB687" i="6"/>
  <c r="AC687" i="6" s="1"/>
  <c r="AB688" i="6"/>
  <c r="AC688" i="6" s="1"/>
  <c r="AB689" i="6"/>
  <c r="AC689" i="6" s="1"/>
  <c r="AB690" i="6"/>
  <c r="AC690" i="6" s="1"/>
  <c r="AB691" i="6"/>
  <c r="AC691" i="6" s="1"/>
  <c r="AB692" i="6"/>
  <c r="AC692" i="6" s="1"/>
  <c r="AB693" i="6"/>
  <c r="AC693" i="6" s="1"/>
  <c r="AB694" i="6"/>
  <c r="AC694" i="6" s="1"/>
  <c r="AB695" i="6"/>
  <c r="AC695" i="6" s="1"/>
  <c r="AB696" i="6"/>
  <c r="AC696" i="6" s="1"/>
  <c r="AB697" i="6"/>
  <c r="AC697" i="6" s="1"/>
  <c r="AB698" i="6"/>
  <c r="AC698" i="6" s="1"/>
  <c r="AB699" i="6"/>
  <c r="AC699" i="6" s="1"/>
  <c r="AB700" i="6"/>
  <c r="AC700" i="6" s="1"/>
  <c r="AB701" i="6"/>
  <c r="AC701" i="6" s="1"/>
  <c r="AB702" i="6"/>
  <c r="AC702" i="6" s="1"/>
  <c r="AB703" i="6"/>
  <c r="AC703" i="6" s="1"/>
  <c r="AB704" i="6"/>
  <c r="AC704" i="6" s="1"/>
  <c r="AB705" i="6"/>
  <c r="AC705" i="6" s="1"/>
  <c r="AB706" i="6"/>
  <c r="AC706" i="6" s="1"/>
  <c r="AB707" i="6"/>
  <c r="AC707" i="6" s="1"/>
  <c r="AB708" i="6"/>
  <c r="AC708" i="6" s="1"/>
  <c r="AB709" i="6"/>
  <c r="AC709" i="6" s="1"/>
  <c r="AB710" i="6"/>
  <c r="AC710" i="6" s="1"/>
  <c r="AB711" i="6"/>
  <c r="AC711" i="6" s="1"/>
  <c r="AB712" i="6"/>
  <c r="AC712" i="6" s="1"/>
  <c r="AB713" i="6"/>
  <c r="AC713" i="6" s="1"/>
  <c r="AB714" i="6"/>
  <c r="AC714" i="6" s="1"/>
  <c r="AB715" i="6"/>
  <c r="AC715" i="6" s="1"/>
  <c r="AB716" i="6"/>
  <c r="AC716" i="6" s="1"/>
  <c r="AB717" i="6"/>
  <c r="AC717" i="6" s="1"/>
  <c r="AB718" i="6"/>
  <c r="AC718" i="6" s="1"/>
  <c r="AB719" i="6"/>
  <c r="AC719" i="6" s="1"/>
  <c r="AB720" i="6"/>
  <c r="AC720" i="6" s="1"/>
  <c r="AB721" i="6"/>
  <c r="AC721" i="6" s="1"/>
  <c r="AB722" i="6"/>
  <c r="AC722" i="6" s="1"/>
  <c r="AB723" i="6"/>
  <c r="AC723" i="6" s="1"/>
  <c r="AB724" i="6"/>
  <c r="AC724" i="6" s="1"/>
  <c r="AB725" i="6"/>
  <c r="AC725" i="6" s="1"/>
  <c r="AB726" i="6"/>
  <c r="AC726" i="6" s="1"/>
  <c r="AB727" i="6"/>
  <c r="AC727" i="6" s="1"/>
  <c r="AB728" i="6"/>
  <c r="AC728" i="6" s="1"/>
  <c r="AB729" i="6"/>
  <c r="AC729" i="6" s="1"/>
  <c r="AB730" i="6"/>
  <c r="AC730" i="6" s="1"/>
  <c r="AB731" i="6"/>
  <c r="AC731" i="6" s="1"/>
  <c r="AB732" i="6"/>
  <c r="AC732" i="6" s="1"/>
  <c r="AB733" i="6"/>
  <c r="AC733" i="6" s="1"/>
  <c r="AB734" i="6"/>
  <c r="AC734" i="6" s="1"/>
  <c r="AB735" i="6"/>
  <c r="AC735" i="6" s="1"/>
  <c r="AB736" i="6"/>
  <c r="AC736" i="6" s="1"/>
  <c r="AB737" i="6"/>
  <c r="AC737" i="6" s="1"/>
  <c r="AB738" i="6"/>
  <c r="AC738" i="6" s="1"/>
  <c r="AB739" i="6"/>
  <c r="AC739" i="6" s="1"/>
  <c r="AB740" i="6"/>
  <c r="AC740" i="6" s="1"/>
  <c r="AB741" i="6"/>
  <c r="AC741" i="6" s="1"/>
  <c r="AB742" i="6"/>
  <c r="AC742" i="6" s="1"/>
  <c r="AB743" i="6"/>
  <c r="AC743" i="6" s="1"/>
  <c r="AB744" i="6"/>
  <c r="AC744" i="6" s="1"/>
  <c r="AB745" i="6"/>
  <c r="AC745" i="6" s="1"/>
  <c r="AB746" i="6"/>
  <c r="AC746" i="6" s="1"/>
  <c r="AB747" i="6"/>
  <c r="AC747" i="6" s="1"/>
  <c r="AB748" i="6"/>
  <c r="AC748" i="6" s="1"/>
  <c r="AB749" i="6"/>
  <c r="AC749" i="6" s="1"/>
  <c r="AB750" i="6"/>
  <c r="AC750" i="6" s="1"/>
  <c r="AB751" i="6"/>
  <c r="AC751" i="6" s="1"/>
  <c r="AB752" i="6"/>
  <c r="AC752" i="6" s="1"/>
  <c r="AB753" i="6"/>
  <c r="AC753" i="6" s="1"/>
  <c r="AB754" i="6"/>
  <c r="AC754" i="6" s="1"/>
  <c r="AB755" i="6"/>
  <c r="AC755" i="6" s="1"/>
  <c r="AB756" i="6"/>
  <c r="AC756" i="6" s="1"/>
  <c r="AB757" i="6"/>
  <c r="AC757" i="6" s="1"/>
  <c r="AB758" i="6"/>
  <c r="AC758" i="6" s="1"/>
  <c r="AB759" i="6"/>
  <c r="AC759" i="6" s="1"/>
  <c r="AB760" i="6"/>
  <c r="AC760" i="6" s="1"/>
  <c r="AB761" i="6"/>
  <c r="AC761" i="6" s="1"/>
  <c r="AB762" i="6"/>
  <c r="AC762" i="6" s="1"/>
  <c r="AB763" i="6"/>
  <c r="AC763" i="6" s="1"/>
  <c r="AB764" i="6"/>
  <c r="AC764" i="6" s="1"/>
  <c r="AB765" i="6"/>
  <c r="AC765" i="6" s="1"/>
  <c r="AB766" i="6"/>
  <c r="AC766" i="6" s="1"/>
  <c r="AB767" i="6"/>
  <c r="AC767" i="6" s="1"/>
  <c r="AB768" i="6"/>
  <c r="AC768" i="6" s="1"/>
  <c r="AB769" i="6"/>
  <c r="AC769" i="6" s="1"/>
  <c r="AB770" i="6"/>
  <c r="AC770" i="6" s="1"/>
  <c r="AB771" i="6"/>
  <c r="AC771" i="6" s="1"/>
  <c r="AB772" i="6"/>
  <c r="AC772" i="6" s="1"/>
  <c r="AB773" i="6"/>
  <c r="AC773" i="6" s="1"/>
  <c r="AB774" i="6"/>
  <c r="AC774" i="6" s="1"/>
  <c r="AB775" i="6"/>
  <c r="AC775" i="6" s="1"/>
  <c r="AB776" i="6"/>
  <c r="AC776" i="6" s="1"/>
  <c r="AB777" i="6"/>
  <c r="AC777" i="6" s="1"/>
  <c r="AB778" i="6"/>
  <c r="AC778" i="6" s="1"/>
  <c r="AB779" i="6"/>
  <c r="AC779" i="6" s="1"/>
  <c r="AB780" i="6"/>
  <c r="AC780" i="6" s="1"/>
  <c r="AB781" i="6"/>
  <c r="AC781" i="6" s="1"/>
  <c r="AB782" i="6"/>
  <c r="AC782" i="6" s="1"/>
  <c r="AB783" i="6"/>
  <c r="AC783" i="6" s="1"/>
  <c r="AB784" i="6"/>
  <c r="AC784" i="6" s="1"/>
  <c r="AB785" i="6"/>
  <c r="AC785" i="6" s="1"/>
  <c r="AB786" i="6"/>
  <c r="AC786" i="6" s="1"/>
  <c r="AB787" i="6"/>
  <c r="AC787" i="6" s="1"/>
  <c r="AB788" i="6"/>
  <c r="AC788" i="6" s="1"/>
  <c r="AB789" i="6"/>
  <c r="AC789" i="6" s="1"/>
  <c r="AB790" i="6"/>
  <c r="AC790" i="6" s="1"/>
  <c r="AB791" i="6"/>
  <c r="AC791" i="6" s="1"/>
  <c r="AB792" i="6"/>
  <c r="AC792" i="6" s="1"/>
  <c r="AB793" i="6"/>
  <c r="AC793" i="6" s="1"/>
  <c r="AB794" i="6"/>
  <c r="AC794" i="6" s="1"/>
  <c r="AB795" i="6"/>
  <c r="AC795" i="6" s="1"/>
  <c r="AB796" i="6"/>
  <c r="AC796" i="6" s="1"/>
  <c r="AB797" i="6"/>
  <c r="AC797" i="6" s="1"/>
  <c r="AB798" i="6"/>
  <c r="AC798" i="6" s="1"/>
  <c r="AB799" i="6"/>
  <c r="AC799" i="6" s="1"/>
  <c r="AB800" i="6"/>
  <c r="AC800" i="6" s="1"/>
  <c r="AB801" i="6"/>
  <c r="AC801" i="6" s="1"/>
  <c r="AB802" i="6"/>
  <c r="AC802" i="6" s="1"/>
  <c r="AB803" i="6"/>
  <c r="AC803" i="6" s="1"/>
  <c r="AB804" i="6"/>
  <c r="AC804" i="6" s="1"/>
  <c r="AB805" i="6"/>
  <c r="AC805" i="6" s="1"/>
  <c r="AB806" i="6"/>
  <c r="AC806" i="6" s="1"/>
  <c r="AB807" i="6"/>
  <c r="AC807" i="6" s="1"/>
  <c r="AB808" i="6"/>
  <c r="AC808" i="6" s="1"/>
  <c r="AB809" i="6"/>
  <c r="AC809" i="6" s="1"/>
  <c r="AB810" i="6"/>
  <c r="AC810" i="6" s="1"/>
  <c r="AB811" i="6"/>
  <c r="AC811" i="6" s="1"/>
  <c r="AB812" i="6"/>
  <c r="AC812" i="6" s="1"/>
  <c r="AB813" i="6"/>
  <c r="AC813" i="6" s="1"/>
  <c r="AB814" i="6"/>
  <c r="AC814" i="6" s="1"/>
  <c r="AB815" i="6"/>
  <c r="AC815" i="6" s="1"/>
  <c r="AB816" i="6"/>
  <c r="AC816" i="6" s="1"/>
  <c r="AB817" i="6"/>
  <c r="AC817" i="6" s="1"/>
  <c r="AB818" i="6"/>
  <c r="AC818" i="6" s="1"/>
  <c r="AB819" i="6"/>
  <c r="AC819" i="6" s="1"/>
  <c r="AB820" i="6"/>
  <c r="AC820" i="6" s="1"/>
  <c r="AB821" i="6"/>
  <c r="AC821" i="6" s="1"/>
  <c r="AB822" i="6"/>
  <c r="AC822" i="6" s="1"/>
  <c r="AB823" i="6"/>
  <c r="AC823" i="6" s="1"/>
  <c r="AB824" i="6"/>
  <c r="AC824" i="6" s="1"/>
  <c r="AB825" i="6"/>
  <c r="AC825" i="6" s="1"/>
  <c r="AB826" i="6"/>
  <c r="AC826" i="6" s="1"/>
  <c r="AB827" i="6"/>
  <c r="AC827" i="6" s="1"/>
  <c r="AB828" i="6"/>
  <c r="AC828" i="6" s="1"/>
  <c r="AB829" i="6"/>
  <c r="AC829" i="6" s="1"/>
  <c r="AB830" i="6"/>
  <c r="AC830" i="6" s="1"/>
  <c r="AB831" i="6"/>
  <c r="AC831" i="6" s="1"/>
  <c r="AB832" i="6"/>
  <c r="AC832" i="6" s="1"/>
  <c r="AB833" i="6"/>
  <c r="AC833" i="6" s="1"/>
  <c r="AB834" i="6"/>
  <c r="AC834" i="6" s="1"/>
  <c r="AB835" i="6"/>
  <c r="AC835" i="6" s="1"/>
  <c r="AB836" i="6"/>
  <c r="AC836" i="6" s="1"/>
  <c r="AB837" i="6"/>
  <c r="AC837" i="6" s="1"/>
  <c r="AB838" i="6"/>
  <c r="AC838" i="6" s="1"/>
  <c r="AB839" i="6"/>
  <c r="AC839" i="6" s="1"/>
  <c r="AB840" i="6"/>
  <c r="AC840" i="6" s="1"/>
  <c r="AB841" i="6"/>
  <c r="AC841" i="6" s="1"/>
  <c r="AB842" i="6"/>
  <c r="AC842" i="6" s="1"/>
  <c r="AB843" i="6"/>
  <c r="AC843" i="6" s="1"/>
  <c r="AB844" i="6"/>
  <c r="AC844" i="6" s="1"/>
  <c r="AB845" i="6"/>
  <c r="AC845" i="6" s="1"/>
  <c r="AB846" i="6"/>
  <c r="AC846" i="6" s="1"/>
  <c r="AB847" i="6"/>
  <c r="AC847" i="6" s="1"/>
  <c r="AB848" i="6"/>
  <c r="AC848" i="6" s="1"/>
  <c r="AB849" i="6"/>
  <c r="AC849" i="6" s="1"/>
  <c r="AB850" i="6"/>
  <c r="AC850" i="6" s="1"/>
  <c r="AB851" i="6"/>
  <c r="AC851" i="6" s="1"/>
  <c r="AB852" i="6"/>
  <c r="AC852" i="6" s="1"/>
  <c r="AB853" i="6"/>
  <c r="AC853" i="6" s="1"/>
  <c r="AB854" i="6"/>
  <c r="AC854" i="6" s="1"/>
  <c r="AB855" i="6"/>
  <c r="AC855" i="6" s="1"/>
  <c r="AB856" i="6"/>
  <c r="AC856" i="6" s="1"/>
  <c r="AB857" i="6"/>
  <c r="AC857" i="6" s="1"/>
  <c r="AB858" i="6"/>
  <c r="AC858" i="6" s="1"/>
  <c r="AB859" i="6"/>
  <c r="AC859" i="6" s="1"/>
  <c r="AB860" i="6"/>
  <c r="AC860" i="6" s="1"/>
  <c r="AB861" i="6"/>
  <c r="AC861" i="6" s="1"/>
  <c r="AB862" i="6"/>
  <c r="AC862" i="6" s="1"/>
  <c r="AB863" i="6"/>
  <c r="AC863" i="6" s="1"/>
  <c r="AB864" i="6"/>
  <c r="AC864" i="6" s="1"/>
  <c r="AB865" i="6"/>
  <c r="AC865" i="6" s="1"/>
  <c r="AB866" i="6"/>
  <c r="AC866" i="6" s="1"/>
  <c r="AB867" i="6"/>
  <c r="AC867" i="6" s="1"/>
  <c r="AB868" i="6"/>
  <c r="AC868" i="6" s="1"/>
  <c r="AB869" i="6"/>
  <c r="AC869" i="6" s="1"/>
  <c r="AB870" i="6"/>
  <c r="AC870" i="6" s="1"/>
  <c r="AB871" i="6"/>
  <c r="AC871" i="6" s="1"/>
  <c r="AB872" i="6"/>
  <c r="AC872" i="6" s="1"/>
  <c r="AB873" i="6"/>
  <c r="AC873" i="6" s="1"/>
  <c r="AB874" i="6"/>
  <c r="AC874" i="6" s="1"/>
  <c r="AB875" i="6"/>
  <c r="AC875" i="6" s="1"/>
  <c r="AB876" i="6"/>
  <c r="AC876" i="6" s="1"/>
  <c r="AB877" i="6"/>
  <c r="AC877" i="6" s="1"/>
  <c r="AB878" i="6"/>
  <c r="AC878" i="6" s="1"/>
  <c r="AB879" i="6"/>
  <c r="AC879" i="6" s="1"/>
  <c r="AB880" i="6"/>
  <c r="AC880" i="6" s="1"/>
  <c r="AB881" i="6"/>
  <c r="AC881" i="6" s="1"/>
  <c r="AB882" i="6"/>
  <c r="AC882" i="6" s="1"/>
  <c r="AB883" i="6"/>
  <c r="AC883" i="6" s="1"/>
  <c r="AB884" i="6"/>
  <c r="AC884" i="6" s="1"/>
  <c r="AB885" i="6"/>
  <c r="AC885" i="6" s="1"/>
  <c r="AB886" i="6"/>
  <c r="AC886" i="6" s="1"/>
  <c r="AB887" i="6"/>
  <c r="AC887" i="6" s="1"/>
  <c r="AB888" i="6"/>
  <c r="AC888" i="6" s="1"/>
  <c r="AB889" i="6"/>
  <c r="AC889" i="6" s="1"/>
  <c r="AB890" i="6"/>
  <c r="AC890" i="6" s="1"/>
  <c r="AB891" i="6"/>
  <c r="AC891" i="6" s="1"/>
  <c r="AB892" i="6"/>
  <c r="AC892" i="6" s="1"/>
  <c r="AB893" i="6"/>
  <c r="AC893" i="6" s="1"/>
  <c r="AB894" i="6"/>
  <c r="AC894" i="6" s="1"/>
  <c r="AB895" i="6"/>
  <c r="AC895" i="6" s="1"/>
  <c r="AB896" i="6"/>
  <c r="AC896" i="6" s="1"/>
  <c r="AB897" i="6"/>
  <c r="AC897" i="6" s="1"/>
  <c r="AB898" i="6"/>
  <c r="AC898" i="6" s="1"/>
  <c r="AB899" i="6"/>
  <c r="AC899" i="6" s="1"/>
  <c r="AB900" i="6"/>
  <c r="AC900" i="6" s="1"/>
  <c r="AB901" i="6"/>
  <c r="AC901" i="6" s="1"/>
  <c r="AB902" i="6"/>
  <c r="AC902" i="6" s="1"/>
  <c r="AB903" i="6"/>
  <c r="AC903" i="6" s="1"/>
  <c r="AB904" i="6"/>
  <c r="AC904" i="6" s="1"/>
  <c r="AB905" i="6"/>
  <c r="AC905" i="6" s="1"/>
  <c r="AB906" i="6"/>
  <c r="AC906" i="6" s="1"/>
  <c r="AB907" i="6"/>
  <c r="AC907" i="6" s="1"/>
  <c r="AB908" i="6"/>
  <c r="AC908" i="6" s="1"/>
  <c r="AB909" i="6"/>
  <c r="AC909" i="6" s="1"/>
  <c r="AB910" i="6"/>
  <c r="AC910" i="6" s="1"/>
  <c r="AB911" i="6"/>
  <c r="AC911" i="6" s="1"/>
  <c r="AB912" i="6"/>
  <c r="AC912" i="6" s="1"/>
  <c r="AB913" i="6"/>
  <c r="AC913" i="6" s="1"/>
  <c r="AB914" i="6"/>
  <c r="AC914" i="6" s="1"/>
  <c r="AB915" i="6"/>
  <c r="AC915" i="6" s="1"/>
  <c r="AB916" i="6"/>
  <c r="AC916" i="6" s="1"/>
  <c r="AB917" i="6"/>
  <c r="AC917" i="6" s="1"/>
  <c r="AB918" i="6"/>
  <c r="AC918" i="6" s="1"/>
  <c r="AB919" i="6"/>
  <c r="AC919" i="6" s="1"/>
  <c r="AB920" i="6"/>
  <c r="AC920" i="6" s="1"/>
  <c r="AB921" i="6"/>
  <c r="AC921" i="6" s="1"/>
  <c r="AB922" i="6"/>
  <c r="AC922" i="6" s="1"/>
  <c r="AB923" i="6"/>
  <c r="AC923" i="6" s="1"/>
  <c r="AB924" i="6"/>
  <c r="AC924" i="6" s="1"/>
  <c r="AB925" i="6"/>
  <c r="AC925" i="6" s="1"/>
  <c r="AB926" i="6"/>
  <c r="AC926" i="6" s="1"/>
  <c r="AB927" i="6"/>
  <c r="AC927" i="6" s="1"/>
  <c r="AB928" i="6"/>
  <c r="AC928" i="6" s="1"/>
  <c r="AB929" i="6"/>
  <c r="AC929" i="6" s="1"/>
  <c r="AB930" i="6"/>
  <c r="AC930" i="6" s="1"/>
  <c r="AB931" i="6"/>
  <c r="AC931" i="6" s="1"/>
  <c r="AB932" i="6"/>
  <c r="AC932" i="6" s="1"/>
  <c r="AB933" i="6"/>
  <c r="AC933" i="6" s="1"/>
  <c r="AB934" i="6"/>
  <c r="AC934" i="6" s="1"/>
  <c r="AB935" i="6"/>
  <c r="AC935" i="6" s="1"/>
  <c r="AB936" i="6"/>
  <c r="AC936" i="6" s="1"/>
  <c r="AB937" i="6"/>
  <c r="AC937" i="6" s="1"/>
  <c r="AB938" i="6"/>
  <c r="AC938" i="6" s="1"/>
  <c r="AB939" i="6"/>
  <c r="AC939" i="6" s="1"/>
  <c r="AB940" i="6"/>
  <c r="AC940" i="6" s="1"/>
  <c r="AB941" i="6"/>
  <c r="AC941" i="6" s="1"/>
  <c r="AB942" i="6"/>
  <c r="AC942" i="6" s="1"/>
  <c r="AB943" i="6"/>
  <c r="AC943" i="6" s="1"/>
  <c r="AB944" i="6"/>
  <c r="AC944" i="6" s="1"/>
  <c r="AB945" i="6"/>
  <c r="AC945" i="6" s="1"/>
  <c r="AB946" i="6"/>
  <c r="AC946" i="6" s="1"/>
  <c r="AB947" i="6"/>
  <c r="AC947" i="6" s="1"/>
  <c r="AB948" i="6"/>
  <c r="AC948" i="6" s="1"/>
  <c r="AB949" i="6"/>
  <c r="AC949" i="6" s="1"/>
  <c r="AB950" i="6"/>
  <c r="AC950" i="6" s="1"/>
  <c r="AB951" i="6"/>
  <c r="AC951" i="6" s="1"/>
  <c r="AB952" i="6"/>
  <c r="AC952" i="6" s="1"/>
  <c r="AB953" i="6"/>
  <c r="AC953" i="6" s="1"/>
  <c r="AB954" i="6"/>
  <c r="AC954" i="6" s="1"/>
  <c r="AB955" i="6"/>
  <c r="AC955" i="6" s="1"/>
  <c r="AB956" i="6"/>
  <c r="AC956" i="6" s="1"/>
  <c r="AB957" i="6"/>
  <c r="AC957" i="6" s="1"/>
  <c r="AB958" i="6"/>
  <c r="AC958" i="6" s="1"/>
  <c r="AB959" i="6"/>
  <c r="AC959" i="6" s="1"/>
  <c r="AB960" i="6"/>
  <c r="AC960" i="6" s="1"/>
  <c r="AB961" i="6"/>
  <c r="AC961" i="6" s="1"/>
  <c r="AB962" i="6"/>
  <c r="AC962" i="6" s="1"/>
  <c r="AB963" i="6"/>
  <c r="AC963" i="6" s="1"/>
  <c r="AB964" i="6"/>
  <c r="AC964" i="6" s="1"/>
  <c r="AB965" i="6"/>
  <c r="AC965" i="6" s="1"/>
  <c r="AB966" i="6"/>
  <c r="AC966" i="6" s="1"/>
  <c r="AB967" i="6"/>
  <c r="AC967" i="6" s="1"/>
  <c r="AB968" i="6"/>
  <c r="AC968" i="6" s="1"/>
  <c r="AB969" i="6"/>
  <c r="AC969" i="6" s="1"/>
  <c r="AB970" i="6"/>
  <c r="AC970" i="6" s="1"/>
  <c r="AB971" i="6"/>
  <c r="AC971" i="6" s="1"/>
  <c r="AB972" i="6"/>
  <c r="AC972" i="6" s="1"/>
  <c r="AB973" i="6"/>
  <c r="AC973" i="6" s="1"/>
  <c r="AB974" i="6"/>
  <c r="AC974" i="6" s="1"/>
  <c r="AB975" i="6"/>
  <c r="AC975" i="6" s="1"/>
  <c r="AB976" i="6"/>
  <c r="AC976" i="6" s="1"/>
  <c r="AB977" i="6"/>
  <c r="AC977" i="6" s="1"/>
  <c r="AB978" i="6"/>
  <c r="AC978" i="6" s="1"/>
  <c r="AB979" i="6"/>
  <c r="AC979" i="6" s="1"/>
  <c r="AB980" i="6"/>
  <c r="AC980" i="6" s="1"/>
  <c r="AB981" i="6"/>
  <c r="AC981" i="6" s="1"/>
  <c r="AB982" i="6"/>
  <c r="AC982" i="6" s="1"/>
  <c r="AB983" i="6"/>
  <c r="AC983" i="6" s="1"/>
  <c r="AB984" i="6"/>
  <c r="AC984" i="6" s="1"/>
  <c r="AB985" i="6"/>
  <c r="AC985" i="6" s="1"/>
  <c r="AB986" i="6"/>
  <c r="AC986" i="6" s="1"/>
  <c r="AB987" i="6"/>
  <c r="AC987" i="6" s="1"/>
  <c r="AB988" i="6"/>
  <c r="AC988" i="6" s="1"/>
  <c r="AB989" i="6"/>
  <c r="AC989" i="6" s="1"/>
  <c r="AB990" i="6"/>
  <c r="AC990" i="6" s="1"/>
  <c r="AB991" i="6"/>
  <c r="AC991" i="6" s="1"/>
  <c r="AB992" i="6"/>
  <c r="AC992" i="6" s="1"/>
  <c r="AB993" i="6"/>
  <c r="AC993" i="6" s="1"/>
  <c r="AB994" i="6"/>
  <c r="AC994" i="6" s="1"/>
  <c r="AB995" i="6"/>
  <c r="AC995" i="6" s="1"/>
  <c r="AB996" i="6"/>
  <c r="AC996" i="6" s="1"/>
  <c r="AB997" i="6"/>
  <c r="AC997" i="6" s="1"/>
  <c r="AB998" i="6"/>
  <c r="AC998" i="6" s="1"/>
  <c r="AB999" i="6"/>
  <c r="AC999" i="6" s="1"/>
  <c r="AB1000" i="6"/>
  <c r="AC1000" i="6" s="1"/>
  <c r="AB1001" i="6"/>
  <c r="AC1001" i="6" s="1"/>
  <c r="AB1002" i="6"/>
  <c r="AC1002" i="6" s="1"/>
  <c r="AB1003" i="6"/>
  <c r="AC1003" i="6" s="1"/>
  <c r="AB1004" i="6"/>
  <c r="AC1004" i="6" s="1"/>
  <c r="AB1005" i="6"/>
  <c r="AC1005" i="6" s="1"/>
  <c r="AB1006" i="6"/>
  <c r="AC1006" i="6" s="1"/>
  <c r="AB1007" i="6"/>
  <c r="AC1007" i="6" s="1"/>
  <c r="AB1008" i="6"/>
  <c r="AC1008" i="6" s="1"/>
  <c r="AB1009" i="6"/>
  <c r="AC1009" i="6" s="1"/>
  <c r="AB1010" i="6"/>
  <c r="AC1010" i="6" s="1"/>
  <c r="AB1011" i="6"/>
  <c r="AC1011" i="6" s="1"/>
  <c r="AB1012" i="6"/>
  <c r="AC1012" i="6" s="1"/>
  <c r="AB1013" i="6"/>
  <c r="AC1013" i="6" s="1"/>
  <c r="AB1014" i="6"/>
  <c r="AC1014" i="6" s="1"/>
  <c r="AB1015" i="6"/>
  <c r="AC1015" i="6" s="1"/>
  <c r="AB1016" i="6"/>
  <c r="AC1016" i="6" s="1"/>
  <c r="AB1017" i="6"/>
  <c r="AC1017" i="6" s="1"/>
  <c r="AB1018" i="6"/>
  <c r="AC1018" i="6" s="1"/>
  <c r="AB1019" i="6"/>
  <c r="AC1019" i="6" s="1"/>
  <c r="AB1020" i="6"/>
  <c r="AC1020" i="6" s="1"/>
  <c r="AB1021" i="6"/>
  <c r="AC1021" i="6" s="1"/>
  <c r="AB1022" i="6"/>
  <c r="AC1022" i="6" s="1"/>
  <c r="AB1023" i="6"/>
  <c r="AC1023" i="6" s="1"/>
  <c r="AB1024" i="6"/>
  <c r="AC1024" i="6" s="1"/>
  <c r="AB1025" i="6"/>
  <c r="AC1025" i="6" s="1"/>
  <c r="AB1026" i="6"/>
  <c r="AC1026" i="6" s="1"/>
  <c r="AB1027" i="6"/>
  <c r="AC1027" i="6" s="1"/>
  <c r="AB1028" i="6"/>
  <c r="AC1028" i="6" s="1"/>
  <c r="AB1029" i="6"/>
  <c r="AC1029" i="6" s="1"/>
  <c r="AB1030" i="6"/>
  <c r="AC1030" i="6" s="1"/>
  <c r="AB1031" i="6"/>
  <c r="AC1031" i="6" s="1"/>
  <c r="AB1032" i="6"/>
  <c r="AC1032" i="6" s="1"/>
  <c r="AB1033" i="6"/>
  <c r="AC1033" i="6" s="1"/>
  <c r="AB1034" i="6"/>
  <c r="AC1034" i="6" s="1"/>
  <c r="AB1035" i="6"/>
  <c r="AC1035" i="6" s="1"/>
  <c r="AB1036" i="6"/>
  <c r="AC1036" i="6" s="1"/>
  <c r="AB1037" i="6"/>
  <c r="AC1037" i="6" s="1"/>
  <c r="AB1038" i="6"/>
  <c r="AC1038" i="6" s="1"/>
  <c r="AB1039" i="6"/>
  <c r="AC1039" i="6" s="1"/>
  <c r="AB1040" i="6"/>
  <c r="AC1040" i="6" s="1"/>
  <c r="AB1041" i="6"/>
  <c r="AC1041" i="6" s="1"/>
  <c r="AB1042" i="6"/>
  <c r="AC1042" i="6" s="1"/>
  <c r="AB1043" i="6"/>
  <c r="AC1043" i="6" s="1"/>
  <c r="AB1044" i="6"/>
  <c r="AC1044" i="6" s="1"/>
  <c r="AB1045" i="6"/>
  <c r="AC1045" i="6" s="1"/>
  <c r="AB1046" i="6"/>
  <c r="AC1046" i="6" s="1"/>
  <c r="AB1047" i="6"/>
  <c r="AC1047" i="6" s="1"/>
  <c r="AB1048" i="6"/>
  <c r="AC1048" i="6" s="1"/>
  <c r="AB1049" i="6"/>
  <c r="AC1049" i="6" s="1"/>
  <c r="AB1050" i="6"/>
  <c r="AC1050" i="6" s="1"/>
  <c r="AB1051" i="6"/>
  <c r="AC1051" i="6" s="1"/>
  <c r="AB1052" i="6"/>
  <c r="AC1052" i="6" s="1"/>
  <c r="AB1053" i="6"/>
  <c r="AC1053" i="6" s="1"/>
  <c r="AB54" i="6"/>
  <c r="AC54" i="6" s="1"/>
  <c r="D55" i="6"/>
  <c r="E55" i="6" s="1"/>
  <c r="D56" i="6"/>
  <c r="E56" i="6" s="1"/>
  <c r="D57" i="6"/>
  <c r="E57" i="6" s="1"/>
  <c r="D58" i="6"/>
  <c r="E58" i="6" s="1"/>
  <c r="D59" i="6"/>
  <c r="E59" i="6" s="1"/>
  <c r="D60" i="6"/>
  <c r="E60" i="6" s="1"/>
  <c r="D61" i="6"/>
  <c r="E61" i="6" s="1"/>
  <c r="D62" i="6"/>
  <c r="E62" i="6" s="1"/>
  <c r="D63" i="6"/>
  <c r="E63" i="6" s="1"/>
  <c r="D64" i="6"/>
  <c r="E64" i="6" s="1"/>
  <c r="D65" i="6"/>
  <c r="E65" i="6" s="1"/>
  <c r="D66" i="6"/>
  <c r="E66" i="6" s="1"/>
  <c r="D67" i="6"/>
  <c r="E67" i="6" s="1"/>
  <c r="D68" i="6"/>
  <c r="E68" i="6" s="1"/>
  <c r="D69" i="6"/>
  <c r="E69" i="6" s="1"/>
  <c r="D70" i="6"/>
  <c r="E70" i="6" s="1"/>
  <c r="D71" i="6"/>
  <c r="E71" i="6" s="1"/>
  <c r="D72" i="6"/>
  <c r="E72" i="6" s="1"/>
  <c r="D73" i="6"/>
  <c r="E73" i="6" s="1"/>
  <c r="D74" i="6"/>
  <c r="E74" i="6" s="1"/>
  <c r="D75" i="6"/>
  <c r="E75" i="6" s="1"/>
  <c r="D76" i="6"/>
  <c r="E76" i="6" s="1"/>
  <c r="D77" i="6"/>
  <c r="E77" i="6" s="1"/>
  <c r="D78" i="6"/>
  <c r="E78" i="6" s="1"/>
  <c r="D79" i="6"/>
  <c r="E79" i="6" s="1"/>
  <c r="D80" i="6"/>
  <c r="E80" i="6" s="1"/>
  <c r="D81" i="6"/>
  <c r="E81" i="6" s="1"/>
  <c r="D82" i="6"/>
  <c r="E82" i="6" s="1"/>
  <c r="D83" i="6"/>
  <c r="E83" i="6" s="1"/>
  <c r="D84" i="6"/>
  <c r="E84" i="6" s="1"/>
  <c r="D85" i="6"/>
  <c r="E85" i="6" s="1"/>
  <c r="D86" i="6"/>
  <c r="E86" i="6" s="1"/>
  <c r="D87" i="6"/>
  <c r="E87" i="6" s="1"/>
  <c r="D88" i="6"/>
  <c r="E88" i="6" s="1"/>
  <c r="D89" i="6"/>
  <c r="E89" i="6" s="1"/>
  <c r="D90" i="6"/>
  <c r="E90" i="6" s="1"/>
  <c r="D91" i="6"/>
  <c r="E91" i="6" s="1"/>
  <c r="D92" i="6"/>
  <c r="E92" i="6" s="1"/>
  <c r="D93" i="6"/>
  <c r="E93" i="6" s="1"/>
  <c r="D94" i="6"/>
  <c r="E94" i="6" s="1"/>
  <c r="D95" i="6"/>
  <c r="E95" i="6" s="1"/>
  <c r="D96" i="6"/>
  <c r="E96" i="6" s="1"/>
  <c r="D97" i="6"/>
  <c r="E97" i="6" s="1"/>
  <c r="D98" i="6"/>
  <c r="E98" i="6" s="1"/>
  <c r="D99" i="6"/>
  <c r="E99" i="6" s="1"/>
  <c r="D100" i="6"/>
  <c r="E100" i="6" s="1"/>
  <c r="D101" i="6"/>
  <c r="E101" i="6" s="1"/>
  <c r="D102" i="6"/>
  <c r="E102" i="6" s="1"/>
  <c r="D103" i="6"/>
  <c r="E103" i="6" s="1"/>
  <c r="D104" i="6"/>
  <c r="E104" i="6" s="1"/>
  <c r="D105" i="6"/>
  <c r="E105" i="6" s="1"/>
  <c r="D106" i="6"/>
  <c r="E106" i="6" s="1"/>
  <c r="D107" i="6"/>
  <c r="E107" i="6" s="1"/>
  <c r="D108" i="6"/>
  <c r="E108" i="6" s="1"/>
  <c r="D109" i="6"/>
  <c r="E109" i="6" s="1"/>
  <c r="D110" i="6"/>
  <c r="E110" i="6" s="1"/>
  <c r="D111" i="6"/>
  <c r="E111" i="6" s="1"/>
  <c r="D112" i="6"/>
  <c r="E112" i="6" s="1"/>
  <c r="D113" i="6"/>
  <c r="E113" i="6" s="1"/>
  <c r="D114" i="6"/>
  <c r="E114" i="6" s="1"/>
  <c r="D115" i="6"/>
  <c r="E115" i="6" s="1"/>
  <c r="D116" i="6"/>
  <c r="E116" i="6" s="1"/>
  <c r="D117" i="6"/>
  <c r="E117" i="6" s="1"/>
  <c r="D118" i="6"/>
  <c r="E118" i="6" s="1"/>
  <c r="D119" i="6"/>
  <c r="E119" i="6" s="1"/>
  <c r="D120" i="6"/>
  <c r="E120" i="6" s="1"/>
  <c r="D121" i="6"/>
  <c r="E121" i="6" s="1"/>
  <c r="D122" i="6"/>
  <c r="E122" i="6" s="1"/>
  <c r="D123" i="6"/>
  <c r="E123" i="6" s="1"/>
  <c r="D124" i="6"/>
  <c r="E124" i="6" s="1"/>
  <c r="D125" i="6"/>
  <c r="E125" i="6" s="1"/>
  <c r="D126" i="6"/>
  <c r="E126" i="6" s="1"/>
  <c r="D127" i="6"/>
  <c r="E127" i="6" s="1"/>
  <c r="D128" i="6"/>
  <c r="E128" i="6" s="1"/>
  <c r="D129" i="6"/>
  <c r="E129" i="6" s="1"/>
  <c r="D130" i="6"/>
  <c r="E130" i="6" s="1"/>
  <c r="D131" i="6"/>
  <c r="E131" i="6" s="1"/>
  <c r="D132" i="6"/>
  <c r="E132" i="6" s="1"/>
  <c r="D133" i="6"/>
  <c r="E133" i="6" s="1"/>
  <c r="D134" i="6"/>
  <c r="E134" i="6" s="1"/>
  <c r="D135" i="6"/>
  <c r="E135" i="6" s="1"/>
  <c r="D136" i="6"/>
  <c r="E136" i="6" s="1"/>
  <c r="D137" i="6"/>
  <c r="E137" i="6" s="1"/>
  <c r="D138" i="6"/>
  <c r="E138" i="6" s="1"/>
  <c r="D139" i="6"/>
  <c r="E139" i="6" s="1"/>
  <c r="D140" i="6"/>
  <c r="E140" i="6" s="1"/>
  <c r="D141" i="6"/>
  <c r="E141" i="6" s="1"/>
  <c r="D142" i="6"/>
  <c r="E142" i="6" s="1"/>
  <c r="D143" i="6"/>
  <c r="E143" i="6" s="1"/>
  <c r="D144" i="6"/>
  <c r="E144" i="6" s="1"/>
  <c r="D145" i="6"/>
  <c r="E145" i="6" s="1"/>
  <c r="D146" i="6"/>
  <c r="E146" i="6" s="1"/>
  <c r="D147" i="6"/>
  <c r="E147" i="6" s="1"/>
  <c r="D148" i="6"/>
  <c r="E148" i="6" s="1"/>
  <c r="D149" i="6"/>
  <c r="E149" i="6" s="1"/>
  <c r="D150" i="6"/>
  <c r="E150" i="6" s="1"/>
  <c r="D151" i="6"/>
  <c r="E151" i="6" s="1"/>
  <c r="D152" i="6"/>
  <c r="E152" i="6" s="1"/>
  <c r="D153" i="6"/>
  <c r="E153" i="6" s="1"/>
  <c r="D154" i="6"/>
  <c r="E154" i="6" s="1"/>
  <c r="D155" i="6"/>
  <c r="E155" i="6" s="1"/>
  <c r="D156" i="6"/>
  <c r="E156" i="6" s="1"/>
  <c r="D157" i="6"/>
  <c r="E157" i="6" s="1"/>
  <c r="D158" i="6"/>
  <c r="E158" i="6" s="1"/>
  <c r="D159" i="6"/>
  <c r="E159" i="6" s="1"/>
  <c r="D160" i="6"/>
  <c r="E160" i="6" s="1"/>
  <c r="D161" i="6"/>
  <c r="E161" i="6" s="1"/>
  <c r="D162" i="6"/>
  <c r="E162" i="6" s="1"/>
  <c r="D163" i="6"/>
  <c r="E163" i="6" s="1"/>
  <c r="D164" i="6"/>
  <c r="E164" i="6" s="1"/>
  <c r="D165" i="6"/>
  <c r="E165" i="6" s="1"/>
  <c r="D166" i="6"/>
  <c r="E166" i="6" s="1"/>
  <c r="D167" i="6"/>
  <c r="E167" i="6" s="1"/>
  <c r="D168" i="6"/>
  <c r="E168" i="6" s="1"/>
  <c r="D169" i="6"/>
  <c r="E169" i="6" s="1"/>
  <c r="D170" i="6"/>
  <c r="E170" i="6" s="1"/>
  <c r="D171" i="6"/>
  <c r="E171" i="6" s="1"/>
  <c r="D172" i="6"/>
  <c r="E172" i="6" s="1"/>
  <c r="D173" i="6"/>
  <c r="E173" i="6" s="1"/>
  <c r="D174" i="6"/>
  <c r="E174" i="6" s="1"/>
  <c r="D175" i="6"/>
  <c r="E175" i="6" s="1"/>
  <c r="D176" i="6"/>
  <c r="E176" i="6" s="1"/>
  <c r="D177" i="6"/>
  <c r="E177" i="6" s="1"/>
  <c r="D178" i="6"/>
  <c r="E178" i="6" s="1"/>
  <c r="D179" i="6"/>
  <c r="E179" i="6" s="1"/>
  <c r="D180" i="6"/>
  <c r="E180" i="6" s="1"/>
  <c r="D181" i="6"/>
  <c r="E181" i="6" s="1"/>
  <c r="D182" i="6"/>
  <c r="E182" i="6" s="1"/>
  <c r="D183" i="6"/>
  <c r="E183" i="6" s="1"/>
  <c r="D184" i="6"/>
  <c r="E184" i="6" s="1"/>
  <c r="D185" i="6"/>
  <c r="E185" i="6" s="1"/>
  <c r="D186" i="6"/>
  <c r="E186" i="6" s="1"/>
  <c r="D187" i="6"/>
  <c r="E187" i="6" s="1"/>
  <c r="D188" i="6"/>
  <c r="E188" i="6" s="1"/>
  <c r="D189" i="6"/>
  <c r="E189" i="6" s="1"/>
  <c r="D190" i="6"/>
  <c r="E190" i="6" s="1"/>
  <c r="D191" i="6"/>
  <c r="E191" i="6" s="1"/>
  <c r="D192" i="6"/>
  <c r="E192" i="6" s="1"/>
  <c r="D193" i="6"/>
  <c r="E193" i="6" s="1"/>
  <c r="D194" i="6"/>
  <c r="E194" i="6" s="1"/>
  <c r="D195" i="6"/>
  <c r="E195" i="6" s="1"/>
  <c r="D196" i="6"/>
  <c r="E196" i="6" s="1"/>
  <c r="D197" i="6"/>
  <c r="E197" i="6" s="1"/>
  <c r="D198" i="6"/>
  <c r="E198" i="6" s="1"/>
  <c r="D199" i="6"/>
  <c r="E199" i="6" s="1"/>
  <c r="D200" i="6"/>
  <c r="E200" i="6" s="1"/>
  <c r="D201" i="6"/>
  <c r="E201" i="6" s="1"/>
  <c r="D202" i="6"/>
  <c r="E202" i="6" s="1"/>
  <c r="D203" i="6"/>
  <c r="E203" i="6" s="1"/>
  <c r="D204" i="6"/>
  <c r="E204" i="6" s="1"/>
  <c r="D205" i="6"/>
  <c r="E205" i="6" s="1"/>
  <c r="D206" i="6"/>
  <c r="E206" i="6" s="1"/>
  <c r="D207" i="6"/>
  <c r="E207" i="6" s="1"/>
  <c r="D208" i="6"/>
  <c r="E208" i="6" s="1"/>
  <c r="D209" i="6"/>
  <c r="E209" i="6" s="1"/>
  <c r="D210" i="6"/>
  <c r="E210" i="6" s="1"/>
  <c r="D211" i="6"/>
  <c r="E211" i="6" s="1"/>
  <c r="D212" i="6"/>
  <c r="E212" i="6" s="1"/>
  <c r="D213" i="6"/>
  <c r="E213" i="6" s="1"/>
  <c r="D214" i="6"/>
  <c r="E214" i="6" s="1"/>
  <c r="D215" i="6"/>
  <c r="E215" i="6" s="1"/>
  <c r="D216" i="6"/>
  <c r="E216" i="6" s="1"/>
  <c r="D217" i="6"/>
  <c r="E217" i="6" s="1"/>
  <c r="D218" i="6"/>
  <c r="E218" i="6" s="1"/>
  <c r="D219" i="6"/>
  <c r="E219" i="6" s="1"/>
  <c r="D220" i="6"/>
  <c r="E220" i="6" s="1"/>
  <c r="D221" i="6"/>
  <c r="E221" i="6" s="1"/>
  <c r="D222" i="6"/>
  <c r="E222" i="6" s="1"/>
  <c r="D223" i="6"/>
  <c r="E223" i="6" s="1"/>
  <c r="D224" i="6"/>
  <c r="E224" i="6" s="1"/>
  <c r="D225" i="6"/>
  <c r="E225" i="6" s="1"/>
  <c r="D226" i="6"/>
  <c r="E226" i="6" s="1"/>
  <c r="D227" i="6"/>
  <c r="E227" i="6" s="1"/>
  <c r="D228" i="6"/>
  <c r="E228" i="6" s="1"/>
  <c r="D229" i="6"/>
  <c r="E229" i="6" s="1"/>
  <c r="D230" i="6"/>
  <c r="E230" i="6" s="1"/>
  <c r="D231" i="6"/>
  <c r="E231" i="6" s="1"/>
  <c r="D232" i="6"/>
  <c r="E232" i="6" s="1"/>
  <c r="D233" i="6"/>
  <c r="E233" i="6" s="1"/>
  <c r="D234" i="6"/>
  <c r="E234" i="6" s="1"/>
  <c r="D235" i="6"/>
  <c r="E235" i="6" s="1"/>
  <c r="D236" i="6"/>
  <c r="E236" i="6" s="1"/>
  <c r="D237" i="6"/>
  <c r="E237" i="6" s="1"/>
  <c r="D238" i="6"/>
  <c r="E238" i="6" s="1"/>
  <c r="D239" i="6"/>
  <c r="E239" i="6" s="1"/>
  <c r="D240" i="6"/>
  <c r="E240" i="6" s="1"/>
  <c r="D241" i="6"/>
  <c r="E241" i="6" s="1"/>
  <c r="D242" i="6"/>
  <c r="E242" i="6" s="1"/>
  <c r="D243" i="6"/>
  <c r="E243" i="6" s="1"/>
  <c r="D244" i="6"/>
  <c r="E244" i="6" s="1"/>
  <c r="D245" i="6"/>
  <c r="E245" i="6" s="1"/>
  <c r="D246" i="6"/>
  <c r="E246" i="6" s="1"/>
  <c r="D247" i="6"/>
  <c r="E247" i="6" s="1"/>
  <c r="D248" i="6"/>
  <c r="E248" i="6" s="1"/>
  <c r="D249" i="6"/>
  <c r="E249" i="6" s="1"/>
  <c r="D250" i="6"/>
  <c r="E250" i="6" s="1"/>
  <c r="D251" i="6"/>
  <c r="E251" i="6" s="1"/>
  <c r="D252" i="6"/>
  <c r="E252" i="6" s="1"/>
  <c r="D253" i="6"/>
  <c r="E253" i="6" s="1"/>
  <c r="D254" i="6"/>
  <c r="E254" i="6" s="1"/>
  <c r="D255" i="6"/>
  <c r="E255" i="6" s="1"/>
  <c r="D256" i="6"/>
  <c r="E256" i="6" s="1"/>
  <c r="D257" i="6"/>
  <c r="E257" i="6" s="1"/>
  <c r="D258" i="6"/>
  <c r="E258" i="6" s="1"/>
  <c r="D259" i="6"/>
  <c r="E259" i="6" s="1"/>
  <c r="D260" i="6"/>
  <c r="E260" i="6" s="1"/>
  <c r="D261" i="6"/>
  <c r="E261" i="6" s="1"/>
  <c r="D262" i="6"/>
  <c r="E262" i="6" s="1"/>
  <c r="D263" i="6"/>
  <c r="E263" i="6" s="1"/>
  <c r="D264" i="6"/>
  <c r="E264" i="6" s="1"/>
  <c r="D265" i="6"/>
  <c r="E265" i="6" s="1"/>
  <c r="D266" i="6"/>
  <c r="E266" i="6" s="1"/>
  <c r="D267" i="6"/>
  <c r="E267" i="6" s="1"/>
  <c r="D268" i="6"/>
  <c r="E268" i="6" s="1"/>
  <c r="D269" i="6"/>
  <c r="E269" i="6" s="1"/>
  <c r="D270" i="6"/>
  <c r="E270" i="6" s="1"/>
  <c r="D271" i="6"/>
  <c r="E271" i="6" s="1"/>
  <c r="D272" i="6"/>
  <c r="E272" i="6" s="1"/>
  <c r="D273" i="6"/>
  <c r="E273" i="6" s="1"/>
  <c r="D274" i="6"/>
  <c r="E274" i="6" s="1"/>
  <c r="D275" i="6"/>
  <c r="E275" i="6" s="1"/>
  <c r="D276" i="6"/>
  <c r="E276" i="6" s="1"/>
  <c r="D277" i="6"/>
  <c r="E277" i="6" s="1"/>
  <c r="D278" i="6"/>
  <c r="E278" i="6" s="1"/>
  <c r="D279" i="6"/>
  <c r="E279" i="6" s="1"/>
  <c r="D280" i="6"/>
  <c r="E280" i="6" s="1"/>
  <c r="D281" i="6"/>
  <c r="E281" i="6" s="1"/>
  <c r="D282" i="6"/>
  <c r="E282" i="6" s="1"/>
  <c r="D283" i="6"/>
  <c r="E283" i="6" s="1"/>
  <c r="D284" i="6"/>
  <c r="E284" i="6" s="1"/>
  <c r="D285" i="6"/>
  <c r="E285" i="6" s="1"/>
  <c r="D286" i="6"/>
  <c r="E286" i="6" s="1"/>
  <c r="D287" i="6"/>
  <c r="E287" i="6" s="1"/>
  <c r="D288" i="6"/>
  <c r="E288" i="6" s="1"/>
  <c r="D289" i="6"/>
  <c r="E289" i="6" s="1"/>
  <c r="D290" i="6"/>
  <c r="E290" i="6" s="1"/>
  <c r="D291" i="6"/>
  <c r="E291" i="6" s="1"/>
  <c r="D292" i="6"/>
  <c r="E292" i="6" s="1"/>
  <c r="D293" i="6"/>
  <c r="E293" i="6" s="1"/>
  <c r="D294" i="6"/>
  <c r="E294" i="6" s="1"/>
  <c r="D295" i="6"/>
  <c r="E295" i="6" s="1"/>
  <c r="D296" i="6"/>
  <c r="E296" i="6" s="1"/>
  <c r="D297" i="6"/>
  <c r="E297" i="6" s="1"/>
  <c r="D298" i="6"/>
  <c r="E298" i="6" s="1"/>
  <c r="D299" i="6"/>
  <c r="E299" i="6" s="1"/>
  <c r="D300" i="6"/>
  <c r="E300" i="6" s="1"/>
  <c r="D301" i="6"/>
  <c r="E301" i="6" s="1"/>
  <c r="D302" i="6"/>
  <c r="E302" i="6" s="1"/>
  <c r="D303" i="6"/>
  <c r="E303" i="6" s="1"/>
  <c r="D304" i="6"/>
  <c r="E304" i="6" s="1"/>
  <c r="D305" i="6"/>
  <c r="E305" i="6" s="1"/>
  <c r="D306" i="6"/>
  <c r="E306" i="6" s="1"/>
  <c r="D307" i="6"/>
  <c r="E307" i="6" s="1"/>
  <c r="D308" i="6"/>
  <c r="E308" i="6" s="1"/>
  <c r="D309" i="6"/>
  <c r="E309" i="6" s="1"/>
  <c r="D310" i="6"/>
  <c r="E310" i="6" s="1"/>
  <c r="D311" i="6"/>
  <c r="E311" i="6" s="1"/>
  <c r="D312" i="6"/>
  <c r="E312" i="6" s="1"/>
  <c r="D313" i="6"/>
  <c r="E313" i="6" s="1"/>
  <c r="D314" i="6"/>
  <c r="E314" i="6" s="1"/>
  <c r="D315" i="6"/>
  <c r="E315" i="6" s="1"/>
  <c r="D316" i="6"/>
  <c r="E316" i="6" s="1"/>
  <c r="D317" i="6"/>
  <c r="E317" i="6" s="1"/>
  <c r="D318" i="6"/>
  <c r="E318" i="6" s="1"/>
  <c r="D319" i="6"/>
  <c r="E319" i="6" s="1"/>
  <c r="D320" i="6"/>
  <c r="E320" i="6" s="1"/>
  <c r="D321" i="6"/>
  <c r="E321" i="6" s="1"/>
  <c r="D322" i="6"/>
  <c r="E322" i="6" s="1"/>
  <c r="D323" i="6"/>
  <c r="E323" i="6" s="1"/>
  <c r="D324" i="6"/>
  <c r="E324" i="6" s="1"/>
  <c r="D325" i="6"/>
  <c r="E325" i="6" s="1"/>
  <c r="D326" i="6"/>
  <c r="E326" i="6" s="1"/>
  <c r="D327" i="6"/>
  <c r="E327" i="6" s="1"/>
  <c r="D328" i="6"/>
  <c r="E328" i="6" s="1"/>
  <c r="D329" i="6"/>
  <c r="E329" i="6" s="1"/>
  <c r="D330" i="6"/>
  <c r="E330" i="6" s="1"/>
  <c r="D331" i="6"/>
  <c r="E331" i="6" s="1"/>
  <c r="D332" i="6"/>
  <c r="E332" i="6" s="1"/>
  <c r="D333" i="6"/>
  <c r="E333" i="6" s="1"/>
  <c r="D334" i="6"/>
  <c r="E334" i="6" s="1"/>
  <c r="D335" i="6"/>
  <c r="E335" i="6" s="1"/>
  <c r="D336" i="6"/>
  <c r="E336" i="6" s="1"/>
  <c r="D337" i="6"/>
  <c r="E337" i="6" s="1"/>
  <c r="D338" i="6"/>
  <c r="E338" i="6" s="1"/>
  <c r="D339" i="6"/>
  <c r="E339" i="6" s="1"/>
  <c r="D340" i="6"/>
  <c r="E340" i="6" s="1"/>
  <c r="D341" i="6"/>
  <c r="E341" i="6" s="1"/>
  <c r="D342" i="6"/>
  <c r="E342" i="6" s="1"/>
  <c r="D343" i="6"/>
  <c r="E343" i="6" s="1"/>
  <c r="D344" i="6"/>
  <c r="E344" i="6" s="1"/>
  <c r="D345" i="6"/>
  <c r="E345" i="6" s="1"/>
  <c r="D346" i="6"/>
  <c r="E346" i="6" s="1"/>
  <c r="D347" i="6"/>
  <c r="E347" i="6" s="1"/>
  <c r="D348" i="6"/>
  <c r="E348" i="6" s="1"/>
  <c r="D349" i="6"/>
  <c r="E349" i="6" s="1"/>
  <c r="D350" i="6"/>
  <c r="E350" i="6" s="1"/>
  <c r="D351" i="6"/>
  <c r="E351" i="6" s="1"/>
  <c r="D352" i="6"/>
  <c r="E352" i="6" s="1"/>
  <c r="D353" i="6"/>
  <c r="E353" i="6" s="1"/>
  <c r="D354" i="6"/>
  <c r="E354" i="6" s="1"/>
  <c r="D355" i="6"/>
  <c r="E355" i="6" s="1"/>
  <c r="D356" i="6"/>
  <c r="E356" i="6" s="1"/>
  <c r="D357" i="6"/>
  <c r="E357" i="6" s="1"/>
  <c r="D358" i="6"/>
  <c r="E358" i="6" s="1"/>
  <c r="D359" i="6"/>
  <c r="E359" i="6" s="1"/>
  <c r="D360" i="6"/>
  <c r="E360" i="6" s="1"/>
  <c r="D361" i="6"/>
  <c r="E361" i="6" s="1"/>
  <c r="D362" i="6"/>
  <c r="E362" i="6" s="1"/>
  <c r="D363" i="6"/>
  <c r="E363" i="6" s="1"/>
  <c r="D364" i="6"/>
  <c r="E364" i="6" s="1"/>
  <c r="D365" i="6"/>
  <c r="E365" i="6" s="1"/>
  <c r="D366" i="6"/>
  <c r="E366" i="6" s="1"/>
  <c r="D367" i="6"/>
  <c r="E367" i="6" s="1"/>
  <c r="D368" i="6"/>
  <c r="E368" i="6" s="1"/>
  <c r="D369" i="6"/>
  <c r="E369" i="6" s="1"/>
  <c r="D370" i="6"/>
  <c r="E370" i="6" s="1"/>
  <c r="D371" i="6"/>
  <c r="E371" i="6" s="1"/>
  <c r="D372" i="6"/>
  <c r="E372" i="6" s="1"/>
  <c r="D373" i="6"/>
  <c r="E373" i="6" s="1"/>
  <c r="D374" i="6"/>
  <c r="E374" i="6" s="1"/>
  <c r="D375" i="6"/>
  <c r="E375" i="6" s="1"/>
  <c r="D376" i="6"/>
  <c r="E376" i="6" s="1"/>
  <c r="D377" i="6"/>
  <c r="E377" i="6" s="1"/>
  <c r="D378" i="6"/>
  <c r="E378" i="6" s="1"/>
  <c r="D379" i="6"/>
  <c r="E379" i="6" s="1"/>
  <c r="D380" i="6"/>
  <c r="E380" i="6" s="1"/>
  <c r="D381" i="6"/>
  <c r="E381" i="6" s="1"/>
  <c r="D382" i="6"/>
  <c r="E382" i="6" s="1"/>
  <c r="D383" i="6"/>
  <c r="E383" i="6" s="1"/>
  <c r="D384" i="6"/>
  <c r="E384" i="6" s="1"/>
  <c r="D385" i="6"/>
  <c r="E385" i="6" s="1"/>
  <c r="D386" i="6"/>
  <c r="E386" i="6" s="1"/>
  <c r="D387" i="6"/>
  <c r="E387" i="6" s="1"/>
  <c r="D388" i="6"/>
  <c r="E388" i="6" s="1"/>
  <c r="D389" i="6"/>
  <c r="E389" i="6" s="1"/>
  <c r="D390" i="6"/>
  <c r="E390" i="6" s="1"/>
  <c r="D391" i="6"/>
  <c r="E391" i="6" s="1"/>
  <c r="D392" i="6"/>
  <c r="E392" i="6" s="1"/>
  <c r="D393" i="6"/>
  <c r="E393" i="6" s="1"/>
  <c r="D394" i="6"/>
  <c r="E394" i="6" s="1"/>
  <c r="D395" i="6"/>
  <c r="E395" i="6" s="1"/>
  <c r="D396" i="6"/>
  <c r="E396" i="6" s="1"/>
  <c r="D397" i="6"/>
  <c r="E397" i="6" s="1"/>
  <c r="D398" i="6"/>
  <c r="E398" i="6" s="1"/>
  <c r="D399" i="6"/>
  <c r="E399" i="6" s="1"/>
  <c r="D400" i="6"/>
  <c r="E400" i="6" s="1"/>
  <c r="D401" i="6"/>
  <c r="E401" i="6" s="1"/>
  <c r="D402" i="6"/>
  <c r="E402" i="6" s="1"/>
  <c r="D403" i="6"/>
  <c r="E403" i="6" s="1"/>
  <c r="D404" i="6"/>
  <c r="E404" i="6" s="1"/>
  <c r="D405" i="6"/>
  <c r="E405" i="6" s="1"/>
  <c r="D406" i="6"/>
  <c r="E406" i="6" s="1"/>
  <c r="D407" i="6"/>
  <c r="E407" i="6" s="1"/>
  <c r="D408" i="6"/>
  <c r="E408" i="6" s="1"/>
  <c r="D409" i="6"/>
  <c r="E409" i="6" s="1"/>
  <c r="D410" i="6"/>
  <c r="E410" i="6" s="1"/>
  <c r="D411" i="6"/>
  <c r="E411" i="6" s="1"/>
  <c r="D412" i="6"/>
  <c r="E412" i="6" s="1"/>
  <c r="D413" i="6"/>
  <c r="E413" i="6" s="1"/>
  <c r="D414" i="6"/>
  <c r="E414" i="6" s="1"/>
  <c r="D415" i="6"/>
  <c r="E415" i="6" s="1"/>
  <c r="D416" i="6"/>
  <c r="E416" i="6" s="1"/>
  <c r="D417" i="6"/>
  <c r="E417" i="6" s="1"/>
  <c r="D418" i="6"/>
  <c r="E418" i="6" s="1"/>
  <c r="D419" i="6"/>
  <c r="E419" i="6" s="1"/>
  <c r="D420" i="6"/>
  <c r="E420" i="6" s="1"/>
  <c r="D421" i="6"/>
  <c r="E421" i="6" s="1"/>
  <c r="D422" i="6"/>
  <c r="E422" i="6" s="1"/>
  <c r="D423" i="6"/>
  <c r="E423" i="6" s="1"/>
  <c r="D424" i="6"/>
  <c r="E424" i="6" s="1"/>
  <c r="D425" i="6"/>
  <c r="E425" i="6" s="1"/>
  <c r="D426" i="6"/>
  <c r="E426" i="6" s="1"/>
  <c r="D427" i="6"/>
  <c r="E427" i="6" s="1"/>
  <c r="D428" i="6"/>
  <c r="E428" i="6" s="1"/>
  <c r="D429" i="6"/>
  <c r="E429" i="6" s="1"/>
  <c r="D430" i="6"/>
  <c r="E430" i="6" s="1"/>
  <c r="D431" i="6"/>
  <c r="E431" i="6" s="1"/>
  <c r="D432" i="6"/>
  <c r="E432" i="6" s="1"/>
  <c r="D433" i="6"/>
  <c r="E433" i="6" s="1"/>
  <c r="D434" i="6"/>
  <c r="E434" i="6" s="1"/>
  <c r="D435" i="6"/>
  <c r="E435" i="6" s="1"/>
  <c r="D436" i="6"/>
  <c r="E436" i="6" s="1"/>
  <c r="D437" i="6"/>
  <c r="E437" i="6" s="1"/>
  <c r="D438" i="6"/>
  <c r="E438" i="6" s="1"/>
  <c r="D439" i="6"/>
  <c r="E439" i="6" s="1"/>
  <c r="D440" i="6"/>
  <c r="E440" i="6" s="1"/>
  <c r="D441" i="6"/>
  <c r="E441" i="6" s="1"/>
  <c r="D442" i="6"/>
  <c r="E442" i="6" s="1"/>
  <c r="D443" i="6"/>
  <c r="E443" i="6" s="1"/>
  <c r="D444" i="6"/>
  <c r="E444" i="6" s="1"/>
  <c r="D445" i="6"/>
  <c r="E445" i="6" s="1"/>
  <c r="D446" i="6"/>
  <c r="E446" i="6" s="1"/>
  <c r="D447" i="6"/>
  <c r="E447" i="6" s="1"/>
  <c r="D448" i="6"/>
  <c r="E448" i="6" s="1"/>
  <c r="D449" i="6"/>
  <c r="E449" i="6" s="1"/>
  <c r="D450" i="6"/>
  <c r="E450" i="6" s="1"/>
  <c r="D451" i="6"/>
  <c r="E451" i="6" s="1"/>
  <c r="D452" i="6"/>
  <c r="E452" i="6" s="1"/>
  <c r="D453" i="6"/>
  <c r="E453" i="6" s="1"/>
  <c r="D454" i="6"/>
  <c r="E454" i="6" s="1"/>
  <c r="D455" i="6"/>
  <c r="E455" i="6" s="1"/>
  <c r="D456" i="6"/>
  <c r="E456" i="6" s="1"/>
  <c r="D457" i="6"/>
  <c r="E457" i="6" s="1"/>
  <c r="D458" i="6"/>
  <c r="E458" i="6" s="1"/>
  <c r="D459" i="6"/>
  <c r="E459" i="6" s="1"/>
  <c r="D460" i="6"/>
  <c r="E460" i="6" s="1"/>
  <c r="D461" i="6"/>
  <c r="E461" i="6" s="1"/>
  <c r="D462" i="6"/>
  <c r="E462" i="6" s="1"/>
  <c r="D463" i="6"/>
  <c r="E463" i="6" s="1"/>
  <c r="D464" i="6"/>
  <c r="E464" i="6" s="1"/>
  <c r="D465" i="6"/>
  <c r="E465" i="6" s="1"/>
  <c r="D466" i="6"/>
  <c r="E466" i="6" s="1"/>
  <c r="D467" i="6"/>
  <c r="E467" i="6" s="1"/>
  <c r="D468" i="6"/>
  <c r="E468" i="6" s="1"/>
  <c r="D469" i="6"/>
  <c r="E469" i="6" s="1"/>
  <c r="D470" i="6"/>
  <c r="E470" i="6" s="1"/>
  <c r="D471" i="6"/>
  <c r="E471" i="6" s="1"/>
  <c r="D472" i="6"/>
  <c r="E472" i="6" s="1"/>
  <c r="D473" i="6"/>
  <c r="E473" i="6" s="1"/>
  <c r="D474" i="6"/>
  <c r="E474" i="6" s="1"/>
  <c r="D475" i="6"/>
  <c r="E475" i="6" s="1"/>
  <c r="D476" i="6"/>
  <c r="E476" i="6" s="1"/>
  <c r="D477" i="6"/>
  <c r="E477" i="6" s="1"/>
  <c r="D478" i="6"/>
  <c r="E478" i="6" s="1"/>
  <c r="D479" i="6"/>
  <c r="E479" i="6" s="1"/>
  <c r="D480" i="6"/>
  <c r="E480" i="6" s="1"/>
  <c r="D481" i="6"/>
  <c r="E481" i="6" s="1"/>
  <c r="D482" i="6"/>
  <c r="E482" i="6" s="1"/>
  <c r="D483" i="6"/>
  <c r="E483" i="6" s="1"/>
  <c r="D484" i="6"/>
  <c r="E484" i="6" s="1"/>
  <c r="D485" i="6"/>
  <c r="E485" i="6" s="1"/>
  <c r="D486" i="6"/>
  <c r="E486" i="6" s="1"/>
  <c r="D487" i="6"/>
  <c r="E487" i="6" s="1"/>
  <c r="D488" i="6"/>
  <c r="E488" i="6" s="1"/>
  <c r="D489" i="6"/>
  <c r="E489" i="6" s="1"/>
  <c r="D490" i="6"/>
  <c r="E490" i="6" s="1"/>
  <c r="D491" i="6"/>
  <c r="E491" i="6" s="1"/>
  <c r="D492" i="6"/>
  <c r="E492" i="6" s="1"/>
  <c r="D493" i="6"/>
  <c r="E493" i="6" s="1"/>
  <c r="D494" i="6"/>
  <c r="E494" i="6" s="1"/>
  <c r="D495" i="6"/>
  <c r="E495" i="6" s="1"/>
  <c r="D496" i="6"/>
  <c r="E496" i="6" s="1"/>
  <c r="D497" i="6"/>
  <c r="E497" i="6" s="1"/>
  <c r="D498" i="6"/>
  <c r="E498" i="6" s="1"/>
  <c r="D499" i="6"/>
  <c r="E499" i="6" s="1"/>
  <c r="D500" i="6"/>
  <c r="E500" i="6" s="1"/>
  <c r="D501" i="6"/>
  <c r="E501" i="6" s="1"/>
  <c r="D502" i="6"/>
  <c r="E502" i="6" s="1"/>
  <c r="D503" i="6"/>
  <c r="E503" i="6" s="1"/>
  <c r="D504" i="6"/>
  <c r="E504" i="6" s="1"/>
  <c r="D505" i="6"/>
  <c r="E505" i="6" s="1"/>
  <c r="D506" i="6"/>
  <c r="E506" i="6" s="1"/>
  <c r="D507" i="6"/>
  <c r="E507" i="6" s="1"/>
  <c r="D508" i="6"/>
  <c r="E508" i="6" s="1"/>
  <c r="D509" i="6"/>
  <c r="E509" i="6" s="1"/>
  <c r="D510" i="6"/>
  <c r="E510" i="6" s="1"/>
  <c r="D511" i="6"/>
  <c r="E511" i="6" s="1"/>
  <c r="D512" i="6"/>
  <c r="E512" i="6" s="1"/>
  <c r="D513" i="6"/>
  <c r="E513" i="6" s="1"/>
  <c r="D514" i="6"/>
  <c r="E514" i="6" s="1"/>
  <c r="D515" i="6"/>
  <c r="E515" i="6" s="1"/>
  <c r="D516" i="6"/>
  <c r="E516" i="6" s="1"/>
  <c r="D517" i="6"/>
  <c r="E517" i="6" s="1"/>
  <c r="D518" i="6"/>
  <c r="E518" i="6" s="1"/>
  <c r="D519" i="6"/>
  <c r="E519" i="6" s="1"/>
  <c r="D520" i="6"/>
  <c r="E520" i="6" s="1"/>
  <c r="D521" i="6"/>
  <c r="E521" i="6" s="1"/>
  <c r="D522" i="6"/>
  <c r="E522" i="6" s="1"/>
  <c r="D523" i="6"/>
  <c r="E523" i="6" s="1"/>
  <c r="D524" i="6"/>
  <c r="E524" i="6" s="1"/>
  <c r="D525" i="6"/>
  <c r="E525" i="6" s="1"/>
  <c r="D526" i="6"/>
  <c r="E526" i="6" s="1"/>
  <c r="D527" i="6"/>
  <c r="E527" i="6" s="1"/>
  <c r="D528" i="6"/>
  <c r="E528" i="6" s="1"/>
  <c r="D529" i="6"/>
  <c r="E529" i="6" s="1"/>
  <c r="D530" i="6"/>
  <c r="E530" i="6" s="1"/>
  <c r="D531" i="6"/>
  <c r="E531" i="6" s="1"/>
  <c r="D532" i="6"/>
  <c r="E532" i="6" s="1"/>
  <c r="D533" i="6"/>
  <c r="E533" i="6" s="1"/>
  <c r="D534" i="6"/>
  <c r="E534" i="6" s="1"/>
  <c r="D535" i="6"/>
  <c r="E535" i="6" s="1"/>
  <c r="D536" i="6"/>
  <c r="E536" i="6" s="1"/>
  <c r="D537" i="6"/>
  <c r="E537" i="6" s="1"/>
  <c r="D538" i="6"/>
  <c r="E538" i="6" s="1"/>
  <c r="D539" i="6"/>
  <c r="E539" i="6" s="1"/>
  <c r="D540" i="6"/>
  <c r="E540" i="6" s="1"/>
  <c r="D541" i="6"/>
  <c r="E541" i="6" s="1"/>
  <c r="D542" i="6"/>
  <c r="E542" i="6" s="1"/>
  <c r="D543" i="6"/>
  <c r="E543" i="6" s="1"/>
  <c r="D544" i="6"/>
  <c r="E544" i="6" s="1"/>
  <c r="D545" i="6"/>
  <c r="E545" i="6" s="1"/>
  <c r="D546" i="6"/>
  <c r="E546" i="6" s="1"/>
  <c r="D547" i="6"/>
  <c r="E547" i="6" s="1"/>
  <c r="D548" i="6"/>
  <c r="E548" i="6" s="1"/>
  <c r="D549" i="6"/>
  <c r="E549" i="6" s="1"/>
  <c r="D550" i="6"/>
  <c r="E550" i="6" s="1"/>
  <c r="D551" i="6"/>
  <c r="E551" i="6" s="1"/>
  <c r="D552" i="6"/>
  <c r="E552" i="6" s="1"/>
  <c r="D553" i="6"/>
  <c r="E553" i="6" s="1"/>
  <c r="D554" i="6"/>
  <c r="E554" i="6" s="1"/>
  <c r="D555" i="6"/>
  <c r="E555" i="6" s="1"/>
  <c r="D556" i="6"/>
  <c r="E556" i="6" s="1"/>
  <c r="D557" i="6"/>
  <c r="E557" i="6" s="1"/>
  <c r="D558" i="6"/>
  <c r="E558" i="6" s="1"/>
  <c r="D559" i="6"/>
  <c r="E559" i="6" s="1"/>
  <c r="D560" i="6"/>
  <c r="E560" i="6" s="1"/>
  <c r="D561" i="6"/>
  <c r="E561" i="6" s="1"/>
  <c r="D562" i="6"/>
  <c r="E562" i="6" s="1"/>
  <c r="D563" i="6"/>
  <c r="E563" i="6" s="1"/>
  <c r="D564" i="6"/>
  <c r="E564" i="6" s="1"/>
  <c r="D565" i="6"/>
  <c r="E565" i="6" s="1"/>
  <c r="D566" i="6"/>
  <c r="E566" i="6" s="1"/>
  <c r="D567" i="6"/>
  <c r="E567" i="6" s="1"/>
  <c r="D568" i="6"/>
  <c r="E568" i="6" s="1"/>
  <c r="D569" i="6"/>
  <c r="E569" i="6" s="1"/>
  <c r="D570" i="6"/>
  <c r="E570" i="6" s="1"/>
  <c r="D571" i="6"/>
  <c r="E571" i="6" s="1"/>
  <c r="D572" i="6"/>
  <c r="E572" i="6" s="1"/>
  <c r="D573" i="6"/>
  <c r="E573" i="6" s="1"/>
  <c r="D574" i="6"/>
  <c r="E574" i="6" s="1"/>
  <c r="D575" i="6"/>
  <c r="E575" i="6" s="1"/>
  <c r="D576" i="6"/>
  <c r="E576" i="6" s="1"/>
  <c r="D577" i="6"/>
  <c r="E577" i="6" s="1"/>
  <c r="D578" i="6"/>
  <c r="E578" i="6" s="1"/>
  <c r="D579" i="6"/>
  <c r="E579" i="6" s="1"/>
  <c r="D580" i="6"/>
  <c r="E580" i="6" s="1"/>
  <c r="D581" i="6"/>
  <c r="E581" i="6" s="1"/>
  <c r="D582" i="6"/>
  <c r="E582" i="6" s="1"/>
  <c r="D583" i="6"/>
  <c r="E583" i="6" s="1"/>
  <c r="D584" i="6"/>
  <c r="E584" i="6" s="1"/>
  <c r="D585" i="6"/>
  <c r="E585" i="6" s="1"/>
  <c r="D586" i="6"/>
  <c r="E586" i="6" s="1"/>
  <c r="D587" i="6"/>
  <c r="E587" i="6" s="1"/>
  <c r="D588" i="6"/>
  <c r="E588" i="6" s="1"/>
  <c r="D589" i="6"/>
  <c r="E589" i="6" s="1"/>
  <c r="D590" i="6"/>
  <c r="E590" i="6" s="1"/>
  <c r="D591" i="6"/>
  <c r="E591" i="6" s="1"/>
  <c r="D592" i="6"/>
  <c r="E592" i="6" s="1"/>
  <c r="D593" i="6"/>
  <c r="E593" i="6" s="1"/>
  <c r="D594" i="6"/>
  <c r="E594" i="6" s="1"/>
  <c r="D595" i="6"/>
  <c r="E595" i="6" s="1"/>
  <c r="D596" i="6"/>
  <c r="E596" i="6" s="1"/>
  <c r="D597" i="6"/>
  <c r="E597" i="6" s="1"/>
  <c r="D598" i="6"/>
  <c r="E598" i="6" s="1"/>
  <c r="D599" i="6"/>
  <c r="E599" i="6" s="1"/>
  <c r="D600" i="6"/>
  <c r="E600" i="6" s="1"/>
  <c r="D601" i="6"/>
  <c r="E601" i="6" s="1"/>
  <c r="D602" i="6"/>
  <c r="E602" i="6" s="1"/>
  <c r="D603" i="6"/>
  <c r="E603" i="6" s="1"/>
  <c r="D604" i="6"/>
  <c r="E604" i="6" s="1"/>
  <c r="D605" i="6"/>
  <c r="E605" i="6" s="1"/>
  <c r="D606" i="6"/>
  <c r="E606" i="6" s="1"/>
  <c r="D607" i="6"/>
  <c r="E607" i="6" s="1"/>
  <c r="D608" i="6"/>
  <c r="E608" i="6" s="1"/>
  <c r="D609" i="6"/>
  <c r="E609" i="6" s="1"/>
  <c r="D610" i="6"/>
  <c r="E610" i="6" s="1"/>
  <c r="D611" i="6"/>
  <c r="E611" i="6" s="1"/>
  <c r="D612" i="6"/>
  <c r="E612" i="6" s="1"/>
  <c r="D613" i="6"/>
  <c r="E613" i="6" s="1"/>
  <c r="D614" i="6"/>
  <c r="E614" i="6" s="1"/>
  <c r="D615" i="6"/>
  <c r="E615" i="6" s="1"/>
  <c r="D616" i="6"/>
  <c r="E616" i="6" s="1"/>
  <c r="D617" i="6"/>
  <c r="E617" i="6" s="1"/>
  <c r="D618" i="6"/>
  <c r="E618" i="6" s="1"/>
  <c r="D619" i="6"/>
  <c r="E619" i="6" s="1"/>
  <c r="D620" i="6"/>
  <c r="E620" i="6" s="1"/>
  <c r="D621" i="6"/>
  <c r="E621" i="6" s="1"/>
  <c r="D622" i="6"/>
  <c r="E622" i="6" s="1"/>
  <c r="D623" i="6"/>
  <c r="E623" i="6" s="1"/>
  <c r="D624" i="6"/>
  <c r="E624" i="6" s="1"/>
  <c r="D625" i="6"/>
  <c r="E625" i="6" s="1"/>
  <c r="D626" i="6"/>
  <c r="E626" i="6" s="1"/>
  <c r="D627" i="6"/>
  <c r="E627" i="6" s="1"/>
  <c r="D628" i="6"/>
  <c r="E628" i="6" s="1"/>
  <c r="D629" i="6"/>
  <c r="E629" i="6" s="1"/>
  <c r="D630" i="6"/>
  <c r="E630" i="6" s="1"/>
  <c r="D631" i="6"/>
  <c r="E631" i="6" s="1"/>
  <c r="D632" i="6"/>
  <c r="E632" i="6" s="1"/>
  <c r="D633" i="6"/>
  <c r="E633" i="6" s="1"/>
  <c r="D634" i="6"/>
  <c r="E634" i="6" s="1"/>
  <c r="D635" i="6"/>
  <c r="E635" i="6" s="1"/>
  <c r="D636" i="6"/>
  <c r="E636" i="6" s="1"/>
  <c r="D637" i="6"/>
  <c r="E637" i="6" s="1"/>
  <c r="D638" i="6"/>
  <c r="E638" i="6" s="1"/>
  <c r="D639" i="6"/>
  <c r="E639" i="6" s="1"/>
  <c r="D640" i="6"/>
  <c r="E640" i="6" s="1"/>
  <c r="D641" i="6"/>
  <c r="E641" i="6" s="1"/>
  <c r="D642" i="6"/>
  <c r="E642" i="6" s="1"/>
  <c r="D643" i="6"/>
  <c r="E643" i="6" s="1"/>
  <c r="D644" i="6"/>
  <c r="E644" i="6" s="1"/>
  <c r="D645" i="6"/>
  <c r="E645" i="6" s="1"/>
  <c r="D646" i="6"/>
  <c r="E646" i="6" s="1"/>
  <c r="D647" i="6"/>
  <c r="E647" i="6" s="1"/>
  <c r="D648" i="6"/>
  <c r="E648" i="6" s="1"/>
  <c r="D649" i="6"/>
  <c r="E649" i="6" s="1"/>
  <c r="D650" i="6"/>
  <c r="E650" i="6" s="1"/>
  <c r="D651" i="6"/>
  <c r="E651" i="6" s="1"/>
  <c r="D652" i="6"/>
  <c r="E652" i="6" s="1"/>
  <c r="D653" i="6"/>
  <c r="E653" i="6" s="1"/>
  <c r="D654" i="6"/>
  <c r="E654" i="6" s="1"/>
  <c r="D655" i="6"/>
  <c r="E655" i="6" s="1"/>
  <c r="D656" i="6"/>
  <c r="E656" i="6" s="1"/>
  <c r="D657" i="6"/>
  <c r="E657" i="6" s="1"/>
  <c r="D658" i="6"/>
  <c r="E658" i="6" s="1"/>
  <c r="D659" i="6"/>
  <c r="E659" i="6" s="1"/>
  <c r="D660" i="6"/>
  <c r="E660" i="6" s="1"/>
  <c r="D661" i="6"/>
  <c r="E661" i="6" s="1"/>
  <c r="D662" i="6"/>
  <c r="E662" i="6" s="1"/>
  <c r="D663" i="6"/>
  <c r="E663" i="6" s="1"/>
  <c r="D664" i="6"/>
  <c r="E664" i="6" s="1"/>
  <c r="D665" i="6"/>
  <c r="E665" i="6" s="1"/>
  <c r="D666" i="6"/>
  <c r="E666" i="6" s="1"/>
  <c r="D667" i="6"/>
  <c r="E667" i="6" s="1"/>
  <c r="D668" i="6"/>
  <c r="E668" i="6" s="1"/>
  <c r="D669" i="6"/>
  <c r="E669" i="6" s="1"/>
  <c r="D670" i="6"/>
  <c r="E670" i="6" s="1"/>
  <c r="D671" i="6"/>
  <c r="E671" i="6" s="1"/>
  <c r="D672" i="6"/>
  <c r="E672" i="6" s="1"/>
  <c r="D673" i="6"/>
  <c r="E673" i="6" s="1"/>
  <c r="D674" i="6"/>
  <c r="E674" i="6" s="1"/>
  <c r="D675" i="6"/>
  <c r="E675" i="6" s="1"/>
  <c r="D676" i="6"/>
  <c r="E676" i="6" s="1"/>
  <c r="D677" i="6"/>
  <c r="E677" i="6" s="1"/>
  <c r="D678" i="6"/>
  <c r="E678" i="6" s="1"/>
  <c r="D679" i="6"/>
  <c r="E679" i="6" s="1"/>
  <c r="D680" i="6"/>
  <c r="E680" i="6" s="1"/>
  <c r="D681" i="6"/>
  <c r="E681" i="6" s="1"/>
  <c r="D682" i="6"/>
  <c r="E682" i="6" s="1"/>
  <c r="D683" i="6"/>
  <c r="E683" i="6" s="1"/>
  <c r="D684" i="6"/>
  <c r="E684" i="6" s="1"/>
  <c r="D685" i="6"/>
  <c r="E685" i="6" s="1"/>
  <c r="D686" i="6"/>
  <c r="E686" i="6" s="1"/>
  <c r="D687" i="6"/>
  <c r="E687" i="6" s="1"/>
  <c r="D688" i="6"/>
  <c r="E688" i="6" s="1"/>
  <c r="D689" i="6"/>
  <c r="E689" i="6" s="1"/>
  <c r="D690" i="6"/>
  <c r="E690" i="6" s="1"/>
  <c r="D691" i="6"/>
  <c r="E691" i="6" s="1"/>
  <c r="D692" i="6"/>
  <c r="E692" i="6" s="1"/>
  <c r="D693" i="6"/>
  <c r="E693" i="6" s="1"/>
  <c r="D694" i="6"/>
  <c r="E694" i="6" s="1"/>
  <c r="D695" i="6"/>
  <c r="E695" i="6" s="1"/>
  <c r="D696" i="6"/>
  <c r="E696" i="6" s="1"/>
  <c r="D697" i="6"/>
  <c r="E697" i="6" s="1"/>
  <c r="D698" i="6"/>
  <c r="E698" i="6" s="1"/>
  <c r="D699" i="6"/>
  <c r="E699" i="6" s="1"/>
  <c r="D700" i="6"/>
  <c r="E700" i="6" s="1"/>
  <c r="D701" i="6"/>
  <c r="E701" i="6" s="1"/>
  <c r="D702" i="6"/>
  <c r="E702" i="6" s="1"/>
  <c r="D703" i="6"/>
  <c r="E703" i="6" s="1"/>
  <c r="D704" i="6"/>
  <c r="E704" i="6" s="1"/>
  <c r="D705" i="6"/>
  <c r="E705" i="6" s="1"/>
  <c r="D706" i="6"/>
  <c r="E706" i="6" s="1"/>
  <c r="D707" i="6"/>
  <c r="E707" i="6" s="1"/>
  <c r="D708" i="6"/>
  <c r="E708" i="6" s="1"/>
  <c r="D709" i="6"/>
  <c r="E709" i="6" s="1"/>
  <c r="D710" i="6"/>
  <c r="E710" i="6" s="1"/>
  <c r="D711" i="6"/>
  <c r="E711" i="6" s="1"/>
  <c r="D712" i="6"/>
  <c r="E712" i="6" s="1"/>
  <c r="D713" i="6"/>
  <c r="E713" i="6" s="1"/>
  <c r="D714" i="6"/>
  <c r="E714" i="6" s="1"/>
  <c r="D715" i="6"/>
  <c r="E715" i="6" s="1"/>
  <c r="D716" i="6"/>
  <c r="E716" i="6" s="1"/>
  <c r="D717" i="6"/>
  <c r="E717" i="6" s="1"/>
  <c r="D718" i="6"/>
  <c r="E718" i="6" s="1"/>
  <c r="D719" i="6"/>
  <c r="E719" i="6" s="1"/>
  <c r="D720" i="6"/>
  <c r="E720" i="6" s="1"/>
  <c r="D721" i="6"/>
  <c r="E721" i="6" s="1"/>
  <c r="D722" i="6"/>
  <c r="E722" i="6" s="1"/>
  <c r="D723" i="6"/>
  <c r="E723" i="6" s="1"/>
  <c r="D724" i="6"/>
  <c r="E724" i="6" s="1"/>
  <c r="D725" i="6"/>
  <c r="E725" i="6" s="1"/>
  <c r="D726" i="6"/>
  <c r="E726" i="6" s="1"/>
  <c r="D727" i="6"/>
  <c r="E727" i="6" s="1"/>
  <c r="D728" i="6"/>
  <c r="E728" i="6" s="1"/>
  <c r="D729" i="6"/>
  <c r="E729" i="6" s="1"/>
  <c r="D730" i="6"/>
  <c r="E730" i="6" s="1"/>
  <c r="D731" i="6"/>
  <c r="E731" i="6" s="1"/>
  <c r="D732" i="6"/>
  <c r="E732" i="6" s="1"/>
  <c r="D733" i="6"/>
  <c r="E733" i="6" s="1"/>
  <c r="D734" i="6"/>
  <c r="E734" i="6" s="1"/>
  <c r="D735" i="6"/>
  <c r="E735" i="6" s="1"/>
  <c r="D736" i="6"/>
  <c r="E736" i="6" s="1"/>
  <c r="D737" i="6"/>
  <c r="E737" i="6" s="1"/>
  <c r="D738" i="6"/>
  <c r="E738" i="6" s="1"/>
  <c r="D739" i="6"/>
  <c r="E739" i="6" s="1"/>
  <c r="D740" i="6"/>
  <c r="E740" i="6" s="1"/>
  <c r="D741" i="6"/>
  <c r="E741" i="6" s="1"/>
  <c r="D742" i="6"/>
  <c r="E742" i="6" s="1"/>
  <c r="D743" i="6"/>
  <c r="E743" i="6" s="1"/>
  <c r="D744" i="6"/>
  <c r="E744" i="6" s="1"/>
  <c r="D745" i="6"/>
  <c r="E745" i="6" s="1"/>
  <c r="D746" i="6"/>
  <c r="E746" i="6" s="1"/>
  <c r="D747" i="6"/>
  <c r="E747" i="6" s="1"/>
  <c r="D748" i="6"/>
  <c r="E748" i="6" s="1"/>
  <c r="D749" i="6"/>
  <c r="E749" i="6" s="1"/>
  <c r="D750" i="6"/>
  <c r="E750" i="6" s="1"/>
  <c r="D751" i="6"/>
  <c r="E751" i="6" s="1"/>
  <c r="D752" i="6"/>
  <c r="E752" i="6" s="1"/>
  <c r="D753" i="6"/>
  <c r="E753" i="6" s="1"/>
  <c r="D754" i="6"/>
  <c r="E754" i="6" s="1"/>
  <c r="D755" i="6"/>
  <c r="E755" i="6" s="1"/>
  <c r="D756" i="6"/>
  <c r="E756" i="6" s="1"/>
  <c r="D757" i="6"/>
  <c r="E757" i="6" s="1"/>
  <c r="D758" i="6"/>
  <c r="E758" i="6" s="1"/>
  <c r="D759" i="6"/>
  <c r="E759" i="6" s="1"/>
  <c r="D760" i="6"/>
  <c r="E760" i="6" s="1"/>
  <c r="D761" i="6"/>
  <c r="E761" i="6" s="1"/>
  <c r="D762" i="6"/>
  <c r="E762" i="6" s="1"/>
  <c r="D763" i="6"/>
  <c r="E763" i="6" s="1"/>
  <c r="D764" i="6"/>
  <c r="E764" i="6" s="1"/>
  <c r="D765" i="6"/>
  <c r="E765" i="6" s="1"/>
  <c r="D766" i="6"/>
  <c r="E766" i="6" s="1"/>
  <c r="D767" i="6"/>
  <c r="E767" i="6" s="1"/>
  <c r="D768" i="6"/>
  <c r="E768" i="6" s="1"/>
  <c r="D769" i="6"/>
  <c r="E769" i="6" s="1"/>
  <c r="D770" i="6"/>
  <c r="E770" i="6" s="1"/>
  <c r="D771" i="6"/>
  <c r="E771" i="6" s="1"/>
  <c r="D772" i="6"/>
  <c r="E772" i="6" s="1"/>
  <c r="D773" i="6"/>
  <c r="E773" i="6" s="1"/>
  <c r="D774" i="6"/>
  <c r="E774" i="6" s="1"/>
  <c r="D775" i="6"/>
  <c r="E775" i="6" s="1"/>
  <c r="D776" i="6"/>
  <c r="E776" i="6" s="1"/>
  <c r="D777" i="6"/>
  <c r="E777" i="6" s="1"/>
  <c r="D778" i="6"/>
  <c r="E778" i="6" s="1"/>
  <c r="D779" i="6"/>
  <c r="E779" i="6" s="1"/>
  <c r="D780" i="6"/>
  <c r="E780" i="6" s="1"/>
  <c r="D781" i="6"/>
  <c r="E781" i="6" s="1"/>
  <c r="D782" i="6"/>
  <c r="E782" i="6" s="1"/>
  <c r="D783" i="6"/>
  <c r="E783" i="6" s="1"/>
  <c r="D784" i="6"/>
  <c r="E784" i="6" s="1"/>
  <c r="D785" i="6"/>
  <c r="E785" i="6" s="1"/>
  <c r="D786" i="6"/>
  <c r="E786" i="6" s="1"/>
  <c r="D787" i="6"/>
  <c r="E787" i="6" s="1"/>
  <c r="D788" i="6"/>
  <c r="E788" i="6" s="1"/>
  <c r="D789" i="6"/>
  <c r="E789" i="6" s="1"/>
  <c r="D790" i="6"/>
  <c r="E790" i="6" s="1"/>
  <c r="D791" i="6"/>
  <c r="E791" i="6" s="1"/>
  <c r="D792" i="6"/>
  <c r="E792" i="6" s="1"/>
  <c r="D793" i="6"/>
  <c r="E793" i="6" s="1"/>
  <c r="D794" i="6"/>
  <c r="E794" i="6" s="1"/>
  <c r="D795" i="6"/>
  <c r="E795" i="6" s="1"/>
  <c r="D796" i="6"/>
  <c r="E796" i="6" s="1"/>
  <c r="D797" i="6"/>
  <c r="E797" i="6" s="1"/>
  <c r="D798" i="6"/>
  <c r="E798" i="6" s="1"/>
  <c r="D799" i="6"/>
  <c r="E799" i="6" s="1"/>
  <c r="D800" i="6"/>
  <c r="E800" i="6" s="1"/>
  <c r="D801" i="6"/>
  <c r="E801" i="6" s="1"/>
  <c r="D802" i="6"/>
  <c r="E802" i="6" s="1"/>
  <c r="D803" i="6"/>
  <c r="E803" i="6" s="1"/>
  <c r="D804" i="6"/>
  <c r="E804" i="6" s="1"/>
  <c r="D805" i="6"/>
  <c r="E805" i="6" s="1"/>
  <c r="D806" i="6"/>
  <c r="E806" i="6" s="1"/>
  <c r="D807" i="6"/>
  <c r="E807" i="6" s="1"/>
  <c r="D808" i="6"/>
  <c r="E808" i="6" s="1"/>
  <c r="D809" i="6"/>
  <c r="E809" i="6" s="1"/>
  <c r="D810" i="6"/>
  <c r="E810" i="6" s="1"/>
  <c r="D811" i="6"/>
  <c r="E811" i="6" s="1"/>
  <c r="D812" i="6"/>
  <c r="E812" i="6" s="1"/>
  <c r="D813" i="6"/>
  <c r="E813" i="6" s="1"/>
  <c r="D814" i="6"/>
  <c r="E814" i="6" s="1"/>
  <c r="D815" i="6"/>
  <c r="E815" i="6" s="1"/>
  <c r="D816" i="6"/>
  <c r="E816" i="6" s="1"/>
  <c r="D817" i="6"/>
  <c r="E817" i="6" s="1"/>
  <c r="D818" i="6"/>
  <c r="E818" i="6" s="1"/>
  <c r="D819" i="6"/>
  <c r="E819" i="6" s="1"/>
  <c r="D820" i="6"/>
  <c r="E820" i="6" s="1"/>
  <c r="D821" i="6"/>
  <c r="E821" i="6" s="1"/>
  <c r="D822" i="6"/>
  <c r="E822" i="6" s="1"/>
  <c r="D823" i="6"/>
  <c r="E823" i="6" s="1"/>
  <c r="D824" i="6"/>
  <c r="E824" i="6" s="1"/>
  <c r="D825" i="6"/>
  <c r="E825" i="6" s="1"/>
  <c r="D826" i="6"/>
  <c r="E826" i="6" s="1"/>
  <c r="D827" i="6"/>
  <c r="E827" i="6" s="1"/>
  <c r="D828" i="6"/>
  <c r="E828" i="6" s="1"/>
  <c r="D829" i="6"/>
  <c r="E829" i="6" s="1"/>
  <c r="D830" i="6"/>
  <c r="E830" i="6" s="1"/>
  <c r="D831" i="6"/>
  <c r="E831" i="6" s="1"/>
  <c r="D832" i="6"/>
  <c r="E832" i="6" s="1"/>
  <c r="D833" i="6"/>
  <c r="E833" i="6" s="1"/>
  <c r="D834" i="6"/>
  <c r="E834" i="6" s="1"/>
  <c r="D835" i="6"/>
  <c r="E835" i="6" s="1"/>
  <c r="D836" i="6"/>
  <c r="E836" i="6" s="1"/>
  <c r="D837" i="6"/>
  <c r="E837" i="6" s="1"/>
  <c r="D838" i="6"/>
  <c r="E838" i="6" s="1"/>
  <c r="D839" i="6"/>
  <c r="E839" i="6" s="1"/>
  <c r="D840" i="6"/>
  <c r="E840" i="6" s="1"/>
  <c r="D841" i="6"/>
  <c r="E841" i="6" s="1"/>
  <c r="D842" i="6"/>
  <c r="E842" i="6" s="1"/>
  <c r="D843" i="6"/>
  <c r="E843" i="6" s="1"/>
  <c r="D844" i="6"/>
  <c r="E844" i="6" s="1"/>
  <c r="D845" i="6"/>
  <c r="E845" i="6" s="1"/>
  <c r="D846" i="6"/>
  <c r="E846" i="6" s="1"/>
  <c r="D847" i="6"/>
  <c r="E847" i="6" s="1"/>
  <c r="D848" i="6"/>
  <c r="E848" i="6" s="1"/>
  <c r="D849" i="6"/>
  <c r="E849" i="6" s="1"/>
  <c r="D850" i="6"/>
  <c r="E850" i="6" s="1"/>
  <c r="D851" i="6"/>
  <c r="E851" i="6" s="1"/>
  <c r="D852" i="6"/>
  <c r="E852" i="6" s="1"/>
  <c r="D853" i="6"/>
  <c r="E853" i="6" s="1"/>
  <c r="D854" i="6"/>
  <c r="E854" i="6" s="1"/>
  <c r="D855" i="6"/>
  <c r="E855" i="6" s="1"/>
  <c r="D856" i="6"/>
  <c r="E856" i="6" s="1"/>
  <c r="D857" i="6"/>
  <c r="E857" i="6" s="1"/>
  <c r="D858" i="6"/>
  <c r="E858" i="6" s="1"/>
  <c r="D859" i="6"/>
  <c r="E859" i="6" s="1"/>
  <c r="D860" i="6"/>
  <c r="E860" i="6" s="1"/>
  <c r="D861" i="6"/>
  <c r="E861" i="6" s="1"/>
  <c r="D862" i="6"/>
  <c r="E862" i="6" s="1"/>
  <c r="D863" i="6"/>
  <c r="E863" i="6" s="1"/>
  <c r="D864" i="6"/>
  <c r="E864" i="6" s="1"/>
  <c r="D865" i="6"/>
  <c r="E865" i="6" s="1"/>
  <c r="D866" i="6"/>
  <c r="E866" i="6" s="1"/>
  <c r="D867" i="6"/>
  <c r="E867" i="6" s="1"/>
  <c r="D868" i="6"/>
  <c r="E868" i="6" s="1"/>
  <c r="D869" i="6"/>
  <c r="E869" i="6" s="1"/>
  <c r="D870" i="6"/>
  <c r="E870" i="6" s="1"/>
  <c r="D871" i="6"/>
  <c r="E871" i="6" s="1"/>
  <c r="D872" i="6"/>
  <c r="E872" i="6" s="1"/>
  <c r="D873" i="6"/>
  <c r="E873" i="6" s="1"/>
  <c r="D874" i="6"/>
  <c r="E874" i="6" s="1"/>
  <c r="D875" i="6"/>
  <c r="E875" i="6" s="1"/>
  <c r="D876" i="6"/>
  <c r="E876" i="6" s="1"/>
  <c r="D877" i="6"/>
  <c r="E877" i="6" s="1"/>
  <c r="D878" i="6"/>
  <c r="E878" i="6" s="1"/>
  <c r="D879" i="6"/>
  <c r="E879" i="6" s="1"/>
  <c r="D880" i="6"/>
  <c r="E880" i="6" s="1"/>
  <c r="D881" i="6"/>
  <c r="E881" i="6" s="1"/>
  <c r="D882" i="6"/>
  <c r="E882" i="6" s="1"/>
  <c r="D883" i="6"/>
  <c r="E883" i="6" s="1"/>
  <c r="D884" i="6"/>
  <c r="E884" i="6" s="1"/>
  <c r="D885" i="6"/>
  <c r="E885" i="6" s="1"/>
  <c r="D886" i="6"/>
  <c r="E886" i="6" s="1"/>
  <c r="D887" i="6"/>
  <c r="E887" i="6" s="1"/>
  <c r="D888" i="6"/>
  <c r="E888" i="6" s="1"/>
  <c r="D889" i="6"/>
  <c r="E889" i="6" s="1"/>
  <c r="D890" i="6"/>
  <c r="E890" i="6" s="1"/>
  <c r="D891" i="6"/>
  <c r="E891" i="6" s="1"/>
  <c r="D892" i="6"/>
  <c r="E892" i="6" s="1"/>
  <c r="D893" i="6"/>
  <c r="E893" i="6" s="1"/>
  <c r="D894" i="6"/>
  <c r="E894" i="6" s="1"/>
  <c r="D895" i="6"/>
  <c r="E895" i="6" s="1"/>
  <c r="D896" i="6"/>
  <c r="E896" i="6" s="1"/>
  <c r="D897" i="6"/>
  <c r="E897" i="6" s="1"/>
  <c r="D898" i="6"/>
  <c r="E898" i="6" s="1"/>
  <c r="D899" i="6"/>
  <c r="E899" i="6" s="1"/>
  <c r="D900" i="6"/>
  <c r="E900" i="6" s="1"/>
  <c r="D901" i="6"/>
  <c r="E901" i="6" s="1"/>
  <c r="D902" i="6"/>
  <c r="E902" i="6" s="1"/>
  <c r="D903" i="6"/>
  <c r="E903" i="6" s="1"/>
  <c r="D904" i="6"/>
  <c r="E904" i="6" s="1"/>
  <c r="D905" i="6"/>
  <c r="E905" i="6" s="1"/>
  <c r="D906" i="6"/>
  <c r="E906" i="6" s="1"/>
  <c r="D907" i="6"/>
  <c r="E907" i="6" s="1"/>
  <c r="D908" i="6"/>
  <c r="E908" i="6" s="1"/>
  <c r="D909" i="6"/>
  <c r="E909" i="6" s="1"/>
  <c r="D910" i="6"/>
  <c r="E910" i="6" s="1"/>
  <c r="D911" i="6"/>
  <c r="E911" i="6" s="1"/>
  <c r="D912" i="6"/>
  <c r="E912" i="6" s="1"/>
  <c r="D913" i="6"/>
  <c r="E913" i="6" s="1"/>
  <c r="D914" i="6"/>
  <c r="E914" i="6" s="1"/>
  <c r="D915" i="6"/>
  <c r="E915" i="6" s="1"/>
  <c r="D916" i="6"/>
  <c r="E916" i="6" s="1"/>
  <c r="D917" i="6"/>
  <c r="E917" i="6" s="1"/>
  <c r="D918" i="6"/>
  <c r="E918" i="6" s="1"/>
  <c r="D919" i="6"/>
  <c r="E919" i="6" s="1"/>
  <c r="D920" i="6"/>
  <c r="E920" i="6" s="1"/>
  <c r="D921" i="6"/>
  <c r="E921" i="6" s="1"/>
  <c r="D922" i="6"/>
  <c r="E922" i="6" s="1"/>
  <c r="D923" i="6"/>
  <c r="E923" i="6" s="1"/>
  <c r="D924" i="6"/>
  <c r="E924" i="6" s="1"/>
  <c r="D925" i="6"/>
  <c r="E925" i="6" s="1"/>
  <c r="D926" i="6"/>
  <c r="E926" i="6" s="1"/>
  <c r="D927" i="6"/>
  <c r="E927" i="6" s="1"/>
  <c r="D928" i="6"/>
  <c r="E928" i="6" s="1"/>
  <c r="D929" i="6"/>
  <c r="E929" i="6" s="1"/>
  <c r="D930" i="6"/>
  <c r="E930" i="6" s="1"/>
  <c r="D931" i="6"/>
  <c r="E931" i="6" s="1"/>
  <c r="D932" i="6"/>
  <c r="E932" i="6" s="1"/>
  <c r="D933" i="6"/>
  <c r="E933" i="6" s="1"/>
  <c r="D934" i="6"/>
  <c r="E934" i="6" s="1"/>
  <c r="D935" i="6"/>
  <c r="E935" i="6" s="1"/>
  <c r="D936" i="6"/>
  <c r="E936" i="6" s="1"/>
  <c r="D937" i="6"/>
  <c r="E937" i="6" s="1"/>
  <c r="D938" i="6"/>
  <c r="E938" i="6" s="1"/>
  <c r="D939" i="6"/>
  <c r="E939" i="6" s="1"/>
  <c r="D940" i="6"/>
  <c r="E940" i="6" s="1"/>
  <c r="D941" i="6"/>
  <c r="E941" i="6" s="1"/>
  <c r="D942" i="6"/>
  <c r="E942" i="6" s="1"/>
  <c r="D943" i="6"/>
  <c r="E943" i="6" s="1"/>
  <c r="D944" i="6"/>
  <c r="E944" i="6" s="1"/>
  <c r="D945" i="6"/>
  <c r="E945" i="6" s="1"/>
  <c r="D946" i="6"/>
  <c r="E946" i="6" s="1"/>
  <c r="D947" i="6"/>
  <c r="E947" i="6" s="1"/>
  <c r="D948" i="6"/>
  <c r="E948" i="6" s="1"/>
  <c r="D949" i="6"/>
  <c r="E949" i="6" s="1"/>
  <c r="D950" i="6"/>
  <c r="E950" i="6" s="1"/>
  <c r="D951" i="6"/>
  <c r="E951" i="6" s="1"/>
  <c r="D952" i="6"/>
  <c r="E952" i="6" s="1"/>
  <c r="D953" i="6"/>
  <c r="E953" i="6" s="1"/>
  <c r="D954" i="6"/>
  <c r="E954" i="6" s="1"/>
  <c r="D955" i="6"/>
  <c r="E955" i="6" s="1"/>
  <c r="D956" i="6"/>
  <c r="E956" i="6" s="1"/>
  <c r="D957" i="6"/>
  <c r="E957" i="6" s="1"/>
  <c r="D958" i="6"/>
  <c r="E958" i="6" s="1"/>
  <c r="D959" i="6"/>
  <c r="E959" i="6" s="1"/>
  <c r="D960" i="6"/>
  <c r="E960" i="6" s="1"/>
  <c r="D961" i="6"/>
  <c r="E961" i="6" s="1"/>
  <c r="D962" i="6"/>
  <c r="E962" i="6" s="1"/>
  <c r="D963" i="6"/>
  <c r="E963" i="6" s="1"/>
  <c r="D964" i="6"/>
  <c r="E964" i="6" s="1"/>
  <c r="D965" i="6"/>
  <c r="E965" i="6" s="1"/>
  <c r="D966" i="6"/>
  <c r="E966" i="6" s="1"/>
  <c r="D967" i="6"/>
  <c r="E967" i="6" s="1"/>
  <c r="D968" i="6"/>
  <c r="E968" i="6" s="1"/>
  <c r="D969" i="6"/>
  <c r="E969" i="6" s="1"/>
  <c r="D970" i="6"/>
  <c r="E970" i="6" s="1"/>
  <c r="D971" i="6"/>
  <c r="E971" i="6" s="1"/>
  <c r="D972" i="6"/>
  <c r="E972" i="6" s="1"/>
  <c r="D973" i="6"/>
  <c r="E973" i="6" s="1"/>
  <c r="D974" i="6"/>
  <c r="E974" i="6" s="1"/>
  <c r="D975" i="6"/>
  <c r="E975" i="6" s="1"/>
  <c r="D976" i="6"/>
  <c r="E976" i="6" s="1"/>
  <c r="D977" i="6"/>
  <c r="E977" i="6" s="1"/>
  <c r="D978" i="6"/>
  <c r="E978" i="6" s="1"/>
  <c r="D979" i="6"/>
  <c r="E979" i="6" s="1"/>
  <c r="D980" i="6"/>
  <c r="E980" i="6" s="1"/>
  <c r="D981" i="6"/>
  <c r="E981" i="6" s="1"/>
  <c r="D982" i="6"/>
  <c r="E982" i="6" s="1"/>
  <c r="D983" i="6"/>
  <c r="E983" i="6" s="1"/>
  <c r="D984" i="6"/>
  <c r="E984" i="6" s="1"/>
  <c r="D985" i="6"/>
  <c r="E985" i="6" s="1"/>
  <c r="D986" i="6"/>
  <c r="E986" i="6" s="1"/>
  <c r="D987" i="6"/>
  <c r="E987" i="6" s="1"/>
  <c r="D988" i="6"/>
  <c r="E988" i="6" s="1"/>
  <c r="D989" i="6"/>
  <c r="E989" i="6" s="1"/>
  <c r="D990" i="6"/>
  <c r="E990" i="6" s="1"/>
  <c r="D991" i="6"/>
  <c r="E991" i="6" s="1"/>
  <c r="D992" i="6"/>
  <c r="E992" i="6" s="1"/>
  <c r="D993" i="6"/>
  <c r="E993" i="6" s="1"/>
  <c r="D994" i="6"/>
  <c r="E994" i="6" s="1"/>
  <c r="D995" i="6"/>
  <c r="E995" i="6" s="1"/>
  <c r="D996" i="6"/>
  <c r="E996" i="6" s="1"/>
  <c r="D997" i="6"/>
  <c r="E997" i="6" s="1"/>
  <c r="D998" i="6"/>
  <c r="E998" i="6" s="1"/>
  <c r="D999" i="6"/>
  <c r="E999" i="6" s="1"/>
  <c r="D1000" i="6"/>
  <c r="E1000" i="6" s="1"/>
  <c r="D1001" i="6"/>
  <c r="E1001" i="6" s="1"/>
  <c r="D1002" i="6"/>
  <c r="E1002" i="6" s="1"/>
  <c r="D1003" i="6"/>
  <c r="E1003" i="6" s="1"/>
  <c r="D1004" i="6"/>
  <c r="E1004" i="6" s="1"/>
  <c r="D1005" i="6"/>
  <c r="E1005" i="6" s="1"/>
  <c r="D1006" i="6"/>
  <c r="E1006" i="6" s="1"/>
  <c r="D1007" i="6"/>
  <c r="E1007" i="6" s="1"/>
  <c r="D1008" i="6"/>
  <c r="E1008" i="6" s="1"/>
  <c r="D1009" i="6"/>
  <c r="E1009" i="6" s="1"/>
  <c r="D1010" i="6"/>
  <c r="E1010" i="6" s="1"/>
  <c r="D1011" i="6"/>
  <c r="E1011" i="6" s="1"/>
  <c r="D1012" i="6"/>
  <c r="E1012" i="6" s="1"/>
  <c r="D1013" i="6"/>
  <c r="E1013" i="6" s="1"/>
  <c r="D1014" i="6"/>
  <c r="E1014" i="6" s="1"/>
  <c r="D1015" i="6"/>
  <c r="E1015" i="6" s="1"/>
  <c r="D1016" i="6"/>
  <c r="E1016" i="6" s="1"/>
  <c r="D1017" i="6"/>
  <c r="E1017" i="6" s="1"/>
  <c r="D1018" i="6"/>
  <c r="E1018" i="6" s="1"/>
  <c r="D1019" i="6"/>
  <c r="E1019" i="6" s="1"/>
  <c r="D1020" i="6"/>
  <c r="E1020" i="6" s="1"/>
  <c r="D1021" i="6"/>
  <c r="E1021" i="6" s="1"/>
  <c r="D1022" i="6"/>
  <c r="E1022" i="6" s="1"/>
  <c r="D1023" i="6"/>
  <c r="E1023" i="6" s="1"/>
  <c r="D1024" i="6"/>
  <c r="E1024" i="6" s="1"/>
  <c r="D1025" i="6"/>
  <c r="E1025" i="6" s="1"/>
  <c r="D1026" i="6"/>
  <c r="E1026" i="6" s="1"/>
  <c r="D1027" i="6"/>
  <c r="E1027" i="6" s="1"/>
  <c r="D1028" i="6"/>
  <c r="E1028" i="6" s="1"/>
  <c r="D1029" i="6"/>
  <c r="E1029" i="6" s="1"/>
  <c r="D1030" i="6"/>
  <c r="E1030" i="6" s="1"/>
  <c r="D1031" i="6"/>
  <c r="E1031" i="6" s="1"/>
  <c r="D1032" i="6"/>
  <c r="E1032" i="6" s="1"/>
  <c r="D1033" i="6"/>
  <c r="E1033" i="6" s="1"/>
  <c r="D1034" i="6"/>
  <c r="E1034" i="6" s="1"/>
  <c r="D1035" i="6"/>
  <c r="E1035" i="6" s="1"/>
  <c r="D1036" i="6"/>
  <c r="E1036" i="6" s="1"/>
  <c r="D1037" i="6"/>
  <c r="E1037" i="6" s="1"/>
  <c r="D1038" i="6"/>
  <c r="E1038" i="6" s="1"/>
  <c r="D1039" i="6"/>
  <c r="E1039" i="6" s="1"/>
  <c r="D1040" i="6"/>
  <c r="E1040" i="6" s="1"/>
  <c r="D1041" i="6"/>
  <c r="E1041" i="6" s="1"/>
  <c r="D1042" i="6"/>
  <c r="E1042" i="6" s="1"/>
  <c r="D1043" i="6"/>
  <c r="E1043" i="6" s="1"/>
  <c r="D1044" i="6"/>
  <c r="E1044" i="6" s="1"/>
  <c r="D1045" i="6"/>
  <c r="E1045" i="6" s="1"/>
  <c r="D1046" i="6"/>
  <c r="E1046" i="6" s="1"/>
  <c r="D1047" i="6"/>
  <c r="E1047" i="6" s="1"/>
  <c r="D1048" i="6"/>
  <c r="E1048" i="6" s="1"/>
  <c r="D1049" i="6"/>
  <c r="E1049" i="6" s="1"/>
  <c r="D1050" i="6"/>
  <c r="E1050" i="6" s="1"/>
  <c r="D1051" i="6"/>
  <c r="E1051" i="6" s="1"/>
  <c r="D1052" i="6"/>
  <c r="E1052" i="6" s="1"/>
  <c r="D1053" i="6"/>
  <c r="E1053" i="6" s="1"/>
  <c r="D54" i="6"/>
  <c r="E54" i="6" s="1"/>
  <c r="AK47" i="7" l="1"/>
  <c r="X47" i="7"/>
  <c r="K47" i="7"/>
  <c r="J47" i="6" l="1"/>
  <c r="AK46" i="7"/>
  <c r="X46" i="7"/>
  <c r="K46" i="7"/>
  <c r="AT47" i="6"/>
  <c r="AH47" i="6"/>
  <c r="V47" i="6"/>
  <c r="C2" i="5"/>
  <c r="K39" i="8" l="1"/>
  <c r="AT48" i="6"/>
  <c r="V48" i="6"/>
  <c r="AH48" i="6"/>
  <c r="J48" i="6"/>
  <c r="X42" i="7" l="1"/>
  <c r="X43" i="7" s="1"/>
  <c r="AK42" i="7"/>
  <c r="AK43" i="7" s="1"/>
  <c r="AC36" i="7"/>
  <c r="P36" i="7"/>
  <c r="AT43" i="6"/>
  <c r="AT44" i="6" s="1"/>
  <c r="M36" i="6"/>
  <c r="B29" i="8" l="1"/>
  <c r="K35" i="8" l="1"/>
  <c r="K36" i="8" s="1"/>
  <c r="AK38" i="6" l="1"/>
  <c r="Y38" i="6"/>
  <c r="Y40" i="6" s="1"/>
  <c r="AA718" i="6" s="1"/>
  <c r="AD718" i="6" s="1"/>
  <c r="AE718" i="6" s="1"/>
  <c r="AF718" i="6" s="1"/>
  <c r="AA721" i="6"/>
  <c r="AA730" i="6"/>
  <c r="AA738" i="6"/>
  <c r="AA742" i="6"/>
  <c r="AA746" i="6"/>
  <c r="AA750" i="6"/>
  <c r="AA754" i="6"/>
  <c r="AA758" i="6"/>
  <c r="AA762" i="6"/>
  <c r="AA766" i="6"/>
  <c r="AA770" i="6"/>
  <c r="AA774" i="6"/>
  <c r="AA778" i="6"/>
  <c r="AA782" i="6"/>
  <c r="AA786" i="6"/>
  <c r="AA790" i="6"/>
  <c r="AA792" i="6"/>
  <c r="AA793" i="6"/>
  <c r="AA794" i="6"/>
  <c r="AA796" i="6"/>
  <c r="AA797" i="6"/>
  <c r="AA798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54" i="6"/>
  <c r="AD54" i="6" s="1"/>
  <c r="AE54" i="6" s="1"/>
  <c r="AF54" i="6" s="1"/>
  <c r="AK40" i="6"/>
  <c r="AD721" i="6"/>
  <c r="AE721" i="6" s="1"/>
  <c r="AF721" i="6" s="1"/>
  <c r="AD730" i="6"/>
  <c r="AE730" i="6" s="1"/>
  <c r="AF730" i="6" s="1"/>
  <c r="AD738" i="6"/>
  <c r="AE738" i="6" s="1"/>
  <c r="AF738" i="6" s="1"/>
  <c r="AD742" i="6"/>
  <c r="AE742" i="6" s="1"/>
  <c r="AF742" i="6" s="1"/>
  <c r="AD746" i="6"/>
  <c r="AE746" i="6" s="1"/>
  <c r="AF746" i="6" s="1"/>
  <c r="AD750" i="6"/>
  <c r="AE750" i="6" s="1"/>
  <c r="AF750" i="6" s="1"/>
  <c r="AD754" i="6"/>
  <c r="AE754" i="6" s="1"/>
  <c r="AF754" i="6" s="1"/>
  <c r="AD758" i="6"/>
  <c r="AE758" i="6" s="1"/>
  <c r="AF758" i="6" s="1"/>
  <c r="AD762" i="6"/>
  <c r="AE762" i="6" s="1"/>
  <c r="AF762" i="6" s="1"/>
  <c r="AD766" i="6"/>
  <c r="AE766" i="6" s="1"/>
  <c r="AF766" i="6" s="1"/>
  <c r="AD770" i="6"/>
  <c r="AE770" i="6" s="1"/>
  <c r="AF770" i="6" s="1"/>
  <c r="AD774" i="6"/>
  <c r="AE774" i="6" s="1"/>
  <c r="AF774" i="6" s="1"/>
  <c r="AD778" i="6"/>
  <c r="AE778" i="6" s="1"/>
  <c r="AF778" i="6" s="1"/>
  <c r="AD782" i="6"/>
  <c r="AE782" i="6" s="1"/>
  <c r="AF782" i="6" s="1"/>
  <c r="AD786" i="6"/>
  <c r="AE786" i="6" s="1"/>
  <c r="AF786" i="6" s="1"/>
  <c r="AD790" i="6"/>
  <c r="AE790" i="6" s="1"/>
  <c r="AF790" i="6" s="1"/>
  <c r="AD792" i="6"/>
  <c r="AE792" i="6" s="1"/>
  <c r="AF792" i="6" s="1"/>
  <c r="AD793" i="6"/>
  <c r="AE793" i="6" s="1"/>
  <c r="AF793" i="6" s="1"/>
  <c r="AD794" i="6"/>
  <c r="AE794" i="6" s="1"/>
  <c r="AF794" i="6" s="1"/>
  <c r="AD796" i="6"/>
  <c r="AE796" i="6" s="1"/>
  <c r="AF796" i="6" s="1"/>
  <c r="AD797" i="6"/>
  <c r="AE797" i="6" s="1"/>
  <c r="AF797" i="6" s="1"/>
  <c r="AD798" i="6"/>
  <c r="AE798" i="6"/>
  <c r="AF798" i="6" s="1"/>
  <c r="AD800" i="6"/>
  <c r="AE800" i="6" s="1"/>
  <c r="AF800" i="6" s="1"/>
  <c r="AD801" i="6"/>
  <c r="AE801" i="6" s="1"/>
  <c r="AF801" i="6" s="1"/>
  <c r="AD802" i="6"/>
  <c r="AE802" i="6" s="1"/>
  <c r="AF802" i="6" s="1"/>
  <c r="AD803" i="6"/>
  <c r="AE803" i="6" s="1"/>
  <c r="AF803" i="6" s="1"/>
  <c r="AD804" i="6"/>
  <c r="AE804" i="6" s="1"/>
  <c r="AF804" i="6" s="1"/>
  <c r="AD805" i="6"/>
  <c r="AE805" i="6" s="1"/>
  <c r="AF805" i="6" s="1"/>
  <c r="AD806" i="6"/>
  <c r="AE806" i="6" s="1"/>
  <c r="AF806" i="6" s="1"/>
  <c r="AD807" i="6"/>
  <c r="AE807" i="6" s="1"/>
  <c r="AF807" i="6" s="1"/>
  <c r="AD808" i="6"/>
  <c r="AE808" i="6" s="1"/>
  <c r="AF808" i="6" s="1"/>
  <c r="AD809" i="6"/>
  <c r="AE809" i="6" s="1"/>
  <c r="AF809" i="6" s="1"/>
  <c r="AD810" i="6"/>
  <c r="AE810" i="6" s="1"/>
  <c r="AF810" i="6" s="1"/>
  <c r="AD811" i="6"/>
  <c r="AE811" i="6" s="1"/>
  <c r="AF811" i="6" s="1"/>
  <c r="AD812" i="6"/>
  <c r="AE812" i="6" s="1"/>
  <c r="AF812" i="6" s="1"/>
  <c r="AD813" i="6"/>
  <c r="AE813" i="6" s="1"/>
  <c r="AF813" i="6" s="1"/>
  <c r="AD814" i="6"/>
  <c r="AE814" i="6" s="1"/>
  <c r="AF814" i="6" s="1"/>
  <c r="AD815" i="6"/>
  <c r="AE815" i="6" s="1"/>
  <c r="AF815" i="6" s="1"/>
  <c r="AD816" i="6"/>
  <c r="AE816" i="6" s="1"/>
  <c r="AF816" i="6" s="1"/>
  <c r="AD817" i="6"/>
  <c r="AE817" i="6" s="1"/>
  <c r="AF817" i="6" s="1"/>
  <c r="AD818" i="6"/>
  <c r="AE818" i="6"/>
  <c r="AF818" i="6" s="1"/>
  <c r="AD819" i="6"/>
  <c r="AE819" i="6" s="1"/>
  <c r="AF819" i="6" s="1"/>
  <c r="AD820" i="6"/>
  <c r="AE820" i="6" s="1"/>
  <c r="AF820" i="6" s="1"/>
  <c r="AD821" i="6"/>
  <c r="AE821" i="6" s="1"/>
  <c r="AF821" i="6" s="1"/>
  <c r="AD822" i="6"/>
  <c r="AE822" i="6" s="1"/>
  <c r="AF822" i="6" s="1"/>
  <c r="AD823" i="6"/>
  <c r="AE823" i="6" s="1"/>
  <c r="AF823" i="6" s="1"/>
  <c r="AD824" i="6"/>
  <c r="AE824" i="6" s="1"/>
  <c r="AF824" i="6" s="1"/>
  <c r="AD825" i="6"/>
  <c r="AE825" i="6" s="1"/>
  <c r="AF825" i="6" s="1"/>
  <c r="AD826" i="6"/>
  <c r="AE826" i="6" s="1"/>
  <c r="AF826" i="6" s="1"/>
  <c r="AD827" i="6"/>
  <c r="AE827" i="6" s="1"/>
  <c r="AF827" i="6" s="1"/>
  <c r="AD828" i="6"/>
  <c r="AE828" i="6" s="1"/>
  <c r="AF828" i="6" s="1"/>
  <c r="AD829" i="6"/>
  <c r="AE829" i="6" s="1"/>
  <c r="AF829" i="6" s="1"/>
  <c r="AD830" i="6"/>
  <c r="AE830" i="6" s="1"/>
  <c r="AF830" i="6" s="1"/>
  <c r="AD831" i="6"/>
  <c r="AE831" i="6" s="1"/>
  <c r="AF831" i="6" s="1"/>
  <c r="AD832" i="6"/>
  <c r="AE832" i="6" s="1"/>
  <c r="AF832" i="6" s="1"/>
  <c r="AD833" i="6"/>
  <c r="AE833" i="6" s="1"/>
  <c r="AF833" i="6" s="1"/>
  <c r="AD834" i="6"/>
  <c r="AE834" i="6" s="1"/>
  <c r="AF834" i="6" s="1"/>
  <c r="AD835" i="6"/>
  <c r="AE835" i="6" s="1"/>
  <c r="AF835" i="6" s="1"/>
  <c r="AD836" i="6"/>
  <c r="AE836" i="6" s="1"/>
  <c r="AF836" i="6" s="1"/>
  <c r="AD837" i="6"/>
  <c r="AE837" i="6" s="1"/>
  <c r="AF837" i="6" s="1"/>
  <c r="AD838" i="6"/>
  <c r="AE838" i="6" s="1"/>
  <c r="AF838" i="6" s="1"/>
  <c r="AD839" i="6"/>
  <c r="AE839" i="6" s="1"/>
  <c r="AF839" i="6" s="1"/>
  <c r="AD840" i="6"/>
  <c r="AE840" i="6" s="1"/>
  <c r="AF840" i="6" s="1"/>
  <c r="AD841" i="6"/>
  <c r="AE841" i="6" s="1"/>
  <c r="AF841" i="6" s="1"/>
  <c r="AD842" i="6"/>
  <c r="AE842" i="6" s="1"/>
  <c r="AF842" i="6" s="1"/>
  <c r="AD843" i="6"/>
  <c r="AE843" i="6" s="1"/>
  <c r="AF843" i="6" s="1"/>
  <c r="AD844" i="6"/>
  <c r="AE844" i="6" s="1"/>
  <c r="AF844" i="6" s="1"/>
  <c r="AD845" i="6"/>
  <c r="AE845" i="6" s="1"/>
  <c r="AF845" i="6" s="1"/>
  <c r="AD846" i="6"/>
  <c r="AE846" i="6" s="1"/>
  <c r="AF846" i="6" s="1"/>
  <c r="AD847" i="6"/>
  <c r="AE847" i="6" s="1"/>
  <c r="AF847" i="6" s="1"/>
  <c r="AD848" i="6"/>
  <c r="AE848" i="6" s="1"/>
  <c r="AF848" i="6" s="1"/>
  <c r="AD849" i="6"/>
  <c r="AE849" i="6" s="1"/>
  <c r="AF849" i="6" s="1"/>
  <c r="AD850" i="6"/>
  <c r="AE850" i="6" s="1"/>
  <c r="AF850" i="6" s="1"/>
  <c r="AD851" i="6"/>
  <c r="AE851" i="6" s="1"/>
  <c r="AF851" i="6" s="1"/>
  <c r="AD852" i="6"/>
  <c r="AE852" i="6" s="1"/>
  <c r="AF852" i="6" s="1"/>
  <c r="AD853" i="6"/>
  <c r="AE853" i="6" s="1"/>
  <c r="AF853" i="6" s="1"/>
  <c r="AD854" i="6"/>
  <c r="AE854" i="6" s="1"/>
  <c r="AF854" i="6" s="1"/>
  <c r="AD855" i="6"/>
  <c r="AE855" i="6" s="1"/>
  <c r="AF855" i="6" s="1"/>
  <c r="AD856" i="6"/>
  <c r="AE856" i="6" s="1"/>
  <c r="AF856" i="6" s="1"/>
  <c r="AD857" i="6"/>
  <c r="AE857" i="6" s="1"/>
  <c r="AF857" i="6" s="1"/>
  <c r="AD858" i="6"/>
  <c r="AE858" i="6" s="1"/>
  <c r="AF858" i="6" s="1"/>
  <c r="AD859" i="6"/>
  <c r="AE859" i="6" s="1"/>
  <c r="AF859" i="6" s="1"/>
  <c r="AD860" i="6"/>
  <c r="AE860" i="6" s="1"/>
  <c r="AF860" i="6" s="1"/>
  <c r="AD861" i="6"/>
  <c r="AE861" i="6" s="1"/>
  <c r="AF861" i="6" s="1"/>
  <c r="AD862" i="6"/>
  <c r="AE862" i="6" s="1"/>
  <c r="AF862" i="6" s="1"/>
  <c r="AD863" i="6"/>
  <c r="AE863" i="6" s="1"/>
  <c r="AF863" i="6" s="1"/>
  <c r="AD864" i="6"/>
  <c r="AE864" i="6" s="1"/>
  <c r="AF864" i="6" s="1"/>
  <c r="AD865" i="6"/>
  <c r="AE865" i="6" s="1"/>
  <c r="AF865" i="6" s="1"/>
  <c r="AD866" i="6"/>
  <c r="AE866" i="6" s="1"/>
  <c r="AF866" i="6" s="1"/>
  <c r="AD867" i="6"/>
  <c r="AE867" i="6" s="1"/>
  <c r="AF867" i="6" s="1"/>
  <c r="AD868" i="6"/>
  <c r="AE868" i="6" s="1"/>
  <c r="AF868" i="6" s="1"/>
  <c r="AD869" i="6"/>
  <c r="AE869" i="6" s="1"/>
  <c r="AF869" i="6" s="1"/>
  <c r="AD870" i="6"/>
  <c r="AE870" i="6" s="1"/>
  <c r="AF870" i="6" s="1"/>
  <c r="AD871" i="6"/>
  <c r="AE871" i="6" s="1"/>
  <c r="AF871" i="6" s="1"/>
  <c r="AD872" i="6"/>
  <c r="AE872" i="6" s="1"/>
  <c r="AF872" i="6" s="1"/>
  <c r="AD873" i="6"/>
  <c r="AE873" i="6" s="1"/>
  <c r="AF873" i="6" s="1"/>
  <c r="AD874" i="6"/>
  <c r="AE874" i="6" s="1"/>
  <c r="AF874" i="6" s="1"/>
  <c r="AD875" i="6"/>
  <c r="AE875" i="6" s="1"/>
  <c r="AF875" i="6" s="1"/>
  <c r="AD876" i="6"/>
  <c r="AE876" i="6" s="1"/>
  <c r="AF876" i="6" s="1"/>
  <c r="AD877" i="6"/>
  <c r="AE877" i="6" s="1"/>
  <c r="AF877" i="6" s="1"/>
  <c r="AD878" i="6"/>
  <c r="AE878" i="6" s="1"/>
  <c r="AF878" i="6" s="1"/>
  <c r="AD879" i="6"/>
  <c r="AE879" i="6" s="1"/>
  <c r="AF879" i="6" s="1"/>
  <c r="AD880" i="6"/>
  <c r="AE880" i="6" s="1"/>
  <c r="AF880" i="6" s="1"/>
  <c r="AD881" i="6"/>
  <c r="AE881" i="6" s="1"/>
  <c r="AF881" i="6" s="1"/>
  <c r="AD882" i="6"/>
  <c r="AE882" i="6"/>
  <c r="AF882" i="6" s="1"/>
  <c r="AD883" i="6"/>
  <c r="AE883" i="6" s="1"/>
  <c r="AF883" i="6" s="1"/>
  <c r="AD884" i="6"/>
  <c r="AE884" i="6" s="1"/>
  <c r="AF884" i="6" s="1"/>
  <c r="AD885" i="6"/>
  <c r="AE885" i="6" s="1"/>
  <c r="AF885" i="6" s="1"/>
  <c r="AD886" i="6"/>
  <c r="AE886" i="6" s="1"/>
  <c r="AF886" i="6" s="1"/>
  <c r="AD887" i="6"/>
  <c r="AE887" i="6" s="1"/>
  <c r="AF887" i="6" s="1"/>
  <c r="AD888" i="6"/>
  <c r="AE888" i="6" s="1"/>
  <c r="AF888" i="6" s="1"/>
  <c r="AD889" i="6"/>
  <c r="AE889" i="6" s="1"/>
  <c r="AF889" i="6" s="1"/>
  <c r="AD890" i="6"/>
  <c r="AE890" i="6" s="1"/>
  <c r="AF890" i="6" s="1"/>
  <c r="AD891" i="6"/>
  <c r="AE891" i="6" s="1"/>
  <c r="AF891" i="6" s="1"/>
  <c r="AD892" i="6"/>
  <c r="AE892" i="6" s="1"/>
  <c r="AF892" i="6" s="1"/>
  <c r="AD893" i="6"/>
  <c r="AE893" i="6" s="1"/>
  <c r="AF893" i="6" s="1"/>
  <c r="AD894" i="6"/>
  <c r="AE894" i="6" s="1"/>
  <c r="AF894" i="6" s="1"/>
  <c r="AD895" i="6"/>
  <c r="AE895" i="6" s="1"/>
  <c r="AF895" i="6" s="1"/>
  <c r="AD896" i="6"/>
  <c r="AE896" i="6" s="1"/>
  <c r="AF896" i="6" s="1"/>
  <c r="AD897" i="6"/>
  <c r="AE897" i="6" s="1"/>
  <c r="AF897" i="6" s="1"/>
  <c r="AD898" i="6"/>
  <c r="AE898" i="6"/>
  <c r="AF898" i="6" s="1"/>
  <c r="AD899" i="6"/>
  <c r="AE899" i="6" s="1"/>
  <c r="AF899" i="6" s="1"/>
  <c r="AD900" i="6"/>
  <c r="AE900" i="6" s="1"/>
  <c r="AF900" i="6" s="1"/>
  <c r="AD901" i="6"/>
  <c r="AE901" i="6" s="1"/>
  <c r="AF901" i="6" s="1"/>
  <c r="AD902" i="6"/>
  <c r="AE902" i="6" s="1"/>
  <c r="AF902" i="6" s="1"/>
  <c r="AD903" i="6"/>
  <c r="AE903" i="6" s="1"/>
  <c r="AF903" i="6" s="1"/>
  <c r="AD904" i="6"/>
  <c r="AE904" i="6" s="1"/>
  <c r="AF904" i="6" s="1"/>
  <c r="AD905" i="6"/>
  <c r="AE905" i="6" s="1"/>
  <c r="AF905" i="6" s="1"/>
  <c r="AD906" i="6"/>
  <c r="AE906" i="6" s="1"/>
  <c r="AF906" i="6" s="1"/>
  <c r="AD907" i="6"/>
  <c r="AE907" i="6" s="1"/>
  <c r="AF907" i="6" s="1"/>
  <c r="AD908" i="6"/>
  <c r="AE908" i="6" s="1"/>
  <c r="AF908" i="6" s="1"/>
  <c r="AD909" i="6"/>
  <c r="AE909" i="6" s="1"/>
  <c r="AF909" i="6" s="1"/>
  <c r="AD910" i="6"/>
  <c r="AE910" i="6" s="1"/>
  <c r="AF910" i="6" s="1"/>
  <c r="AD911" i="6"/>
  <c r="AE911" i="6" s="1"/>
  <c r="AF911" i="6" s="1"/>
  <c r="AD912" i="6"/>
  <c r="AE912" i="6" s="1"/>
  <c r="AF912" i="6" s="1"/>
  <c r="AD913" i="6"/>
  <c r="AE913" i="6" s="1"/>
  <c r="AF913" i="6" s="1"/>
  <c r="AD914" i="6"/>
  <c r="AE914" i="6" s="1"/>
  <c r="AF914" i="6" s="1"/>
  <c r="AD915" i="6"/>
  <c r="AE915" i="6" s="1"/>
  <c r="AF915" i="6" s="1"/>
  <c r="AD916" i="6"/>
  <c r="AE916" i="6" s="1"/>
  <c r="AF916" i="6" s="1"/>
  <c r="AD917" i="6"/>
  <c r="AE917" i="6" s="1"/>
  <c r="AF917" i="6" s="1"/>
  <c r="AD918" i="6"/>
  <c r="AE918" i="6" s="1"/>
  <c r="AF918" i="6" s="1"/>
  <c r="AD919" i="6"/>
  <c r="AE919" i="6" s="1"/>
  <c r="AF919" i="6" s="1"/>
  <c r="AD920" i="6"/>
  <c r="AE920" i="6" s="1"/>
  <c r="AF920" i="6" s="1"/>
  <c r="AD921" i="6"/>
  <c r="AE921" i="6" s="1"/>
  <c r="AF921" i="6" s="1"/>
  <c r="AD922" i="6"/>
  <c r="AE922" i="6" s="1"/>
  <c r="AF922" i="6" s="1"/>
  <c r="AD923" i="6"/>
  <c r="AE923" i="6" s="1"/>
  <c r="AF923" i="6" s="1"/>
  <c r="AD924" i="6"/>
  <c r="AE924" i="6" s="1"/>
  <c r="AF924" i="6" s="1"/>
  <c r="AD925" i="6"/>
  <c r="AE925" i="6" s="1"/>
  <c r="AF925" i="6" s="1"/>
  <c r="AD926" i="6"/>
  <c r="AE926" i="6"/>
  <c r="AF926" i="6" s="1"/>
  <c r="AD927" i="6"/>
  <c r="AE927" i="6" s="1"/>
  <c r="AF927" i="6" s="1"/>
  <c r="AD928" i="6"/>
  <c r="AE928" i="6" s="1"/>
  <c r="AF928" i="6" s="1"/>
  <c r="AD929" i="6"/>
  <c r="AE929" i="6" s="1"/>
  <c r="AF929" i="6" s="1"/>
  <c r="AD930" i="6"/>
  <c r="AE930" i="6" s="1"/>
  <c r="AF930" i="6" s="1"/>
  <c r="AD931" i="6"/>
  <c r="AE931" i="6" s="1"/>
  <c r="AF931" i="6" s="1"/>
  <c r="AD932" i="6"/>
  <c r="AE932" i="6" s="1"/>
  <c r="AF932" i="6" s="1"/>
  <c r="AD933" i="6"/>
  <c r="AE933" i="6" s="1"/>
  <c r="AF933" i="6" s="1"/>
  <c r="AD934" i="6"/>
  <c r="AE934" i="6" s="1"/>
  <c r="AF934" i="6" s="1"/>
  <c r="AD935" i="6"/>
  <c r="AE935" i="6" s="1"/>
  <c r="AF935" i="6" s="1"/>
  <c r="AD936" i="6"/>
  <c r="AE936" i="6" s="1"/>
  <c r="AF936" i="6" s="1"/>
  <c r="AD937" i="6"/>
  <c r="AE937" i="6" s="1"/>
  <c r="AF937" i="6" s="1"/>
  <c r="AD938" i="6"/>
  <c r="AE938" i="6" s="1"/>
  <c r="AF938" i="6" s="1"/>
  <c r="AD939" i="6"/>
  <c r="AE939" i="6" s="1"/>
  <c r="AF939" i="6" s="1"/>
  <c r="AD940" i="6"/>
  <c r="AE940" i="6" s="1"/>
  <c r="AF940" i="6" s="1"/>
  <c r="AD941" i="6"/>
  <c r="AE941" i="6" s="1"/>
  <c r="AF941" i="6" s="1"/>
  <c r="AD942" i="6"/>
  <c r="AE942" i="6" s="1"/>
  <c r="AF942" i="6" s="1"/>
  <c r="AD943" i="6"/>
  <c r="AE943" i="6" s="1"/>
  <c r="AF943" i="6" s="1"/>
  <c r="AD944" i="6"/>
  <c r="AE944" i="6" s="1"/>
  <c r="AF944" i="6" s="1"/>
  <c r="AD945" i="6"/>
  <c r="AE945" i="6" s="1"/>
  <c r="AF945" i="6" s="1"/>
  <c r="AD946" i="6"/>
  <c r="AE946" i="6"/>
  <c r="AF946" i="6" s="1"/>
  <c r="AD947" i="6"/>
  <c r="AE947" i="6" s="1"/>
  <c r="AF947" i="6" s="1"/>
  <c r="AD948" i="6"/>
  <c r="AE948" i="6" s="1"/>
  <c r="AF948" i="6" s="1"/>
  <c r="AD949" i="6"/>
  <c r="AE949" i="6" s="1"/>
  <c r="AF949" i="6" s="1"/>
  <c r="AD950" i="6"/>
  <c r="AE950" i="6" s="1"/>
  <c r="AF950" i="6" s="1"/>
  <c r="AD951" i="6"/>
  <c r="AE951" i="6" s="1"/>
  <c r="AF951" i="6" s="1"/>
  <c r="AD952" i="6"/>
  <c r="AE952" i="6" s="1"/>
  <c r="AF952" i="6" s="1"/>
  <c r="AD953" i="6"/>
  <c r="AE953" i="6" s="1"/>
  <c r="AF953" i="6" s="1"/>
  <c r="AD954" i="6"/>
  <c r="AE954" i="6" s="1"/>
  <c r="AF954" i="6" s="1"/>
  <c r="AD955" i="6"/>
  <c r="AE955" i="6" s="1"/>
  <c r="AF955" i="6" s="1"/>
  <c r="AD956" i="6"/>
  <c r="AE956" i="6" s="1"/>
  <c r="AF956" i="6" s="1"/>
  <c r="AD957" i="6"/>
  <c r="AE957" i="6" s="1"/>
  <c r="AF957" i="6" s="1"/>
  <c r="AD958" i="6"/>
  <c r="AE958" i="6" s="1"/>
  <c r="AF958" i="6" s="1"/>
  <c r="AD959" i="6"/>
  <c r="AE959" i="6" s="1"/>
  <c r="AF959" i="6" s="1"/>
  <c r="AD960" i="6"/>
  <c r="AE960" i="6" s="1"/>
  <c r="AF960" i="6" s="1"/>
  <c r="AD961" i="6"/>
  <c r="AE961" i="6" s="1"/>
  <c r="AF961" i="6" s="1"/>
  <c r="AD962" i="6"/>
  <c r="AE962" i="6" s="1"/>
  <c r="AF962" i="6" s="1"/>
  <c r="AD963" i="6"/>
  <c r="AE963" i="6" s="1"/>
  <c r="AF963" i="6" s="1"/>
  <c r="AD964" i="6"/>
  <c r="AE964" i="6" s="1"/>
  <c r="AF964" i="6" s="1"/>
  <c r="AD965" i="6"/>
  <c r="AE965" i="6" s="1"/>
  <c r="AF965" i="6" s="1"/>
  <c r="AD966" i="6"/>
  <c r="AE966" i="6" s="1"/>
  <c r="AF966" i="6" s="1"/>
  <c r="AD967" i="6"/>
  <c r="AE967" i="6" s="1"/>
  <c r="AF967" i="6" s="1"/>
  <c r="AD968" i="6"/>
  <c r="AE968" i="6" s="1"/>
  <c r="AF968" i="6" s="1"/>
  <c r="AD969" i="6"/>
  <c r="AE969" i="6" s="1"/>
  <c r="AF969" i="6" s="1"/>
  <c r="AD970" i="6"/>
  <c r="AE970" i="6" s="1"/>
  <c r="AF970" i="6" s="1"/>
  <c r="AD971" i="6"/>
  <c r="AE971" i="6" s="1"/>
  <c r="AF971" i="6" s="1"/>
  <c r="AD972" i="6"/>
  <c r="AE972" i="6" s="1"/>
  <c r="AF972" i="6" s="1"/>
  <c r="AD973" i="6"/>
  <c r="AE973" i="6" s="1"/>
  <c r="AF973" i="6" s="1"/>
  <c r="AD974" i="6"/>
  <c r="AE974" i="6" s="1"/>
  <c r="AF974" i="6" s="1"/>
  <c r="AD975" i="6"/>
  <c r="AE975" i="6" s="1"/>
  <c r="AF975" i="6" s="1"/>
  <c r="AD976" i="6"/>
  <c r="AE976" i="6" s="1"/>
  <c r="AF976" i="6" s="1"/>
  <c r="AD977" i="6"/>
  <c r="AE977" i="6" s="1"/>
  <c r="AF977" i="6" s="1"/>
  <c r="AD978" i="6"/>
  <c r="AE978" i="6" s="1"/>
  <c r="AF978" i="6" s="1"/>
  <c r="AD979" i="6"/>
  <c r="AE979" i="6" s="1"/>
  <c r="AF979" i="6" s="1"/>
  <c r="AD980" i="6"/>
  <c r="AE980" i="6" s="1"/>
  <c r="AF980" i="6" s="1"/>
  <c r="AD981" i="6"/>
  <c r="AE981" i="6" s="1"/>
  <c r="AF981" i="6" s="1"/>
  <c r="AD982" i="6"/>
  <c r="AE982" i="6" s="1"/>
  <c r="AF982" i="6" s="1"/>
  <c r="AD983" i="6"/>
  <c r="AE983" i="6" s="1"/>
  <c r="AF983" i="6" s="1"/>
  <c r="AD984" i="6"/>
  <c r="AE984" i="6" s="1"/>
  <c r="AF984" i="6" s="1"/>
  <c r="AD985" i="6"/>
  <c r="AE985" i="6" s="1"/>
  <c r="AF985" i="6" s="1"/>
  <c r="AD986" i="6"/>
  <c r="AE986" i="6"/>
  <c r="AF986" i="6" s="1"/>
  <c r="AD987" i="6"/>
  <c r="AE987" i="6" s="1"/>
  <c r="AF987" i="6" s="1"/>
  <c r="AD988" i="6"/>
  <c r="AE988" i="6" s="1"/>
  <c r="AF988" i="6" s="1"/>
  <c r="AD989" i="6"/>
  <c r="AE989" i="6" s="1"/>
  <c r="AF989" i="6" s="1"/>
  <c r="AD990" i="6"/>
  <c r="AE990" i="6" s="1"/>
  <c r="AF990" i="6" s="1"/>
  <c r="AD991" i="6"/>
  <c r="AE991" i="6" s="1"/>
  <c r="AF991" i="6" s="1"/>
  <c r="AD992" i="6"/>
  <c r="AE992" i="6" s="1"/>
  <c r="AF992" i="6" s="1"/>
  <c r="AD993" i="6"/>
  <c r="AE993" i="6" s="1"/>
  <c r="AF993" i="6" s="1"/>
  <c r="AD994" i="6"/>
  <c r="AE994" i="6" s="1"/>
  <c r="AF994" i="6" s="1"/>
  <c r="AD995" i="6"/>
  <c r="AE995" i="6" s="1"/>
  <c r="AF995" i="6" s="1"/>
  <c r="AD996" i="6"/>
  <c r="AE996" i="6" s="1"/>
  <c r="AF996" i="6" s="1"/>
  <c r="AD997" i="6"/>
  <c r="AE997" i="6" s="1"/>
  <c r="AF997" i="6" s="1"/>
  <c r="AD998" i="6"/>
  <c r="AE998" i="6" s="1"/>
  <c r="AF998" i="6" s="1"/>
  <c r="AD999" i="6"/>
  <c r="AE999" i="6" s="1"/>
  <c r="AF999" i="6" s="1"/>
  <c r="AD1000" i="6"/>
  <c r="AE1000" i="6" s="1"/>
  <c r="AF1000" i="6" s="1"/>
  <c r="AD1001" i="6"/>
  <c r="AE1001" i="6" s="1"/>
  <c r="AF1001" i="6" s="1"/>
  <c r="AD1002" i="6"/>
  <c r="AE1002" i="6" s="1"/>
  <c r="AF1002" i="6" s="1"/>
  <c r="AD1003" i="6"/>
  <c r="AE1003" i="6" s="1"/>
  <c r="AF1003" i="6" s="1"/>
  <c r="AD1004" i="6"/>
  <c r="AE1004" i="6" s="1"/>
  <c r="AF1004" i="6" s="1"/>
  <c r="AD1005" i="6"/>
  <c r="AE1005" i="6" s="1"/>
  <c r="AF1005" i="6" s="1"/>
  <c r="AD1006" i="6"/>
  <c r="AE1006" i="6" s="1"/>
  <c r="AF1006" i="6" s="1"/>
  <c r="AD1007" i="6"/>
  <c r="AE1007" i="6" s="1"/>
  <c r="AF1007" i="6" s="1"/>
  <c r="AD1008" i="6"/>
  <c r="AE1008" i="6" s="1"/>
  <c r="AF1008" i="6" s="1"/>
  <c r="AD1009" i="6"/>
  <c r="AE1009" i="6" s="1"/>
  <c r="AF1009" i="6" s="1"/>
  <c r="AD1010" i="6"/>
  <c r="AE1010" i="6" s="1"/>
  <c r="AF1010" i="6" s="1"/>
  <c r="AD1011" i="6"/>
  <c r="AE1011" i="6" s="1"/>
  <c r="AF1011" i="6" s="1"/>
  <c r="AD1012" i="6"/>
  <c r="AE1012" i="6" s="1"/>
  <c r="AF1012" i="6" s="1"/>
  <c r="AD1013" i="6"/>
  <c r="AE1013" i="6" s="1"/>
  <c r="AF1013" i="6" s="1"/>
  <c r="AD1014" i="6"/>
  <c r="AE1014" i="6" s="1"/>
  <c r="AF1014" i="6" s="1"/>
  <c r="AD1015" i="6"/>
  <c r="AE1015" i="6" s="1"/>
  <c r="AF1015" i="6" s="1"/>
  <c r="AD1016" i="6"/>
  <c r="AE1016" i="6" s="1"/>
  <c r="AF1016" i="6" s="1"/>
  <c r="AD1017" i="6"/>
  <c r="AE1017" i="6" s="1"/>
  <c r="AF1017" i="6" s="1"/>
  <c r="AD1018" i="6"/>
  <c r="AE1018" i="6" s="1"/>
  <c r="AF1018" i="6" s="1"/>
  <c r="AD1019" i="6"/>
  <c r="AE1019" i="6" s="1"/>
  <c r="AF1019" i="6" s="1"/>
  <c r="AD1020" i="6"/>
  <c r="AE1020" i="6" s="1"/>
  <c r="AF1020" i="6" s="1"/>
  <c r="AD1021" i="6"/>
  <c r="AE1021" i="6" s="1"/>
  <c r="AF1021" i="6" s="1"/>
  <c r="AD1022" i="6"/>
  <c r="AE1022" i="6" s="1"/>
  <c r="AF1022" i="6" s="1"/>
  <c r="AD1023" i="6"/>
  <c r="AE1023" i="6" s="1"/>
  <c r="AF1023" i="6" s="1"/>
  <c r="AD1024" i="6"/>
  <c r="AE1024" i="6" s="1"/>
  <c r="AF1024" i="6" s="1"/>
  <c r="AD1025" i="6"/>
  <c r="AE1025" i="6" s="1"/>
  <c r="AF1025" i="6" s="1"/>
  <c r="AD1026" i="6"/>
  <c r="AE1026" i="6" s="1"/>
  <c r="AF1026" i="6" s="1"/>
  <c r="AD1027" i="6"/>
  <c r="AE1027" i="6" s="1"/>
  <c r="AF1027" i="6" s="1"/>
  <c r="AD1028" i="6"/>
  <c r="AE1028" i="6" s="1"/>
  <c r="AF1028" i="6" s="1"/>
  <c r="AD1029" i="6"/>
  <c r="AE1029" i="6" s="1"/>
  <c r="AF1029" i="6" s="1"/>
  <c r="AD1030" i="6"/>
  <c r="AE1030" i="6"/>
  <c r="AF1030" i="6" s="1"/>
  <c r="AD1031" i="6"/>
  <c r="AE1031" i="6" s="1"/>
  <c r="AF1031" i="6" s="1"/>
  <c r="AD1032" i="6"/>
  <c r="AE1032" i="6" s="1"/>
  <c r="AF1032" i="6" s="1"/>
  <c r="AD1033" i="6"/>
  <c r="AE1033" i="6" s="1"/>
  <c r="AF1033" i="6" s="1"/>
  <c r="AD1034" i="6"/>
  <c r="AE1034" i="6" s="1"/>
  <c r="AF1034" i="6" s="1"/>
  <c r="AD1035" i="6"/>
  <c r="AE1035" i="6" s="1"/>
  <c r="AF1035" i="6" s="1"/>
  <c r="AD1036" i="6"/>
  <c r="AE1036" i="6" s="1"/>
  <c r="AF1036" i="6" s="1"/>
  <c r="AD1037" i="6"/>
  <c r="AE1037" i="6" s="1"/>
  <c r="AF1037" i="6" s="1"/>
  <c r="AD1038" i="6"/>
  <c r="AE1038" i="6" s="1"/>
  <c r="AF1038" i="6" s="1"/>
  <c r="AD1039" i="6"/>
  <c r="AE1039" i="6" s="1"/>
  <c r="AF1039" i="6" s="1"/>
  <c r="AD1040" i="6"/>
  <c r="AE1040" i="6" s="1"/>
  <c r="AF1040" i="6" s="1"/>
  <c r="AD1041" i="6"/>
  <c r="AE1041" i="6" s="1"/>
  <c r="AF1041" i="6" s="1"/>
  <c r="AD1042" i="6"/>
  <c r="AE1042" i="6" s="1"/>
  <c r="AF1042" i="6" s="1"/>
  <c r="AD1043" i="6"/>
  <c r="AE1043" i="6" s="1"/>
  <c r="AF1043" i="6" s="1"/>
  <c r="AD1044" i="6"/>
  <c r="AE1044" i="6" s="1"/>
  <c r="AF1044" i="6" s="1"/>
  <c r="AD1045" i="6"/>
  <c r="AE1045" i="6" s="1"/>
  <c r="AF1045" i="6" s="1"/>
  <c r="AD1046" i="6"/>
  <c r="AE1046" i="6" s="1"/>
  <c r="AF1046" i="6" s="1"/>
  <c r="AD1047" i="6"/>
  <c r="AE1047" i="6" s="1"/>
  <c r="AF1047" i="6" s="1"/>
  <c r="AD1048" i="6"/>
  <c r="AE1048" i="6" s="1"/>
  <c r="AF1048" i="6" s="1"/>
  <c r="AD1049" i="6"/>
  <c r="AE1049" i="6" s="1"/>
  <c r="AF1049" i="6" s="1"/>
  <c r="AD1050" i="6"/>
  <c r="AE1050" i="6" s="1"/>
  <c r="AF1050" i="6" s="1"/>
  <c r="AD1051" i="6"/>
  <c r="AE1051" i="6" s="1"/>
  <c r="AF1051" i="6" s="1"/>
  <c r="AD1052" i="6"/>
  <c r="AE1052" i="6" s="1"/>
  <c r="AF1052" i="6" s="1"/>
  <c r="AD1053" i="6"/>
  <c r="AE1053" i="6" s="1"/>
  <c r="AF1053" i="6" s="1"/>
  <c r="AA788" i="6" l="1"/>
  <c r="AD788" i="6" s="1"/>
  <c r="AE788" i="6" s="1"/>
  <c r="AF788" i="6" s="1"/>
  <c r="AA784" i="6"/>
  <c r="AD784" i="6" s="1"/>
  <c r="AE784" i="6" s="1"/>
  <c r="AF784" i="6" s="1"/>
  <c r="AA780" i="6"/>
  <c r="AD780" i="6" s="1"/>
  <c r="AE780" i="6" s="1"/>
  <c r="AF780" i="6" s="1"/>
  <c r="AA776" i="6"/>
  <c r="AD776" i="6" s="1"/>
  <c r="AE776" i="6" s="1"/>
  <c r="AF776" i="6" s="1"/>
  <c r="AA772" i="6"/>
  <c r="AD772" i="6" s="1"/>
  <c r="AE772" i="6" s="1"/>
  <c r="AF772" i="6" s="1"/>
  <c r="AA768" i="6"/>
  <c r="AD768" i="6" s="1"/>
  <c r="AE768" i="6" s="1"/>
  <c r="AF768" i="6" s="1"/>
  <c r="AA764" i="6"/>
  <c r="AD764" i="6" s="1"/>
  <c r="AE764" i="6" s="1"/>
  <c r="AF764" i="6" s="1"/>
  <c r="AA760" i="6"/>
  <c r="AD760" i="6" s="1"/>
  <c r="AE760" i="6" s="1"/>
  <c r="AF760" i="6" s="1"/>
  <c r="AA756" i="6"/>
  <c r="AD756" i="6" s="1"/>
  <c r="AE756" i="6" s="1"/>
  <c r="AF756" i="6" s="1"/>
  <c r="AA752" i="6"/>
  <c r="AD752" i="6" s="1"/>
  <c r="AE752" i="6" s="1"/>
  <c r="AF752" i="6" s="1"/>
  <c r="AA748" i="6"/>
  <c r="AD748" i="6" s="1"/>
  <c r="AE748" i="6" s="1"/>
  <c r="AF748" i="6" s="1"/>
  <c r="AA744" i="6"/>
  <c r="AD744" i="6" s="1"/>
  <c r="AE744" i="6" s="1"/>
  <c r="AF744" i="6" s="1"/>
  <c r="AA740" i="6"/>
  <c r="AD740" i="6" s="1"/>
  <c r="AE740" i="6" s="1"/>
  <c r="AF740" i="6" s="1"/>
  <c r="AA735" i="6"/>
  <c r="AD735" i="6" s="1"/>
  <c r="AE735" i="6" s="1"/>
  <c r="AF735" i="6" s="1"/>
  <c r="AA726" i="6"/>
  <c r="AD726" i="6" s="1"/>
  <c r="AE726" i="6" s="1"/>
  <c r="AF726" i="6" s="1"/>
  <c r="AA714" i="6"/>
  <c r="AD714" i="6" s="1"/>
  <c r="AE714" i="6" s="1"/>
  <c r="AF714" i="6" s="1"/>
  <c r="AA799" i="6"/>
  <c r="AD799" i="6" s="1"/>
  <c r="AE799" i="6" s="1"/>
  <c r="AF799" i="6" s="1"/>
  <c r="AA795" i="6"/>
  <c r="AD795" i="6" s="1"/>
  <c r="AE795" i="6" s="1"/>
  <c r="AF795" i="6" s="1"/>
  <c r="AA791" i="6"/>
  <c r="AD791" i="6" s="1"/>
  <c r="AE791" i="6" s="1"/>
  <c r="AF791" i="6" s="1"/>
  <c r="AA787" i="6"/>
  <c r="AD787" i="6" s="1"/>
  <c r="AE787" i="6" s="1"/>
  <c r="AF787" i="6" s="1"/>
  <c r="AA783" i="6"/>
  <c r="AD783" i="6" s="1"/>
  <c r="AE783" i="6" s="1"/>
  <c r="AF783" i="6" s="1"/>
  <c r="AA779" i="6"/>
  <c r="AD779" i="6" s="1"/>
  <c r="AE779" i="6" s="1"/>
  <c r="AF779" i="6" s="1"/>
  <c r="AA775" i="6"/>
  <c r="AD775" i="6" s="1"/>
  <c r="AE775" i="6" s="1"/>
  <c r="AF775" i="6" s="1"/>
  <c r="AA771" i="6"/>
  <c r="AD771" i="6" s="1"/>
  <c r="AE771" i="6" s="1"/>
  <c r="AF771" i="6" s="1"/>
  <c r="AA767" i="6"/>
  <c r="AD767" i="6" s="1"/>
  <c r="AE767" i="6" s="1"/>
  <c r="AF767" i="6" s="1"/>
  <c r="AA763" i="6"/>
  <c r="AD763" i="6" s="1"/>
  <c r="AE763" i="6" s="1"/>
  <c r="AF763" i="6" s="1"/>
  <c r="AA759" i="6"/>
  <c r="AD759" i="6" s="1"/>
  <c r="AE759" i="6" s="1"/>
  <c r="AF759" i="6" s="1"/>
  <c r="AA755" i="6"/>
  <c r="AD755" i="6" s="1"/>
  <c r="AE755" i="6" s="1"/>
  <c r="AF755" i="6" s="1"/>
  <c r="AA751" i="6"/>
  <c r="AD751" i="6" s="1"/>
  <c r="AE751" i="6" s="1"/>
  <c r="AF751" i="6" s="1"/>
  <c r="AA747" i="6"/>
  <c r="AD747" i="6" s="1"/>
  <c r="AE747" i="6" s="1"/>
  <c r="AF747" i="6" s="1"/>
  <c r="AA743" i="6"/>
  <c r="AD743" i="6" s="1"/>
  <c r="AE743" i="6" s="1"/>
  <c r="AF743" i="6" s="1"/>
  <c r="AA739" i="6"/>
  <c r="AD739" i="6" s="1"/>
  <c r="AE739" i="6" s="1"/>
  <c r="AF739" i="6" s="1"/>
  <c r="AA734" i="6"/>
  <c r="AD734" i="6" s="1"/>
  <c r="AE734" i="6" s="1"/>
  <c r="AF734" i="6" s="1"/>
  <c r="AA722" i="6"/>
  <c r="AD722" i="6" s="1"/>
  <c r="AE722" i="6" s="1"/>
  <c r="AF722" i="6" s="1"/>
  <c r="AA713" i="6"/>
  <c r="AD713" i="6" s="1"/>
  <c r="AE713" i="6" s="1"/>
  <c r="AF713" i="6" s="1"/>
  <c r="AA789" i="6"/>
  <c r="AD789" i="6" s="1"/>
  <c r="AE789" i="6" s="1"/>
  <c r="AF789" i="6" s="1"/>
  <c r="AA785" i="6"/>
  <c r="AD785" i="6" s="1"/>
  <c r="AE785" i="6" s="1"/>
  <c r="AF785" i="6" s="1"/>
  <c r="AA781" i="6"/>
  <c r="AD781" i="6" s="1"/>
  <c r="AE781" i="6" s="1"/>
  <c r="AF781" i="6" s="1"/>
  <c r="AA777" i="6"/>
  <c r="AD777" i="6" s="1"/>
  <c r="AE777" i="6" s="1"/>
  <c r="AF777" i="6" s="1"/>
  <c r="AA773" i="6"/>
  <c r="AD773" i="6" s="1"/>
  <c r="AE773" i="6" s="1"/>
  <c r="AF773" i="6" s="1"/>
  <c r="AA769" i="6"/>
  <c r="AD769" i="6" s="1"/>
  <c r="AE769" i="6" s="1"/>
  <c r="AF769" i="6" s="1"/>
  <c r="AA765" i="6"/>
  <c r="AD765" i="6" s="1"/>
  <c r="AE765" i="6" s="1"/>
  <c r="AF765" i="6" s="1"/>
  <c r="AA761" i="6"/>
  <c r="AD761" i="6" s="1"/>
  <c r="AE761" i="6" s="1"/>
  <c r="AF761" i="6" s="1"/>
  <c r="AA757" i="6"/>
  <c r="AD757" i="6" s="1"/>
  <c r="AE757" i="6" s="1"/>
  <c r="AF757" i="6" s="1"/>
  <c r="AA753" i="6"/>
  <c r="AD753" i="6" s="1"/>
  <c r="AE753" i="6" s="1"/>
  <c r="AF753" i="6" s="1"/>
  <c r="AA749" i="6"/>
  <c r="AD749" i="6" s="1"/>
  <c r="AE749" i="6" s="1"/>
  <c r="AF749" i="6" s="1"/>
  <c r="AA745" i="6"/>
  <c r="AD745" i="6" s="1"/>
  <c r="AE745" i="6" s="1"/>
  <c r="AF745" i="6" s="1"/>
  <c r="AA741" i="6"/>
  <c r="AD741" i="6" s="1"/>
  <c r="AE741" i="6" s="1"/>
  <c r="AF741" i="6" s="1"/>
  <c r="AA736" i="6"/>
  <c r="AD736" i="6" s="1"/>
  <c r="AE736" i="6" s="1"/>
  <c r="AF736" i="6" s="1"/>
  <c r="AA729" i="6"/>
  <c r="AD729" i="6" s="1"/>
  <c r="AE729" i="6" s="1"/>
  <c r="AF729" i="6" s="1"/>
  <c r="AA56" i="6"/>
  <c r="AD56" i="6" s="1"/>
  <c r="AE56" i="6" s="1"/>
  <c r="AF56" i="6" s="1"/>
  <c r="AA60" i="6"/>
  <c r="AD60" i="6" s="1"/>
  <c r="AE60" i="6" s="1"/>
  <c r="AF60" i="6" s="1"/>
  <c r="AA64" i="6"/>
  <c r="AD64" i="6" s="1"/>
  <c r="AE64" i="6" s="1"/>
  <c r="AF64" i="6" s="1"/>
  <c r="AA68" i="6"/>
  <c r="AD68" i="6" s="1"/>
  <c r="AE68" i="6" s="1"/>
  <c r="AF68" i="6" s="1"/>
  <c r="AA72" i="6"/>
  <c r="AD72" i="6" s="1"/>
  <c r="AE72" i="6" s="1"/>
  <c r="AF72" i="6" s="1"/>
  <c r="AA76" i="6"/>
  <c r="AD76" i="6" s="1"/>
  <c r="AE76" i="6" s="1"/>
  <c r="AF76" i="6" s="1"/>
  <c r="AA80" i="6"/>
  <c r="AD80" i="6" s="1"/>
  <c r="AE80" i="6" s="1"/>
  <c r="AF80" i="6" s="1"/>
  <c r="AA84" i="6"/>
  <c r="AD84" i="6" s="1"/>
  <c r="AE84" i="6" s="1"/>
  <c r="AF84" i="6" s="1"/>
  <c r="AA88" i="6"/>
  <c r="AD88" i="6" s="1"/>
  <c r="AE88" i="6" s="1"/>
  <c r="AF88" i="6" s="1"/>
  <c r="AA92" i="6"/>
  <c r="AD92" i="6" s="1"/>
  <c r="AE92" i="6" s="1"/>
  <c r="AF92" i="6" s="1"/>
  <c r="AA96" i="6"/>
  <c r="AD96" i="6" s="1"/>
  <c r="AE96" i="6" s="1"/>
  <c r="AF96" i="6" s="1"/>
  <c r="AA100" i="6"/>
  <c r="AD100" i="6" s="1"/>
  <c r="AE100" i="6" s="1"/>
  <c r="AF100" i="6" s="1"/>
  <c r="AA104" i="6"/>
  <c r="AD104" i="6" s="1"/>
  <c r="AE104" i="6" s="1"/>
  <c r="AF104" i="6" s="1"/>
  <c r="AA108" i="6"/>
  <c r="AD108" i="6" s="1"/>
  <c r="AE108" i="6" s="1"/>
  <c r="AF108" i="6" s="1"/>
  <c r="AA112" i="6"/>
  <c r="AD112" i="6" s="1"/>
  <c r="AE112" i="6" s="1"/>
  <c r="AF112" i="6" s="1"/>
  <c r="AA116" i="6"/>
  <c r="AD116" i="6" s="1"/>
  <c r="AE116" i="6" s="1"/>
  <c r="AF116" i="6" s="1"/>
  <c r="AA120" i="6"/>
  <c r="AD120" i="6" s="1"/>
  <c r="AE120" i="6" s="1"/>
  <c r="AF120" i="6" s="1"/>
  <c r="AA124" i="6"/>
  <c r="AD124" i="6" s="1"/>
  <c r="AE124" i="6" s="1"/>
  <c r="AF124" i="6" s="1"/>
  <c r="AA128" i="6"/>
  <c r="AD128" i="6" s="1"/>
  <c r="AE128" i="6" s="1"/>
  <c r="AF128" i="6" s="1"/>
  <c r="AA132" i="6"/>
  <c r="AD132" i="6" s="1"/>
  <c r="AE132" i="6" s="1"/>
  <c r="AF132" i="6" s="1"/>
  <c r="AA136" i="6"/>
  <c r="AD136" i="6" s="1"/>
  <c r="AE136" i="6" s="1"/>
  <c r="AF136" i="6" s="1"/>
  <c r="AA140" i="6"/>
  <c r="AD140" i="6" s="1"/>
  <c r="AE140" i="6" s="1"/>
  <c r="AF140" i="6" s="1"/>
  <c r="AA144" i="6"/>
  <c r="AD144" i="6" s="1"/>
  <c r="AE144" i="6" s="1"/>
  <c r="AF144" i="6" s="1"/>
  <c r="AA148" i="6"/>
  <c r="AD148" i="6" s="1"/>
  <c r="AE148" i="6" s="1"/>
  <c r="AF148" i="6" s="1"/>
  <c r="AA152" i="6"/>
  <c r="AD152" i="6" s="1"/>
  <c r="AE152" i="6" s="1"/>
  <c r="AF152" i="6" s="1"/>
  <c r="AA156" i="6"/>
  <c r="AD156" i="6" s="1"/>
  <c r="AE156" i="6" s="1"/>
  <c r="AF156" i="6" s="1"/>
  <c r="AA160" i="6"/>
  <c r="AD160" i="6" s="1"/>
  <c r="AE160" i="6" s="1"/>
  <c r="AF160" i="6" s="1"/>
  <c r="AA164" i="6"/>
  <c r="AD164" i="6" s="1"/>
  <c r="AE164" i="6" s="1"/>
  <c r="AF164" i="6" s="1"/>
  <c r="AA168" i="6"/>
  <c r="AD168" i="6" s="1"/>
  <c r="AE168" i="6" s="1"/>
  <c r="AF168" i="6" s="1"/>
  <c r="AA172" i="6"/>
  <c r="AD172" i="6" s="1"/>
  <c r="AE172" i="6" s="1"/>
  <c r="AF172" i="6" s="1"/>
  <c r="AA176" i="6"/>
  <c r="AD176" i="6" s="1"/>
  <c r="AE176" i="6" s="1"/>
  <c r="AF176" i="6" s="1"/>
  <c r="AA180" i="6"/>
  <c r="AD180" i="6" s="1"/>
  <c r="AE180" i="6" s="1"/>
  <c r="AF180" i="6" s="1"/>
  <c r="AA184" i="6"/>
  <c r="AD184" i="6" s="1"/>
  <c r="AE184" i="6" s="1"/>
  <c r="AF184" i="6" s="1"/>
  <c r="AA188" i="6"/>
  <c r="AD188" i="6" s="1"/>
  <c r="AE188" i="6" s="1"/>
  <c r="AF188" i="6" s="1"/>
  <c r="AA192" i="6"/>
  <c r="AD192" i="6" s="1"/>
  <c r="AE192" i="6" s="1"/>
  <c r="AF192" i="6" s="1"/>
  <c r="AA196" i="6"/>
  <c r="AD196" i="6" s="1"/>
  <c r="AE196" i="6" s="1"/>
  <c r="AF196" i="6" s="1"/>
  <c r="AA200" i="6"/>
  <c r="AD200" i="6" s="1"/>
  <c r="AE200" i="6" s="1"/>
  <c r="AF200" i="6" s="1"/>
  <c r="AA204" i="6"/>
  <c r="AD204" i="6" s="1"/>
  <c r="AE204" i="6" s="1"/>
  <c r="AF204" i="6" s="1"/>
  <c r="AA208" i="6"/>
  <c r="AD208" i="6" s="1"/>
  <c r="AE208" i="6" s="1"/>
  <c r="AF208" i="6" s="1"/>
  <c r="AA212" i="6"/>
  <c r="AD212" i="6" s="1"/>
  <c r="AE212" i="6" s="1"/>
  <c r="AF212" i="6" s="1"/>
  <c r="AA216" i="6"/>
  <c r="AD216" i="6" s="1"/>
  <c r="AE216" i="6" s="1"/>
  <c r="AF216" i="6" s="1"/>
  <c r="AA220" i="6"/>
  <c r="AD220" i="6" s="1"/>
  <c r="AE220" i="6" s="1"/>
  <c r="AF220" i="6" s="1"/>
  <c r="AA224" i="6"/>
  <c r="AD224" i="6" s="1"/>
  <c r="AE224" i="6" s="1"/>
  <c r="AF224" i="6" s="1"/>
  <c r="AA228" i="6"/>
  <c r="AD228" i="6" s="1"/>
  <c r="AE228" i="6" s="1"/>
  <c r="AF228" i="6" s="1"/>
  <c r="AA232" i="6"/>
  <c r="AD232" i="6" s="1"/>
  <c r="AE232" i="6" s="1"/>
  <c r="AF232" i="6" s="1"/>
  <c r="AA236" i="6"/>
  <c r="AD236" i="6" s="1"/>
  <c r="AE236" i="6" s="1"/>
  <c r="AF236" i="6" s="1"/>
  <c r="AA240" i="6"/>
  <c r="AD240" i="6" s="1"/>
  <c r="AE240" i="6" s="1"/>
  <c r="AF240" i="6" s="1"/>
  <c r="AA244" i="6"/>
  <c r="AD244" i="6" s="1"/>
  <c r="AE244" i="6" s="1"/>
  <c r="AF244" i="6" s="1"/>
  <c r="AA248" i="6"/>
  <c r="AD248" i="6" s="1"/>
  <c r="AE248" i="6" s="1"/>
  <c r="AF248" i="6" s="1"/>
  <c r="AA252" i="6"/>
  <c r="AD252" i="6" s="1"/>
  <c r="AE252" i="6" s="1"/>
  <c r="AF252" i="6" s="1"/>
  <c r="AA256" i="6"/>
  <c r="AD256" i="6" s="1"/>
  <c r="AE256" i="6" s="1"/>
  <c r="AF256" i="6" s="1"/>
  <c r="AA260" i="6"/>
  <c r="AD260" i="6" s="1"/>
  <c r="AE260" i="6" s="1"/>
  <c r="AF260" i="6" s="1"/>
  <c r="AA264" i="6"/>
  <c r="AD264" i="6" s="1"/>
  <c r="AE264" i="6" s="1"/>
  <c r="AF264" i="6" s="1"/>
  <c r="AA268" i="6"/>
  <c r="AD268" i="6" s="1"/>
  <c r="AE268" i="6" s="1"/>
  <c r="AF268" i="6" s="1"/>
  <c r="AA272" i="6"/>
  <c r="AD272" i="6" s="1"/>
  <c r="AE272" i="6" s="1"/>
  <c r="AF272" i="6" s="1"/>
  <c r="AA276" i="6"/>
  <c r="AD276" i="6" s="1"/>
  <c r="AE276" i="6" s="1"/>
  <c r="AF276" i="6" s="1"/>
  <c r="AA280" i="6"/>
  <c r="AD280" i="6" s="1"/>
  <c r="AE280" i="6" s="1"/>
  <c r="AF280" i="6" s="1"/>
  <c r="AA284" i="6"/>
  <c r="AD284" i="6" s="1"/>
  <c r="AE284" i="6" s="1"/>
  <c r="AF284" i="6" s="1"/>
  <c r="AA288" i="6"/>
  <c r="AD288" i="6" s="1"/>
  <c r="AE288" i="6" s="1"/>
  <c r="AF288" i="6" s="1"/>
  <c r="AA292" i="6"/>
  <c r="AD292" i="6" s="1"/>
  <c r="AE292" i="6" s="1"/>
  <c r="AF292" i="6" s="1"/>
  <c r="AA296" i="6"/>
  <c r="AD296" i="6" s="1"/>
  <c r="AE296" i="6" s="1"/>
  <c r="AF296" i="6" s="1"/>
  <c r="AA300" i="6"/>
  <c r="AD300" i="6" s="1"/>
  <c r="AE300" i="6" s="1"/>
  <c r="AF300" i="6" s="1"/>
  <c r="AA304" i="6"/>
  <c r="AD304" i="6" s="1"/>
  <c r="AE304" i="6" s="1"/>
  <c r="AF304" i="6" s="1"/>
  <c r="AA308" i="6"/>
  <c r="AD308" i="6" s="1"/>
  <c r="AE308" i="6" s="1"/>
  <c r="AF308" i="6" s="1"/>
  <c r="AA312" i="6"/>
  <c r="AD312" i="6" s="1"/>
  <c r="AE312" i="6" s="1"/>
  <c r="AF312" i="6" s="1"/>
  <c r="AA316" i="6"/>
  <c r="AD316" i="6" s="1"/>
  <c r="AE316" i="6" s="1"/>
  <c r="AF316" i="6" s="1"/>
  <c r="AA320" i="6"/>
  <c r="AD320" i="6" s="1"/>
  <c r="AE320" i="6" s="1"/>
  <c r="AF320" i="6" s="1"/>
  <c r="AA324" i="6"/>
  <c r="AD324" i="6" s="1"/>
  <c r="AE324" i="6" s="1"/>
  <c r="AF324" i="6" s="1"/>
  <c r="AA328" i="6"/>
  <c r="AD328" i="6" s="1"/>
  <c r="AE328" i="6" s="1"/>
  <c r="AF328" i="6" s="1"/>
  <c r="AA332" i="6"/>
  <c r="AD332" i="6" s="1"/>
  <c r="AE332" i="6" s="1"/>
  <c r="AF332" i="6" s="1"/>
  <c r="AA336" i="6"/>
  <c r="AD336" i="6" s="1"/>
  <c r="AE336" i="6" s="1"/>
  <c r="AF336" i="6" s="1"/>
  <c r="AA340" i="6"/>
  <c r="AD340" i="6" s="1"/>
  <c r="AE340" i="6" s="1"/>
  <c r="AF340" i="6" s="1"/>
  <c r="AA344" i="6"/>
  <c r="AD344" i="6" s="1"/>
  <c r="AE344" i="6" s="1"/>
  <c r="AF344" i="6" s="1"/>
  <c r="AA348" i="6"/>
  <c r="AD348" i="6" s="1"/>
  <c r="AE348" i="6" s="1"/>
  <c r="AF348" i="6" s="1"/>
  <c r="AA352" i="6"/>
  <c r="AD352" i="6" s="1"/>
  <c r="AE352" i="6" s="1"/>
  <c r="AF352" i="6" s="1"/>
  <c r="AA356" i="6"/>
  <c r="AD356" i="6" s="1"/>
  <c r="AE356" i="6" s="1"/>
  <c r="AF356" i="6" s="1"/>
  <c r="AA360" i="6"/>
  <c r="AD360" i="6" s="1"/>
  <c r="AE360" i="6" s="1"/>
  <c r="AF360" i="6" s="1"/>
  <c r="AA364" i="6"/>
  <c r="AD364" i="6" s="1"/>
  <c r="AE364" i="6" s="1"/>
  <c r="AF364" i="6" s="1"/>
  <c r="AA368" i="6"/>
  <c r="AD368" i="6" s="1"/>
  <c r="AE368" i="6" s="1"/>
  <c r="AF368" i="6" s="1"/>
  <c r="AA372" i="6"/>
  <c r="AD372" i="6" s="1"/>
  <c r="AE372" i="6" s="1"/>
  <c r="AF372" i="6" s="1"/>
  <c r="AA376" i="6"/>
  <c r="AD376" i="6" s="1"/>
  <c r="AE376" i="6" s="1"/>
  <c r="AF376" i="6" s="1"/>
  <c r="AA380" i="6"/>
  <c r="AD380" i="6" s="1"/>
  <c r="AE380" i="6" s="1"/>
  <c r="AF380" i="6" s="1"/>
  <c r="AA384" i="6"/>
  <c r="AD384" i="6" s="1"/>
  <c r="AE384" i="6" s="1"/>
  <c r="AF384" i="6" s="1"/>
  <c r="AA388" i="6"/>
  <c r="AD388" i="6" s="1"/>
  <c r="AE388" i="6" s="1"/>
  <c r="AF388" i="6" s="1"/>
  <c r="AA392" i="6"/>
  <c r="AD392" i="6" s="1"/>
  <c r="AE392" i="6" s="1"/>
  <c r="AF392" i="6" s="1"/>
  <c r="AA396" i="6"/>
  <c r="AD396" i="6" s="1"/>
  <c r="AE396" i="6" s="1"/>
  <c r="AF396" i="6" s="1"/>
  <c r="AA400" i="6"/>
  <c r="AD400" i="6" s="1"/>
  <c r="AE400" i="6" s="1"/>
  <c r="AF400" i="6" s="1"/>
  <c r="AA404" i="6"/>
  <c r="AD404" i="6" s="1"/>
  <c r="AE404" i="6" s="1"/>
  <c r="AF404" i="6" s="1"/>
  <c r="AA408" i="6"/>
  <c r="AD408" i="6" s="1"/>
  <c r="AE408" i="6" s="1"/>
  <c r="AF408" i="6" s="1"/>
  <c r="AA412" i="6"/>
  <c r="AD412" i="6" s="1"/>
  <c r="AE412" i="6" s="1"/>
  <c r="AF412" i="6" s="1"/>
  <c r="AA416" i="6"/>
  <c r="AD416" i="6" s="1"/>
  <c r="AE416" i="6" s="1"/>
  <c r="AF416" i="6" s="1"/>
  <c r="AA420" i="6"/>
  <c r="AD420" i="6" s="1"/>
  <c r="AE420" i="6" s="1"/>
  <c r="AF420" i="6" s="1"/>
  <c r="AA424" i="6"/>
  <c r="AD424" i="6" s="1"/>
  <c r="AE424" i="6" s="1"/>
  <c r="AF424" i="6" s="1"/>
  <c r="AA428" i="6"/>
  <c r="AD428" i="6" s="1"/>
  <c r="AE428" i="6" s="1"/>
  <c r="AF428" i="6" s="1"/>
  <c r="AA432" i="6"/>
  <c r="AD432" i="6" s="1"/>
  <c r="AE432" i="6" s="1"/>
  <c r="AF432" i="6" s="1"/>
  <c r="AA436" i="6"/>
  <c r="AD436" i="6" s="1"/>
  <c r="AE436" i="6" s="1"/>
  <c r="AF436" i="6" s="1"/>
  <c r="AA440" i="6"/>
  <c r="AD440" i="6" s="1"/>
  <c r="AE440" i="6" s="1"/>
  <c r="AF440" i="6" s="1"/>
  <c r="AA444" i="6"/>
  <c r="AD444" i="6" s="1"/>
  <c r="AE444" i="6" s="1"/>
  <c r="AF444" i="6" s="1"/>
  <c r="AA448" i="6"/>
  <c r="AD448" i="6" s="1"/>
  <c r="AE448" i="6" s="1"/>
  <c r="AF448" i="6" s="1"/>
  <c r="AA452" i="6"/>
  <c r="AD452" i="6" s="1"/>
  <c r="AE452" i="6" s="1"/>
  <c r="AF452" i="6" s="1"/>
  <c r="AA456" i="6"/>
  <c r="AD456" i="6" s="1"/>
  <c r="AE456" i="6" s="1"/>
  <c r="AF456" i="6" s="1"/>
  <c r="AA460" i="6"/>
  <c r="AD460" i="6" s="1"/>
  <c r="AE460" i="6" s="1"/>
  <c r="AF460" i="6" s="1"/>
  <c r="AA464" i="6"/>
  <c r="AD464" i="6" s="1"/>
  <c r="AE464" i="6" s="1"/>
  <c r="AF464" i="6" s="1"/>
  <c r="AA468" i="6"/>
  <c r="AD468" i="6" s="1"/>
  <c r="AE468" i="6" s="1"/>
  <c r="AF468" i="6" s="1"/>
  <c r="AA472" i="6"/>
  <c r="AD472" i="6" s="1"/>
  <c r="AE472" i="6" s="1"/>
  <c r="AF472" i="6" s="1"/>
  <c r="AA476" i="6"/>
  <c r="AD476" i="6" s="1"/>
  <c r="AE476" i="6" s="1"/>
  <c r="AF476" i="6" s="1"/>
  <c r="AA480" i="6"/>
  <c r="AD480" i="6" s="1"/>
  <c r="AE480" i="6" s="1"/>
  <c r="AF480" i="6" s="1"/>
  <c r="AA484" i="6"/>
  <c r="AD484" i="6" s="1"/>
  <c r="AE484" i="6" s="1"/>
  <c r="AF484" i="6" s="1"/>
  <c r="AA488" i="6"/>
  <c r="AD488" i="6" s="1"/>
  <c r="AE488" i="6" s="1"/>
  <c r="AF488" i="6" s="1"/>
  <c r="AA492" i="6"/>
  <c r="AD492" i="6" s="1"/>
  <c r="AE492" i="6" s="1"/>
  <c r="AF492" i="6" s="1"/>
  <c r="AA496" i="6"/>
  <c r="AD496" i="6" s="1"/>
  <c r="AE496" i="6" s="1"/>
  <c r="AF496" i="6" s="1"/>
  <c r="AA500" i="6"/>
  <c r="AD500" i="6" s="1"/>
  <c r="AE500" i="6" s="1"/>
  <c r="AF500" i="6" s="1"/>
  <c r="AA504" i="6"/>
  <c r="AD504" i="6" s="1"/>
  <c r="AE504" i="6" s="1"/>
  <c r="AF504" i="6" s="1"/>
  <c r="AA508" i="6"/>
  <c r="AD508" i="6" s="1"/>
  <c r="AE508" i="6" s="1"/>
  <c r="AF508" i="6" s="1"/>
  <c r="AA512" i="6"/>
  <c r="AD512" i="6" s="1"/>
  <c r="AE512" i="6" s="1"/>
  <c r="AF512" i="6" s="1"/>
  <c r="AA516" i="6"/>
  <c r="AD516" i="6" s="1"/>
  <c r="AE516" i="6" s="1"/>
  <c r="AF516" i="6" s="1"/>
  <c r="AA520" i="6"/>
  <c r="AD520" i="6" s="1"/>
  <c r="AE520" i="6" s="1"/>
  <c r="AF520" i="6" s="1"/>
  <c r="AA524" i="6"/>
  <c r="AD524" i="6" s="1"/>
  <c r="AE524" i="6" s="1"/>
  <c r="AF524" i="6" s="1"/>
  <c r="AA528" i="6"/>
  <c r="AD528" i="6" s="1"/>
  <c r="AE528" i="6" s="1"/>
  <c r="AF528" i="6" s="1"/>
  <c r="AA532" i="6"/>
  <c r="AD532" i="6" s="1"/>
  <c r="AE532" i="6" s="1"/>
  <c r="AF532" i="6" s="1"/>
  <c r="AA536" i="6"/>
  <c r="AD536" i="6" s="1"/>
  <c r="AE536" i="6" s="1"/>
  <c r="AF536" i="6" s="1"/>
  <c r="AA540" i="6"/>
  <c r="AD540" i="6" s="1"/>
  <c r="AE540" i="6" s="1"/>
  <c r="AF540" i="6" s="1"/>
  <c r="AA544" i="6"/>
  <c r="AD544" i="6" s="1"/>
  <c r="AE544" i="6" s="1"/>
  <c r="AF544" i="6" s="1"/>
  <c r="AA548" i="6"/>
  <c r="AD548" i="6" s="1"/>
  <c r="AE548" i="6" s="1"/>
  <c r="AF548" i="6" s="1"/>
  <c r="AA552" i="6"/>
  <c r="AD552" i="6" s="1"/>
  <c r="AE552" i="6" s="1"/>
  <c r="AF552" i="6" s="1"/>
  <c r="AA556" i="6"/>
  <c r="AD556" i="6" s="1"/>
  <c r="AE556" i="6" s="1"/>
  <c r="AF556" i="6" s="1"/>
  <c r="AA560" i="6"/>
  <c r="AD560" i="6" s="1"/>
  <c r="AE560" i="6" s="1"/>
  <c r="AF560" i="6" s="1"/>
  <c r="AA564" i="6"/>
  <c r="AD564" i="6" s="1"/>
  <c r="AE564" i="6" s="1"/>
  <c r="AF564" i="6" s="1"/>
  <c r="AA568" i="6"/>
  <c r="AD568" i="6" s="1"/>
  <c r="AE568" i="6" s="1"/>
  <c r="AF568" i="6" s="1"/>
  <c r="AA572" i="6"/>
  <c r="AD572" i="6" s="1"/>
  <c r="AE572" i="6" s="1"/>
  <c r="AF572" i="6" s="1"/>
  <c r="AA576" i="6"/>
  <c r="AD576" i="6" s="1"/>
  <c r="AE576" i="6" s="1"/>
  <c r="AF576" i="6" s="1"/>
  <c r="AA580" i="6"/>
  <c r="AD580" i="6" s="1"/>
  <c r="AE580" i="6" s="1"/>
  <c r="AF580" i="6" s="1"/>
  <c r="AA584" i="6"/>
  <c r="AD584" i="6" s="1"/>
  <c r="AE584" i="6" s="1"/>
  <c r="AF584" i="6" s="1"/>
  <c r="AA588" i="6"/>
  <c r="AD588" i="6" s="1"/>
  <c r="AE588" i="6" s="1"/>
  <c r="AF588" i="6" s="1"/>
  <c r="AA592" i="6"/>
  <c r="AD592" i="6" s="1"/>
  <c r="AE592" i="6" s="1"/>
  <c r="AF592" i="6" s="1"/>
  <c r="AA596" i="6"/>
  <c r="AD596" i="6" s="1"/>
  <c r="AE596" i="6" s="1"/>
  <c r="AF596" i="6" s="1"/>
  <c r="AA600" i="6"/>
  <c r="AD600" i="6" s="1"/>
  <c r="AE600" i="6" s="1"/>
  <c r="AF600" i="6" s="1"/>
  <c r="AA604" i="6"/>
  <c r="AD604" i="6" s="1"/>
  <c r="AE604" i="6" s="1"/>
  <c r="AF604" i="6" s="1"/>
  <c r="AA608" i="6"/>
  <c r="AD608" i="6" s="1"/>
  <c r="AE608" i="6" s="1"/>
  <c r="AF608" i="6" s="1"/>
  <c r="AA612" i="6"/>
  <c r="AD612" i="6" s="1"/>
  <c r="AE612" i="6" s="1"/>
  <c r="AF612" i="6" s="1"/>
  <c r="AA616" i="6"/>
  <c r="AD616" i="6" s="1"/>
  <c r="AE616" i="6" s="1"/>
  <c r="AF616" i="6" s="1"/>
  <c r="AA620" i="6"/>
  <c r="AD620" i="6" s="1"/>
  <c r="AE620" i="6" s="1"/>
  <c r="AF620" i="6" s="1"/>
  <c r="AA624" i="6"/>
  <c r="AD624" i="6" s="1"/>
  <c r="AE624" i="6" s="1"/>
  <c r="AF624" i="6" s="1"/>
  <c r="AA628" i="6"/>
  <c r="AD628" i="6" s="1"/>
  <c r="AE628" i="6" s="1"/>
  <c r="AF628" i="6" s="1"/>
  <c r="AA632" i="6"/>
  <c r="AD632" i="6" s="1"/>
  <c r="AE632" i="6" s="1"/>
  <c r="AF632" i="6" s="1"/>
  <c r="AA636" i="6"/>
  <c r="AD636" i="6" s="1"/>
  <c r="AE636" i="6" s="1"/>
  <c r="AF636" i="6" s="1"/>
  <c r="AA640" i="6"/>
  <c r="AD640" i="6" s="1"/>
  <c r="AE640" i="6" s="1"/>
  <c r="AF640" i="6" s="1"/>
  <c r="AA644" i="6"/>
  <c r="AD644" i="6" s="1"/>
  <c r="AE644" i="6" s="1"/>
  <c r="AF644" i="6" s="1"/>
  <c r="AA648" i="6"/>
  <c r="AD648" i="6" s="1"/>
  <c r="AE648" i="6" s="1"/>
  <c r="AF648" i="6" s="1"/>
  <c r="AA652" i="6"/>
  <c r="AD652" i="6" s="1"/>
  <c r="AE652" i="6" s="1"/>
  <c r="AF652" i="6" s="1"/>
  <c r="AA656" i="6"/>
  <c r="AD656" i="6" s="1"/>
  <c r="AE656" i="6" s="1"/>
  <c r="AF656" i="6" s="1"/>
  <c r="AA660" i="6"/>
  <c r="AD660" i="6" s="1"/>
  <c r="AE660" i="6" s="1"/>
  <c r="AF660" i="6" s="1"/>
  <c r="AA664" i="6"/>
  <c r="AD664" i="6" s="1"/>
  <c r="AE664" i="6" s="1"/>
  <c r="AF664" i="6" s="1"/>
  <c r="AA668" i="6"/>
  <c r="AD668" i="6" s="1"/>
  <c r="AE668" i="6" s="1"/>
  <c r="AF668" i="6" s="1"/>
  <c r="AA672" i="6"/>
  <c r="AD672" i="6" s="1"/>
  <c r="AE672" i="6" s="1"/>
  <c r="AF672" i="6" s="1"/>
  <c r="AA676" i="6"/>
  <c r="AD676" i="6" s="1"/>
  <c r="AE676" i="6" s="1"/>
  <c r="AF676" i="6" s="1"/>
  <c r="AA680" i="6"/>
  <c r="AD680" i="6" s="1"/>
  <c r="AE680" i="6" s="1"/>
  <c r="AF680" i="6" s="1"/>
  <c r="AA684" i="6"/>
  <c r="AD684" i="6" s="1"/>
  <c r="AE684" i="6" s="1"/>
  <c r="AF684" i="6" s="1"/>
  <c r="AA688" i="6"/>
  <c r="AD688" i="6" s="1"/>
  <c r="AE688" i="6" s="1"/>
  <c r="AF688" i="6" s="1"/>
  <c r="AA692" i="6"/>
  <c r="AD692" i="6" s="1"/>
  <c r="AE692" i="6" s="1"/>
  <c r="AF692" i="6" s="1"/>
  <c r="AA696" i="6"/>
  <c r="AD696" i="6" s="1"/>
  <c r="AE696" i="6" s="1"/>
  <c r="AF696" i="6" s="1"/>
  <c r="AA700" i="6"/>
  <c r="AD700" i="6" s="1"/>
  <c r="AE700" i="6" s="1"/>
  <c r="AF700" i="6" s="1"/>
  <c r="AA704" i="6"/>
  <c r="AD704" i="6" s="1"/>
  <c r="AE704" i="6" s="1"/>
  <c r="AF704" i="6" s="1"/>
  <c r="AA708" i="6"/>
  <c r="AD708" i="6" s="1"/>
  <c r="AE708" i="6" s="1"/>
  <c r="AF708" i="6" s="1"/>
  <c r="AA712" i="6"/>
  <c r="AD712" i="6" s="1"/>
  <c r="AE712" i="6" s="1"/>
  <c r="AF712" i="6" s="1"/>
  <c r="AA716" i="6"/>
  <c r="AD716" i="6" s="1"/>
  <c r="AE716" i="6" s="1"/>
  <c r="AF716" i="6" s="1"/>
  <c r="AA720" i="6"/>
  <c r="AD720" i="6" s="1"/>
  <c r="AE720" i="6" s="1"/>
  <c r="AF720" i="6" s="1"/>
  <c r="AA724" i="6"/>
  <c r="AD724" i="6" s="1"/>
  <c r="AE724" i="6" s="1"/>
  <c r="AF724" i="6" s="1"/>
  <c r="AA728" i="6"/>
  <c r="AD728" i="6" s="1"/>
  <c r="AE728" i="6" s="1"/>
  <c r="AF728" i="6" s="1"/>
  <c r="AA732" i="6"/>
  <c r="AD732" i="6" s="1"/>
  <c r="AE732" i="6" s="1"/>
  <c r="AF732" i="6" s="1"/>
  <c r="AA57" i="6"/>
  <c r="AD57" i="6" s="1"/>
  <c r="AE57" i="6" s="1"/>
  <c r="AF57" i="6" s="1"/>
  <c r="AA61" i="6"/>
  <c r="AD61" i="6" s="1"/>
  <c r="AE61" i="6" s="1"/>
  <c r="AF61" i="6" s="1"/>
  <c r="AA65" i="6"/>
  <c r="AD65" i="6" s="1"/>
  <c r="AE65" i="6" s="1"/>
  <c r="AF65" i="6" s="1"/>
  <c r="AA69" i="6"/>
  <c r="AD69" i="6" s="1"/>
  <c r="AE69" i="6" s="1"/>
  <c r="AF69" i="6" s="1"/>
  <c r="AA73" i="6"/>
  <c r="AD73" i="6" s="1"/>
  <c r="AE73" i="6" s="1"/>
  <c r="AF73" i="6" s="1"/>
  <c r="AA77" i="6"/>
  <c r="AD77" i="6" s="1"/>
  <c r="AE77" i="6" s="1"/>
  <c r="AF77" i="6" s="1"/>
  <c r="AA81" i="6"/>
  <c r="AD81" i="6" s="1"/>
  <c r="AE81" i="6" s="1"/>
  <c r="AF81" i="6" s="1"/>
  <c r="AA85" i="6"/>
  <c r="AD85" i="6" s="1"/>
  <c r="AE85" i="6" s="1"/>
  <c r="AF85" i="6" s="1"/>
  <c r="AA89" i="6"/>
  <c r="AD89" i="6" s="1"/>
  <c r="AE89" i="6" s="1"/>
  <c r="AF89" i="6" s="1"/>
  <c r="AA93" i="6"/>
  <c r="AD93" i="6" s="1"/>
  <c r="AE93" i="6" s="1"/>
  <c r="AF93" i="6" s="1"/>
  <c r="AA97" i="6"/>
  <c r="AD97" i="6" s="1"/>
  <c r="AE97" i="6" s="1"/>
  <c r="AF97" i="6" s="1"/>
  <c r="AA101" i="6"/>
  <c r="AD101" i="6" s="1"/>
  <c r="AE101" i="6" s="1"/>
  <c r="AF101" i="6" s="1"/>
  <c r="AA105" i="6"/>
  <c r="AD105" i="6" s="1"/>
  <c r="AE105" i="6" s="1"/>
  <c r="AF105" i="6" s="1"/>
  <c r="AA109" i="6"/>
  <c r="AD109" i="6" s="1"/>
  <c r="AE109" i="6" s="1"/>
  <c r="AF109" i="6" s="1"/>
  <c r="AA113" i="6"/>
  <c r="AD113" i="6" s="1"/>
  <c r="AE113" i="6" s="1"/>
  <c r="AF113" i="6" s="1"/>
  <c r="AA117" i="6"/>
  <c r="AD117" i="6" s="1"/>
  <c r="AE117" i="6" s="1"/>
  <c r="AF117" i="6" s="1"/>
  <c r="AA121" i="6"/>
  <c r="AD121" i="6" s="1"/>
  <c r="AE121" i="6" s="1"/>
  <c r="AF121" i="6" s="1"/>
  <c r="AA125" i="6"/>
  <c r="AD125" i="6" s="1"/>
  <c r="AE125" i="6" s="1"/>
  <c r="AF125" i="6" s="1"/>
  <c r="AA129" i="6"/>
  <c r="AD129" i="6" s="1"/>
  <c r="AE129" i="6" s="1"/>
  <c r="AF129" i="6" s="1"/>
  <c r="AA133" i="6"/>
  <c r="AD133" i="6" s="1"/>
  <c r="AE133" i="6" s="1"/>
  <c r="AF133" i="6" s="1"/>
  <c r="AA137" i="6"/>
  <c r="AD137" i="6" s="1"/>
  <c r="AE137" i="6" s="1"/>
  <c r="AF137" i="6" s="1"/>
  <c r="AA141" i="6"/>
  <c r="AD141" i="6" s="1"/>
  <c r="AE141" i="6" s="1"/>
  <c r="AF141" i="6" s="1"/>
  <c r="AA145" i="6"/>
  <c r="AD145" i="6" s="1"/>
  <c r="AE145" i="6" s="1"/>
  <c r="AF145" i="6" s="1"/>
  <c r="AA149" i="6"/>
  <c r="AD149" i="6" s="1"/>
  <c r="AE149" i="6" s="1"/>
  <c r="AF149" i="6" s="1"/>
  <c r="AA153" i="6"/>
  <c r="AD153" i="6" s="1"/>
  <c r="AE153" i="6" s="1"/>
  <c r="AF153" i="6" s="1"/>
  <c r="AA157" i="6"/>
  <c r="AD157" i="6" s="1"/>
  <c r="AE157" i="6" s="1"/>
  <c r="AF157" i="6" s="1"/>
  <c r="AA161" i="6"/>
  <c r="AD161" i="6" s="1"/>
  <c r="AE161" i="6" s="1"/>
  <c r="AF161" i="6" s="1"/>
  <c r="AA165" i="6"/>
  <c r="AD165" i="6" s="1"/>
  <c r="AE165" i="6" s="1"/>
  <c r="AF165" i="6" s="1"/>
  <c r="AA169" i="6"/>
  <c r="AD169" i="6" s="1"/>
  <c r="AE169" i="6" s="1"/>
  <c r="AF169" i="6" s="1"/>
  <c r="AA173" i="6"/>
  <c r="AD173" i="6" s="1"/>
  <c r="AE173" i="6" s="1"/>
  <c r="AF173" i="6" s="1"/>
  <c r="AA177" i="6"/>
  <c r="AD177" i="6" s="1"/>
  <c r="AE177" i="6" s="1"/>
  <c r="AF177" i="6" s="1"/>
  <c r="AA181" i="6"/>
  <c r="AD181" i="6" s="1"/>
  <c r="AE181" i="6" s="1"/>
  <c r="AF181" i="6" s="1"/>
  <c r="AA185" i="6"/>
  <c r="AD185" i="6" s="1"/>
  <c r="AE185" i="6" s="1"/>
  <c r="AF185" i="6" s="1"/>
  <c r="AA189" i="6"/>
  <c r="AD189" i="6" s="1"/>
  <c r="AE189" i="6" s="1"/>
  <c r="AF189" i="6" s="1"/>
  <c r="AA193" i="6"/>
  <c r="AD193" i="6" s="1"/>
  <c r="AE193" i="6" s="1"/>
  <c r="AF193" i="6" s="1"/>
  <c r="AA197" i="6"/>
  <c r="AD197" i="6" s="1"/>
  <c r="AE197" i="6" s="1"/>
  <c r="AF197" i="6" s="1"/>
  <c r="AA201" i="6"/>
  <c r="AD201" i="6" s="1"/>
  <c r="AE201" i="6" s="1"/>
  <c r="AF201" i="6" s="1"/>
  <c r="AA205" i="6"/>
  <c r="AD205" i="6" s="1"/>
  <c r="AE205" i="6" s="1"/>
  <c r="AF205" i="6" s="1"/>
  <c r="AA209" i="6"/>
  <c r="AD209" i="6" s="1"/>
  <c r="AE209" i="6" s="1"/>
  <c r="AF209" i="6" s="1"/>
  <c r="AA213" i="6"/>
  <c r="AD213" i="6" s="1"/>
  <c r="AE213" i="6" s="1"/>
  <c r="AF213" i="6" s="1"/>
  <c r="AA217" i="6"/>
  <c r="AD217" i="6" s="1"/>
  <c r="AE217" i="6" s="1"/>
  <c r="AF217" i="6" s="1"/>
  <c r="AA221" i="6"/>
  <c r="AD221" i="6" s="1"/>
  <c r="AE221" i="6" s="1"/>
  <c r="AF221" i="6" s="1"/>
  <c r="AA225" i="6"/>
  <c r="AD225" i="6" s="1"/>
  <c r="AE225" i="6" s="1"/>
  <c r="AF225" i="6" s="1"/>
  <c r="AA229" i="6"/>
  <c r="AD229" i="6" s="1"/>
  <c r="AE229" i="6" s="1"/>
  <c r="AF229" i="6" s="1"/>
  <c r="AA233" i="6"/>
  <c r="AD233" i="6" s="1"/>
  <c r="AE233" i="6" s="1"/>
  <c r="AF233" i="6" s="1"/>
  <c r="AA237" i="6"/>
  <c r="AD237" i="6" s="1"/>
  <c r="AE237" i="6" s="1"/>
  <c r="AF237" i="6" s="1"/>
  <c r="AA241" i="6"/>
  <c r="AD241" i="6" s="1"/>
  <c r="AE241" i="6" s="1"/>
  <c r="AF241" i="6" s="1"/>
  <c r="AA245" i="6"/>
  <c r="AD245" i="6" s="1"/>
  <c r="AE245" i="6" s="1"/>
  <c r="AF245" i="6" s="1"/>
  <c r="AA249" i="6"/>
  <c r="AD249" i="6" s="1"/>
  <c r="AE249" i="6" s="1"/>
  <c r="AF249" i="6" s="1"/>
  <c r="AA253" i="6"/>
  <c r="AD253" i="6" s="1"/>
  <c r="AE253" i="6" s="1"/>
  <c r="AF253" i="6" s="1"/>
  <c r="AA257" i="6"/>
  <c r="AD257" i="6" s="1"/>
  <c r="AE257" i="6" s="1"/>
  <c r="AF257" i="6" s="1"/>
  <c r="AA261" i="6"/>
  <c r="AD261" i="6" s="1"/>
  <c r="AE261" i="6" s="1"/>
  <c r="AF261" i="6" s="1"/>
  <c r="AA265" i="6"/>
  <c r="AD265" i="6" s="1"/>
  <c r="AE265" i="6" s="1"/>
  <c r="AF265" i="6" s="1"/>
  <c r="AA269" i="6"/>
  <c r="AD269" i="6" s="1"/>
  <c r="AE269" i="6" s="1"/>
  <c r="AF269" i="6" s="1"/>
  <c r="AA273" i="6"/>
  <c r="AD273" i="6" s="1"/>
  <c r="AE273" i="6" s="1"/>
  <c r="AF273" i="6" s="1"/>
  <c r="AA277" i="6"/>
  <c r="AD277" i="6" s="1"/>
  <c r="AE277" i="6" s="1"/>
  <c r="AF277" i="6" s="1"/>
  <c r="AA281" i="6"/>
  <c r="AD281" i="6" s="1"/>
  <c r="AE281" i="6" s="1"/>
  <c r="AF281" i="6" s="1"/>
  <c r="AA285" i="6"/>
  <c r="AD285" i="6" s="1"/>
  <c r="AE285" i="6" s="1"/>
  <c r="AF285" i="6" s="1"/>
  <c r="AA289" i="6"/>
  <c r="AD289" i="6" s="1"/>
  <c r="AE289" i="6" s="1"/>
  <c r="AF289" i="6" s="1"/>
  <c r="AA293" i="6"/>
  <c r="AD293" i="6" s="1"/>
  <c r="AE293" i="6" s="1"/>
  <c r="AF293" i="6" s="1"/>
  <c r="AA297" i="6"/>
  <c r="AD297" i="6" s="1"/>
  <c r="AE297" i="6" s="1"/>
  <c r="AF297" i="6" s="1"/>
  <c r="AA301" i="6"/>
  <c r="AD301" i="6" s="1"/>
  <c r="AE301" i="6" s="1"/>
  <c r="AF301" i="6" s="1"/>
  <c r="AA305" i="6"/>
  <c r="AD305" i="6" s="1"/>
  <c r="AE305" i="6" s="1"/>
  <c r="AF305" i="6" s="1"/>
  <c r="AA309" i="6"/>
  <c r="AD309" i="6" s="1"/>
  <c r="AE309" i="6" s="1"/>
  <c r="AF309" i="6" s="1"/>
  <c r="AA313" i="6"/>
  <c r="AD313" i="6" s="1"/>
  <c r="AE313" i="6" s="1"/>
  <c r="AF313" i="6" s="1"/>
  <c r="AA317" i="6"/>
  <c r="AD317" i="6" s="1"/>
  <c r="AE317" i="6" s="1"/>
  <c r="AF317" i="6" s="1"/>
  <c r="AA321" i="6"/>
  <c r="AD321" i="6" s="1"/>
  <c r="AE321" i="6" s="1"/>
  <c r="AF321" i="6" s="1"/>
  <c r="AA325" i="6"/>
  <c r="AD325" i="6" s="1"/>
  <c r="AE325" i="6" s="1"/>
  <c r="AF325" i="6" s="1"/>
  <c r="AA329" i="6"/>
  <c r="AD329" i="6" s="1"/>
  <c r="AE329" i="6" s="1"/>
  <c r="AF329" i="6" s="1"/>
  <c r="AA333" i="6"/>
  <c r="AD333" i="6" s="1"/>
  <c r="AE333" i="6" s="1"/>
  <c r="AF333" i="6" s="1"/>
  <c r="AA337" i="6"/>
  <c r="AD337" i="6" s="1"/>
  <c r="AE337" i="6" s="1"/>
  <c r="AF337" i="6" s="1"/>
  <c r="AA341" i="6"/>
  <c r="AD341" i="6" s="1"/>
  <c r="AE341" i="6" s="1"/>
  <c r="AF341" i="6" s="1"/>
  <c r="AA345" i="6"/>
  <c r="AD345" i="6" s="1"/>
  <c r="AE345" i="6" s="1"/>
  <c r="AF345" i="6" s="1"/>
  <c r="AA349" i="6"/>
  <c r="AD349" i="6" s="1"/>
  <c r="AE349" i="6" s="1"/>
  <c r="AF349" i="6" s="1"/>
  <c r="AA353" i="6"/>
  <c r="AD353" i="6" s="1"/>
  <c r="AE353" i="6" s="1"/>
  <c r="AF353" i="6" s="1"/>
  <c r="AA357" i="6"/>
  <c r="AD357" i="6" s="1"/>
  <c r="AE357" i="6" s="1"/>
  <c r="AF357" i="6" s="1"/>
  <c r="AA361" i="6"/>
  <c r="AD361" i="6" s="1"/>
  <c r="AE361" i="6" s="1"/>
  <c r="AF361" i="6" s="1"/>
  <c r="AA365" i="6"/>
  <c r="AD365" i="6" s="1"/>
  <c r="AE365" i="6" s="1"/>
  <c r="AF365" i="6" s="1"/>
  <c r="AA369" i="6"/>
  <c r="AD369" i="6" s="1"/>
  <c r="AE369" i="6" s="1"/>
  <c r="AF369" i="6" s="1"/>
  <c r="AA373" i="6"/>
  <c r="AD373" i="6" s="1"/>
  <c r="AE373" i="6" s="1"/>
  <c r="AF373" i="6" s="1"/>
  <c r="AA377" i="6"/>
  <c r="AD377" i="6" s="1"/>
  <c r="AE377" i="6" s="1"/>
  <c r="AF377" i="6" s="1"/>
  <c r="AA381" i="6"/>
  <c r="AD381" i="6" s="1"/>
  <c r="AE381" i="6" s="1"/>
  <c r="AF381" i="6" s="1"/>
  <c r="AA385" i="6"/>
  <c r="AD385" i="6" s="1"/>
  <c r="AE385" i="6" s="1"/>
  <c r="AF385" i="6" s="1"/>
  <c r="AA389" i="6"/>
  <c r="AD389" i="6" s="1"/>
  <c r="AE389" i="6" s="1"/>
  <c r="AF389" i="6" s="1"/>
  <c r="AA393" i="6"/>
  <c r="AD393" i="6" s="1"/>
  <c r="AE393" i="6" s="1"/>
  <c r="AF393" i="6" s="1"/>
  <c r="AA397" i="6"/>
  <c r="AD397" i="6" s="1"/>
  <c r="AE397" i="6" s="1"/>
  <c r="AF397" i="6" s="1"/>
  <c r="AA401" i="6"/>
  <c r="AD401" i="6" s="1"/>
  <c r="AE401" i="6" s="1"/>
  <c r="AF401" i="6" s="1"/>
  <c r="AA405" i="6"/>
  <c r="AD405" i="6" s="1"/>
  <c r="AE405" i="6" s="1"/>
  <c r="AF405" i="6" s="1"/>
  <c r="AA409" i="6"/>
  <c r="AD409" i="6" s="1"/>
  <c r="AE409" i="6" s="1"/>
  <c r="AF409" i="6" s="1"/>
  <c r="AA413" i="6"/>
  <c r="AD413" i="6" s="1"/>
  <c r="AE413" i="6" s="1"/>
  <c r="AF413" i="6" s="1"/>
  <c r="AA417" i="6"/>
  <c r="AD417" i="6" s="1"/>
  <c r="AE417" i="6" s="1"/>
  <c r="AF417" i="6" s="1"/>
  <c r="AA421" i="6"/>
  <c r="AD421" i="6" s="1"/>
  <c r="AE421" i="6" s="1"/>
  <c r="AF421" i="6" s="1"/>
  <c r="AA425" i="6"/>
  <c r="AD425" i="6" s="1"/>
  <c r="AE425" i="6" s="1"/>
  <c r="AF425" i="6" s="1"/>
  <c r="AA429" i="6"/>
  <c r="AD429" i="6" s="1"/>
  <c r="AE429" i="6" s="1"/>
  <c r="AF429" i="6" s="1"/>
  <c r="AA433" i="6"/>
  <c r="AD433" i="6" s="1"/>
  <c r="AE433" i="6" s="1"/>
  <c r="AF433" i="6" s="1"/>
  <c r="AA437" i="6"/>
  <c r="AD437" i="6" s="1"/>
  <c r="AE437" i="6" s="1"/>
  <c r="AF437" i="6" s="1"/>
  <c r="AA441" i="6"/>
  <c r="AD441" i="6" s="1"/>
  <c r="AE441" i="6" s="1"/>
  <c r="AF441" i="6" s="1"/>
  <c r="AA445" i="6"/>
  <c r="AD445" i="6" s="1"/>
  <c r="AE445" i="6" s="1"/>
  <c r="AF445" i="6" s="1"/>
  <c r="AA449" i="6"/>
  <c r="AD449" i="6" s="1"/>
  <c r="AE449" i="6" s="1"/>
  <c r="AF449" i="6" s="1"/>
  <c r="AA453" i="6"/>
  <c r="AD453" i="6" s="1"/>
  <c r="AE453" i="6" s="1"/>
  <c r="AF453" i="6" s="1"/>
  <c r="AA457" i="6"/>
  <c r="AD457" i="6" s="1"/>
  <c r="AE457" i="6" s="1"/>
  <c r="AF457" i="6" s="1"/>
  <c r="AA461" i="6"/>
  <c r="AD461" i="6" s="1"/>
  <c r="AE461" i="6" s="1"/>
  <c r="AF461" i="6" s="1"/>
  <c r="AA465" i="6"/>
  <c r="AD465" i="6" s="1"/>
  <c r="AE465" i="6" s="1"/>
  <c r="AF465" i="6" s="1"/>
  <c r="AA469" i="6"/>
  <c r="AD469" i="6" s="1"/>
  <c r="AE469" i="6" s="1"/>
  <c r="AF469" i="6" s="1"/>
  <c r="AA473" i="6"/>
  <c r="AD473" i="6" s="1"/>
  <c r="AE473" i="6" s="1"/>
  <c r="AF473" i="6" s="1"/>
  <c r="AA477" i="6"/>
  <c r="AD477" i="6" s="1"/>
  <c r="AE477" i="6" s="1"/>
  <c r="AF477" i="6" s="1"/>
  <c r="AA481" i="6"/>
  <c r="AD481" i="6" s="1"/>
  <c r="AE481" i="6" s="1"/>
  <c r="AF481" i="6" s="1"/>
  <c r="AA485" i="6"/>
  <c r="AD485" i="6" s="1"/>
  <c r="AE485" i="6" s="1"/>
  <c r="AF485" i="6" s="1"/>
  <c r="AA489" i="6"/>
  <c r="AD489" i="6" s="1"/>
  <c r="AE489" i="6" s="1"/>
  <c r="AF489" i="6" s="1"/>
  <c r="AA493" i="6"/>
  <c r="AD493" i="6" s="1"/>
  <c r="AE493" i="6" s="1"/>
  <c r="AF493" i="6" s="1"/>
  <c r="AA497" i="6"/>
  <c r="AD497" i="6" s="1"/>
  <c r="AE497" i="6" s="1"/>
  <c r="AF497" i="6" s="1"/>
  <c r="AA501" i="6"/>
  <c r="AD501" i="6" s="1"/>
  <c r="AE501" i="6" s="1"/>
  <c r="AF501" i="6" s="1"/>
  <c r="AA505" i="6"/>
  <c r="AD505" i="6" s="1"/>
  <c r="AE505" i="6" s="1"/>
  <c r="AF505" i="6" s="1"/>
  <c r="AA509" i="6"/>
  <c r="AD509" i="6" s="1"/>
  <c r="AE509" i="6" s="1"/>
  <c r="AF509" i="6" s="1"/>
  <c r="AA513" i="6"/>
  <c r="AD513" i="6" s="1"/>
  <c r="AE513" i="6" s="1"/>
  <c r="AF513" i="6" s="1"/>
  <c r="AA517" i="6"/>
  <c r="AD517" i="6" s="1"/>
  <c r="AE517" i="6" s="1"/>
  <c r="AF517" i="6" s="1"/>
  <c r="AA521" i="6"/>
  <c r="AD521" i="6" s="1"/>
  <c r="AE521" i="6" s="1"/>
  <c r="AF521" i="6" s="1"/>
  <c r="AA525" i="6"/>
  <c r="AD525" i="6" s="1"/>
  <c r="AE525" i="6" s="1"/>
  <c r="AF525" i="6" s="1"/>
  <c r="AA529" i="6"/>
  <c r="AD529" i="6" s="1"/>
  <c r="AE529" i="6" s="1"/>
  <c r="AF529" i="6" s="1"/>
  <c r="AA533" i="6"/>
  <c r="AD533" i="6" s="1"/>
  <c r="AE533" i="6" s="1"/>
  <c r="AF533" i="6" s="1"/>
  <c r="AA537" i="6"/>
  <c r="AD537" i="6" s="1"/>
  <c r="AE537" i="6" s="1"/>
  <c r="AF537" i="6" s="1"/>
  <c r="AA541" i="6"/>
  <c r="AD541" i="6" s="1"/>
  <c r="AE541" i="6" s="1"/>
  <c r="AF541" i="6" s="1"/>
  <c r="AA545" i="6"/>
  <c r="AD545" i="6" s="1"/>
  <c r="AE545" i="6" s="1"/>
  <c r="AF545" i="6" s="1"/>
  <c r="AA549" i="6"/>
  <c r="AD549" i="6" s="1"/>
  <c r="AE549" i="6" s="1"/>
  <c r="AF549" i="6" s="1"/>
  <c r="AA553" i="6"/>
  <c r="AD553" i="6" s="1"/>
  <c r="AE553" i="6" s="1"/>
  <c r="AF553" i="6" s="1"/>
  <c r="AA557" i="6"/>
  <c r="AD557" i="6" s="1"/>
  <c r="AE557" i="6" s="1"/>
  <c r="AF557" i="6" s="1"/>
  <c r="AA561" i="6"/>
  <c r="AD561" i="6" s="1"/>
  <c r="AE561" i="6" s="1"/>
  <c r="AF561" i="6" s="1"/>
  <c r="AA565" i="6"/>
  <c r="AD565" i="6" s="1"/>
  <c r="AE565" i="6" s="1"/>
  <c r="AF565" i="6" s="1"/>
  <c r="AA569" i="6"/>
  <c r="AD569" i="6" s="1"/>
  <c r="AE569" i="6" s="1"/>
  <c r="AF569" i="6" s="1"/>
  <c r="AA573" i="6"/>
  <c r="AD573" i="6" s="1"/>
  <c r="AE573" i="6" s="1"/>
  <c r="AF573" i="6" s="1"/>
  <c r="AA577" i="6"/>
  <c r="AD577" i="6" s="1"/>
  <c r="AE577" i="6" s="1"/>
  <c r="AF577" i="6" s="1"/>
  <c r="AA581" i="6"/>
  <c r="AD581" i="6" s="1"/>
  <c r="AE581" i="6" s="1"/>
  <c r="AF581" i="6" s="1"/>
  <c r="AA585" i="6"/>
  <c r="AD585" i="6" s="1"/>
  <c r="AE585" i="6" s="1"/>
  <c r="AF585" i="6" s="1"/>
  <c r="AA589" i="6"/>
  <c r="AD589" i="6" s="1"/>
  <c r="AE589" i="6" s="1"/>
  <c r="AF589" i="6" s="1"/>
  <c r="AA593" i="6"/>
  <c r="AD593" i="6" s="1"/>
  <c r="AE593" i="6" s="1"/>
  <c r="AF593" i="6" s="1"/>
  <c r="AA597" i="6"/>
  <c r="AD597" i="6" s="1"/>
  <c r="AE597" i="6" s="1"/>
  <c r="AF597" i="6" s="1"/>
  <c r="AA601" i="6"/>
  <c r="AD601" i="6" s="1"/>
  <c r="AE601" i="6" s="1"/>
  <c r="AF601" i="6" s="1"/>
  <c r="AA605" i="6"/>
  <c r="AD605" i="6" s="1"/>
  <c r="AE605" i="6" s="1"/>
  <c r="AF605" i="6" s="1"/>
  <c r="AA609" i="6"/>
  <c r="AD609" i="6" s="1"/>
  <c r="AE609" i="6" s="1"/>
  <c r="AF609" i="6" s="1"/>
  <c r="AA613" i="6"/>
  <c r="AD613" i="6" s="1"/>
  <c r="AE613" i="6" s="1"/>
  <c r="AF613" i="6" s="1"/>
  <c r="AA617" i="6"/>
  <c r="AD617" i="6" s="1"/>
  <c r="AE617" i="6" s="1"/>
  <c r="AF617" i="6" s="1"/>
  <c r="AA621" i="6"/>
  <c r="AD621" i="6" s="1"/>
  <c r="AE621" i="6" s="1"/>
  <c r="AF621" i="6" s="1"/>
  <c r="AA625" i="6"/>
  <c r="AD625" i="6" s="1"/>
  <c r="AE625" i="6" s="1"/>
  <c r="AF625" i="6" s="1"/>
  <c r="AA629" i="6"/>
  <c r="AD629" i="6" s="1"/>
  <c r="AE629" i="6" s="1"/>
  <c r="AF629" i="6" s="1"/>
  <c r="AA633" i="6"/>
  <c r="AD633" i="6" s="1"/>
  <c r="AE633" i="6" s="1"/>
  <c r="AF633" i="6" s="1"/>
  <c r="AA637" i="6"/>
  <c r="AD637" i="6" s="1"/>
  <c r="AE637" i="6" s="1"/>
  <c r="AF637" i="6" s="1"/>
  <c r="AA641" i="6"/>
  <c r="AD641" i="6" s="1"/>
  <c r="AE641" i="6" s="1"/>
  <c r="AF641" i="6" s="1"/>
  <c r="AA645" i="6"/>
  <c r="AD645" i="6" s="1"/>
  <c r="AE645" i="6" s="1"/>
  <c r="AF645" i="6" s="1"/>
  <c r="AA649" i="6"/>
  <c r="AD649" i="6" s="1"/>
  <c r="AE649" i="6" s="1"/>
  <c r="AF649" i="6" s="1"/>
  <c r="AA653" i="6"/>
  <c r="AD653" i="6" s="1"/>
  <c r="AE653" i="6" s="1"/>
  <c r="AF653" i="6" s="1"/>
  <c r="AA657" i="6"/>
  <c r="AD657" i="6" s="1"/>
  <c r="AE657" i="6" s="1"/>
  <c r="AF657" i="6" s="1"/>
  <c r="AA661" i="6"/>
  <c r="AD661" i="6" s="1"/>
  <c r="AE661" i="6" s="1"/>
  <c r="AF661" i="6" s="1"/>
  <c r="AA665" i="6"/>
  <c r="AD665" i="6" s="1"/>
  <c r="AE665" i="6" s="1"/>
  <c r="AF665" i="6" s="1"/>
  <c r="AA669" i="6"/>
  <c r="AD669" i="6" s="1"/>
  <c r="AE669" i="6" s="1"/>
  <c r="AF669" i="6" s="1"/>
  <c r="AA673" i="6"/>
  <c r="AD673" i="6" s="1"/>
  <c r="AE673" i="6" s="1"/>
  <c r="AF673" i="6" s="1"/>
  <c r="AA677" i="6"/>
  <c r="AD677" i="6" s="1"/>
  <c r="AE677" i="6" s="1"/>
  <c r="AF677" i="6" s="1"/>
  <c r="AA681" i="6"/>
  <c r="AD681" i="6" s="1"/>
  <c r="AE681" i="6" s="1"/>
  <c r="AF681" i="6" s="1"/>
  <c r="AA685" i="6"/>
  <c r="AD685" i="6" s="1"/>
  <c r="AE685" i="6" s="1"/>
  <c r="AF685" i="6" s="1"/>
  <c r="AA689" i="6"/>
  <c r="AD689" i="6" s="1"/>
  <c r="AE689" i="6" s="1"/>
  <c r="AF689" i="6" s="1"/>
  <c r="AA693" i="6"/>
  <c r="AD693" i="6" s="1"/>
  <c r="AE693" i="6" s="1"/>
  <c r="AF693" i="6" s="1"/>
  <c r="AA697" i="6"/>
  <c r="AD697" i="6" s="1"/>
  <c r="AE697" i="6" s="1"/>
  <c r="AF697" i="6" s="1"/>
  <c r="AA701" i="6"/>
  <c r="AD701" i="6" s="1"/>
  <c r="AE701" i="6" s="1"/>
  <c r="AF701" i="6" s="1"/>
  <c r="AA705" i="6"/>
  <c r="AD705" i="6" s="1"/>
  <c r="AE705" i="6" s="1"/>
  <c r="AF705" i="6" s="1"/>
  <c r="AA709" i="6"/>
  <c r="AD709" i="6" s="1"/>
  <c r="AE709" i="6" s="1"/>
  <c r="AF709" i="6" s="1"/>
  <c r="AA58" i="6"/>
  <c r="AD58" i="6" s="1"/>
  <c r="AE58" i="6" s="1"/>
  <c r="AF58" i="6" s="1"/>
  <c r="AA62" i="6"/>
  <c r="AD62" i="6" s="1"/>
  <c r="AE62" i="6" s="1"/>
  <c r="AF62" i="6" s="1"/>
  <c r="AA66" i="6"/>
  <c r="AD66" i="6" s="1"/>
  <c r="AE66" i="6" s="1"/>
  <c r="AF66" i="6" s="1"/>
  <c r="AA70" i="6"/>
  <c r="AD70" i="6" s="1"/>
  <c r="AE70" i="6" s="1"/>
  <c r="AF70" i="6" s="1"/>
  <c r="AA74" i="6"/>
  <c r="AD74" i="6" s="1"/>
  <c r="AE74" i="6" s="1"/>
  <c r="AF74" i="6" s="1"/>
  <c r="AA78" i="6"/>
  <c r="AD78" i="6" s="1"/>
  <c r="AE78" i="6" s="1"/>
  <c r="AF78" i="6" s="1"/>
  <c r="AA82" i="6"/>
  <c r="AD82" i="6" s="1"/>
  <c r="AE82" i="6" s="1"/>
  <c r="AF82" i="6" s="1"/>
  <c r="AA86" i="6"/>
  <c r="AD86" i="6" s="1"/>
  <c r="AE86" i="6" s="1"/>
  <c r="AF86" i="6" s="1"/>
  <c r="AA90" i="6"/>
  <c r="AD90" i="6" s="1"/>
  <c r="AE90" i="6" s="1"/>
  <c r="AF90" i="6" s="1"/>
  <c r="AA94" i="6"/>
  <c r="AD94" i="6" s="1"/>
  <c r="AE94" i="6" s="1"/>
  <c r="AF94" i="6" s="1"/>
  <c r="AA98" i="6"/>
  <c r="AD98" i="6" s="1"/>
  <c r="AE98" i="6" s="1"/>
  <c r="AF98" i="6" s="1"/>
  <c r="AA102" i="6"/>
  <c r="AD102" i="6" s="1"/>
  <c r="AE102" i="6" s="1"/>
  <c r="AF102" i="6" s="1"/>
  <c r="AA106" i="6"/>
  <c r="AD106" i="6" s="1"/>
  <c r="AE106" i="6" s="1"/>
  <c r="AF106" i="6" s="1"/>
  <c r="AA110" i="6"/>
  <c r="AD110" i="6" s="1"/>
  <c r="AE110" i="6" s="1"/>
  <c r="AF110" i="6" s="1"/>
  <c r="AA114" i="6"/>
  <c r="AD114" i="6" s="1"/>
  <c r="AE114" i="6" s="1"/>
  <c r="AF114" i="6" s="1"/>
  <c r="AA118" i="6"/>
  <c r="AD118" i="6" s="1"/>
  <c r="AE118" i="6" s="1"/>
  <c r="AF118" i="6" s="1"/>
  <c r="AA122" i="6"/>
  <c r="AD122" i="6" s="1"/>
  <c r="AE122" i="6" s="1"/>
  <c r="AF122" i="6" s="1"/>
  <c r="AA126" i="6"/>
  <c r="AD126" i="6" s="1"/>
  <c r="AE126" i="6" s="1"/>
  <c r="AF126" i="6" s="1"/>
  <c r="AA130" i="6"/>
  <c r="AD130" i="6" s="1"/>
  <c r="AE130" i="6" s="1"/>
  <c r="AF130" i="6" s="1"/>
  <c r="AA134" i="6"/>
  <c r="AD134" i="6" s="1"/>
  <c r="AE134" i="6" s="1"/>
  <c r="AF134" i="6" s="1"/>
  <c r="AA138" i="6"/>
  <c r="AD138" i="6" s="1"/>
  <c r="AE138" i="6" s="1"/>
  <c r="AF138" i="6" s="1"/>
  <c r="AA142" i="6"/>
  <c r="AD142" i="6" s="1"/>
  <c r="AE142" i="6" s="1"/>
  <c r="AF142" i="6" s="1"/>
  <c r="AA146" i="6"/>
  <c r="AD146" i="6" s="1"/>
  <c r="AE146" i="6" s="1"/>
  <c r="AF146" i="6" s="1"/>
  <c r="AA150" i="6"/>
  <c r="AD150" i="6" s="1"/>
  <c r="AE150" i="6" s="1"/>
  <c r="AF150" i="6" s="1"/>
  <c r="AA154" i="6"/>
  <c r="AD154" i="6" s="1"/>
  <c r="AE154" i="6" s="1"/>
  <c r="AF154" i="6" s="1"/>
  <c r="AA158" i="6"/>
  <c r="AD158" i="6" s="1"/>
  <c r="AE158" i="6" s="1"/>
  <c r="AF158" i="6" s="1"/>
  <c r="AA162" i="6"/>
  <c r="AD162" i="6" s="1"/>
  <c r="AE162" i="6" s="1"/>
  <c r="AF162" i="6" s="1"/>
  <c r="AA166" i="6"/>
  <c r="AD166" i="6" s="1"/>
  <c r="AE166" i="6" s="1"/>
  <c r="AF166" i="6" s="1"/>
  <c r="AA170" i="6"/>
  <c r="AD170" i="6" s="1"/>
  <c r="AE170" i="6" s="1"/>
  <c r="AF170" i="6" s="1"/>
  <c r="AA174" i="6"/>
  <c r="AD174" i="6" s="1"/>
  <c r="AE174" i="6" s="1"/>
  <c r="AF174" i="6" s="1"/>
  <c r="AA178" i="6"/>
  <c r="AD178" i="6" s="1"/>
  <c r="AE178" i="6" s="1"/>
  <c r="AF178" i="6" s="1"/>
  <c r="AA182" i="6"/>
  <c r="AD182" i="6" s="1"/>
  <c r="AE182" i="6" s="1"/>
  <c r="AF182" i="6" s="1"/>
  <c r="AA186" i="6"/>
  <c r="AD186" i="6" s="1"/>
  <c r="AE186" i="6" s="1"/>
  <c r="AF186" i="6" s="1"/>
  <c r="AA190" i="6"/>
  <c r="AD190" i="6" s="1"/>
  <c r="AE190" i="6" s="1"/>
  <c r="AF190" i="6" s="1"/>
  <c r="AA194" i="6"/>
  <c r="AD194" i="6" s="1"/>
  <c r="AE194" i="6" s="1"/>
  <c r="AF194" i="6" s="1"/>
  <c r="AA198" i="6"/>
  <c r="AD198" i="6" s="1"/>
  <c r="AE198" i="6" s="1"/>
  <c r="AF198" i="6" s="1"/>
  <c r="AA202" i="6"/>
  <c r="AD202" i="6" s="1"/>
  <c r="AE202" i="6" s="1"/>
  <c r="AF202" i="6" s="1"/>
  <c r="AA206" i="6"/>
  <c r="AD206" i="6" s="1"/>
  <c r="AE206" i="6" s="1"/>
  <c r="AF206" i="6" s="1"/>
  <c r="AA210" i="6"/>
  <c r="AD210" i="6" s="1"/>
  <c r="AE210" i="6" s="1"/>
  <c r="AF210" i="6" s="1"/>
  <c r="AA214" i="6"/>
  <c r="AD214" i="6" s="1"/>
  <c r="AE214" i="6" s="1"/>
  <c r="AF214" i="6" s="1"/>
  <c r="AA218" i="6"/>
  <c r="AD218" i="6" s="1"/>
  <c r="AE218" i="6" s="1"/>
  <c r="AF218" i="6" s="1"/>
  <c r="AA222" i="6"/>
  <c r="AD222" i="6" s="1"/>
  <c r="AE222" i="6" s="1"/>
  <c r="AF222" i="6" s="1"/>
  <c r="AA226" i="6"/>
  <c r="AD226" i="6" s="1"/>
  <c r="AE226" i="6" s="1"/>
  <c r="AF226" i="6" s="1"/>
  <c r="AA230" i="6"/>
  <c r="AD230" i="6" s="1"/>
  <c r="AE230" i="6" s="1"/>
  <c r="AF230" i="6" s="1"/>
  <c r="AA234" i="6"/>
  <c r="AD234" i="6" s="1"/>
  <c r="AE234" i="6" s="1"/>
  <c r="AF234" i="6" s="1"/>
  <c r="AA238" i="6"/>
  <c r="AD238" i="6" s="1"/>
  <c r="AE238" i="6" s="1"/>
  <c r="AF238" i="6" s="1"/>
  <c r="AA242" i="6"/>
  <c r="AD242" i="6" s="1"/>
  <c r="AE242" i="6" s="1"/>
  <c r="AF242" i="6" s="1"/>
  <c r="AA246" i="6"/>
  <c r="AD246" i="6" s="1"/>
  <c r="AE246" i="6" s="1"/>
  <c r="AF246" i="6" s="1"/>
  <c r="AA250" i="6"/>
  <c r="AD250" i="6" s="1"/>
  <c r="AE250" i="6" s="1"/>
  <c r="AF250" i="6" s="1"/>
  <c r="AA254" i="6"/>
  <c r="AD254" i="6" s="1"/>
  <c r="AE254" i="6" s="1"/>
  <c r="AF254" i="6" s="1"/>
  <c r="AA258" i="6"/>
  <c r="AD258" i="6" s="1"/>
  <c r="AE258" i="6" s="1"/>
  <c r="AF258" i="6" s="1"/>
  <c r="AA262" i="6"/>
  <c r="AD262" i="6" s="1"/>
  <c r="AE262" i="6" s="1"/>
  <c r="AF262" i="6" s="1"/>
  <c r="AA266" i="6"/>
  <c r="AD266" i="6" s="1"/>
  <c r="AE266" i="6" s="1"/>
  <c r="AF266" i="6" s="1"/>
  <c r="AA270" i="6"/>
  <c r="AD270" i="6" s="1"/>
  <c r="AE270" i="6" s="1"/>
  <c r="AF270" i="6" s="1"/>
  <c r="AA274" i="6"/>
  <c r="AD274" i="6" s="1"/>
  <c r="AE274" i="6" s="1"/>
  <c r="AF274" i="6" s="1"/>
  <c r="AA278" i="6"/>
  <c r="AD278" i="6" s="1"/>
  <c r="AE278" i="6" s="1"/>
  <c r="AF278" i="6" s="1"/>
  <c r="AA282" i="6"/>
  <c r="AD282" i="6" s="1"/>
  <c r="AE282" i="6" s="1"/>
  <c r="AF282" i="6" s="1"/>
  <c r="AA286" i="6"/>
  <c r="AD286" i="6" s="1"/>
  <c r="AE286" i="6" s="1"/>
  <c r="AF286" i="6" s="1"/>
  <c r="AA290" i="6"/>
  <c r="AD290" i="6" s="1"/>
  <c r="AE290" i="6" s="1"/>
  <c r="AF290" i="6" s="1"/>
  <c r="AA294" i="6"/>
  <c r="AD294" i="6" s="1"/>
  <c r="AE294" i="6" s="1"/>
  <c r="AF294" i="6" s="1"/>
  <c r="AA298" i="6"/>
  <c r="AD298" i="6" s="1"/>
  <c r="AE298" i="6" s="1"/>
  <c r="AF298" i="6" s="1"/>
  <c r="AA302" i="6"/>
  <c r="AD302" i="6" s="1"/>
  <c r="AE302" i="6" s="1"/>
  <c r="AF302" i="6" s="1"/>
  <c r="AA306" i="6"/>
  <c r="AD306" i="6" s="1"/>
  <c r="AE306" i="6" s="1"/>
  <c r="AF306" i="6" s="1"/>
  <c r="AA310" i="6"/>
  <c r="AD310" i="6" s="1"/>
  <c r="AE310" i="6" s="1"/>
  <c r="AF310" i="6" s="1"/>
  <c r="AA314" i="6"/>
  <c r="AD314" i="6" s="1"/>
  <c r="AE314" i="6" s="1"/>
  <c r="AF314" i="6" s="1"/>
  <c r="AA318" i="6"/>
  <c r="AD318" i="6" s="1"/>
  <c r="AE318" i="6" s="1"/>
  <c r="AF318" i="6" s="1"/>
  <c r="AA322" i="6"/>
  <c r="AD322" i="6" s="1"/>
  <c r="AE322" i="6" s="1"/>
  <c r="AF322" i="6" s="1"/>
  <c r="AA326" i="6"/>
  <c r="AD326" i="6" s="1"/>
  <c r="AE326" i="6" s="1"/>
  <c r="AF326" i="6" s="1"/>
  <c r="AA330" i="6"/>
  <c r="AD330" i="6" s="1"/>
  <c r="AE330" i="6" s="1"/>
  <c r="AF330" i="6" s="1"/>
  <c r="AA334" i="6"/>
  <c r="AD334" i="6" s="1"/>
  <c r="AE334" i="6" s="1"/>
  <c r="AF334" i="6" s="1"/>
  <c r="AA338" i="6"/>
  <c r="AD338" i="6" s="1"/>
  <c r="AE338" i="6" s="1"/>
  <c r="AF338" i="6" s="1"/>
  <c r="AA342" i="6"/>
  <c r="AD342" i="6" s="1"/>
  <c r="AE342" i="6" s="1"/>
  <c r="AF342" i="6" s="1"/>
  <c r="AA346" i="6"/>
  <c r="AD346" i="6" s="1"/>
  <c r="AE346" i="6" s="1"/>
  <c r="AF346" i="6" s="1"/>
  <c r="AA350" i="6"/>
  <c r="AD350" i="6" s="1"/>
  <c r="AE350" i="6" s="1"/>
  <c r="AF350" i="6" s="1"/>
  <c r="AA354" i="6"/>
  <c r="AD354" i="6" s="1"/>
  <c r="AE354" i="6" s="1"/>
  <c r="AF354" i="6" s="1"/>
  <c r="AA358" i="6"/>
  <c r="AD358" i="6" s="1"/>
  <c r="AE358" i="6" s="1"/>
  <c r="AF358" i="6" s="1"/>
  <c r="AA362" i="6"/>
  <c r="AD362" i="6" s="1"/>
  <c r="AE362" i="6" s="1"/>
  <c r="AF362" i="6" s="1"/>
  <c r="AA366" i="6"/>
  <c r="AD366" i="6" s="1"/>
  <c r="AE366" i="6" s="1"/>
  <c r="AF366" i="6" s="1"/>
  <c r="AA370" i="6"/>
  <c r="AD370" i="6" s="1"/>
  <c r="AE370" i="6" s="1"/>
  <c r="AF370" i="6" s="1"/>
  <c r="AA374" i="6"/>
  <c r="AD374" i="6" s="1"/>
  <c r="AE374" i="6" s="1"/>
  <c r="AF374" i="6" s="1"/>
  <c r="AA378" i="6"/>
  <c r="AD378" i="6" s="1"/>
  <c r="AE378" i="6" s="1"/>
  <c r="AF378" i="6" s="1"/>
  <c r="AA382" i="6"/>
  <c r="AD382" i="6" s="1"/>
  <c r="AE382" i="6" s="1"/>
  <c r="AF382" i="6" s="1"/>
  <c r="AA386" i="6"/>
  <c r="AD386" i="6" s="1"/>
  <c r="AE386" i="6" s="1"/>
  <c r="AF386" i="6" s="1"/>
  <c r="AA390" i="6"/>
  <c r="AD390" i="6" s="1"/>
  <c r="AE390" i="6" s="1"/>
  <c r="AF390" i="6" s="1"/>
  <c r="AA394" i="6"/>
  <c r="AD394" i="6" s="1"/>
  <c r="AE394" i="6" s="1"/>
  <c r="AF394" i="6" s="1"/>
  <c r="AA398" i="6"/>
  <c r="AD398" i="6" s="1"/>
  <c r="AE398" i="6" s="1"/>
  <c r="AF398" i="6" s="1"/>
  <c r="AA402" i="6"/>
  <c r="AD402" i="6" s="1"/>
  <c r="AE402" i="6" s="1"/>
  <c r="AF402" i="6" s="1"/>
  <c r="AA406" i="6"/>
  <c r="AD406" i="6" s="1"/>
  <c r="AE406" i="6" s="1"/>
  <c r="AF406" i="6" s="1"/>
  <c r="AA410" i="6"/>
  <c r="AD410" i="6" s="1"/>
  <c r="AE410" i="6" s="1"/>
  <c r="AF410" i="6" s="1"/>
  <c r="AA414" i="6"/>
  <c r="AD414" i="6" s="1"/>
  <c r="AE414" i="6" s="1"/>
  <c r="AF414" i="6" s="1"/>
  <c r="AA418" i="6"/>
  <c r="AD418" i="6" s="1"/>
  <c r="AE418" i="6" s="1"/>
  <c r="AF418" i="6" s="1"/>
  <c r="AA422" i="6"/>
  <c r="AD422" i="6" s="1"/>
  <c r="AE422" i="6" s="1"/>
  <c r="AF422" i="6" s="1"/>
  <c r="AA426" i="6"/>
  <c r="AD426" i="6" s="1"/>
  <c r="AE426" i="6" s="1"/>
  <c r="AF426" i="6" s="1"/>
  <c r="AA430" i="6"/>
  <c r="AD430" i="6" s="1"/>
  <c r="AE430" i="6" s="1"/>
  <c r="AF430" i="6" s="1"/>
  <c r="AA434" i="6"/>
  <c r="AD434" i="6" s="1"/>
  <c r="AE434" i="6" s="1"/>
  <c r="AF434" i="6" s="1"/>
  <c r="AA438" i="6"/>
  <c r="AD438" i="6" s="1"/>
  <c r="AE438" i="6" s="1"/>
  <c r="AF438" i="6" s="1"/>
  <c r="AA442" i="6"/>
  <c r="AD442" i="6" s="1"/>
  <c r="AE442" i="6" s="1"/>
  <c r="AF442" i="6" s="1"/>
  <c r="AA446" i="6"/>
  <c r="AD446" i="6" s="1"/>
  <c r="AE446" i="6" s="1"/>
  <c r="AF446" i="6" s="1"/>
  <c r="AA450" i="6"/>
  <c r="AD450" i="6" s="1"/>
  <c r="AE450" i="6" s="1"/>
  <c r="AF450" i="6" s="1"/>
  <c r="AA454" i="6"/>
  <c r="AD454" i="6" s="1"/>
  <c r="AE454" i="6" s="1"/>
  <c r="AF454" i="6" s="1"/>
  <c r="AA458" i="6"/>
  <c r="AD458" i="6" s="1"/>
  <c r="AE458" i="6" s="1"/>
  <c r="AF458" i="6" s="1"/>
  <c r="AA462" i="6"/>
  <c r="AD462" i="6" s="1"/>
  <c r="AE462" i="6" s="1"/>
  <c r="AF462" i="6" s="1"/>
  <c r="AA466" i="6"/>
  <c r="AD466" i="6" s="1"/>
  <c r="AE466" i="6" s="1"/>
  <c r="AF466" i="6" s="1"/>
  <c r="AA470" i="6"/>
  <c r="AD470" i="6" s="1"/>
  <c r="AE470" i="6" s="1"/>
  <c r="AF470" i="6" s="1"/>
  <c r="AA474" i="6"/>
  <c r="AD474" i="6" s="1"/>
  <c r="AE474" i="6" s="1"/>
  <c r="AF474" i="6" s="1"/>
  <c r="AA478" i="6"/>
  <c r="AD478" i="6" s="1"/>
  <c r="AE478" i="6" s="1"/>
  <c r="AF478" i="6" s="1"/>
  <c r="AA482" i="6"/>
  <c r="AD482" i="6" s="1"/>
  <c r="AE482" i="6" s="1"/>
  <c r="AF482" i="6" s="1"/>
  <c r="AA486" i="6"/>
  <c r="AD486" i="6" s="1"/>
  <c r="AE486" i="6" s="1"/>
  <c r="AF486" i="6" s="1"/>
  <c r="AA490" i="6"/>
  <c r="AD490" i="6" s="1"/>
  <c r="AE490" i="6" s="1"/>
  <c r="AF490" i="6" s="1"/>
  <c r="AA494" i="6"/>
  <c r="AD494" i="6" s="1"/>
  <c r="AE494" i="6" s="1"/>
  <c r="AF494" i="6" s="1"/>
  <c r="AA498" i="6"/>
  <c r="AD498" i="6" s="1"/>
  <c r="AE498" i="6" s="1"/>
  <c r="AF498" i="6" s="1"/>
  <c r="AA502" i="6"/>
  <c r="AD502" i="6" s="1"/>
  <c r="AE502" i="6" s="1"/>
  <c r="AF502" i="6" s="1"/>
  <c r="AA506" i="6"/>
  <c r="AD506" i="6" s="1"/>
  <c r="AE506" i="6" s="1"/>
  <c r="AF506" i="6" s="1"/>
  <c r="AA510" i="6"/>
  <c r="AD510" i="6" s="1"/>
  <c r="AE510" i="6" s="1"/>
  <c r="AF510" i="6" s="1"/>
  <c r="AA514" i="6"/>
  <c r="AD514" i="6" s="1"/>
  <c r="AE514" i="6" s="1"/>
  <c r="AF514" i="6" s="1"/>
  <c r="AA518" i="6"/>
  <c r="AD518" i="6" s="1"/>
  <c r="AE518" i="6" s="1"/>
  <c r="AF518" i="6" s="1"/>
  <c r="AA522" i="6"/>
  <c r="AD522" i="6" s="1"/>
  <c r="AE522" i="6" s="1"/>
  <c r="AF522" i="6" s="1"/>
  <c r="AA526" i="6"/>
  <c r="AD526" i="6" s="1"/>
  <c r="AE526" i="6" s="1"/>
  <c r="AF526" i="6" s="1"/>
  <c r="AA530" i="6"/>
  <c r="AD530" i="6" s="1"/>
  <c r="AE530" i="6" s="1"/>
  <c r="AF530" i="6" s="1"/>
  <c r="AA534" i="6"/>
  <c r="AD534" i="6" s="1"/>
  <c r="AE534" i="6" s="1"/>
  <c r="AF534" i="6" s="1"/>
  <c r="AA538" i="6"/>
  <c r="AD538" i="6" s="1"/>
  <c r="AE538" i="6" s="1"/>
  <c r="AF538" i="6" s="1"/>
  <c r="AA542" i="6"/>
  <c r="AD542" i="6" s="1"/>
  <c r="AE542" i="6" s="1"/>
  <c r="AF542" i="6" s="1"/>
  <c r="AA546" i="6"/>
  <c r="AD546" i="6" s="1"/>
  <c r="AE546" i="6" s="1"/>
  <c r="AF546" i="6" s="1"/>
  <c r="AA550" i="6"/>
  <c r="AD550" i="6" s="1"/>
  <c r="AE550" i="6" s="1"/>
  <c r="AF550" i="6" s="1"/>
  <c r="AA554" i="6"/>
  <c r="AD554" i="6" s="1"/>
  <c r="AE554" i="6" s="1"/>
  <c r="AF554" i="6" s="1"/>
  <c r="AA558" i="6"/>
  <c r="AD558" i="6" s="1"/>
  <c r="AE558" i="6" s="1"/>
  <c r="AF558" i="6" s="1"/>
  <c r="AA562" i="6"/>
  <c r="AD562" i="6" s="1"/>
  <c r="AE562" i="6" s="1"/>
  <c r="AF562" i="6" s="1"/>
  <c r="AA566" i="6"/>
  <c r="AD566" i="6" s="1"/>
  <c r="AE566" i="6" s="1"/>
  <c r="AF566" i="6" s="1"/>
  <c r="AA570" i="6"/>
  <c r="AD570" i="6" s="1"/>
  <c r="AE570" i="6" s="1"/>
  <c r="AF570" i="6" s="1"/>
  <c r="AA574" i="6"/>
  <c r="AD574" i="6" s="1"/>
  <c r="AE574" i="6" s="1"/>
  <c r="AF574" i="6" s="1"/>
  <c r="AA578" i="6"/>
  <c r="AD578" i="6" s="1"/>
  <c r="AE578" i="6" s="1"/>
  <c r="AF578" i="6" s="1"/>
  <c r="AA582" i="6"/>
  <c r="AD582" i="6" s="1"/>
  <c r="AE582" i="6" s="1"/>
  <c r="AF582" i="6" s="1"/>
  <c r="AA586" i="6"/>
  <c r="AD586" i="6" s="1"/>
  <c r="AE586" i="6" s="1"/>
  <c r="AF586" i="6" s="1"/>
  <c r="AA590" i="6"/>
  <c r="AD590" i="6" s="1"/>
  <c r="AE590" i="6" s="1"/>
  <c r="AF590" i="6" s="1"/>
  <c r="AA594" i="6"/>
  <c r="AD594" i="6" s="1"/>
  <c r="AE594" i="6" s="1"/>
  <c r="AF594" i="6" s="1"/>
  <c r="AA598" i="6"/>
  <c r="AD598" i="6" s="1"/>
  <c r="AE598" i="6" s="1"/>
  <c r="AF598" i="6" s="1"/>
  <c r="AA602" i="6"/>
  <c r="AD602" i="6" s="1"/>
  <c r="AE602" i="6" s="1"/>
  <c r="AF602" i="6" s="1"/>
  <c r="AA606" i="6"/>
  <c r="AD606" i="6" s="1"/>
  <c r="AE606" i="6" s="1"/>
  <c r="AF606" i="6" s="1"/>
  <c r="AA610" i="6"/>
  <c r="AD610" i="6" s="1"/>
  <c r="AE610" i="6" s="1"/>
  <c r="AF610" i="6" s="1"/>
  <c r="AA614" i="6"/>
  <c r="AD614" i="6" s="1"/>
  <c r="AE614" i="6" s="1"/>
  <c r="AF614" i="6" s="1"/>
  <c r="AA618" i="6"/>
  <c r="AD618" i="6" s="1"/>
  <c r="AE618" i="6" s="1"/>
  <c r="AF618" i="6" s="1"/>
  <c r="AA622" i="6"/>
  <c r="AD622" i="6" s="1"/>
  <c r="AE622" i="6" s="1"/>
  <c r="AF622" i="6" s="1"/>
  <c r="AA626" i="6"/>
  <c r="AD626" i="6" s="1"/>
  <c r="AE626" i="6" s="1"/>
  <c r="AF626" i="6" s="1"/>
  <c r="AA630" i="6"/>
  <c r="AD630" i="6" s="1"/>
  <c r="AE630" i="6" s="1"/>
  <c r="AF630" i="6" s="1"/>
  <c r="AA634" i="6"/>
  <c r="AD634" i="6" s="1"/>
  <c r="AE634" i="6" s="1"/>
  <c r="AF634" i="6" s="1"/>
  <c r="AA638" i="6"/>
  <c r="AD638" i="6" s="1"/>
  <c r="AE638" i="6" s="1"/>
  <c r="AF638" i="6" s="1"/>
  <c r="AA642" i="6"/>
  <c r="AD642" i="6" s="1"/>
  <c r="AE642" i="6" s="1"/>
  <c r="AF642" i="6" s="1"/>
  <c r="AA646" i="6"/>
  <c r="AD646" i="6" s="1"/>
  <c r="AE646" i="6" s="1"/>
  <c r="AF646" i="6" s="1"/>
  <c r="AA650" i="6"/>
  <c r="AD650" i="6" s="1"/>
  <c r="AE650" i="6" s="1"/>
  <c r="AF650" i="6" s="1"/>
  <c r="AA654" i="6"/>
  <c r="AD654" i="6" s="1"/>
  <c r="AE654" i="6" s="1"/>
  <c r="AF654" i="6" s="1"/>
  <c r="AA658" i="6"/>
  <c r="AD658" i="6" s="1"/>
  <c r="AE658" i="6" s="1"/>
  <c r="AF658" i="6" s="1"/>
  <c r="AA662" i="6"/>
  <c r="AD662" i="6" s="1"/>
  <c r="AE662" i="6" s="1"/>
  <c r="AF662" i="6" s="1"/>
  <c r="AA666" i="6"/>
  <c r="AD666" i="6" s="1"/>
  <c r="AE666" i="6" s="1"/>
  <c r="AF666" i="6" s="1"/>
  <c r="AA670" i="6"/>
  <c r="AD670" i="6" s="1"/>
  <c r="AE670" i="6" s="1"/>
  <c r="AF670" i="6" s="1"/>
  <c r="AA674" i="6"/>
  <c r="AD674" i="6" s="1"/>
  <c r="AE674" i="6" s="1"/>
  <c r="AF674" i="6" s="1"/>
  <c r="AA678" i="6"/>
  <c r="AD678" i="6" s="1"/>
  <c r="AE678" i="6" s="1"/>
  <c r="AF678" i="6" s="1"/>
  <c r="AA682" i="6"/>
  <c r="AD682" i="6" s="1"/>
  <c r="AE682" i="6" s="1"/>
  <c r="AF682" i="6" s="1"/>
  <c r="AA686" i="6"/>
  <c r="AD686" i="6" s="1"/>
  <c r="AE686" i="6" s="1"/>
  <c r="AF686" i="6" s="1"/>
  <c r="AA690" i="6"/>
  <c r="AD690" i="6" s="1"/>
  <c r="AE690" i="6" s="1"/>
  <c r="AF690" i="6" s="1"/>
  <c r="AA694" i="6"/>
  <c r="AD694" i="6" s="1"/>
  <c r="AE694" i="6" s="1"/>
  <c r="AF694" i="6" s="1"/>
  <c r="AA698" i="6"/>
  <c r="AD698" i="6" s="1"/>
  <c r="AE698" i="6" s="1"/>
  <c r="AF698" i="6" s="1"/>
  <c r="AA702" i="6"/>
  <c r="AD702" i="6" s="1"/>
  <c r="AE702" i="6" s="1"/>
  <c r="AF702" i="6" s="1"/>
  <c r="AA706" i="6"/>
  <c r="AD706" i="6" s="1"/>
  <c r="AE706" i="6" s="1"/>
  <c r="AF706" i="6" s="1"/>
  <c r="AA710" i="6"/>
  <c r="AD710" i="6" s="1"/>
  <c r="AE710" i="6" s="1"/>
  <c r="AF710" i="6" s="1"/>
  <c r="AA55" i="6"/>
  <c r="AD55" i="6" s="1"/>
  <c r="AE55" i="6" s="1"/>
  <c r="AF55" i="6" s="1"/>
  <c r="AA59" i="6"/>
  <c r="AD59" i="6" s="1"/>
  <c r="AE59" i="6" s="1"/>
  <c r="AF59" i="6" s="1"/>
  <c r="AA63" i="6"/>
  <c r="AD63" i="6" s="1"/>
  <c r="AE63" i="6" s="1"/>
  <c r="AF63" i="6" s="1"/>
  <c r="AA67" i="6"/>
  <c r="AD67" i="6" s="1"/>
  <c r="AE67" i="6" s="1"/>
  <c r="AF67" i="6" s="1"/>
  <c r="AA71" i="6"/>
  <c r="AD71" i="6" s="1"/>
  <c r="AE71" i="6" s="1"/>
  <c r="AF71" i="6" s="1"/>
  <c r="AA75" i="6"/>
  <c r="AD75" i="6" s="1"/>
  <c r="AE75" i="6" s="1"/>
  <c r="AF75" i="6" s="1"/>
  <c r="AA79" i="6"/>
  <c r="AD79" i="6" s="1"/>
  <c r="AE79" i="6" s="1"/>
  <c r="AF79" i="6" s="1"/>
  <c r="AA83" i="6"/>
  <c r="AD83" i="6" s="1"/>
  <c r="AE83" i="6" s="1"/>
  <c r="AF83" i="6" s="1"/>
  <c r="AA87" i="6"/>
  <c r="AD87" i="6" s="1"/>
  <c r="AE87" i="6" s="1"/>
  <c r="AF87" i="6" s="1"/>
  <c r="AA91" i="6"/>
  <c r="AD91" i="6" s="1"/>
  <c r="AE91" i="6" s="1"/>
  <c r="AF91" i="6" s="1"/>
  <c r="AA95" i="6"/>
  <c r="AD95" i="6" s="1"/>
  <c r="AE95" i="6" s="1"/>
  <c r="AF95" i="6" s="1"/>
  <c r="AA99" i="6"/>
  <c r="AD99" i="6" s="1"/>
  <c r="AE99" i="6" s="1"/>
  <c r="AF99" i="6" s="1"/>
  <c r="AA103" i="6"/>
  <c r="AD103" i="6" s="1"/>
  <c r="AE103" i="6" s="1"/>
  <c r="AF103" i="6" s="1"/>
  <c r="AA107" i="6"/>
  <c r="AD107" i="6" s="1"/>
  <c r="AE107" i="6" s="1"/>
  <c r="AF107" i="6" s="1"/>
  <c r="AA111" i="6"/>
  <c r="AD111" i="6" s="1"/>
  <c r="AE111" i="6" s="1"/>
  <c r="AF111" i="6" s="1"/>
  <c r="AA115" i="6"/>
  <c r="AD115" i="6" s="1"/>
  <c r="AE115" i="6" s="1"/>
  <c r="AF115" i="6" s="1"/>
  <c r="AA119" i="6"/>
  <c r="AD119" i="6" s="1"/>
  <c r="AE119" i="6" s="1"/>
  <c r="AF119" i="6" s="1"/>
  <c r="AA123" i="6"/>
  <c r="AD123" i="6" s="1"/>
  <c r="AE123" i="6" s="1"/>
  <c r="AF123" i="6" s="1"/>
  <c r="AA127" i="6"/>
  <c r="AD127" i="6" s="1"/>
  <c r="AE127" i="6" s="1"/>
  <c r="AF127" i="6" s="1"/>
  <c r="AA131" i="6"/>
  <c r="AD131" i="6" s="1"/>
  <c r="AE131" i="6" s="1"/>
  <c r="AF131" i="6" s="1"/>
  <c r="AA135" i="6"/>
  <c r="AD135" i="6" s="1"/>
  <c r="AE135" i="6" s="1"/>
  <c r="AF135" i="6" s="1"/>
  <c r="AA139" i="6"/>
  <c r="AD139" i="6" s="1"/>
  <c r="AE139" i="6" s="1"/>
  <c r="AF139" i="6" s="1"/>
  <c r="AA143" i="6"/>
  <c r="AD143" i="6" s="1"/>
  <c r="AE143" i="6" s="1"/>
  <c r="AF143" i="6" s="1"/>
  <c r="AA147" i="6"/>
  <c r="AD147" i="6" s="1"/>
  <c r="AE147" i="6" s="1"/>
  <c r="AF147" i="6" s="1"/>
  <c r="AA151" i="6"/>
  <c r="AD151" i="6" s="1"/>
  <c r="AE151" i="6" s="1"/>
  <c r="AF151" i="6" s="1"/>
  <c r="AA155" i="6"/>
  <c r="AD155" i="6" s="1"/>
  <c r="AE155" i="6" s="1"/>
  <c r="AF155" i="6" s="1"/>
  <c r="AA159" i="6"/>
  <c r="AD159" i="6" s="1"/>
  <c r="AE159" i="6" s="1"/>
  <c r="AF159" i="6" s="1"/>
  <c r="AA163" i="6"/>
  <c r="AD163" i="6" s="1"/>
  <c r="AE163" i="6" s="1"/>
  <c r="AF163" i="6" s="1"/>
  <c r="AA167" i="6"/>
  <c r="AD167" i="6" s="1"/>
  <c r="AE167" i="6" s="1"/>
  <c r="AF167" i="6" s="1"/>
  <c r="AA171" i="6"/>
  <c r="AD171" i="6" s="1"/>
  <c r="AE171" i="6" s="1"/>
  <c r="AF171" i="6" s="1"/>
  <c r="AA175" i="6"/>
  <c r="AD175" i="6" s="1"/>
  <c r="AE175" i="6" s="1"/>
  <c r="AF175" i="6" s="1"/>
  <c r="AA179" i="6"/>
  <c r="AD179" i="6" s="1"/>
  <c r="AE179" i="6" s="1"/>
  <c r="AF179" i="6" s="1"/>
  <c r="AA183" i="6"/>
  <c r="AD183" i="6" s="1"/>
  <c r="AE183" i="6" s="1"/>
  <c r="AF183" i="6" s="1"/>
  <c r="AA187" i="6"/>
  <c r="AD187" i="6" s="1"/>
  <c r="AE187" i="6" s="1"/>
  <c r="AF187" i="6" s="1"/>
  <c r="AA191" i="6"/>
  <c r="AD191" i="6" s="1"/>
  <c r="AE191" i="6" s="1"/>
  <c r="AF191" i="6" s="1"/>
  <c r="AA195" i="6"/>
  <c r="AD195" i="6" s="1"/>
  <c r="AE195" i="6" s="1"/>
  <c r="AF195" i="6" s="1"/>
  <c r="AA199" i="6"/>
  <c r="AD199" i="6" s="1"/>
  <c r="AE199" i="6" s="1"/>
  <c r="AF199" i="6" s="1"/>
  <c r="AA203" i="6"/>
  <c r="AD203" i="6" s="1"/>
  <c r="AE203" i="6" s="1"/>
  <c r="AF203" i="6" s="1"/>
  <c r="AA207" i="6"/>
  <c r="AD207" i="6" s="1"/>
  <c r="AE207" i="6" s="1"/>
  <c r="AF207" i="6" s="1"/>
  <c r="AA211" i="6"/>
  <c r="AD211" i="6" s="1"/>
  <c r="AE211" i="6" s="1"/>
  <c r="AF211" i="6" s="1"/>
  <c r="AA215" i="6"/>
  <c r="AD215" i="6" s="1"/>
  <c r="AE215" i="6" s="1"/>
  <c r="AF215" i="6" s="1"/>
  <c r="AA219" i="6"/>
  <c r="AD219" i="6" s="1"/>
  <c r="AE219" i="6" s="1"/>
  <c r="AF219" i="6" s="1"/>
  <c r="AA223" i="6"/>
  <c r="AD223" i="6" s="1"/>
  <c r="AE223" i="6" s="1"/>
  <c r="AF223" i="6" s="1"/>
  <c r="AA227" i="6"/>
  <c r="AD227" i="6" s="1"/>
  <c r="AE227" i="6" s="1"/>
  <c r="AF227" i="6" s="1"/>
  <c r="AA231" i="6"/>
  <c r="AD231" i="6" s="1"/>
  <c r="AE231" i="6" s="1"/>
  <c r="AF231" i="6" s="1"/>
  <c r="AA235" i="6"/>
  <c r="AD235" i="6" s="1"/>
  <c r="AE235" i="6" s="1"/>
  <c r="AF235" i="6" s="1"/>
  <c r="AA239" i="6"/>
  <c r="AD239" i="6" s="1"/>
  <c r="AE239" i="6" s="1"/>
  <c r="AF239" i="6" s="1"/>
  <c r="AA243" i="6"/>
  <c r="AD243" i="6" s="1"/>
  <c r="AE243" i="6" s="1"/>
  <c r="AF243" i="6" s="1"/>
  <c r="AA247" i="6"/>
  <c r="AD247" i="6" s="1"/>
  <c r="AE247" i="6" s="1"/>
  <c r="AF247" i="6" s="1"/>
  <c r="AA251" i="6"/>
  <c r="AD251" i="6" s="1"/>
  <c r="AE251" i="6" s="1"/>
  <c r="AF251" i="6" s="1"/>
  <c r="AA255" i="6"/>
  <c r="AD255" i="6" s="1"/>
  <c r="AE255" i="6" s="1"/>
  <c r="AF255" i="6" s="1"/>
  <c r="AA259" i="6"/>
  <c r="AD259" i="6" s="1"/>
  <c r="AE259" i="6" s="1"/>
  <c r="AF259" i="6" s="1"/>
  <c r="AA263" i="6"/>
  <c r="AD263" i="6" s="1"/>
  <c r="AE263" i="6" s="1"/>
  <c r="AF263" i="6" s="1"/>
  <c r="AA267" i="6"/>
  <c r="AD267" i="6" s="1"/>
  <c r="AE267" i="6" s="1"/>
  <c r="AF267" i="6" s="1"/>
  <c r="AA271" i="6"/>
  <c r="AD271" i="6" s="1"/>
  <c r="AE271" i="6" s="1"/>
  <c r="AF271" i="6" s="1"/>
  <c r="AA275" i="6"/>
  <c r="AD275" i="6" s="1"/>
  <c r="AE275" i="6" s="1"/>
  <c r="AF275" i="6" s="1"/>
  <c r="AA279" i="6"/>
  <c r="AD279" i="6" s="1"/>
  <c r="AE279" i="6" s="1"/>
  <c r="AF279" i="6" s="1"/>
  <c r="AA283" i="6"/>
  <c r="AD283" i="6" s="1"/>
  <c r="AE283" i="6" s="1"/>
  <c r="AF283" i="6" s="1"/>
  <c r="AA287" i="6"/>
  <c r="AD287" i="6" s="1"/>
  <c r="AE287" i="6" s="1"/>
  <c r="AF287" i="6" s="1"/>
  <c r="AA291" i="6"/>
  <c r="AD291" i="6" s="1"/>
  <c r="AE291" i="6" s="1"/>
  <c r="AF291" i="6" s="1"/>
  <c r="AA295" i="6"/>
  <c r="AD295" i="6" s="1"/>
  <c r="AE295" i="6" s="1"/>
  <c r="AF295" i="6" s="1"/>
  <c r="AA299" i="6"/>
  <c r="AD299" i="6" s="1"/>
  <c r="AE299" i="6" s="1"/>
  <c r="AF299" i="6" s="1"/>
  <c r="AA303" i="6"/>
  <c r="AD303" i="6" s="1"/>
  <c r="AE303" i="6" s="1"/>
  <c r="AF303" i="6" s="1"/>
  <c r="AA307" i="6"/>
  <c r="AD307" i="6" s="1"/>
  <c r="AE307" i="6" s="1"/>
  <c r="AF307" i="6" s="1"/>
  <c r="AA311" i="6"/>
  <c r="AD311" i="6" s="1"/>
  <c r="AE311" i="6" s="1"/>
  <c r="AF311" i="6" s="1"/>
  <c r="AA315" i="6"/>
  <c r="AD315" i="6" s="1"/>
  <c r="AE315" i="6" s="1"/>
  <c r="AF315" i="6" s="1"/>
  <c r="AA319" i="6"/>
  <c r="AD319" i="6" s="1"/>
  <c r="AE319" i="6" s="1"/>
  <c r="AF319" i="6" s="1"/>
  <c r="AA323" i="6"/>
  <c r="AD323" i="6" s="1"/>
  <c r="AE323" i="6" s="1"/>
  <c r="AF323" i="6" s="1"/>
  <c r="AA327" i="6"/>
  <c r="AD327" i="6" s="1"/>
  <c r="AE327" i="6" s="1"/>
  <c r="AF327" i="6" s="1"/>
  <c r="AA331" i="6"/>
  <c r="AD331" i="6" s="1"/>
  <c r="AE331" i="6" s="1"/>
  <c r="AF331" i="6" s="1"/>
  <c r="AA335" i="6"/>
  <c r="AD335" i="6" s="1"/>
  <c r="AE335" i="6" s="1"/>
  <c r="AF335" i="6" s="1"/>
  <c r="AA339" i="6"/>
  <c r="AD339" i="6" s="1"/>
  <c r="AE339" i="6" s="1"/>
  <c r="AF339" i="6" s="1"/>
  <c r="AA343" i="6"/>
  <c r="AD343" i="6" s="1"/>
  <c r="AE343" i="6" s="1"/>
  <c r="AF343" i="6" s="1"/>
  <c r="AA347" i="6"/>
  <c r="AD347" i="6" s="1"/>
  <c r="AE347" i="6" s="1"/>
  <c r="AF347" i="6" s="1"/>
  <c r="AA351" i="6"/>
  <c r="AD351" i="6" s="1"/>
  <c r="AE351" i="6" s="1"/>
  <c r="AF351" i="6" s="1"/>
  <c r="AA355" i="6"/>
  <c r="AD355" i="6" s="1"/>
  <c r="AE355" i="6" s="1"/>
  <c r="AF355" i="6" s="1"/>
  <c r="AA359" i="6"/>
  <c r="AD359" i="6" s="1"/>
  <c r="AE359" i="6" s="1"/>
  <c r="AF359" i="6" s="1"/>
  <c r="AA363" i="6"/>
  <c r="AD363" i="6" s="1"/>
  <c r="AE363" i="6" s="1"/>
  <c r="AF363" i="6" s="1"/>
  <c r="AA367" i="6"/>
  <c r="AD367" i="6" s="1"/>
  <c r="AE367" i="6" s="1"/>
  <c r="AF367" i="6" s="1"/>
  <c r="AA371" i="6"/>
  <c r="AD371" i="6" s="1"/>
  <c r="AE371" i="6" s="1"/>
  <c r="AF371" i="6" s="1"/>
  <c r="AA375" i="6"/>
  <c r="AD375" i="6" s="1"/>
  <c r="AE375" i="6" s="1"/>
  <c r="AF375" i="6" s="1"/>
  <c r="AA379" i="6"/>
  <c r="AD379" i="6" s="1"/>
  <c r="AE379" i="6" s="1"/>
  <c r="AF379" i="6" s="1"/>
  <c r="AA383" i="6"/>
  <c r="AD383" i="6" s="1"/>
  <c r="AE383" i="6" s="1"/>
  <c r="AF383" i="6" s="1"/>
  <c r="AA387" i="6"/>
  <c r="AD387" i="6" s="1"/>
  <c r="AE387" i="6" s="1"/>
  <c r="AF387" i="6" s="1"/>
  <c r="AA391" i="6"/>
  <c r="AD391" i="6" s="1"/>
  <c r="AE391" i="6" s="1"/>
  <c r="AF391" i="6" s="1"/>
  <c r="AA395" i="6"/>
  <c r="AD395" i="6" s="1"/>
  <c r="AE395" i="6" s="1"/>
  <c r="AF395" i="6" s="1"/>
  <c r="AA399" i="6"/>
  <c r="AD399" i="6" s="1"/>
  <c r="AE399" i="6" s="1"/>
  <c r="AF399" i="6" s="1"/>
  <c r="AA403" i="6"/>
  <c r="AD403" i="6" s="1"/>
  <c r="AE403" i="6" s="1"/>
  <c r="AF403" i="6" s="1"/>
  <c r="AA407" i="6"/>
  <c r="AD407" i="6" s="1"/>
  <c r="AE407" i="6" s="1"/>
  <c r="AF407" i="6" s="1"/>
  <c r="AA411" i="6"/>
  <c r="AD411" i="6" s="1"/>
  <c r="AE411" i="6" s="1"/>
  <c r="AF411" i="6" s="1"/>
  <c r="AA415" i="6"/>
  <c r="AD415" i="6" s="1"/>
  <c r="AE415" i="6" s="1"/>
  <c r="AF415" i="6" s="1"/>
  <c r="AA419" i="6"/>
  <c r="AD419" i="6" s="1"/>
  <c r="AE419" i="6" s="1"/>
  <c r="AF419" i="6" s="1"/>
  <c r="AA423" i="6"/>
  <c r="AD423" i="6" s="1"/>
  <c r="AE423" i="6" s="1"/>
  <c r="AF423" i="6" s="1"/>
  <c r="AA427" i="6"/>
  <c r="AD427" i="6" s="1"/>
  <c r="AE427" i="6" s="1"/>
  <c r="AF427" i="6" s="1"/>
  <c r="AA431" i="6"/>
  <c r="AD431" i="6" s="1"/>
  <c r="AE431" i="6" s="1"/>
  <c r="AF431" i="6" s="1"/>
  <c r="AA435" i="6"/>
  <c r="AD435" i="6" s="1"/>
  <c r="AE435" i="6" s="1"/>
  <c r="AF435" i="6" s="1"/>
  <c r="AA439" i="6"/>
  <c r="AD439" i="6" s="1"/>
  <c r="AE439" i="6" s="1"/>
  <c r="AF439" i="6" s="1"/>
  <c r="AA443" i="6"/>
  <c r="AD443" i="6" s="1"/>
  <c r="AE443" i="6" s="1"/>
  <c r="AF443" i="6" s="1"/>
  <c r="AA447" i="6"/>
  <c r="AD447" i="6" s="1"/>
  <c r="AE447" i="6" s="1"/>
  <c r="AF447" i="6" s="1"/>
  <c r="AA451" i="6"/>
  <c r="AD451" i="6" s="1"/>
  <c r="AE451" i="6" s="1"/>
  <c r="AF451" i="6" s="1"/>
  <c r="AA455" i="6"/>
  <c r="AD455" i="6" s="1"/>
  <c r="AE455" i="6" s="1"/>
  <c r="AF455" i="6" s="1"/>
  <c r="AA459" i="6"/>
  <c r="AD459" i="6" s="1"/>
  <c r="AE459" i="6" s="1"/>
  <c r="AF459" i="6" s="1"/>
  <c r="AA463" i="6"/>
  <c r="AD463" i="6" s="1"/>
  <c r="AE463" i="6" s="1"/>
  <c r="AF463" i="6" s="1"/>
  <c r="AA467" i="6"/>
  <c r="AD467" i="6" s="1"/>
  <c r="AE467" i="6" s="1"/>
  <c r="AF467" i="6" s="1"/>
  <c r="AA471" i="6"/>
  <c r="AD471" i="6" s="1"/>
  <c r="AE471" i="6" s="1"/>
  <c r="AF471" i="6" s="1"/>
  <c r="AA475" i="6"/>
  <c r="AD475" i="6" s="1"/>
  <c r="AE475" i="6" s="1"/>
  <c r="AF475" i="6" s="1"/>
  <c r="AA479" i="6"/>
  <c r="AD479" i="6" s="1"/>
  <c r="AE479" i="6" s="1"/>
  <c r="AF479" i="6" s="1"/>
  <c r="AA483" i="6"/>
  <c r="AD483" i="6" s="1"/>
  <c r="AE483" i="6" s="1"/>
  <c r="AF483" i="6" s="1"/>
  <c r="AA487" i="6"/>
  <c r="AD487" i="6" s="1"/>
  <c r="AE487" i="6" s="1"/>
  <c r="AF487" i="6" s="1"/>
  <c r="AA491" i="6"/>
  <c r="AD491" i="6" s="1"/>
  <c r="AE491" i="6" s="1"/>
  <c r="AF491" i="6" s="1"/>
  <c r="AA495" i="6"/>
  <c r="AD495" i="6" s="1"/>
  <c r="AE495" i="6" s="1"/>
  <c r="AF495" i="6" s="1"/>
  <c r="AA499" i="6"/>
  <c r="AD499" i="6" s="1"/>
  <c r="AE499" i="6" s="1"/>
  <c r="AF499" i="6" s="1"/>
  <c r="AA503" i="6"/>
  <c r="AD503" i="6" s="1"/>
  <c r="AE503" i="6" s="1"/>
  <c r="AF503" i="6" s="1"/>
  <c r="AA507" i="6"/>
  <c r="AD507" i="6" s="1"/>
  <c r="AE507" i="6" s="1"/>
  <c r="AF507" i="6" s="1"/>
  <c r="AA511" i="6"/>
  <c r="AD511" i="6" s="1"/>
  <c r="AE511" i="6" s="1"/>
  <c r="AF511" i="6" s="1"/>
  <c r="AA515" i="6"/>
  <c r="AD515" i="6" s="1"/>
  <c r="AE515" i="6" s="1"/>
  <c r="AF515" i="6" s="1"/>
  <c r="AA519" i="6"/>
  <c r="AD519" i="6" s="1"/>
  <c r="AE519" i="6" s="1"/>
  <c r="AF519" i="6" s="1"/>
  <c r="AA523" i="6"/>
  <c r="AD523" i="6" s="1"/>
  <c r="AE523" i="6" s="1"/>
  <c r="AF523" i="6" s="1"/>
  <c r="AA527" i="6"/>
  <c r="AD527" i="6" s="1"/>
  <c r="AE527" i="6" s="1"/>
  <c r="AF527" i="6" s="1"/>
  <c r="AA531" i="6"/>
  <c r="AD531" i="6" s="1"/>
  <c r="AE531" i="6" s="1"/>
  <c r="AF531" i="6" s="1"/>
  <c r="AA535" i="6"/>
  <c r="AD535" i="6" s="1"/>
  <c r="AE535" i="6" s="1"/>
  <c r="AF535" i="6" s="1"/>
  <c r="AA539" i="6"/>
  <c r="AD539" i="6" s="1"/>
  <c r="AE539" i="6" s="1"/>
  <c r="AF539" i="6" s="1"/>
  <c r="AA543" i="6"/>
  <c r="AD543" i="6" s="1"/>
  <c r="AE543" i="6" s="1"/>
  <c r="AF543" i="6" s="1"/>
  <c r="AA547" i="6"/>
  <c r="AD547" i="6" s="1"/>
  <c r="AE547" i="6" s="1"/>
  <c r="AF547" i="6" s="1"/>
  <c r="AA551" i="6"/>
  <c r="AD551" i="6" s="1"/>
  <c r="AE551" i="6" s="1"/>
  <c r="AF551" i="6" s="1"/>
  <c r="AA555" i="6"/>
  <c r="AD555" i="6" s="1"/>
  <c r="AE555" i="6" s="1"/>
  <c r="AF555" i="6" s="1"/>
  <c r="AA559" i="6"/>
  <c r="AD559" i="6" s="1"/>
  <c r="AE559" i="6" s="1"/>
  <c r="AF559" i="6" s="1"/>
  <c r="AA563" i="6"/>
  <c r="AD563" i="6" s="1"/>
  <c r="AE563" i="6" s="1"/>
  <c r="AF563" i="6" s="1"/>
  <c r="AA567" i="6"/>
  <c r="AD567" i="6" s="1"/>
  <c r="AE567" i="6" s="1"/>
  <c r="AF567" i="6" s="1"/>
  <c r="AA571" i="6"/>
  <c r="AD571" i="6" s="1"/>
  <c r="AE571" i="6" s="1"/>
  <c r="AF571" i="6" s="1"/>
  <c r="AA575" i="6"/>
  <c r="AD575" i="6" s="1"/>
  <c r="AE575" i="6" s="1"/>
  <c r="AF575" i="6" s="1"/>
  <c r="AA579" i="6"/>
  <c r="AD579" i="6" s="1"/>
  <c r="AE579" i="6" s="1"/>
  <c r="AF579" i="6" s="1"/>
  <c r="AA583" i="6"/>
  <c r="AD583" i="6" s="1"/>
  <c r="AE583" i="6" s="1"/>
  <c r="AF583" i="6" s="1"/>
  <c r="AA587" i="6"/>
  <c r="AD587" i="6" s="1"/>
  <c r="AE587" i="6" s="1"/>
  <c r="AF587" i="6" s="1"/>
  <c r="AA591" i="6"/>
  <c r="AD591" i="6" s="1"/>
  <c r="AE591" i="6" s="1"/>
  <c r="AF591" i="6" s="1"/>
  <c r="AA595" i="6"/>
  <c r="AD595" i="6" s="1"/>
  <c r="AE595" i="6" s="1"/>
  <c r="AF595" i="6" s="1"/>
  <c r="AA599" i="6"/>
  <c r="AD599" i="6" s="1"/>
  <c r="AE599" i="6" s="1"/>
  <c r="AF599" i="6" s="1"/>
  <c r="AA603" i="6"/>
  <c r="AD603" i="6" s="1"/>
  <c r="AE603" i="6" s="1"/>
  <c r="AF603" i="6" s="1"/>
  <c r="AA607" i="6"/>
  <c r="AD607" i="6" s="1"/>
  <c r="AE607" i="6" s="1"/>
  <c r="AF607" i="6" s="1"/>
  <c r="AA611" i="6"/>
  <c r="AD611" i="6" s="1"/>
  <c r="AE611" i="6" s="1"/>
  <c r="AF611" i="6" s="1"/>
  <c r="AA615" i="6"/>
  <c r="AD615" i="6" s="1"/>
  <c r="AE615" i="6" s="1"/>
  <c r="AF615" i="6" s="1"/>
  <c r="AA619" i="6"/>
  <c r="AD619" i="6" s="1"/>
  <c r="AE619" i="6" s="1"/>
  <c r="AF619" i="6" s="1"/>
  <c r="AA623" i="6"/>
  <c r="AD623" i="6" s="1"/>
  <c r="AE623" i="6" s="1"/>
  <c r="AF623" i="6" s="1"/>
  <c r="AA627" i="6"/>
  <c r="AD627" i="6" s="1"/>
  <c r="AE627" i="6" s="1"/>
  <c r="AF627" i="6" s="1"/>
  <c r="AA631" i="6"/>
  <c r="AD631" i="6" s="1"/>
  <c r="AE631" i="6" s="1"/>
  <c r="AF631" i="6" s="1"/>
  <c r="AA635" i="6"/>
  <c r="AD635" i="6" s="1"/>
  <c r="AE635" i="6" s="1"/>
  <c r="AF635" i="6" s="1"/>
  <c r="AA639" i="6"/>
  <c r="AD639" i="6" s="1"/>
  <c r="AE639" i="6" s="1"/>
  <c r="AF639" i="6" s="1"/>
  <c r="AA643" i="6"/>
  <c r="AD643" i="6" s="1"/>
  <c r="AE643" i="6" s="1"/>
  <c r="AF643" i="6" s="1"/>
  <c r="AA647" i="6"/>
  <c r="AD647" i="6" s="1"/>
  <c r="AE647" i="6" s="1"/>
  <c r="AF647" i="6" s="1"/>
  <c r="AA651" i="6"/>
  <c r="AD651" i="6" s="1"/>
  <c r="AE651" i="6" s="1"/>
  <c r="AF651" i="6" s="1"/>
  <c r="AA655" i="6"/>
  <c r="AD655" i="6" s="1"/>
  <c r="AE655" i="6" s="1"/>
  <c r="AF655" i="6" s="1"/>
  <c r="AA659" i="6"/>
  <c r="AD659" i="6" s="1"/>
  <c r="AE659" i="6" s="1"/>
  <c r="AF659" i="6" s="1"/>
  <c r="AA663" i="6"/>
  <c r="AD663" i="6" s="1"/>
  <c r="AE663" i="6" s="1"/>
  <c r="AF663" i="6" s="1"/>
  <c r="AA667" i="6"/>
  <c r="AD667" i="6" s="1"/>
  <c r="AE667" i="6" s="1"/>
  <c r="AF667" i="6" s="1"/>
  <c r="AA671" i="6"/>
  <c r="AD671" i="6" s="1"/>
  <c r="AE671" i="6" s="1"/>
  <c r="AF671" i="6" s="1"/>
  <c r="AA675" i="6"/>
  <c r="AD675" i="6" s="1"/>
  <c r="AE675" i="6" s="1"/>
  <c r="AF675" i="6" s="1"/>
  <c r="AA679" i="6"/>
  <c r="AD679" i="6" s="1"/>
  <c r="AE679" i="6" s="1"/>
  <c r="AF679" i="6" s="1"/>
  <c r="AA683" i="6"/>
  <c r="AD683" i="6" s="1"/>
  <c r="AE683" i="6" s="1"/>
  <c r="AF683" i="6" s="1"/>
  <c r="AA687" i="6"/>
  <c r="AD687" i="6" s="1"/>
  <c r="AE687" i="6" s="1"/>
  <c r="AF687" i="6" s="1"/>
  <c r="AA691" i="6"/>
  <c r="AD691" i="6" s="1"/>
  <c r="AE691" i="6" s="1"/>
  <c r="AF691" i="6" s="1"/>
  <c r="AA695" i="6"/>
  <c r="AD695" i="6" s="1"/>
  <c r="AE695" i="6" s="1"/>
  <c r="AF695" i="6" s="1"/>
  <c r="AA699" i="6"/>
  <c r="AD699" i="6" s="1"/>
  <c r="AE699" i="6" s="1"/>
  <c r="AF699" i="6" s="1"/>
  <c r="AA703" i="6"/>
  <c r="AD703" i="6" s="1"/>
  <c r="AE703" i="6" s="1"/>
  <c r="AF703" i="6" s="1"/>
  <c r="AA707" i="6"/>
  <c r="AD707" i="6" s="1"/>
  <c r="AE707" i="6" s="1"/>
  <c r="AF707" i="6" s="1"/>
  <c r="AA711" i="6"/>
  <c r="AD711" i="6" s="1"/>
  <c r="AE711" i="6" s="1"/>
  <c r="AF711" i="6" s="1"/>
  <c r="AA715" i="6"/>
  <c r="AD715" i="6" s="1"/>
  <c r="AE715" i="6" s="1"/>
  <c r="AF715" i="6" s="1"/>
  <c r="AA719" i="6"/>
  <c r="AD719" i="6" s="1"/>
  <c r="AE719" i="6" s="1"/>
  <c r="AF719" i="6" s="1"/>
  <c r="AA723" i="6"/>
  <c r="AD723" i="6" s="1"/>
  <c r="AE723" i="6" s="1"/>
  <c r="AF723" i="6" s="1"/>
  <c r="AA727" i="6"/>
  <c r="AD727" i="6" s="1"/>
  <c r="AE727" i="6" s="1"/>
  <c r="AF727" i="6" s="1"/>
  <c r="AA731" i="6"/>
  <c r="AD731" i="6" s="1"/>
  <c r="AE731" i="6" s="1"/>
  <c r="AF731" i="6" s="1"/>
  <c r="AA737" i="6"/>
  <c r="AD737" i="6" s="1"/>
  <c r="AE737" i="6" s="1"/>
  <c r="AF737" i="6" s="1"/>
  <c r="AA733" i="6"/>
  <c r="AD733" i="6" s="1"/>
  <c r="AE733" i="6" s="1"/>
  <c r="AF733" i="6" s="1"/>
  <c r="AA725" i="6"/>
  <c r="AD725" i="6" s="1"/>
  <c r="AE725" i="6" s="1"/>
  <c r="AF725" i="6" s="1"/>
  <c r="AA717" i="6"/>
  <c r="AD717" i="6" s="1"/>
  <c r="AE717" i="6" s="1"/>
  <c r="AF717" i="6" s="1"/>
  <c r="D3" i="12"/>
  <c r="C3" i="11"/>
  <c r="D37" i="12"/>
  <c r="C37" i="11"/>
  <c r="D36" i="12"/>
  <c r="C36" i="11"/>
  <c r="D35" i="12"/>
  <c r="C35" i="11"/>
  <c r="D34" i="12"/>
  <c r="C34" i="11"/>
  <c r="D33" i="12"/>
  <c r="C33" i="11"/>
  <c r="D32" i="12"/>
  <c r="C32" i="11"/>
  <c r="D31" i="12"/>
  <c r="C31" i="11"/>
  <c r="D30" i="12"/>
  <c r="C30" i="11"/>
  <c r="D29" i="12"/>
  <c r="C29" i="11"/>
  <c r="D28" i="12"/>
  <c r="C28" i="11"/>
  <c r="D27" i="12"/>
  <c r="C27" i="11"/>
  <c r="D26" i="12"/>
  <c r="C26" i="11"/>
  <c r="D25" i="12"/>
  <c r="C25" i="11"/>
  <c r="D24" i="12"/>
  <c r="C24" i="11"/>
  <c r="D23" i="12"/>
  <c r="C23" i="11"/>
  <c r="D22" i="12"/>
  <c r="C22" i="11"/>
  <c r="D21" i="12"/>
  <c r="C21" i="11"/>
  <c r="D20" i="12"/>
  <c r="C20" i="11"/>
  <c r="D19" i="12"/>
  <c r="C19" i="11"/>
  <c r="D18" i="12"/>
  <c r="C18" i="11"/>
  <c r="D17" i="12"/>
  <c r="C17" i="11"/>
  <c r="D16" i="12"/>
  <c r="C16" i="11"/>
  <c r="D15" i="12"/>
  <c r="C15" i="11"/>
  <c r="D14" i="12"/>
  <c r="C14" i="11"/>
  <c r="D13" i="12"/>
  <c r="C13" i="11"/>
  <c r="D12" i="12"/>
  <c r="C12" i="11"/>
  <c r="D11" i="12"/>
  <c r="C11" i="11"/>
  <c r="D10" i="12"/>
  <c r="C10" i="11"/>
  <c r="D9" i="12"/>
  <c r="C9" i="11"/>
  <c r="D8" i="12"/>
  <c r="C8" i="11"/>
  <c r="D7" i="12"/>
  <c r="C7" i="11"/>
  <c r="D6" i="12"/>
  <c r="C6" i="11"/>
  <c r="D5" i="12"/>
  <c r="C5" i="11"/>
  <c r="D4" i="12"/>
  <c r="C4" i="11"/>
  <c r="D1001" i="12"/>
  <c r="C1001" i="11"/>
  <c r="D1000" i="12"/>
  <c r="C1000" i="11"/>
  <c r="D999" i="12"/>
  <c r="C999" i="11"/>
  <c r="D998" i="12"/>
  <c r="C998" i="11"/>
  <c r="D997" i="12"/>
  <c r="C997" i="11"/>
  <c r="D996" i="12"/>
  <c r="C996" i="11"/>
  <c r="D995" i="12"/>
  <c r="C995" i="11"/>
  <c r="D994" i="12"/>
  <c r="C994" i="11"/>
  <c r="D993" i="12"/>
  <c r="C993" i="11"/>
  <c r="D992" i="12"/>
  <c r="C992" i="11"/>
  <c r="D991" i="12"/>
  <c r="C991" i="11"/>
  <c r="D990" i="12"/>
  <c r="C990" i="11"/>
  <c r="D989" i="12"/>
  <c r="C989" i="11"/>
  <c r="D988" i="12"/>
  <c r="C988" i="11"/>
  <c r="D987" i="12"/>
  <c r="C987" i="11"/>
  <c r="D986" i="12"/>
  <c r="C986" i="11"/>
  <c r="D985" i="12"/>
  <c r="C985" i="11"/>
  <c r="D984" i="12"/>
  <c r="C984" i="11"/>
  <c r="D983" i="12"/>
  <c r="C983" i="11"/>
  <c r="D982" i="12"/>
  <c r="C982" i="11"/>
  <c r="D981" i="12"/>
  <c r="C981" i="11"/>
  <c r="D980" i="12"/>
  <c r="C980" i="11"/>
  <c r="D979" i="12"/>
  <c r="C979" i="11"/>
  <c r="D978" i="12"/>
  <c r="C978" i="11"/>
  <c r="D977" i="12"/>
  <c r="C977" i="11"/>
  <c r="D976" i="12"/>
  <c r="C976" i="11"/>
  <c r="D975" i="12"/>
  <c r="C975" i="11"/>
  <c r="D974" i="12"/>
  <c r="C974" i="11"/>
  <c r="D973" i="12"/>
  <c r="C973" i="11"/>
  <c r="D972" i="12"/>
  <c r="C972" i="11"/>
  <c r="D971" i="12"/>
  <c r="C971" i="11"/>
  <c r="D970" i="12"/>
  <c r="C970" i="11"/>
  <c r="D969" i="12"/>
  <c r="C969" i="11"/>
  <c r="D968" i="12"/>
  <c r="C968" i="11"/>
  <c r="D967" i="12"/>
  <c r="C967" i="11"/>
  <c r="D966" i="12"/>
  <c r="C966" i="11"/>
  <c r="D965" i="12"/>
  <c r="C965" i="11"/>
  <c r="D964" i="12"/>
  <c r="C964" i="11"/>
  <c r="D963" i="12"/>
  <c r="C963" i="11"/>
  <c r="D962" i="12"/>
  <c r="C962" i="11"/>
  <c r="D961" i="12"/>
  <c r="C961" i="11"/>
  <c r="D960" i="12"/>
  <c r="C960" i="11"/>
  <c r="D959" i="12"/>
  <c r="C959" i="11"/>
  <c r="D958" i="12"/>
  <c r="C958" i="11"/>
  <c r="D957" i="12"/>
  <c r="C957" i="11"/>
  <c r="D956" i="12"/>
  <c r="C956" i="11"/>
  <c r="D955" i="12"/>
  <c r="C955" i="11"/>
  <c r="D954" i="12"/>
  <c r="C954" i="11"/>
  <c r="D953" i="12"/>
  <c r="C953" i="11"/>
  <c r="D952" i="12"/>
  <c r="C952" i="11"/>
  <c r="D951" i="12"/>
  <c r="C951" i="11"/>
  <c r="D950" i="12"/>
  <c r="C950" i="11"/>
  <c r="D949" i="12"/>
  <c r="C949" i="11"/>
  <c r="D948" i="12"/>
  <c r="C948" i="11"/>
  <c r="D947" i="12"/>
  <c r="C947" i="11"/>
  <c r="D946" i="12"/>
  <c r="C946" i="11"/>
  <c r="D945" i="12"/>
  <c r="C945" i="11"/>
  <c r="D944" i="12"/>
  <c r="C944" i="11"/>
  <c r="D943" i="12"/>
  <c r="C943" i="11"/>
  <c r="D942" i="12"/>
  <c r="C942" i="11"/>
  <c r="D941" i="12"/>
  <c r="C941" i="11"/>
  <c r="D940" i="12"/>
  <c r="C940" i="11"/>
  <c r="D939" i="12"/>
  <c r="C939" i="11"/>
  <c r="D938" i="12"/>
  <c r="C938" i="11"/>
  <c r="D937" i="12"/>
  <c r="C937" i="11"/>
  <c r="D936" i="12"/>
  <c r="C936" i="11"/>
  <c r="D935" i="12"/>
  <c r="C935" i="11"/>
  <c r="D934" i="12"/>
  <c r="C934" i="11"/>
  <c r="D933" i="12"/>
  <c r="C933" i="11"/>
  <c r="D932" i="12"/>
  <c r="C932" i="11"/>
  <c r="D931" i="12"/>
  <c r="C931" i="11"/>
  <c r="D930" i="12"/>
  <c r="C930" i="11"/>
  <c r="D929" i="12"/>
  <c r="C929" i="11"/>
  <c r="D928" i="12"/>
  <c r="C928" i="11"/>
  <c r="D927" i="12"/>
  <c r="C927" i="11"/>
  <c r="D926" i="12"/>
  <c r="C926" i="11"/>
  <c r="D925" i="12"/>
  <c r="C925" i="11"/>
  <c r="D924" i="12"/>
  <c r="C924" i="11"/>
  <c r="D923" i="12"/>
  <c r="C923" i="11"/>
  <c r="D922" i="12"/>
  <c r="C922" i="11"/>
  <c r="D921" i="12"/>
  <c r="C921" i="11"/>
  <c r="D920" i="12"/>
  <c r="C920" i="11"/>
  <c r="D919" i="12"/>
  <c r="C919" i="11"/>
  <c r="D918" i="12"/>
  <c r="C918" i="11"/>
  <c r="D917" i="12"/>
  <c r="C917" i="11"/>
  <c r="D916" i="12"/>
  <c r="C916" i="11"/>
  <c r="D915" i="12"/>
  <c r="C915" i="11"/>
  <c r="D914" i="12"/>
  <c r="C914" i="11"/>
  <c r="D913" i="12"/>
  <c r="C913" i="11"/>
  <c r="D912" i="12"/>
  <c r="C912" i="11"/>
  <c r="D911" i="12"/>
  <c r="C911" i="11"/>
  <c r="D910" i="12"/>
  <c r="C910" i="11"/>
  <c r="D909" i="12"/>
  <c r="C909" i="11"/>
  <c r="D908" i="12"/>
  <c r="C908" i="11"/>
  <c r="D907" i="12"/>
  <c r="C907" i="11"/>
  <c r="D906" i="12"/>
  <c r="C906" i="11"/>
  <c r="D905" i="12"/>
  <c r="C905" i="11"/>
  <c r="D904" i="12"/>
  <c r="C904" i="11"/>
  <c r="D903" i="12"/>
  <c r="C903" i="11"/>
  <c r="D902" i="12"/>
  <c r="C902" i="11"/>
  <c r="D901" i="12"/>
  <c r="C901" i="11"/>
  <c r="D900" i="12"/>
  <c r="C900" i="11"/>
  <c r="D899" i="12"/>
  <c r="C899" i="11"/>
  <c r="D898" i="12"/>
  <c r="C898" i="11"/>
  <c r="D897" i="12"/>
  <c r="C897" i="11"/>
  <c r="D896" i="12"/>
  <c r="C896" i="11"/>
  <c r="D895" i="12"/>
  <c r="C895" i="11"/>
  <c r="D894" i="12"/>
  <c r="C894" i="11"/>
  <c r="D893" i="12"/>
  <c r="C893" i="11"/>
  <c r="D892" i="12"/>
  <c r="C892" i="11"/>
  <c r="D891" i="12"/>
  <c r="C891" i="11"/>
  <c r="D890" i="12"/>
  <c r="C890" i="11"/>
  <c r="D889" i="12"/>
  <c r="C889" i="11"/>
  <c r="D888" i="12"/>
  <c r="C888" i="11"/>
  <c r="D887" i="12"/>
  <c r="C887" i="11"/>
  <c r="D886" i="12"/>
  <c r="C886" i="11"/>
  <c r="D885" i="12"/>
  <c r="C885" i="11"/>
  <c r="D884" i="12"/>
  <c r="C884" i="11"/>
  <c r="D883" i="12"/>
  <c r="C883" i="11"/>
  <c r="D882" i="12"/>
  <c r="C882" i="11"/>
  <c r="D881" i="12"/>
  <c r="C881" i="11"/>
  <c r="D880" i="12"/>
  <c r="C880" i="11"/>
  <c r="D879" i="12"/>
  <c r="C879" i="11"/>
  <c r="D878" i="12"/>
  <c r="C878" i="11"/>
  <c r="D877" i="12"/>
  <c r="C877" i="11"/>
  <c r="D876" i="12"/>
  <c r="C876" i="11"/>
  <c r="D875" i="12"/>
  <c r="C875" i="11"/>
  <c r="D874" i="12"/>
  <c r="C874" i="11"/>
  <c r="D873" i="12"/>
  <c r="C873" i="11"/>
  <c r="D872" i="12"/>
  <c r="C872" i="11"/>
  <c r="D871" i="12"/>
  <c r="C871" i="11"/>
  <c r="D870" i="12"/>
  <c r="C870" i="11"/>
  <c r="D869" i="12"/>
  <c r="C869" i="11"/>
  <c r="D868" i="12"/>
  <c r="C868" i="11"/>
  <c r="D867" i="12"/>
  <c r="C867" i="11"/>
  <c r="D866" i="12"/>
  <c r="C866" i="11"/>
  <c r="D865" i="12"/>
  <c r="C865" i="11"/>
  <c r="D864" i="12"/>
  <c r="C864" i="11"/>
  <c r="D863" i="12"/>
  <c r="C863" i="11"/>
  <c r="D862" i="12"/>
  <c r="C862" i="11"/>
  <c r="D861" i="12"/>
  <c r="C861" i="11"/>
  <c r="D860" i="12"/>
  <c r="C860" i="11"/>
  <c r="D859" i="12"/>
  <c r="C859" i="11"/>
  <c r="D858" i="12"/>
  <c r="C858" i="11"/>
  <c r="D857" i="12"/>
  <c r="C857" i="11"/>
  <c r="D856" i="12"/>
  <c r="C856" i="11"/>
  <c r="D855" i="12"/>
  <c r="C855" i="11"/>
  <c r="D854" i="12"/>
  <c r="C854" i="11"/>
  <c r="D853" i="12"/>
  <c r="C853" i="11"/>
  <c r="D852" i="12"/>
  <c r="C852" i="11"/>
  <c r="D851" i="12"/>
  <c r="C851" i="11"/>
  <c r="D850" i="12"/>
  <c r="C850" i="11"/>
  <c r="D849" i="12"/>
  <c r="C849" i="11"/>
  <c r="D848" i="12"/>
  <c r="C848" i="11"/>
  <c r="D847" i="12"/>
  <c r="C847" i="11"/>
  <c r="D846" i="12"/>
  <c r="C846" i="11"/>
  <c r="D845" i="12"/>
  <c r="C845" i="11"/>
  <c r="D844" i="12"/>
  <c r="C844" i="11"/>
  <c r="D843" i="12"/>
  <c r="C843" i="11"/>
  <c r="D842" i="12"/>
  <c r="C842" i="11"/>
  <c r="D841" i="12"/>
  <c r="C841" i="11"/>
  <c r="D840" i="12"/>
  <c r="C840" i="11"/>
  <c r="D839" i="12"/>
  <c r="C839" i="11"/>
  <c r="D838" i="12"/>
  <c r="C838" i="11"/>
  <c r="D837" i="12"/>
  <c r="C837" i="11"/>
  <c r="D836" i="12"/>
  <c r="C836" i="11"/>
  <c r="D835" i="12"/>
  <c r="C835" i="11"/>
  <c r="D834" i="12"/>
  <c r="C834" i="11"/>
  <c r="D833" i="12"/>
  <c r="C833" i="11"/>
  <c r="D832" i="12"/>
  <c r="C832" i="11"/>
  <c r="D831" i="12"/>
  <c r="C831" i="11"/>
  <c r="D830" i="12"/>
  <c r="C830" i="11"/>
  <c r="D829" i="12"/>
  <c r="C829" i="11"/>
  <c r="D828" i="12"/>
  <c r="C828" i="11"/>
  <c r="D827" i="12"/>
  <c r="C827" i="11"/>
  <c r="D826" i="12"/>
  <c r="C826" i="11"/>
  <c r="D825" i="12"/>
  <c r="C825" i="11"/>
  <c r="D824" i="12"/>
  <c r="C824" i="11"/>
  <c r="D823" i="12"/>
  <c r="C823" i="11"/>
  <c r="D822" i="12"/>
  <c r="C822" i="11"/>
  <c r="D821" i="12"/>
  <c r="C821" i="11"/>
  <c r="D820" i="12"/>
  <c r="C820" i="11"/>
  <c r="D819" i="12"/>
  <c r="C819" i="11"/>
  <c r="D818" i="12"/>
  <c r="C818" i="11"/>
  <c r="D817" i="12"/>
  <c r="C817" i="11"/>
  <c r="D816" i="12"/>
  <c r="C816" i="11"/>
  <c r="D815" i="12"/>
  <c r="C815" i="11"/>
  <c r="D814" i="12"/>
  <c r="C814" i="11"/>
  <c r="D813" i="12"/>
  <c r="C813" i="11"/>
  <c r="D812" i="12"/>
  <c r="C812" i="11"/>
  <c r="D811" i="12"/>
  <c r="C811" i="11"/>
  <c r="D810" i="12"/>
  <c r="C810" i="11"/>
  <c r="D809" i="12"/>
  <c r="C809" i="11"/>
  <c r="D808" i="12"/>
  <c r="C808" i="11"/>
  <c r="D807" i="12"/>
  <c r="C807" i="11"/>
  <c r="D806" i="12"/>
  <c r="C806" i="11"/>
  <c r="D805" i="12"/>
  <c r="C805" i="11"/>
  <c r="D804" i="12"/>
  <c r="C804" i="11"/>
  <c r="D803" i="12"/>
  <c r="C803" i="11"/>
  <c r="D802" i="12"/>
  <c r="C802" i="11"/>
  <c r="D801" i="12"/>
  <c r="C801" i="11"/>
  <c r="D800" i="12"/>
  <c r="C800" i="11"/>
  <c r="D799" i="12"/>
  <c r="C799" i="11"/>
  <c r="D798" i="12"/>
  <c r="C798" i="11"/>
  <c r="D797" i="12"/>
  <c r="C797" i="11"/>
  <c r="D796" i="12"/>
  <c r="C796" i="11"/>
  <c r="D795" i="12"/>
  <c r="C795" i="11"/>
  <c r="D794" i="12"/>
  <c r="C794" i="11"/>
  <c r="D793" i="12"/>
  <c r="C793" i="11"/>
  <c r="D792" i="12"/>
  <c r="C792" i="11"/>
  <c r="D791" i="12"/>
  <c r="C791" i="11"/>
  <c r="D790" i="12"/>
  <c r="C790" i="11"/>
  <c r="D789" i="12"/>
  <c r="C789" i="11"/>
  <c r="D788" i="12"/>
  <c r="C788" i="11"/>
  <c r="D787" i="12"/>
  <c r="C787" i="11"/>
  <c r="D786" i="12"/>
  <c r="C786" i="11"/>
  <c r="D785" i="12"/>
  <c r="C785" i="11"/>
  <c r="D784" i="12"/>
  <c r="C784" i="11"/>
  <c r="D783" i="12"/>
  <c r="C783" i="11"/>
  <c r="D782" i="12"/>
  <c r="C782" i="11"/>
  <c r="D781" i="12"/>
  <c r="C781" i="11"/>
  <c r="D780" i="12"/>
  <c r="C780" i="11"/>
  <c r="D779" i="12"/>
  <c r="C779" i="11"/>
  <c r="D778" i="12"/>
  <c r="C778" i="11"/>
  <c r="D777" i="12"/>
  <c r="C777" i="11"/>
  <c r="D776" i="12"/>
  <c r="C776" i="11"/>
  <c r="D775" i="12"/>
  <c r="C775" i="11"/>
  <c r="D774" i="12"/>
  <c r="C774" i="11"/>
  <c r="D773" i="12"/>
  <c r="C773" i="11"/>
  <c r="D772" i="12"/>
  <c r="C772" i="11"/>
  <c r="D771" i="12"/>
  <c r="C771" i="11"/>
  <c r="D770" i="12"/>
  <c r="C770" i="11"/>
  <c r="D769" i="12"/>
  <c r="C769" i="11"/>
  <c r="D768" i="12"/>
  <c r="C768" i="11"/>
  <c r="D767" i="12"/>
  <c r="C767" i="11"/>
  <c r="D766" i="12"/>
  <c r="C766" i="11"/>
  <c r="D765" i="12"/>
  <c r="C765" i="11"/>
  <c r="D764" i="12"/>
  <c r="C764" i="11"/>
  <c r="D763" i="12"/>
  <c r="C763" i="11"/>
  <c r="D762" i="12"/>
  <c r="C762" i="11"/>
  <c r="D761" i="12"/>
  <c r="C761" i="11"/>
  <c r="D760" i="12"/>
  <c r="C760" i="11"/>
  <c r="D759" i="12"/>
  <c r="C759" i="11"/>
  <c r="D758" i="12"/>
  <c r="C758" i="11"/>
  <c r="D757" i="12"/>
  <c r="C757" i="11"/>
  <c r="D756" i="12"/>
  <c r="C756" i="11"/>
  <c r="D755" i="12"/>
  <c r="C755" i="11"/>
  <c r="D754" i="12"/>
  <c r="C754" i="11"/>
  <c r="D753" i="12"/>
  <c r="C753" i="11"/>
  <c r="D752" i="12"/>
  <c r="C752" i="11"/>
  <c r="D751" i="12"/>
  <c r="C751" i="11"/>
  <c r="D750" i="12"/>
  <c r="C750" i="11"/>
  <c r="D749" i="12"/>
  <c r="C749" i="11"/>
  <c r="D748" i="12"/>
  <c r="C748" i="11"/>
  <c r="D747" i="12"/>
  <c r="C747" i="11"/>
  <c r="D746" i="12"/>
  <c r="C746" i="11"/>
  <c r="D745" i="12"/>
  <c r="C745" i="11"/>
  <c r="D744" i="12"/>
  <c r="C744" i="11"/>
  <c r="D743" i="12"/>
  <c r="C743" i="11"/>
  <c r="D742" i="12"/>
  <c r="C742" i="11"/>
  <c r="D741" i="12"/>
  <c r="C741" i="11"/>
  <c r="D740" i="12"/>
  <c r="C740" i="11"/>
  <c r="D739" i="12"/>
  <c r="C739" i="11"/>
  <c r="D738" i="12"/>
  <c r="C738" i="11"/>
  <c r="D737" i="12"/>
  <c r="C737" i="11"/>
  <c r="D736" i="12"/>
  <c r="C736" i="11"/>
  <c r="D735" i="12"/>
  <c r="C735" i="11"/>
  <c r="D734" i="12"/>
  <c r="C734" i="11"/>
  <c r="D733" i="12"/>
  <c r="C733" i="11"/>
  <c r="D732" i="12"/>
  <c r="C732" i="11"/>
  <c r="D731" i="12"/>
  <c r="C731" i="11"/>
  <c r="D730" i="12"/>
  <c r="C730" i="11"/>
  <c r="D729" i="12"/>
  <c r="C729" i="11"/>
  <c r="D728" i="12"/>
  <c r="C728" i="11"/>
  <c r="D727" i="12"/>
  <c r="C727" i="11"/>
  <c r="D726" i="12"/>
  <c r="C726" i="11"/>
  <c r="D725" i="12"/>
  <c r="C725" i="11"/>
  <c r="D724" i="12"/>
  <c r="C724" i="11"/>
  <c r="D723" i="12"/>
  <c r="C723" i="11"/>
  <c r="D722" i="12"/>
  <c r="C722" i="11"/>
  <c r="D721" i="12"/>
  <c r="C721" i="11"/>
  <c r="D720" i="12"/>
  <c r="C720" i="11"/>
  <c r="D719" i="12"/>
  <c r="C719" i="11"/>
  <c r="D718" i="12"/>
  <c r="C718" i="11"/>
  <c r="D717" i="12"/>
  <c r="C717" i="11"/>
  <c r="D716" i="12"/>
  <c r="C716" i="11"/>
  <c r="D715" i="12"/>
  <c r="C715" i="11"/>
  <c r="D714" i="12"/>
  <c r="C714" i="11"/>
  <c r="D713" i="12"/>
  <c r="C713" i="11"/>
  <c r="D712" i="12"/>
  <c r="C712" i="11"/>
  <c r="D711" i="12"/>
  <c r="C711" i="11"/>
  <c r="D710" i="12"/>
  <c r="C710" i="11"/>
  <c r="D709" i="12"/>
  <c r="C709" i="11"/>
  <c r="D708" i="12"/>
  <c r="C708" i="11"/>
  <c r="D707" i="12"/>
  <c r="C707" i="11"/>
  <c r="D706" i="12"/>
  <c r="C706" i="11"/>
  <c r="D705" i="12"/>
  <c r="C705" i="11"/>
  <c r="D704" i="12"/>
  <c r="C704" i="11"/>
  <c r="D703" i="12"/>
  <c r="C703" i="11"/>
  <c r="D702" i="12"/>
  <c r="C702" i="11"/>
  <c r="D701" i="12"/>
  <c r="C701" i="11"/>
  <c r="D700" i="12"/>
  <c r="C700" i="11"/>
  <c r="D699" i="12"/>
  <c r="C699" i="11"/>
  <c r="D698" i="12"/>
  <c r="C698" i="11"/>
  <c r="D697" i="12"/>
  <c r="C697" i="11"/>
  <c r="D696" i="12"/>
  <c r="C696" i="11"/>
  <c r="D695" i="12"/>
  <c r="C695" i="11"/>
  <c r="D694" i="12"/>
  <c r="C694" i="11"/>
  <c r="D693" i="12"/>
  <c r="C693" i="11"/>
  <c r="D692" i="12"/>
  <c r="C692" i="11"/>
  <c r="D691" i="12"/>
  <c r="C691" i="11"/>
  <c r="D690" i="12"/>
  <c r="C690" i="11"/>
  <c r="D689" i="12"/>
  <c r="C689" i="11"/>
  <c r="D688" i="12"/>
  <c r="C688" i="11"/>
  <c r="D687" i="12"/>
  <c r="C687" i="11"/>
  <c r="D686" i="12"/>
  <c r="C686" i="11"/>
  <c r="D685" i="12"/>
  <c r="C685" i="11"/>
  <c r="D684" i="12"/>
  <c r="C684" i="11"/>
  <c r="D683" i="12"/>
  <c r="C683" i="11"/>
  <c r="D682" i="12"/>
  <c r="C682" i="11"/>
  <c r="D681" i="12"/>
  <c r="C681" i="11"/>
  <c r="D680" i="12"/>
  <c r="C680" i="11"/>
  <c r="D679" i="12"/>
  <c r="C679" i="11"/>
  <c r="D678" i="12"/>
  <c r="C678" i="11"/>
  <c r="D677" i="12"/>
  <c r="C677" i="11"/>
  <c r="D676" i="12"/>
  <c r="C676" i="11"/>
  <c r="D675" i="12"/>
  <c r="C675" i="11"/>
  <c r="D674" i="12"/>
  <c r="C674" i="11"/>
  <c r="D673" i="12"/>
  <c r="C673" i="11"/>
  <c r="D672" i="12"/>
  <c r="C672" i="11"/>
  <c r="D671" i="12"/>
  <c r="C671" i="11"/>
  <c r="D670" i="12"/>
  <c r="C670" i="11"/>
  <c r="D669" i="12"/>
  <c r="C669" i="11"/>
  <c r="D668" i="12"/>
  <c r="C668" i="11"/>
  <c r="D667" i="12"/>
  <c r="C667" i="11"/>
  <c r="D666" i="12"/>
  <c r="C666" i="11"/>
  <c r="D665" i="12"/>
  <c r="C665" i="11"/>
  <c r="D664" i="12"/>
  <c r="C664" i="11"/>
  <c r="D663" i="12"/>
  <c r="C663" i="11"/>
  <c r="D662" i="12"/>
  <c r="C662" i="11"/>
  <c r="D661" i="12"/>
  <c r="C661" i="11"/>
  <c r="D660" i="12"/>
  <c r="C660" i="11"/>
  <c r="D659" i="12"/>
  <c r="C659" i="11"/>
  <c r="D658" i="12"/>
  <c r="C658" i="11"/>
  <c r="D657" i="12"/>
  <c r="C657" i="11"/>
  <c r="D656" i="12"/>
  <c r="C656" i="11"/>
  <c r="D655" i="12"/>
  <c r="C655" i="11"/>
  <c r="D654" i="12"/>
  <c r="C654" i="11"/>
  <c r="D653" i="12"/>
  <c r="C653" i="11"/>
  <c r="D652" i="12"/>
  <c r="C652" i="11"/>
  <c r="D651" i="12"/>
  <c r="C651" i="11"/>
  <c r="D650" i="12"/>
  <c r="C650" i="11"/>
  <c r="D649" i="12"/>
  <c r="C649" i="11"/>
  <c r="D648" i="12"/>
  <c r="C648" i="11"/>
  <c r="D647" i="12"/>
  <c r="C647" i="11"/>
  <c r="D646" i="12"/>
  <c r="C646" i="11"/>
  <c r="D645" i="12"/>
  <c r="C645" i="11"/>
  <c r="D644" i="12"/>
  <c r="C644" i="11"/>
  <c r="D643" i="12"/>
  <c r="C643" i="11"/>
  <c r="D642" i="12"/>
  <c r="C642" i="11"/>
  <c r="D641" i="12"/>
  <c r="C641" i="11"/>
  <c r="D640" i="12"/>
  <c r="C640" i="11"/>
  <c r="D639" i="12"/>
  <c r="C639" i="11"/>
  <c r="D638" i="12"/>
  <c r="C638" i="11"/>
  <c r="D637" i="12"/>
  <c r="C637" i="11"/>
  <c r="D636" i="12"/>
  <c r="C636" i="11"/>
  <c r="D635" i="12"/>
  <c r="C635" i="11"/>
  <c r="D634" i="12"/>
  <c r="C634" i="11"/>
  <c r="D633" i="12"/>
  <c r="C633" i="11"/>
  <c r="D632" i="12"/>
  <c r="C632" i="11"/>
  <c r="D631" i="12"/>
  <c r="C631" i="11"/>
  <c r="D630" i="12"/>
  <c r="C630" i="11"/>
  <c r="D629" i="12"/>
  <c r="C629" i="11"/>
  <c r="D628" i="12"/>
  <c r="C628" i="11"/>
  <c r="D627" i="12"/>
  <c r="C627" i="11"/>
  <c r="D626" i="12"/>
  <c r="C626" i="11"/>
  <c r="D625" i="12"/>
  <c r="C625" i="11"/>
  <c r="D624" i="12"/>
  <c r="C624" i="11"/>
  <c r="D623" i="12"/>
  <c r="C623" i="11"/>
  <c r="D622" i="12"/>
  <c r="C622" i="11"/>
  <c r="D621" i="12"/>
  <c r="C621" i="11"/>
  <c r="D620" i="12"/>
  <c r="C620" i="11"/>
  <c r="D619" i="12"/>
  <c r="C619" i="11"/>
  <c r="D618" i="12"/>
  <c r="C618" i="11"/>
  <c r="D617" i="12"/>
  <c r="C617" i="11"/>
  <c r="D616" i="12"/>
  <c r="C616" i="11"/>
  <c r="D615" i="12"/>
  <c r="C615" i="11"/>
  <c r="D614" i="12"/>
  <c r="C614" i="11"/>
  <c r="D613" i="12"/>
  <c r="C613" i="11"/>
  <c r="D612" i="12"/>
  <c r="C612" i="11"/>
  <c r="D611" i="12"/>
  <c r="C611" i="11"/>
  <c r="D610" i="12"/>
  <c r="C610" i="11"/>
  <c r="D609" i="12"/>
  <c r="C609" i="11"/>
  <c r="D608" i="12"/>
  <c r="C608" i="11"/>
  <c r="D607" i="12"/>
  <c r="C607" i="11"/>
  <c r="D606" i="12"/>
  <c r="C606" i="11"/>
  <c r="D605" i="12"/>
  <c r="C605" i="11"/>
  <c r="D604" i="12"/>
  <c r="C604" i="11"/>
  <c r="D603" i="12"/>
  <c r="C603" i="11"/>
  <c r="D602" i="12"/>
  <c r="C602" i="11"/>
  <c r="D601" i="12"/>
  <c r="C601" i="11"/>
  <c r="D600" i="12"/>
  <c r="C600" i="11"/>
  <c r="D599" i="12"/>
  <c r="C599" i="11"/>
  <c r="D598" i="12"/>
  <c r="C598" i="11"/>
  <c r="D597" i="12"/>
  <c r="C597" i="11"/>
  <c r="D596" i="12"/>
  <c r="C596" i="11"/>
  <c r="D595" i="12"/>
  <c r="C595" i="11"/>
  <c r="D594" i="12"/>
  <c r="C594" i="11"/>
  <c r="D593" i="12"/>
  <c r="C593" i="11"/>
  <c r="D592" i="12"/>
  <c r="C592" i="11"/>
  <c r="D591" i="12"/>
  <c r="C591" i="11"/>
  <c r="D590" i="12"/>
  <c r="C590" i="11"/>
  <c r="D589" i="12"/>
  <c r="C589" i="11"/>
  <c r="D588" i="12"/>
  <c r="C588" i="11"/>
  <c r="D587" i="12"/>
  <c r="C587" i="11"/>
  <c r="D586" i="12"/>
  <c r="C586" i="11"/>
  <c r="D585" i="12"/>
  <c r="C585" i="11"/>
  <c r="D584" i="12"/>
  <c r="C584" i="11"/>
  <c r="D583" i="12"/>
  <c r="C583" i="11"/>
  <c r="D582" i="12"/>
  <c r="C582" i="11"/>
  <c r="D581" i="12"/>
  <c r="C581" i="11"/>
  <c r="D580" i="12"/>
  <c r="C580" i="11"/>
  <c r="D579" i="12"/>
  <c r="C579" i="11"/>
  <c r="D578" i="12"/>
  <c r="C578" i="11"/>
  <c r="D577" i="12"/>
  <c r="C577" i="11"/>
  <c r="D576" i="12"/>
  <c r="C576" i="11"/>
  <c r="D575" i="12"/>
  <c r="C575" i="11"/>
  <c r="D574" i="12"/>
  <c r="C574" i="11"/>
  <c r="D573" i="12"/>
  <c r="C573" i="11"/>
  <c r="D572" i="12"/>
  <c r="C572" i="11"/>
  <c r="D571" i="12"/>
  <c r="C571" i="11"/>
  <c r="D570" i="12"/>
  <c r="C570" i="11"/>
  <c r="D569" i="12"/>
  <c r="C569" i="11"/>
  <c r="D568" i="12"/>
  <c r="C568" i="11"/>
  <c r="D567" i="12"/>
  <c r="C567" i="11"/>
  <c r="D566" i="12"/>
  <c r="C566" i="11"/>
  <c r="D565" i="12"/>
  <c r="C565" i="11"/>
  <c r="D564" i="12"/>
  <c r="C564" i="11"/>
  <c r="D563" i="12"/>
  <c r="C563" i="11"/>
  <c r="D562" i="12"/>
  <c r="C562" i="11"/>
  <c r="D561" i="12"/>
  <c r="C561" i="11"/>
  <c r="D560" i="12"/>
  <c r="C560" i="11"/>
  <c r="D559" i="12"/>
  <c r="C559" i="11"/>
  <c r="D558" i="12"/>
  <c r="C558" i="11"/>
  <c r="D557" i="12"/>
  <c r="C557" i="11"/>
  <c r="D556" i="12"/>
  <c r="C556" i="11"/>
  <c r="D555" i="12"/>
  <c r="C555" i="11"/>
  <c r="D554" i="12"/>
  <c r="C554" i="11"/>
  <c r="D553" i="12"/>
  <c r="C553" i="11"/>
  <c r="D552" i="12"/>
  <c r="C552" i="11"/>
  <c r="D551" i="12"/>
  <c r="C551" i="11"/>
  <c r="D550" i="12"/>
  <c r="C550" i="11"/>
  <c r="D549" i="12"/>
  <c r="C549" i="11"/>
  <c r="D548" i="12"/>
  <c r="C548" i="11"/>
  <c r="D547" i="12"/>
  <c r="C547" i="11"/>
  <c r="D546" i="12"/>
  <c r="C546" i="11"/>
  <c r="D545" i="12"/>
  <c r="C545" i="11"/>
  <c r="D544" i="12"/>
  <c r="C544" i="11"/>
  <c r="D543" i="12"/>
  <c r="C543" i="11"/>
  <c r="D542" i="12"/>
  <c r="C542" i="11"/>
  <c r="D541" i="12"/>
  <c r="C541" i="11"/>
  <c r="D540" i="12"/>
  <c r="C540" i="11"/>
  <c r="D539" i="12"/>
  <c r="C539" i="11"/>
  <c r="D538" i="12"/>
  <c r="C538" i="11"/>
  <c r="D537" i="12"/>
  <c r="C537" i="11"/>
  <c r="D536" i="12"/>
  <c r="C536" i="11"/>
  <c r="D535" i="12"/>
  <c r="C535" i="11"/>
  <c r="D534" i="12"/>
  <c r="C534" i="11"/>
  <c r="D533" i="12"/>
  <c r="C533" i="11"/>
  <c r="D532" i="12"/>
  <c r="C532" i="11"/>
  <c r="D531" i="12"/>
  <c r="C531" i="11"/>
  <c r="D530" i="12"/>
  <c r="C530" i="11"/>
  <c r="D529" i="12"/>
  <c r="C529" i="11"/>
  <c r="D528" i="12"/>
  <c r="C528" i="11"/>
  <c r="D527" i="12"/>
  <c r="C527" i="11"/>
  <c r="D526" i="12"/>
  <c r="C526" i="11"/>
  <c r="D525" i="12"/>
  <c r="C525" i="11"/>
  <c r="D524" i="12"/>
  <c r="C524" i="11"/>
  <c r="D523" i="12"/>
  <c r="C523" i="11"/>
  <c r="D522" i="12"/>
  <c r="C522" i="11"/>
  <c r="D521" i="12"/>
  <c r="C521" i="11"/>
  <c r="D520" i="12"/>
  <c r="C520" i="11"/>
  <c r="D519" i="12"/>
  <c r="C519" i="11"/>
  <c r="D518" i="12"/>
  <c r="C518" i="11"/>
  <c r="D517" i="12"/>
  <c r="C517" i="11"/>
  <c r="D516" i="12"/>
  <c r="C516" i="11"/>
  <c r="D515" i="12"/>
  <c r="C515" i="11"/>
  <c r="D514" i="12"/>
  <c r="C514" i="11"/>
  <c r="D513" i="12"/>
  <c r="C513" i="11"/>
  <c r="D512" i="12"/>
  <c r="C512" i="11"/>
  <c r="D511" i="12"/>
  <c r="C511" i="11"/>
  <c r="D510" i="12"/>
  <c r="C510" i="11"/>
  <c r="D509" i="12"/>
  <c r="C509" i="11"/>
  <c r="D508" i="12"/>
  <c r="C508" i="11"/>
  <c r="D507" i="12"/>
  <c r="C507" i="11"/>
  <c r="D506" i="12"/>
  <c r="C506" i="11"/>
  <c r="D505" i="12"/>
  <c r="C505" i="11"/>
  <c r="D504" i="12"/>
  <c r="C504" i="11"/>
  <c r="D503" i="12"/>
  <c r="C503" i="11"/>
  <c r="D502" i="12"/>
  <c r="C502" i="11"/>
  <c r="D501" i="12"/>
  <c r="C501" i="11"/>
  <c r="D500" i="12"/>
  <c r="C500" i="11"/>
  <c r="D499" i="12"/>
  <c r="C499" i="11"/>
  <c r="D498" i="12"/>
  <c r="C498" i="11"/>
  <c r="D497" i="12"/>
  <c r="C497" i="11"/>
  <c r="D496" i="12"/>
  <c r="C496" i="11"/>
  <c r="D495" i="12"/>
  <c r="C495" i="11"/>
  <c r="D494" i="12"/>
  <c r="C494" i="11"/>
  <c r="D493" i="12"/>
  <c r="C493" i="11"/>
  <c r="D492" i="12"/>
  <c r="C492" i="11"/>
  <c r="D491" i="12"/>
  <c r="C491" i="11"/>
  <c r="D490" i="12"/>
  <c r="C490" i="11"/>
  <c r="D489" i="12"/>
  <c r="C489" i="11"/>
  <c r="D488" i="12"/>
  <c r="C488" i="11"/>
  <c r="D487" i="12"/>
  <c r="C487" i="11"/>
  <c r="D486" i="12"/>
  <c r="C486" i="11"/>
  <c r="D485" i="12"/>
  <c r="C485" i="11"/>
  <c r="D484" i="12"/>
  <c r="C484" i="11"/>
  <c r="D483" i="12"/>
  <c r="C483" i="11"/>
  <c r="D482" i="12"/>
  <c r="C482" i="11"/>
  <c r="D481" i="12"/>
  <c r="C481" i="11"/>
  <c r="D480" i="12"/>
  <c r="C480" i="11"/>
  <c r="D479" i="12"/>
  <c r="C479" i="11"/>
  <c r="D478" i="12"/>
  <c r="C478" i="11"/>
  <c r="D477" i="12"/>
  <c r="C477" i="11"/>
  <c r="D476" i="12"/>
  <c r="C476" i="11"/>
  <c r="D475" i="12"/>
  <c r="C475" i="11"/>
  <c r="D474" i="12"/>
  <c r="C474" i="11"/>
  <c r="D473" i="12"/>
  <c r="C473" i="11"/>
  <c r="D472" i="12"/>
  <c r="C472" i="11"/>
  <c r="D471" i="12"/>
  <c r="C471" i="11"/>
  <c r="D470" i="12"/>
  <c r="C470" i="11"/>
  <c r="D469" i="12"/>
  <c r="C469" i="11"/>
  <c r="D468" i="12"/>
  <c r="C468" i="11"/>
  <c r="D467" i="12"/>
  <c r="C467" i="11"/>
  <c r="D466" i="12"/>
  <c r="C466" i="11"/>
  <c r="D465" i="12"/>
  <c r="C465" i="11"/>
  <c r="D464" i="12"/>
  <c r="C464" i="11"/>
  <c r="D463" i="12"/>
  <c r="C463" i="11"/>
  <c r="D462" i="12"/>
  <c r="C462" i="11"/>
  <c r="D461" i="12"/>
  <c r="C461" i="11"/>
  <c r="D460" i="12"/>
  <c r="C460" i="11"/>
  <c r="D459" i="12"/>
  <c r="C459" i="11"/>
  <c r="D458" i="12"/>
  <c r="C458" i="11"/>
  <c r="D457" i="12"/>
  <c r="C457" i="11"/>
  <c r="D456" i="12"/>
  <c r="C456" i="11"/>
  <c r="D455" i="12"/>
  <c r="C455" i="11"/>
  <c r="D454" i="12"/>
  <c r="C454" i="11"/>
  <c r="D453" i="12"/>
  <c r="C453" i="11"/>
  <c r="D452" i="12"/>
  <c r="C452" i="11"/>
  <c r="D451" i="12"/>
  <c r="C451" i="11"/>
  <c r="D450" i="12"/>
  <c r="C450" i="11"/>
  <c r="D449" i="12"/>
  <c r="C449" i="11"/>
  <c r="D448" i="12"/>
  <c r="C448" i="11"/>
  <c r="D447" i="12"/>
  <c r="C447" i="11"/>
  <c r="D446" i="12"/>
  <c r="C446" i="11"/>
  <c r="D445" i="12"/>
  <c r="C445" i="11"/>
  <c r="D444" i="12"/>
  <c r="C444" i="11"/>
  <c r="D443" i="12"/>
  <c r="C443" i="11"/>
  <c r="D442" i="12"/>
  <c r="C442" i="11"/>
  <c r="D441" i="12"/>
  <c r="C441" i="11"/>
  <c r="D440" i="12"/>
  <c r="C440" i="11"/>
  <c r="D439" i="12"/>
  <c r="C439" i="11"/>
  <c r="D438" i="12"/>
  <c r="C438" i="11"/>
  <c r="D437" i="12"/>
  <c r="C437" i="11"/>
  <c r="D436" i="12"/>
  <c r="C436" i="11"/>
  <c r="D435" i="12"/>
  <c r="C435" i="11"/>
  <c r="D434" i="12"/>
  <c r="C434" i="11"/>
  <c r="D433" i="12"/>
  <c r="C433" i="11"/>
  <c r="D432" i="12"/>
  <c r="C432" i="11"/>
  <c r="D431" i="12"/>
  <c r="C431" i="11"/>
  <c r="D430" i="12"/>
  <c r="C430" i="11"/>
  <c r="D429" i="12"/>
  <c r="C429" i="11"/>
  <c r="D428" i="12"/>
  <c r="C428" i="11"/>
  <c r="D427" i="12"/>
  <c r="C427" i="11"/>
  <c r="D426" i="12"/>
  <c r="C426" i="11"/>
  <c r="D425" i="12"/>
  <c r="C425" i="11"/>
  <c r="D424" i="12"/>
  <c r="C424" i="11"/>
  <c r="D423" i="12"/>
  <c r="C423" i="11"/>
  <c r="D422" i="12"/>
  <c r="C422" i="11"/>
  <c r="D421" i="12"/>
  <c r="C421" i="11"/>
  <c r="D420" i="12"/>
  <c r="C420" i="11"/>
  <c r="D419" i="12"/>
  <c r="C419" i="11"/>
  <c r="D418" i="12"/>
  <c r="C418" i="11"/>
  <c r="D417" i="12"/>
  <c r="C417" i="11"/>
  <c r="D416" i="12"/>
  <c r="C416" i="11"/>
  <c r="D415" i="12"/>
  <c r="C415" i="11"/>
  <c r="D414" i="12"/>
  <c r="C414" i="11"/>
  <c r="D413" i="12"/>
  <c r="C413" i="11"/>
  <c r="D412" i="12"/>
  <c r="C412" i="11"/>
  <c r="D411" i="12"/>
  <c r="C411" i="11"/>
  <c r="D410" i="12"/>
  <c r="C410" i="11"/>
  <c r="D409" i="12"/>
  <c r="C409" i="11"/>
  <c r="D408" i="12"/>
  <c r="C408" i="11"/>
  <c r="D407" i="12"/>
  <c r="C407" i="11"/>
  <c r="D406" i="12"/>
  <c r="C406" i="11"/>
  <c r="D405" i="12"/>
  <c r="C405" i="11"/>
  <c r="D404" i="12"/>
  <c r="C404" i="11"/>
  <c r="D403" i="12"/>
  <c r="C403" i="11"/>
  <c r="D402" i="12"/>
  <c r="C402" i="11"/>
  <c r="D401" i="12"/>
  <c r="C401" i="11"/>
  <c r="D400" i="12"/>
  <c r="C400" i="11"/>
  <c r="D399" i="12"/>
  <c r="C399" i="11"/>
  <c r="D398" i="12"/>
  <c r="C398" i="11"/>
  <c r="D397" i="12"/>
  <c r="C397" i="11"/>
  <c r="D396" i="12"/>
  <c r="C396" i="11"/>
  <c r="D395" i="12"/>
  <c r="C395" i="11"/>
  <c r="D394" i="12"/>
  <c r="C394" i="11"/>
  <c r="D393" i="12"/>
  <c r="C393" i="11"/>
  <c r="D392" i="12"/>
  <c r="C392" i="11"/>
  <c r="D391" i="12"/>
  <c r="C391" i="11"/>
  <c r="D390" i="12"/>
  <c r="C390" i="11"/>
  <c r="D389" i="12"/>
  <c r="C389" i="11"/>
  <c r="D388" i="12"/>
  <c r="C388" i="11"/>
  <c r="D387" i="12"/>
  <c r="C387" i="11"/>
  <c r="D386" i="12"/>
  <c r="C386" i="11"/>
  <c r="D385" i="12"/>
  <c r="C385" i="11"/>
  <c r="D384" i="12"/>
  <c r="C384" i="11"/>
  <c r="D383" i="12"/>
  <c r="C383" i="11"/>
  <c r="D382" i="12"/>
  <c r="C382" i="11"/>
  <c r="D381" i="12"/>
  <c r="C381" i="11"/>
  <c r="D380" i="12"/>
  <c r="C380" i="11"/>
  <c r="D379" i="12"/>
  <c r="C379" i="11"/>
  <c r="D378" i="12"/>
  <c r="C378" i="11"/>
  <c r="D377" i="12"/>
  <c r="C377" i="11"/>
  <c r="D376" i="12"/>
  <c r="C376" i="11"/>
  <c r="D375" i="12"/>
  <c r="C375" i="11"/>
  <c r="D374" i="12"/>
  <c r="C374" i="11"/>
  <c r="D373" i="12"/>
  <c r="C373" i="11"/>
  <c r="D372" i="12"/>
  <c r="C372" i="11"/>
  <c r="D371" i="12"/>
  <c r="C371" i="11"/>
  <c r="D370" i="12"/>
  <c r="C370" i="11"/>
  <c r="D369" i="12"/>
  <c r="C369" i="11"/>
  <c r="D368" i="12"/>
  <c r="C368" i="11"/>
  <c r="D367" i="12"/>
  <c r="C367" i="11"/>
  <c r="D366" i="12"/>
  <c r="C366" i="11"/>
  <c r="D365" i="12"/>
  <c r="C365" i="11"/>
  <c r="D364" i="12"/>
  <c r="C364" i="11"/>
  <c r="D363" i="12"/>
  <c r="C363" i="11"/>
  <c r="D362" i="12"/>
  <c r="C362" i="11"/>
  <c r="D361" i="12"/>
  <c r="C361" i="11"/>
  <c r="D360" i="12"/>
  <c r="C360" i="11"/>
  <c r="D359" i="12"/>
  <c r="C359" i="11"/>
  <c r="D358" i="12"/>
  <c r="C358" i="11"/>
  <c r="D357" i="12"/>
  <c r="C357" i="11"/>
  <c r="D356" i="12"/>
  <c r="C356" i="11"/>
  <c r="D355" i="12"/>
  <c r="C355" i="11"/>
  <c r="D354" i="12"/>
  <c r="C354" i="11"/>
  <c r="D353" i="12"/>
  <c r="C353" i="11"/>
  <c r="D352" i="12"/>
  <c r="C352" i="11"/>
  <c r="D351" i="12"/>
  <c r="C351" i="11"/>
  <c r="D350" i="12"/>
  <c r="C350" i="11"/>
  <c r="D349" i="12"/>
  <c r="C349" i="11"/>
  <c r="D348" i="12"/>
  <c r="C348" i="11"/>
  <c r="D347" i="12"/>
  <c r="C347" i="11"/>
  <c r="D346" i="12"/>
  <c r="C346" i="11"/>
  <c r="D345" i="12"/>
  <c r="C345" i="11"/>
  <c r="D344" i="12"/>
  <c r="C344" i="11"/>
  <c r="D343" i="12"/>
  <c r="C343" i="11"/>
  <c r="D342" i="12"/>
  <c r="C342" i="11"/>
  <c r="D341" i="12"/>
  <c r="C341" i="11"/>
  <c r="D340" i="12"/>
  <c r="C340" i="11"/>
  <c r="D339" i="12"/>
  <c r="C339" i="11"/>
  <c r="D338" i="12"/>
  <c r="C338" i="11"/>
  <c r="D337" i="12"/>
  <c r="C337" i="11"/>
  <c r="D336" i="12"/>
  <c r="C336" i="11"/>
  <c r="D335" i="12"/>
  <c r="C335" i="11"/>
  <c r="D334" i="12"/>
  <c r="C334" i="11"/>
  <c r="D333" i="12"/>
  <c r="C333" i="11"/>
  <c r="D332" i="12"/>
  <c r="C332" i="11"/>
  <c r="D331" i="12"/>
  <c r="C331" i="11"/>
  <c r="D330" i="12"/>
  <c r="C330" i="11"/>
  <c r="D329" i="12"/>
  <c r="C329" i="11"/>
  <c r="D328" i="12"/>
  <c r="C328" i="11"/>
  <c r="D327" i="12"/>
  <c r="C327" i="11"/>
  <c r="D326" i="12"/>
  <c r="C326" i="11"/>
  <c r="D325" i="12"/>
  <c r="C325" i="11"/>
  <c r="D324" i="12"/>
  <c r="C324" i="11"/>
  <c r="D323" i="12"/>
  <c r="C323" i="11"/>
  <c r="D322" i="12"/>
  <c r="C322" i="11"/>
  <c r="D321" i="12"/>
  <c r="C321" i="11"/>
  <c r="D320" i="12"/>
  <c r="C320" i="11"/>
  <c r="D319" i="12"/>
  <c r="C319" i="11"/>
  <c r="D318" i="12"/>
  <c r="C318" i="11"/>
  <c r="D317" i="12"/>
  <c r="C317" i="11"/>
  <c r="D316" i="12"/>
  <c r="C316" i="11"/>
  <c r="D315" i="12"/>
  <c r="C315" i="11"/>
  <c r="D314" i="12"/>
  <c r="C314" i="11"/>
  <c r="D313" i="12"/>
  <c r="C313" i="11"/>
  <c r="D312" i="12"/>
  <c r="C312" i="11"/>
  <c r="D311" i="12"/>
  <c r="C311" i="11"/>
  <c r="D310" i="12"/>
  <c r="C310" i="11"/>
  <c r="D309" i="12"/>
  <c r="C309" i="11"/>
  <c r="D308" i="12"/>
  <c r="C308" i="11"/>
  <c r="D307" i="12"/>
  <c r="C307" i="11"/>
  <c r="D306" i="12"/>
  <c r="C306" i="11"/>
  <c r="D305" i="12"/>
  <c r="C305" i="11"/>
  <c r="D304" i="12"/>
  <c r="C304" i="11"/>
  <c r="D303" i="12"/>
  <c r="C303" i="11"/>
  <c r="D302" i="12"/>
  <c r="C302" i="11"/>
  <c r="D301" i="12"/>
  <c r="C301" i="11"/>
  <c r="D300" i="12"/>
  <c r="C300" i="11"/>
  <c r="D299" i="12"/>
  <c r="C299" i="11"/>
  <c r="D298" i="12"/>
  <c r="C298" i="11"/>
  <c r="D297" i="12"/>
  <c r="C297" i="11"/>
  <c r="D296" i="12"/>
  <c r="C296" i="11"/>
  <c r="D295" i="12"/>
  <c r="C295" i="11"/>
  <c r="D294" i="12"/>
  <c r="C294" i="11"/>
  <c r="D293" i="12"/>
  <c r="C293" i="11"/>
  <c r="D292" i="12"/>
  <c r="C292" i="11"/>
  <c r="D291" i="12"/>
  <c r="C291" i="11"/>
  <c r="D290" i="12"/>
  <c r="C290" i="11"/>
  <c r="D289" i="12"/>
  <c r="C289" i="11"/>
  <c r="D288" i="12"/>
  <c r="C288" i="11"/>
  <c r="D287" i="12"/>
  <c r="C287" i="11"/>
  <c r="D286" i="12"/>
  <c r="C286" i="11"/>
  <c r="D285" i="12"/>
  <c r="C285" i="11"/>
  <c r="D284" i="12"/>
  <c r="C284" i="11"/>
  <c r="D283" i="12"/>
  <c r="C283" i="11"/>
  <c r="D282" i="12"/>
  <c r="C282" i="11"/>
  <c r="D281" i="12"/>
  <c r="C281" i="11"/>
  <c r="D280" i="12"/>
  <c r="C280" i="11"/>
  <c r="D279" i="12"/>
  <c r="C279" i="11"/>
  <c r="D278" i="12"/>
  <c r="C278" i="11"/>
  <c r="D277" i="12"/>
  <c r="C277" i="11"/>
  <c r="D276" i="12"/>
  <c r="C276" i="11"/>
  <c r="D275" i="12"/>
  <c r="C275" i="11"/>
  <c r="D274" i="12"/>
  <c r="C274" i="11"/>
  <c r="D273" i="12"/>
  <c r="C273" i="11"/>
  <c r="D272" i="12"/>
  <c r="C272" i="11"/>
  <c r="D271" i="12"/>
  <c r="C271" i="11"/>
  <c r="D270" i="12"/>
  <c r="C270" i="11"/>
  <c r="D269" i="12"/>
  <c r="C269" i="11"/>
  <c r="D268" i="12"/>
  <c r="C268" i="11"/>
  <c r="D267" i="12"/>
  <c r="C267" i="11"/>
  <c r="D266" i="12"/>
  <c r="C266" i="11"/>
  <c r="D265" i="12"/>
  <c r="C265" i="11"/>
  <c r="D264" i="12"/>
  <c r="C264" i="11"/>
  <c r="D263" i="12"/>
  <c r="C263" i="11"/>
  <c r="D262" i="12"/>
  <c r="C262" i="11"/>
  <c r="D261" i="12"/>
  <c r="C261" i="11"/>
  <c r="D260" i="12"/>
  <c r="C260" i="11"/>
  <c r="D259" i="12"/>
  <c r="C259" i="11"/>
  <c r="D258" i="12"/>
  <c r="C258" i="11"/>
  <c r="D257" i="12"/>
  <c r="C257" i="11"/>
  <c r="D256" i="12"/>
  <c r="C256" i="11"/>
  <c r="D255" i="12"/>
  <c r="C255" i="11"/>
  <c r="D254" i="12"/>
  <c r="C254" i="11"/>
  <c r="D253" i="12"/>
  <c r="C253" i="11"/>
  <c r="D252" i="12"/>
  <c r="C252" i="11"/>
  <c r="D251" i="12"/>
  <c r="C251" i="11"/>
  <c r="D250" i="12"/>
  <c r="C250" i="11"/>
  <c r="D249" i="12"/>
  <c r="C249" i="11"/>
  <c r="D248" i="12"/>
  <c r="C248" i="11"/>
  <c r="D247" i="12"/>
  <c r="C247" i="11"/>
  <c r="D246" i="12"/>
  <c r="C246" i="11"/>
  <c r="D245" i="12"/>
  <c r="C245" i="11"/>
  <c r="D244" i="12"/>
  <c r="C244" i="11"/>
  <c r="D243" i="12"/>
  <c r="C243" i="11"/>
  <c r="D242" i="12"/>
  <c r="C242" i="11"/>
  <c r="D241" i="12"/>
  <c r="C241" i="11"/>
  <c r="D240" i="12"/>
  <c r="C240" i="11"/>
  <c r="D239" i="12"/>
  <c r="C239" i="11"/>
  <c r="D238" i="12"/>
  <c r="C238" i="11"/>
  <c r="D237" i="12"/>
  <c r="C237" i="11"/>
  <c r="D236" i="12"/>
  <c r="C236" i="11"/>
  <c r="D235" i="12"/>
  <c r="C235" i="11"/>
  <c r="D234" i="12"/>
  <c r="C234" i="11"/>
  <c r="D233" i="12"/>
  <c r="C233" i="11"/>
  <c r="D232" i="12"/>
  <c r="C232" i="11"/>
  <c r="D231" i="12"/>
  <c r="C231" i="11"/>
  <c r="D230" i="12"/>
  <c r="C230" i="11"/>
  <c r="D229" i="12"/>
  <c r="C229" i="11"/>
  <c r="D228" i="12"/>
  <c r="C228" i="11"/>
  <c r="D227" i="12"/>
  <c r="C227" i="11"/>
  <c r="D226" i="12"/>
  <c r="C226" i="11"/>
  <c r="D225" i="12"/>
  <c r="C225" i="11"/>
  <c r="D224" i="12"/>
  <c r="C224" i="11"/>
  <c r="D223" i="12"/>
  <c r="C223" i="11"/>
  <c r="D222" i="12"/>
  <c r="C222" i="11"/>
  <c r="D221" i="12"/>
  <c r="C221" i="11"/>
  <c r="D220" i="12"/>
  <c r="C220" i="11"/>
  <c r="D219" i="12"/>
  <c r="C219" i="11"/>
  <c r="D218" i="12"/>
  <c r="C218" i="11"/>
  <c r="D217" i="12"/>
  <c r="C217" i="11"/>
  <c r="D216" i="12"/>
  <c r="C216" i="11"/>
  <c r="D215" i="12"/>
  <c r="C215" i="11"/>
  <c r="D214" i="12"/>
  <c r="C214" i="11"/>
  <c r="D213" i="12"/>
  <c r="C213" i="11"/>
  <c r="D212" i="12"/>
  <c r="C212" i="11"/>
  <c r="D211" i="12"/>
  <c r="C211" i="11"/>
  <c r="D210" i="12"/>
  <c r="C210" i="11"/>
  <c r="D209" i="12"/>
  <c r="C209" i="11"/>
  <c r="D208" i="12"/>
  <c r="C208" i="11"/>
  <c r="D207" i="12"/>
  <c r="C207" i="11"/>
  <c r="D206" i="12"/>
  <c r="C206" i="11"/>
  <c r="D205" i="12"/>
  <c r="C205" i="11"/>
  <c r="D204" i="12"/>
  <c r="C204" i="11"/>
  <c r="D203" i="12"/>
  <c r="C203" i="11"/>
  <c r="D202" i="12"/>
  <c r="C202" i="11"/>
  <c r="D201" i="12"/>
  <c r="C201" i="11"/>
  <c r="D200" i="12"/>
  <c r="C200" i="11"/>
  <c r="D199" i="12"/>
  <c r="C199" i="11"/>
  <c r="D198" i="12"/>
  <c r="C198" i="11"/>
  <c r="D197" i="12"/>
  <c r="C197" i="11"/>
  <c r="D196" i="12"/>
  <c r="C196" i="11"/>
  <c r="D195" i="12"/>
  <c r="C195" i="11"/>
  <c r="D194" i="12"/>
  <c r="C194" i="11"/>
  <c r="D193" i="12"/>
  <c r="C193" i="11"/>
  <c r="D192" i="12"/>
  <c r="C192" i="11"/>
  <c r="D191" i="12"/>
  <c r="C191" i="11"/>
  <c r="D190" i="12"/>
  <c r="C190" i="11"/>
  <c r="D189" i="12"/>
  <c r="C189" i="11"/>
  <c r="D188" i="12"/>
  <c r="C188" i="11"/>
  <c r="D187" i="12"/>
  <c r="C187" i="11"/>
  <c r="D186" i="12"/>
  <c r="C186" i="11"/>
  <c r="D185" i="12"/>
  <c r="C185" i="11"/>
  <c r="D184" i="12"/>
  <c r="C184" i="11"/>
  <c r="D183" i="12"/>
  <c r="C183" i="11"/>
  <c r="D182" i="12"/>
  <c r="C182" i="11"/>
  <c r="D181" i="12"/>
  <c r="C181" i="11"/>
  <c r="D180" i="12"/>
  <c r="C180" i="11"/>
  <c r="D179" i="12"/>
  <c r="C179" i="11"/>
  <c r="D178" i="12"/>
  <c r="C178" i="11"/>
  <c r="D177" i="12"/>
  <c r="C177" i="11"/>
  <c r="D176" i="12"/>
  <c r="C176" i="11"/>
  <c r="D175" i="12"/>
  <c r="C175" i="11"/>
  <c r="D174" i="12"/>
  <c r="C174" i="11"/>
  <c r="D173" i="12"/>
  <c r="C173" i="11"/>
  <c r="D172" i="12"/>
  <c r="C172" i="11"/>
  <c r="D171" i="12"/>
  <c r="C171" i="11"/>
  <c r="D170" i="12"/>
  <c r="C170" i="11"/>
  <c r="D169" i="12"/>
  <c r="C169" i="11"/>
  <c r="D168" i="12"/>
  <c r="C168" i="11"/>
  <c r="D167" i="12"/>
  <c r="C167" i="11"/>
  <c r="D166" i="12"/>
  <c r="C166" i="11"/>
  <c r="D165" i="12"/>
  <c r="C165" i="11"/>
  <c r="D164" i="12"/>
  <c r="C164" i="11"/>
  <c r="D163" i="12"/>
  <c r="C163" i="11"/>
  <c r="D162" i="12"/>
  <c r="C162" i="11"/>
  <c r="D161" i="12"/>
  <c r="C161" i="11"/>
  <c r="D160" i="12"/>
  <c r="C160" i="11"/>
  <c r="D159" i="12"/>
  <c r="C159" i="11"/>
  <c r="D158" i="12"/>
  <c r="C158" i="11"/>
  <c r="D157" i="12"/>
  <c r="C157" i="11"/>
  <c r="D156" i="12"/>
  <c r="C156" i="11"/>
  <c r="D155" i="12"/>
  <c r="C155" i="11"/>
  <c r="D154" i="12"/>
  <c r="C154" i="11"/>
  <c r="D153" i="12"/>
  <c r="C153" i="11"/>
  <c r="D152" i="12"/>
  <c r="C152" i="11"/>
  <c r="D151" i="12"/>
  <c r="C151" i="11"/>
  <c r="D150" i="12"/>
  <c r="C150" i="11"/>
  <c r="D149" i="12"/>
  <c r="C149" i="11"/>
  <c r="D148" i="12"/>
  <c r="C148" i="11"/>
  <c r="D147" i="12"/>
  <c r="C147" i="11"/>
  <c r="D146" i="12"/>
  <c r="C146" i="11"/>
  <c r="D145" i="12"/>
  <c r="C145" i="11"/>
  <c r="D144" i="12"/>
  <c r="C144" i="11"/>
  <c r="D143" i="12"/>
  <c r="C143" i="11"/>
  <c r="D142" i="12"/>
  <c r="C142" i="11"/>
  <c r="D141" i="12"/>
  <c r="C141" i="11"/>
  <c r="D140" i="12"/>
  <c r="C140" i="11"/>
  <c r="D139" i="12"/>
  <c r="C139" i="11"/>
  <c r="D138" i="12"/>
  <c r="C138" i="11"/>
  <c r="D137" i="12"/>
  <c r="C137" i="11"/>
  <c r="D136" i="12"/>
  <c r="C136" i="11"/>
  <c r="D135" i="12"/>
  <c r="C135" i="11"/>
  <c r="D134" i="12"/>
  <c r="C134" i="11"/>
  <c r="D133" i="12"/>
  <c r="C133" i="11"/>
  <c r="D132" i="12"/>
  <c r="C132" i="11"/>
  <c r="D131" i="12"/>
  <c r="C131" i="11"/>
  <c r="D130" i="12"/>
  <c r="C130" i="11"/>
  <c r="D129" i="12"/>
  <c r="C129" i="11"/>
  <c r="D128" i="12"/>
  <c r="C128" i="11"/>
  <c r="D127" i="12"/>
  <c r="C127" i="11"/>
  <c r="D126" i="12"/>
  <c r="C126" i="11"/>
  <c r="D125" i="12"/>
  <c r="C125" i="11"/>
  <c r="D124" i="12"/>
  <c r="C124" i="11"/>
  <c r="D123" i="12"/>
  <c r="C123" i="11"/>
  <c r="D122" i="12"/>
  <c r="C122" i="11"/>
  <c r="D121" i="12"/>
  <c r="C121" i="11"/>
  <c r="D120" i="12"/>
  <c r="C120" i="11"/>
  <c r="D119" i="12"/>
  <c r="C119" i="11"/>
  <c r="D118" i="12"/>
  <c r="C118" i="11"/>
  <c r="D117" i="12"/>
  <c r="C117" i="11"/>
  <c r="D116" i="12"/>
  <c r="C116" i="11"/>
  <c r="D115" i="12"/>
  <c r="C115" i="11"/>
  <c r="D114" i="12"/>
  <c r="C114" i="11"/>
  <c r="D113" i="12"/>
  <c r="C113" i="11"/>
  <c r="D112" i="12"/>
  <c r="C112" i="11"/>
  <c r="D111" i="12"/>
  <c r="C111" i="11"/>
  <c r="D110" i="12"/>
  <c r="C110" i="11"/>
  <c r="D109" i="12"/>
  <c r="C109" i="11"/>
  <c r="D108" i="12"/>
  <c r="C108" i="11"/>
  <c r="D107" i="12"/>
  <c r="C107" i="11"/>
  <c r="D106" i="12"/>
  <c r="C106" i="11"/>
  <c r="D105" i="12"/>
  <c r="C105" i="11"/>
  <c r="D104" i="12"/>
  <c r="C104" i="11"/>
  <c r="D103" i="12"/>
  <c r="C103" i="11"/>
  <c r="D102" i="12"/>
  <c r="C102" i="11"/>
  <c r="D101" i="12"/>
  <c r="C101" i="11"/>
  <c r="D100" i="12"/>
  <c r="C100" i="11"/>
  <c r="D99" i="12"/>
  <c r="C99" i="11"/>
  <c r="D98" i="12"/>
  <c r="C98" i="11"/>
  <c r="D97" i="12"/>
  <c r="C97" i="11"/>
  <c r="D96" i="12"/>
  <c r="C96" i="11"/>
  <c r="D95" i="12"/>
  <c r="C95" i="11"/>
  <c r="D94" i="12"/>
  <c r="C94" i="11"/>
  <c r="D93" i="12"/>
  <c r="C93" i="11"/>
  <c r="D92" i="12"/>
  <c r="C92" i="11"/>
  <c r="D91" i="12"/>
  <c r="C91" i="11"/>
  <c r="D90" i="12"/>
  <c r="C90" i="11"/>
  <c r="D89" i="12"/>
  <c r="C89" i="11"/>
  <c r="D88" i="12"/>
  <c r="C88" i="11"/>
  <c r="D87" i="12"/>
  <c r="C87" i="11"/>
  <c r="D86" i="12"/>
  <c r="C86" i="11"/>
  <c r="D85" i="12"/>
  <c r="C85" i="11"/>
  <c r="D84" i="12"/>
  <c r="C84" i="11"/>
  <c r="D83" i="12"/>
  <c r="C83" i="11"/>
  <c r="D82" i="12"/>
  <c r="C82" i="11"/>
  <c r="D81" i="12"/>
  <c r="C81" i="11"/>
  <c r="D80" i="12"/>
  <c r="C80" i="11"/>
  <c r="D79" i="12"/>
  <c r="C79" i="11"/>
  <c r="D78" i="12"/>
  <c r="C78" i="11"/>
  <c r="D77" i="12"/>
  <c r="C77" i="11"/>
  <c r="D76" i="12"/>
  <c r="C76" i="11"/>
  <c r="D75" i="12"/>
  <c r="C75" i="11"/>
  <c r="D74" i="12"/>
  <c r="C74" i="11"/>
  <c r="D73" i="12"/>
  <c r="C73" i="11"/>
  <c r="D72" i="12"/>
  <c r="C72" i="11"/>
  <c r="D71" i="12"/>
  <c r="C71" i="11"/>
  <c r="D70" i="12"/>
  <c r="C70" i="11"/>
  <c r="D69" i="12"/>
  <c r="C69" i="11"/>
  <c r="D68" i="12"/>
  <c r="C68" i="11"/>
  <c r="D67" i="12"/>
  <c r="C67" i="11"/>
  <c r="D66" i="12"/>
  <c r="C66" i="11"/>
  <c r="D65" i="12"/>
  <c r="C65" i="11"/>
  <c r="D64" i="12"/>
  <c r="C64" i="11"/>
  <c r="D63" i="12"/>
  <c r="C63" i="11"/>
  <c r="D62" i="12"/>
  <c r="C62" i="11"/>
  <c r="D61" i="12"/>
  <c r="C61" i="11"/>
  <c r="D60" i="12"/>
  <c r="C60" i="11"/>
  <c r="D59" i="12"/>
  <c r="C59" i="11"/>
  <c r="D58" i="12"/>
  <c r="C58" i="11"/>
  <c r="D57" i="12"/>
  <c r="C57" i="11"/>
  <c r="D56" i="12"/>
  <c r="C56" i="11"/>
  <c r="D55" i="12"/>
  <c r="C55" i="11"/>
  <c r="D54" i="12"/>
  <c r="C54" i="11"/>
  <c r="D53" i="12"/>
  <c r="C53" i="11"/>
  <c r="D52" i="12"/>
  <c r="C52" i="11"/>
  <c r="D51" i="12"/>
  <c r="C51" i="11"/>
  <c r="D50" i="12"/>
  <c r="C50" i="11"/>
  <c r="D49" i="12"/>
  <c r="C49" i="11"/>
  <c r="D48" i="12"/>
  <c r="C48" i="11"/>
  <c r="D47" i="12"/>
  <c r="C47" i="11"/>
  <c r="D46" i="12"/>
  <c r="C46" i="11"/>
  <c r="D45" i="12"/>
  <c r="C45" i="11"/>
  <c r="D44" i="12"/>
  <c r="C44" i="11"/>
  <c r="D43" i="12"/>
  <c r="C43" i="11"/>
  <c r="D42" i="12"/>
  <c r="C42" i="11"/>
  <c r="D41" i="12"/>
  <c r="C41" i="11"/>
  <c r="D40" i="12"/>
  <c r="C40" i="11"/>
  <c r="D39" i="12"/>
  <c r="C39" i="11"/>
  <c r="D38" i="12"/>
  <c r="C38" i="11"/>
  <c r="D2" i="12"/>
  <c r="C2" i="11"/>
  <c r="L2" i="11" s="1" a="1"/>
  <c r="L2" i="11" s="1"/>
  <c r="M2" i="12" l="1" a="1"/>
  <c r="M2" i="12" s="1"/>
  <c r="AH50" i="6"/>
  <c r="C40" i="7"/>
  <c r="D53" i="7" s="1"/>
  <c r="G53" i="7" s="1"/>
  <c r="H53" i="7" s="1"/>
  <c r="I53" i="7" s="1"/>
  <c r="D62" i="7"/>
  <c r="G62" i="7" s="1"/>
  <c r="H62" i="7" s="1"/>
  <c r="I62" i="7" s="1"/>
  <c r="D63" i="7"/>
  <c r="G63" i="7" s="1"/>
  <c r="H63" i="7" s="1"/>
  <c r="I63" i="7" s="1"/>
  <c r="D64" i="7"/>
  <c r="G64" i="7" s="1"/>
  <c r="H64" i="7" s="1"/>
  <c r="I64" i="7" s="1"/>
  <c r="D65" i="7"/>
  <c r="G65" i="7" s="1"/>
  <c r="H65" i="7" s="1"/>
  <c r="I65" i="7" s="1"/>
  <c r="D66" i="7"/>
  <c r="G66" i="7" s="1"/>
  <c r="H66" i="7" s="1"/>
  <c r="I66" i="7" s="1"/>
  <c r="D67" i="7"/>
  <c r="G67" i="7" s="1"/>
  <c r="H67" i="7" s="1"/>
  <c r="I67" i="7" s="1"/>
  <c r="D68" i="7"/>
  <c r="G68" i="7" s="1"/>
  <c r="H68" i="7" s="1"/>
  <c r="I68" i="7" s="1"/>
  <c r="D69" i="7"/>
  <c r="G69" i="7" s="1"/>
  <c r="H69" i="7" s="1"/>
  <c r="I69" i="7" s="1"/>
  <c r="D70" i="7"/>
  <c r="G70" i="7" s="1"/>
  <c r="H70" i="7" s="1"/>
  <c r="I70" i="7" s="1"/>
  <c r="D71" i="7"/>
  <c r="G71" i="7" s="1"/>
  <c r="H71" i="7" s="1"/>
  <c r="I71" i="7" s="1"/>
  <c r="D72" i="7"/>
  <c r="G72" i="7" s="1"/>
  <c r="H72" i="7" s="1"/>
  <c r="I72" i="7" s="1"/>
  <c r="D73" i="7"/>
  <c r="G73" i="7" s="1"/>
  <c r="H73" i="7" s="1"/>
  <c r="I73" i="7" s="1"/>
  <c r="D74" i="7"/>
  <c r="G74" i="7" s="1"/>
  <c r="H74" i="7" s="1"/>
  <c r="I74" i="7" s="1"/>
  <c r="D75" i="7"/>
  <c r="G75" i="7" s="1"/>
  <c r="H75" i="7" s="1"/>
  <c r="I75" i="7" s="1"/>
  <c r="D76" i="7"/>
  <c r="G76" i="7" s="1"/>
  <c r="H76" i="7" s="1"/>
  <c r="I76" i="7" s="1"/>
  <c r="D77" i="7"/>
  <c r="G77" i="7" s="1"/>
  <c r="H77" i="7" s="1"/>
  <c r="I77" i="7" s="1"/>
  <c r="D78" i="7"/>
  <c r="G78" i="7" s="1"/>
  <c r="H78" i="7" s="1"/>
  <c r="I78" i="7" s="1"/>
  <c r="D79" i="7"/>
  <c r="G79" i="7" s="1"/>
  <c r="H79" i="7" s="1"/>
  <c r="I79" i="7" s="1"/>
  <c r="D80" i="7"/>
  <c r="G80" i="7" s="1"/>
  <c r="H80" i="7" s="1"/>
  <c r="I80" i="7" s="1"/>
  <c r="D81" i="7"/>
  <c r="G81" i="7" s="1"/>
  <c r="H81" i="7" s="1"/>
  <c r="I81" i="7" s="1"/>
  <c r="D82" i="7"/>
  <c r="G82" i="7" s="1"/>
  <c r="H82" i="7" s="1"/>
  <c r="I82" i="7" s="1"/>
  <c r="D83" i="7"/>
  <c r="G83" i="7" s="1"/>
  <c r="H83" i="7" s="1"/>
  <c r="I83" i="7" s="1"/>
  <c r="D84" i="7"/>
  <c r="G84" i="7" s="1"/>
  <c r="H84" i="7" s="1"/>
  <c r="I84" i="7" s="1"/>
  <c r="D85" i="7"/>
  <c r="G85" i="7" s="1"/>
  <c r="H85" i="7" s="1"/>
  <c r="I85" i="7" s="1"/>
  <c r="D86" i="7"/>
  <c r="G86" i="7" s="1"/>
  <c r="H86" i="7" s="1"/>
  <c r="I86" i="7" s="1"/>
  <c r="D87" i="7"/>
  <c r="G87" i="7" s="1"/>
  <c r="H87" i="7" s="1"/>
  <c r="I87" i="7" s="1"/>
  <c r="D88" i="7"/>
  <c r="G88" i="7" s="1"/>
  <c r="H88" i="7" s="1"/>
  <c r="I88" i="7" s="1"/>
  <c r="D89" i="7"/>
  <c r="G89" i="7" s="1"/>
  <c r="H89" i="7" s="1"/>
  <c r="I89" i="7" s="1"/>
  <c r="D90" i="7"/>
  <c r="G90" i="7" s="1"/>
  <c r="H90" i="7" s="1"/>
  <c r="I90" i="7" s="1"/>
  <c r="D91" i="7"/>
  <c r="G91" i="7" s="1"/>
  <c r="H91" i="7" s="1"/>
  <c r="I91" i="7" s="1"/>
  <c r="D92" i="7"/>
  <c r="G92" i="7" s="1"/>
  <c r="H92" i="7" s="1"/>
  <c r="I92" i="7" s="1"/>
  <c r="D93" i="7"/>
  <c r="G93" i="7" s="1"/>
  <c r="H93" i="7" s="1"/>
  <c r="I93" i="7" s="1"/>
  <c r="D94" i="7"/>
  <c r="G94" i="7" s="1"/>
  <c r="H94" i="7" s="1"/>
  <c r="I94" i="7" s="1"/>
  <c r="D95" i="7"/>
  <c r="G95" i="7" s="1"/>
  <c r="H95" i="7" s="1"/>
  <c r="I95" i="7" s="1"/>
  <c r="D96" i="7"/>
  <c r="G96" i="7" s="1"/>
  <c r="H96" i="7" s="1"/>
  <c r="I96" i="7" s="1"/>
  <c r="D97" i="7"/>
  <c r="G97" i="7" s="1"/>
  <c r="H97" i="7" s="1"/>
  <c r="I97" i="7" s="1"/>
  <c r="D98" i="7"/>
  <c r="G98" i="7" s="1"/>
  <c r="H98" i="7" s="1"/>
  <c r="I98" i="7" s="1"/>
  <c r="D99" i="7"/>
  <c r="G99" i="7" s="1"/>
  <c r="H99" i="7" s="1"/>
  <c r="I99" i="7" s="1"/>
  <c r="D100" i="7"/>
  <c r="G100" i="7" s="1"/>
  <c r="H100" i="7" s="1"/>
  <c r="I100" i="7" s="1"/>
  <c r="D101" i="7"/>
  <c r="G101" i="7" s="1"/>
  <c r="H101" i="7" s="1"/>
  <c r="I101" i="7" s="1"/>
  <c r="D102" i="7"/>
  <c r="G102" i="7" s="1"/>
  <c r="H102" i="7" s="1"/>
  <c r="I102" i="7" s="1"/>
  <c r="D103" i="7"/>
  <c r="G103" i="7" s="1"/>
  <c r="H103" i="7" s="1"/>
  <c r="I103" i="7" s="1"/>
  <c r="D104" i="7"/>
  <c r="G104" i="7" s="1"/>
  <c r="H104" i="7" s="1"/>
  <c r="I104" i="7" s="1"/>
  <c r="D105" i="7"/>
  <c r="G105" i="7" s="1"/>
  <c r="H105" i="7" s="1"/>
  <c r="I105" i="7" s="1"/>
  <c r="D106" i="7"/>
  <c r="G106" i="7" s="1"/>
  <c r="H106" i="7" s="1"/>
  <c r="I106" i="7" s="1"/>
  <c r="D107" i="7"/>
  <c r="G107" i="7" s="1"/>
  <c r="H107" i="7" s="1"/>
  <c r="I107" i="7" s="1"/>
  <c r="D108" i="7"/>
  <c r="G108" i="7" s="1"/>
  <c r="H108" i="7" s="1"/>
  <c r="I108" i="7" s="1"/>
  <c r="D109" i="7"/>
  <c r="G109" i="7" s="1"/>
  <c r="H109" i="7" s="1"/>
  <c r="I109" i="7" s="1"/>
  <c r="D110" i="7"/>
  <c r="G110" i="7" s="1"/>
  <c r="H110" i="7" s="1"/>
  <c r="I110" i="7" s="1"/>
  <c r="D111" i="7"/>
  <c r="G111" i="7" s="1"/>
  <c r="H111" i="7" s="1"/>
  <c r="I111" i="7" s="1"/>
  <c r="D112" i="7"/>
  <c r="G112" i="7" s="1"/>
  <c r="H112" i="7" s="1"/>
  <c r="I112" i="7" s="1"/>
  <c r="D113" i="7"/>
  <c r="G113" i="7" s="1"/>
  <c r="H113" i="7" s="1"/>
  <c r="I113" i="7" s="1"/>
  <c r="D114" i="7"/>
  <c r="G114" i="7" s="1"/>
  <c r="H114" i="7" s="1"/>
  <c r="I114" i="7" s="1"/>
  <c r="D115" i="7"/>
  <c r="G115" i="7" s="1"/>
  <c r="H115" i="7" s="1"/>
  <c r="I115" i="7" s="1"/>
  <c r="D116" i="7"/>
  <c r="G116" i="7" s="1"/>
  <c r="H116" i="7" s="1"/>
  <c r="I116" i="7" s="1"/>
  <c r="D117" i="7"/>
  <c r="G117" i="7" s="1"/>
  <c r="H117" i="7" s="1"/>
  <c r="I117" i="7" s="1"/>
  <c r="D118" i="7"/>
  <c r="G118" i="7" s="1"/>
  <c r="H118" i="7" s="1"/>
  <c r="I118" i="7" s="1"/>
  <c r="D119" i="7"/>
  <c r="G119" i="7" s="1"/>
  <c r="H119" i="7" s="1"/>
  <c r="I119" i="7" s="1"/>
  <c r="D120" i="7"/>
  <c r="G120" i="7" s="1"/>
  <c r="H120" i="7" s="1"/>
  <c r="I120" i="7" s="1"/>
  <c r="D121" i="7"/>
  <c r="G121" i="7" s="1"/>
  <c r="H121" i="7" s="1"/>
  <c r="I121" i="7" s="1"/>
  <c r="D122" i="7"/>
  <c r="G122" i="7" s="1"/>
  <c r="H122" i="7" s="1"/>
  <c r="I122" i="7" s="1"/>
  <c r="D123" i="7"/>
  <c r="G123" i="7" s="1"/>
  <c r="H123" i="7" s="1"/>
  <c r="I123" i="7" s="1"/>
  <c r="D124" i="7"/>
  <c r="G124" i="7" s="1"/>
  <c r="H124" i="7" s="1"/>
  <c r="I124" i="7" s="1"/>
  <c r="D125" i="7"/>
  <c r="G125" i="7" s="1"/>
  <c r="H125" i="7" s="1"/>
  <c r="I125" i="7" s="1"/>
  <c r="D126" i="7"/>
  <c r="G126" i="7" s="1"/>
  <c r="H126" i="7" s="1"/>
  <c r="I126" i="7" s="1"/>
  <c r="D127" i="7"/>
  <c r="G127" i="7" s="1"/>
  <c r="H127" i="7" s="1"/>
  <c r="I127" i="7" s="1"/>
  <c r="D128" i="7"/>
  <c r="G128" i="7" s="1"/>
  <c r="H128" i="7" s="1"/>
  <c r="I128" i="7" s="1"/>
  <c r="D129" i="7"/>
  <c r="G129" i="7" s="1"/>
  <c r="H129" i="7" s="1"/>
  <c r="I129" i="7" s="1"/>
  <c r="D130" i="7"/>
  <c r="G130" i="7" s="1"/>
  <c r="H130" i="7" s="1"/>
  <c r="I130" i="7" s="1"/>
  <c r="D131" i="7"/>
  <c r="G131" i="7" s="1"/>
  <c r="H131" i="7" s="1"/>
  <c r="I131" i="7" s="1"/>
  <c r="D132" i="7"/>
  <c r="G132" i="7" s="1"/>
  <c r="H132" i="7" s="1"/>
  <c r="I132" i="7" s="1"/>
  <c r="D133" i="7"/>
  <c r="G133" i="7" s="1"/>
  <c r="H133" i="7" s="1"/>
  <c r="I133" i="7" s="1"/>
  <c r="D134" i="7"/>
  <c r="G134" i="7" s="1"/>
  <c r="H134" i="7" s="1"/>
  <c r="I134" i="7" s="1"/>
  <c r="D135" i="7"/>
  <c r="G135" i="7" s="1"/>
  <c r="H135" i="7" s="1"/>
  <c r="I135" i="7" s="1"/>
  <c r="D136" i="7"/>
  <c r="G136" i="7" s="1"/>
  <c r="H136" i="7" s="1"/>
  <c r="I136" i="7" s="1"/>
  <c r="D137" i="7"/>
  <c r="G137" i="7" s="1"/>
  <c r="H137" i="7" s="1"/>
  <c r="I137" i="7" s="1"/>
  <c r="D138" i="7"/>
  <c r="G138" i="7" s="1"/>
  <c r="H138" i="7" s="1"/>
  <c r="I138" i="7" s="1"/>
  <c r="D139" i="7"/>
  <c r="G139" i="7" s="1"/>
  <c r="H139" i="7" s="1"/>
  <c r="I139" i="7" s="1"/>
  <c r="D140" i="7"/>
  <c r="G140" i="7" s="1"/>
  <c r="H140" i="7" s="1"/>
  <c r="I140" i="7" s="1"/>
  <c r="D141" i="7"/>
  <c r="G141" i="7" s="1"/>
  <c r="H141" i="7" s="1"/>
  <c r="I141" i="7" s="1"/>
  <c r="D142" i="7"/>
  <c r="G142" i="7" s="1"/>
  <c r="H142" i="7" s="1"/>
  <c r="I142" i="7" s="1"/>
  <c r="D143" i="7"/>
  <c r="G143" i="7" s="1"/>
  <c r="H143" i="7" s="1"/>
  <c r="I143" i="7" s="1"/>
  <c r="D144" i="7"/>
  <c r="G144" i="7" s="1"/>
  <c r="H144" i="7" s="1"/>
  <c r="I144" i="7" s="1"/>
  <c r="D145" i="7"/>
  <c r="G145" i="7" s="1"/>
  <c r="H145" i="7" s="1"/>
  <c r="I145" i="7" s="1"/>
  <c r="D146" i="7"/>
  <c r="G146" i="7" s="1"/>
  <c r="H146" i="7" s="1"/>
  <c r="I146" i="7" s="1"/>
  <c r="D147" i="7"/>
  <c r="G147" i="7" s="1"/>
  <c r="H147" i="7" s="1"/>
  <c r="I147" i="7" s="1"/>
  <c r="D148" i="7"/>
  <c r="G148" i="7" s="1"/>
  <c r="H148" i="7" s="1"/>
  <c r="I148" i="7" s="1"/>
  <c r="D149" i="7"/>
  <c r="G149" i="7" s="1"/>
  <c r="H149" i="7" s="1"/>
  <c r="I149" i="7" s="1"/>
  <c r="D150" i="7"/>
  <c r="G150" i="7" s="1"/>
  <c r="H150" i="7" s="1"/>
  <c r="I150" i="7" s="1"/>
  <c r="D151" i="7"/>
  <c r="G151" i="7" s="1"/>
  <c r="H151" i="7" s="1"/>
  <c r="I151" i="7" s="1"/>
  <c r="D152" i="7"/>
  <c r="G152" i="7" s="1"/>
  <c r="H152" i="7" s="1"/>
  <c r="I152" i="7" s="1"/>
  <c r="D153" i="7"/>
  <c r="G153" i="7" s="1"/>
  <c r="H153" i="7" s="1"/>
  <c r="I153" i="7" s="1"/>
  <c r="D154" i="7"/>
  <c r="G154" i="7" s="1"/>
  <c r="H154" i="7" s="1"/>
  <c r="I154" i="7" s="1"/>
  <c r="D155" i="7"/>
  <c r="G155" i="7" s="1"/>
  <c r="H155" i="7" s="1"/>
  <c r="I155" i="7" s="1"/>
  <c r="D156" i="7"/>
  <c r="G156" i="7" s="1"/>
  <c r="H156" i="7" s="1"/>
  <c r="I156" i="7" s="1"/>
  <c r="D157" i="7"/>
  <c r="G157" i="7" s="1"/>
  <c r="H157" i="7" s="1"/>
  <c r="I157" i="7" s="1"/>
  <c r="D158" i="7"/>
  <c r="G158" i="7" s="1"/>
  <c r="H158" i="7" s="1"/>
  <c r="I158" i="7" s="1"/>
  <c r="D159" i="7"/>
  <c r="G159" i="7" s="1"/>
  <c r="H159" i="7" s="1"/>
  <c r="I159" i="7" s="1"/>
  <c r="D160" i="7"/>
  <c r="G160" i="7" s="1"/>
  <c r="H160" i="7" s="1"/>
  <c r="I160" i="7" s="1"/>
  <c r="D161" i="7"/>
  <c r="G161" i="7" s="1"/>
  <c r="H161" i="7" s="1"/>
  <c r="I161" i="7" s="1"/>
  <c r="D162" i="7"/>
  <c r="G162" i="7" s="1"/>
  <c r="H162" i="7" s="1"/>
  <c r="I162" i="7" s="1"/>
  <c r="D163" i="7"/>
  <c r="G163" i="7" s="1"/>
  <c r="H163" i="7" s="1"/>
  <c r="I163" i="7" s="1"/>
  <c r="D164" i="7"/>
  <c r="G164" i="7" s="1"/>
  <c r="H164" i="7" s="1"/>
  <c r="I164" i="7" s="1"/>
  <c r="D165" i="7"/>
  <c r="G165" i="7" s="1"/>
  <c r="H165" i="7" s="1"/>
  <c r="I165" i="7" s="1"/>
  <c r="D166" i="7"/>
  <c r="G166" i="7" s="1"/>
  <c r="H166" i="7" s="1"/>
  <c r="I166" i="7" s="1"/>
  <c r="D167" i="7"/>
  <c r="G167" i="7" s="1"/>
  <c r="H167" i="7" s="1"/>
  <c r="I167" i="7" s="1"/>
  <c r="D168" i="7"/>
  <c r="G168" i="7" s="1"/>
  <c r="H168" i="7" s="1"/>
  <c r="I168" i="7" s="1"/>
  <c r="D169" i="7"/>
  <c r="G169" i="7" s="1"/>
  <c r="H169" i="7" s="1"/>
  <c r="I169" i="7" s="1"/>
  <c r="D170" i="7"/>
  <c r="G170" i="7" s="1"/>
  <c r="H170" i="7" s="1"/>
  <c r="I170" i="7" s="1"/>
  <c r="D171" i="7"/>
  <c r="G171" i="7" s="1"/>
  <c r="H171" i="7" s="1"/>
  <c r="I171" i="7" s="1"/>
  <c r="D172" i="7"/>
  <c r="G172" i="7" s="1"/>
  <c r="H172" i="7" s="1"/>
  <c r="I172" i="7" s="1"/>
  <c r="D173" i="7"/>
  <c r="G173" i="7" s="1"/>
  <c r="H173" i="7" s="1"/>
  <c r="I173" i="7" s="1"/>
  <c r="D174" i="7"/>
  <c r="G174" i="7" s="1"/>
  <c r="H174" i="7" s="1"/>
  <c r="I174" i="7" s="1"/>
  <c r="D175" i="7"/>
  <c r="G175" i="7" s="1"/>
  <c r="H175" i="7" s="1"/>
  <c r="I175" i="7" s="1"/>
  <c r="D176" i="7"/>
  <c r="G176" i="7" s="1"/>
  <c r="H176" i="7" s="1"/>
  <c r="I176" i="7" s="1"/>
  <c r="D177" i="7"/>
  <c r="G177" i="7" s="1"/>
  <c r="H177" i="7" s="1"/>
  <c r="I177" i="7" s="1"/>
  <c r="D178" i="7"/>
  <c r="G178" i="7" s="1"/>
  <c r="H178" i="7" s="1"/>
  <c r="I178" i="7" s="1"/>
  <c r="D179" i="7"/>
  <c r="G179" i="7" s="1"/>
  <c r="H179" i="7" s="1"/>
  <c r="I179" i="7" s="1"/>
  <c r="D180" i="7"/>
  <c r="G180" i="7" s="1"/>
  <c r="H180" i="7" s="1"/>
  <c r="I180" i="7" s="1"/>
  <c r="D181" i="7"/>
  <c r="G181" i="7" s="1"/>
  <c r="H181" i="7" s="1"/>
  <c r="I181" i="7" s="1"/>
  <c r="D182" i="7"/>
  <c r="G182" i="7" s="1"/>
  <c r="H182" i="7" s="1"/>
  <c r="I182" i="7" s="1"/>
  <c r="D183" i="7"/>
  <c r="G183" i="7" s="1"/>
  <c r="H183" i="7" s="1"/>
  <c r="I183" i="7" s="1"/>
  <c r="D184" i="7"/>
  <c r="G184" i="7" s="1"/>
  <c r="H184" i="7" s="1"/>
  <c r="I184" i="7" s="1"/>
  <c r="D185" i="7"/>
  <c r="G185" i="7" s="1"/>
  <c r="H185" i="7" s="1"/>
  <c r="I185" i="7" s="1"/>
  <c r="D186" i="7"/>
  <c r="G186" i="7" s="1"/>
  <c r="H186" i="7" s="1"/>
  <c r="I186" i="7" s="1"/>
  <c r="D187" i="7"/>
  <c r="G187" i="7" s="1"/>
  <c r="H187" i="7" s="1"/>
  <c r="I187" i="7" s="1"/>
  <c r="D188" i="7"/>
  <c r="G188" i="7" s="1"/>
  <c r="H188" i="7" s="1"/>
  <c r="I188" i="7" s="1"/>
  <c r="D189" i="7"/>
  <c r="G189" i="7" s="1"/>
  <c r="H189" i="7" s="1"/>
  <c r="I189" i="7" s="1"/>
  <c r="D190" i="7"/>
  <c r="G190" i="7" s="1"/>
  <c r="H190" i="7" s="1"/>
  <c r="I190" i="7" s="1"/>
  <c r="D191" i="7"/>
  <c r="G191" i="7" s="1"/>
  <c r="H191" i="7" s="1"/>
  <c r="I191" i="7" s="1"/>
  <c r="D192" i="7"/>
  <c r="G192" i="7" s="1"/>
  <c r="H192" i="7" s="1"/>
  <c r="I192" i="7" s="1"/>
  <c r="D193" i="7"/>
  <c r="G193" i="7" s="1"/>
  <c r="H193" i="7" s="1"/>
  <c r="I193" i="7" s="1"/>
  <c r="D194" i="7"/>
  <c r="G194" i="7" s="1"/>
  <c r="H194" i="7" s="1"/>
  <c r="I194" i="7" s="1"/>
  <c r="D195" i="7"/>
  <c r="G195" i="7" s="1"/>
  <c r="H195" i="7" s="1"/>
  <c r="I195" i="7" s="1"/>
  <c r="D196" i="7"/>
  <c r="G196" i="7" s="1"/>
  <c r="H196" i="7" s="1"/>
  <c r="I196" i="7" s="1"/>
  <c r="D197" i="7"/>
  <c r="G197" i="7" s="1"/>
  <c r="H197" i="7" s="1"/>
  <c r="I197" i="7" s="1"/>
  <c r="D198" i="7"/>
  <c r="G198" i="7" s="1"/>
  <c r="H198" i="7" s="1"/>
  <c r="I198" i="7" s="1"/>
  <c r="D199" i="7"/>
  <c r="G199" i="7" s="1"/>
  <c r="H199" i="7" s="1"/>
  <c r="I199" i="7" s="1"/>
  <c r="D200" i="7"/>
  <c r="G200" i="7" s="1"/>
  <c r="H200" i="7" s="1"/>
  <c r="I200" i="7" s="1"/>
  <c r="D201" i="7"/>
  <c r="G201" i="7" s="1"/>
  <c r="H201" i="7" s="1"/>
  <c r="I201" i="7" s="1"/>
  <c r="D202" i="7"/>
  <c r="G202" i="7" s="1"/>
  <c r="H202" i="7" s="1"/>
  <c r="I202" i="7" s="1"/>
  <c r="D203" i="7"/>
  <c r="G203" i="7" s="1"/>
  <c r="H203" i="7" s="1"/>
  <c r="I203" i="7" s="1"/>
  <c r="D204" i="7"/>
  <c r="G204" i="7" s="1"/>
  <c r="H204" i="7" s="1"/>
  <c r="I204" i="7" s="1"/>
  <c r="D205" i="7"/>
  <c r="G205" i="7" s="1"/>
  <c r="H205" i="7" s="1"/>
  <c r="I205" i="7" s="1"/>
  <c r="D206" i="7"/>
  <c r="G206" i="7" s="1"/>
  <c r="H206" i="7" s="1"/>
  <c r="I206" i="7" s="1"/>
  <c r="D207" i="7"/>
  <c r="G207" i="7" s="1"/>
  <c r="H207" i="7" s="1"/>
  <c r="I207" i="7" s="1"/>
  <c r="D208" i="7"/>
  <c r="G208" i="7" s="1"/>
  <c r="H208" i="7" s="1"/>
  <c r="I208" i="7" s="1"/>
  <c r="D209" i="7"/>
  <c r="G209" i="7" s="1"/>
  <c r="H209" i="7" s="1"/>
  <c r="I209" i="7" s="1"/>
  <c r="D210" i="7"/>
  <c r="G210" i="7" s="1"/>
  <c r="H210" i="7" s="1"/>
  <c r="I210" i="7" s="1"/>
  <c r="D211" i="7"/>
  <c r="G211" i="7" s="1"/>
  <c r="H211" i="7" s="1"/>
  <c r="I211" i="7" s="1"/>
  <c r="D212" i="7"/>
  <c r="G212" i="7" s="1"/>
  <c r="H212" i="7" s="1"/>
  <c r="I212" i="7" s="1"/>
  <c r="D213" i="7"/>
  <c r="G213" i="7" s="1"/>
  <c r="H213" i="7" s="1"/>
  <c r="I213" i="7" s="1"/>
  <c r="D214" i="7"/>
  <c r="G214" i="7" s="1"/>
  <c r="H214" i="7" s="1"/>
  <c r="I214" i="7" s="1"/>
  <c r="D215" i="7"/>
  <c r="G215" i="7" s="1"/>
  <c r="H215" i="7" s="1"/>
  <c r="I215" i="7" s="1"/>
  <c r="D216" i="7"/>
  <c r="G216" i="7" s="1"/>
  <c r="H216" i="7" s="1"/>
  <c r="I216" i="7" s="1"/>
  <c r="D217" i="7"/>
  <c r="G217" i="7" s="1"/>
  <c r="H217" i="7" s="1"/>
  <c r="I217" i="7" s="1"/>
  <c r="D218" i="7"/>
  <c r="G218" i="7" s="1"/>
  <c r="H218" i="7" s="1"/>
  <c r="I218" i="7" s="1"/>
  <c r="D219" i="7"/>
  <c r="G219" i="7" s="1"/>
  <c r="H219" i="7" s="1"/>
  <c r="I219" i="7" s="1"/>
  <c r="D220" i="7"/>
  <c r="G220" i="7" s="1"/>
  <c r="H220" i="7" s="1"/>
  <c r="I220" i="7" s="1"/>
  <c r="D221" i="7"/>
  <c r="G221" i="7" s="1"/>
  <c r="H221" i="7" s="1"/>
  <c r="I221" i="7" s="1"/>
  <c r="D222" i="7"/>
  <c r="G222" i="7" s="1"/>
  <c r="H222" i="7" s="1"/>
  <c r="I222" i="7" s="1"/>
  <c r="D223" i="7"/>
  <c r="G223" i="7" s="1"/>
  <c r="H223" i="7" s="1"/>
  <c r="I223" i="7" s="1"/>
  <c r="D224" i="7"/>
  <c r="G224" i="7" s="1"/>
  <c r="H224" i="7" s="1"/>
  <c r="I224" i="7" s="1"/>
  <c r="D225" i="7"/>
  <c r="G225" i="7" s="1"/>
  <c r="H225" i="7" s="1"/>
  <c r="I225" i="7" s="1"/>
  <c r="D226" i="7"/>
  <c r="G226" i="7" s="1"/>
  <c r="H226" i="7" s="1"/>
  <c r="I226" i="7" s="1"/>
  <c r="D227" i="7"/>
  <c r="G227" i="7" s="1"/>
  <c r="H227" i="7" s="1"/>
  <c r="I227" i="7" s="1"/>
  <c r="D228" i="7"/>
  <c r="G228" i="7" s="1"/>
  <c r="H228" i="7" s="1"/>
  <c r="I228" i="7" s="1"/>
  <c r="D229" i="7"/>
  <c r="G229" i="7" s="1"/>
  <c r="H229" i="7" s="1"/>
  <c r="I229" i="7" s="1"/>
  <c r="D230" i="7"/>
  <c r="G230" i="7" s="1"/>
  <c r="H230" i="7" s="1"/>
  <c r="I230" i="7" s="1"/>
  <c r="D231" i="7"/>
  <c r="G231" i="7" s="1"/>
  <c r="H231" i="7" s="1"/>
  <c r="I231" i="7" s="1"/>
  <c r="D232" i="7"/>
  <c r="G232" i="7" s="1"/>
  <c r="H232" i="7" s="1"/>
  <c r="I232" i="7" s="1"/>
  <c r="D233" i="7"/>
  <c r="G233" i="7" s="1"/>
  <c r="H233" i="7" s="1"/>
  <c r="I233" i="7" s="1"/>
  <c r="D234" i="7"/>
  <c r="G234" i="7" s="1"/>
  <c r="H234" i="7" s="1"/>
  <c r="I234" i="7" s="1"/>
  <c r="D235" i="7"/>
  <c r="G235" i="7" s="1"/>
  <c r="H235" i="7" s="1"/>
  <c r="I235" i="7" s="1"/>
  <c r="D236" i="7"/>
  <c r="G236" i="7" s="1"/>
  <c r="H236" i="7" s="1"/>
  <c r="I236" i="7" s="1"/>
  <c r="D237" i="7"/>
  <c r="G237" i="7" s="1"/>
  <c r="H237" i="7" s="1"/>
  <c r="I237" i="7" s="1"/>
  <c r="D238" i="7"/>
  <c r="G238" i="7" s="1"/>
  <c r="H238" i="7" s="1"/>
  <c r="I238" i="7" s="1"/>
  <c r="D239" i="7"/>
  <c r="G239" i="7" s="1"/>
  <c r="H239" i="7" s="1"/>
  <c r="I239" i="7" s="1"/>
  <c r="D240" i="7"/>
  <c r="G240" i="7" s="1"/>
  <c r="H240" i="7" s="1"/>
  <c r="I240" i="7" s="1"/>
  <c r="D241" i="7"/>
  <c r="G241" i="7" s="1"/>
  <c r="H241" i="7" s="1"/>
  <c r="I241" i="7" s="1"/>
  <c r="D242" i="7"/>
  <c r="G242" i="7" s="1"/>
  <c r="H242" i="7" s="1"/>
  <c r="I242" i="7" s="1"/>
  <c r="D243" i="7"/>
  <c r="G243" i="7" s="1"/>
  <c r="H243" i="7" s="1"/>
  <c r="I243" i="7" s="1"/>
  <c r="D244" i="7"/>
  <c r="G244" i="7" s="1"/>
  <c r="H244" i="7" s="1"/>
  <c r="I244" i="7" s="1"/>
  <c r="D245" i="7"/>
  <c r="G245" i="7" s="1"/>
  <c r="H245" i="7" s="1"/>
  <c r="I245" i="7" s="1"/>
  <c r="D246" i="7"/>
  <c r="G246" i="7" s="1"/>
  <c r="H246" i="7" s="1"/>
  <c r="I246" i="7" s="1"/>
  <c r="D247" i="7"/>
  <c r="G247" i="7" s="1"/>
  <c r="H247" i="7" s="1"/>
  <c r="I247" i="7" s="1"/>
  <c r="D248" i="7"/>
  <c r="G248" i="7" s="1"/>
  <c r="H248" i="7" s="1"/>
  <c r="I248" i="7" s="1"/>
  <c r="D249" i="7"/>
  <c r="G249" i="7" s="1"/>
  <c r="H249" i="7" s="1"/>
  <c r="I249" i="7" s="1"/>
  <c r="D250" i="7"/>
  <c r="G250" i="7" s="1"/>
  <c r="H250" i="7" s="1"/>
  <c r="I250" i="7" s="1"/>
  <c r="D251" i="7"/>
  <c r="G251" i="7" s="1"/>
  <c r="H251" i="7" s="1"/>
  <c r="I251" i="7" s="1"/>
  <c r="D252" i="7"/>
  <c r="G252" i="7" s="1"/>
  <c r="H252" i="7" s="1"/>
  <c r="I252" i="7" s="1"/>
  <c r="D253" i="7"/>
  <c r="G253" i="7" s="1"/>
  <c r="H253" i="7" s="1"/>
  <c r="I253" i="7" s="1"/>
  <c r="D254" i="7"/>
  <c r="G254" i="7" s="1"/>
  <c r="H254" i="7" s="1"/>
  <c r="I254" i="7" s="1"/>
  <c r="D255" i="7"/>
  <c r="G255" i="7" s="1"/>
  <c r="H255" i="7" s="1"/>
  <c r="I255" i="7" s="1"/>
  <c r="D256" i="7"/>
  <c r="G256" i="7" s="1"/>
  <c r="H256" i="7" s="1"/>
  <c r="I256" i="7" s="1"/>
  <c r="D257" i="7"/>
  <c r="G257" i="7" s="1"/>
  <c r="H257" i="7" s="1"/>
  <c r="I257" i="7" s="1"/>
  <c r="D258" i="7"/>
  <c r="G258" i="7" s="1"/>
  <c r="H258" i="7" s="1"/>
  <c r="I258" i="7" s="1"/>
  <c r="D259" i="7"/>
  <c r="G259" i="7" s="1"/>
  <c r="H259" i="7" s="1"/>
  <c r="I259" i="7" s="1"/>
  <c r="D260" i="7"/>
  <c r="G260" i="7" s="1"/>
  <c r="H260" i="7" s="1"/>
  <c r="I260" i="7" s="1"/>
  <c r="D261" i="7"/>
  <c r="G261" i="7" s="1"/>
  <c r="H261" i="7" s="1"/>
  <c r="I261" i="7" s="1"/>
  <c r="D262" i="7"/>
  <c r="G262" i="7" s="1"/>
  <c r="H262" i="7" s="1"/>
  <c r="I262" i="7" s="1"/>
  <c r="D263" i="7"/>
  <c r="G263" i="7" s="1"/>
  <c r="H263" i="7" s="1"/>
  <c r="I263" i="7" s="1"/>
  <c r="D264" i="7"/>
  <c r="G264" i="7" s="1"/>
  <c r="H264" i="7" s="1"/>
  <c r="I264" i="7" s="1"/>
  <c r="D265" i="7"/>
  <c r="G265" i="7" s="1"/>
  <c r="H265" i="7" s="1"/>
  <c r="I265" i="7" s="1"/>
  <c r="D266" i="7"/>
  <c r="G266" i="7" s="1"/>
  <c r="H266" i="7" s="1"/>
  <c r="I266" i="7" s="1"/>
  <c r="D267" i="7"/>
  <c r="G267" i="7" s="1"/>
  <c r="H267" i="7" s="1"/>
  <c r="I267" i="7" s="1"/>
  <c r="D268" i="7"/>
  <c r="G268" i="7" s="1"/>
  <c r="H268" i="7" s="1"/>
  <c r="I268" i="7" s="1"/>
  <c r="D269" i="7"/>
  <c r="G269" i="7" s="1"/>
  <c r="H269" i="7" s="1"/>
  <c r="I269" i="7" s="1"/>
  <c r="D270" i="7"/>
  <c r="G270" i="7" s="1"/>
  <c r="H270" i="7" s="1"/>
  <c r="I270" i="7" s="1"/>
  <c r="D271" i="7"/>
  <c r="G271" i="7" s="1"/>
  <c r="H271" i="7" s="1"/>
  <c r="I271" i="7" s="1"/>
  <c r="D272" i="7"/>
  <c r="G272" i="7" s="1"/>
  <c r="H272" i="7" s="1"/>
  <c r="I272" i="7" s="1"/>
  <c r="D273" i="7"/>
  <c r="G273" i="7" s="1"/>
  <c r="H273" i="7" s="1"/>
  <c r="I273" i="7" s="1"/>
  <c r="D274" i="7"/>
  <c r="G274" i="7" s="1"/>
  <c r="H274" i="7" s="1"/>
  <c r="I274" i="7" s="1"/>
  <c r="D275" i="7"/>
  <c r="G275" i="7" s="1"/>
  <c r="H275" i="7" s="1"/>
  <c r="I275" i="7" s="1"/>
  <c r="D276" i="7"/>
  <c r="G276" i="7" s="1"/>
  <c r="H276" i="7" s="1"/>
  <c r="I276" i="7" s="1"/>
  <c r="D277" i="7"/>
  <c r="G277" i="7" s="1"/>
  <c r="H277" i="7" s="1"/>
  <c r="I277" i="7" s="1"/>
  <c r="D278" i="7"/>
  <c r="G278" i="7" s="1"/>
  <c r="H278" i="7" s="1"/>
  <c r="I278" i="7" s="1"/>
  <c r="D279" i="7"/>
  <c r="G279" i="7" s="1"/>
  <c r="H279" i="7" s="1"/>
  <c r="I279" i="7" s="1"/>
  <c r="D280" i="7"/>
  <c r="G280" i="7" s="1"/>
  <c r="H280" i="7" s="1"/>
  <c r="I280" i="7" s="1"/>
  <c r="D281" i="7"/>
  <c r="G281" i="7" s="1"/>
  <c r="H281" i="7" s="1"/>
  <c r="I281" i="7" s="1"/>
  <c r="D282" i="7"/>
  <c r="G282" i="7" s="1"/>
  <c r="H282" i="7" s="1"/>
  <c r="I282" i="7" s="1"/>
  <c r="D283" i="7"/>
  <c r="G283" i="7" s="1"/>
  <c r="H283" i="7" s="1"/>
  <c r="I283" i="7" s="1"/>
  <c r="D284" i="7"/>
  <c r="G284" i="7" s="1"/>
  <c r="H284" i="7" s="1"/>
  <c r="I284" i="7" s="1"/>
  <c r="D285" i="7"/>
  <c r="G285" i="7" s="1"/>
  <c r="H285" i="7" s="1"/>
  <c r="I285" i="7" s="1"/>
  <c r="D286" i="7"/>
  <c r="G286" i="7" s="1"/>
  <c r="H286" i="7" s="1"/>
  <c r="I286" i="7" s="1"/>
  <c r="D287" i="7"/>
  <c r="G287" i="7" s="1"/>
  <c r="H287" i="7" s="1"/>
  <c r="I287" i="7" s="1"/>
  <c r="D288" i="7"/>
  <c r="G288" i="7" s="1"/>
  <c r="H288" i="7" s="1"/>
  <c r="I288" i="7" s="1"/>
  <c r="D289" i="7"/>
  <c r="G289" i="7" s="1"/>
  <c r="H289" i="7" s="1"/>
  <c r="I289" i="7" s="1"/>
  <c r="D290" i="7"/>
  <c r="G290" i="7" s="1"/>
  <c r="H290" i="7" s="1"/>
  <c r="I290" i="7" s="1"/>
  <c r="D291" i="7"/>
  <c r="G291" i="7" s="1"/>
  <c r="H291" i="7" s="1"/>
  <c r="I291" i="7" s="1"/>
  <c r="D292" i="7"/>
  <c r="G292" i="7" s="1"/>
  <c r="H292" i="7" s="1"/>
  <c r="I292" i="7" s="1"/>
  <c r="D293" i="7"/>
  <c r="G293" i="7" s="1"/>
  <c r="H293" i="7" s="1"/>
  <c r="I293" i="7" s="1"/>
  <c r="D294" i="7"/>
  <c r="G294" i="7" s="1"/>
  <c r="H294" i="7" s="1"/>
  <c r="I294" i="7" s="1"/>
  <c r="D295" i="7"/>
  <c r="G295" i="7" s="1"/>
  <c r="H295" i="7" s="1"/>
  <c r="I295" i="7" s="1"/>
  <c r="D296" i="7"/>
  <c r="G296" i="7" s="1"/>
  <c r="H296" i="7" s="1"/>
  <c r="I296" i="7" s="1"/>
  <c r="D297" i="7"/>
  <c r="G297" i="7" s="1"/>
  <c r="H297" i="7" s="1"/>
  <c r="I297" i="7" s="1"/>
  <c r="D298" i="7"/>
  <c r="G298" i="7" s="1"/>
  <c r="H298" i="7" s="1"/>
  <c r="I298" i="7" s="1"/>
  <c r="D299" i="7"/>
  <c r="G299" i="7" s="1"/>
  <c r="H299" i="7" s="1"/>
  <c r="I299" i="7" s="1"/>
  <c r="D300" i="7"/>
  <c r="G300" i="7" s="1"/>
  <c r="H300" i="7" s="1"/>
  <c r="I300" i="7" s="1"/>
  <c r="D301" i="7"/>
  <c r="G301" i="7" s="1"/>
  <c r="H301" i="7" s="1"/>
  <c r="I301" i="7" s="1"/>
  <c r="D302" i="7"/>
  <c r="G302" i="7" s="1"/>
  <c r="H302" i="7" s="1"/>
  <c r="I302" i="7" s="1"/>
  <c r="D303" i="7"/>
  <c r="G303" i="7" s="1"/>
  <c r="H303" i="7" s="1"/>
  <c r="I303" i="7" s="1"/>
  <c r="D304" i="7"/>
  <c r="G304" i="7" s="1"/>
  <c r="H304" i="7" s="1"/>
  <c r="I304" i="7" s="1"/>
  <c r="D305" i="7"/>
  <c r="G305" i="7" s="1"/>
  <c r="H305" i="7" s="1"/>
  <c r="I305" i="7" s="1"/>
  <c r="D306" i="7"/>
  <c r="G306" i="7" s="1"/>
  <c r="H306" i="7" s="1"/>
  <c r="I306" i="7" s="1"/>
  <c r="D307" i="7"/>
  <c r="G307" i="7" s="1"/>
  <c r="H307" i="7" s="1"/>
  <c r="I307" i="7" s="1"/>
  <c r="D308" i="7"/>
  <c r="G308" i="7" s="1"/>
  <c r="H308" i="7" s="1"/>
  <c r="I308" i="7" s="1"/>
  <c r="D309" i="7"/>
  <c r="G309" i="7" s="1"/>
  <c r="H309" i="7" s="1"/>
  <c r="I309" i="7" s="1"/>
  <c r="D310" i="7"/>
  <c r="G310" i="7" s="1"/>
  <c r="H310" i="7" s="1"/>
  <c r="I310" i="7" s="1"/>
  <c r="D311" i="7"/>
  <c r="G311" i="7" s="1"/>
  <c r="H311" i="7" s="1"/>
  <c r="I311" i="7" s="1"/>
  <c r="D312" i="7"/>
  <c r="G312" i="7" s="1"/>
  <c r="H312" i="7" s="1"/>
  <c r="I312" i="7" s="1"/>
  <c r="D313" i="7"/>
  <c r="G313" i="7" s="1"/>
  <c r="H313" i="7" s="1"/>
  <c r="I313" i="7" s="1"/>
  <c r="D314" i="7"/>
  <c r="G314" i="7" s="1"/>
  <c r="H314" i="7" s="1"/>
  <c r="I314" i="7" s="1"/>
  <c r="D315" i="7"/>
  <c r="G315" i="7" s="1"/>
  <c r="H315" i="7" s="1"/>
  <c r="I315" i="7" s="1"/>
  <c r="D316" i="7"/>
  <c r="G316" i="7" s="1"/>
  <c r="H316" i="7" s="1"/>
  <c r="I316" i="7" s="1"/>
  <c r="D317" i="7"/>
  <c r="G317" i="7" s="1"/>
  <c r="H317" i="7" s="1"/>
  <c r="I317" i="7" s="1"/>
  <c r="D318" i="7"/>
  <c r="G318" i="7" s="1"/>
  <c r="H318" i="7" s="1"/>
  <c r="I318" i="7" s="1"/>
  <c r="D319" i="7"/>
  <c r="G319" i="7" s="1"/>
  <c r="H319" i="7" s="1"/>
  <c r="I319" i="7" s="1"/>
  <c r="D320" i="7"/>
  <c r="G320" i="7" s="1"/>
  <c r="H320" i="7" s="1"/>
  <c r="I320" i="7" s="1"/>
  <c r="D321" i="7"/>
  <c r="G321" i="7" s="1"/>
  <c r="H321" i="7" s="1"/>
  <c r="I321" i="7" s="1"/>
  <c r="D322" i="7"/>
  <c r="G322" i="7" s="1"/>
  <c r="H322" i="7" s="1"/>
  <c r="I322" i="7" s="1"/>
  <c r="D323" i="7"/>
  <c r="G323" i="7" s="1"/>
  <c r="H323" i="7" s="1"/>
  <c r="I323" i="7" s="1"/>
  <c r="D324" i="7"/>
  <c r="G324" i="7" s="1"/>
  <c r="H324" i="7" s="1"/>
  <c r="I324" i="7" s="1"/>
  <c r="D325" i="7"/>
  <c r="G325" i="7" s="1"/>
  <c r="H325" i="7" s="1"/>
  <c r="I325" i="7" s="1"/>
  <c r="D326" i="7"/>
  <c r="G326" i="7" s="1"/>
  <c r="H326" i="7" s="1"/>
  <c r="I326" i="7" s="1"/>
  <c r="D327" i="7"/>
  <c r="G327" i="7" s="1"/>
  <c r="H327" i="7" s="1"/>
  <c r="I327" i="7" s="1"/>
  <c r="D328" i="7"/>
  <c r="G328" i="7" s="1"/>
  <c r="H328" i="7" s="1"/>
  <c r="I328" i="7" s="1"/>
  <c r="D329" i="7"/>
  <c r="G329" i="7" s="1"/>
  <c r="H329" i="7" s="1"/>
  <c r="I329" i="7" s="1"/>
  <c r="D330" i="7"/>
  <c r="G330" i="7" s="1"/>
  <c r="H330" i="7" s="1"/>
  <c r="I330" i="7" s="1"/>
  <c r="D331" i="7"/>
  <c r="G331" i="7" s="1"/>
  <c r="H331" i="7" s="1"/>
  <c r="I331" i="7" s="1"/>
  <c r="D332" i="7"/>
  <c r="G332" i="7" s="1"/>
  <c r="H332" i="7" s="1"/>
  <c r="I332" i="7" s="1"/>
  <c r="D333" i="7"/>
  <c r="G333" i="7" s="1"/>
  <c r="H333" i="7" s="1"/>
  <c r="I333" i="7" s="1"/>
  <c r="D334" i="7"/>
  <c r="G334" i="7" s="1"/>
  <c r="H334" i="7" s="1"/>
  <c r="I334" i="7" s="1"/>
  <c r="D335" i="7"/>
  <c r="G335" i="7" s="1"/>
  <c r="H335" i="7" s="1"/>
  <c r="I335" i="7" s="1"/>
  <c r="D336" i="7"/>
  <c r="G336" i="7" s="1"/>
  <c r="H336" i="7" s="1"/>
  <c r="I336" i="7" s="1"/>
  <c r="D337" i="7"/>
  <c r="G337" i="7" s="1"/>
  <c r="H337" i="7" s="1"/>
  <c r="I337" i="7" s="1"/>
  <c r="D338" i="7"/>
  <c r="G338" i="7" s="1"/>
  <c r="H338" i="7" s="1"/>
  <c r="I338" i="7" s="1"/>
  <c r="D339" i="7"/>
  <c r="G339" i="7" s="1"/>
  <c r="H339" i="7" s="1"/>
  <c r="I339" i="7" s="1"/>
  <c r="D340" i="7"/>
  <c r="G340" i="7" s="1"/>
  <c r="H340" i="7" s="1"/>
  <c r="I340" i="7" s="1"/>
  <c r="D341" i="7"/>
  <c r="G341" i="7" s="1"/>
  <c r="H341" i="7" s="1"/>
  <c r="I341" i="7" s="1"/>
  <c r="D342" i="7"/>
  <c r="G342" i="7" s="1"/>
  <c r="H342" i="7" s="1"/>
  <c r="I342" i="7" s="1"/>
  <c r="D343" i="7"/>
  <c r="G343" i="7" s="1"/>
  <c r="H343" i="7" s="1"/>
  <c r="I343" i="7" s="1"/>
  <c r="D344" i="7"/>
  <c r="G344" i="7" s="1"/>
  <c r="H344" i="7" s="1"/>
  <c r="I344" i="7" s="1"/>
  <c r="D345" i="7"/>
  <c r="G345" i="7" s="1"/>
  <c r="H345" i="7" s="1"/>
  <c r="I345" i="7" s="1"/>
  <c r="D346" i="7"/>
  <c r="G346" i="7" s="1"/>
  <c r="H346" i="7" s="1"/>
  <c r="I346" i="7" s="1"/>
  <c r="D347" i="7"/>
  <c r="G347" i="7" s="1"/>
  <c r="H347" i="7" s="1"/>
  <c r="I347" i="7" s="1"/>
  <c r="D348" i="7"/>
  <c r="G348" i="7" s="1"/>
  <c r="H348" i="7" s="1"/>
  <c r="I348" i="7" s="1"/>
  <c r="D349" i="7"/>
  <c r="G349" i="7" s="1"/>
  <c r="H349" i="7" s="1"/>
  <c r="I349" i="7" s="1"/>
  <c r="D350" i="7"/>
  <c r="G350" i="7" s="1"/>
  <c r="H350" i="7" s="1"/>
  <c r="I350" i="7" s="1"/>
  <c r="D351" i="7"/>
  <c r="G351" i="7" s="1"/>
  <c r="H351" i="7" s="1"/>
  <c r="I351" i="7" s="1"/>
  <c r="D352" i="7"/>
  <c r="G352" i="7" s="1"/>
  <c r="H352" i="7" s="1"/>
  <c r="I352" i="7" s="1"/>
  <c r="D353" i="7"/>
  <c r="G353" i="7" s="1"/>
  <c r="H353" i="7" s="1"/>
  <c r="I353" i="7" s="1"/>
  <c r="D354" i="7"/>
  <c r="G354" i="7" s="1"/>
  <c r="H354" i="7" s="1"/>
  <c r="I354" i="7" s="1"/>
  <c r="D355" i="7"/>
  <c r="G355" i="7" s="1"/>
  <c r="H355" i="7" s="1"/>
  <c r="I355" i="7" s="1"/>
  <c r="D356" i="7"/>
  <c r="G356" i="7" s="1"/>
  <c r="H356" i="7" s="1"/>
  <c r="I356" i="7" s="1"/>
  <c r="D357" i="7"/>
  <c r="G357" i="7" s="1"/>
  <c r="H357" i="7" s="1"/>
  <c r="I357" i="7" s="1"/>
  <c r="D358" i="7"/>
  <c r="G358" i="7" s="1"/>
  <c r="H358" i="7" s="1"/>
  <c r="I358" i="7" s="1"/>
  <c r="D359" i="7"/>
  <c r="G359" i="7" s="1"/>
  <c r="H359" i="7" s="1"/>
  <c r="I359" i="7" s="1"/>
  <c r="D360" i="7"/>
  <c r="G360" i="7" s="1"/>
  <c r="H360" i="7" s="1"/>
  <c r="I360" i="7" s="1"/>
  <c r="D361" i="7"/>
  <c r="G361" i="7" s="1"/>
  <c r="H361" i="7" s="1"/>
  <c r="I361" i="7" s="1"/>
  <c r="D362" i="7"/>
  <c r="G362" i="7" s="1"/>
  <c r="H362" i="7" s="1"/>
  <c r="I362" i="7" s="1"/>
  <c r="D363" i="7"/>
  <c r="G363" i="7" s="1"/>
  <c r="H363" i="7" s="1"/>
  <c r="I363" i="7" s="1"/>
  <c r="D364" i="7"/>
  <c r="G364" i="7" s="1"/>
  <c r="H364" i="7" s="1"/>
  <c r="I364" i="7" s="1"/>
  <c r="D365" i="7"/>
  <c r="G365" i="7" s="1"/>
  <c r="H365" i="7" s="1"/>
  <c r="I365" i="7" s="1"/>
  <c r="D366" i="7"/>
  <c r="G366" i="7" s="1"/>
  <c r="H366" i="7" s="1"/>
  <c r="I366" i="7" s="1"/>
  <c r="D367" i="7"/>
  <c r="G367" i="7" s="1"/>
  <c r="H367" i="7" s="1"/>
  <c r="I367" i="7" s="1"/>
  <c r="D368" i="7"/>
  <c r="G368" i="7" s="1"/>
  <c r="H368" i="7" s="1"/>
  <c r="I368" i="7" s="1"/>
  <c r="D369" i="7"/>
  <c r="G369" i="7" s="1"/>
  <c r="H369" i="7" s="1"/>
  <c r="I369" i="7" s="1"/>
  <c r="D370" i="7"/>
  <c r="G370" i="7" s="1"/>
  <c r="H370" i="7" s="1"/>
  <c r="I370" i="7" s="1"/>
  <c r="D371" i="7"/>
  <c r="G371" i="7" s="1"/>
  <c r="H371" i="7" s="1"/>
  <c r="I371" i="7" s="1"/>
  <c r="D372" i="7"/>
  <c r="G372" i="7" s="1"/>
  <c r="H372" i="7" s="1"/>
  <c r="I372" i="7" s="1"/>
  <c r="D373" i="7"/>
  <c r="G373" i="7" s="1"/>
  <c r="H373" i="7" s="1"/>
  <c r="I373" i="7" s="1"/>
  <c r="D374" i="7"/>
  <c r="G374" i="7" s="1"/>
  <c r="H374" i="7" s="1"/>
  <c r="I374" i="7" s="1"/>
  <c r="D375" i="7"/>
  <c r="G375" i="7" s="1"/>
  <c r="H375" i="7" s="1"/>
  <c r="I375" i="7" s="1"/>
  <c r="D376" i="7"/>
  <c r="G376" i="7" s="1"/>
  <c r="H376" i="7" s="1"/>
  <c r="I376" i="7" s="1"/>
  <c r="D377" i="7"/>
  <c r="G377" i="7" s="1"/>
  <c r="H377" i="7" s="1"/>
  <c r="I377" i="7" s="1"/>
  <c r="D378" i="7"/>
  <c r="G378" i="7" s="1"/>
  <c r="H378" i="7" s="1"/>
  <c r="I378" i="7" s="1"/>
  <c r="D379" i="7"/>
  <c r="G379" i="7" s="1"/>
  <c r="H379" i="7" s="1"/>
  <c r="I379" i="7" s="1"/>
  <c r="D380" i="7"/>
  <c r="G380" i="7" s="1"/>
  <c r="H380" i="7" s="1"/>
  <c r="I380" i="7" s="1"/>
  <c r="D381" i="7"/>
  <c r="G381" i="7" s="1"/>
  <c r="H381" i="7" s="1"/>
  <c r="I381" i="7" s="1"/>
  <c r="D382" i="7"/>
  <c r="G382" i="7" s="1"/>
  <c r="H382" i="7" s="1"/>
  <c r="I382" i="7" s="1"/>
  <c r="D383" i="7"/>
  <c r="G383" i="7" s="1"/>
  <c r="H383" i="7" s="1"/>
  <c r="I383" i="7" s="1"/>
  <c r="D384" i="7"/>
  <c r="G384" i="7" s="1"/>
  <c r="H384" i="7" s="1"/>
  <c r="I384" i="7" s="1"/>
  <c r="D385" i="7"/>
  <c r="G385" i="7" s="1"/>
  <c r="H385" i="7" s="1"/>
  <c r="I385" i="7" s="1"/>
  <c r="D386" i="7"/>
  <c r="G386" i="7" s="1"/>
  <c r="H386" i="7" s="1"/>
  <c r="I386" i="7" s="1"/>
  <c r="D387" i="7"/>
  <c r="G387" i="7" s="1"/>
  <c r="H387" i="7" s="1"/>
  <c r="I387" i="7" s="1"/>
  <c r="D388" i="7"/>
  <c r="G388" i="7" s="1"/>
  <c r="H388" i="7" s="1"/>
  <c r="I388" i="7" s="1"/>
  <c r="D389" i="7"/>
  <c r="G389" i="7" s="1"/>
  <c r="H389" i="7" s="1"/>
  <c r="I389" i="7" s="1"/>
  <c r="D390" i="7"/>
  <c r="G390" i="7" s="1"/>
  <c r="H390" i="7" s="1"/>
  <c r="I390" i="7" s="1"/>
  <c r="D391" i="7"/>
  <c r="G391" i="7" s="1"/>
  <c r="H391" i="7" s="1"/>
  <c r="I391" i="7" s="1"/>
  <c r="D392" i="7"/>
  <c r="G392" i="7" s="1"/>
  <c r="H392" i="7" s="1"/>
  <c r="I392" i="7" s="1"/>
  <c r="D393" i="7"/>
  <c r="G393" i="7" s="1"/>
  <c r="H393" i="7" s="1"/>
  <c r="I393" i="7" s="1"/>
  <c r="D394" i="7"/>
  <c r="G394" i="7" s="1"/>
  <c r="H394" i="7" s="1"/>
  <c r="I394" i="7" s="1"/>
  <c r="D395" i="7"/>
  <c r="G395" i="7" s="1"/>
  <c r="H395" i="7" s="1"/>
  <c r="I395" i="7" s="1"/>
  <c r="D396" i="7"/>
  <c r="G396" i="7" s="1"/>
  <c r="H396" i="7" s="1"/>
  <c r="I396" i="7" s="1"/>
  <c r="D397" i="7"/>
  <c r="G397" i="7" s="1"/>
  <c r="H397" i="7" s="1"/>
  <c r="I397" i="7" s="1"/>
  <c r="D398" i="7"/>
  <c r="G398" i="7" s="1"/>
  <c r="H398" i="7" s="1"/>
  <c r="I398" i="7" s="1"/>
  <c r="D399" i="7"/>
  <c r="G399" i="7" s="1"/>
  <c r="H399" i="7" s="1"/>
  <c r="I399" i="7" s="1"/>
  <c r="D400" i="7"/>
  <c r="G400" i="7" s="1"/>
  <c r="H400" i="7" s="1"/>
  <c r="I400" i="7" s="1"/>
  <c r="D401" i="7"/>
  <c r="G401" i="7" s="1"/>
  <c r="H401" i="7" s="1"/>
  <c r="I401" i="7" s="1"/>
  <c r="D402" i="7"/>
  <c r="G402" i="7" s="1"/>
  <c r="H402" i="7" s="1"/>
  <c r="I402" i="7" s="1"/>
  <c r="D403" i="7"/>
  <c r="G403" i="7" s="1"/>
  <c r="H403" i="7" s="1"/>
  <c r="I403" i="7" s="1"/>
  <c r="D404" i="7"/>
  <c r="G404" i="7" s="1"/>
  <c r="H404" i="7" s="1"/>
  <c r="I404" i="7" s="1"/>
  <c r="D405" i="7"/>
  <c r="G405" i="7" s="1"/>
  <c r="H405" i="7" s="1"/>
  <c r="I405" i="7" s="1"/>
  <c r="D406" i="7"/>
  <c r="G406" i="7" s="1"/>
  <c r="H406" i="7" s="1"/>
  <c r="I406" i="7" s="1"/>
  <c r="D407" i="7"/>
  <c r="G407" i="7" s="1"/>
  <c r="H407" i="7" s="1"/>
  <c r="I407" i="7" s="1"/>
  <c r="D408" i="7"/>
  <c r="G408" i="7" s="1"/>
  <c r="H408" i="7" s="1"/>
  <c r="I408" i="7" s="1"/>
  <c r="D409" i="7"/>
  <c r="G409" i="7" s="1"/>
  <c r="H409" i="7" s="1"/>
  <c r="I409" i="7" s="1"/>
  <c r="D410" i="7"/>
  <c r="G410" i="7" s="1"/>
  <c r="H410" i="7" s="1"/>
  <c r="I410" i="7" s="1"/>
  <c r="D411" i="7"/>
  <c r="G411" i="7" s="1"/>
  <c r="H411" i="7" s="1"/>
  <c r="I411" i="7" s="1"/>
  <c r="D412" i="7"/>
  <c r="G412" i="7" s="1"/>
  <c r="H412" i="7" s="1"/>
  <c r="I412" i="7" s="1"/>
  <c r="D413" i="7"/>
  <c r="G413" i="7" s="1"/>
  <c r="H413" i="7" s="1"/>
  <c r="I413" i="7" s="1"/>
  <c r="D414" i="7"/>
  <c r="G414" i="7" s="1"/>
  <c r="H414" i="7" s="1"/>
  <c r="I414" i="7" s="1"/>
  <c r="D415" i="7"/>
  <c r="G415" i="7" s="1"/>
  <c r="H415" i="7" s="1"/>
  <c r="I415" i="7" s="1"/>
  <c r="D416" i="7"/>
  <c r="G416" i="7" s="1"/>
  <c r="H416" i="7" s="1"/>
  <c r="I416" i="7" s="1"/>
  <c r="D417" i="7"/>
  <c r="G417" i="7" s="1"/>
  <c r="H417" i="7" s="1"/>
  <c r="I417" i="7" s="1"/>
  <c r="D418" i="7"/>
  <c r="G418" i="7" s="1"/>
  <c r="H418" i="7" s="1"/>
  <c r="I418" i="7" s="1"/>
  <c r="D419" i="7"/>
  <c r="G419" i="7" s="1"/>
  <c r="H419" i="7" s="1"/>
  <c r="I419" i="7" s="1"/>
  <c r="D420" i="7"/>
  <c r="G420" i="7" s="1"/>
  <c r="H420" i="7" s="1"/>
  <c r="I420" i="7" s="1"/>
  <c r="D421" i="7"/>
  <c r="G421" i="7" s="1"/>
  <c r="H421" i="7" s="1"/>
  <c r="I421" i="7" s="1"/>
  <c r="D422" i="7"/>
  <c r="G422" i="7" s="1"/>
  <c r="H422" i="7" s="1"/>
  <c r="I422" i="7" s="1"/>
  <c r="D423" i="7"/>
  <c r="G423" i="7" s="1"/>
  <c r="H423" i="7" s="1"/>
  <c r="I423" i="7" s="1"/>
  <c r="D424" i="7"/>
  <c r="G424" i="7" s="1"/>
  <c r="H424" i="7" s="1"/>
  <c r="I424" i="7" s="1"/>
  <c r="D425" i="7"/>
  <c r="G425" i="7" s="1"/>
  <c r="H425" i="7" s="1"/>
  <c r="I425" i="7" s="1"/>
  <c r="D426" i="7"/>
  <c r="G426" i="7" s="1"/>
  <c r="H426" i="7" s="1"/>
  <c r="I426" i="7" s="1"/>
  <c r="D427" i="7"/>
  <c r="G427" i="7" s="1"/>
  <c r="H427" i="7" s="1"/>
  <c r="I427" i="7" s="1"/>
  <c r="D428" i="7"/>
  <c r="G428" i="7" s="1"/>
  <c r="H428" i="7" s="1"/>
  <c r="I428" i="7" s="1"/>
  <c r="D429" i="7"/>
  <c r="G429" i="7" s="1"/>
  <c r="H429" i="7" s="1"/>
  <c r="I429" i="7" s="1"/>
  <c r="D430" i="7"/>
  <c r="G430" i="7" s="1"/>
  <c r="H430" i="7" s="1"/>
  <c r="I430" i="7" s="1"/>
  <c r="D431" i="7"/>
  <c r="G431" i="7" s="1"/>
  <c r="H431" i="7" s="1"/>
  <c r="I431" i="7" s="1"/>
  <c r="D432" i="7"/>
  <c r="G432" i="7" s="1"/>
  <c r="H432" i="7" s="1"/>
  <c r="I432" i="7" s="1"/>
  <c r="D433" i="7"/>
  <c r="G433" i="7" s="1"/>
  <c r="H433" i="7" s="1"/>
  <c r="I433" i="7" s="1"/>
  <c r="D434" i="7"/>
  <c r="G434" i="7" s="1"/>
  <c r="H434" i="7" s="1"/>
  <c r="I434" i="7" s="1"/>
  <c r="D435" i="7"/>
  <c r="G435" i="7" s="1"/>
  <c r="H435" i="7" s="1"/>
  <c r="I435" i="7" s="1"/>
  <c r="D436" i="7"/>
  <c r="G436" i="7" s="1"/>
  <c r="H436" i="7" s="1"/>
  <c r="I436" i="7" s="1"/>
  <c r="D437" i="7"/>
  <c r="G437" i="7" s="1"/>
  <c r="H437" i="7" s="1"/>
  <c r="I437" i="7" s="1"/>
  <c r="D438" i="7"/>
  <c r="G438" i="7" s="1"/>
  <c r="H438" i="7" s="1"/>
  <c r="I438" i="7" s="1"/>
  <c r="D439" i="7"/>
  <c r="G439" i="7" s="1"/>
  <c r="H439" i="7" s="1"/>
  <c r="I439" i="7" s="1"/>
  <c r="D440" i="7"/>
  <c r="G440" i="7" s="1"/>
  <c r="H440" i="7" s="1"/>
  <c r="I440" i="7" s="1"/>
  <c r="D441" i="7"/>
  <c r="G441" i="7" s="1"/>
  <c r="H441" i="7" s="1"/>
  <c r="I441" i="7" s="1"/>
  <c r="D442" i="7"/>
  <c r="G442" i="7" s="1"/>
  <c r="H442" i="7" s="1"/>
  <c r="I442" i="7" s="1"/>
  <c r="D443" i="7"/>
  <c r="G443" i="7" s="1"/>
  <c r="H443" i="7" s="1"/>
  <c r="I443" i="7" s="1"/>
  <c r="D444" i="7"/>
  <c r="G444" i="7" s="1"/>
  <c r="H444" i="7" s="1"/>
  <c r="I444" i="7" s="1"/>
  <c r="D445" i="7"/>
  <c r="G445" i="7" s="1"/>
  <c r="H445" i="7" s="1"/>
  <c r="I445" i="7" s="1"/>
  <c r="D446" i="7"/>
  <c r="G446" i="7" s="1"/>
  <c r="H446" i="7" s="1"/>
  <c r="I446" i="7" s="1"/>
  <c r="D447" i="7"/>
  <c r="G447" i="7" s="1"/>
  <c r="H447" i="7" s="1"/>
  <c r="I447" i="7" s="1"/>
  <c r="D448" i="7"/>
  <c r="G448" i="7" s="1"/>
  <c r="H448" i="7" s="1"/>
  <c r="I448" i="7" s="1"/>
  <c r="D449" i="7"/>
  <c r="G449" i="7" s="1"/>
  <c r="H449" i="7" s="1"/>
  <c r="I449" i="7" s="1"/>
  <c r="D450" i="7"/>
  <c r="G450" i="7" s="1"/>
  <c r="H450" i="7" s="1"/>
  <c r="I450" i="7" s="1"/>
  <c r="D451" i="7"/>
  <c r="G451" i="7" s="1"/>
  <c r="H451" i="7" s="1"/>
  <c r="I451" i="7" s="1"/>
  <c r="D452" i="7"/>
  <c r="G452" i="7" s="1"/>
  <c r="H452" i="7" s="1"/>
  <c r="I452" i="7" s="1"/>
  <c r="D453" i="7"/>
  <c r="G453" i="7" s="1"/>
  <c r="H453" i="7" s="1"/>
  <c r="I453" i="7" s="1"/>
  <c r="D454" i="7"/>
  <c r="G454" i="7" s="1"/>
  <c r="H454" i="7" s="1"/>
  <c r="I454" i="7" s="1"/>
  <c r="D455" i="7"/>
  <c r="G455" i="7" s="1"/>
  <c r="H455" i="7" s="1"/>
  <c r="I455" i="7" s="1"/>
  <c r="D456" i="7"/>
  <c r="G456" i="7" s="1"/>
  <c r="H456" i="7" s="1"/>
  <c r="I456" i="7" s="1"/>
  <c r="D457" i="7"/>
  <c r="G457" i="7" s="1"/>
  <c r="H457" i="7" s="1"/>
  <c r="I457" i="7" s="1"/>
  <c r="D458" i="7"/>
  <c r="G458" i="7" s="1"/>
  <c r="H458" i="7" s="1"/>
  <c r="I458" i="7" s="1"/>
  <c r="D459" i="7"/>
  <c r="G459" i="7" s="1"/>
  <c r="H459" i="7" s="1"/>
  <c r="I459" i="7" s="1"/>
  <c r="D460" i="7"/>
  <c r="G460" i="7" s="1"/>
  <c r="H460" i="7" s="1"/>
  <c r="I460" i="7" s="1"/>
  <c r="D461" i="7"/>
  <c r="G461" i="7" s="1"/>
  <c r="H461" i="7" s="1"/>
  <c r="I461" i="7" s="1"/>
  <c r="D462" i="7"/>
  <c r="G462" i="7" s="1"/>
  <c r="H462" i="7" s="1"/>
  <c r="I462" i="7" s="1"/>
  <c r="D463" i="7"/>
  <c r="G463" i="7" s="1"/>
  <c r="H463" i="7" s="1"/>
  <c r="I463" i="7" s="1"/>
  <c r="D464" i="7"/>
  <c r="G464" i="7" s="1"/>
  <c r="H464" i="7" s="1"/>
  <c r="I464" i="7" s="1"/>
  <c r="D465" i="7"/>
  <c r="G465" i="7" s="1"/>
  <c r="H465" i="7" s="1"/>
  <c r="I465" i="7" s="1"/>
  <c r="D466" i="7"/>
  <c r="G466" i="7" s="1"/>
  <c r="H466" i="7" s="1"/>
  <c r="I466" i="7" s="1"/>
  <c r="D467" i="7"/>
  <c r="G467" i="7" s="1"/>
  <c r="H467" i="7" s="1"/>
  <c r="I467" i="7" s="1"/>
  <c r="D468" i="7"/>
  <c r="G468" i="7" s="1"/>
  <c r="H468" i="7" s="1"/>
  <c r="I468" i="7" s="1"/>
  <c r="D469" i="7"/>
  <c r="G469" i="7" s="1"/>
  <c r="H469" i="7" s="1"/>
  <c r="I469" i="7" s="1"/>
  <c r="D470" i="7"/>
  <c r="G470" i="7" s="1"/>
  <c r="H470" i="7" s="1"/>
  <c r="I470" i="7" s="1"/>
  <c r="D471" i="7"/>
  <c r="G471" i="7" s="1"/>
  <c r="H471" i="7" s="1"/>
  <c r="I471" i="7" s="1"/>
  <c r="D472" i="7"/>
  <c r="G472" i="7" s="1"/>
  <c r="H472" i="7" s="1"/>
  <c r="I472" i="7" s="1"/>
  <c r="D473" i="7"/>
  <c r="G473" i="7" s="1"/>
  <c r="H473" i="7" s="1"/>
  <c r="I473" i="7" s="1"/>
  <c r="D474" i="7"/>
  <c r="G474" i="7" s="1"/>
  <c r="H474" i="7" s="1"/>
  <c r="I474" i="7" s="1"/>
  <c r="D475" i="7"/>
  <c r="G475" i="7" s="1"/>
  <c r="H475" i="7" s="1"/>
  <c r="I475" i="7" s="1"/>
  <c r="D476" i="7"/>
  <c r="G476" i="7" s="1"/>
  <c r="H476" i="7" s="1"/>
  <c r="I476" i="7" s="1"/>
  <c r="D477" i="7"/>
  <c r="G477" i="7" s="1"/>
  <c r="H477" i="7" s="1"/>
  <c r="I477" i="7" s="1"/>
  <c r="D478" i="7"/>
  <c r="G478" i="7" s="1"/>
  <c r="H478" i="7" s="1"/>
  <c r="I478" i="7" s="1"/>
  <c r="D479" i="7"/>
  <c r="G479" i="7" s="1"/>
  <c r="H479" i="7" s="1"/>
  <c r="I479" i="7" s="1"/>
  <c r="D480" i="7"/>
  <c r="G480" i="7" s="1"/>
  <c r="H480" i="7" s="1"/>
  <c r="I480" i="7" s="1"/>
  <c r="D481" i="7"/>
  <c r="G481" i="7" s="1"/>
  <c r="H481" i="7" s="1"/>
  <c r="I481" i="7" s="1"/>
  <c r="D482" i="7"/>
  <c r="G482" i="7" s="1"/>
  <c r="H482" i="7" s="1"/>
  <c r="I482" i="7" s="1"/>
  <c r="D483" i="7"/>
  <c r="G483" i="7" s="1"/>
  <c r="H483" i="7" s="1"/>
  <c r="I483" i="7" s="1"/>
  <c r="D484" i="7"/>
  <c r="G484" i="7" s="1"/>
  <c r="H484" i="7" s="1"/>
  <c r="I484" i="7" s="1"/>
  <c r="D485" i="7"/>
  <c r="G485" i="7" s="1"/>
  <c r="H485" i="7" s="1"/>
  <c r="I485" i="7" s="1"/>
  <c r="D486" i="7"/>
  <c r="G486" i="7" s="1"/>
  <c r="H486" i="7" s="1"/>
  <c r="I486" i="7" s="1"/>
  <c r="D487" i="7"/>
  <c r="G487" i="7" s="1"/>
  <c r="H487" i="7" s="1"/>
  <c r="I487" i="7" s="1"/>
  <c r="D488" i="7"/>
  <c r="G488" i="7" s="1"/>
  <c r="H488" i="7" s="1"/>
  <c r="I488" i="7" s="1"/>
  <c r="D489" i="7"/>
  <c r="G489" i="7" s="1"/>
  <c r="H489" i="7" s="1"/>
  <c r="I489" i="7" s="1"/>
  <c r="D490" i="7"/>
  <c r="G490" i="7" s="1"/>
  <c r="H490" i="7" s="1"/>
  <c r="I490" i="7" s="1"/>
  <c r="D491" i="7"/>
  <c r="G491" i="7" s="1"/>
  <c r="H491" i="7" s="1"/>
  <c r="I491" i="7" s="1"/>
  <c r="D492" i="7"/>
  <c r="G492" i="7" s="1"/>
  <c r="H492" i="7" s="1"/>
  <c r="I492" i="7" s="1"/>
  <c r="D493" i="7"/>
  <c r="G493" i="7" s="1"/>
  <c r="H493" i="7" s="1"/>
  <c r="I493" i="7" s="1"/>
  <c r="D494" i="7"/>
  <c r="G494" i="7" s="1"/>
  <c r="H494" i="7" s="1"/>
  <c r="I494" i="7" s="1"/>
  <c r="D495" i="7"/>
  <c r="G495" i="7" s="1"/>
  <c r="H495" i="7" s="1"/>
  <c r="I495" i="7" s="1"/>
  <c r="D496" i="7"/>
  <c r="G496" i="7" s="1"/>
  <c r="H496" i="7" s="1"/>
  <c r="I496" i="7" s="1"/>
  <c r="D497" i="7"/>
  <c r="G497" i="7" s="1"/>
  <c r="H497" i="7" s="1"/>
  <c r="I497" i="7" s="1"/>
  <c r="D498" i="7"/>
  <c r="G498" i="7" s="1"/>
  <c r="H498" i="7" s="1"/>
  <c r="I498" i="7" s="1"/>
  <c r="D499" i="7"/>
  <c r="G499" i="7" s="1"/>
  <c r="H499" i="7" s="1"/>
  <c r="I499" i="7" s="1"/>
  <c r="D500" i="7"/>
  <c r="G500" i="7" s="1"/>
  <c r="H500" i="7" s="1"/>
  <c r="I500" i="7" s="1"/>
  <c r="D501" i="7"/>
  <c r="G501" i="7" s="1"/>
  <c r="H501" i="7" s="1"/>
  <c r="I501" i="7" s="1"/>
  <c r="D502" i="7"/>
  <c r="G502" i="7" s="1"/>
  <c r="H502" i="7" s="1"/>
  <c r="I502" i="7" s="1"/>
  <c r="D503" i="7"/>
  <c r="G503" i="7" s="1"/>
  <c r="H503" i="7" s="1"/>
  <c r="I503" i="7" s="1"/>
  <c r="D504" i="7"/>
  <c r="G504" i="7" s="1"/>
  <c r="H504" i="7" s="1"/>
  <c r="I504" i="7" s="1"/>
  <c r="D505" i="7"/>
  <c r="G505" i="7" s="1"/>
  <c r="H505" i="7" s="1"/>
  <c r="I505" i="7" s="1"/>
  <c r="D506" i="7"/>
  <c r="G506" i="7" s="1"/>
  <c r="H506" i="7" s="1"/>
  <c r="I506" i="7" s="1"/>
  <c r="D507" i="7"/>
  <c r="G507" i="7" s="1"/>
  <c r="H507" i="7" s="1"/>
  <c r="I507" i="7" s="1"/>
  <c r="D508" i="7"/>
  <c r="G508" i="7" s="1"/>
  <c r="H508" i="7" s="1"/>
  <c r="I508" i="7" s="1"/>
  <c r="D509" i="7"/>
  <c r="G509" i="7" s="1"/>
  <c r="H509" i="7" s="1"/>
  <c r="I509" i="7" s="1"/>
  <c r="D510" i="7"/>
  <c r="G510" i="7" s="1"/>
  <c r="H510" i="7" s="1"/>
  <c r="I510" i="7" s="1"/>
  <c r="D511" i="7"/>
  <c r="G511" i="7" s="1"/>
  <c r="H511" i="7" s="1"/>
  <c r="I511" i="7" s="1"/>
  <c r="D512" i="7"/>
  <c r="G512" i="7" s="1"/>
  <c r="H512" i="7" s="1"/>
  <c r="I512" i="7" s="1"/>
  <c r="D513" i="7"/>
  <c r="G513" i="7" s="1"/>
  <c r="H513" i="7" s="1"/>
  <c r="I513" i="7" s="1"/>
  <c r="D514" i="7"/>
  <c r="G514" i="7" s="1"/>
  <c r="H514" i="7" s="1"/>
  <c r="I514" i="7" s="1"/>
  <c r="D515" i="7"/>
  <c r="G515" i="7" s="1"/>
  <c r="H515" i="7" s="1"/>
  <c r="I515" i="7" s="1"/>
  <c r="D516" i="7"/>
  <c r="G516" i="7" s="1"/>
  <c r="H516" i="7" s="1"/>
  <c r="I516" i="7" s="1"/>
  <c r="D517" i="7"/>
  <c r="G517" i="7" s="1"/>
  <c r="H517" i="7" s="1"/>
  <c r="I517" i="7" s="1"/>
  <c r="D518" i="7"/>
  <c r="G518" i="7" s="1"/>
  <c r="H518" i="7" s="1"/>
  <c r="I518" i="7" s="1"/>
  <c r="D519" i="7"/>
  <c r="G519" i="7" s="1"/>
  <c r="H519" i="7" s="1"/>
  <c r="I519" i="7" s="1"/>
  <c r="D520" i="7"/>
  <c r="G520" i="7" s="1"/>
  <c r="H520" i="7" s="1"/>
  <c r="I520" i="7" s="1"/>
  <c r="D521" i="7"/>
  <c r="G521" i="7" s="1"/>
  <c r="H521" i="7" s="1"/>
  <c r="I521" i="7" s="1"/>
  <c r="D522" i="7"/>
  <c r="G522" i="7" s="1"/>
  <c r="H522" i="7" s="1"/>
  <c r="I522" i="7" s="1"/>
  <c r="D523" i="7"/>
  <c r="G523" i="7" s="1"/>
  <c r="H523" i="7" s="1"/>
  <c r="I523" i="7" s="1"/>
  <c r="D524" i="7"/>
  <c r="G524" i="7" s="1"/>
  <c r="H524" i="7" s="1"/>
  <c r="I524" i="7" s="1"/>
  <c r="D525" i="7"/>
  <c r="G525" i="7" s="1"/>
  <c r="H525" i="7" s="1"/>
  <c r="I525" i="7" s="1"/>
  <c r="D526" i="7"/>
  <c r="G526" i="7" s="1"/>
  <c r="H526" i="7" s="1"/>
  <c r="I526" i="7" s="1"/>
  <c r="D527" i="7"/>
  <c r="G527" i="7" s="1"/>
  <c r="H527" i="7" s="1"/>
  <c r="I527" i="7" s="1"/>
  <c r="D528" i="7"/>
  <c r="G528" i="7" s="1"/>
  <c r="H528" i="7" s="1"/>
  <c r="I528" i="7" s="1"/>
  <c r="D529" i="7"/>
  <c r="G529" i="7" s="1"/>
  <c r="H529" i="7" s="1"/>
  <c r="I529" i="7" s="1"/>
  <c r="D530" i="7"/>
  <c r="G530" i="7" s="1"/>
  <c r="H530" i="7" s="1"/>
  <c r="I530" i="7" s="1"/>
  <c r="D531" i="7"/>
  <c r="G531" i="7" s="1"/>
  <c r="H531" i="7" s="1"/>
  <c r="I531" i="7" s="1"/>
  <c r="D532" i="7"/>
  <c r="G532" i="7" s="1"/>
  <c r="H532" i="7" s="1"/>
  <c r="I532" i="7" s="1"/>
  <c r="D533" i="7"/>
  <c r="G533" i="7" s="1"/>
  <c r="H533" i="7" s="1"/>
  <c r="I533" i="7" s="1"/>
  <c r="D534" i="7"/>
  <c r="G534" i="7" s="1"/>
  <c r="H534" i="7" s="1"/>
  <c r="I534" i="7" s="1"/>
  <c r="D535" i="7"/>
  <c r="G535" i="7" s="1"/>
  <c r="H535" i="7" s="1"/>
  <c r="I535" i="7" s="1"/>
  <c r="D536" i="7"/>
  <c r="G536" i="7" s="1"/>
  <c r="H536" i="7" s="1"/>
  <c r="I536" i="7" s="1"/>
  <c r="D537" i="7"/>
  <c r="G537" i="7" s="1"/>
  <c r="H537" i="7" s="1"/>
  <c r="I537" i="7" s="1"/>
  <c r="D538" i="7"/>
  <c r="G538" i="7" s="1"/>
  <c r="H538" i="7" s="1"/>
  <c r="I538" i="7" s="1"/>
  <c r="D539" i="7"/>
  <c r="G539" i="7" s="1"/>
  <c r="H539" i="7" s="1"/>
  <c r="I539" i="7" s="1"/>
  <c r="D540" i="7"/>
  <c r="G540" i="7" s="1"/>
  <c r="H540" i="7" s="1"/>
  <c r="I540" i="7" s="1"/>
  <c r="D541" i="7"/>
  <c r="G541" i="7" s="1"/>
  <c r="H541" i="7" s="1"/>
  <c r="I541" i="7" s="1"/>
  <c r="D542" i="7"/>
  <c r="G542" i="7" s="1"/>
  <c r="H542" i="7" s="1"/>
  <c r="I542" i="7" s="1"/>
  <c r="D543" i="7"/>
  <c r="G543" i="7" s="1"/>
  <c r="H543" i="7" s="1"/>
  <c r="I543" i="7" s="1"/>
  <c r="D544" i="7"/>
  <c r="G544" i="7" s="1"/>
  <c r="H544" i="7" s="1"/>
  <c r="I544" i="7" s="1"/>
  <c r="D545" i="7"/>
  <c r="G545" i="7" s="1"/>
  <c r="H545" i="7" s="1"/>
  <c r="I545" i="7" s="1"/>
  <c r="D546" i="7"/>
  <c r="G546" i="7" s="1"/>
  <c r="H546" i="7" s="1"/>
  <c r="I546" i="7" s="1"/>
  <c r="D547" i="7"/>
  <c r="G547" i="7" s="1"/>
  <c r="H547" i="7" s="1"/>
  <c r="I547" i="7" s="1"/>
  <c r="D548" i="7"/>
  <c r="G548" i="7" s="1"/>
  <c r="H548" i="7" s="1"/>
  <c r="I548" i="7" s="1"/>
  <c r="D549" i="7"/>
  <c r="G549" i="7" s="1"/>
  <c r="H549" i="7" s="1"/>
  <c r="I549" i="7" s="1"/>
  <c r="D550" i="7"/>
  <c r="G550" i="7" s="1"/>
  <c r="H550" i="7" s="1"/>
  <c r="I550" i="7" s="1"/>
  <c r="D551" i="7"/>
  <c r="G551" i="7" s="1"/>
  <c r="H551" i="7" s="1"/>
  <c r="I551" i="7" s="1"/>
  <c r="D552" i="7"/>
  <c r="G552" i="7" s="1"/>
  <c r="H552" i="7" s="1"/>
  <c r="I552" i="7" s="1"/>
  <c r="D553" i="7"/>
  <c r="G553" i="7" s="1"/>
  <c r="H553" i="7" s="1"/>
  <c r="I553" i="7" s="1"/>
  <c r="D554" i="7"/>
  <c r="G554" i="7" s="1"/>
  <c r="H554" i="7" s="1"/>
  <c r="I554" i="7" s="1"/>
  <c r="D555" i="7"/>
  <c r="G555" i="7" s="1"/>
  <c r="H555" i="7" s="1"/>
  <c r="I555" i="7" s="1"/>
  <c r="D556" i="7"/>
  <c r="G556" i="7" s="1"/>
  <c r="H556" i="7" s="1"/>
  <c r="I556" i="7" s="1"/>
  <c r="D557" i="7"/>
  <c r="G557" i="7" s="1"/>
  <c r="H557" i="7" s="1"/>
  <c r="I557" i="7" s="1"/>
  <c r="D558" i="7"/>
  <c r="G558" i="7" s="1"/>
  <c r="H558" i="7" s="1"/>
  <c r="I558" i="7" s="1"/>
  <c r="D559" i="7"/>
  <c r="G559" i="7" s="1"/>
  <c r="H559" i="7" s="1"/>
  <c r="I559" i="7" s="1"/>
  <c r="D560" i="7"/>
  <c r="G560" i="7" s="1"/>
  <c r="H560" i="7" s="1"/>
  <c r="I560" i="7" s="1"/>
  <c r="D561" i="7"/>
  <c r="G561" i="7" s="1"/>
  <c r="H561" i="7" s="1"/>
  <c r="I561" i="7" s="1"/>
  <c r="D562" i="7"/>
  <c r="G562" i="7" s="1"/>
  <c r="H562" i="7" s="1"/>
  <c r="I562" i="7" s="1"/>
  <c r="D563" i="7"/>
  <c r="G563" i="7" s="1"/>
  <c r="H563" i="7" s="1"/>
  <c r="I563" i="7" s="1"/>
  <c r="D564" i="7"/>
  <c r="G564" i="7" s="1"/>
  <c r="H564" i="7" s="1"/>
  <c r="I564" i="7" s="1"/>
  <c r="D565" i="7"/>
  <c r="G565" i="7" s="1"/>
  <c r="H565" i="7" s="1"/>
  <c r="I565" i="7" s="1"/>
  <c r="D566" i="7"/>
  <c r="G566" i="7" s="1"/>
  <c r="H566" i="7" s="1"/>
  <c r="I566" i="7" s="1"/>
  <c r="D567" i="7"/>
  <c r="G567" i="7" s="1"/>
  <c r="H567" i="7" s="1"/>
  <c r="I567" i="7" s="1"/>
  <c r="D568" i="7"/>
  <c r="G568" i="7" s="1"/>
  <c r="H568" i="7" s="1"/>
  <c r="I568" i="7" s="1"/>
  <c r="D569" i="7"/>
  <c r="G569" i="7" s="1"/>
  <c r="H569" i="7" s="1"/>
  <c r="I569" i="7" s="1"/>
  <c r="D570" i="7"/>
  <c r="G570" i="7" s="1"/>
  <c r="H570" i="7" s="1"/>
  <c r="I570" i="7" s="1"/>
  <c r="D571" i="7"/>
  <c r="G571" i="7" s="1"/>
  <c r="H571" i="7" s="1"/>
  <c r="I571" i="7" s="1"/>
  <c r="D572" i="7"/>
  <c r="G572" i="7" s="1"/>
  <c r="H572" i="7" s="1"/>
  <c r="I572" i="7" s="1"/>
  <c r="D573" i="7"/>
  <c r="G573" i="7" s="1"/>
  <c r="H573" i="7" s="1"/>
  <c r="I573" i="7" s="1"/>
  <c r="D574" i="7"/>
  <c r="G574" i="7" s="1"/>
  <c r="H574" i="7" s="1"/>
  <c r="I574" i="7" s="1"/>
  <c r="D575" i="7"/>
  <c r="G575" i="7" s="1"/>
  <c r="H575" i="7" s="1"/>
  <c r="I575" i="7" s="1"/>
  <c r="D576" i="7"/>
  <c r="G576" i="7" s="1"/>
  <c r="H576" i="7" s="1"/>
  <c r="I576" i="7" s="1"/>
  <c r="D577" i="7"/>
  <c r="G577" i="7" s="1"/>
  <c r="H577" i="7" s="1"/>
  <c r="I577" i="7" s="1"/>
  <c r="D578" i="7"/>
  <c r="G578" i="7" s="1"/>
  <c r="H578" i="7" s="1"/>
  <c r="I578" i="7" s="1"/>
  <c r="D579" i="7"/>
  <c r="G579" i="7" s="1"/>
  <c r="H579" i="7" s="1"/>
  <c r="I579" i="7" s="1"/>
  <c r="D580" i="7"/>
  <c r="G580" i="7" s="1"/>
  <c r="H580" i="7" s="1"/>
  <c r="I580" i="7" s="1"/>
  <c r="D581" i="7"/>
  <c r="G581" i="7" s="1"/>
  <c r="H581" i="7" s="1"/>
  <c r="I581" i="7" s="1"/>
  <c r="D582" i="7"/>
  <c r="G582" i="7" s="1"/>
  <c r="H582" i="7" s="1"/>
  <c r="I582" i="7" s="1"/>
  <c r="D583" i="7"/>
  <c r="G583" i="7" s="1"/>
  <c r="H583" i="7" s="1"/>
  <c r="I583" i="7" s="1"/>
  <c r="D584" i="7"/>
  <c r="G584" i="7" s="1"/>
  <c r="H584" i="7" s="1"/>
  <c r="I584" i="7" s="1"/>
  <c r="D585" i="7"/>
  <c r="G585" i="7" s="1"/>
  <c r="H585" i="7" s="1"/>
  <c r="I585" i="7" s="1"/>
  <c r="D586" i="7"/>
  <c r="G586" i="7" s="1"/>
  <c r="H586" i="7" s="1"/>
  <c r="I586" i="7" s="1"/>
  <c r="D587" i="7"/>
  <c r="G587" i="7" s="1"/>
  <c r="H587" i="7" s="1"/>
  <c r="I587" i="7" s="1"/>
  <c r="D588" i="7"/>
  <c r="G588" i="7" s="1"/>
  <c r="H588" i="7" s="1"/>
  <c r="I588" i="7" s="1"/>
  <c r="D589" i="7"/>
  <c r="G589" i="7" s="1"/>
  <c r="H589" i="7" s="1"/>
  <c r="I589" i="7" s="1"/>
  <c r="D590" i="7"/>
  <c r="G590" i="7" s="1"/>
  <c r="H590" i="7" s="1"/>
  <c r="I590" i="7" s="1"/>
  <c r="D591" i="7"/>
  <c r="G591" i="7" s="1"/>
  <c r="H591" i="7" s="1"/>
  <c r="I591" i="7" s="1"/>
  <c r="D592" i="7"/>
  <c r="G592" i="7" s="1"/>
  <c r="H592" i="7" s="1"/>
  <c r="I592" i="7" s="1"/>
  <c r="D593" i="7"/>
  <c r="G593" i="7" s="1"/>
  <c r="H593" i="7" s="1"/>
  <c r="I593" i="7" s="1"/>
  <c r="D594" i="7"/>
  <c r="G594" i="7" s="1"/>
  <c r="H594" i="7" s="1"/>
  <c r="I594" i="7" s="1"/>
  <c r="D595" i="7"/>
  <c r="G595" i="7" s="1"/>
  <c r="H595" i="7" s="1"/>
  <c r="I595" i="7" s="1"/>
  <c r="D596" i="7"/>
  <c r="G596" i="7" s="1"/>
  <c r="H596" i="7" s="1"/>
  <c r="I596" i="7" s="1"/>
  <c r="D597" i="7"/>
  <c r="G597" i="7" s="1"/>
  <c r="H597" i="7" s="1"/>
  <c r="I597" i="7" s="1"/>
  <c r="D598" i="7"/>
  <c r="G598" i="7" s="1"/>
  <c r="H598" i="7" s="1"/>
  <c r="I598" i="7" s="1"/>
  <c r="D599" i="7"/>
  <c r="G599" i="7" s="1"/>
  <c r="H599" i="7" s="1"/>
  <c r="I599" i="7" s="1"/>
  <c r="D600" i="7"/>
  <c r="G600" i="7" s="1"/>
  <c r="H600" i="7" s="1"/>
  <c r="I600" i="7" s="1"/>
  <c r="D601" i="7"/>
  <c r="G601" i="7" s="1"/>
  <c r="H601" i="7" s="1"/>
  <c r="I601" i="7" s="1"/>
  <c r="D602" i="7"/>
  <c r="G602" i="7" s="1"/>
  <c r="H602" i="7" s="1"/>
  <c r="I602" i="7" s="1"/>
  <c r="D603" i="7"/>
  <c r="G603" i="7" s="1"/>
  <c r="H603" i="7" s="1"/>
  <c r="I603" i="7" s="1"/>
  <c r="D604" i="7"/>
  <c r="G604" i="7" s="1"/>
  <c r="H604" i="7" s="1"/>
  <c r="I604" i="7" s="1"/>
  <c r="D605" i="7"/>
  <c r="G605" i="7" s="1"/>
  <c r="H605" i="7" s="1"/>
  <c r="I605" i="7" s="1"/>
  <c r="D606" i="7"/>
  <c r="G606" i="7" s="1"/>
  <c r="H606" i="7" s="1"/>
  <c r="I606" i="7" s="1"/>
  <c r="D607" i="7"/>
  <c r="G607" i="7" s="1"/>
  <c r="H607" i="7" s="1"/>
  <c r="I607" i="7" s="1"/>
  <c r="D608" i="7"/>
  <c r="G608" i="7" s="1"/>
  <c r="H608" i="7" s="1"/>
  <c r="I608" i="7" s="1"/>
  <c r="D609" i="7"/>
  <c r="G609" i="7" s="1"/>
  <c r="H609" i="7" s="1"/>
  <c r="I609" i="7" s="1"/>
  <c r="D610" i="7"/>
  <c r="G610" i="7" s="1"/>
  <c r="H610" i="7" s="1"/>
  <c r="I610" i="7" s="1"/>
  <c r="D611" i="7"/>
  <c r="G611" i="7" s="1"/>
  <c r="H611" i="7" s="1"/>
  <c r="I611" i="7" s="1"/>
  <c r="D612" i="7"/>
  <c r="G612" i="7" s="1"/>
  <c r="H612" i="7" s="1"/>
  <c r="I612" i="7" s="1"/>
  <c r="D613" i="7"/>
  <c r="G613" i="7" s="1"/>
  <c r="H613" i="7" s="1"/>
  <c r="I613" i="7" s="1"/>
  <c r="D614" i="7"/>
  <c r="G614" i="7" s="1"/>
  <c r="H614" i="7" s="1"/>
  <c r="I614" i="7" s="1"/>
  <c r="D615" i="7"/>
  <c r="G615" i="7" s="1"/>
  <c r="H615" i="7" s="1"/>
  <c r="I615" i="7" s="1"/>
  <c r="D616" i="7"/>
  <c r="G616" i="7" s="1"/>
  <c r="H616" i="7" s="1"/>
  <c r="I616" i="7" s="1"/>
  <c r="D617" i="7"/>
  <c r="G617" i="7" s="1"/>
  <c r="H617" i="7" s="1"/>
  <c r="I617" i="7" s="1"/>
  <c r="D618" i="7"/>
  <c r="G618" i="7" s="1"/>
  <c r="H618" i="7" s="1"/>
  <c r="I618" i="7" s="1"/>
  <c r="D619" i="7"/>
  <c r="G619" i="7" s="1"/>
  <c r="H619" i="7" s="1"/>
  <c r="I619" i="7" s="1"/>
  <c r="D620" i="7"/>
  <c r="G620" i="7" s="1"/>
  <c r="H620" i="7" s="1"/>
  <c r="I620" i="7" s="1"/>
  <c r="D621" i="7"/>
  <c r="G621" i="7" s="1"/>
  <c r="H621" i="7" s="1"/>
  <c r="I621" i="7" s="1"/>
  <c r="D622" i="7"/>
  <c r="G622" i="7" s="1"/>
  <c r="H622" i="7" s="1"/>
  <c r="I622" i="7" s="1"/>
  <c r="D623" i="7"/>
  <c r="G623" i="7" s="1"/>
  <c r="H623" i="7" s="1"/>
  <c r="I623" i="7" s="1"/>
  <c r="D624" i="7"/>
  <c r="G624" i="7" s="1"/>
  <c r="H624" i="7" s="1"/>
  <c r="I624" i="7" s="1"/>
  <c r="D625" i="7"/>
  <c r="G625" i="7" s="1"/>
  <c r="H625" i="7" s="1"/>
  <c r="I625" i="7" s="1"/>
  <c r="D626" i="7"/>
  <c r="G626" i="7" s="1"/>
  <c r="H626" i="7" s="1"/>
  <c r="I626" i="7" s="1"/>
  <c r="D627" i="7"/>
  <c r="G627" i="7" s="1"/>
  <c r="H627" i="7" s="1"/>
  <c r="I627" i="7" s="1"/>
  <c r="D628" i="7"/>
  <c r="G628" i="7" s="1"/>
  <c r="H628" i="7" s="1"/>
  <c r="I628" i="7" s="1"/>
  <c r="D629" i="7"/>
  <c r="G629" i="7" s="1"/>
  <c r="H629" i="7" s="1"/>
  <c r="I629" i="7" s="1"/>
  <c r="D630" i="7"/>
  <c r="G630" i="7" s="1"/>
  <c r="H630" i="7" s="1"/>
  <c r="I630" i="7" s="1"/>
  <c r="D631" i="7"/>
  <c r="G631" i="7" s="1"/>
  <c r="H631" i="7" s="1"/>
  <c r="I631" i="7" s="1"/>
  <c r="D632" i="7"/>
  <c r="G632" i="7" s="1"/>
  <c r="H632" i="7" s="1"/>
  <c r="I632" i="7" s="1"/>
  <c r="D633" i="7"/>
  <c r="G633" i="7" s="1"/>
  <c r="H633" i="7" s="1"/>
  <c r="I633" i="7" s="1"/>
  <c r="D634" i="7"/>
  <c r="G634" i="7" s="1"/>
  <c r="H634" i="7" s="1"/>
  <c r="I634" i="7" s="1"/>
  <c r="D635" i="7"/>
  <c r="G635" i="7" s="1"/>
  <c r="H635" i="7" s="1"/>
  <c r="I635" i="7" s="1"/>
  <c r="D636" i="7"/>
  <c r="G636" i="7" s="1"/>
  <c r="H636" i="7" s="1"/>
  <c r="I636" i="7" s="1"/>
  <c r="D637" i="7"/>
  <c r="G637" i="7" s="1"/>
  <c r="H637" i="7" s="1"/>
  <c r="I637" i="7" s="1"/>
  <c r="D638" i="7"/>
  <c r="G638" i="7" s="1"/>
  <c r="H638" i="7" s="1"/>
  <c r="I638" i="7" s="1"/>
  <c r="D639" i="7"/>
  <c r="G639" i="7" s="1"/>
  <c r="H639" i="7" s="1"/>
  <c r="I639" i="7" s="1"/>
  <c r="D640" i="7"/>
  <c r="G640" i="7" s="1"/>
  <c r="H640" i="7" s="1"/>
  <c r="I640" i="7" s="1"/>
  <c r="D641" i="7"/>
  <c r="G641" i="7" s="1"/>
  <c r="H641" i="7" s="1"/>
  <c r="I641" i="7" s="1"/>
  <c r="D642" i="7"/>
  <c r="G642" i="7" s="1"/>
  <c r="H642" i="7" s="1"/>
  <c r="I642" i="7" s="1"/>
  <c r="D643" i="7"/>
  <c r="G643" i="7" s="1"/>
  <c r="H643" i="7" s="1"/>
  <c r="I643" i="7" s="1"/>
  <c r="D644" i="7"/>
  <c r="G644" i="7" s="1"/>
  <c r="H644" i="7" s="1"/>
  <c r="I644" i="7" s="1"/>
  <c r="D645" i="7"/>
  <c r="G645" i="7" s="1"/>
  <c r="H645" i="7" s="1"/>
  <c r="I645" i="7" s="1"/>
  <c r="D646" i="7"/>
  <c r="G646" i="7" s="1"/>
  <c r="H646" i="7" s="1"/>
  <c r="I646" i="7" s="1"/>
  <c r="D647" i="7"/>
  <c r="G647" i="7" s="1"/>
  <c r="H647" i="7" s="1"/>
  <c r="I647" i="7" s="1"/>
  <c r="D648" i="7"/>
  <c r="G648" i="7" s="1"/>
  <c r="H648" i="7" s="1"/>
  <c r="I648" i="7" s="1"/>
  <c r="D649" i="7"/>
  <c r="G649" i="7" s="1"/>
  <c r="H649" i="7" s="1"/>
  <c r="I649" i="7" s="1"/>
  <c r="D650" i="7"/>
  <c r="G650" i="7" s="1"/>
  <c r="H650" i="7" s="1"/>
  <c r="I650" i="7" s="1"/>
  <c r="D651" i="7"/>
  <c r="G651" i="7" s="1"/>
  <c r="H651" i="7" s="1"/>
  <c r="I651" i="7" s="1"/>
  <c r="D652" i="7"/>
  <c r="G652" i="7" s="1"/>
  <c r="H652" i="7" s="1"/>
  <c r="I652" i="7" s="1"/>
  <c r="D653" i="7"/>
  <c r="G653" i="7" s="1"/>
  <c r="H653" i="7" s="1"/>
  <c r="I653" i="7" s="1"/>
  <c r="D654" i="7"/>
  <c r="G654" i="7" s="1"/>
  <c r="H654" i="7" s="1"/>
  <c r="I654" i="7" s="1"/>
  <c r="D655" i="7"/>
  <c r="G655" i="7" s="1"/>
  <c r="H655" i="7" s="1"/>
  <c r="I655" i="7" s="1"/>
  <c r="D656" i="7"/>
  <c r="G656" i="7" s="1"/>
  <c r="H656" i="7" s="1"/>
  <c r="I656" i="7" s="1"/>
  <c r="D657" i="7"/>
  <c r="G657" i="7" s="1"/>
  <c r="H657" i="7" s="1"/>
  <c r="I657" i="7" s="1"/>
  <c r="D658" i="7"/>
  <c r="G658" i="7" s="1"/>
  <c r="H658" i="7" s="1"/>
  <c r="I658" i="7" s="1"/>
  <c r="D659" i="7"/>
  <c r="G659" i="7" s="1"/>
  <c r="H659" i="7" s="1"/>
  <c r="I659" i="7" s="1"/>
  <c r="D660" i="7"/>
  <c r="G660" i="7" s="1"/>
  <c r="H660" i="7" s="1"/>
  <c r="I660" i="7" s="1"/>
  <c r="D661" i="7"/>
  <c r="G661" i="7" s="1"/>
  <c r="H661" i="7" s="1"/>
  <c r="I661" i="7" s="1"/>
  <c r="D662" i="7"/>
  <c r="G662" i="7" s="1"/>
  <c r="H662" i="7" s="1"/>
  <c r="I662" i="7" s="1"/>
  <c r="D663" i="7"/>
  <c r="G663" i="7" s="1"/>
  <c r="H663" i="7" s="1"/>
  <c r="I663" i="7" s="1"/>
  <c r="D664" i="7"/>
  <c r="G664" i="7" s="1"/>
  <c r="H664" i="7" s="1"/>
  <c r="I664" i="7" s="1"/>
  <c r="D665" i="7"/>
  <c r="G665" i="7" s="1"/>
  <c r="H665" i="7" s="1"/>
  <c r="I665" i="7" s="1"/>
  <c r="D666" i="7"/>
  <c r="G666" i="7" s="1"/>
  <c r="H666" i="7" s="1"/>
  <c r="I666" i="7" s="1"/>
  <c r="D667" i="7"/>
  <c r="G667" i="7" s="1"/>
  <c r="H667" i="7" s="1"/>
  <c r="I667" i="7" s="1"/>
  <c r="D668" i="7"/>
  <c r="G668" i="7" s="1"/>
  <c r="H668" i="7" s="1"/>
  <c r="I668" i="7" s="1"/>
  <c r="D669" i="7"/>
  <c r="G669" i="7" s="1"/>
  <c r="H669" i="7" s="1"/>
  <c r="I669" i="7" s="1"/>
  <c r="D670" i="7"/>
  <c r="G670" i="7" s="1"/>
  <c r="H670" i="7" s="1"/>
  <c r="I670" i="7" s="1"/>
  <c r="D671" i="7"/>
  <c r="G671" i="7" s="1"/>
  <c r="H671" i="7" s="1"/>
  <c r="I671" i="7" s="1"/>
  <c r="D672" i="7"/>
  <c r="G672" i="7" s="1"/>
  <c r="H672" i="7" s="1"/>
  <c r="I672" i="7" s="1"/>
  <c r="D673" i="7"/>
  <c r="G673" i="7" s="1"/>
  <c r="H673" i="7" s="1"/>
  <c r="I673" i="7" s="1"/>
  <c r="D674" i="7"/>
  <c r="G674" i="7" s="1"/>
  <c r="H674" i="7" s="1"/>
  <c r="I674" i="7" s="1"/>
  <c r="D675" i="7"/>
  <c r="G675" i="7" s="1"/>
  <c r="H675" i="7" s="1"/>
  <c r="I675" i="7" s="1"/>
  <c r="D676" i="7"/>
  <c r="G676" i="7" s="1"/>
  <c r="H676" i="7" s="1"/>
  <c r="I676" i="7" s="1"/>
  <c r="D677" i="7"/>
  <c r="G677" i="7" s="1"/>
  <c r="H677" i="7" s="1"/>
  <c r="I677" i="7" s="1"/>
  <c r="D678" i="7"/>
  <c r="G678" i="7" s="1"/>
  <c r="H678" i="7" s="1"/>
  <c r="I678" i="7" s="1"/>
  <c r="D679" i="7"/>
  <c r="G679" i="7" s="1"/>
  <c r="H679" i="7" s="1"/>
  <c r="I679" i="7" s="1"/>
  <c r="D680" i="7"/>
  <c r="G680" i="7" s="1"/>
  <c r="H680" i="7" s="1"/>
  <c r="I680" i="7" s="1"/>
  <c r="D681" i="7"/>
  <c r="G681" i="7" s="1"/>
  <c r="H681" i="7" s="1"/>
  <c r="I681" i="7" s="1"/>
  <c r="D682" i="7"/>
  <c r="G682" i="7" s="1"/>
  <c r="H682" i="7" s="1"/>
  <c r="I682" i="7" s="1"/>
  <c r="D683" i="7"/>
  <c r="G683" i="7" s="1"/>
  <c r="H683" i="7" s="1"/>
  <c r="I683" i="7" s="1"/>
  <c r="D684" i="7"/>
  <c r="G684" i="7" s="1"/>
  <c r="H684" i="7" s="1"/>
  <c r="I684" i="7" s="1"/>
  <c r="D685" i="7"/>
  <c r="G685" i="7" s="1"/>
  <c r="H685" i="7" s="1"/>
  <c r="I685" i="7" s="1"/>
  <c r="D686" i="7"/>
  <c r="G686" i="7" s="1"/>
  <c r="H686" i="7" s="1"/>
  <c r="I686" i="7" s="1"/>
  <c r="D687" i="7"/>
  <c r="G687" i="7" s="1"/>
  <c r="H687" i="7" s="1"/>
  <c r="I687" i="7" s="1"/>
  <c r="D688" i="7"/>
  <c r="G688" i="7" s="1"/>
  <c r="H688" i="7" s="1"/>
  <c r="I688" i="7" s="1"/>
  <c r="D689" i="7"/>
  <c r="G689" i="7" s="1"/>
  <c r="H689" i="7" s="1"/>
  <c r="I689" i="7" s="1"/>
  <c r="D690" i="7"/>
  <c r="G690" i="7" s="1"/>
  <c r="H690" i="7" s="1"/>
  <c r="I690" i="7" s="1"/>
  <c r="D691" i="7"/>
  <c r="G691" i="7" s="1"/>
  <c r="H691" i="7" s="1"/>
  <c r="I691" i="7" s="1"/>
  <c r="D692" i="7"/>
  <c r="G692" i="7" s="1"/>
  <c r="H692" i="7" s="1"/>
  <c r="I692" i="7" s="1"/>
  <c r="D693" i="7"/>
  <c r="G693" i="7" s="1"/>
  <c r="H693" i="7" s="1"/>
  <c r="I693" i="7" s="1"/>
  <c r="D694" i="7"/>
  <c r="G694" i="7" s="1"/>
  <c r="H694" i="7" s="1"/>
  <c r="I694" i="7" s="1"/>
  <c r="D695" i="7"/>
  <c r="G695" i="7" s="1"/>
  <c r="H695" i="7" s="1"/>
  <c r="I695" i="7" s="1"/>
  <c r="D696" i="7"/>
  <c r="G696" i="7" s="1"/>
  <c r="H696" i="7" s="1"/>
  <c r="I696" i="7" s="1"/>
  <c r="D697" i="7"/>
  <c r="G697" i="7" s="1"/>
  <c r="H697" i="7" s="1"/>
  <c r="I697" i="7" s="1"/>
  <c r="D698" i="7"/>
  <c r="G698" i="7" s="1"/>
  <c r="H698" i="7" s="1"/>
  <c r="I698" i="7" s="1"/>
  <c r="D699" i="7"/>
  <c r="G699" i="7" s="1"/>
  <c r="H699" i="7" s="1"/>
  <c r="I699" i="7" s="1"/>
  <c r="D700" i="7"/>
  <c r="G700" i="7" s="1"/>
  <c r="H700" i="7" s="1"/>
  <c r="I700" i="7" s="1"/>
  <c r="D701" i="7"/>
  <c r="G701" i="7" s="1"/>
  <c r="H701" i="7" s="1"/>
  <c r="I701" i="7" s="1"/>
  <c r="D702" i="7"/>
  <c r="G702" i="7" s="1"/>
  <c r="H702" i="7" s="1"/>
  <c r="I702" i="7" s="1"/>
  <c r="D703" i="7"/>
  <c r="G703" i="7" s="1"/>
  <c r="H703" i="7" s="1"/>
  <c r="I703" i="7" s="1"/>
  <c r="D704" i="7"/>
  <c r="G704" i="7" s="1"/>
  <c r="H704" i="7" s="1"/>
  <c r="I704" i="7" s="1"/>
  <c r="D705" i="7"/>
  <c r="G705" i="7" s="1"/>
  <c r="H705" i="7" s="1"/>
  <c r="I705" i="7" s="1"/>
  <c r="D706" i="7"/>
  <c r="G706" i="7" s="1"/>
  <c r="H706" i="7" s="1"/>
  <c r="I706" i="7" s="1"/>
  <c r="D707" i="7"/>
  <c r="G707" i="7" s="1"/>
  <c r="H707" i="7" s="1"/>
  <c r="I707" i="7" s="1"/>
  <c r="D708" i="7"/>
  <c r="G708" i="7" s="1"/>
  <c r="H708" i="7" s="1"/>
  <c r="I708" i="7" s="1"/>
  <c r="D709" i="7"/>
  <c r="G709" i="7" s="1"/>
  <c r="H709" i="7" s="1"/>
  <c r="I709" i="7" s="1"/>
  <c r="D710" i="7"/>
  <c r="G710" i="7" s="1"/>
  <c r="H710" i="7" s="1"/>
  <c r="I710" i="7" s="1"/>
  <c r="D711" i="7"/>
  <c r="G711" i="7" s="1"/>
  <c r="H711" i="7" s="1"/>
  <c r="I711" i="7" s="1"/>
  <c r="D712" i="7"/>
  <c r="G712" i="7" s="1"/>
  <c r="H712" i="7" s="1"/>
  <c r="I712" i="7" s="1"/>
  <c r="D713" i="7"/>
  <c r="G713" i="7" s="1"/>
  <c r="H713" i="7" s="1"/>
  <c r="I713" i="7" s="1"/>
  <c r="D714" i="7"/>
  <c r="G714" i="7" s="1"/>
  <c r="H714" i="7" s="1"/>
  <c r="I714" i="7" s="1"/>
  <c r="D715" i="7"/>
  <c r="G715" i="7" s="1"/>
  <c r="H715" i="7" s="1"/>
  <c r="I715" i="7" s="1"/>
  <c r="D716" i="7"/>
  <c r="G716" i="7" s="1"/>
  <c r="H716" i="7" s="1"/>
  <c r="I716" i="7" s="1"/>
  <c r="D717" i="7"/>
  <c r="G717" i="7" s="1"/>
  <c r="H717" i="7" s="1"/>
  <c r="I717" i="7" s="1"/>
  <c r="D718" i="7"/>
  <c r="G718" i="7" s="1"/>
  <c r="H718" i="7" s="1"/>
  <c r="I718" i="7" s="1"/>
  <c r="D719" i="7"/>
  <c r="G719" i="7" s="1"/>
  <c r="H719" i="7" s="1"/>
  <c r="I719" i="7" s="1"/>
  <c r="D720" i="7"/>
  <c r="G720" i="7" s="1"/>
  <c r="H720" i="7" s="1"/>
  <c r="I720" i="7" s="1"/>
  <c r="D721" i="7"/>
  <c r="G721" i="7" s="1"/>
  <c r="H721" i="7" s="1"/>
  <c r="I721" i="7" s="1"/>
  <c r="D722" i="7"/>
  <c r="G722" i="7" s="1"/>
  <c r="H722" i="7" s="1"/>
  <c r="I722" i="7" s="1"/>
  <c r="D723" i="7"/>
  <c r="G723" i="7" s="1"/>
  <c r="H723" i="7" s="1"/>
  <c r="I723" i="7" s="1"/>
  <c r="D724" i="7"/>
  <c r="G724" i="7" s="1"/>
  <c r="H724" i="7" s="1"/>
  <c r="I724" i="7" s="1"/>
  <c r="D725" i="7"/>
  <c r="G725" i="7" s="1"/>
  <c r="H725" i="7" s="1"/>
  <c r="I725" i="7" s="1"/>
  <c r="D726" i="7"/>
  <c r="G726" i="7" s="1"/>
  <c r="H726" i="7" s="1"/>
  <c r="I726" i="7" s="1"/>
  <c r="D727" i="7"/>
  <c r="G727" i="7" s="1"/>
  <c r="H727" i="7" s="1"/>
  <c r="I727" i="7" s="1"/>
  <c r="D728" i="7"/>
  <c r="G728" i="7" s="1"/>
  <c r="H728" i="7" s="1"/>
  <c r="I728" i="7" s="1"/>
  <c r="D729" i="7"/>
  <c r="G729" i="7" s="1"/>
  <c r="H729" i="7" s="1"/>
  <c r="I729" i="7" s="1"/>
  <c r="D730" i="7"/>
  <c r="G730" i="7" s="1"/>
  <c r="H730" i="7" s="1"/>
  <c r="I730" i="7" s="1"/>
  <c r="D731" i="7"/>
  <c r="G731" i="7" s="1"/>
  <c r="H731" i="7" s="1"/>
  <c r="I731" i="7" s="1"/>
  <c r="D732" i="7"/>
  <c r="G732" i="7" s="1"/>
  <c r="H732" i="7" s="1"/>
  <c r="I732" i="7" s="1"/>
  <c r="D733" i="7"/>
  <c r="G733" i="7" s="1"/>
  <c r="H733" i="7" s="1"/>
  <c r="I733" i="7" s="1"/>
  <c r="D734" i="7"/>
  <c r="G734" i="7" s="1"/>
  <c r="H734" i="7" s="1"/>
  <c r="I734" i="7" s="1"/>
  <c r="D735" i="7"/>
  <c r="G735" i="7" s="1"/>
  <c r="H735" i="7" s="1"/>
  <c r="I735" i="7" s="1"/>
  <c r="D736" i="7"/>
  <c r="G736" i="7" s="1"/>
  <c r="H736" i="7" s="1"/>
  <c r="I736" i="7" s="1"/>
  <c r="D737" i="7"/>
  <c r="G737" i="7" s="1"/>
  <c r="H737" i="7" s="1"/>
  <c r="I737" i="7" s="1"/>
  <c r="D738" i="7"/>
  <c r="G738" i="7" s="1"/>
  <c r="H738" i="7" s="1"/>
  <c r="I738" i="7" s="1"/>
  <c r="D739" i="7"/>
  <c r="G739" i="7" s="1"/>
  <c r="H739" i="7" s="1"/>
  <c r="I739" i="7" s="1"/>
  <c r="D740" i="7"/>
  <c r="G740" i="7" s="1"/>
  <c r="H740" i="7" s="1"/>
  <c r="I740" i="7" s="1"/>
  <c r="D741" i="7"/>
  <c r="G741" i="7" s="1"/>
  <c r="H741" i="7" s="1"/>
  <c r="I741" i="7" s="1"/>
  <c r="D742" i="7"/>
  <c r="G742" i="7" s="1"/>
  <c r="H742" i="7" s="1"/>
  <c r="I742" i="7" s="1"/>
  <c r="D743" i="7"/>
  <c r="G743" i="7" s="1"/>
  <c r="H743" i="7" s="1"/>
  <c r="I743" i="7" s="1"/>
  <c r="D744" i="7"/>
  <c r="G744" i="7" s="1"/>
  <c r="H744" i="7" s="1"/>
  <c r="I744" i="7" s="1"/>
  <c r="D745" i="7"/>
  <c r="G745" i="7" s="1"/>
  <c r="H745" i="7" s="1"/>
  <c r="I745" i="7" s="1"/>
  <c r="D746" i="7"/>
  <c r="G746" i="7" s="1"/>
  <c r="H746" i="7" s="1"/>
  <c r="I746" i="7" s="1"/>
  <c r="D747" i="7"/>
  <c r="G747" i="7" s="1"/>
  <c r="H747" i="7" s="1"/>
  <c r="I747" i="7" s="1"/>
  <c r="D748" i="7"/>
  <c r="G748" i="7" s="1"/>
  <c r="H748" i="7" s="1"/>
  <c r="I748" i="7" s="1"/>
  <c r="D749" i="7"/>
  <c r="G749" i="7" s="1"/>
  <c r="H749" i="7" s="1"/>
  <c r="I749" i="7" s="1"/>
  <c r="D750" i="7"/>
  <c r="G750" i="7" s="1"/>
  <c r="H750" i="7" s="1"/>
  <c r="I750" i="7" s="1"/>
  <c r="D751" i="7"/>
  <c r="G751" i="7" s="1"/>
  <c r="H751" i="7" s="1"/>
  <c r="I751" i="7" s="1"/>
  <c r="D752" i="7"/>
  <c r="G752" i="7" s="1"/>
  <c r="H752" i="7" s="1"/>
  <c r="I752" i="7" s="1"/>
  <c r="D753" i="7"/>
  <c r="G753" i="7" s="1"/>
  <c r="H753" i="7" s="1"/>
  <c r="I753" i="7" s="1"/>
  <c r="D754" i="7"/>
  <c r="G754" i="7" s="1"/>
  <c r="H754" i="7" s="1"/>
  <c r="I754" i="7" s="1"/>
  <c r="D755" i="7"/>
  <c r="G755" i="7" s="1"/>
  <c r="H755" i="7" s="1"/>
  <c r="I755" i="7" s="1"/>
  <c r="D756" i="7"/>
  <c r="G756" i="7" s="1"/>
  <c r="H756" i="7" s="1"/>
  <c r="I756" i="7" s="1"/>
  <c r="D757" i="7"/>
  <c r="G757" i="7" s="1"/>
  <c r="H757" i="7" s="1"/>
  <c r="I757" i="7" s="1"/>
  <c r="D758" i="7"/>
  <c r="G758" i="7" s="1"/>
  <c r="H758" i="7" s="1"/>
  <c r="I758" i="7" s="1"/>
  <c r="D759" i="7"/>
  <c r="G759" i="7" s="1"/>
  <c r="H759" i="7" s="1"/>
  <c r="I759" i="7" s="1"/>
  <c r="D760" i="7"/>
  <c r="G760" i="7" s="1"/>
  <c r="H760" i="7" s="1"/>
  <c r="I760" i="7" s="1"/>
  <c r="D761" i="7"/>
  <c r="G761" i="7" s="1"/>
  <c r="H761" i="7" s="1"/>
  <c r="I761" i="7" s="1"/>
  <c r="D762" i="7"/>
  <c r="G762" i="7" s="1"/>
  <c r="H762" i="7" s="1"/>
  <c r="I762" i="7" s="1"/>
  <c r="D763" i="7"/>
  <c r="G763" i="7" s="1"/>
  <c r="H763" i="7" s="1"/>
  <c r="I763" i="7" s="1"/>
  <c r="D764" i="7"/>
  <c r="G764" i="7" s="1"/>
  <c r="H764" i="7" s="1"/>
  <c r="I764" i="7" s="1"/>
  <c r="D765" i="7"/>
  <c r="G765" i="7" s="1"/>
  <c r="H765" i="7" s="1"/>
  <c r="I765" i="7" s="1"/>
  <c r="D766" i="7"/>
  <c r="G766" i="7" s="1"/>
  <c r="H766" i="7" s="1"/>
  <c r="I766" i="7" s="1"/>
  <c r="D767" i="7"/>
  <c r="G767" i="7" s="1"/>
  <c r="H767" i="7" s="1"/>
  <c r="I767" i="7" s="1"/>
  <c r="D768" i="7"/>
  <c r="G768" i="7" s="1"/>
  <c r="H768" i="7" s="1"/>
  <c r="I768" i="7" s="1"/>
  <c r="D769" i="7"/>
  <c r="G769" i="7" s="1"/>
  <c r="H769" i="7" s="1"/>
  <c r="I769" i="7" s="1"/>
  <c r="D770" i="7"/>
  <c r="G770" i="7" s="1"/>
  <c r="H770" i="7" s="1"/>
  <c r="I770" i="7" s="1"/>
  <c r="D771" i="7"/>
  <c r="G771" i="7" s="1"/>
  <c r="H771" i="7" s="1"/>
  <c r="I771" i="7" s="1"/>
  <c r="D772" i="7"/>
  <c r="G772" i="7" s="1"/>
  <c r="H772" i="7" s="1"/>
  <c r="I772" i="7" s="1"/>
  <c r="D773" i="7"/>
  <c r="G773" i="7" s="1"/>
  <c r="H773" i="7" s="1"/>
  <c r="I773" i="7" s="1"/>
  <c r="D774" i="7"/>
  <c r="G774" i="7" s="1"/>
  <c r="H774" i="7" s="1"/>
  <c r="I774" i="7" s="1"/>
  <c r="D775" i="7"/>
  <c r="G775" i="7" s="1"/>
  <c r="H775" i="7" s="1"/>
  <c r="I775" i="7" s="1"/>
  <c r="D776" i="7"/>
  <c r="G776" i="7" s="1"/>
  <c r="H776" i="7" s="1"/>
  <c r="I776" i="7" s="1"/>
  <c r="D777" i="7"/>
  <c r="G777" i="7" s="1"/>
  <c r="H777" i="7" s="1"/>
  <c r="I777" i="7" s="1"/>
  <c r="D778" i="7"/>
  <c r="G778" i="7" s="1"/>
  <c r="H778" i="7" s="1"/>
  <c r="I778" i="7" s="1"/>
  <c r="D779" i="7"/>
  <c r="G779" i="7" s="1"/>
  <c r="H779" i="7" s="1"/>
  <c r="I779" i="7" s="1"/>
  <c r="D780" i="7"/>
  <c r="G780" i="7" s="1"/>
  <c r="H780" i="7" s="1"/>
  <c r="I780" i="7" s="1"/>
  <c r="D781" i="7"/>
  <c r="G781" i="7" s="1"/>
  <c r="H781" i="7" s="1"/>
  <c r="I781" i="7" s="1"/>
  <c r="D782" i="7"/>
  <c r="G782" i="7" s="1"/>
  <c r="H782" i="7" s="1"/>
  <c r="I782" i="7" s="1"/>
  <c r="D783" i="7"/>
  <c r="G783" i="7" s="1"/>
  <c r="H783" i="7" s="1"/>
  <c r="I783" i="7" s="1"/>
  <c r="D784" i="7"/>
  <c r="G784" i="7" s="1"/>
  <c r="H784" i="7" s="1"/>
  <c r="I784" i="7" s="1"/>
  <c r="D785" i="7"/>
  <c r="G785" i="7" s="1"/>
  <c r="H785" i="7" s="1"/>
  <c r="I785" i="7" s="1"/>
  <c r="D786" i="7"/>
  <c r="G786" i="7" s="1"/>
  <c r="H786" i="7" s="1"/>
  <c r="I786" i="7" s="1"/>
  <c r="D787" i="7"/>
  <c r="G787" i="7" s="1"/>
  <c r="H787" i="7" s="1"/>
  <c r="I787" i="7" s="1"/>
  <c r="D788" i="7"/>
  <c r="G788" i="7" s="1"/>
  <c r="H788" i="7" s="1"/>
  <c r="I788" i="7" s="1"/>
  <c r="D789" i="7"/>
  <c r="G789" i="7" s="1"/>
  <c r="H789" i="7" s="1"/>
  <c r="I789" i="7" s="1"/>
  <c r="D790" i="7"/>
  <c r="G790" i="7" s="1"/>
  <c r="H790" i="7" s="1"/>
  <c r="I790" i="7" s="1"/>
  <c r="D791" i="7"/>
  <c r="G791" i="7" s="1"/>
  <c r="H791" i="7" s="1"/>
  <c r="I791" i="7" s="1"/>
  <c r="D792" i="7"/>
  <c r="G792" i="7" s="1"/>
  <c r="H792" i="7" s="1"/>
  <c r="I792" i="7" s="1"/>
  <c r="D793" i="7"/>
  <c r="G793" i="7" s="1"/>
  <c r="H793" i="7" s="1"/>
  <c r="I793" i="7" s="1"/>
  <c r="D794" i="7"/>
  <c r="G794" i="7" s="1"/>
  <c r="H794" i="7" s="1"/>
  <c r="I794" i="7" s="1"/>
  <c r="D795" i="7"/>
  <c r="G795" i="7" s="1"/>
  <c r="H795" i="7" s="1"/>
  <c r="I795" i="7" s="1"/>
  <c r="D796" i="7"/>
  <c r="G796" i="7" s="1"/>
  <c r="H796" i="7" s="1"/>
  <c r="I796" i="7" s="1"/>
  <c r="D797" i="7"/>
  <c r="G797" i="7" s="1"/>
  <c r="H797" i="7" s="1"/>
  <c r="I797" i="7" s="1"/>
  <c r="D798" i="7"/>
  <c r="G798" i="7" s="1"/>
  <c r="H798" i="7" s="1"/>
  <c r="I798" i="7" s="1"/>
  <c r="D799" i="7"/>
  <c r="G799" i="7" s="1"/>
  <c r="H799" i="7" s="1"/>
  <c r="I799" i="7" s="1"/>
  <c r="D800" i="7"/>
  <c r="G800" i="7" s="1"/>
  <c r="H800" i="7" s="1"/>
  <c r="I800" i="7" s="1"/>
  <c r="D801" i="7"/>
  <c r="G801" i="7" s="1"/>
  <c r="H801" i="7" s="1"/>
  <c r="I801" i="7" s="1"/>
  <c r="D802" i="7"/>
  <c r="G802" i="7" s="1"/>
  <c r="H802" i="7" s="1"/>
  <c r="I802" i="7" s="1"/>
  <c r="D803" i="7"/>
  <c r="G803" i="7" s="1"/>
  <c r="H803" i="7" s="1"/>
  <c r="I803" i="7" s="1"/>
  <c r="D804" i="7"/>
  <c r="G804" i="7" s="1"/>
  <c r="H804" i="7" s="1"/>
  <c r="I804" i="7" s="1"/>
  <c r="D805" i="7"/>
  <c r="G805" i="7" s="1"/>
  <c r="H805" i="7" s="1"/>
  <c r="I805" i="7" s="1"/>
  <c r="D806" i="7"/>
  <c r="G806" i="7" s="1"/>
  <c r="H806" i="7" s="1"/>
  <c r="I806" i="7" s="1"/>
  <c r="D807" i="7"/>
  <c r="G807" i="7" s="1"/>
  <c r="H807" i="7" s="1"/>
  <c r="I807" i="7" s="1"/>
  <c r="D808" i="7"/>
  <c r="G808" i="7" s="1"/>
  <c r="H808" i="7" s="1"/>
  <c r="I808" i="7" s="1"/>
  <c r="D809" i="7"/>
  <c r="G809" i="7" s="1"/>
  <c r="H809" i="7" s="1"/>
  <c r="I809" i="7" s="1"/>
  <c r="D810" i="7"/>
  <c r="G810" i="7" s="1"/>
  <c r="H810" i="7" s="1"/>
  <c r="I810" i="7" s="1"/>
  <c r="D811" i="7"/>
  <c r="G811" i="7" s="1"/>
  <c r="H811" i="7" s="1"/>
  <c r="I811" i="7" s="1"/>
  <c r="D812" i="7"/>
  <c r="G812" i="7" s="1"/>
  <c r="H812" i="7" s="1"/>
  <c r="I812" i="7" s="1"/>
  <c r="D813" i="7"/>
  <c r="G813" i="7" s="1"/>
  <c r="H813" i="7" s="1"/>
  <c r="I813" i="7" s="1"/>
  <c r="D814" i="7"/>
  <c r="G814" i="7" s="1"/>
  <c r="H814" i="7" s="1"/>
  <c r="I814" i="7" s="1"/>
  <c r="D815" i="7"/>
  <c r="G815" i="7" s="1"/>
  <c r="H815" i="7" s="1"/>
  <c r="I815" i="7" s="1"/>
  <c r="D816" i="7"/>
  <c r="G816" i="7" s="1"/>
  <c r="H816" i="7" s="1"/>
  <c r="I816" i="7" s="1"/>
  <c r="D817" i="7"/>
  <c r="G817" i="7" s="1"/>
  <c r="H817" i="7" s="1"/>
  <c r="I817" i="7" s="1"/>
  <c r="D818" i="7"/>
  <c r="G818" i="7" s="1"/>
  <c r="H818" i="7" s="1"/>
  <c r="I818" i="7" s="1"/>
  <c r="D819" i="7"/>
  <c r="G819" i="7" s="1"/>
  <c r="H819" i="7" s="1"/>
  <c r="I819" i="7" s="1"/>
  <c r="D820" i="7"/>
  <c r="G820" i="7" s="1"/>
  <c r="H820" i="7" s="1"/>
  <c r="I820" i="7" s="1"/>
  <c r="D821" i="7"/>
  <c r="G821" i="7" s="1"/>
  <c r="H821" i="7" s="1"/>
  <c r="I821" i="7" s="1"/>
  <c r="D822" i="7"/>
  <c r="G822" i="7" s="1"/>
  <c r="H822" i="7" s="1"/>
  <c r="I822" i="7" s="1"/>
  <c r="D823" i="7"/>
  <c r="G823" i="7" s="1"/>
  <c r="H823" i="7" s="1"/>
  <c r="I823" i="7" s="1"/>
  <c r="D824" i="7"/>
  <c r="G824" i="7" s="1"/>
  <c r="H824" i="7" s="1"/>
  <c r="I824" i="7" s="1"/>
  <c r="D825" i="7"/>
  <c r="G825" i="7" s="1"/>
  <c r="H825" i="7" s="1"/>
  <c r="I825" i="7" s="1"/>
  <c r="D826" i="7"/>
  <c r="G826" i="7" s="1"/>
  <c r="H826" i="7" s="1"/>
  <c r="I826" i="7" s="1"/>
  <c r="D827" i="7"/>
  <c r="G827" i="7" s="1"/>
  <c r="H827" i="7" s="1"/>
  <c r="I827" i="7" s="1"/>
  <c r="D828" i="7"/>
  <c r="G828" i="7" s="1"/>
  <c r="H828" i="7" s="1"/>
  <c r="I828" i="7" s="1"/>
  <c r="D829" i="7"/>
  <c r="G829" i="7" s="1"/>
  <c r="H829" i="7" s="1"/>
  <c r="I829" i="7" s="1"/>
  <c r="D830" i="7"/>
  <c r="G830" i="7" s="1"/>
  <c r="H830" i="7" s="1"/>
  <c r="I830" i="7" s="1"/>
  <c r="D831" i="7"/>
  <c r="G831" i="7" s="1"/>
  <c r="H831" i="7" s="1"/>
  <c r="I831" i="7" s="1"/>
  <c r="D832" i="7"/>
  <c r="G832" i="7" s="1"/>
  <c r="H832" i="7" s="1"/>
  <c r="I832" i="7" s="1"/>
  <c r="D833" i="7"/>
  <c r="G833" i="7" s="1"/>
  <c r="H833" i="7" s="1"/>
  <c r="I833" i="7" s="1"/>
  <c r="D834" i="7"/>
  <c r="G834" i="7" s="1"/>
  <c r="H834" i="7" s="1"/>
  <c r="I834" i="7" s="1"/>
  <c r="D835" i="7"/>
  <c r="G835" i="7" s="1"/>
  <c r="H835" i="7" s="1"/>
  <c r="I835" i="7" s="1"/>
  <c r="D836" i="7"/>
  <c r="G836" i="7" s="1"/>
  <c r="H836" i="7" s="1"/>
  <c r="I836" i="7" s="1"/>
  <c r="D837" i="7"/>
  <c r="G837" i="7" s="1"/>
  <c r="H837" i="7" s="1"/>
  <c r="I837" i="7" s="1"/>
  <c r="D838" i="7"/>
  <c r="G838" i="7" s="1"/>
  <c r="H838" i="7" s="1"/>
  <c r="I838" i="7" s="1"/>
  <c r="D839" i="7"/>
  <c r="G839" i="7" s="1"/>
  <c r="H839" i="7" s="1"/>
  <c r="I839" i="7" s="1"/>
  <c r="D840" i="7"/>
  <c r="G840" i="7" s="1"/>
  <c r="H840" i="7" s="1"/>
  <c r="I840" i="7" s="1"/>
  <c r="D841" i="7"/>
  <c r="G841" i="7" s="1"/>
  <c r="H841" i="7" s="1"/>
  <c r="I841" i="7" s="1"/>
  <c r="D842" i="7"/>
  <c r="G842" i="7" s="1"/>
  <c r="H842" i="7" s="1"/>
  <c r="I842" i="7" s="1"/>
  <c r="D843" i="7"/>
  <c r="G843" i="7" s="1"/>
  <c r="H843" i="7" s="1"/>
  <c r="I843" i="7" s="1"/>
  <c r="D844" i="7"/>
  <c r="G844" i="7" s="1"/>
  <c r="H844" i="7" s="1"/>
  <c r="I844" i="7" s="1"/>
  <c r="D845" i="7"/>
  <c r="G845" i="7" s="1"/>
  <c r="H845" i="7" s="1"/>
  <c r="I845" i="7" s="1"/>
  <c r="D846" i="7"/>
  <c r="G846" i="7" s="1"/>
  <c r="H846" i="7" s="1"/>
  <c r="I846" i="7" s="1"/>
  <c r="D847" i="7"/>
  <c r="G847" i="7" s="1"/>
  <c r="H847" i="7" s="1"/>
  <c r="I847" i="7" s="1"/>
  <c r="D848" i="7"/>
  <c r="G848" i="7" s="1"/>
  <c r="H848" i="7" s="1"/>
  <c r="I848" i="7" s="1"/>
  <c r="D849" i="7"/>
  <c r="G849" i="7" s="1"/>
  <c r="H849" i="7" s="1"/>
  <c r="I849" i="7" s="1"/>
  <c r="D850" i="7"/>
  <c r="G850" i="7" s="1"/>
  <c r="H850" i="7" s="1"/>
  <c r="I850" i="7" s="1"/>
  <c r="D851" i="7"/>
  <c r="G851" i="7" s="1"/>
  <c r="H851" i="7" s="1"/>
  <c r="I851" i="7" s="1"/>
  <c r="D852" i="7"/>
  <c r="G852" i="7" s="1"/>
  <c r="H852" i="7" s="1"/>
  <c r="I852" i="7" s="1"/>
  <c r="D853" i="7"/>
  <c r="G853" i="7" s="1"/>
  <c r="H853" i="7" s="1"/>
  <c r="I853" i="7" s="1"/>
  <c r="D854" i="7"/>
  <c r="G854" i="7" s="1"/>
  <c r="H854" i="7" s="1"/>
  <c r="I854" i="7" s="1"/>
  <c r="D855" i="7"/>
  <c r="G855" i="7" s="1"/>
  <c r="H855" i="7" s="1"/>
  <c r="I855" i="7" s="1"/>
  <c r="D856" i="7"/>
  <c r="G856" i="7" s="1"/>
  <c r="H856" i="7" s="1"/>
  <c r="I856" i="7" s="1"/>
  <c r="D857" i="7"/>
  <c r="G857" i="7" s="1"/>
  <c r="H857" i="7" s="1"/>
  <c r="I857" i="7" s="1"/>
  <c r="D858" i="7"/>
  <c r="G858" i="7" s="1"/>
  <c r="H858" i="7" s="1"/>
  <c r="I858" i="7" s="1"/>
  <c r="D859" i="7"/>
  <c r="G859" i="7" s="1"/>
  <c r="H859" i="7" s="1"/>
  <c r="I859" i="7" s="1"/>
  <c r="D860" i="7"/>
  <c r="G860" i="7" s="1"/>
  <c r="H860" i="7" s="1"/>
  <c r="I860" i="7" s="1"/>
  <c r="D861" i="7"/>
  <c r="G861" i="7" s="1"/>
  <c r="H861" i="7" s="1"/>
  <c r="I861" i="7" s="1"/>
  <c r="D862" i="7"/>
  <c r="G862" i="7" s="1"/>
  <c r="H862" i="7" s="1"/>
  <c r="I862" i="7" s="1"/>
  <c r="D863" i="7"/>
  <c r="G863" i="7" s="1"/>
  <c r="H863" i="7" s="1"/>
  <c r="I863" i="7" s="1"/>
  <c r="D864" i="7"/>
  <c r="G864" i="7" s="1"/>
  <c r="H864" i="7" s="1"/>
  <c r="I864" i="7" s="1"/>
  <c r="D865" i="7"/>
  <c r="G865" i="7" s="1"/>
  <c r="H865" i="7" s="1"/>
  <c r="I865" i="7" s="1"/>
  <c r="D866" i="7"/>
  <c r="G866" i="7" s="1"/>
  <c r="H866" i="7" s="1"/>
  <c r="I866" i="7" s="1"/>
  <c r="D867" i="7"/>
  <c r="G867" i="7" s="1"/>
  <c r="H867" i="7" s="1"/>
  <c r="I867" i="7" s="1"/>
  <c r="D868" i="7"/>
  <c r="G868" i="7" s="1"/>
  <c r="H868" i="7" s="1"/>
  <c r="I868" i="7" s="1"/>
  <c r="D869" i="7"/>
  <c r="G869" i="7" s="1"/>
  <c r="H869" i="7" s="1"/>
  <c r="I869" i="7" s="1"/>
  <c r="D870" i="7"/>
  <c r="G870" i="7" s="1"/>
  <c r="H870" i="7" s="1"/>
  <c r="I870" i="7" s="1"/>
  <c r="D871" i="7"/>
  <c r="G871" i="7" s="1"/>
  <c r="H871" i="7" s="1"/>
  <c r="I871" i="7" s="1"/>
  <c r="D872" i="7"/>
  <c r="G872" i="7" s="1"/>
  <c r="H872" i="7" s="1"/>
  <c r="I872" i="7" s="1"/>
  <c r="D873" i="7"/>
  <c r="G873" i="7" s="1"/>
  <c r="H873" i="7" s="1"/>
  <c r="I873" i="7" s="1"/>
  <c r="D874" i="7"/>
  <c r="G874" i="7" s="1"/>
  <c r="H874" i="7" s="1"/>
  <c r="I874" i="7" s="1"/>
  <c r="D875" i="7"/>
  <c r="G875" i="7" s="1"/>
  <c r="H875" i="7" s="1"/>
  <c r="I875" i="7" s="1"/>
  <c r="D876" i="7"/>
  <c r="G876" i="7" s="1"/>
  <c r="H876" i="7" s="1"/>
  <c r="I876" i="7" s="1"/>
  <c r="D877" i="7"/>
  <c r="G877" i="7" s="1"/>
  <c r="H877" i="7" s="1"/>
  <c r="I877" i="7" s="1"/>
  <c r="D878" i="7"/>
  <c r="G878" i="7" s="1"/>
  <c r="H878" i="7" s="1"/>
  <c r="I878" i="7" s="1"/>
  <c r="D879" i="7"/>
  <c r="G879" i="7" s="1"/>
  <c r="H879" i="7" s="1"/>
  <c r="I879" i="7" s="1"/>
  <c r="D880" i="7"/>
  <c r="G880" i="7" s="1"/>
  <c r="H880" i="7" s="1"/>
  <c r="I880" i="7" s="1"/>
  <c r="D881" i="7"/>
  <c r="G881" i="7" s="1"/>
  <c r="H881" i="7" s="1"/>
  <c r="I881" i="7" s="1"/>
  <c r="D882" i="7"/>
  <c r="G882" i="7" s="1"/>
  <c r="H882" i="7" s="1"/>
  <c r="I882" i="7" s="1"/>
  <c r="D883" i="7"/>
  <c r="G883" i="7" s="1"/>
  <c r="H883" i="7" s="1"/>
  <c r="I883" i="7" s="1"/>
  <c r="D884" i="7"/>
  <c r="G884" i="7" s="1"/>
  <c r="H884" i="7" s="1"/>
  <c r="I884" i="7" s="1"/>
  <c r="D885" i="7"/>
  <c r="G885" i="7" s="1"/>
  <c r="H885" i="7" s="1"/>
  <c r="I885" i="7" s="1"/>
  <c r="D886" i="7"/>
  <c r="G886" i="7" s="1"/>
  <c r="H886" i="7" s="1"/>
  <c r="I886" i="7" s="1"/>
  <c r="D887" i="7"/>
  <c r="G887" i="7" s="1"/>
  <c r="H887" i="7" s="1"/>
  <c r="I887" i="7" s="1"/>
  <c r="D888" i="7"/>
  <c r="G888" i="7" s="1"/>
  <c r="H888" i="7" s="1"/>
  <c r="I888" i="7" s="1"/>
  <c r="D889" i="7"/>
  <c r="G889" i="7" s="1"/>
  <c r="H889" i="7" s="1"/>
  <c r="I889" i="7" s="1"/>
  <c r="D890" i="7"/>
  <c r="G890" i="7" s="1"/>
  <c r="H890" i="7" s="1"/>
  <c r="I890" i="7" s="1"/>
  <c r="D891" i="7"/>
  <c r="G891" i="7" s="1"/>
  <c r="H891" i="7" s="1"/>
  <c r="I891" i="7" s="1"/>
  <c r="D892" i="7"/>
  <c r="G892" i="7" s="1"/>
  <c r="H892" i="7" s="1"/>
  <c r="I892" i="7" s="1"/>
  <c r="D893" i="7"/>
  <c r="G893" i="7" s="1"/>
  <c r="H893" i="7" s="1"/>
  <c r="I893" i="7" s="1"/>
  <c r="D894" i="7"/>
  <c r="G894" i="7" s="1"/>
  <c r="H894" i="7" s="1"/>
  <c r="I894" i="7" s="1"/>
  <c r="D895" i="7"/>
  <c r="G895" i="7" s="1"/>
  <c r="H895" i="7" s="1"/>
  <c r="I895" i="7" s="1"/>
  <c r="D896" i="7"/>
  <c r="G896" i="7" s="1"/>
  <c r="H896" i="7" s="1"/>
  <c r="I896" i="7" s="1"/>
  <c r="D897" i="7"/>
  <c r="G897" i="7" s="1"/>
  <c r="H897" i="7" s="1"/>
  <c r="I897" i="7" s="1"/>
  <c r="D898" i="7"/>
  <c r="G898" i="7" s="1"/>
  <c r="H898" i="7" s="1"/>
  <c r="I898" i="7" s="1"/>
  <c r="D899" i="7"/>
  <c r="G899" i="7" s="1"/>
  <c r="H899" i="7" s="1"/>
  <c r="I899" i="7" s="1"/>
  <c r="D900" i="7"/>
  <c r="G900" i="7" s="1"/>
  <c r="H900" i="7" s="1"/>
  <c r="I900" i="7" s="1"/>
  <c r="D901" i="7"/>
  <c r="G901" i="7" s="1"/>
  <c r="H901" i="7" s="1"/>
  <c r="I901" i="7" s="1"/>
  <c r="D902" i="7"/>
  <c r="G902" i="7" s="1"/>
  <c r="H902" i="7" s="1"/>
  <c r="I902" i="7" s="1"/>
  <c r="D903" i="7"/>
  <c r="G903" i="7" s="1"/>
  <c r="H903" i="7" s="1"/>
  <c r="I903" i="7" s="1"/>
  <c r="D904" i="7"/>
  <c r="G904" i="7" s="1"/>
  <c r="H904" i="7" s="1"/>
  <c r="I904" i="7" s="1"/>
  <c r="D905" i="7"/>
  <c r="G905" i="7" s="1"/>
  <c r="H905" i="7" s="1"/>
  <c r="I905" i="7" s="1"/>
  <c r="D906" i="7"/>
  <c r="G906" i="7" s="1"/>
  <c r="H906" i="7" s="1"/>
  <c r="I906" i="7" s="1"/>
  <c r="D907" i="7"/>
  <c r="G907" i="7" s="1"/>
  <c r="H907" i="7" s="1"/>
  <c r="I907" i="7" s="1"/>
  <c r="D908" i="7"/>
  <c r="G908" i="7" s="1"/>
  <c r="H908" i="7" s="1"/>
  <c r="I908" i="7" s="1"/>
  <c r="D909" i="7"/>
  <c r="G909" i="7" s="1"/>
  <c r="H909" i="7" s="1"/>
  <c r="I909" i="7" s="1"/>
  <c r="D910" i="7"/>
  <c r="G910" i="7" s="1"/>
  <c r="H910" i="7" s="1"/>
  <c r="I910" i="7" s="1"/>
  <c r="D911" i="7"/>
  <c r="G911" i="7" s="1"/>
  <c r="H911" i="7" s="1"/>
  <c r="I911" i="7" s="1"/>
  <c r="D912" i="7"/>
  <c r="G912" i="7" s="1"/>
  <c r="H912" i="7" s="1"/>
  <c r="I912" i="7" s="1"/>
  <c r="D913" i="7"/>
  <c r="G913" i="7" s="1"/>
  <c r="H913" i="7" s="1"/>
  <c r="I913" i="7" s="1"/>
  <c r="D914" i="7"/>
  <c r="G914" i="7" s="1"/>
  <c r="H914" i="7" s="1"/>
  <c r="I914" i="7" s="1"/>
  <c r="D915" i="7"/>
  <c r="G915" i="7" s="1"/>
  <c r="H915" i="7" s="1"/>
  <c r="I915" i="7" s="1"/>
  <c r="D916" i="7"/>
  <c r="G916" i="7" s="1"/>
  <c r="H916" i="7" s="1"/>
  <c r="I916" i="7" s="1"/>
  <c r="D917" i="7"/>
  <c r="G917" i="7" s="1"/>
  <c r="H917" i="7" s="1"/>
  <c r="I917" i="7" s="1"/>
  <c r="D918" i="7"/>
  <c r="G918" i="7" s="1"/>
  <c r="H918" i="7" s="1"/>
  <c r="I918" i="7" s="1"/>
  <c r="D919" i="7"/>
  <c r="G919" i="7" s="1"/>
  <c r="H919" i="7" s="1"/>
  <c r="I919" i="7" s="1"/>
  <c r="D920" i="7"/>
  <c r="G920" i="7" s="1"/>
  <c r="H920" i="7" s="1"/>
  <c r="I920" i="7" s="1"/>
  <c r="D921" i="7"/>
  <c r="G921" i="7" s="1"/>
  <c r="H921" i="7" s="1"/>
  <c r="I921" i="7" s="1"/>
  <c r="D922" i="7"/>
  <c r="G922" i="7" s="1"/>
  <c r="H922" i="7" s="1"/>
  <c r="I922" i="7" s="1"/>
  <c r="D923" i="7"/>
  <c r="G923" i="7" s="1"/>
  <c r="H923" i="7" s="1"/>
  <c r="I923" i="7" s="1"/>
  <c r="D924" i="7"/>
  <c r="G924" i="7" s="1"/>
  <c r="H924" i="7" s="1"/>
  <c r="I924" i="7" s="1"/>
  <c r="D925" i="7"/>
  <c r="G925" i="7" s="1"/>
  <c r="H925" i="7" s="1"/>
  <c r="I925" i="7" s="1"/>
  <c r="D926" i="7"/>
  <c r="G926" i="7" s="1"/>
  <c r="H926" i="7" s="1"/>
  <c r="I926" i="7" s="1"/>
  <c r="D927" i="7"/>
  <c r="G927" i="7" s="1"/>
  <c r="H927" i="7" s="1"/>
  <c r="I927" i="7" s="1"/>
  <c r="D928" i="7"/>
  <c r="G928" i="7" s="1"/>
  <c r="H928" i="7" s="1"/>
  <c r="I928" i="7" s="1"/>
  <c r="D929" i="7"/>
  <c r="G929" i="7" s="1"/>
  <c r="H929" i="7" s="1"/>
  <c r="I929" i="7" s="1"/>
  <c r="D930" i="7"/>
  <c r="G930" i="7" s="1"/>
  <c r="H930" i="7" s="1"/>
  <c r="I930" i="7" s="1"/>
  <c r="D931" i="7"/>
  <c r="G931" i="7" s="1"/>
  <c r="H931" i="7" s="1"/>
  <c r="I931" i="7" s="1"/>
  <c r="D932" i="7"/>
  <c r="G932" i="7" s="1"/>
  <c r="H932" i="7" s="1"/>
  <c r="I932" i="7" s="1"/>
  <c r="D933" i="7"/>
  <c r="G933" i="7" s="1"/>
  <c r="H933" i="7" s="1"/>
  <c r="I933" i="7" s="1"/>
  <c r="D934" i="7"/>
  <c r="G934" i="7" s="1"/>
  <c r="H934" i="7" s="1"/>
  <c r="I934" i="7" s="1"/>
  <c r="D935" i="7"/>
  <c r="G935" i="7" s="1"/>
  <c r="H935" i="7" s="1"/>
  <c r="I935" i="7" s="1"/>
  <c r="D936" i="7"/>
  <c r="G936" i="7" s="1"/>
  <c r="H936" i="7" s="1"/>
  <c r="I936" i="7" s="1"/>
  <c r="D937" i="7"/>
  <c r="G937" i="7" s="1"/>
  <c r="H937" i="7" s="1"/>
  <c r="I937" i="7" s="1"/>
  <c r="D938" i="7"/>
  <c r="G938" i="7" s="1"/>
  <c r="H938" i="7" s="1"/>
  <c r="I938" i="7" s="1"/>
  <c r="D939" i="7"/>
  <c r="G939" i="7" s="1"/>
  <c r="H939" i="7" s="1"/>
  <c r="I939" i="7" s="1"/>
  <c r="D940" i="7"/>
  <c r="G940" i="7" s="1"/>
  <c r="H940" i="7" s="1"/>
  <c r="I940" i="7" s="1"/>
  <c r="D941" i="7"/>
  <c r="G941" i="7" s="1"/>
  <c r="H941" i="7" s="1"/>
  <c r="I941" i="7" s="1"/>
  <c r="D942" i="7"/>
  <c r="G942" i="7" s="1"/>
  <c r="H942" i="7" s="1"/>
  <c r="I942" i="7" s="1"/>
  <c r="D943" i="7"/>
  <c r="G943" i="7" s="1"/>
  <c r="H943" i="7" s="1"/>
  <c r="I943" i="7" s="1"/>
  <c r="D944" i="7"/>
  <c r="G944" i="7" s="1"/>
  <c r="H944" i="7" s="1"/>
  <c r="I944" i="7" s="1"/>
  <c r="D945" i="7"/>
  <c r="G945" i="7" s="1"/>
  <c r="H945" i="7" s="1"/>
  <c r="I945" i="7" s="1"/>
  <c r="D946" i="7"/>
  <c r="G946" i="7" s="1"/>
  <c r="H946" i="7" s="1"/>
  <c r="I946" i="7" s="1"/>
  <c r="D947" i="7"/>
  <c r="G947" i="7" s="1"/>
  <c r="H947" i="7" s="1"/>
  <c r="I947" i="7" s="1"/>
  <c r="D948" i="7"/>
  <c r="G948" i="7" s="1"/>
  <c r="H948" i="7" s="1"/>
  <c r="I948" i="7" s="1"/>
  <c r="D949" i="7"/>
  <c r="G949" i="7" s="1"/>
  <c r="H949" i="7" s="1"/>
  <c r="I949" i="7" s="1"/>
  <c r="D950" i="7"/>
  <c r="G950" i="7" s="1"/>
  <c r="H950" i="7" s="1"/>
  <c r="I950" i="7" s="1"/>
  <c r="D951" i="7"/>
  <c r="G951" i="7" s="1"/>
  <c r="H951" i="7" s="1"/>
  <c r="I951" i="7" s="1"/>
  <c r="D952" i="7"/>
  <c r="G952" i="7" s="1"/>
  <c r="H952" i="7" s="1"/>
  <c r="I952" i="7" s="1"/>
  <c r="D953" i="7"/>
  <c r="G953" i="7" s="1"/>
  <c r="H953" i="7" s="1"/>
  <c r="I953" i="7" s="1"/>
  <c r="D954" i="7"/>
  <c r="G954" i="7" s="1"/>
  <c r="H954" i="7" s="1"/>
  <c r="I954" i="7" s="1"/>
  <c r="D955" i="7"/>
  <c r="G955" i="7" s="1"/>
  <c r="H955" i="7" s="1"/>
  <c r="I955" i="7" s="1"/>
  <c r="D956" i="7"/>
  <c r="G956" i="7" s="1"/>
  <c r="H956" i="7" s="1"/>
  <c r="I956" i="7" s="1"/>
  <c r="D957" i="7"/>
  <c r="G957" i="7" s="1"/>
  <c r="H957" i="7" s="1"/>
  <c r="I957" i="7" s="1"/>
  <c r="D958" i="7"/>
  <c r="G958" i="7" s="1"/>
  <c r="H958" i="7" s="1"/>
  <c r="I958" i="7" s="1"/>
  <c r="D959" i="7"/>
  <c r="G959" i="7" s="1"/>
  <c r="H959" i="7" s="1"/>
  <c r="I959" i="7" s="1"/>
  <c r="D960" i="7"/>
  <c r="G960" i="7" s="1"/>
  <c r="H960" i="7" s="1"/>
  <c r="I960" i="7" s="1"/>
  <c r="D961" i="7"/>
  <c r="G961" i="7" s="1"/>
  <c r="H961" i="7" s="1"/>
  <c r="I961" i="7" s="1"/>
  <c r="D962" i="7"/>
  <c r="G962" i="7" s="1"/>
  <c r="H962" i="7" s="1"/>
  <c r="I962" i="7" s="1"/>
  <c r="D963" i="7"/>
  <c r="G963" i="7" s="1"/>
  <c r="H963" i="7" s="1"/>
  <c r="I963" i="7" s="1"/>
  <c r="D964" i="7"/>
  <c r="G964" i="7" s="1"/>
  <c r="H964" i="7" s="1"/>
  <c r="I964" i="7" s="1"/>
  <c r="D965" i="7"/>
  <c r="G965" i="7" s="1"/>
  <c r="H965" i="7" s="1"/>
  <c r="I965" i="7" s="1"/>
  <c r="D966" i="7"/>
  <c r="G966" i="7" s="1"/>
  <c r="H966" i="7" s="1"/>
  <c r="I966" i="7" s="1"/>
  <c r="D967" i="7"/>
  <c r="G967" i="7" s="1"/>
  <c r="H967" i="7" s="1"/>
  <c r="I967" i="7" s="1"/>
  <c r="D968" i="7"/>
  <c r="G968" i="7" s="1"/>
  <c r="H968" i="7" s="1"/>
  <c r="I968" i="7" s="1"/>
  <c r="D969" i="7"/>
  <c r="G969" i="7" s="1"/>
  <c r="H969" i="7" s="1"/>
  <c r="I969" i="7" s="1"/>
  <c r="D970" i="7"/>
  <c r="G970" i="7" s="1"/>
  <c r="H970" i="7" s="1"/>
  <c r="I970" i="7" s="1"/>
  <c r="D971" i="7"/>
  <c r="G971" i="7" s="1"/>
  <c r="H971" i="7" s="1"/>
  <c r="I971" i="7" s="1"/>
  <c r="D972" i="7"/>
  <c r="G972" i="7" s="1"/>
  <c r="H972" i="7" s="1"/>
  <c r="I972" i="7" s="1"/>
  <c r="D973" i="7"/>
  <c r="G973" i="7" s="1"/>
  <c r="H973" i="7" s="1"/>
  <c r="I973" i="7" s="1"/>
  <c r="D974" i="7"/>
  <c r="G974" i="7" s="1"/>
  <c r="H974" i="7" s="1"/>
  <c r="I974" i="7" s="1"/>
  <c r="D975" i="7"/>
  <c r="G975" i="7" s="1"/>
  <c r="H975" i="7" s="1"/>
  <c r="I975" i="7" s="1"/>
  <c r="D976" i="7"/>
  <c r="G976" i="7" s="1"/>
  <c r="H976" i="7" s="1"/>
  <c r="I976" i="7" s="1"/>
  <c r="D977" i="7"/>
  <c r="G977" i="7" s="1"/>
  <c r="H977" i="7" s="1"/>
  <c r="I977" i="7" s="1"/>
  <c r="D978" i="7"/>
  <c r="G978" i="7" s="1"/>
  <c r="H978" i="7" s="1"/>
  <c r="I978" i="7" s="1"/>
  <c r="D979" i="7"/>
  <c r="G979" i="7" s="1"/>
  <c r="H979" i="7" s="1"/>
  <c r="I979" i="7" s="1"/>
  <c r="D980" i="7"/>
  <c r="G980" i="7" s="1"/>
  <c r="H980" i="7" s="1"/>
  <c r="I980" i="7" s="1"/>
  <c r="D981" i="7"/>
  <c r="G981" i="7" s="1"/>
  <c r="H981" i="7" s="1"/>
  <c r="I981" i="7" s="1"/>
  <c r="D982" i="7"/>
  <c r="G982" i="7" s="1"/>
  <c r="H982" i="7" s="1"/>
  <c r="I982" i="7" s="1"/>
  <c r="D983" i="7"/>
  <c r="G983" i="7" s="1"/>
  <c r="H983" i="7" s="1"/>
  <c r="I983" i="7" s="1"/>
  <c r="D984" i="7"/>
  <c r="G984" i="7" s="1"/>
  <c r="H984" i="7" s="1"/>
  <c r="I984" i="7" s="1"/>
  <c r="D985" i="7"/>
  <c r="G985" i="7" s="1"/>
  <c r="H985" i="7" s="1"/>
  <c r="I985" i="7" s="1"/>
  <c r="D986" i="7"/>
  <c r="G986" i="7" s="1"/>
  <c r="H986" i="7" s="1"/>
  <c r="I986" i="7" s="1"/>
  <c r="D987" i="7"/>
  <c r="G987" i="7" s="1"/>
  <c r="H987" i="7" s="1"/>
  <c r="I987" i="7" s="1"/>
  <c r="D988" i="7"/>
  <c r="G988" i="7" s="1"/>
  <c r="H988" i="7" s="1"/>
  <c r="I988" i="7" s="1"/>
  <c r="D989" i="7"/>
  <c r="G989" i="7" s="1"/>
  <c r="H989" i="7" s="1"/>
  <c r="I989" i="7" s="1"/>
  <c r="D990" i="7"/>
  <c r="G990" i="7" s="1"/>
  <c r="H990" i="7" s="1"/>
  <c r="I990" i="7" s="1"/>
  <c r="D991" i="7"/>
  <c r="G991" i="7" s="1"/>
  <c r="H991" i="7" s="1"/>
  <c r="I991" i="7" s="1"/>
  <c r="D992" i="7"/>
  <c r="G992" i="7" s="1"/>
  <c r="H992" i="7" s="1"/>
  <c r="I992" i="7" s="1"/>
  <c r="D993" i="7"/>
  <c r="G993" i="7" s="1"/>
  <c r="H993" i="7" s="1"/>
  <c r="I993" i="7" s="1"/>
  <c r="D994" i="7"/>
  <c r="G994" i="7" s="1"/>
  <c r="H994" i="7" s="1"/>
  <c r="I994" i="7" s="1"/>
  <c r="D995" i="7"/>
  <c r="G995" i="7" s="1"/>
  <c r="H995" i="7" s="1"/>
  <c r="I995" i="7" s="1"/>
  <c r="D996" i="7"/>
  <c r="G996" i="7" s="1"/>
  <c r="H996" i="7" s="1"/>
  <c r="I996" i="7" s="1"/>
  <c r="D997" i="7"/>
  <c r="G997" i="7" s="1"/>
  <c r="H997" i="7" s="1"/>
  <c r="I997" i="7" s="1"/>
  <c r="D998" i="7"/>
  <c r="G998" i="7" s="1"/>
  <c r="H998" i="7" s="1"/>
  <c r="I998" i="7" s="1"/>
  <c r="D999" i="7"/>
  <c r="G999" i="7" s="1"/>
  <c r="H999" i="7" s="1"/>
  <c r="I999" i="7" s="1"/>
  <c r="D1000" i="7"/>
  <c r="G1000" i="7" s="1"/>
  <c r="H1000" i="7" s="1"/>
  <c r="I1000" i="7" s="1"/>
  <c r="D1001" i="7"/>
  <c r="G1001" i="7" s="1"/>
  <c r="H1001" i="7" s="1"/>
  <c r="I1001" i="7" s="1"/>
  <c r="D1002" i="7"/>
  <c r="G1002" i="7" s="1"/>
  <c r="H1002" i="7" s="1"/>
  <c r="I1002" i="7" s="1"/>
  <c r="D1003" i="7"/>
  <c r="G1003" i="7" s="1"/>
  <c r="H1003" i="7" s="1"/>
  <c r="I1003" i="7" s="1"/>
  <c r="D1004" i="7"/>
  <c r="G1004" i="7" s="1"/>
  <c r="H1004" i="7" s="1"/>
  <c r="I1004" i="7" s="1"/>
  <c r="D1005" i="7"/>
  <c r="G1005" i="7" s="1"/>
  <c r="H1005" i="7" s="1"/>
  <c r="I1005" i="7" s="1"/>
  <c r="D1006" i="7"/>
  <c r="G1006" i="7" s="1"/>
  <c r="H1006" i="7" s="1"/>
  <c r="I1006" i="7" s="1"/>
  <c r="D1007" i="7"/>
  <c r="G1007" i="7" s="1"/>
  <c r="H1007" i="7" s="1"/>
  <c r="I1007" i="7" s="1"/>
  <c r="D1008" i="7"/>
  <c r="G1008" i="7" s="1"/>
  <c r="H1008" i="7" s="1"/>
  <c r="I1008" i="7" s="1"/>
  <c r="D1009" i="7"/>
  <c r="G1009" i="7" s="1"/>
  <c r="H1009" i="7" s="1"/>
  <c r="I1009" i="7" s="1"/>
  <c r="D1010" i="7"/>
  <c r="G1010" i="7" s="1"/>
  <c r="H1010" i="7" s="1"/>
  <c r="I1010" i="7" s="1"/>
  <c r="D1011" i="7"/>
  <c r="G1011" i="7" s="1"/>
  <c r="H1011" i="7" s="1"/>
  <c r="I1011" i="7" s="1"/>
  <c r="D1012" i="7"/>
  <c r="G1012" i="7" s="1"/>
  <c r="H1012" i="7" s="1"/>
  <c r="I1012" i="7" s="1"/>
  <c r="D1013" i="7"/>
  <c r="G1013" i="7" s="1"/>
  <c r="H1013" i="7" s="1"/>
  <c r="I1013" i="7" s="1"/>
  <c r="D1014" i="7"/>
  <c r="G1014" i="7" s="1"/>
  <c r="H1014" i="7" s="1"/>
  <c r="I1014" i="7" s="1"/>
  <c r="D1015" i="7"/>
  <c r="G1015" i="7" s="1"/>
  <c r="H1015" i="7" s="1"/>
  <c r="I1015" i="7" s="1"/>
  <c r="D1016" i="7"/>
  <c r="G1016" i="7" s="1"/>
  <c r="H1016" i="7" s="1"/>
  <c r="I1016" i="7" s="1"/>
  <c r="D1017" i="7"/>
  <c r="G1017" i="7" s="1"/>
  <c r="H1017" i="7" s="1"/>
  <c r="I1017" i="7" s="1"/>
  <c r="D1018" i="7"/>
  <c r="G1018" i="7" s="1"/>
  <c r="H1018" i="7" s="1"/>
  <c r="I1018" i="7" s="1"/>
  <c r="D1019" i="7"/>
  <c r="G1019" i="7" s="1"/>
  <c r="H1019" i="7" s="1"/>
  <c r="I1019" i="7" s="1"/>
  <c r="D1020" i="7"/>
  <c r="G1020" i="7" s="1"/>
  <c r="H1020" i="7" s="1"/>
  <c r="I1020" i="7" s="1"/>
  <c r="D1021" i="7"/>
  <c r="G1021" i="7" s="1"/>
  <c r="H1021" i="7" s="1"/>
  <c r="I1021" i="7" s="1"/>
  <c r="D1022" i="7"/>
  <c r="G1022" i="7" s="1"/>
  <c r="H1022" i="7" s="1"/>
  <c r="I1022" i="7" s="1"/>
  <c r="D1023" i="7"/>
  <c r="G1023" i="7" s="1"/>
  <c r="H1023" i="7" s="1"/>
  <c r="I1023" i="7" s="1"/>
  <c r="D1024" i="7"/>
  <c r="G1024" i="7" s="1"/>
  <c r="H1024" i="7" s="1"/>
  <c r="I1024" i="7" s="1"/>
  <c r="D1025" i="7"/>
  <c r="G1025" i="7" s="1"/>
  <c r="H1025" i="7" s="1"/>
  <c r="I1025" i="7" s="1"/>
  <c r="D1026" i="7"/>
  <c r="G1026" i="7" s="1"/>
  <c r="H1026" i="7" s="1"/>
  <c r="I1026" i="7" s="1"/>
  <c r="D1027" i="7"/>
  <c r="G1027" i="7" s="1"/>
  <c r="H1027" i="7" s="1"/>
  <c r="I1027" i="7" s="1"/>
  <c r="D1028" i="7"/>
  <c r="G1028" i="7" s="1"/>
  <c r="H1028" i="7" s="1"/>
  <c r="I1028" i="7" s="1"/>
  <c r="D1029" i="7"/>
  <c r="G1029" i="7" s="1"/>
  <c r="H1029" i="7" s="1"/>
  <c r="I1029" i="7" s="1"/>
  <c r="D1030" i="7"/>
  <c r="G1030" i="7" s="1"/>
  <c r="H1030" i="7" s="1"/>
  <c r="I1030" i="7" s="1"/>
  <c r="D1031" i="7"/>
  <c r="G1031" i="7" s="1"/>
  <c r="H1031" i="7" s="1"/>
  <c r="I1031" i="7" s="1"/>
  <c r="D1032" i="7"/>
  <c r="G1032" i="7" s="1"/>
  <c r="H1032" i="7" s="1"/>
  <c r="I1032" i="7" s="1"/>
  <c r="D1033" i="7"/>
  <c r="G1033" i="7" s="1"/>
  <c r="H1033" i="7" s="1"/>
  <c r="I1033" i="7" s="1"/>
  <c r="D1034" i="7"/>
  <c r="G1034" i="7" s="1"/>
  <c r="H1034" i="7" s="1"/>
  <c r="I1034" i="7" s="1"/>
  <c r="D1035" i="7"/>
  <c r="G1035" i="7" s="1"/>
  <c r="H1035" i="7" s="1"/>
  <c r="I1035" i="7" s="1"/>
  <c r="D1036" i="7"/>
  <c r="G1036" i="7" s="1"/>
  <c r="H1036" i="7" s="1"/>
  <c r="I1036" i="7" s="1"/>
  <c r="D1037" i="7"/>
  <c r="G1037" i="7" s="1"/>
  <c r="H1037" i="7" s="1"/>
  <c r="I1037" i="7" s="1"/>
  <c r="D1038" i="7"/>
  <c r="G1038" i="7" s="1"/>
  <c r="H1038" i="7" s="1"/>
  <c r="I1038" i="7" s="1"/>
  <c r="D1039" i="7"/>
  <c r="G1039" i="7" s="1"/>
  <c r="H1039" i="7" s="1"/>
  <c r="I1039" i="7" s="1"/>
  <c r="D1040" i="7"/>
  <c r="G1040" i="7" s="1"/>
  <c r="H1040" i="7" s="1"/>
  <c r="I1040" i="7" s="1"/>
  <c r="D1041" i="7"/>
  <c r="G1041" i="7" s="1"/>
  <c r="H1041" i="7" s="1"/>
  <c r="I1041" i="7" s="1"/>
  <c r="D1042" i="7"/>
  <c r="G1042" i="7" s="1"/>
  <c r="H1042" i="7" s="1"/>
  <c r="I1042" i="7" s="1"/>
  <c r="D1043" i="7"/>
  <c r="G1043" i="7" s="1"/>
  <c r="H1043" i="7" s="1"/>
  <c r="I1043" i="7" s="1"/>
  <c r="D1044" i="7"/>
  <c r="G1044" i="7" s="1"/>
  <c r="H1044" i="7" s="1"/>
  <c r="I1044" i="7" s="1"/>
  <c r="D1045" i="7"/>
  <c r="G1045" i="7" s="1"/>
  <c r="H1045" i="7" s="1"/>
  <c r="I1045" i="7" s="1"/>
  <c r="D1046" i="7"/>
  <c r="G1046" i="7" s="1"/>
  <c r="H1046" i="7" s="1"/>
  <c r="I1046" i="7" s="1"/>
  <c r="D1047" i="7"/>
  <c r="G1047" i="7" s="1"/>
  <c r="H1047" i="7" s="1"/>
  <c r="I1047" i="7" s="1"/>
  <c r="D1048" i="7"/>
  <c r="G1048" i="7" s="1"/>
  <c r="H1048" i="7" s="1"/>
  <c r="I1048" i="7" s="1"/>
  <c r="D1049" i="7"/>
  <c r="G1049" i="7" s="1"/>
  <c r="H1049" i="7" s="1"/>
  <c r="I1049" i="7" s="1"/>
  <c r="D1050" i="7"/>
  <c r="G1050" i="7" s="1"/>
  <c r="H1050" i="7" s="1"/>
  <c r="I1050" i="7" s="1"/>
  <c r="D1051" i="7"/>
  <c r="G1051" i="7" s="1"/>
  <c r="H1051" i="7" s="1"/>
  <c r="I1051" i="7" s="1"/>
  <c r="D1052" i="7"/>
  <c r="G1052" i="7" s="1"/>
  <c r="H1052" i="7" s="1"/>
  <c r="I1052" i="7" s="1"/>
  <c r="P38" i="7"/>
  <c r="P40" i="7" s="1"/>
  <c r="Q403" i="7"/>
  <c r="Q404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T513" i="7" s="1"/>
  <c r="U513" i="7" s="1"/>
  <c r="V513" i="7" s="1"/>
  <c r="C462" i="13" s="1"/>
  <c r="Q514" i="7"/>
  <c r="Q515" i="7"/>
  <c r="Q516" i="7"/>
  <c r="Q517" i="7"/>
  <c r="T517" i="7" s="1"/>
  <c r="U517" i="7" s="1"/>
  <c r="V517" i="7" s="1"/>
  <c r="C466" i="13" s="1"/>
  <c r="Q518" i="7"/>
  <c r="Q519" i="7"/>
  <c r="Q520" i="7"/>
  <c r="Q521" i="7"/>
  <c r="Q522" i="7"/>
  <c r="Q523" i="7"/>
  <c r="Q524" i="7"/>
  <c r="Q525" i="7"/>
  <c r="Q526" i="7"/>
  <c r="Q527" i="7"/>
  <c r="Q528" i="7"/>
  <c r="Q529" i="7"/>
  <c r="T529" i="7" s="1"/>
  <c r="U529" i="7" s="1"/>
  <c r="V529" i="7" s="1"/>
  <c r="C478" i="13" s="1"/>
  <c r="Q530" i="7"/>
  <c r="Q531" i="7"/>
  <c r="Q532" i="7"/>
  <c r="Q533" i="7"/>
  <c r="T533" i="7" s="1"/>
  <c r="U533" i="7" s="1"/>
  <c r="V533" i="7" s="1"/>
  <c r="C482" i="13" s="1"/>
  <c r="Q534" i="7"/>
  <c r="Q535" i="7"/>
  <c r="Q536" i="7"/>
  <c r="Q537" i="7"/>
  <c r="T537" i="7" s="1"/>
  <c r="U537" i="7" s="1"/>
  <c r="V537" i="7" s="1"/>
  <c r="C486" i="13" s="1"/>
  <c r="Q538" i="7"/>
  <c r="Q539" i="7"/>
  <c r="Q540" i="7"/>
  <c r="Q541" i="7"/>
  <c r="T541" i="7" s="1"/>
  <c r="U541" i="7" s="1"/>
  <c r="V541" i="7" s="1"/>
  <c r="C490" i="13" s="1"/>
  <c r="Q542" i="7"/>
  <c r="Q543" i="7"/>
  <c r="Q544" i="7"/>
  <c r="Q545" i="7"/>
  <c r="Q546" i="7"/>
  <c r="Q547" i="7"/>
  <c r="Q548" i="7"/>
  <c r="Q549" i="7"/>
  <c r="Q550" i="7"/>
  <c r="Q551" i="7"/>
  <c r="Q552" i="7"/>
  <c r="Q553" i="7"/>
  <c r="T553" i="7" s="1"/>
  <c r="U553" i="7" s="1"/>
  <c r="V553" i="7" s="1"/>
  <c r="C502" i="13" s="1"/>
  <c r="Q554" i="7"/>
  <c r="Q555" i="7"/>
  <c r="Q556" i="7"/>
  <c r="Q557" i="7"/>
  <c r="T557" i="7" s="1"/>
  <c r="U557" i="7" s="1"/>
  <c r="V557" i="7" s="1"/>
  <c r="C506" i="13" s="1"/>
  <c r="Q558" i="7"/>
  <c r="Q559" i="7"/>
  <c r="Q560" i="7"/>
  <c r="Q561" i="7"/>
  <c r="Q562" i="7"/>
  <c r="Q563" i="7"/>
  <c r="Q564" i="7"/>
  <c r="Q565" i="7"/>
  <c r="Q566" i="7"/>
  <c r="Q567" i="7"/>
  <c r="Q568" i="7"/>
  <c r="Q569" i="7"/>
  <c r="T569" i="7" s="1"/>
  <c r="Q570" i="7"/>
  <c r="Q571" i="7"/>
  <c r="Q572" i="7"/>
  <c r="Q573" i="7"/>
  <c r="T573" i="7" s="1"/>
  <c r="U573" i="7" s="1"/>
  <c r="V573" i="7" s="1"/>
  <c r="C522" i="13" s="1"/>
  <c r="Q574" i="7"/>
  <c r="Q575" i="7"/>
  <c r="Q576" i="7"/>
  <c r="Q577" i="7"/>
  <c r="T577" i="7" s="1"/>
  <c r="U577" i="7" s="1"/>
  <c r="V577" i="7" s="1"/>
  <c r="C526" i="13" s="1"/>
  <c r="Q578" i="7"/>
  <c r="Q579" i="7"/>
  <c r="Q580" i="7"/>
  <c r="Q581" i="7"/>
  <c r="T581" i="7" s="1"/>
  <c r="U581" i="7" s="1"/>
  <c r="V581" i="7" s="1"/>
  <c r="C530" i="13" s="1"/>
  <c r="Q582" i="7"/>
  <c r="Q583" i="7"/>
  <c r="Q584" i="7"/>
  <c r="Q585" i="7"/>
  <c r="Q586" i="7"/>
  <c r="Q587" i="7"/>
  <c r="Q588" i="7"/>
  <c r="Q589" i="7"/>
  <c r="Q590" i="7"/>
  <c r="Q591" i="7"/>
  <c r="Q592" i="7"/>
  <c r="Q593" i="7"/>
  <c r="T593" i="7" s="1"/>
  <c r="U593" i="7" s="1"/>
  <c r="V593" i="7" s="1"/>
  <c r="C542" i="13" s="1"/>
  <c r="Q594" i="7"/>
  <c r="Q595" i="7"/>
  <c r="Q596" i="7"/>
  <c r="Q597" i="7"/>
  <c r="T597" i="7" s="1"/>
  <c r="U597" i="7" s="1"/>
  <c r="V597" i="7" s="1"/>
  <c r="C546" i="13" s="1"/>
  <c r="Q598" i="7"/>
  <c r="Q599" i="7"/>
  <c r="Q600" i="7"/>
  <c r="Q601" i="7"/>
  <c r="T601" i="7" s="1"/>
  <c r="U601" i="7" s="1"/>
  <c r="V601" i="7" s="1"/>
  <c r="C550" i="13" s="1"/>
  <c r="Q602" i="7"/>
  <c r="Q603" i="7"/>
  <c r="Q604" i="7"/>
  <c r="Q605" i="7"/>
  <c r="T605" i="7" s="1"/>
  <c r="U605" i="7" s="1"/>
  <c r="V605" i="7" s="1"/>
  <c r="C554" i="13" s="1"/>
  <c r="Q606" i="7"/>
  <c r="Q607" i="7"/>
  <c r="Q608" i="7"/>
  <c r="Q609" i="7"/>
  <c r="T609" i="7" s="1"/>
  <c r="U609" i="7" s="1"/>
  <c r="V609" i="7" s="1"/>
  <c r="C558" i="13" s="1"/>
  <c r="Q610" i="7"/>
  <c r="Q611" i="7"/>
  <c r="Q612" i="7"/>
  <c r="Q613" i="7"/>
  <c r="T613" i="7" s="1"/>
  <c r="U613" i="7" s="1"/>
  <c r="V613" i="7" s="1"/>
  <c r="C562" i="13" s="1"/>
  <c r="Q614" i="7"/>
  <c r="Q615" i="7"/>
  <c r="Q616" i="7"/>
  <c r="Q617" i="7"/>
  <c r="T617" i="7" s="1"/>
  <c r="U617" i="7" s="1"/>
  <c r="V617" i="7" s="1"/>
  <c r="C566" i="13" s="1"/>
  <c r="Q618" i="7"/>
  <c r="Q619" i="7"/>
  <c r="Q620" i="7"/>
  <c r="Q621" i="7"/>
  <c r="T621" i="7" s="1"/>
  <c r="U621" i="7" s="1"/>
  <c r="V621" i="7" s="1"/>
  <c r="C570" i="13" s="1"/>
  <c r="Q622" i="7"/>
  <c r="Q623" i="7"/>
  <c r="Q624" i="7"/>
  <c r="Q625" i="7"/>
  <c r="Q626" i="7"/>
  <c r="Q627" i="7"/>
  <c r="Q628" i="7"/>
  <c r="Q629" i="7"/>
  <c r="Q630" i="7"/>
  <c r="Q631" i="7"/>
  <c r="Q632" i="7"/>
  <c r="Q633" i="7"/>
  <c r="T633" i="7" s="1"/>
  <c r="Q634" i="7"/>
  <c r="Q635" i="7"/>
  <c r="Q636" i="7"/>
  <c r="Q637" i="7"/>
  <c r="T637" i="7" s="1"/>
  <c r="U637" i="7" s="1"/>
  <c r="V637" i="7" s="1"/>
  <c r="C586" i="13" s="1"/>
  <c r="Q638" i="7"/>
  <c r="Q639" i="7"/>
  <c r="Q640" i="7"/>
  <c r="Q641" i="7"/>
  <c r="T641" i="7" s="1"/>
  <c r="U641" i="7" s="1"/>
  <c r="V641" i="7" s="1"/>
  <c r="C590" i="13" s="1"/>
  <c r="Q642" i="7"/>
  <c r="Q643" i="7"/>
  <c r="Q644" i="7"/>
  <c r="Q645" i="7"/>
  <c r="T645" i="7" s="1"/>
  <c r="U645" i="7" s="1"/>
  <c r="V645" i="7" s="1"/>
  <c r="C594" i="13" s="1"/>
  <c r="Q646" i="7"/>
  <c r="Q647" i="7"/>
  <c r="Q648" i="7"/>
  <c r="Q649" i="7"/>
  <c r="Q650" i="7"/>
  <c r="Q651" i="7"/>
  <c r="Q652" i="7"/>
  <c r="Q653" i="7"/>
  <c r="Q654" i="7"/>
  <c r="Q655" i="7"/>
  <c r="Q656" i="7"/>
  <c r="Q657" i="7"/>
  <c r="T657" i="7" s="1"/>
  <c r="U657" i="7" s="1"/>
  <c r="V657" i="7" s="1"/>
  <c r="C606" i="13" s="1"/>
  <c r="Q658" i="7"/>
  <c r="Q659" i="7"/>
  <c r="Q660" i="7"/>
  <c r="Q661" i="7"/>
  <c r="T661" i="7" s="1"/>
  <c r="U661" i="7" s="1"/>
  <c r="V661" i="7" s="1"/>
  <c r="C610" i="13" s="1"/>
  <c r="Q662" i="7"/>
  <c r="Q663" i="7"/>
  <c r="Q664" i="7"/>
  <c r="Q665" i="7"/>
  <c r="T665" i="7" s="1"/>
  <c r="U665" i="7" s="1"/>
  <c r="V665" i="7" s="1"/>
  <c r="C614" i="13" s="1"/>
  <c r="Q666" i="7"/>
  <c r="Q667" i="7"/>
  <c r="Q668" i="7"/>
  <c r="Q669" i="7"/>
  <c r="T669" i="7" s="1"/>
  <c r="U669" i="7" s="1"/>
  <c r="V669" i="7" s="1"/>
  <c r="C618" i="13" s="1"/>
  <c r="Q670" i="7"/>
  <c r="Q671" i="7"/>
  <c r="Q672" i="7"/>
  <c r="Q673" i="7"/>
  <c r="Q674" i="7"/>
  <c r="Q675" i="7"/>
  <c r="Q676" i="7"/>
  <c r="Q677" i="7"/>
  <c r="Q678" i="7"/>
  <c r="Q679" i="7"/>
  <c r="Q680" i="7"/>
  <c r="Q681" i="7"/>
  <c r="T681" i="7" s="1"/>
  <c r="U681" i="7" s="1"/>
  <c r="V681" i="7" s="1"/>
  <c r="C630" i="13" s="1"/>
  <c r="Q682" i="7"/>
  <c r="Q683" i="7"/>
  <c r="Q684" i="7"/>
  <c r="Q685" i="7"/>
  <c r="T685" i="7" s="1"/>
  <c r="U685" i="7" s="1"/>
  <c r="V685" i="7" s="1"/>
  <c r="C634" i="13" s="1"/>
  <c r="Q686" i="7"/>
  <c r="Q687" i="7"/>
  <c r="Q688" i="7"/>
  <c r="Q689" i="7"/>
  <c r="T689" i="7" s="1"/>
  <c r="U689" i="7" s="1"/>
  <c r="V689" i="7" s="1"/>
  <c r="C638" i="13" s="1"/>
  <c r="Q690" i="7"/>
  <c r="Q691" i="7"/>
  <c r="Q692" i="7"/>
  <c r="Q693" i="7"/>
  <c r="T693" i="7" s="1"/>
  <c r="U693" i="7" s="1"/>
  <c r="V693" i="7" s="1"/>
  <c r="C642" i="13" s="1"/>
  <c r="Q694" i="7"/>
  <c r="Q695" i="7"/>
  <c r="Q696" i="7"/>
  <c r="Q697" i="7"/>
  <c r="T697" i="7" s="1"/>
  <c r="U697" i="7" s="1"/>
  <c r="V697" i="7" s="1"/>
  <c r="C646" i="13" s="1"/>
  <c r="Q698" i="7"/>
  <c r="Q699" i="7"/>
  <c r="Q700" i="7"/>
  <c r="Q701" i="7"/>
  <c r="T701" i="7" s="1"/>
  <c r="U701" i="7" s="1"/>
  <c r="V701" i="7" s="1"/>
  <c r="C650" i="13" s="1"/>
  <c r="Q702" i="7"/>
  <c r="Q703" i="7"/>
  <c r="Q704" i="7"/>
  <c r="Q705" i="7"/>
  <c r="T705" i="7" s="1"/>
  <c r="U705" i="7" s="1"/>
  <c r="V705" i="7" s="1"/>
  <c r="C654" i="13" s="1"/>
  <c r="Q706" i="7"/>
  <c r="Q707" i="7"/>
  <c r="Q708" i="7"/>
  <c r="Q709" i="7"/>
  <c r="T709" i="7" s="1"/>
  <c r="U709" i="7" s="1"/>
  <c r="V709" i="7" s="1"/>
  <c r="C658" i="13" s="1"/>
  <c r="Q710" i="7"/>
  <c r="Q711" i="7"/>
  <c r="Q712" i="7"/>
  <c r="Q713" i="7"/>
  <c r="T713" i="7" s="1"/>
  <c r="U713" i="7" s="1"/>
  <c r="V713" i="7" s="1"/>
  <c r="C662" i="13" s="1"/>
  <c r="Q714" i="7"/>
  <c r="Q715" i="7"/>
  <c r="T715" i="7" s="1"/>
  <c r="U715" i="7" s="1"/>
  <c r="V715" i="7" s="1"/>
  <c r="C664" i="13" s="1"/>
  <c r="Q716" i="7"/>
  <c r="Q717" i="7"/>
  <c r="T717" i="7" s="1"/>
  <c r="U717" i="7" s="1"/>
  <c r="V717" i="7" s="1"/>
  <c r="C666" i="13" s="1"/>
  <c r="Q718" i="7"/>
  <c r="Q719" i="7"/>
  <c r="T719" i="7" s="1"/>
  <c r="U719" i="7" s="1"/>
  <c r="V719" i="7" s="1"/>
  <c r="C668" i="13" s="1"/>
  <c r="Q720" i="7"/>
  <c r="Q721" i="7"/>
  <c r="T721" i="7" s="1"/>
  <c r="U721" i="7" s="1"/>
  <c r="V721" i="7" s="1"/>
  <c r="C670" i="13" s="1"/>
  <c r="Q722" i="7"/>
  <c r="Q723" i="7"/>
  <c r="Q724" i="7"/>
  <c r="Q725" i="7"/>
  <c r="T725" i="7" s="1"/>
  <c r="U725" i="7" s="1"/>
  <c r="V725" i="7" s="1"/>
  <c r="C674" i="13" s="1"/>
  <c r="Q726" i="7"/>
  <c r="Q727" i="7"/>
  <c r="Q728" i="7"/>
  <c r="Q729" i="7"/>
  <c r="T729" i="7" s="1"/>
  <c r="U729" i="7" s="1"/>
  <c r="V729" i="7" s="1"/>
  <c r="C678" i="13" s="1"/>
  <c r="Q730" i="7"/>
  <c r="Q731" i="7"/>
  <c r="Q732" i="7"/>
  <c r="Q733" i="7"/>
  <c r="T733" i="7" s="1"/>
  <c r="U733" i="7" s="1"/>
  <c r="V733" i="7" s="1"/>
  <c r="C682" i="13" s="1"/>
  <c r="Q734" i="7"/>
  <c r="Q735" i="7"/>
  <c r="Q736" i="7"/>
  <c r="Q737" i="7"/>
  <c r="Q738" i="7"/>
  <c r="Q739" i="7"/>
  <c r="Q740" i="7"/>
  <c r="Q741" i="7"/>
  <c r="Q742" i="7"/>
  <c r="Q743" i="7"/>
  <c r="Q744" i="7"/>
  <c r="Q745" i="7"/>
  <c r="T745" i="7" s="1"/>
  <c r="U745" i="7" s="1"/>
  <c r="V745" i="7" s="1"/>
  <c r="C694" i="13" s="1"/>
  <c r="Q746" i="7"/>
  <c r="Q747" i="7"/>
  <c r="T747" i="7" s="1"/>
  <c r="U747" i="7" s="1"/>
  <c r="V747" i="7" s="1"/>
  <c r="C696" i="13" s="1"/>
  <c r="Q748" i="7"/>
  <c r="Q749" i="7"/>
  <c r="Q750" i="7"/>
  <c r="Q751" i="7"/>
  <c r="T751" i="7" s="1"/>
  <c r="U751" i="7" s="1"/>
  <c r="V751" i="7" s="1"/>
  <c r="C700" i="13" s="1"/>
  <c r="Q752" i="7"/>
  <c r="Q753" i="7"/>
  <c r="Q754" i="7"/>
  <c r="Q755" i="7"/>
  <c r="Q756" i="7"/>
  <c r="Q757" i="7"/>
  <c r="Q758" i="7"/>
  <c r="Q759" i="7"/>
  <c r="Q760" i="7"/>
  <c r="Q761" i="7"/>
  <c r="T761" i="7" s="1"/>
  <c r="Q762" i="7"/>
  <c r="Q763" i="7"/>
  <c r="Q764" i="7"/>
  <c r="Q765" i="7"/>
  <c r="T765" i="7" s="1"/>
  <c r="U765" i="7" s="1"/>
  <c r="V765" i="7" s="1"/>
  <c r="C714" i="13" s="1"/>
  <c r="Q766" i="7"/>
  <c r="Q767" i="7"/>
  <c r="Q768" i="7"/>
  <c r="Q769" i="7"/>
  <c r="T769" i="7" s="1"/>
  <c r="U769" i="7" s="1"/>
  <c r="V769" i="7" s="1"/>
  <c r="C718" i="13" s="1"/>
  <c r="Q770" i="7"/>
  <c r="Q771" i="7"/>
  <c r="Q772" i="7"/>
  <c r="Q773" i="7"/>
  <c r="T773" i="7" s="1"/>
  <c r="U773" i="7" s="1"/>
  <c r="V773" i="7" s="1"/>
  <c r="C722" i="13" s="1"/>
  <c r="Q774" i="7"/>
  <c r="Q775" i="7"/>
  <c r="Q776" i="7"/>
  <c r="Q777" i="7"/>
  <c r="T777" i="7" s="1"/>
  <c r="U777" i="7" s="1"/>
  <c r="V777" i="7" s="1"/>
  <c r="C726" i="13" s="1"/>
  <c r="Q778" i="7"/>
  <c r="Q779" i="7"/>
  <c r="T779" i="7" s="1"/>
  <c r="U779" i="7" s="1"/>
  <c r="V779" i="7" s="1"/>
  <c r="C728" i="13" s="1"/>
  <c r="Q780" i="7"/>
  <c r="Q781" i="7"/>
  <c r="T781" i="7" s="1"/>
  <c r="U781" i="7" s="1"/>
  <c r="V781" i="7" s="1"/>
  <c r="C730" i="13" s="1"/>
  <c r="Q782" i="7"/>
  <c r="Q783" i="7"/>
  <c r="T783" i="7" s="1"/>
  <c r="U783" i="7" s="1"/>
  <c r="V783" i="7" s="1"/>
  <c r="C732" i="13" s="1"/>
  <c r="Q784" i="7"/>
  <c r="Q785" i="7"/>
  <c r="T785" i="7" s="1"/>
  <c r="U785" i="7" s="1"/>
  <c r="V785" i="7" s="1"/>
  <c r="C734" i="13" s="1"/>
  <c r="Q786" i="7"/>
  <c r="Q787" i="7"/>
  <c r="Q788" i="7"/>
  <c r="Q789" i="7"/>
  <c r="T789" i="7" s="1"/>
  <c r="U789" i="7" s="1"/>
  <c r="V789" i="7" s="1"/>
  <c r="C738" i="13" s="1"/>
  <c r="Q790" i="7"/>
  <c r="Q791" i="7"/>
  <c r="Q792" i="7"/>
  <c r="Q793" i="7"/>
  <c r="T793" i="7" s="1"/>
  <c r="U793" i="7" s="1"/>
  <c r="V793" i="7" s="1"/>
  <c r="C742" i="13" s="1"/>
  <c r="Q794" i="7"/>
  <c r="Q795" i="7"/>
  <c r="Q796" i="7"/>
  <c r="Q797" i="7"/>
  <c r="T797" i="7" s="1"/>
  <c r="U797" i="7" s="1"/>
  <c r="V797" i="7" s="1"/>
  <c r="C746" i="13" s="1"/>
  <c r="Q798" i="7"/>
  <c r="Q799" i="7"/>
  <c r="Q800" i="7"/>
  <c r="Q801" i="7"/>
  <c r="T801" i="7" s="1"/>
  <c r="U801" i="7" s="1"/>
  <c r="V801" i="7" s="1"/>
  <c r="C750" i="13" s="1"/>
  <c r="Q802" i="7"/>
  <c r="Q803" i="7"/>
  <c r="Q804" i="7"/>
  <c r="Q805" i="7"/>
  <c r="T805" i="7" s="1"/>
  <c r="U805" i="7" s="1"/>
  <c r="V805" i="7" s="1"/>
  <c r="C754" i="13" s="1"/>
  <c r="Q806" i="7"/>
  <c r="Q807" i="7"/>
  <c r="Q808" i="7"/>
  <c r="Q809" i="7"/>
  <c r="T809" i="7" s="1"/>
  <c r="U809" i="7" s="1"/>
  <c r="V809" i="7" s="1"/>
  <c r="C758" i="13" s="1"/>
  <c r="Q810" i="7"/>
  <c r="Q811" i="7"/>
  <c r="T811" i="7" s="1"/>
  <c r="U811" i="7" s="1"/>
  <c r="V811" i="7" s="1"/>
  <c r="C760" i="13" s="1"/>
  <c r="Q812" i="7"/>
  <c r="Q813" i="7"/>
  <c r="T813" i="7" s="1"/>
  <c r="U813" i="7" s="1"/>
  <c r="V813" i="7" s="1"/>
  <c r="C762" i="13" s="1"/>
  <c r="Q814" i="7"/>
  <c r="Q815" i="7"/>
  <c r="T815" i="7" s="1"/>
  <c r="U815" i="7" s="1"/>
  <c r="V815" i="7" s="1"/>
  <c r="C764" i="13" s="1"/>
  <c r="Q816" i="7"/>
  <c r="Q817" i="7"/>
  <c r="T817" i="7" s="1"/>
  <c r="U817" i="7" s="1"/>
  <c r="V817" i="7" s="1"/>
  <c r="C766" i="13" s="1"/>
  <c r="Q818" i="7"/>
  <c r="Q819" i="7"/>
  <c r="Q820" i="7"/>
  <c r="Q821" i="7"/>
  <c r="T821" i="7" s="1"/>
  <c r="U821" i="7" s="1"/>
  <c r="V821" i="7" s="1"/>
  <c r="C770" i="13" s="1"/>
  <c r="Q822" i="7"/>
  <c r="Q823" i="7"/>
  <c r="Q824" i="7"/>
  <c r="Q825" i="7"/>
  <c r="T825" i="7" s="1"/>
  <c r="U825" i="7" s="1"/>
  <c r="V825" i="7" s="1"/>
  <c r="C774" i="13" s="1"/>
  <c r="Q826" i="7"/>
  <c r="Q827" i="7"/>
  <c r="Q828" i="7"/>
  <c r="Q829" i="7"/>
  <c r="T829" i="7" s="1"/>
  <c r="U829" i="7" s="1"/>
  <c r="V829" i="7" s="1"/>
  <c r="C778" i="13" s="1"/>
  <c r="Q830" i="7"/>
  <c r="Q831" i="7"/>
  <c r="Q832" i="7"/>
  <c r="Q833" i="7"/>
  <c r="T833" i="7" s="1"/>
  <c r="U833" i="7" s="1"/>
  <c r="V833" i="7" s="1"/>
  <c r="C782" i="13" s="1"/>
  <c r="Q834" i="7"/>
  <c r="Q835" i="7"/>
  <c r="Q836" i="7"/>
  <c r="Q837" i="7"/>
  <c r="T837" i="7" s="1"/>
  <c r="U837" i="7" s="1"/>
  <c r="V837" i="7" s="1"/>
  <c r="C786" i="13" s="1"/>
  <c r="Q838" i="7"/>
  <c r="Q839" i="7"/>
  <c r="Q840" i="7"/>
  <c r="T840" i="7" s="1"/>
  <c r="U840" i="7" s="1"/>
  <c r="V840" i="7" s="1"/>
  <c r="C789" i="13" s="1"/>
  <c r="Q841" i="7"/>
  <c r="T841" i="7" s="1"/>
  <c r="U841" i="7" s="1"/>
  <c r="V841" i="7" s="1"/>
  <c r="C790" i="13" s="1"/>
  <c r="Q842" i="7"/>
  <c r="Q843" i="7"/>
  <c r="T843" i="7" s="1"/>
  <c r="U843" i="7" s="1"/>
  <c r="V843" i="7" s="1"/>
  <c r="C792" i="13" s="1"/>
  <c r="Q844" i="7"/>
  <c r="Q845" i="7"/>
  <c r="T845" i="7" s="1"/>
  <c r="U845" i="7" s="1"/>
  <c r="V845" i="7" s="1"/>
  <c r="C794" i="13" s="1"/>
  <c r="Q846" i="7"/>
  <c r="Q847" i="7"/>
  <c r="T847" i="7" s="1"/>
  <c r="U847" i="7" s="1"/>
  <c r="V847" i="7" s="1"/>
  <c r="C796" i="13" s="1"/>
  <c r="Q848" i="7"/>
  <c r="Q849" i="7"/>
  <c r="T849" i="7" s="1"/>
  <c r="U849" i="7" s="1"/>
  <c r="V849" i="7" s="1"/>
  <c r="C798" i="13" s="1"/>
  <c r="Q850" i="7"/>
  <c r="Q851" i="7"/>
  <c r="Q852" i="7"/>
  <c r="Q853" i="7"/>
  <c r="T853" i="7" s="1"/>
  <c r="U853" i="7" s="1"/>
  <c r="V853" i="7" s="1"/>
  <c r="C802" i="13" s="1"/>
  <c r="Q854" i="7"/>
  <c r="Q855" i="7"/>
  <c r="Q856" i="7"/>
  <c r="Q857" i="7"/>
  <c r="T857" i="7" s="1"/>
  <c r="U857" i="7" s="1"/>
  <c r="V857" i="7" s="1"/>
  <c r="C806" i="13" s="1"/>
  <c r="Q858" i="7"/>
  <c r="Q859" i="7"/>
  <c r="Q860" i="7"/>
  <c r="Q861" i="7"/>
  <c r="T861" i="7" s="1"/>
  <c r="U861" i="7" s="1"/>
  <c r="V861" i="7" s="1"/>
  <c r="C810" i="13" s="1"/>
  <c r="Q862" i="7"/>
  <c r="Q863" i="7"/>
  <c r="Q864" i="7"/>
  <c r="Q865" i="7"/>
  <c r="T865" i="7" s="1"/>
  <c r="U865" i="7" s="1"/>
  <c r="V865" i="7" s="1"/>
  <c r="C814" i="13" s="1"/>
  <c r="Q866" i="7"/>
  <c r="Q867" i="7"/>
  <c r="Q868" i="7"/>
  <c r="T868" i="7" s="1"/>
  <c r="U868" i="7" s="1"/>
  <c r="V868" i="7" s="1"/>
  <c r="C817" i="13" s="1"/>
  <c r="Q869" i="7"/>
  <c r="T869" i="7" s="1"/>
  <c r="U869" i="7" s="1"/>
  <c r="V869" i="7" s="1"/>
  <c r="C818" i="13" s="1"/>
  <c r="Q870" i="7"/>
  <c r="Q871" i="7"/>
  <c r="Q872" i="7"/>
  <c r="T872" i="7" s="1"/>
  <c r="U872" i="7" s="1"/>
  <c r="V872" i="7" s="1"/>
  <c r="C821" i="13" s="1"/>
  <c r="Q873" i="7"/>
  <c r="T873" i="7" s="1"/>
  <c r="U873" i="7" s="1"/>
  <c r="V873" i="7" s="1"/>
  <c r="C822" i="13" s="1"/>
  <c r="Q874" i="7"/>
  <c r="Q875" i="7"/>
  <c r="T875" i="7" s="1"/>
  <c r="U875" i="7" s="1"/>
  <c r="V875" i="7" s="1"/>
  <c r="C824" i="13" s="1"/>
  <c r="Q876" i="7"/>
  <c r="Q877" i="7"/>
  <c r="T877" i="7" s="1"/>
  <c r="U877" i="7" s="1"/>
  <c r="V877" i="7" s="1"/>
  <c r="C826" i="13" s="1"/>
  <c r="Q878" i="7"/>
  <c r="Q879" i="7"/>
  <c r="T879" i="7" s="1"/>
  <c r="U879" i="7" s="1"/>
  <c r="V879" i="7" s="1"/>
  <c r="C828" i="13" s="1"/>
  <c r="Q880" i="7"/>
  <c r="Q881" i="7"/>
  <c r="T881" i="7" s="1"/>
  <c r="U881" i="7" s="1"/>
  <c r="V881" i="7" s="1"/>
  <c r="C830" i="13" s="1"/>
  <c r="Q882" i="7"/>
  <c r="Q883" i="7"/>
  <c r="Q884" i="7"/>
  <c r="Q885" i="7"/>
  <c r="T885" i="7" s="1"/>
  <c r="U885" i="7" s="1"/>
  <c r="V885" i="7" s="1"/>
  <c r="C834" i="13" s="1"/>
  <c r="Q886" i="7"/>
  <c r="Q887" i="7"/>
  <c r="Q888" i="7"/>
  <c r="Q889" i="7"/>
  <c r="T889" i="7" s="1"/>
  <c r="U889" i="7" s="1"/>
  <c r="V889" i="7" s="1"/>
  <c r="C838" i="13" s="1"/>
  <c r="Q890" i="7"/>
  <c r="Q891" i="7"/>
  <c r="Q892" i="7"/>
  <c r="Q893" i="7"/>
  <c r="T893" i="7" s="1"/>
  <c r="U893" i="7" s="1"/>
  <c r="V893" i="7" s="1"/>
  <c r="C842" i="13" s="1"/>
  <c r="Q894" i="7"/>
  <c r="Q895" i="7"/>
  <c r="Q896" i="7"/>
  <c r="Q897" i="7"/>
  <c r="T897" i="7" s="1"/>
  <c r="U897" i="7" s="1"/>
  <c r="V897" i="7" s="1"/>
  <c r="C846" i="13" s="1"/>
  <c r="Q898" i="7"/>
  <c r="Q899" i="7"/>
  <c r="Q900" i="7"/>
  <c r="T900" i="7" s="1"/>
  <c r="U900" i="7" s="1"/>
  <c r="V900" i="7" s="1"/>
  <c r="C849" i="13" s="1"/>
  <c r="Q901" i="7"/>
  <c r="T901" i="7" s="1"/>
  <c r="U901" i="7" s="1"/>
  <c r="V901" i="7" s="1"/>
  <c r="C850" i="13" s="1"/>
  <c r="Q902" i="7"/>
  <c r="Q903" i="7"/>
  <c r="Q904" i="7"/>
  <c r="T904" i="7" s="1"/>
  <c r="U904" i="7" s="1"/>
  <c r="V904" i="7" s="1"/>
  <c r="C853" i="13" s="1"/>
  <c r="Q905" i="7"/>
  <c r="T905" i="7" s="1"/>
  <c r="Q906" i="7"/>
  <c r="Q907" i="7"/>
  <c r="T907" i="7" s="1"/>
  <c r="U907" i="7" s="1"/>
  <c r="V907" i="7" s="1"/>
  <c r="C856" i="13" s="1"/>
  <c r="Q908" i="7"/>
  <c r="Q909" i="7"/>
  <c r="T909" i="7" s="1"/>
  <c r="U909" i="7" s="1"/>
  <c r="V909" i="7" s="1"/>
  <c r="C858" i="13" s="1"/>
  <c r="Q910" i="7"/>
  <c r="Q911" i="7"/>
  <c r="T911" i="7" s="1"/>
  <c r="U911" i="7" s="1"/>
  <c r="V911" i="7" s="1"/>
  <c r="C860" i="13" s="1"/>
  <c r="Q912" i="7"/>
  <c r="Q913" i="7"/>
  <c r="T913" i="7" s="1"/>
  <c r="U913" i="7" s="1"/>
  <c r="V913" i="7" s="1"/>
  <c r="C862" i="13" s="1"/>
  <c r="Q914" i="7"/>
  <c r="Q915" i="7"/>
  <c r="Q916" i="7"/>
  <c r="Q917" i="7"/>
  <c r="T917" i="7" s="1"/>
  <c r="U917" i="7" s="1"/>
  <c r="V917" i="7" s="1"/>
  <c r="C866" i="13" s="1"/>
  <c r="Q918" i="7"/>
  <c r="Q919" i="7"/>
  <c r="Q920" i="7"/>
  <c r="Q921" i="7"/>
  <c r="T921" i="7" s="1"/>
  <c r="U921" i="7" s="1"/>
  <c r="V921" i="7" s="1"/>
  <c r="C870" i="13" s="1"/>
  <c r="Q922" i="7"/>
  <c r="Q923" i="7"/>
  <c r="T923" i="7" s="1"/>
  <c r="U923" i="7" s="1"/>
  <c r="V923" i="7" s="1"/>
  <c r="C872" i="13" s="1"/>
  <c r="Q924" i="7"/>
  <c r="Q925" i="7"/>
  <c r="T925" i="7" s="1"/>
  <c r="U925" i="7" s="1"/>
  <c r="V925" i="7" s="1"/>
  <c r="C874" i="13" s="1"/>
  <c r="Q926" i="7"/>
  <c r="Q927" i="7"/>
  <c r="T927" i="7" s="1"/>
  <c r="U927" i="7" s="1"/>
  <c r="V927" i="7" s="1"/>
  <c r="C876" i="13" s="1"/>
  <c r="Q928" i="7"/>
  <c r="Q929" i="7"/>
  <c r="T929" i="7" s="1"/>
  <c r="U929" i="7" s="1"/>
  <c r="V929" i="7" s="1"/>
  <c r="C878" i="13" s="1"/>
  <c r="Q930" i="7"/>
  <c r="Q931" i="7"/>
  <c r="Q932" i="7"/>
  <c r="T932" i="7" s="1"/>
  <c r="U932" i="7" s="1"/>
  <c r="V932" i="7" s="1"/>
  <c r="C881" i="13" s="1"/>
  <c r="Q933" i="7"/>
  <c r="T933" i="7" s="1"/>
  <c r="U933" i="7" s="1"/>
  <c r="V933" i="7" s="1"/>
  <c r="C882" i="13" s="1"/>
  <c r="Q934" i="7"/>
  <c r="Q935" i="7"/>
  <c r="Q936" i="7"/>
  <c r="T936" i="7" s="1"/>
  <c r="U936" i="7" s="1"/>
  <c r="V936" i="7" s="1"/>
  <c r="C885" i="13" s="1"/>
  <c r="Q937" i="7"/>
  <c r="T937" i="7" s="1"/>
  <c r="U937" i="7" s="1"/>
  <c r="V937" i="7" s="1"/>
  <c r="C886" i="13" s="1"/>
  <c r="Q938" i="7"/>
  <c r="Q939" i="7"/>
  <c r="T939" i="7" s="1"/>
  <c r="U939" i="7" s="1"/>
  <c r="V939" i="7" s="1"/>
  <c r="C888" i="13" s="1"/>
  <c r="Q940" i="7"/>
  <c r="Q941" i="7"/>
  <c r="T941" i="7" s="1"/>
  <c r="U941" i="7" s="1"/>
  <c r="V941" i="7" s="1"/>
  <c r="C890" i="13" s="1"/>
  <c r="Q942" i="7"/>
  <c r="Q943" i="7"/>
  <c r="T943" i="7" s="1"/>
  <c r="U943" i="7" s="1"/>
  <c r="V943" i="7" s="1"/>
  <c r="C892" i="13" s="1"/>
  <c r="Q944" i="7"/>
  <c r="T944" i="7" s="1"/>
  <c r="U944" i="7" s="1"/>
  <c r="V944" i="7" s="1"/>
  <c r="C893" i="13" s="1"/>
  <c r="Q945" i="7"/>
  <c r="T945" i="7" s="1"/>
  <c r="U945" i="7" s="1"/>
  <c r="V945" i="7" s="1"/>
  <c r="C894" i="13" s="1"/>
  <c r="Q946" i="7"/>
  <c r="Q947" i="7"/>
  <c r="Q948" i="7"/>
  <c r="Q949" i="7"/>
  <c r="T949" i="7" s="1"/>
  <c r="U949" i="7" s="1"/>
  <c r="V949" i="7" s="1"/>
  <c r="C898" i="13" s="1"/>
  <c r="Q950" i="7"/>
  <c r="Q951" i="7"/>
  <c r="Q952" i="7"/>
  <c r="Q953" i="7"/>
  <c r="T953" i="7" s="1"/>
  <c r="U953" i="7" s="1"/>
  <c r="V953" i="7" s="1"/>
  <c r="C902" i="13" s="1"/>
  <c r="Q954" i="7"/>
  <c r="Q955" i="7"/>
  <c r="T955" i="7" s="1"/>
  <c r="U955" i="7" s="1"/>
  <c r="V955" i="7" s="1"/>
  <c r="C904" i="13" s="1"/>
  <c r="Q956" i="7"/>
  <c r="T956" i="7" s="1"/>
  <c r="U956" i="7" s="1"/>
  <c r="V956" i="7" s="1"/>
  <c r="C905" i="13" s="1"/>
  <c r="Q957" i="7"/>
  <c r="T957" i="7" s="1"/>
  <c r="U957" i="7" s="1"/>
  <c r="V957" i="7" s="1"/>
  <c r="C906" i="13" s="1"/>
  <c r="Q958" i="7"/>
  <c r="Q959" i="7"/>
  <c r="T959" i="7" s="1"/>
  <c r="U959" i="7" s="1"/>
  <c r="V959" i="7" s="1"/>
  <c r="C908" i="13" s="1"/>
  <c r="Q960" i="7"/>
  <c r="Q961" i="7"/>
  <c r="T961" i="7" s="1"/>
  <c r="U961" i="7" s="1"/>
  <c r="V961" i="7" s="1"/>
  <c r="C910" i="13" s="1"/>
  <c r="Q962" i="7"/>
  <c r="Q963" i="7"/>
  <c r="Q964" i="7"/>
  <c r="T964" i="7" s="1"/>
  <c r="U964" i="7" s="1"/>
  <c r="V964" i="7" s="1"/>
  <c r="C913" i="13" s="1"/>
  <c r="Q965" i="7"/>
  <c r="T965" i="7" s="1"/>
  <c r="U965" i="7" s="1"/>
  <c r="V965" i="7" s="1"/>
  <c r="C914" i="13" s="1"/>
  <c r="Q966" i="7"/>
  <c r="Q967" i="7"/>
  <c r="T967" i="7" s="1"/>
  <c r="U967" i="7" s="1"/>
  <c r="V967" i="7" s="1"/>
  <c r="C916" i="13" s="1"/>
  <c r="Q968" i="7"/>
  <c r="Q969" i="7"/>
  <c r="T969" i="7" s="1"/>
  <c r="U969" i="7" s="1"/>
  <c r="V969" i="7" s="1"/>
  <c r="C918" i="13" s="1"/>
  <c r="Q970" i="7"/>
  <c r="Q971" i="7"/>
  <c r="T971" i="7" s="1"/>
  <c r="U971" i="7" s="1"/>
  <c r="V971" i="7" s="1"/>
  <c r="C920" i="13" s="1"/>
  <c r="Q972" i="7"/>
  <c r="T972" i="7" s="1"/>
  <c r="U972" i="7" s="1"/>
  <c r="V972" i="7" s="1"/>
  <c r="C921" i="13" s="1"/>
  <c r="Q973" i="7"/>
  <c r="T973" i="7" s="1"/>
  <c r="U973" i="7" s="1"/>
  <c r="V973" i="7" s="1"/>
  <c r="C922" i="13" s="1"/>
  <c r="Q974" i="7"/>
  <c r="Q975" i="7"/>
  <c r="T975" i="7" s="1"/>
  <c r="U975" i="7" s="1"/>
  <c r="V975" i="7" s="1"/>
  <c r="C924" i="13" s="1"/>
  <c r="Q976" i="7"/>
  <c r="Q977" i="7"/>
  <c r="T977" i="7" s="1"/>
  <c r="U977" i="7" s="1"/>
  <c r="V977" i="7" s="1"/>
  <c r="C926" i="13" s="1"/>
  <c r="Q978" i="7"/>
  <c r="Q979" i="7"/>
  <c r="T979" i="7" s="1"/>
  <c r="U979" i="7" s="1"/>
  <c r="V979" i="7" s="1"/>
  <c r="C928" i="13" s="1"/>
  <c r="Q980" i="7"/>
  <c r="T980" i="7" s="1"/>
  <c r="U980" i="7" s="1"/>
  <c r="V980" i="7" s="1"/>
  <c r="C929" i="13" s="1"/>
  <c r="Q981" i="7"/>
  <c r="T981" i="7" s="1"/>
  <c r="U981" i="7" s="1"/>
  <c r="V981" i="7" s="1"/>
  <c r="C930" i="13" s="1"/>
  <c r="Q982" i="7"/>
  <c r="Q983" i="7"/>
  <c r="Q984" i="7"/>
  <c r="Q985" i="7"/>
  <c r="T985" i="7" s="1"/>
  <c r="U985" i="7" s="1"/>
  <c r="V985" i="7" s="1"/>
  <c r="C934" i="13" s="1"/>
  <c r="Q986" i="7"/>
  <c r="Q987" i="7"/>
  <c r="T987" i="7" s="1"/>
  <c r="Q988" i="7"/>
  <c r="Q989" i="7"/>
  <c r="T989" i="7" s="1"/>
  <c r="U989" i="7" s="1"/>
  <c r="V989" i="7" s="1"/>
  <c r="C938" i="13" s="1"/>
  <c r="Q990" i="7"/>
  <c r="Q991" i="7"/>
  <c r="T991" i="7" s="1"/>
  <c r="U991" i="7" s="1"/>
  <c r="V991" i="7" s="1"/>
  <c r="C940" i="13" s="1"/>
  <c r="Q992" i="7"/>
  <c r="T992" i="7" s="1"/>
  <c r="U992" i="7" s="1"/>
  <c r="V992" i="7" s="1"/>
  <c r="C941" i="13" s="1"/>
  <c r="Q993" i="7"/>
  <c r="Q994" i="7"/>
  <c r="Q995" i="7"/>
  <c r="Q996" i="7"/>
  <c r="T996" i="7" s="1"/>
  <c r="U996" i="7" s="1"/>
  <c r="V996" i="7" s="1"/>
  <c r="C945" i="13" s="1"/>
  <c r="Q997" i="7"/>
  <c r="T997" i="7" s="1"/>
  <c r="U997" i="7" s="1"/>
  <c r="V997" i="7" s="1"/>
  <c r="C946" i="13" s="1"/>
  <c r="Q998" i="7"/>
  <c r="T998" i="7" s="1"/>
  <c r="U998" i="7" s="1"/>
  <c r="V998" i="7" s="1"/>
  <c r="C947" i="13" s="1"/>
  <c r="Q999" i="7"/>
  <c r="T999" i="7" s="1"/>
  <c r="U999" i="7" s="1"/>
  <c r="V999" i="7" s="1"/>
  <c r="C948" i="13" s="1"/>
  <c r="Q1000" i="7"/>
  <c r="T1000" i="7" s="1"/>
  <c r="U1000" i="7" s="1"/>
  <c r="V1000" i="7" s="1"/>
  <c r="C949" i="13" s="1"/>
  <c r="Q1001" i="7"/>
  <c r="T1001" i="7" s="1"/>
  <c r="U1001" i="7" s="1"/>
  <c r="V1001" i="7" s="1"/>
  <c r="C950" i="13" s="1"/>
  <c r="Q1002" i="7"/>
  <c r="Q1003" i="7"/>
  <c r="T1003" i="7" s="1"/>
  <c r="U1003" i="7" s="1"/>
  <c r="V1003" i="7" s="1"/>
  <c r="C952" i="13" s="1"/>
  <c r="Q1004" i="7"/>
  <c r="Q1005" i="7"/>
  <c r="T1005" i="7" s="1"/>
  <c r="U1005" i="7" s="1"/>
  <c r="V1005" i="7" s="1"/>
  <c r="C954" i="13" s="1"/>
  <c r="Q1006" i="7"/>
  <c r="T1006" i="7" s="1"/>
  <c r="U1006" i="7" s="1"/>
  <c r="V1006" i="7" s="1"/>
  <c r="C955" i="13" s="1"/>
  <c r="Q1007" i="7"/>
  <c r="T1007" i="7" s="1"/>
  <c r="U1007" i="7" s="1"/>
  <c r="V1007" i="7" s="1"/>
  <c r="C956" i="13" s="1"/>
  <c r="Q1008" i="7"/>
  <c r="T1008" i="7" s="1"/>
  <c r="U1008" i="7" s="1"/>
  <c r="V1008" i="7" s="1"/>
  <c r="C957" i="13" s="1"/>
  <c r="Q1009" i="7"/>
  <c r="T1009" i="7" s="1"/>
  <c r="U1009" i="7" s="1"/>
  <c r="V1009" i="7" s="1"/>
  <c r="C958" i="13" s="1"/>
  <c r="Q1010" i="7"/>
  <c r="T1010" i="7" s="1"/>
  <c r="U1010" i="7" s="1"/>
  <c r="V1010" i="7" s="1"/>
  <c r="C959" i="13" s="1"/>
  <c r="Q1011" i="7"/>
  <c r="T1011" i="7" s="1"/>
  <c r="U1011" i="7" s="1"/>
  <c r="V1011" i="7" s="1"/>
  <c r="C960" i="13" s="1"/>
  <c r="Q1012" i="7"/>
  <c r="T1012" i="7" s="1"/>
  <c r="U1012" i="7" s="1"/>
  <c r="V1012" i="7" s="1"/>
  <c r="C961" i="13" s="1"/>
  <c r="Q1013" i="7"/>
  <c r="T1013" i="7" s="1"/>
  <c r="U1013" i="7" s="1"/>
  <c r="V1013" i="7" s="1"/>
  <c r="C962" i="13" s="1"/>
  <c r="Q1014" i="7"/>
  <c r="T1014" i="7" s="1"/>
  <c r="U1014" i="7" s="1"/>
  <c r="V1014" i="7" s="1"/>
  <c r="C963" i="13" s="1"/>
  <c r="Q1015" i="7"/>
  <c r="T1015" i="7" s="1"/>
  <c r="U1015" i="7" s="1"/>
  <c r="V1015" i="7" s="1"/>
  <c r="C964" i="13" s="1"/>
  <c r="Q1016" i="7"/>
  <c r="Q1017" i="7"/>
  <c r="T1017" i="7" s="1"/>
  <c r="U1017" i="7" s="1"/>
  <c r="V1017" i="7" s="1"/>
  <c r="C966" i="13" s="1"/>
  <c r="Q1018" i="7"/>
  <c r="T1018" i="7" s="1"/>
  <c r="U1018" i="7" s="1"/>
  <c r="V1018" i="7" s="1"/>
  <c r="C967" i="13" s="1"/>
  <c r="Q1019" i="7"/>
  <c r="T1019" i="7" s="1"/>
  <c r="U1019" i="7" s="1"/>
  <c r="V1019" i="7" s="1"/>
  <c r="C968" i="13" s="1"/>
  <c r="Q1020" i="7"/>
  <c r="Q1021" i="7"/>
  <c r="T1021" i="7" s="1"/>
  <c r="U1021" i="7" s="1"/>
  <c r="V1021" i="7" s="1"/>
  <c r="C970" i="13" s="1"/>
  <c r="Q1022" i="7"/>
  <c r="T1022" i="7" s="1"/>
  <c r="U1022" i="7" s="1"/>
  <c r="V1022" i="7" s="1"/>
  <c r="C971" i="13" s="1"/>
  <c r="Q1023" i="7"/>
  <c r="T1023" i="7" s="1"/>
  <c r="U1023" i="7" s="1"/>
  <c r="V1023" i="7" s="1"/>
  <c r="C972" i="13" s="1"/>
  <c r="Q1024" i="7"/>
  <c r="T1024" i="7" s="1"/>
  <c r="U1024" i="7" s="1"/>
  <c r="V1024" i="7" s="1"/>
  <c r="C973" i="13" s="1"/>
  <c r="Q1025" i="7"/>
  <c r="T1025" i="7" s="1"/>
  <c r="U1025" i="7" s="1"/>
  <c r="V1025" i="7" s="1"/>
  <c r="C974" i="13" s="1"/>
  <c r="Q1026" i="7"/>
  <c r="T1026" i="7" s="1"/>
  <c r="U1026" i="7" s="1"/>
  <c r="V1026" i="7" s="1"/>
  <c r="C975" i="13" s="1"/>
  <c r="Q1027" i="7"/>
  <c r="T1027" i="7" s="1"/>
  <c r="U1027" i="7" s="1"/>
  <c r="V1027" i="7" s="1"/>
  <c r="C976" i="13" s="1"/>
  <c r="Q1028" i="7"/>
  <c r="Q1029" i="7"/>
  <c r="T1029" i="7" s="1"/>
  <c r="U1029" i="7" s="1"/>
  <c r="V1029" i="7" s="1"/>
  <c r="C978" i="13" s="1"/>
  <c r="Q1030" i="7"/>
  <c r="T1030" i="7" s="1"/>
  <c r="U1030" i="7" s="1"/>
  <c r="V1030" i="7" s="1"/>
  <c r="C979" i="13" s="1"/>
  <c r="Q1031" i="7"/>
  <c r="T1031" i="7" s="1"/>
  <c r="U1031" i="7" s="1"/>
  <c r="V1031" i="7" s="1"/>
  <c r="C980" i="13" s="1"/>
  <c r="Q1032" i="7"/>
  <c r="Q1033" i="7"/>
  <c r="T1033" i="7" s="1"/>
  <c r="U1033" i="7" s="1"/>
  <c r="V1033" i="7" s="1"/>
  <c r="C982" i="13" s="1"/>
  <c r="Q1034" i="7"/>
  <c r="T1034" i="7" s="1"/>
  <c r="U1034" i="7" s="1"/>
  <c r="V1034" i="7" s="1"/>
  <c r="C983" i="13" s="1"/>
  <c r="Q1035" i="7"/>
  <c r="Q1036" i="7"/>
  <c r="T1036" i="7" s="1"/>
  <c r="U1036" i="7" s="1"/>
  <c r="V1036" i="7" s="1"/>
  <c r="C985" i="13" s="1"/>
  <c r="Q1037" i="7"/>
  <c r="T1037" i="7" s="1"/>
  <c r="U1037" i="7" s="1"/>
  <c r="V1037" i="7" s="1"/>
  <c r="C986" i="13" s="1"/>
  <c r="Q1038" i="7"/>
  <c r="T1038" i="7" s="1"/>
  <c r="U1038" i="7" s="1"/>
  <c r="V1038" i="7" s="1"/>
  <c r="C987" i="13" s="1"/>
  <c r="Q1039" i="7"/>
  <c r="T1039" i="7" s="1"/>
  <c r="U1039" i="7" s="1"/>
  <c r="V1039" i="7" s="1"/>
  <c r="C988" i="13" s="1"/>
  <c r="Q1040" i="7"/>
  <c r="T1040" i="7" s="1"/>
  <c r="U1040" i="7" s="1"/>
  <c r="V1040" i="7" s="1"/>
  <c r="C989" i="13" s="1"/>
  <c r="Q1041" i="7"/>
  <c r="T1041" i="7" s="1"/>
  <c r="U1041" i="7" s="1"/>
  <c r="V1041" i="7" s="1"/>
  <c r="C990" i="13" s="1"/>
  <c r="Q1042" i="7"/>
  <c r="T1042" i="7" s="1"/>
  <c r="U1042" i="7" s="1"/>
  <c r="V1042" i="7" s="1"/>
  <c r="C991" i="13" s="1"/>
  <c r="Q1043" i="7"/>
  <c r="Q1044" i="7"/>
  <c r="Q1045" i="7"/>
  <c r="T1045" i="7" s="1"/>
  <c r="U1045" i="7" s="1"/>
  <c r="V1045" i="7" s="1"/>
  <c r="C994" i="13" s="1"/>
  <c r="Q1046" i="7"/>
  <c r="T1046" i="7" s="1"/>
  <c r="U1046" i="7" s="1"/>
  <c r="V1046" i="7" s="1"/>
  <c r="C995" i="13" s="1"/>
  <c r="Q1047" i="7"/>
  <c r="Q1048" i="7"/>
  <c r="T1048" i="7" s="1"/>
  <c r="U1048" i="7" s="1"/>
  <c r="V1048" i="7" s="1"/>
  <c r="C997" i="13" s="1"/>
  <c r="Q1049" i="7"/>
  <c r="T1049" i="7" s="1"/>
  <c r="U1049" i="7" s="1"/>
  <c r="V1049" i="7" s="1"/>
  <c r="C998" i="13" s="1"/>
  <c r="Q1050" i="7"/>
  <c r="T1050" i="7" s="1"/>
  <c r="U1050" i="7" s="1"/>
  <c r="V1050" i="7" s="1"/>
  <c r="C999" i="13" s="1"/>
  <c r="Q1051" i="7"/>
  <c r="T1051" i="7" s="1"/>
  <c r="U1051" i="7" s="1"/>
  <c r="V1051" i="7" s="1"/>
  <c r="C1000" i="13" s="1"/>
  <c r="Q1052" i="7"/>
  <c r="T1052" i="7" s="1"/>
  <c r="U1052" i="7" s="1"/>
  <c r="V1052" i="7" s="1"/>
  <c r="C1001" i="13" s="1"/>
  <c r="Q53" i="7"/>
  <c r="T53" i="7" s="1"/>
  <c r="T1047" i="7"/>
  <c r="U1047" i="7" s="1"/>
  <c r="V1047" i="7" s="1"/>
  <c r="C996" i="13" s="1"/>
  <c r="T1044" i="7"/>
  <c r="U1044" i="7" s="1"/>
  <c r="V1044" i="7" s="1"/>
  <c r="C993" i="13" s="1"/>
  <c r="T1043" i="7"/>
  <c r="U1043" i="7" s="1"/>
  <c r="V1043" i="7" s="1"/>
  <c r="C992" i="13" s="1"/>
  <c r="T1035" i="7"/>
  <c r="U1035" i="7" s="1"/>
  <c r="V1035" i="7" s="1"/>
  <c r="C984" i="13" s="1"/>
  <c r="T1032" i="7"/>
  <c r="U1032" i="7" s="1"/>
  <c r="V1032" i="7" s="1"/>
  <c r="C981" i="13" s="1"/>
  <c r="T1028" i="7"/>
  <c r="U1028" i="7" s="1"/>
  <c r="V1028" i="7" s="1"/>
  <c r="C977" i="13" s="1"/>
  <c r="T1020" i="7"/>
  <c r="U1020" i="7" s="1"/>
  <c r="V1020" i="7" s="1"/>
  <c r="C969" i="13" s="1"/>
  <c r="T1016" i="7"/>
  <c r="U1016" i="7" s="1"/>
  <c r="V1016" i="7" s="1"/>
  <c r="C965" i="13" s="1"/>
  <c r="T1004" i="7"/>
  <c r="U1004" i="7" s="1"/>
  <c r="V1004" i="7" s="1"/>
  <c r="C953" i="13" s="1"/>
  <c r="T1002" i="7"/>
  <c r="U1002" i="7" s="1"/>
  <c r="V1002" i="7" s="1"/>
  <c r="C951" i="13" s="1"/>
  <c r="T995" i="7"/>
  <c r="U995" i="7" s="1"/>
  <c r="V995" i="7" s="1"/>
  <c r="C944" i="13" s="1"/>
  <c r="T994" i="7"/>
  <c r="U994" i="7" s="1"/>
  <c r="V994" i="7" s="1"/>
  <c r="C943" i="13" s="1"/>
  <c r="T993" i="7"/>
  <c r="U993" i="7" s="1"/>
  <c r="V993" i="7" s="1"/>
  <c r="C942" i="13" s="1"/>
  <c r="T990" i="7"/>
  <c r="U990" i="7" s="1"/>
  <c r="V990" i="7" s="1"/>
  <c r="C939" i="13" s="1"/>
  <c r="T988" i="7"/>
  <c r="U988" i="7" s="1"/>
  <c r="V988" i="7" s="1"/>
  <c r="C937" i="13" s="1"/>
  <c r="U987" i="7"/>
  <c r="V987" i="7" s="1"/>
  <c r="C936" i="13" s="1"/>
  <c r="T986" i="7"/>
  <c r="U986" i="7" s="1"/>
  <c r="V986" i="7" s="1"/>
  <c r="C935" i="13" s="1"/>
  <c r="T984" i="7"/>
  <c r="U984" i="7" s="1"/>
  <c r="V984" i="7" s="1"/>
  <c r="C933" i="13" s="1"/>
  <c r="T983" i="7"/>
  <c r="U983" i="7" s="1"/>
  <c r="V983" i="7" s="1"/>
  <c r="C932" i="13" s="1"/>
  <c r="T982" i="7"/>
  <c r="U982" i="7" s="1"/>
  <c r="V982" i="7" s="1"/>
  <c r="C931" i="13" s="1"/>
  <c r="T978" i="7"/>
  <c r="U978" i="7" s="1"/>
  <c r="V978" i="7" s="1"/>
  <c r="C927" i="13" s="1"/>
  <c r="T976" i="7"/>
  <c r="U976" i="7" s="1"/>
  <c r="V976" i="7" s="1"/>
  <c r="C925" i="13" s="1"/>
  <c r="T974" i="7"/>
  <c r="U974" i="7" s="1"/>
  <c r="V974" i="7" s="1"/>
  <c r="C923" i="13" s="1"/>
  <c r="T970" i="7"/>
  <c r="U970" i="7" s="1"/>
  <c r="V970" i="7" s="1"/>
  <c r="C919" i="13" s="1"/>
  <c r="T968" i="7"/>
  <c r="U968" i="7" s="1"/>
  <c r="V968" i="7" s="1"/>
  <c r="C917" i="13" s="1"/>
  <c r="T966" i="7"/>
  <c r="U966" i="7" s="1"/>
  <c r="V966" i="7" s="1"/>
  <c r="C915" i="13" s="1"/>
  <c r="T963" i="7"/>
  <c r="U963" i="7" s="1"/>
  <c r="V963" i="7" s="1"/>
  <c r="C912" i="13" s="1"/>
  <c r="T962" i="7"/>
  <c r="U962" i="7" s="1"/>
  <c r="V962" i="7" s="1"/>
  <c r="C911" i="13" s="1"/>
  <c r="T960" i="7"/>
  <c r="U960" i="7" s="1"/>
  <c r="V960" i="7" s="1"/>
  <c r="C909" i="13" s="1"/>
  <c r="T958" i="7"/>
  <c r="U958" i="7" s="1"/>
  <c r="V958" i="7" s="1"/>
  <c r="C907" i="13" s="1"/>
  <c r="T954" i="7"/>
  <c r="U954" i="7" s="1"/>
  <c r="V954" i="7" s="1"/>
  <c r="C903" i="13" s="1"/>
  <c r="T952" i="7"/>
  <c r="U952" i="7" s="1"/>
  <c r="V952" i="7" s="1"/>
  <c r="C901" i="13" s="1"/>
  <c r="T951" i="7"/>
  <c r="U951" i="7" s="1"/>
  <c r="V951" i="7" s="1"/>
  <c r="C900" i="13" s="1"/>
  <c r="T950" i="7"/>
  <c r="U950" i="7" s="1"/>
  <c r="V950" i="7" s="1"/>
  <c r="C899" i="13" s="1"/>
  <c r="T948" i="7"/>
  <c r="U948" i="7" s="1"/>
  <c r="V948" i="7" s="1"/>
  <c r="C897" i="13" s="1"/>
  <c r="T947" i="7"/>
  <c r="U947" i="7" s="1"/>
  <c r="V947" i="7" s="1"/>
  <c r="C896" i="13" s="1"/>
  <c r="T946" i="7"/>
  <c r="U946" i="7" s="1"/>
  <c r="V946" i="7" s="1"/>
  <c r="C895" i="13" s="1"/>
  <c r="T942" i="7"/>
  <c r="U942" i="7" s="1"/>
  <c r="V942" i="7" s="1"/>
  <c r="C891" i="13" s="1"/>
  <c r="T940" i="7"/>
  <c r="U940" i="7" s="1"/>
  <c r="V940" i="7" s="1"/>
  <c r="C889" i="13" s="1"/>
  <c r="T938" i="7"/>
  <c r="U938" i="7" s="1"/>
  <c r="V938" i="7" s="1"/>
  <c r="C887" i="13" s="1"/>
  <c r="T935" i="7"/>
  <c r="U935" i="7" s="1"/>
  <c r="V935" i="7" s="1"/>
  <c r="C884" i="13" s="1"/>
  <c r="T934" i="7"/>
  <c r="U934" i="7" s="1"/>
  <c r="V934" i="7" s="1"/>
  <c r="C883" i="13" s="1"/>
  <c r="T931" i="7"/>
  <c r="U931" i="7" s="1"/>
  <c r="V931" i="7" s="1"/>
  <c r="C880" i="13" s="1"/>
  <c r="T930" i="7"/>
  <c r="U930" i="7" s="1"/>
  <c r="V930" i="7" s="1"/>
  <c r="C879" i="13" s="1"/>
  <c r="T928" i="7"/>
  <c r="U928" i="7" s="1"/>
  <c r="V928" i="7" s="1"/>
  <c r="C877" i="13" s="1"/>
  <c r="T926" i="7"/>
  <c r="U926" i="7" s="1"/>
  <c r="V926" i="7" s="1"/>
  <c r="C875" i="13" s="1"/>
  <c r="T924" i="7"/>
  <c r="U924" i="7" s="1"/>
  <c r="V924" i="7" s="1"/>
  <c r="C873" i="13" s="1"/>
  <c r="T922" i="7"/>
  <c r="U922" i="7" s="1"/>
  <c r="V922" i="7" s="1"/>
  <c r="C871" i="13" s="1"/>
  <c r="T920" i="7"/>
  <c r="U920" i="7" s="1"/>
  <c r="V920" i="7" s="1"/>
  <c r="C869" i="13" s="1"/>
  <c r="T919" i="7"/>
  <c r="U919" i="7" s="1"/>
  <c r="V919" i="7" s="1"/>
  <c r="C868" i="13" s="1"/>
  <c r="T918" i="7"/>
  <c r="U918" i="7" s="1"/>
  <c r="V918" i="7" s="1"/>
  <c r="C867" i="13" s="1"/>
  <c r="T916" i="7"/>
  <c r="U916" i="7" s="1"/>
  <c r="V916" i="7" s="1"/>
  <c r="C865" i="13" s="1"/>
  <c r="T915" i="7"/>
  <c r="U915" i="7" s="1"/>
  <c r="V915" i="7" s="1"/>
  <c r="C864" i="13" s="1"/>
  <c r="T914" i="7"/>
  <c r="U914" i="7" s="1"/>
  <c r="V914" i="7" s="1"/>
  <c r="C863" i="13" s="1"/>
  <c r="T912" i="7"/>
  <c r="U912" i="7" s="1"/>
  <c r="V912" i="7" s="1"/>
  <c r="C861" i="13" s="1"/>
  <c r="T910" i="7"/>
  <c r="U910" i="7" s="1"/>
  <c r="V910" i="7" s="1"/>
  <c r="C859" i="13" s="1"/>
  <c r="T908" i="7"/>
  <c r="U908" i="7" s="1"/>
  <c r="V908" i="7" s="1"/>
  <c r="C857" i="13" s="1"/>
  <c r="T906" i="7"/>
  <c r="U906" i="7" s="1"/>
  <c r="V906" i="7" s="1"/>
  <c r="C855" i="13" s="1"/>
  <c r="U905" i="7"/>
  <c r="V905" i="7" s="1"/>
  <c r="C854" i="13" s="1"/>
  <c r="T903" i="7"/>
  <c r="U903" i="7" s="1"/>
  <c r="V903" i="7" s="1"/>
  <c r="C852" i="13" s="1"/>
  <c r="T902" i="7"/>
  <c r="U902" i="7" s="1"/>
  <c r="V902" i="7" s="1"/>
  <c r="C851" i="13" s="1"/>
  <c r="T899" i="7"/>
  <c r="U899" i="7" s="1"/>
  <c r="V899" i="7" s="1"/>
  <c r="C848" i="13" s="1"/>
  <c r="T898" i="7"/>
  <c r="U898" i="7" s="1"/>
  <c r="V898" i="7" s="1"/>
  <c r="C847" i="13" s="1"/>
  <c r="T896" i="7"/>
  <c r="U896" i="7" s="1"/>
  <c r="V896" i="7" s="1"/>
  <c r="C845" i="13" s="1"/>
  <c r="T895" i="7"/>
  <c r="U895" i="7" s="1"/>
  <c r="V895" i="7" s="1"/>
  <c r="C844" i="13" s="1"/>
  <c r="T894" i="7"/>
  <c r="U894" i="7" s="1"/>
  <c r="V894" i="7" s="1"/>
  <c r="C843" i="13" s="1"/>
  <c r="T892" i="7"/>
  <c r="U892" i="7" s="1"/>
  <c r="V892" i="7" s="1"/>
  <c r="C841" i="13" s="1"/>
  <c r="T891" i="7"/>
  <c r="U891" i="7" s="1"/>
  <c r="V891" i="7" s="1"/>
  <c r="C840" i="13" s="1"/>
  <c r="T890" i="7"/>
  <c r="U890" i="7" s="1"/>
  <c r="V890" i="7" s="1"/>
  <c r="C839" i="13" s="1"/>
  <c r="T888" i="7"/>
  <c r="U888" i="7" s="1"/>
  <c r="V888" i="7" s="1"/>
  <c r="C837" i="13" s="1"/>
  <c r="T887" i="7"/>
  <c r="U887" i="7" s="1"/>
  <c r="V887" i="7" s="1"/>
  <c r="C836" i="13" s="1"/>
  <c r="T886" i="7"/>
  <c r="U886" i="7" s="1"/>
  <c r="V886" i="7" s="1"/>
  <c r="C835" i="13" s="1"/>
  <c r="T884" i="7"/>
  <c r="U884" i="7" s="1"/>
  <c r="V884" i="7" s="1"/>
  <c r="C833" i="13" s="1"/>
  <c r="T883" i="7"/>
  <c r="U883" i="7" s="1"/>
  <c r="V883" i="7" s="1"/>
  <c r="C832" i="13" s="1"/>
  <c r="T882" i="7"/>
  <c r="U882" i="7" s="1"/>
  <c r="V882" i="7" s="1"/>
  <c r="C831" i="13" s="1"/>
  <c r="T880" i="7"/>
  <c r="U880" i="7" s="1"/>
  <c r="V880" i="7" s="1"/>
  <c r="C829" i="13" s="1"/>
  <c r="T878" i="7"/>
  <c r="U878" i="7" s="1"/>
  <c r="V878" i="7" s="1"/>
  <c r="C827" i="13" s="1"/>
  <c r="T876" i="7"/>
  <c r="U876" i="7" s="1"/>
  <c r="V876" i="7" s="1"/>
  <c r="C825" i="13" s="1"/>
  <c r="T874" i="7"/>
  <c r="U874" i="7" s="1"/>
  <c r="V874" i="7" s="1"/>
  <c r="C823" i="13" s="1"/>
  <c r="T871" i="7"/>
  <c r="U871" i="7" s="1"/>
  <c r="V871" i="7" s="1"/>
  <c r="C820" i="13" s="1"/>
  <c r="T870" i="7"/>
  <c r="U870" i="7" s="1"/>
  <c r="V870" i="7" s="1"/>
  <c r="C819" i="13" s="1"/>
  <c r="T867" i="7"/>
  <c r="U867" i="7" s="1"/>
  <c r="V867" i="7" s="1"/>
  <c r="C816" i="13" s="1"/>
  <c r="T866" i="7"/>
  <c r="U866" i="7" s="1"/>
  <c r="V866" i="7" s="1"/>
  <c r="C815" i="13" s="1"/>
  <c r="T864" i="7"/>
  <c r="U864" i="7" s="1"/>
  <c r="V864" i="7" s="1"/>
  <c r="C813" i="13" s="1"/>
  <c r="T863" i="7"/>
  <c r="U863" i="7" s="1"/>
  <c r="V863" i="7" s="1"/>
  <c r="C812" i="13" s="1"/>
  <c r="T862" i="7"/>
  <c r="U862" i="7" s="1"/>
  <c r="V862" i="7" s="1"/>
  <c r="C811" i="13" s="1"/>
  <c r="T860" i="7"/>
  <c r="U860" i="7" s="1"/>
  <c r="V860" i="7" s="1"/>
  <c r="C809" i="13" s="1"/>
  <c r="T859" i="7"/>
  <c r="U859" i="7" s="1"/>
  <c r="V859" i="7" s="1"/>
  <c r="C808" i="13" s="1"/>
  <c r="T858" i="7"/>
  <c r="U858" i="7" s="1"/>
  <c r="V858" i="7" s="1"/>
  <c r="C807" i="13" s="1"/>
  <c r="T856" i="7"/>
  <c r="U856" i="7" s="1"/>
  <c r="V856" i="7" s="1"/>
  <c r="C805" i="13" s="1"/>
  <c r="T855" i="7"/>
  <c r="U855" i="7" s="1"/>
  <c r="V855" i="7" s="1"/>
  <c r="C804" i="13" s="1"/>
  <c r="T854" i="7"/>
  <c r="U854" i="7" s="1"/>
  <c r="V854" i="7" s="1"/>
  <c r="C803" i="13" s="1"/>
  <c r="T852" i="7"/>
  <c r="U852" i="7" s="1"/>
  <c r="V852" i="7" s="1"/>
  <c r="C801" i="13" s="1"/>
  <c r="T851" i="7"/>
  <c r="U851" i="7" s="1"/>
  <c r="V851" i="7" s="1"/>
  <c r="C800" i="13" s="1"/>
  <c r="T850" i="7"/>
  <c r="U850" i="7" s="1"/>
  <c r="V850" i="7" s="1"/>
  <c r="C799" i="13" s="1"/>
  <c r="T848" i="7"/>
  <c r="U848" i="7" s="1"/>
  <c r="V848" i="7" s="1"/>
  <c r="C797" i="13" s="1"/>
  <c r="T846" i="7"/>
  <c r="U846" i="7" s="1"/>
  <c r="V846" i="7" s="1"/>
  <c r="C795" i="13" s="1"/>
  <c r="T844" i="7"/>
  <c r="U844" i="7" s="1"/>
  <c r="V844" i="7" s="1"/>
  <c r="C793" i="13" s="1"/>
  <c r="T842" i="7"/>
  <c r="U842" i="7" s="1"/>
  <c r="V842" i="7" s="1"/>
  <c r="C791" i="13" s="1"/>
  <c r="T839" i="7"/>
  <c r="U839" i="7" s="1"/>
  <c r="V839" i="7" s="1"/>
  <c r="C788" i="13" s="1"/>
  <c r="T838" i="7"/>
  <c r="U838" i="7" s="1"/>
  <c r="V838" i="7" s="1"/>
  <c r="C787" i="13" s="1"/>
  <c r="T836" i="7"/>
  <c r="U836" i="7" s="1"/>
  <c r="V836" i="7" s="1"/>
  <c r="C785" i="13" s="1"/>
  <c r="T835" i="7"/>
  <c r="U835" i="7" s="1"/>
  <c r="V835" i="7" s="1"/>
  <c r="C784" i="13" s="1"/>
  <c r="T834" i="7"/>
  <c r="U834" i="7" s="1"/>
  <c r="V834" i="7" s="1"/>
  <c r="C783" i="13" s="1"/>
  <c r="T832" i="7"/>
  <c r="U832" i="7" s="1"/>
  <c r="V832" i="7" s="1"/>
  <c r="C781" i="13" s="1"/>
  <c r="T831" i="7"/>
  <c r="U831" i="7" s="1"/>
  <c r="V831" i="7" s="1"/>
  <c r="C780" i="13" s="1"/>
  <c r="T830" i="7"/>
  <c r="U830" i="7" s="1"/>
  <c r="V830" i="7" s="1"/>
  <c r="C779" i="13" s="1"/>
  <c r="T828" i="7"/>
  <c r="U828" i="7" s="1"/>
  <c r="V828" i="7" s="1"/>
  <c r="C777" i="13" s="1"/>
  <c r="T827" i="7"/>
  <c r="U827" i="7" s="1"/>
  <c r="V827" i="7" s="1"/>
  <c r="C776" i="13" s="1"/>
  <c r="T826" i="7"/>
  <c r="U826" i="7" s="1"/>
  <c r="V826" i="7" s="1"/>
  <c r="C775" i="13" s="1"/>
  <c r="T824" i="7"/>
  <c r="U824" i="7" s="1"/>
  <c r="V824" i="7" s="1"/>
  <c r="C773" i="13" s="1"/>
  <c r="T823" i="7"/>
  <c r="U823" i="7" s="1"/>
  <c r="V823" i="7" s="1"/>
  <c r="C772" i="13" s="1"/>
  <c r="T822" i="7"/>
  <c r="U822" i="7" s="1"/>
  <c r="V822" i="7" s="1"/>
  <c r="C771" i="13" s="1"/>
  <c r="T820" i="7"/>
  <c r="U820" i="7" s="1"/>
  <c r="V820" i="7" s="1"/>
  <c r="C769" i="13" s="1"/>
  <c r="T819" i="7"/>
  <c r="U819" i="7" s="1"/>
  <c r="V819" i="7" s="1"/>
  <c r="C768" i="13" s="1"/>
  <c r="T818" i="7"/>
  <c r="U818" i="7" s="1"/>
  <c r="V818" i="7" s="1"/>
  <c r="C767" i="13" s="1"/>
  <c r="T816" i="7"/>
  <c r="U816" i="7" s="1"/>
  <c r="V816" i="7" s="1"/>
  <c r="C765" i="13" s="1"/>
  <c r="T814" i="7"/>
  <c r="U814" i="7" s="1"/>
  <c r="V814" i="7" s="1"/>
  <c r="C763" i="13" s="1"/>
  <c r="T812" i="7"/>
  <c r="U812" i="7" s="1"/>
  <c r="V812" i="7" s="1"/>
  <c r="C761" i="13" s="1"/>
  <c r="T810" i="7"/>
  <c r="U810" i="7" s="1"/>
  <c r="V810" i="7" s="1"/>
  <c r="C759" i="13" s="1"/>
  <c r="T808" i="7"/>
  <c r="U808" i="7" s="1"/>
  <c r="V808" i="7" s="1"/>
  <c r="C757" i="13" s="1"/>
  <c r="T807" i="7"/>
  <c r="U807" i="7" s="1"/>
  <c r="V807" i="7" s="1"/>
  <c r="C756" i="13" s="1"/>
  <c r="T806" i="7"/>
  <c r="U806" i="7" s="1"/>
  <c r="V806" i="7" s="1"/>
  <c r="C755" i="13" s="1"/>
  <c r="T804" i="7"/>
  <c r="U804" i="7" s="1"/>
  <c r="V804" i="7" s="1"/>
  <c r="C753" i="13" s="1"/>
  <c r="T803" i="7"/>
  <c r="U803" i="7" s="1"/>
  <c r="V803" i="7" s="1"/>
  <c r="C752" i="13" s="1"/>
  <c r="T802" i="7"/>
  <c r="U802" i="7" s="1"/>
  <c r="V802" i="7" s="1"/>
  <c r="C751" i="13" s="1"/>
  <c r="T800" i="7"/>
  <c r="U800" i="7" s="1"/>
  <c r="V800" i="7" s="1"/>
  <c r="C749" i="13" s="1"/>
  <c r="T799" i="7"/>
  <c r="U799" i="7" s="1"/>
  <c r="V799" i="7" s="1"/>
  <c r="C748" i="13" s="1"/>
  <c r="T798" i="7"/>
  <c r="U798" i="7" s="1"/>
  <c r="V798" i="7" s="1"/>
  <c r="C747" i="13" s="1"/>
  <c r="T796" i="7"/>
  <c r="U796" i="7" s="1"/>
  <c r="V796" i="7" s="1"/>
  <c r="C745" i="13" s="1"/>
  <c r="T795" i="7"/>
  <c r="U795" i="7" s="1"/>
  <c r="V795" i="7" s="1"/>
  <c r="C744" i="13" s="1"/>
  <c r="T794" i="7"/>
  <c r="U794" i="7" s="1"/>
  <c r="V794" i="7" s="1"/>
  <c r="C743" i="13" s="1"/>
  <c r="T792" i="7"/>
  <c r="U792" i="7" s="1"/>
  <c r="V792" i="7" s="1"/>
  <c r="C741" i="13" s="1"/>
  <c r="T791" i="7"/>
  <c r="U791" i="7" s="1"/>
  <c r="V791" i="7" s="1"/>
  <c r="C740" i="13" s="1"/>
  <c r="T790" i="7"/>
  <c r="U790" i="7" s="1"/>
  <c r="V790" i="7" s="1"/>
  <c r="C739" i="13" s="1"/>
  <c r="T788" i="7"/>
  <c r="U788" i="7" s="1"/>
  <c r="V788" i="7" s="1"/>
  <c r="C737" i="13" s="1"/>
  <c r="T787" i="7"/>
  <c r="U787" i="7" s="1"/>
  <c r="V787" i="7" s="1"/>
  <c r="C736" i="13" s="1"/>
  <c r="T786" i="7"/>
  <c r="U786" i="7" s="1"/>
  <c r="V786" i="7" s="1"/>
  <c r="C735" i="13" s="1"/>
  <c r="T784" i="7"/>
  <c r="U784" i="7" s="1"/>
  <c r="V784" i="7" s="1"/>
  <c r="C733" i="13" s="1"/>
  <c r="T782" i="7"/>
  <c r="U782" i="7" s="1"/>
  <c r="V782" i="7" s="1"/>
  <c r="C731" i="13" s="1"/>
  <c r="T780" i="7"/>
  <c r="U780" i="7" s="1"/>
  <c r="V780" i="7" s="1"/>
  <c r="C729" i="13" s="1"/>
  <c r="T778" i="7"/>
  <c r="U778" i="7" s="1"/>
  <c r="V778" i="7" s="1"/>
  <c r="C727" i="13" s="1"/>
  <c r="T776" i="7"/>
  <c r="U776" i="7" s="1"/>
  <c r="V776" i="7" s="1"/>
  <c r="C725" i="13" s="1"/>
  <c r="T775" i="7"/>
  <c r="U775" i="7" s="1"/>
  <c r="V775" i="7" s="1"/>
  <c r="C724" i="13" s="1"/>
  <c r="T774" i="7"/>
  <c r="U774" i="7" s="1"/>
  <c r="V774" i="7" s="1"/>
  <c r="C723" i="13" s="1"/>
  <c r="T772" i="7"/>
  <c r="U772" i="7" s="1"/>
  <c r="V772" i="7" s="1"/>
  <c r="C721" i="13" s="1"/>
  <c r="T771" i="7"/>
  <c r="U771" i="7" s="1"/>
  <c r="V771" i="7" s="1"/>
  <c r="C720" i="13" s="1"/>
  <c r="T770" i="7"/>
  <c r="U770" i="7" s="1"/>
  <c r="V770" i="7" s="1"/>
  <c r="C719" i="13" s="1"/>
  <c r="T768" i="7"/>
  <c r="U768" i="7" s="1"/>
  <c r="V768" i="7" s="1"/>
  <c r="C717" i="13" s="1"/>
  <c r="T767" i="7"/>
  <c r="U767" i="7" s="1"/>
  <c r="V767" i="7" s="1"/>
  <c r="C716" i="13" s="1"/>
  <c r="T766" i="7"/>
  <c r="U766" i="7" s="1"/>
  <c r="V766" i="7" s="1"/>
  <c r="C715" i="13" s="1"/>
  <c r="T764" i="7"/>
  <c r="U764" i="7" s="1"/>
  <c r="V764" i="7" s="1"/>
  <c r="C713" i="13" s="1"/>
  <c r="T763" i="7"/>
  <c r="U763" i="7" s="1"/>
  <c r="V763" i="7" s="1"/>
  <c r="C712" i="13" s="1"/>
  <c r="T762" i="7"/>
  <c r="U762" i="7" s="1"/>
  <c r="V762" i="7" s="1"/>
  <c r="C711" i="13" s="1"/>
  <c r="U761" i="7"/>
  <c r="V761" i="7" s="1"/>
  <c r="C710" i="13" s="1"/>
  <c r="T760" i="7"/>
  <c r="U760" i="7" s="1"/>
  <c r="V760" i="7" s="1"/>
  <c r="C709" i="13" s="1"/>
  <c r="T759" i="7"/>
  <c r="U759" i="7" s="1"/>
  <c r="V759" i="7" s="1"/>
  <c r="C708" i="13" s="1"/>
  <c r="T758" i="7"/>
  <c r="U758" i="7" s="1"/>
  <c r="V758" i="7" s="1"/>
  <c r="C707" i="13" s="1"/>
  <c r="T757" i="7"/>
  <c r="U757" i="7" s="1"/>
  <c r="V757" i="7" s="1"/>
  <c r="C706" i="13" s="1"/>
  <c r="T756" i="7"/>
  <c r="U756" i="7" s="1"/>
  <c r="V756" i="7" s="1"/>
  <c r="C705" i="13" s="1"/>
  <c r="T755" i="7"/>
  <c r="U755" i="7" s="1"/>
  <c r="V755" i="7" s="1"/>
  <c r="C704" i="13" s="1"/>
  <c r="T754" i="7"/>
  <c r="U754" i="7" s="1"/>
  <c r="V754" i="7" s="1"/>
  <c r="C703" i="13" s="1"/>
  <c r="T753" i="7"/>
  <c r="U753" i="7" s="1"/>
  <c r="V753" i="7" s="1"/>
  <c r="C702" i="13" s="1"/>
  <c r="T752" i="7"/>
  <c r="U752" i="7" s="1"/>
  <c r="V752" i="7" s="1"/>
  <c r="C701" i="13" s="1"/>
  <c r="T750" i="7"/>
  <c r="U750" i="7" s="1"/>
  <c r="V750" i="7" s="1"/>
  <c r="C699" i="13" s="1"/>
  <c r="T749" i="7"/>
  <c r="U749" i="7" s="1"/>
  <c r="V749" i="7" s="1"/>
  <c r="C698" i="13" s="1"/>
  <c r="T748" i="7"/>
  <c r="U748" i="7" s="1"/>
  <c r="V748" i="7" s="1"/>
  <c r="C697" i="13" s="1"/>
  <c r="T746" i="7"/>
  <c r="U746" i="7" s="1"/>
  <c r="V746" i="7" s="1"/>
  <c r="C695" i="13" s="1"/>
  <c r="T744" i="7"/>
  <c r="U744" i="7" s="1"/>
  <c r="V744" i="7" s="1"/>
  <c r="C693" i="13" s="1"/>
  <c r="T743" i="7"/>
  <c r="U743" i="7" s="1"/>
  <c r="V743" i="7" s="1"/>
  <c r="C692" i="13" s="1"/>
  <c r="T742" i="7"/>
  <c r="U742" i="7" s="1"/>
  <c r="V742" i="7" s="1"/>
  <c r="C691" i="13" s="1"/>
  <c r="T741" i="7"/>
  <c r="U741" i="7" s="1"/>
  <c r="V741" i="7" s="1"/>
  <c r="C690" i="13" s="1"/>
  <c r="T740" i="7"/>
  <c r="U740" i="7" s="1"/>
  <c r="V740" i="7" s="1"/>
  <c r="C689" i="13" s="1"/>
  <c r="T739" i="7"/>
  <c r="U739" i="7" s="1"/>
  <c r="V739" i="7" s="1"/>
  <c r="C688" i="13" s="1"/>
  <c r="T738" i="7"/>
  <c r="U738" i="7" s="1"/>
  <c r="V738" i="7" s="1"/>
  <c r="C687" i="13" s="1"/>
  <c r="T737" i="7"/>
  <c r="U737" i="7" s="1"/>
  <c r="V737" i="7" s="1"/>
  <c r="C686" i="13" s="1"/>
  <c r="T736" i="7"/>
  <c r="U736" i="7" s="1"/>
  <c r="V736" i="7" s="1"/>
  <c r="C685" i="13" s="1"/>
  <c r="T735" i="7"/>
  <c r="U735" i="7" s="1"/>
  <c r="V735" i="7" s="1"/>
  <c r="C684" i="13" s="1"/>
  <c r="T734" i="7"/>
  <c r="U734" i="7" s="1"/>
  <c r="V734" i="7" s="1"/>
  <c r="C683" i="13" s="1"/>
  <c r="T732" i="7"/>
  <c r="U732" i="7" s="1"/>
  <c r="V732" i="7" s="1"/>
  <c r="C681" i="13" s="1"/>
  <c r="T731" i="7"/>
  <c r="U731" i="7" s="1"/>
  <c r="V731" i="7" s="1"/>
  <c r="C680" i="13" s="1"/>
  <c r="T730" i="7"/>
  <c r="U730" i="7" s="1"/>
  <c r="V730" i="7" s="1"/>
  <c r="C679" i="13" s="1"/>
  <c r="T728" i="7"/>
  <c r="U728" i="7" s="1"/>
  <c r="V728" i="7" s="1"/>
  <c r="C677" i="13" s="1"/>
  <c r="T727" i="7"/>
  <c r="U727" i="7" s="1"/>
  <c r="V727" i="7" s="1"/>
  <c r="C676" i="13" s="1"/>
  <c r="T726" i="7"/>
  <c r="U726" i="7" s="1"/>
  <c r="V726" i="7" s="1"/>
  <c r="C675" i="13" s="1"/>
  <c r="T724" i="7"/>
  <c r="U724" i="7" s="1"/>
  <c r="V724" i="7" s="1"/>
  <c r="C673" i="13" s="1"/>
  <c r="T723" i="7"/>
  <c r="U723" i="7" s="1"/>
  <c r="V723" i="7" s="1"/>
  <c r="C672" i="13" s="1"/>
  <c r="T722" i="7"/>
  <c r="U722" i="7" s="1"/>
  <c r="V722" i="7" s="1"/>
  <c r="C671" i="13" s="1"/>
  <c r="T720" i="7"/>
  <c r="U720" i="7" s="1"/>
  <c r="V720" i="7" s="1"/>
  <c r="C669" i="13" s="1"/>
  <c r="T718" i="7"/>
  <c r="U718" i="7" s="1"/>
  <c r="V718" i="7" s="1"/>
  <c r="C667" i="13" s="1"/>
  <c r="T716" i="7"/>
  <c r="U716" i="7" s="1"/>
  <c r="V716" i="7" s="1"/>
  <c r="C665" i="13" s="1"/>
  <c r="T714" i="7"/>
  <c r="U714" i="7" s="1"/>
  <c r="V714" i="7" s="1"/>
  <c r="C663" i="13" s="1"/>
  <c r="T712" i="7"/>
  <c r="U712" i="7" s="1"/>
  <c r="V712" i="7" s="1"/>
  <c r="C661" i="13" s="1"/>
  <c r="T711" i="7"/>
  <c r="U711" i="7" s="1"/>
  <c r="V711" i="7" s="1"/>
  <c r="C660" i="13" s="1"/>
  <c r="T710" i="7"/>
  <c r="U710" i="7" s="1"/>
  <c r="V710" i="7" s="1"/>
  <c r="C659" i="13" s="1"/>
  <c r="T708" i="7"/>
  <c r="U708" i="7" s="1"/>
  <c r="V708" i="7" s="1"/>
  <c r="C657" i="13" s="1"/>
  <c r="T707" i="7"/>
  <c r="U707" i="7" s="1"/>
  <c r="V707" i="7" s="1"/>
  <c r="C656" i="13" s="1"/>
  <c r="T706" i="7"/>
  <c r="U706" i="7" s="1"/>
  <c r="V706" i="7" s="1"/>
  <c r="C655" i="13" s="1"/>
  <c r="T704" i="7"/>
  <c r="U704" i="7" s="1"/>
  <c r="V704" i="7" s="1"/>
  <c r="C653" i="13" s="1"/>
  <c r="T703" i="7"/>
  <c r="U703" i="7" s="1"/>
  <c r="V703" i="7" s="1"/>
  <c r="C652" i="13" s="1"/>
  <c r="T702" i="7"/>
  <c r="U702" i="7" s="1"/>
  <c r="V702" i="7" s="1"/>
  <c r="C651" i="13" s="1"/>
  <c r="T700" i="7"/>
  <c r="U700" i="7" s="1"/>
  <c r="V700" i="7" s="1"/>
  <c r="C649" i="13" s="1"/>
  <c r="T699" i="7"/>
  <c r="U699" i="7" s="1"/>
  <c r="V699" i="7" s="1"/>
  <c r="C648" i="13" s="1"/>
  <c r="T698" i="7"/>
  <c r="U698" i="7" s="1"/>
  <c r="V698" i="7" s="1"/>
  <c r="C647" i="13" s="1"/>
  <c r="T696" i="7"/>
  <c r="U696" i="7" s="1"/>
  <c r="V696" i="7" s="1"/>
  <c r="C645" i="13" s="1"/>
  <c r="T695" i="7"/>
  <c r="U695" i="7" s="1"/>
  <c r="V695" i="7" s="1"/>
  <c r="C644" i="13" s="1"/>
  <c r="T694" i="7"/>
  <c r="U694" i="7" s="1"/>
  <c r="V694" i="7" s="1"/>
  <c r="C643" i="13" s="1"/>
  <c r="T692" i="7"/>
  <c r="U692" i="7" s="1"/>
  <c r="V692" i="7" s="1"/>
  <c r="C641" i="13" s="1"/>
  <c r="T691" i="7"/>
  <c r="U691" i="7" s="1"/>
  <c r="V691" i="7" s="1"/>
  <c r="C640" i="13" s="1"/>
  <c r="T690" i="7"/>
  <c r="U690" i="7" s="1"/>
  <c r="V690" i="7" s="1"/>
  <c r="C639" i="13" s="1"/>
  <c r="T688" i="7"/>
  <c r="U688" i="7" s="1"/>
  <c r="V688" i="7" s="1"/>
  <c r="C637" i="13" s="1"/>
  <c r="T687" i="7"/>
  <c r="U687" i="7" s="1"/>
  <c r="V687" i="7" s="1"/>
  <c r="C636" i="13" s="1"/>
  <c r="T686" i="7"/>
  <c r="U686" i="7" s="1"/>
  <c r="V686" i="7" s="1"/>
  <c r="C635" i="13" s="1"/>
  <c r="T684" i="7"/>
  <c r="U684" i="7" s="1"/>
  <c r="V684" i="7" s="1"/>
  <c r="C633" i="13" s="1"/>
  <c r="T683" i="7"/>
  <c r="U683" i="7" s="1"/>
  <c r="V683" i="7" s="1"/>
  <c r="C632" i="13" s="1"/>
  <c r="T682" i="7"/>
  <c r="U682" i="7" s="1"/>
  <c r="V682" i="7" s="1"/>
  <c r="C631" i="13" s="1"/>
  <c r="T680" i="7"/>
  <c r="U680" i="7" s="1"/>
  <c r="V680" i="7" s="1"/>
  <c r="C629" i="13" s="1"/>
  <c r="T679" i="7"/>
  <c r="U679" i="7" s="1"/>
  <c r="V679" i="7" s="1"/>
  <c r="C628" i="13" s="1"/>
  <c r="T678" i="7"/>
  <c r="U678" i="7" s="1"/>
  <c r="V678" i="7" s="1"/>
  <c r="C627" i="13" s="1"/>
  <c r="T677" i="7"/>
  <c r="U677" i="7" s="1"/>
  <c r="V677" i="7" s="1"/>
  <c r="C626" i="13" s="1"/>
  <c r="T676" i="7"/>
  <c r="U676" i="7" s="1"/>
  <c r="V676" i="7" s="1"/>
  <c r="C625" i="13" s="1"/>
  <c r="T675" i="7"/>
  <c r="U675" i="7" s="1"/>
  <c r="V675" i="7" s="1"/>
  <c r="C624" i="13" s="1"/>
  <c r="T674" i="7"/>
  <c r="U674" i="7" s="1"/>
  <c r="V674" i="7" s="1"/>
  <c r="C623" i="13" s="1"/>
  <c r="T673" i="7"/>
  <c r="U673" i="7" s="1"/>
  <c r="V673" i="7" s="1"/>
  <c r="C622" i="13" s="1"/>
  <c r="T672" i="7"/>
  <c r="U672" i="7" s="1"/>
  <c r="V672" i="7" s="1"/>
  <c r="C621" i="13" s="1"/>
  <c r="T671" i="7"/>
  <c r="U671" i="7" s="1"/>
  <c r="V671" i="7" s="1"/>
  <c r="C620" i="13" s="1"/>
  <c r="T670" i="7"/>
  <c r="U670" i="7" s="1"/>
  <c r="V670" i="7" s="1"/>
  <c r="C619" i="13" s="1"/>
  <c r="T668" i="7"/>
  <c r="U668" i="7" s="1"/>
  <c r="V668" i="7" s="1"/>
  <c r="C617" i="13" s="1"/>
  <c r="T667" i="7"/>
  <c r="U667" i="7" s="1"/>
  <c r="V667" i="7" s="1"/>
  <c r="C616" i="13" s="1"/>
  <c r="T666" i="7"/>
  <c r="U666" i="7" s="1"/>
  <c r="V666" i="7" s="1"/>
  <c r="C615" i="13" s="1"/>
  <c r="T664" i="7"/>
  <c r="U664" i="7" s="1"/>
  <c r="V664" i="7" s="1"/>
  <c r="C613" i="13" s="1"/>
  <c r="T663" i="7"/>
  <c r="U663" i="7" s="1"/>
  <c r="V663" i="7" s="1"/>
  <c r="C612" i="13" s="1"/>
  <c r="T662" i="7"/>
  <c r="U662" i="7" s="1"/>
  <c r="V662" i="7" s="1"/>
  <c r="C611" i="13" s="1"/>
  <c r="T660" i="7"/>
  <c r="U660" i="7" s="1"/>
  <c r="V660" i="7" s="1"/>
  <c r="C609" i="13" s="1"/>
  <c r="T659" i="7"/>
  <c r="U659" i="7" s="1"/>
  <c r="V659" i="7" s="1"/>
  <c r="C608" i="13" s="1"/>
  <c r="T658" i="7"/>
  <c r="U658" i="7" s="1"/>
  <c r="V658" i="7" s="1"/>
  <c r="C607" i="13" s="1"/>
  <c r="T656" i="7"/>
  <c r="U656" i="7" s="1"/>
  <c r="V656" i="7" s="1"/>
  <c r="C605" i="13" s="1"/>
  <c r="T655" i="7"/>
  <c r="U655" i="7" s="1"/>
  <c r="V655" i="7" s="1"/>
  <c r="C604" i="13" s="1"/>
  <c r="T654" i="7"/>
  <c r="U654" i="7" s="1"/>
  <c r="V654" i="7" s="1"/>
  <c r="C603" i="13" s="1"/>
  <c r="T653" i="7"/>
  <c r="U653" i="7" s="1"/>
  <c r="V653" i="7" s="1"/>
  <c r="C602" i="13" s="1"/>
  <c r="T652" i="7"/>
  <c r="U652" i="7" s="1"/>
  <c r="V652" i="7" s="1"/>
  <c r="C601" i="13" s="1"/>
  <c r="T651" i="7"/>
  <c r="U651" i="7" s="1"/>
  <c r="V651" i="7" s="1"/>
  <c r="C600" i="13" s="1"/>
  <c r="T650" i="7"/>
  <c r="U650" i="7" s="1"/>
  <c r="V650" i="7" s="1"/>
  <c r="C599" i="13" s="1"/>
  <c r="T649" i="7"/>
  <c r="U649" i="7" s="1"/>
  <c r="V649" i="7" s="1"/>
  <c r="C598" i="13" s="1"/>
  <c r="T648" i="7"/>
  <c r="U648" i="7" s="1"/>
  <c r="V648" i="7" s="1"/>
  <c r="C597" i="13" s="1"/>
  <c r="T647" i="7"/>
  <c r="U647" i="7" s="1"/>
  <c r="V647" i="7" s="1"/>
  <c r="C596" i="13" s="1"/>
  <c r="T646" i="7"/>
  <c r="U646" i="7" s="1"/>
  <c r="V646" i="7" s="1"/>
  <c r="C595" i="13" s="1"/>
  <c r="T644" i="7"/>
  <c r="U644" i="7" s="1"/>
  <c r="V644" i="7" s="1"/>
  <c r="C593" i="13" s="1"/>
  <c r="T643" i="7"/>
  <c r="U643" i="7" s="1"/>
  <c r="V643" i="7" s="1"/>
  <c r="C592" i="13" s="1"/>
  <c r="T642" i="7"/>
  <c r="U642" i="7" s="1"/>
  <c r="V642" i="7" s="1"/>
  <c r="C591" i="13" s="1"/>
  <c r="T640" i="7"/>
  <c r="U640" i="7" s="1"/>
  <c r="V640" i="7" s="1"/>
  <c r="C589" i="13" s="1"/>
  <c r="T639" i="7"/>
  <c r="U639" i="7" s="1"/>
  <c r="V639" i="7" s="1"/>
  <c r="C588" i="13" s="1"/>
  <c r="T638" i="7"/>
  <c r="U638" i="7" s="1"/>
  <c r="V638" i="7" s="1"/>
  <c r="C587" i="13" s="1"/>
  <c r="T636" i="7"/>
  <c r="U636" i="7" s="1"/>
  <c r="V636" i="7" s="1"/>
  <c r="C585" i="13" s="1"/>
  <c r="T635" i="7"/>
  <c r="U635" i="7" s="1"/>
  <c r="V635" i="7" s="1"/>
  <c r="C584" i="13" s="1"/>
  <c r="T634" i="7"/>
  <c r="U634" i="7" s="1"/>
  <c r="V634" i="7" s="1"/>
  <c r="C583" i="13" s="1"/>
  <c r="U633" i="7"/>
  <c r="V633" i="7" s="1"/>
  <c r="C582" i="13" s="1"/>
  <c r="T632" i="7"/>
  <c r="U632" i="7" s="1"/>
  <c r="V632" i="7" s="1"/>
  <c r="C581" i="13" s="1"/>
  <c r="T631" i="7"/>
  <c r="U631" i="7" s="1"/>
  <c r="V631" i="7" s="1"/>
  <c r="C580" i="13" s="1"/>
  <c r="T630" i="7"/>
  <c r="U630" i="7" s="1"/>
  <c r="V630" i="7" s="1"/>
  <c r="C579" i="13" s="1"/>
  <c r="T629" i="7"/>
  <c r="U629" i="7" s="1"/>
  <c r="V629" i="7" s="1"/>
  <c r="C578" i="13" s="1"/>
  <c r="T628" i="7"/>
  <c r="U628" i="7" s="1"/>
  <c r="V628" i="7" s="1"/>
  <c r="C577" i="13" s="1"/>
  <c r="T627" i="7"/>
  <c r="U627" i="7" s="1"/>
  <c r="V627" i="7" s="1"/>
  <c r="C576" i="13" s="1"/>
  <c r="T626" i="7"/>
  <c r="U626" i="7" s="1"/>
  <c r="V626" i="7" s="1"/>
  <c r="C575" i="13" s="1"/>
  <c r="T625" i="7"/>
  <c r="U625" i="7" s="1"/>
  <c r="V625" i="7" s="1"/>
  <c r="C574" i="13" s="1"/>
  <c r="T624" i="7"/>
  <c r="U624" i="7" s="1"/>
  <c r="V624" i="7" s="1"/>
  <c r="C573" i="13" s="1"/>
  <c r="T623" i="7"/>
  <c r="U623" i="7" s="1"/>
  <c r="V623" i="7" s="1"/>
  <c r="C572" i="13" s="1"/>
  <c r="T622" i="7"/>
  <c r="U622" i="7" s="1"/>
  <c r="V622" i="7" s="1"/>
  <c r="C571" i="13" s="1"/>
  <c r="T620" i="7"/>
  <c r="U620" i="7" s="1"/>
  <c r="V620" i="7" s="1"/>
  <c r="C569" i="13" s="1"/>
  <c r="T619" i="7"/>
  <c r="U619" i="7" s="1"/>
  <c r="V619" i="7" s="1"/>
  <c r="C568" i="13" s="1"/>
  <c r="T618" i="7"/>
  <c r="U618" i="7" s="1"/>
  <c r="V618" i="7" s="1"/>
  <c r="C567" i="13" s="1"/>
  <c r="T616" i="7"/>
  <c r="U616" i="7" s="1"/>
  <c r="V616" i="7" s="1"/>
  <c r="C565" i="13" s="1"/>
  <c r="T615" i="7"/>
  <c r="U615" i="7" s="1"/>
  <c r="V615" i="7" s="1"/>
  <c r="C564" i="13" s="1"/>
  <c r="T614" i="7"/>
  <c r="U614" i="7" s="1"/>
  <c r="V614" i="7" s="1"/>
  <c r="C563" i="13" s="1"/>
  <c r="T612" i="7"/>
  <c r="U612" i="7" s="1"/>
  <c r="V612" i="7" s="1"/>
  <c r="C561" i="13" s="1"/>
  <c r="T611" i="7"/>
  <c r="U611" i="7" s="1"/>
  <c r="V611" i="7" s="1"/>
  <c r="C560" i="13" s="1"/>
  <c r="T610" i="7"/>
  <c r="U610" i="7" s="1"/>
  <c r="V610" i="7" s="1"/>
  <c r="C559" i="13" s="1"/>
  <c r="T608" i="7"/>
  <c r="U608" i="7" s="1"/>
  <c r="V608" i="7" s="1"/>
  <c r="C557" i="13" s="1"/>
  <c r="T607" i="7"/>
  <c r="U607" i="7" s="1"/>
  <c r="V607" i="7" s="1"/>
  <c r="C556" i="13" s="1"/>
  <c r="T606" i="7"/>
  <c r="U606" i="7" s="1"/>
  <c r="V606" i="7" s="1"/>
  <c r="C555" i="13" s="1"/>
  <c r="T604" i="7"/>
  <c r="U604" i="7" s="1"/>
  <c r="V604" i="7" s="1"/>
  <c r="C553" i="13" s="1"/>
  <c r="T603" i="7"/>
  <c r="U603" i="7" s="1"/>
  <c r="V603" i="7" s="1"/>
  <c r="C552" i="13" s="1"/>
  <c r="T602" i="7"/>
  <c r="U602" i="7" s="1"/>
  <c r="V602" i="7" s="1"/>
  <c r="C551" i="13" s="1"/>
  <c r="T600" i="7"/>
  <c r="U600" i="7" s="1"/>
  <c r="V600" i="7" s="1"/>
  <c r="C549" i="13" s="1"/>
  <c r="T599" i="7"/>
  <c r="U599" i="7" s="1"/>
  <c r="V599" i="7" s="1"/>
  <c r="C548" i="13" s="1"/>
  <c r="T598" i="7"/>
  <c r="U598" i="7" s="1"/>
  <c r="V598" i="7" s="1"/>
  <c r="C547" i="13" s="1"/>
  <c r="T596" i="7"/>
  <c r="U596" i="7" s="1"/>
  <c r="V596" i="7" s="1"/>
  <c r="C545" i="13" s="1"/>
  <c r="T595" i="7"/>
  <c r="U595" i="7" s="1"/>
  <c r="V595" i="7" s="1"/>
  <c r="C544" i="13" s="1"/>
  <c r="T594" i="7"/>
  <c r="U594" i="7" s="1"/>
  <c r="V594" i="7" s="1"/>
  <c r="C543" i="13" s="1"/>
  <c r="T592" i="7"/>
  <c r="U592" i="7" s="1"/>
  <c r="V592" i="7" s="1"/>
  <c r="C541" i="13" s="1"/>
  <c r="T591" i="7"/>
  <c r="U591" i="7" s="1"/>
  <c r="V591" i="7" s="1"/>
  <c r="C540" i="13" s="1"/>
  <c r="T590" i="7"/>
  <c r="U590" i="7" s="1"/>
  <c r="V590" i="7" s="1"/>
  <c r="C539" i="13" s="1"/>
  <c r="T589" i="7"/>
  <c r="U589" i="7" s="1"/>
  <c r="V589" i="7" s="1"/>
  <c r="C538" i="13" s="1"/>
  <c r="T588" i="7"/>
  <c r="U588" i="7" s="1"/>
  <c r="V588" i="7" s="1"/>
  <c r="C537" i="13" s="1"/>
  <c r="T587" i="7"/>
  <c r="U587" i="7" s="1"/>
  <c r="V587" i="7" s="1"/>
  <c r="C536" i="13" s="1"/>
  <c r="T586" i="7"/>
  <c r="U586" i="7" s="1"/>
  <c r="V586" i="7" s="1"/>
  <c r="C535" i="13" s="1"/>
  <c r="T585" i="7"/>
  <c r="U585" i="7" s="1"/>
  <c r="V585" i="7" s="1"/>
  <c r="C534" i="13" s="1"/>
  <c r="T584" i="7"/>
  <c r="U584" i="7" s="1"/>
  <c r="V584" i="7" s="1"/>
  <c r="C533" i="13" s="1"/>
  <c r="T583" i="7"/>
  <c r="U583" i="7" s="1"/>
  <c r="V583" i="7" s="1"/>
  <c r="C532" i="13" s="1"/>
  <c r="T582" i="7"/>
  <c r="U582" i="7" s="1"/>
  <c r="V582" i="7" s="1"/>
  <c r="C531" i="13" s="1"/>
  <c r="T580" i="7"/>
  <c r="U580" i="7" s="1"/>
  <c r="V580" i="7" s="1"/>
  <c r="C529" i="13" s="1"/>
  <c r="T579" i="7"/>
  <c r="U579" i="7" s="1"/>
  <c r="V579" i="7" s="1"/>
  <c r="C528" i="13" s="1"/>
  <c r="T578" i="7"/>
  <c r="U578" i="7" s="1"/>
  <c r="V578" i="7" s="1"/>
  <c r="C527" i="13" s="1"/>
  <c r="T576" i="7"/>
  <c r="U576" i="7" s="1"/>
  <c r="V576" i="7" s="1"/>
  <c r="C525" i="13" s="1"/>
  <c r="T575" i="7"/>
  <c r="U575" i="7" s="1"/>
  <c r="V575" i="7" s="1"/>
  <c r="C524" i="13" s="1"/>
  <c r="T574" i="7"/>
  <c r="U574" i="7" s="1"/>
  <c r="V574" i="7" s="1"/>
  <c r="C523" i="13" s="1"/>
  <c r="T572" i="7"/>
  <c r="U572" i="7" s="1"/>
  <c r="V572" i="7" s="1"/>
  <c r="C521" i="13" s="1"/>
  <c r="T571" i="7"/>
  <c r="U571" i="7" s="1"/>
  <c r="V571" i="7" s="1"/>
  <c r="C520" i="13" s="1"/>
  <c r="T570" i="7"/>
  <c r="U570" i="7" s="1"/>
  <c r="V570" i="7" s="1"/>
  <c r="C519" i="13" s="1"/>
  <c r="U569" i="7"/>
  <c r="V569" i="7" s="1"/>
  <c r="C518" i="13" s="1"/>
  <c r="T568" i="7"/>
  <c r="U568" i="7" s="1"/>
  <c r="V568" i="7" s="1"/>
  <c r="C517" i="13" s="1"/>
  <c r="T567" i="7"/>
  <c r="U567" i="7" s="1"/>
  <c r="V567" i="7" s="1"/>
  <c r="C516" i="13" s="1"/>
  <c r="T566" i="7"/>
  <c r="U566" i="7" s="1"/>
  <c r="V566" i="7" s="1"/>
  <c r="C515" i="13" s="1"/>
  <c r="T565" i="7"/>
  <c r="U565" i="7" s="1"/>
  <c r="V565" i="7" s="1"/>
  <c r="C514" i="13" s="1"/>
  <c r="T564" i="7"/>
  <c r="U564" i="7" s="1"/>
  <c r="V564" i="7" s="1"/>
  <c r="C513" i="13" s="1"/>
  <c r="T563" i="7"/>
  <c r="U563" i="7" s="1"/>
  <c r="V563" i="7" s="1"/>
  <c r="C512" i="13" s="1"/>
  <c r="T562" i="7"/>
  <c r="U562" i="7" s="1"/>
  <c r="V562" i="7" s="1"/>
  <c r="C511" i="13" s="1"/>
  <c r="T561" i="7"/>
  <c r="U561" i="7" s="1"/>
  <c r="V561" i="7" s="1"/>
  <c r="C510" i="13" s="1"/>
  <c r="T560" i="7"/>
  <c r="U560" i="7" s="1"/>
  <c r="V560" i="7" s="1"/>
  <c r="C509" i="13" s="1"/>
  <c r="T559" i="7"/>
  <c r="U559" i="7" s="1"/>
  <c r="V559" i="7" s="1"/>
  <c r="C508" i="13" s="1"/>
  <c r="T558" i="7"/>
  <c r="U558" i="7" s="1"/>
  <c r="V558" i="7" s="1"/>
  <c r="C507" i="13" s="1"/>
  <c r="T556" i="7"/>
  <c r="U556" i="7" s="1"/>
  <c r="V556" i="7" s="1"/>
  <c r="C505" i="13" s="1"/>
  <c r="T555" i="7"/>
  <c r="U555" i="7" s="1"/>
  <c r="V555" i="7" s="1"/>
  <c r="C504" i="13" s="1"/>
  <c r="T554" i="7"/>
  <c r="U554" i="7" s="1"/>
  <c r="V554" i="7" s="1"/>
  <c r="C503" i="13" s="1"/>
  <c r="T552" i="7"/>
  <c r="U552" i="7" s="1"/>
  <c r="V552" i="7" s="1"/>
  <c r="C501" i="13" s="1"/>
  <c r="T551" i="7"/>
  <c r="U551" i="7" s="1"/>
  <c r="V551" i="7" s="1"/>
  <c r="C500" i="13" s="1"/>
  <c r="T550" i="7"/>
  <c r="U550" i="7" s="1"/>
  <c r="V550" i="7" s="1"/>
  <c r="C499" i="13" s="1"/>
  <c r="T549" i="7"/>
  <c r="U549" i="7" s="1"/>
  <c r="V549" i="7" s="1"/>
  <c r="C498" i="13" s="1"/>
  <c r="T548" i="7"/>
  <c r="U548" i="7" s="1"/>
  <c r="V548" i="7" s="1"/>
  <c r="C497" i="13" s="1"/>
  <c r="T547" i="7"/>
  <c r="U547" i="7" s="1"/>
  <c r="V547" i="7" s="1"/>
  <c r="C496" i="13" s="1"/>
  <c r="T546" i="7"/>
  <c r="U546" i="7" s="1"/>
  <c r="V546" i="7" s="1"/>
  <c r="C495" i="13" s="1"/>
  <c r="T545" i="7"/>
  <c r="U545" i="7" s="1"/>
  <c r="V545" i="7" s="1"/>
  <c r="C494" i="13" s="1"/>
  <c r="T544" i="7"/>
  <c r="U544" i="7" s="1"/>
  <c r="V544" i="7" s="1"/>
  <c r="C493" i="13" s="1"/>
  <c r="T543" i="7"/>
  <c r="U543" i="7" s="1"/>
  <c r="V543" i="7" s="1"/>
  <c r="C492" i="13" s="1"/>
  <c r="T542" i="7"/>
  <c r="U542" i="7" s="1"/>
  <c r="V542" i="7" s="1"/>
  <c r="C491" i="13" s="1"/>
  <c r="T540" i="7"/>
  <c r="U540" i="7" s="1"/>
  <c r="V540" i="7" s="1"/>
  <c r="C489" i="13" s="1"/>
  <c r="T539" i="7"/>
  <c r="U539" i="7" s="1"/>
  <c r="V539" i="7" s="1"/>
  <c r="C488" i="13" s="1"/>
  <c r="T538" i="7"/>
  <c r="U538" i="7" s="1"/>
  <c r="V538" i="7" s="1"/>
  <c r="C487" i="13" s="1"/>
  <c r="T536" i="7"/>
  <c r="U536" i="7" s="1"/>
  <c r="V536" i="7" s="1"/>
  <c r="C485" i="13" s="1"/>
  <c r="T535" i="7"/>
  <c r="U535" i="7" s="1"/>
  <c r="V535" i="7" s="1"/>
  <c r="C484" i="13" s="1"/>
  <c r="T534" i="7"/>
  <c r="U534" i="7" s="1"/>
  <c r="V534" i="7" s="1"/>
  <c r="C483" i="13" s="1"/>
  <c r="T532" i="7"/>
  <c r="U532" i="7" s="1"/>
  <c r="V532" i="7" s="1"/>
  <c r="C481" i="13" s="1"/>
  <c r="T531" i="7"/>
  <c r="U531" i="7" s="1"/>
  <c r="V531" i="7" s="1"/>
  <c r="C480" i="13" s="1"/>
  <c r="T530" i="7"/>
  <c r="U530" i="7" s="1"/>
  <c r="V530" i="7" s="1"/>
  <c r="C479" i="13" s="1"/>
  <c r="T528" i="7"/>
  <c r="U528" i="7" s="1"/>
  <c r="V528" i="7" s="1"/>
  <c r="C477" i="13" s="1"/>
  <c r="T527" i="7"/>
  <c r="U527" i="7" s="1"/>
  <c r="V527" i="7" s="1"/>
  <c r="C476" i="13" s="1"/>
  <c r="T526" i="7"/>
  <c r="U526" i="7" s="1"/>
  <c r="V526" i="7" s="1"/>
  <c r="C475" i="13" s="1"/>
  <c r="T525" i="7"/>
  <c r="U525" i="7" s="1"/>
  <c r="V525" i="7" s="1"/>
  <c r="C474" i="13" s="1"/>
  <c r="T524" i="7"/>
  <c r="U524" i="7" s="1"/>
  <c r="V524" i="7" s="1"/>
  <c r="C473" i="13" s="1"/>
  <c r="T523" i="7"/>
  <c r="U523" i="7" s="1"/>
  <c r="V523" i="7" s="1"/>
  <c r="C472" i="13" s="1"/>
  <c r="T522" i="7"/>
  <c r="U522" i="7" s="1"/>
  <c r="V522" i="7" s="1"/>
  <c r="C471" i="13" s="1"/>
  <c r="T521" i="7"/>
  <c r="U521" i="7" s="1"/>
  <c r="V521" i="7" s="1"/>
  <c r="C470" i="13" s="1"/>
  <c r="T520" i="7"/>
  <c r="U520" i="7" s="1"/>
  <c r="V520" i="7" s="1"/>
  <c r="C469" i="13" s="1"/>
  <c r="T519" i="7"/>
  <c r="U519" i="7" s="1"/>
  <c r="V519" i="7" s="1"/>
  <c r="C468" i="13" s="1"/>
  <c r="T518" i="7"/>
  <c r="U518" i="7" s="1"/>
  <c r="V518" i="7" s="1"/>
  <c r="C467" i="13" s="1"/>
  <c r="T516" i="7"/>
  <c r="U516" i="7" s="1"/>
  <c r="V516" i="7" s="1"/>
  <c r="C465" i="13" s="1"/>
  <c r="T515" i="7"/>
  <c r="U515" i="7" s="1"/>
  <c r="V515" i="7" s="1"/>
  <c r="C464" i="13" s="1"/>
  <c r="T514" i="7"/>
  <c r="U514" i="7" s="1"/>
  <c r="V514" i="7" s="1"/>
  <c r="C463" i="13" s="1"/>
  <c r="T512" i="7"/>
  <c r="U512" i="7" s="1"/>
  <c r="V512" i="7" s="1"/>
  <c r="C461" i="13" s="1"/>
  <c r="T511" i="7"/>
  <c r="U511" i="7" s="1"/>
  <c r="V511" i="7" s="1"/>
  <c r="C460" i="13" s="1"/>
  <c r="T510" i="7"/>
  <c r="U510" i="7" s="1"/>
  <c r="V510" i="7" s="1"/>
  <c r="C459" i="13" s="1"/>
  <c r="T509" i="7"/>
  <c r="U509" i="7" s="1"/>
  <c r="V509" i="7" s="1"/>
  <c r="C458" i="13" s="1"/>
  <c r="T508" i="7"/>
  <c r="U508" i="7" s="1"/>
  <c r="V508" i="7" s="1"/>
  <c r="C457" i="13" s="1"/>
  <c r="T507" i="7"/>
  <c r="U507" i="7" s="1"/>
  <c r="V507" i="7" s="1"/>
  <c r="C456" i="13" s="1"/>
  <c r="T506" i="7"/>
  <c r="U506" i="7" s="1"/>
  <c r="V506" i="7" s="1"/>
  <c r="C455" i="13" s="1"/>
  <c r="T505" i="7"/>
  <c r="U505" i="7" s="1"/>
  <c r="V505" i="7" s="1"/>
  <c r="C454" i="13" s="1"/>
  <c r="T504" i="7"/>
  <c r="U504" i="7" s="1"/>
  <c r="V504" i="7" s="1"/>
  <c r="C453" i="13" s="1"/>
  <c r="T503" i="7"/>
  <c r="U503" i="7" s="1"/>
  <c r="V503" i="7" s="1"/>
  <c r="C452" i="13" s="1"/>
  <c r="T502" i="7"/>
  <c r="U502" i="7" s="1"/>
  <c r="V502" i="7" s="1"/>
  <c r="C451" i="13" s="1"/>
  <c r="T501" i="7"/>
  <c r="U501" i="7" s="1"/>
  <c r="V501" i="7" s="1"/>
  <c r="C450" i="13" s="1"/>
  <c r="T500" i="7"/>
  <c r="U500" i="7" s="1"/>
  <c r="V500" i="7" s="1"/>
  <c r="C449" i="13" s="1"/>
  <c r="T499" i="7"/>
  <c r="U499" i="7" s="1"/>
  <c r="V499" i="7" s="1"/>
  <c r="C448" i="13" s="1"/>
  <c r="T498" i="7"/>
  <c r="U498" i="7" s="1"/>
  <c r="V498" i="7" s="1"/>
  <c r="C447" i="13" s="1"/>
  <c r="T497" i="7"/>
  <c r="U497" i="7" s="1"/>
  <c r="V497" i="7" s="1"/>
  <c r="C446" i="13" s="1"/>
  <c r="T496" i="7"/>
  <c r="U496" i="7" s="1"/>
  <c r="V496" i="7" s="1"/>
  <c r="C445" i="13" s="1"/>
  <c r="T495" i="7"/>
  <c r="U495" i="7" s="1"/>
  <c r="V495" i="7" s="1"/>
  <c r="C444" i="13" s="1"/>
  <c r="T494" i="7"/>
  <c r="U494" i="7" s="1"/>
  <c r="V494" i="7" s="1"/>
  <c r="C443" i="13" s="1"/>
  <c r="T493" i="7"/>
  <c r="U493" i="7" s="1"/>
  <c r="V493" i="7" s="1"/>
  <c r="C442" i="13" s="1"/>
  <c r="T492" i="7"/>
  <c r="U492" i="7" s="1"/>
  <c r="V492" i="7" s="1"/>
  <c r="C441" i="13" s="1"/>
  <c r="T491" i="7"/>
  <c r="U491" i="7" s="1"/>
  <c r="V491" i="7" s="1"/>
  <c r="C440" i="13" s="1"/>
  <c r="T490" i="7"/>
  <c r="U490" i="7" s="1"/>
  <c r="V490" i="7" s="1"/>
  <c r="C439" i="13" s="1"/>
  <c r="T489" i="7"/>
  <c r="U489" i="7" s="1"/>
  <c r="V489" i="7" s="1"/>
  <c r="C438" i="13" s="1"/>
  <c r="T488" i="7"/>
  <c r="U488" i="7" s="1"/>
  <c r="V488" i="7" s="1"/>
  <c r="C437" i="13" s="1"/>
  <c r="T487" i="7"/>
  <c r="U487" i="7" s="1"/>
  <c r="V487" i="7" s="1"/>
  <c r="C436" i="13" s="1"/>
  <c r="T486" i="7"/>
  <c r="U486" i="7" s="1"/>
  <c r="V486" i="7" s="1"/>
  <c r="C435" i="13" s="1"/>
  <c r="T485" i="7"/>
  <c r="U485" i="7" s="1"/>
  <c r="V485" i="7" s="1"/>
  <c r="C434" i="13" s="1"/>
  <c r="T484" i="7"/>
  <c r="U484" i="7" s="1"/>
  <c r="V484" i="7" s="1"/>
  <c r="C433" i="13" s="1"/>
  <c r="T483" i="7"/>
  <c r="U483" i="7" s="1"/>
  <c r="V483" i="7" s="1"/>
  <c r="C432" i="13" s="1"/>
  <c r="T482" i="7"/>
  <c r="U482" i="7" s="1"/>
  <c r="V482" i="7" s="1"/>
  <c r="C431" i="13" s="1"/>
  <c r="T481" i="7"/>
  <c r="U481" i="7"/>
  <c r="V481" i="7" s="1"/>
  <c r="C430" i="13" s="1"/>
  <c r="T480" i="7"/>
  <c r="U480" i="7" s="1"/>
  <c r="V480" i="7" s="1"/>
  <c r="C429" i="13" s="1"/>
  <c r="T479" i="7"/>
  <c r="U479" i="7" s="1"/>
  <c r="V479" i="7" s="1"/>
  <c r="C428" i="13" s="1"/>
  <c r="T478" i="7"/>
  <c r="U478" i="7" s="1"/>
  <c r="V478" i="7" s="1"/>
  <c r="C427" i="13" s="1"/>
  <c r="T477" i="7"/>
  <c r="U477" i="7" s="1"/>
  <c r="V477" i="7" s="1"/>
  <c r="C426" i="13" s="1"/>
  <c r="T476" i="7"/>
  <c r="U476" i="7" s="1"/>
  <c r="V476" i="7" s="1"/>
  <c r="C425" i="13" s="1"/>
  <c r="T475" i="7"/>
  <c r="U475" i="7" s="1"/>
  <c r="V475" i="7" s="1"/>
  <c r="C424" i="13" s="1"/>
  <c r="T474" i="7"/>
  <c r="U474" i="7" s="1"/>
  <c r="V474" i="7" s="1"/>
  <c r="C423" i="13" s="1"/>
  <c r="T473" i="7"/>
  <c r="U473" i="7" s="1"/>
  <c r="V473" i="7" s="1"/>
  <c r="C422" i="13" s="1"/>
  <c r="T472" i="7"/>
  <c r="U472" i="7" s="1"/>
  <c r="V472" i="7" s="1"/>
  <c r="C421" i="13" s="1"/>
  <c r="T471" i="7"/>
  <c r="U471" i="7" s="1"/>
  <c r="V471" i="7" s="1"/>
  <c r="C420" i="13" s="1"/>
  <c r="T470" i="7"/>
  <c r="U470" i="7" s="1"/>
  <c r="V470" i="7" s="1"/>
  <c r="C419" i="13" s="1"/>
  <c r="T469" i="7"/>
  <c r="U469" i="7" s="1"/>
  <c r="V469" i="7" s="1"/>
  <c r="C418" i="13" s="1"/>
  <c r="T468" i="7"/>
  <c r="U468" i="7" s="1"/>
  <c r="V468" i="7" s="1"/>
  <c r="C417" i="13" s="1"/>
  <c r="T467" i="7"/>
  <c r="U467" i="7" s="1"/>
  <c r="V467" i="7" s="1"/>
  <c r="C416" i="13" s="1"/>
  <c r="T466" i="7"/>
  <c r="U466" i="7" s="1"/>
  <c r="V466" i="7" s="1"/>
  <c r="C415" i="13" s="1"/>
  <c r="T465" i="7"/>
  <c r="U465" i="7" s="1"/>
  <c r="V465" i="7" s="1"/>
  <c r="C414" i="13" s="1"/>
  <c r="T464" i="7"/>
  <c r="U464" i="7" s="1"/>
  <c r="V464" i="7" s="1"/>
  <c r="C413" i="13" s="1"/>
  <c r="T463" i="7"/>
  <c r="U463" i="7" s="1"/>
  <c r="V463" i="7" s="1"/>
  <c r="C412" i="13" s="1"/>
  <c r="T462" i="7"/>
  <c r="U462" i="7" s="1"/>
  <c r="V462" i="7" s="1"/>
  <c r="C411" i="13" s="1"/>
  <c r="T461" i="7"/>
  <c r="U461" i="7" s="1"/>
  <c r="V461" i="7" s="1"/>
  <c r="C410" i="13" s="1"/>
  <c r="T460" i="7"/>
  <c r="U460" i="7" s="1"/>
  <c r="V460" i="7" s="1"/>
  <c r="C409" i="13" s="1"/>
  <c r="T459" i="7"/>
  <c r="U459" i="7" s="1"/>
  <c r="V459" i="7" s="1"/>
  <c r="C408" i="13" s="1"/>
  <c r="T458" i="7"/>
  <c r="U458" i="7" s="1"/>
  <c r="V458" i="7" s="1"/>
  <c r="C407" i="13" s="1"/>
  <c r="T457" i="7"/>
  <c r="U457" i="7" s="1"/>
  <c r="V457" i="7" s="1"/>
  <c r="C406" i="13" s="1"/>
  <c r="T456" i="7"/>
  <c r="U456" i="7" s="1"/>
  <c r="V456" i="7" s="1"/>
  <c r="C405" i="13" s="1"/>
  <c r="T455" i="7"/>
  <c r="U455" i="7" s="1"/>
  <c r="V455" i="7" s="1"/>
  <c r="C404" i="13" s="1"/>
  <c r="T454" i="7"/>
  <c r="U454" i="7" s="1"/>
  <c r="V454" i="7" s="1"/>
  <c r="C403" i="13" s="1"/>
  <c r="T453" i="7"/>
  <c r="U453" i="7" s="1"/>
  <c r="V453" i="7" s="1"/>
  <c r="C402" i="13" s="1"/>
  <c r="T452" i="7"/>
  <c r="U452" i="7" s="1"/>
  <c r="V452" i="7" s="1"/>
  <c r="C401" i="13" s="1"/>
  <c r="T451" i="7"/>
  <c r="U451" i="7" s="1"/>
  <c r="V451" i="7" s="1"/>
  <c r="C400" i="13" s="1"/>
  <c r="T450" i="7"/>
  <c r="U450" i="7" s="1"/>
  <c r="V450" i="7" s="1"/>
  <c r="C399" i="13" s="1"/>
  <c r="T449" i="7"/>
  <c r="U449" i="7"/>
  <c r="V449" i="7" s="1"/>
  <c r="C398" i="13" s="1"/>
  <c r="T448" i="7"/>
  <c r="U448" i="7" s="1"/>
  <c r="V448" i="7" s="1"/>
  <c r="C397" i="13" s="1"/>
  <c r="T447" i="7"/>
  <c r="U447" i="7" s="1"/>
  <c r="V447" i="7" s="1"/>
  <c r="C396" i="13" s="1"/>
  <c r="T446" i="7"/>
  <c r="U446" i="7" s="1"/>
  <c r="V446" i="7" s="1"/>
  <c r="C395" i="13" s="1"/>
  <c r="T445" i="7"/>
  <c r="U445" i="7" s="1"/>
  <c r="V445" i="7" s="1"/>
  <c r="C394" i="13" s="1"/>
  <c r="T444" i="7"/>
  <c r="U444" i="7" s="1"/>
  <c r="V444" i="7" s="1"/>
  <c r="C393" i="13" s="1"/>
  <c r="T443" i="7"/>
  <c r="U443" i="7" s="1"/>
  <c r="V443" i="7" s="1"/>
  <c r="C392" i="13" s="1"/>
  <c r="T442" i="7"/>
  <c r="U442" i="7" s="1"/>
  <c r="V442" i="7" s="1"/>
  <c r="C391" i="13" s="1"/>
  <c r="T441" i="7"/>
  <c r="U441" i="7" s="1"/>
  <c r="V441" i="7" s="1"/>
  <c r="C390" i="13" s="1"/>
  <c r="T440" i="7"/>
  <c r="U440" i="7" s="1"/>
  <c r="V440" i="7" s="1"/>
  <c r="C389" i="13" s="1"/>
  <c r="T439" i="7"/>
  <c r="U439" i="7" s="1"/>
  <c r="V439" i="7" s="1"/>
  <c r="C388" i="13" s="1"/>
  <c r="T438" i="7"/>
  <c r="U438" i="7" s="1"/>
  <c r="V438" i="7" s="1"/>
  <c r="C387" i="13" s="1"/>
  <c r="T437" i="7"/>
  <c r="U437" i="7" s="1"/>
  <c r="V437" i="7" s="1"/>
  <c r="C386" i="13" s="1"/>
  <c r="T436" i="7"/>
  <c r="U436" i="7" s="1"/>
  <c r="V436" i="7" s="1"/>
  <c r="C385" i="13" s="1"/>
  <c r="T435" i="7"/>
  <c r="U435" i="7" s="1"/>
  <c r="V435" i="7" s="1"/>
  <c r="C384" i="13" s="1"/>
  <c r="T434" i="7"/>
  <c r="U434" i="7" s="1"/>
  <c r="V434" i="7" s="1"/>
  <c r="C383" i="13" s="1"/>
  <c r="T433" i="7"/>
  <c r="U433" i="7" s="1"/>
  <c r="V433" i="7" s="1"/>
  <c r="C382" i="13" s="1"/>
  <c r="T432" i="7"/>
  <c r="U432" i="7" s="1"/>
  <c r="V432" i="7" s="1"/>
  <c r="C381" i="13" s="1"/>
  <c r="T431" i="7"/>
  <c r="U431" i="7" s="1"/>
  <c r="V431" i="7" s="1"/>
  <c r="C380" i="13" s="1"/>
  <c r="T430" i="7"/>
  <c r="U430" i="7" s="1"/>
  <c r="V430" i="7" s="1"/>
  <c r="C379" i="13" s="1"/>
  <c r="T429" i="7"/>
  <c r="U429" i="7" s="1"/>
  <c r="V429" i="7" s="1"/>
  <c r="C378" i="13" s="1"/>
  <c r="T428" i="7"/>
  <c r="U428" i="7" s="1"/>
  <c r="V428" i="7" s="1"/>
  <c r="C377" i="13" s="1"/>
  <c r="T427" i="7"/>
  <c r="U427" i="7" s="1"/>
  <c r="V427" i="7" s="1"/>
  <c r="C376" i="13" s="1"/>
  <c r="T426" i="7"/>
  <c r="U426" i="7" s="1"/>
  <c r="V426" i="7" s="1"/>
  <c r="C375" i="13" s="1"/>
  <c r="T425" i="7"/>
  <c r="U425" i="7" s="1"/>
  <c r="V425" i="7" s="1"/>
  <c r="C374" i="13" s="1"/>
  <c r="T424" i="7"/>
  <c r="U424" i="7" s="1"/>
  <c r="V424" i="7" s="1"/>
  <c r="C373" i="13" s="1"/>
  <c r="T423" i="7"/>
  <c r="U423" i="7" s="1"/>
  <c r="V423" i="7" s="1"/>
  <c r="C372" i="13" s="1"/>
  <c r="T422" i="7"/>
  <c r="U422" i="7" s="1"/>
  <c r="V422" i="7" s="1"/>
  <c r="C371" i="13" s="1"/>
  <c r="T421" i="7"/>
  <c r="U421" i="7" s="1"/>
  <c r="V421" i="7" s="1"/>
  <c r="C370" i="13" s="1"/>
  <c r="T420" i="7"/>
  <c r="U420" i="7" s="1"/>
  <c r="V420" i="7" s="1"/>
  <c r="C369" i="13" s="1"/>
  <c r="T419" i="7"/>
  <c r="U419" i="7" s="1"/>
  <c r="V419" i="7" s="1"/>
  <c r="C368" i="13" s="1"/>
  <c r="T418" i="7"/>
  <c r="U418" i="7" s="1"/>
  <c r="V418" i="7" s="1"/>
  <c r="C367" i="13" s="1"/>
  <c r="T417" i="7"/>
  <c r="U417" i="7"/>
  <c r="V417" i="7" s="1"/>
  <c r="C366" i="13" s="1"/>
  <c r="T416" i="7"/>
  <c r="U416" i="7" s="1"/>
  <c r="V416" i="7" s="1"/>
  <c r="C365" i="13" s="1"/>
  <c r="T415" i="7"/>
  <c r="U415" i="7" s="1"/>
  <c r="V415" i="7" s="1"/>
  <c r="C364" i="13" s="1"/>
  <c r="T414" i="7"/>
  <c r="U414" i="7" s="1"/>
  <c r="V414" i="7" s="1"/>
  <c r="C363" i="13" s="1"/>
  <c r="T413" i="7"/>
  <c r="U413" i="7" s="1"/>
  <c r="V413" i="7" s="1"/>
  <c r="C362" i="13" s="1"/>
  <c r="T412" i="7"/>
  <c r="U412" i="7" s="1"/>
  <c r="V412" i="7" s="1"/>
  <c r="C361" i="13" s="1"/>
  <c r="T411" i="7"/>
  <c r="U411" i="7" s="1"/>
  <c r="V411" i="7" s="1"/>
  <c r="C360" i="13" s="1"/>
  <c r="T410" i="7"/>
  <c r="U410" i="7" s="1"/>
  <c r="V410" i="7" s="1"/>
  <c r="C359" i="13" s="1"/>
  <c r="T409" i="7"/>
  <c r="U409" i="7" s="1"/>
  <c r="V409" i="7" s="1"/>
  <c r="C358" i="13" s="1"/>
  <c r="T408" i="7"/>
  <c r="U408" i="7" s="1"/>
  <c r="V408" i="7" s="1"/>
  <c r="C357" i="13" s="1"/>
  <c r="T407" i="7"/>
  <c r="U407" i="7" s="1"/>
  <c r="V407" i="7" s="1"/>
  <c r="C356" i="13" s="1"/>
  <c r="T406" i="7"/>
  <c r="U406" i="7" s="1"/>
  <c r="V406" i="7" s="1"/>
  <c r="C355" i="13" s="1"/>
  <c r="T404" i="7"/>
  <c r="U404" i="7" s="1"/>
  <c r="V404" i="7" s="1"/>
  <c r="C353" i="13" s="1"/>
  <c r="T403" i="7"/>
  <c r="U403" i="7" s="1"/>
  <c r="V403" i="7" s="1"/>
  <c r="C352" i="13" s="1"/>
  <c r="U53" i="7"/>
  <c r="V53" i="7" s="1"/>
  <c r="C2" i="13" s="1"/>
  <c r="AK36" i="6"/>
  <c r="AM58" i="6" s="1"/>
  <c r="AP58" i="6" s="1"/>
  <c r="AQ58" i="6" s="1"/>
  <c r="AR58" i="6" s="1"/>
  <c r="E6" i="12" s="1"/>
  <c r="M40" i="6"/>
  <c r="AM55" i="6"/>
  <c r="AM57" i="6"/>
  <c r="AM59" i="6"/>
  <c r="AM61" i="6"/>
  <c r="AM63" i="6"/>
  <c r="AM65" i="6"/>
  <c r="AM67" i="6"/>
  <c r="AM69" i="6"/>
  <c r="AM71" i="6"/>
  <c r="AM73" i="6"/>
  <c r="AM75" i="6"/>
  <c r="AM77" i="6"/>
  <c r="AM79" i="6"/>
  <c r="AM81" i="6"/>
  <c r="AM83" i="6"/>
  <c r="AM85" i="6"/>
  <c r="AM87" i="6"/>
  <c r="AM89" i="6"/>
  <c r="AM91" i="6"/>
  <c r="AM93" i="6"/>
  <c r="AM95" i="6"/>
  <c r="AM97" i="6"/>
  <c r="AM99" i="6"/>
  <c r="AM100" i="6"/>
  <c r="AM101" i="6"/>
  <c r="AM103" i="6"/>
  <c r="AM104" i="6"/>
  <c r="AM105" i="6"/>
  <c r="AM107" i="6"/>
  <c r="AM108" i="6"/>
  <c r="AM109" i="6"/>
  <c r="AM111" i="6"/>
  <c r="AM112" i="6"/>
  <c r="AM113" i="6"/>
  <c r="AM115" i="6"/>
  <c r="AM116" i="6"/>
  <c r="AM117" i="6"/>
  <c r="AM119" i="6"/>
  <c r="AM120" i="6"/>
  <c r="AM121" i="6"/>
  <c r="AM123" i="6"/>
  <c r="AM124" i="6"/>
  <c r="AM125" i="6"/>
  <c r="AM127" i="6"/>
  <c r="AM128" i="6"/>
  <c r="AM129" i="6"/>
  <c r="AM131" i="6"/>
  <c r="AM132" i="6"/>
  <c r="AM133" i="6"/>
  <c r="AM135" i="6"/>
  <c r="AM136" i="6"/>
  <c r="AM137" i="6"/>
  <c r="AM139" i="6"/>
  <c r="AM140" i="6"/>
  <c r="AM141" i="6"/>
  <c r="AM143" i="6"/>
  <c r="AM144" i="6"/>
  <c r="AM145" i="6"/>
  <c r="AM147" i="6"/>
  <c r="AM148" i="6"/>
  <c r="AM149" i="6"/>
  <c r="AM151" i="6"/>
  <c r="AM152" i="6"/>
  <c r="AM153" i="6"/>
  <c r="AM155" i="6"/>
  <c r="AM156" i="6"/>
  <c r="AM157" i="6"/>
  <c r="AM159" i="6"/>
  <c r="AM160" i="6"/>
  <c r="AM161" i="6"/>
  <c r="AM163" i="6"/>
  <c r="AM164" i="6"/>
  <c r="AM165" i="6"/>
  <c r="AM167" i="6"/>
  <c r="AM168" i="6"/>
  <c r="AM169" i="6"/>
  <c r="AM171" i="6"/>
  <c r="AM172" i="6"/>
  <c r="AM173" i="6"/>
  <c r="AM175" i="6"/>
  <c r="AM176" i="6"/>
  <c r="AM177" i="6"/>
  <c r="AM179" i="6"/>
  <c r="AM180" i="6"/>
  <c r="AM181" i="6"/>
  <c r="AM183" i="6"/>
  <c r="AM184" i="6"/>
  <c r="AM185" i="6"/>
  <c r="AM187" i="6"/>
  <c r="AM188" i="6"/>
  <c r="AM189" i="6"/>
  <c r="AM191" i="6"/>
  <c r="AM192" i="6"/>
  <c r="AM193" i="6"/>
  <c r="AM195" i="6"/>
  <c r="AM196" i="6"/>
  <c r="AM197" i="6"/>
  <c r="AM199" i="6"/>
  <c r="AM200" i="6"/>
  <c r="AM201" i="6"/>
  <c r="AM203" i="6"/>
  <c r="AM204" i="6"/>
  <c r="AM205" i="6"/>
  <c r="AM207" i="6"/>
  <c r="AM208" i="6"/>
  <c r="AM209" i="6"/>
  <c r="AM211" i="6"/>
  <c r="AM212" i="6"/>
  <c r="AM213" i="6"/>
  <c r="AM215" i="6"/>
  <c r="AM216" i="6"/>
  <c r="AM217" i="6"/>
  <c r="AM219" i="6"/>
  <c r="AM220" i="6"/>
  <c r="AM221" i="6"/>
  <c r="AM223" i="6"/>
  <c r="AM224" i="6"/>
  <c r="AM225" i="6"/>
  <c r="AM227" i="6"/>
  <c r="AM228" i="6"/>
  <c r="AM229" i="6"/>
  <c r="AM231" i="6"/>
  <c r="AM232" i="6"/>
  <c r="AM233" i="6"/>
  <c r="AM235" i="6"/>
  <c r="AM236" i="6"/>
  <c r="AM237" i="6"/>
  <c r="AM239" i="6"/>
  <c r="AM240" i="6"/>
  <c r="AM241" i="6"/>
  <c r="AM243" i="6"/>
  <c r="AM244" i="6"/>
  <c r="AM245" i="6"/>
  <c r="AM247" i="6"/>
  <c r="AM248" i="6"/>
  <c r="AM249" i="6"/>
  <c r="AM251" i="6"/>
  <c r="AM252" i="6"/>
  <c r="AM253" i="6"/>
  <c r="AM255" i="6"/>
  <c r="AM256" i="6"/>
  <c r="AM257" i="6"/>
  <c r="AM259" i="6"/>
  <c r="AM260" i="6"/>
  <c r="AM261" i="6"/>
  <c r="AM263" i="6"/>
  <c r="AM264" i="6"/>
  <c r="AM265" i="6"/>
  <c r="AM267" i="6"/>
  <c r="AM268" i="6"/>
  <c r="AM269" i="6"/>
  <c r="AM271" i="6"/>
  <c r="AM272" i="6"/>
  <c r="AM273" i="6"/>
  <c r="AM275" i="6"/>
  <c r="AM276" i="6"/>
  <c r="AM277" i="6"/>
  <c r="AM279" i="6"/>
  <c r="AM280" i="6"/>
  <c r="AM281" i="6"/>
  <c r="AM283" i="6"/>
  <c r="AM284" i="6"/>
  <c r="AM285" i="6"/>
  <c r="AM287" i="6"/>
  <c r="AM288" i="6"/>
  <c r="AM289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M559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661" i="6"/>
  <c r="AM662" i="6"/>
  <c r="AM663" i="6"/>
  <c r="AM664" i="6"/>
  <c r="AM665" i="6"/>
  <c r="AM666" i="6"/>
  <c r="AM667" i="6"/>
  <c r="AM668" i="6"/>
  <c r="AM669" i="6"/>
  <c r="AM670" i="6"/>
  <c r="AM671" i="6"/>
  <c r="AM672" i="6"/>
  <c r="AM673" i="6"/>
  <c r="AM674" i="6"/>
  <c r="AM675" i="6"/>
  <c r="AM676" i="6"/>
  <c r="AM677" i="6"/>
  <c r="AM678" i="6"/>
  <c r="AM679" i="6"/>
  <c r="AM680" i="6"/>
  <c r="AM681" i="6"/>
  <c r="AM682" i="6"/>
  <c r="AM683" i="6"/>
  <c r="AM684" i="6"/>
  <c r="AM685" i="6"/>
  <c r="AM686" i="6"/>
  <c r="AM687" i="6"/>
  <c r="AM688" i="6"/>
  <c r="AM689" i="6"/>
  <c r="AM690" i="6"/>
  <c r="AM691" i="6"/>
  <c r="AM692" i="6"/>
  <c r="AM693" i="6"/>
  <c r="AM694" i="6"/>
  <c r="AM695" i="6"/>
  <c r="AM696" i="6"/>
  <c r="AM697" i="6"/>
  <c r="AM698" i="6"/>
  <c r="AM699" i="6"/>
  <c r="AM700" i="6"/>
  <c r="AM701" i="6"/>
  <c r="AM702" i="6"/>
  <c r="AM703" i="6"/>
  <c r="AM704" i="6"/>
  <c r="AM705" i="6"/>
  <c r="AM706" i="6"/>
  <c r="AM707" i="6"/>
  <c r="AM708" i="6"/>
  <c r="AM709" i="6"/>
  <c r="AM710" i="6"/>
  <c r="AM711" i="6"/>
  <c r="AM712" i="6"/>
  <c r="AM713" i="6"/>
  <c r="AM714" i="6"/>
  <c r="AM715" i="6"/>
  <c r="AM716" i="6"/>
  <c r="AM717" i="6"/>
  <c r="AM718" i="6"/>
  <c r="AM719" i="6"/>
  <c r="AM720" i="6"/>
  <c r="AM721" i="6"/>
  <c r="AM722" i="6"/>
  <c r="AM723" i="6"/>
  <c r="AM724" i="6"/>
  <c r="AM725" i="6"/>
  <c r="AM726" i="6"/>
  <c r="AM727" i="6"/>
  <c r="AM728" i="6"/>
  <c r="AM729" i="6"/>
  <c r="AM730" i="6"/>
  <c r="AM731" i="6"/>
  <c r="AM732" i="6"/>
  <c r="AM733" i="6"/>
  <c r="AM734" i="6"/>
  <c r="AM735" i="6"/>
  <c r="AM736" i="6"/>
  <c r="AM737" i="6"/>
  <c r="AM738" i="6"/>
  <c r="AM739" i="6"/>
  <c r="AM740" i="6"/>
  <c r="AM741" i="6"/>
  <c r="AM742" i="6"/>
  <c r="AM743" i="6"/>
  <c r="AM744" i="6"/>
  <c r="AM745" i="6"/>
  <c r="AM746" i="6"/>
  <c r="AM747" i="6"/>
  <c r="AM748" i="6"/>
  <c r="AM749" i="6"/>
  <c r="AM750" i="6"/>
  <c r="AM751" i="6"/>
  <c r="AM752" i="6"/>
  <c r="AM753" i="6"/>
  <c r="AM754" i="6"/>
  <c r="AM755" i="6"/>
  <c r="AM756" i="6"/>
  <c r="AM757" i="6"/>
  <c r="AM758" i="6"/>
  <c r="AM759" i="6"/>
  <c r="AM760" i="6"/>
  <c r="AM761" i="6"/>
  <c r="AM762" i="6"/>
  <c r="AM763" i="6"/>
  <c r="AM764" i="6"/>
  <c r="AM765" i="6"/>
  <c r="AM766" i="6"/>
  <c r="AM767" i="6"/>
  <c r="AM768" i="6"/>
  <c r="AM769" i="6"/>
  <c r="AM770" i="6"/>
  <c r="AM771" i="6"/>
  <c r="AM772" i="6"/>
  <c r="AM773" i="6"/>
  <c r="AM774" i="6"/>
  <c r="AM775" i="6"/>
  <c r="AM776" i="6"/>
  <c r="AM777" i="6"/>
  <c r="AM778" i="6"/>
  <c r="AM779" i="6"/>
  <c r="AM780" i="6"/>
  <c r="AM781" i="6"/>
  <c r="AM782" i="6"/>
  <c r="AM783" i="6"/>
  <c r="AM784" i="6"/>
  <c r="AM785" i="6"/>
  <c r="AM786" i="6"/>
  <c r="AM787" i="6"/>
  <c r="AM788" i="6"/>
  <c r="AM789" i="6"/>
  <c r="AM790" i="6"/>
  <c r="AM791" i="6"/>
  <c r="AM792" i="6"/>
  <c r="AM793" i="6"/>
  <c r="AM794" i="6"/>
  <c r="AM795" i="6"/>
  <c r="AM796" i="6"/>
  <c r="AM797" i="6"/>
  <c r="AM798" i="6"/>
  <c r="AM799" i="6"/>
  <c r="AM800" i="6"/>
  <c r="AM801" i="6"/>
  <c r="AM802" i="6"/>
  <c r="AM803" i="6"/>
  <c r="AM804" i="6"/>
  <c r="AM805" i="6"/>
  <c r="AM806" i="6"/>
  <c r="AM807" i="6"/>
  <c r="AM808" i="6"/>
  <c r="AM809" i="6"/>
  <c r="AM810" i="6"/>
  <c r="AM811" i="6"/>
  <c r="AM812" i="6"/>
  <c r="AM813" i="6"/>
  <c r="AM814" i="6"/>
  <c r="AM815" i="6"/>
  <c r="AM816" i="6"/>
  <c r="AM817" i="6"/>
  <c r="AM818" i="6"/>
  <c r="AM819" i="6"/>
  <c r="AM820" i="6"/>
  <c r="AM821" i="6"/>
  <c r="AM822" i="6"/>
  <c r="AM823" i="6"/>
  <c r="AM824" i="6"/>
  <c r="AM825" i="6"/>
  <c r="AM826" i="6"/>
  <c r="AM827" i="6"/>
  <c r="AM828" i="6"/>
  <c r="AM829" i="6"/>
  <c r="AM830" i="6"/>
  <c r="AM831" i="6"/>
  <c r="AM832" i="6"/>
  <c r="AM833" i="6"/>
  <c r="AM834" i="6"/>
  <c r="AM835" i="6"/>
  <c r="AM836" i="6"/>
  <c r="AM837" i="6"/>
  <c r="AM838" i="6"/>
  <c r="AM839" i="6"/>
  <c r="AM840" i="6"/>
  <c r="AM841" i="6"/>
  <c r="AM842" i="6"/>
  <c r="AM843" i="6"/>
  <c r="AM844" i="6"/>
  <c r="AM845" i="6"/>
  <c r="AM846" i="6"/>
  <c r="AM847" i="6"/>
  <c r="AM848" i="6"/>
  <c r="AM849" i="6"/>
  <c r="AM850" i="6"/>
  <c r="AM851" i="6"/>
  <c r="AM852" i="6"/>
  <c r="AM853" i="6"/>
  <c r="AM854" i="6"/>
  <c r="AM855" i="6"/>
  <c r="AM856" i="6"/>
  <c r="AM857" i="6"/>
  <c r="AM858" i="6"/>
  <c r="AM859" i="6"/>
  <c r="AM860" i="6"/>
  <c r="AM861" i="6"/>
  <c r="AM862" i="6"/>
  <c r="AM863" i="6"/>
  <c r="AM864" i="6"/>
  <c r="AM865" i="6"/>
  <c r="AM866" i="6"/>
  <c r="AM867" i="6"/>
  <c r="AM868" i="6"/>
  <c r="AM869" i="6"/>
  <c r="AM870" i="6"/>
  <c r="AM871" i="6"/>
  <c r="AM872" i="6"/>
  <c r="AM873" i="6"/>
  <c r="AM874" i="6"/>
  <c r="AM875" i="6"/>
  <c r="AM876" i="6"/>
  <c r="AM877" i="6"/>
  <c r="AM878" i="6"/>
  <c r="AM879" i="6"/>
  <c r="AM880" i="6"/>
  <c r="AM881" i="6"/>
  <c r="AM882" i="6"/>
  <c r="AM883" i="6"/>
  <c r="AM884" i="6"/>
  <c r="AM885" i="6"/>
  <c r="AM886" i="6"/>
  <c r="AM887" i="6"/>
  <c r="AM888" i="6"/>
  <c r="AM889" i="6"/>
  <c r="AM890" i="6"/>
  <c r="AM891" i="6"/>
  <c r="AM892" i="6"/>
  <c r="AM893" i="6"/>
  <c r="AM894" i="6"/>
  <c r="AM895" i="6"/>
  <c r="AM896" i="6"/>
  <c r="AM897" i="6"/>
  <c r="AM898" i="6"/>
  <c r="AM899" i="6"/>
  <c r="AM900" i="6"/>
  <c r="AM901" i="6"/>
  <c r="AM902" i="6"/>
  <c r="AM903" i="6"/>
  <c r="AM904" i="6"/>
  <c r="AM905" i="6"/>
  <c r="AM906" i="6"/>
  <c r="AM907" i="6"/>
  <c r="AM908" i="6"/>
  <c r="AM909" i="6"/>
  <c r="AM910" i="6"/>
  <c r="AM911" i="6"/>
  <c r="AM912" i="6"/>
  <c r="AM913" i="6"/>
  <c r="AM914" i="6"/>
  <c r="AM915" i="6"/>
  <c r="AM916" i="6"/>
  <c r="AM917" i="6"/>
  <c r="AM918" i="6"/>
  <c r="AM919" i="6"/>
  <c r="AM920" i="6"/>
  <c r="AM921" i="6"/>
  <c r="AM922" i="6"/>
  <c r="AM923" i="6"/>
  <c r="AM924" i="6"/>
  <c r="AM925" i="6"/>
  <c r="AM926" i="6"/>
  <c r="AM927" i="6"/>
  <c r="AM928" i="6"/>
  <c r="AM929" i="6"/>
  <c r="AM930" i="6"/>
  <c r="AM931" i="6"/>
  <c r="AM932" i="6"/>
  <c r="AM933" i="6"/>
  <c r="AM934" i="6"/>
  <c r="AM935" i="6"/>
  <c r="AM936" i="6"/>
  <c r="AM937" i="6"/>
  <c r="AM938" i="6"/>
  <c r="AM939" i="6"/>
  <c r="AM940" i="6"/>
  <c r="AM941" i="6"/>
  <c r="AM942" i="6"/>
  <c r="AM943" i="6"/>
  <c r="AM944" i="6"/>
  <c r="AM945" i="6"/>
  <c r="AM946" i="6"/>
  <c r="AM947" i="6"/>
  <c r="AM948" i="6"/>
  <c r="AM949" i="6"/>
  <c r="AM950" i="6"/>
  <c r="AM951" i="6"/>
  <c r="AM952" i="6"/>
  <c r="AM953" i="6"/>
  <c r="AM954" i="6"/>
  <c r="AM955" i="6"/>
  <c r="AM956" i="6"/>
  <c r="AM957" i="6"/>
  <c r="AM958" i="6"/>
  <c r="AM959" i="6"/>
  <c r="AM960" i="6"/>
  <c r="AM961" i="6"/>
  <c r="AM962" i="6"/>
  <c r="AM963" i="6"/>
  <c r="AM964" i="6"/>
  <c r="AM965" i="6"/>
  <c r="AM966" i="6"/>
  <c r="AM967" i="6"/>
  <c r="AM968" i="6"/>
  <c r="AM969" i="6"/>
  <c r="AM970" i="6"/>
  <c r="AM971" i="6"/>
  <c r="AM972" i="6"/>
  <c r="AM973" i="6"/>
  <c r="AM974" i="6"/>
  <c r="AM975" i="6"/>
  <c r="AM976" i="6"/>
  <c r="AM977" i="6"/>
  <c r="AM978" i="6"/>
  <c r="AM979" i="6"/>
  <c r="AM980" i="6"/>
  <c r="AM981" i="6"/>
  <c r="AM982" i="6"/>
  <c r="AM983" i="6"/>
  <c r="AM984" i="6"/>
  <c r="AM985" i="6"/>
  <c r="AM986" i="6"/>
  <c r="AM987" i="6"/>
  <c r="AM988" i="6"/>
  <c r="AM989" i="6"/>
  <c r="AM990" i="6"/>
  <c r="AM991" i="6"/>
  <c r="AM992" i="6"/>
  <c r="AM993" i="6"/>
  <c r="AM994" i="6"/>
  <c r="AM995" i="6"/>
  <c r="AM996" i="6"/>
  <c r="AM997" i="6"/>
  <c r="AM998" i="6"/>
  <c r="AM999" i="6"/>
  <c r="AM1000" i="6"/>
  <c r="AM1001" i="6"/>
  <c r="AM1002" i="6"/>
  <c r="AM1003" i="6"/>
  <c r="AM1004" i="6"/>
  <c r="AM1005" i="6"/>
  <c r="AM1006" i="6"/>
  <c r="AM1007" i="6"/>
  <c r="AM1008" i="6"/>
  <c r="AM1009" i="6"/>
  <c r="AM1010" i="6"/>
  <c r="AM1011" i="6"/>
  <c r="AM1012" i="6"/>
  <c r="AM1013" i="6"/>
  <c r="AM1014" i="6"/>
  <c r="AM1015" i="6"/>
  <c r="AM1016" i="6"/>
  <c r="AM1017" i="6"/>
  <c r="AM1018" i="6"/>
  <c r="AM1019" i="6"/>
  <c r="AM1020" i="6"/>
  <c r="AM1021" i="6"/>
  <c r="AM1022" i="6"/>
  <c r="AM1023" i="6"/>
  <c r="AM1024" i="6"/>
  <c r="AM1025" i="6"/>
  <c r="AM1026" i="6"/>
  <c r="AM1027" i="6"/>
  <c r="AM1028" i="6"/>
  <c r="AM1029" i="6"/>
  <c r="AM1030" i="6"/>
  <c r="AM1031" i="6"/>
  <c r="AM1032" i="6"/>
  <c r="AM1033" i="6"/>
  <c r="AM1034" i="6"/>
  <c r="AM1035" i="6"/>
  <c r="AM1036" i="6"/>
  <c r="AM1037" i="6"/>
  <c r="AM1038" i="6"/>
  <c r="AM1039" i="6"/>
  <c r="AM1040" i="6"/>
  <c r="AM1041" i="6"/>
  <c r="AM1042" i="6"/>
  <c r="AM1043" i="6"/>
  <c r="AM1044" i="6"/>
  <c r="AM1045" i="6"/>
  <c r="AM1046" i="6"/>
  <c r="AM1047" i="6"/>
  <c r="AM1048" i="6"/>
  <c r="AM1049" i="6"/>
  <c r="AM1050" i="6"/>
  <c r="AM1051" i="6"/>
  <c r="AM1052" i="6"/>
  <c r="AM1053" i="6"/>
  <c r="AM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54" i="6"/>
  <c r="AP55" i="6"/>
  <c r="AQ55" i="6" s="1"/>
  <c r="AR55" i="6" s="1"/>
  <c r="E3" i="12" s="1"/>
  <c r="AP57" i="6"/>
  <c r="AQ57" i="6" s="1"/>
  <c r="AR57" i="6" s="1"/>
  <c r="E5" i="12" s="1"/>
  <c r="AP59" i="6"/>
  <c r="AQ59" i="6" s="1"/>
  <c r="AR59" i="6" s="1"/>
  <c r="E7" i="12" s="1"/>
  <c r="AP61" i="6"/>
  <c r="AQ61" i="6" s="1"/>
  <c r="AR61" i="6" s="1"/>
  <c r="E9" i="12" s="1"/>
  <c r="AP63" i="6"/>
  <c r="AQ63" i="6" s="1"/>
  <c r="AR63" i="6" s="1"/>
  <c r="E11" i="12" s="1"/>
  <c r="AP65" i="6"/>
  <c r="AQ65" i="6" s="1"/>
  <c r="AR65" i="6" s="1"/>
  <c r="E13" i="12" s="1"/>
  <c r="AP67" i="6"/>
  <c r="AQ67" i="6" s="1"/>
  <c r="AR67" i="6" s="1"/>
  <c r="E15" i="12" s="1"/>
  <c r="AP69" i="6"/>
  <c r="AQ69" i="6" s="1"/>
  <c r="AR69" i="6" s="1"/>
  <c r="E17" i="12" s="1"/>
  <c r="AP71" i="6"/>
  <c r="AQ71" i="6" s="1"/>
  <c r="AR71" i="6" s="1"/>
  <c r="E19" i="12" s="1"/>
  <c r="AP73" i="6"/>
  <c r="AQ73" i="6" s="1"/>
  <c r="AR73" i="6" s="1"/>
  <c r="E21" i="12" s="1"/>
  <c r="AP75" i="6"/>
  <c r="AQ75" i="6" s="1"/>
  <c r="AR75" i="6" s="1"/>
  <c r="E23" i="12" s="1"/>
  <c r="AP77" i="6"/>
  <c r="AQ77" i="6" s="1"/>
  <c r="AR77" i="6" s="1"/>
  <c r="E25" i="12" s="1"/>
  <c r="AP79" i="6"/>
  <c r="AQ79" i="6" s="1"/>
  <c r="AR79" i="6" s="1"/>
  <c r="E27" i="12" s="1"/>
  <c r="AP81" i="6"/>
  <c r="AQ81" i="6" s="1"/>
  <c r="AR81" i="6" s="1"/>
  <c r="E29" i="12" s="1"/>
  <c r="AP83" i="6"/>
  <c r="AQ83" i="6" s="1"/>
  <c r="AR83" i="6" s="1"/>
  <c r="E31" i="12" s="1"/>
  <c r="AP85" i="6"/>
  <c r="AQ85" i="6" s="1"/>
  <c r="AR85" i="6" s="1"/>
  <c r="E33" i="12" s="1"/>
  <c r="AP87" i="6"/>
  <c r="AQ87" i="6" s="1"/>
  <c r="AR87" i="6" s="1"/>
  <c r="E35" i="12" s="1"/>
  <c r="AP89" i="6"/>
  <c r="AQ89" i="6" s="1"/>
  <c r="AR89" i="6" s="1"/>
  <c r="E37" i="12" s="1"/>
  <c r="AP91" i="6"/>
  <c r="AQ91" i="6" s="1"/>
  <c r="AR91" i="6" s="1"/>
  <c r="E39" i="12" s="1"/>
  <c r="AP93" i="6"/>
  <c r="AQ93" i="6" s="1"/>
  <c r="AR93" i="6" s="1"/>
  <c r="E41" i="12" s="1"/>
  <c r="AP95" i="6"/>
  <c r="AQ95" i="6" s="1"/>
  <c r="AR95" i="6" s="1"/>
  <c r="E43" i="12" s="1"/>
  <c r="AP97" i="6"/>
  <c r="AQ97" i="6" s="1"/>
  <c r="AR97" i="6" s="1"/>
  <c r="E45" i="12" s="1"/>
  <c r="AP99" i="6"/>
  <c r="AQ99" i="6" s="1"/>
  <c r="AR99" i="6" s="1"/>
  <c r="E47" i="12" s="1"/>
  <c r="AP100" i="6"/>
  <c r="AQ100" i="6" s="1"/>
  <c r="AR100" i="6" s="1"/>
  <c r="E48" i="12" s="1"/>
  <c r="AP101" i="6"/>
  <c r="AQ101" i="6" s="1"/>
  <c r="AR101" i="6" s="1"/>
  <c r="E49" i="12" s="1"/>
  <c r="AP103" i="6"/>
  <c r="AQ103" i="6" s="1"/>
  <c r="AR103" i="6" s="1"/>
  <c r="E51" i="12" s="1"/>
  <c r="AP104" i="6"/>
  <c r="AQ104" i="6"/>
  <c r="AR104" i="6" s="1"/>
  <c r="E52" i="12" s="1"/>
  <c r="AP105" i="6"/>
  <c r="AQ105" i="6" s="1"/>
  <c r="AR105" i="6" s="1"/>
  <c r="E53" i="12" s="1"/>
  <c r="AP107" i="6"/>
  <c r="AQ107" i="6" s="1"/>
  <c r="AR107" i="6" s="1"/>
  <c r="E55" i="12" s="1"/>
  <c r="AP108" i="6"/>
  <c r="AQ108" i="6"/>
  <c r="AR108" i="6" s="1"/>
  <c r="E56" i="12" s="1"/>
  <c r="AP109" i="6"/>
  <c r="AQ109" i="6" s="1"/>
  <c r="AR109" i="6" s="1"/>
  <c r="E57" i="12" s="1"/>
  <c r="AP111" i="6"/>
  <c r="AQ111" i="6" s="1"/>
  <c r="AR111" i="6" s="1"/>
  <c r="E59" i="12" s="1"/>
  <c r="AP112" i="6"/>
  <c r="AQ112" i="6" s="1"/>
  <c r="AR112" i="6" s="1"/>
  <c r="E60" i="12" s="1"/>
  <c r="AP113" i="6"/>
  <c r="AQ113" i="6" s="1"/>
  <c r="AR113" i="6" s="1"/>
  <c r="E61" i="12" s="1"/>
  <c r="AP115" i="6"/>
  <c r="AQ115" i="6" s="1"/>
  <c r="AR115" i="6" s="1"/>
  <c r="E63" i="12" s="1"/>
  <c r="AP116" i="6"/>
  <c r="AQ116" i="6" s="1"/>
  <c r="AR116" i="6" s="1"/>
  <c r="E64" i="12" s="1"/>
  <c r="AP117" i="6"/>
  <c r="AQ117" i="6" s="1"/>
  <c r="AR117" i="6" s="1"/>
  <c r="E65" i="12" s="1"/>
  <c r="AP119" i="6"/>
  <c r="AQ119" i="6" s="1"/>
  <c r="AR119" i="6" s="1"/>
  <c r="E67" i="12" s="1"/>
  <c r="AP120" i="6"/>
  <c r="AQ120" i="6" s="1"/>
  <c r="AR120" i="6" s="1"/>
  <c r="E68" i="12" s="1"/>
  <c r="AP121" i="6"/>
  <c r="AQ121" i="6" s="1"/>
  <c r="AR121" i="6" s="1"/>
  <c r="E69" i="12" s="1"/>
  <c r="AP123" i="6"/>
  <c r="AQ123" i="6" s="1"/>
  <c r="AR123" i="6" s="1"/>
  <c r="E71" i="12" s="1"/>
  <c r="AP124" i="6"/>
  <c r="AQ124" i="6" s="1"/>
  <c r="AR124" i="6" s="1"/>
  <c r="E72" i="12" s="1"/>
  <c r="AP125" i="6"/>
  <c r="AQ125" i="6" s="1"/>
  <c r="AR125" i="6" s="1"/>
  <c r="E73" i="12" s="1"/>
  <c r="AP127" i="6"/>
  <c r="AQ127" i="6" s="1"/>
  <c r="AR127" i="6" s="1"/>
  <c r="E75" i="12" s="1"/>
  <c r="AP128" i="6"/>
  <c r="AQ128" i="6"/>
  <c r="AR128" i="6" s="1"/>
  <c r="E76" i="12" s="1"/>
  <c r="AP129" i="6"/>
  <c r="AQ129" i="6" s="1"/>
  <c r="AR129" i="6" s="1"/>
  <c r="E77" i="12" s="1"/>
  <c r="AP131" i="6"/>
  <c r="AQ131" i="6" s="1"/>
  <c r="AR131" i="6" s="1"/>
  <c r="E79" i="12" s="1"/>
  <c r="AP132" i="6"/>
  <c r="AQ132" i="6" s="1"/>
  <c r="AR132" i="6" s="1"/>
  <c r="E80" i="12" s="1"/>
  <c r="AP133" i="6"/>
  <c r="AQ133" i="6" s="1"/>
  <c r="AR133" i="6" s="1"/>
  <c r="E81" i="12" s="1"/>
  <c r="AP135" i="6"/>
  <c r="AQ135" i="6" s="1"/>
  <c r="AR135" i="6" s="1"/>
  <c r="E83" i="12" s="1"/>
  <c r="AP136" i="6"/>
  <c r="AQ136" i="6" s="1"/>
  <c r="AR136" i="6" s="1"/>
  <c r="E84" i="12" s="1"/>
  <c r="AP137" i="6"/>
  <c r="AQ137" i="6" s="1"/>
  <c r="AR137" i="6" s="1"/>
  <c r="E85" i="12" s="1"/>
  <c r="AP139" i="6"/>
  <c r="AQ139" i="6" s="1"/>
  <c r="AR139" i="6" s="1"/>
  <c r="E87" i="12" s="1"/>
  <c r="AP140" i="6"/>
  <c r="AQ140" i="6" s="1"/>
  <c r="AR140" i="6" s="1"/>
  <c r="E88" i="12" s="1"/>
  <c r="AP141" i="6"/>
  <c r="AQ141" i="6" s="1"/>
  <c r="AR141" i="6" s="1"/>
  <c r="E89" i="12" s="1"/>
  <c r="AP143" i="6"/>
  <c r="AQ143" i="6" s="1"/>
  <c r="AR143" i="6" s="1"/>
  <c r="E91" i="12" s="1"/>
  <c r="AP144" i="6"/>
  <c r="AQ144" i="6" s="1"/>
  <c r="AR144" i="6" s="1"/>
  <c r="E92" i="12" s="1"/>
  <c r="AP145" i="6"/>
  <c r="AQ145" i="6" s="1"/>
  <c r="AR145" i="6" s="1"/>
  <c r="E93" i="12" s="1"/>
  <c r="AP147" i="6"/>
  <c r="AQ147" i="6" s="1"/>
  <c r="AR147" i="6" s="1"/>
  <c r="E95" i="12" s="1"/>
  <c r="AP148" i="6"/>
  <c r="AQ148" i="6" s="1"/>
  <c r="AR148" i="6" s="1"/>
  <c r="E96" i="12" s="1"/>
  <c r="AP149" i="6"/>
  <c r="AQ149" i="6" s="1"/>
  <c r="AR149" i="6" s="1"/>
  <c r="E97" i="12" s="1"/>
  <c r="AP151" i="6"/>
  <c r="AQ151" i="6" s="1"/>
  <c r="AR151" i="6" s="1"/>
  <c r="E99" i="12" s="1"/>
  <c r="AP152" i="6"/>
  <c r="AQ152" i="6" s="1"/>
  <c r="AR152" i="6" s="1"/>
  <c r="E100" i="12" s="1"/>
  <c r="AP153" i="6"/>
  <c r="AQ153" i="6" s="1"/>
  <c r="AR153" i="6" s="1"/>
  <c r="E101" i="12" s="1"/>
  <c r="AP155" i="6"/>
  <c r="AQ155" i="6" s="1"/>
  <c r="AR155" i="6" s="1"/>
  <c r="E103" i="12" s="1"/>
  <c r="AP156" i="6"/>
  <c r="AQ156" i="6" s="1"/>
  <c r="AR156" i="6" s="1"/>
  <c r="E104" i="12" s="1"/>
  <c r="AP157" i="6"/>
  <c r="AQ157" i="6" s="1"/>
  <c r="AR157" i="6" s="1"/>
  <c r="E105" i="12" s="1"/>
  <c r="AP159" i="6"/>
  <c r="AQ159" i="6" s="1"/>
  <c r="AR159" i="6" s="1"/>
  <c r="E107" i="12" s="1"/>
  <c r="AP160" i="6"/>
  <c r="AQ160" i="6" s="1"/>
  <c r="AR160" i="6" s="1"/>
  <c r="E108" i="12" s="1"/>
  <c r="AP161" i="6"/>
  <c r="AQ161" i="6" s="1"/>
  <c r="AR161" i="6" s="1"/>
  <c r="E109" i="12" s="1"/>
  <c r="AP163" i="6"/>
  <c r="AQ163" i="6" s="1"/>
  <c r="AR163" i="6" s="1"/>
  <c r="E111" i="12" s="1"/>
  <c r="AP164" i="6"/>
  <c r="AQ164" i="6" s="1"/>
  <c r="AR164" i="6" s="1"/>
  <c r="E112" i="12" s="1"/>
  <c r="AP165" i="6"/>
  <c r="AQ165" i="6" s="1"/>
  <c r="AR165" i="6" s="1"/>
  <c r="E113" i="12" s="1"/>
  <c r="AP167" i="6"/>
  <c r="AQ167" i="6" s="1"/>
  <c r="AR167" i="6" s="1"/>
  <c r="E115" i="12" s="1"/>
  <c r="AP168" i="6"/>
  <c r="AQ168" i="6"/>
  <c r="AR168" i="6" s="1"/>
  <c r="E116" i="12" s="1"/>
  <c r="AP169" i="6"/>
  <c r="AQ169" i="6" s="1"/>
  <c r="AR169" i="6" s="1"/>
  <c r="E117" i="12" s="1"/>
  <c r="AP171" i="6"/>
  <c r="AQ171" i="6" s="1"/>
  <c r="AR171" i="6" s="1"/>
  <c r="E119" i="12" s="1"/>
  <c r="AP172" i="6"/>
  <c r="AQ172" i="6" s="1"/>
  <c r="AR172" i="6" s="1"/>
  <c r="E120" i="12" s="1"/>
  <c r="AP173" i="6"/>
  <c r="AQ173" i="6" s="1"/>
  <c r="AR173" i="6" s="1"/>
  <c r="E121" i="12" s="1"/>
  <c r="AP175" i="6"/>
  <c r="AQ175" i="6" s="1"/>
  <c r="AR175" i="6" s="1"/>
  <c r="E123" i="12" s="1"/>
  <c r="AP176" i="6"/>
  <c r="AQ176" i="6" s="1"/>
  <c r="AR176" i="6" s="1"/>
  <c r="E124" i="12" s="1"/>
  <c r="AP177" i="6"/>
  <c r="AQ177" i="6" s="1"/>
  <c r="AR177" i="6" s="1"/>
  <c r="E125" i="12" s="1"/>
  <c r="AP179" i="6"/>
  <c r="AQ179" i="6" s="1"/>
  <c r="AR179" i="6" s="1"/>
  <c r="E127" i="12" s="1"/>
  <c r="AP180" i="6"/>
  <c r="AQ180" i="6" s="1"/>
  <c r="AR180" i="6" s="1"/>
  <c r="E128" i="12" s="1"/>
  <c r="AP181" i="6"/>
  <c r="AQ181" i="6" s="1"/>
  <c r="AR181" i="6" s="1"/>
  <c r="E129" i="12" s="1"/>
  <c r="AP183" i="6"/>
  <c r="AQ183" i="6" s="1"/>
  <c r="AR183" i="6" s="1"/>
  <c r="E131" i="12" s="1"/>
  <c r="AP184" i="6"/>
  <c r="AQ184" i="6" s="1"/>
  <c r="AR184" i="6" s="1"/>
  <c r="E132" i="12" s="1"/>
  <c r="AP185" i="6"/>
  <c r="AQ185" i="6" s="1"/>
  <c r="AR185" i="6" s="1"/>
  <c r="E133" i="12" s="1"/>
  <c r="AP187" i="6"/>
  <c r="AQ187" i="6" s="1"/>
  <c r="AR187" i="6" s="1"/>
  <c r="E135" i="12" s="1"/>
  <c r="AP188" i="6"/>
  <c r="AQ188" i="6" s="1"/>
  <c r="AR188" i="6" s="1"/>
  <c r="E136" i="12" s="1"/>
  <c r="AP189" i="6"/>
  <c r="AQ189" i="6" s="1"/>
  <c r="AR189" i="6" s="1"/>
  <c r="E137" i="12" s="1"/>
  <c r="AP191" i="6"/>
  <c r="AQ191" i="6" s="1"/>
  <c r="AR191" i="6" s="1"/>
  <c r="E139" i="12" s="1"/>
  <c r="AP192" i="6"/>
  <c r="AQ192" i="6" s="1"/>
  <c r="AR192" i="6" s="1"/>
  <c r="E140" i="12" s="1"/>
  <c r="AP193" i="6"/>
  <c r="AQ193" i="6" s="1"/>
  <c r="AR193" i="6" s="1"/>
  <c r="E141" i="12" s="1"/>
  <c r="AP195" i="6"/>
  <c r="AQ195" i="6" s="1"/>
  <c r="AR195" i="6" s="1"/>
  <c r="E143" i="12" s="1"/>
  <c r="AP196" i="6"/>
  <c r="AQ196" i="6" s="1"/>
  <c r="AR196" i="6" s="1"/>
  <c r="E144" i="12" s="1"/>
  <c r="AP197" i="6"/>
  <c r="AQ197" i="6" s="1"/>
  <c r="AR197" i="6" s="1"/>
  <c r="E145" i="12" s="1"/>
  <c r="AP199" i="6"/>
  <c r="AQ199" i="6" s="1"/>
  <c r="AR199" i="6" s="1"/>
  <c r="E147" i="12" s="1"/>
  <c r="AP200" i="6"/>
  <c r="AQ200" i="6" s="1"/>
  <c r="AR200" i="6" s="1"/>
  <c r="E148" i="12" s="1"/>
  <c r="AP201" i="6"/>
  <c r="AQ201" i="6" s="1"/>
  <c r="AR201" i="6" s="1"/>
  <c r="E149" i="12" s="1"/>
  <c r="AP203" i="6"/>
  <c r="AQ203" i="6" s="1"/>
  <c r="AR203" i="6" s="1"/>
  <c r="E151" i="12" s="1"/>
  <c r="AP204" i="6"/>
  <c r="AQ204" i="6" s="1"/>
  <c r="AR204" i="6" s="1"/>
  <c r="E152" i="12" s="1"/>
  <c r="AP205" i="6"/>
  <c r="AQ205" i="6" s="1"/>
  <c r="AR205" i="6" s="1"/>
  <c r="E153" i="12" s="1"/>
  <c r="AP207" i="6"/>
  <c r="AQ207" i="6" s="1"/>
  <c r="AR207" i="6" s="1"/>
  <c r="E155" i="12" s="1"/>
  <c r="AP208" i="6"/>
  <c r="AQ208" i="6" s="1"/>
  <c r="AR208" i="6" s="1"/>
  <c r="E156" i="12" s="1"/>
  <c r="AP209" i="6"/>
  <c r="AQ209" i="6" s="1"/>
  <c r="AR209" i="6" s="1"/>
  <c r="E157" i="12" s="1"/>
  <c r="AP211" i="6"/>
  <c r="AQ211" i="6" s="1"/>
  <c r="AR211" i="6" s="1"/>
  <c r="E159" i="12" s="1"/>
  <c r="AP212" i="6"/>
  <c r="AQ212" i="6" s="1"/>
  <c r="AR212" i="6" s="1"/>
  <c r="E160" i="12" s="1"/>
  <c r="AP213" i="6"/>
  <c r="AQ213" i="6" s="1"/>
  <c r="AR213" i="6" s="1"/>
  <c r="E161" i="12" s="1"/>
  <c r="AP215" i="6"/>
  <c r="AQ215" i="6" s="1"/>
  <c r="AR215" i="6" s="1"/>
  <c r="E163" i="12" s="1"/>
  <c r="AP216" i="6"/>
  <c r="AQ216" i="6" s="1"/>
  <c r="AR216" i="6" s="1"/>
  <c r="E164" i="12" s="1"/>
  <c r="AP217" i="6"/>
  <c r="AQ217" i="6" s="1"/>
  <c r="AR217" i="6" s="1"/>
  <c r="E165" i="12" s="1"/>
  <c r="AP219" i="6"/>
  <c r="AQ219" i="6" s="1"/>
  <c r="AR219" i="6" s="1"/>
  <c r="E167" i="12" s="1"/>
  <c r="AP220" i="6"/>
  <c r="AQ220" i="6" s="1"/>
  <c r="AR220" i="6" s="1"/>
  <c r="E168" i="12" s="1"/>
  <c r="AP221" i="6"/>
  <c r="AQ221" i="6" s="1"/>
  <c r="AR221" i="6" s="1"/>
  <c r="E169" i="12" s="1"/>
  <c r="AP223" i="6"/>
  <c r="AQ223" i="6" s="1"/>
  <c r="AR223" i="6" s="1"/>
  <c r="E171" i="12" s="1"/>
  <c r="AP224" i="6"/>
  <c r="AQ224" i="6" s="1"/>
  <c r="AR224" i="6" s="1"/>
  <c r="E172" i="12" s="1"/>
  <c r="AP225" i="6"/>
  <c r="AQ225" i="6" s="1"/>
  <c r="AR225" i="6" s="1"/>
  <c r="E173" i="12" s="1"/>
  <c r="AP227" i="6"/>
  <c r="AQ227" i="6" s="1"/>
  <c r="AR227" i="6" s="1"/>
  <c r="E175" i="12" s="1"/>
  <c r="AP228" i="6"/>
  <c r="AQ228" i="6" s="1"/>
  <c r="AR228" i="6" s="1"/>
  <c r="E176" i="12" s="1"/>
  <c r="AP229" i="6"/>
  <c r="AQ229" i="6" s="1"/>
  <c r="AR229" i="6" s="1"/>
  <c r="E177" i="12" s="1"/>
  <c r="AP231" i="6"/>
  <c r="AQ231" i="6" s="1"/>
  <c r="AR231" i="6" s="1"/>
  <c r="E179" i="12" s="1"/>
  <c r="AP232" i="6"/>
  <c r="AQ232" i="6" s="1"/>
  <c r="AR232" i="6" s="1"/>
  <c r="E180" i="12" s="1"/>
  <c r="AP233" i="6"/>
  <c r="AQ233" i="6" s="1"/>
  <c r="AR233" i="6" s="1"/>
  <c r="E181" i="12" s="1"/>
  <c r="AP235" i="6"/>
  <c r="AQ235" i="6" s="1"/>
  <c r="AR235" i="6" s="1"/>
  <c r="E183" i="12" s="1"/>
  <c r="AP236" i="6"/>
  <c r="AQ236" i="6" s="1"/>
  <c r="AR236" i="6" s="1"/>
  <c r="E184" i="12" s="1"/>
  <c r="AP237" i="6"/>
  <c r="AQ237" i="6" s="1"/>
  <c r="AR237" i="6" s="1"/>
  <c r="E185" i="12" s="1"/>
  <c r="AP239" i="6"/>
  <c r="AQ239" i="6" s="1"/>
  <c r="AR239" i="6" s="1"/>
  <c r="E187" i="12" s="1"/>
  <c r="AP240" i="6"/>
  <c r="AQ240" i="6" s="1"/>
  <c r="AR240" i="6" s="1"/>
  <c r="E188" i="12" s="1"/>
  <c r="AP241" i="6"/>
  <c r="AQ241" i="6" s="1"/>
  <c r="AR241" i="6" s="1"/>
  <c r="E189" i="12" s="1"/>
  <c r="AP243" i="6"/>
  <c r="AQ243" i="6" s="1"/>
  <c r="AR243" i="6" s="1"/>
  <c r="E191" i="12" s="1"/>
  <c r="AP244" i="6"/>
  <c r="AQ244" i="6" s="1"/>
  <c r="AR244" i="6" s="1"/>
  <c r="E192" i="12" s="1"/>
  <c r="AP245" i="6"/>
  <c r="AQ245" i="6" s="1"/>
  <c r="AR245" i="6" s="1"/>
  <c r="E193" i="12" s="1"/>
  <c r="AP247" i="6"/>
  <c r="AQ247" i="6" s="1"/>
  <c r="AR247" i="6" s="1"/>
  <c r="E195" i="12" s="1"/>
  <c r="AP248" i="6"/>
  <c r="AQ248" i="6" s="1"/>
  <c r="AR248" i="6" s="1"/>
  <c r="E196" i="12" s="1"/>
  <c r="AP249" i="6"/>
  <c r="AQ249" i="6" s="1"/>
  <c r="AR249" i="6" s="1"/>
  <c r="E197" i="12" s="1"/>
  <c r="AP251" i="6"/>
  <c r="AQ251" i="6" s="1"/>
  <c r="AR251" i="6" s="1"/>
  <c r="E199" i="12" s="1"/>
  <c r="AP252" i="6"/>
  <c r="AQ252" i="6" s="1"/>
  <c r="AR252" i="6" s="1"/>
  <c r="E200" i="12" s="1"/>
  <c r="AP253" i="6"/>
  <c r="AQ253" i="6" s="1"/>
  <c r="AR253" i="6" s="1"/>
  <c r="E201" i="12" s="1"/>
  <c r="AP255" i="6"/>
  <c r="AQ255" i="6" s="1"/>
  <c r="AR255" i="6" s="1"/>
  <c r="E203" i="12" s="1"/>
  <c r="AP256" i="6"/>
  <c r="AQ256" i="6" s="1"/>
  <c r="AR256" i="6" s="1"/>
  <c r="E204" i="12" s="1"/>
  <c r="AP257" i="6"/>
  <c r="AQ257" i="6" s="1"/>
  <c r="AR257" i="6" s="1"/>
  <c r="E205" i="12" s="1"/>
  <c r="AP259" i="6"/>
  <c r="AQ259" i="6" s="1"/>
  <c r="AR259" i="6" s="1"/>
  <c r="E207" i="12" s="1"/>
  <c r="AP260" i="6"/>
  <c r="AQ260" i="6" s="1"/>
  <c r="AR260" i="6" s="1"/>
  <c r="E208" i="12" s="1"/>
  <c r="AP261" i="6"/>
  <c r="AQ261" i="6" s="1"/>
  <c r="AR261" i="6" s="1"/>
  <c r="E209" i="12" s="1"/>
  <c r="AP263" i="6"/>
  <c r="AQ263" i="6" s="1"/>
  <c r="AR263" i="6" s="1"/>
  <c r="E211" i="12" s="1"/>
  <c r="AP264" i="6"/>
  <c r="AQ264" i="6" s="1"/>
  <c r="AR264" i="6" s="1"/>
  <c r="E212" i="12" s="1"/>
  <c r="AP265" i="6"/>
  <c r="AQ265" i="6" s="1"/>
  <c r="AR265" i="6" s="1"/>
  <c r="E213" i="12" s="1"/>
  <c r="AP267" i="6"/>
  <c r="AQ267" i="6" s="1"/>
  <c r="AR267" i="6" s="1"/>
  <c r="E215" i="12" s="1"/>
  <c r="AP268" i="6"/>
  <c r="AQ268" i="6" s="1"/>
  <c r="AR268" i="6" s="1"/>
  <c r="E216" i="12" s="1"/>
  <c r="AP269" i="6"/>
  <c r="AQ269" i="6" s="1"/>
  <c r="AR269" i="6" s="1"/>
  <c r="E217" i="12" s="1"/>
  <c r="AP271" i="6"/>
  <c r="AQ271" i="6" s="1"/>
  <c r="AR271" i="6" s="1"/>
  <c r="E219" i="12" s="1"/>
  <c r="AP272" i="6"/>
  <c r="AQ272" i="6" s="1"/>
  <c r="AR272" i="6" s="1"/>
  <c r="E220" i="12" s="1"/>
  <c r="AP273" i="6"/>
  <c r="AQ273" i="6" s="1"/>
  <c r="AR273" i="6" s="1"/>
  <c r="E221" i="12" s="1"/>
  <c r="AP275" i="6"/>
  <c r="AQ275" i="6" s="1"/>
  <c r="AR275" i="6" s="1"/>
  <c r="E223" i="12" s="1"/>
  <c r="AP276" i="6"/>
  <c r="AQ276" i="6" s="1"/>
  <c r="AR276" i="6" s="1"/>
  <c r="E224" i="12" s="1"/>
  <c r="AP277" i="6"/>
  <c r="AQ277" i="6" s="1"/>
  <c r="AR277" i="6" s="1"/>
  <c r="E225" i="12" s="1"/>
  <c r="AP279" i="6"/>
  <c r="AQ279" i="6" s="1"/>
  <c r="AR279" i="6" s="1"/>
  <c r="E227" i="12" s="1"/>
  <c r="AP280" i="6"/>
  <c r="AQ280" i="6" s="1"/>
  <c r="AR280" i="6" s="1"/>
  <c r="E228" i="12" s="1"/>
  <c r="AP281" i="6"/>
  <c r="AQ281" i="6" s="1"/>
  <c r="AR281" i="6" s="1"/>
  <c r="E229" i="12" s="1"/>
  <c r="AP283" i="6"/>
  <c r="AQ283" i="6" s="1"/>
  <c r="AR283" i="6" s="1"/>
  <c r="E231" i="12" s="1"/>
  <c r="AP284" i="6"/>
  <c r="AQ284" i="6" s="1"/>
  <c r="AR284" i="6" s="1"/>
  <c r="E232" i="12" s="1"/>
  <c r="AP285" i="6"/>
  <c r="AQ285" i="6" s="1"/>
  <c r="AR285" i="6" s="1"/>
  <c r="E233" i="12" s="1"/>
  <c r="AP287" i="6"/>
  <c r="AQ287" i="6" s="1"/>
  <c r="AR287" i="6" s="1"/>
  <c r="E235" i="12" s="1"/>
  <c r="AP288" i="6"/>
  <c r="AQ288" i="6" s="1"/>
  <c r="AR288" i="6" s="1"/>
  <c r="E236" i="12" s="1"/>
  <c r="AP289" i="6"/>
  <c r="AQ289" i="6" s="1"/>
  <c r="AR289" i="6" s="1"/>
  <c r="E237" i="12" s="1"/>
  <c r="AP291" i="6"/>
  <c r="AQ291" i="6" s="1"/>
  <c r="AR291" i="6" s="1"/>
  <c r="E239" i="12" s="1"/>
  <c r="AP292" i="6"/>
  <c r="AQ292" i="6" s="1"/>
  <c r="AR292" i="6" s="1"/>
  <c r="E240" i="12" s="1"/>
  <c r="AP293" i="6"/>
  <c r="AQ293" i="6" s="1"/>
  <c r="AR293" i="6" s="1"/>
  <c r="E241" i="12" s="1"/>
  <c r="AP294" i="6"/>
  <c r="AQ294" i="6" s="1"/>
  <c r="AR294" i="6" s="1"/>
  <c r="E242" i="12" s="1"/>
  <c r="AP295" i="6"/>
  <c r="AQ295" i="6" s="1"/>
  <c r="AR295" i="6" s="1"/>
  <c r="E243" i="12" s="1"/>
  <c r="AP296" i="6"/>
  <c r="AQ296" i="6" s="1"/>
  <c r="AR296" i="6" s="1"/>
  <c r="E244" i="12" s="1"/>
  <c r="AP297" i="6"/>
  <c r="AQ297" i="6" s="1"/>
  <c r="AR297" i="6" s="1"/>
  <c r="E245" i="12" s="1"/>
  <c r="AP298" i="6"/>
  <c r="AQ298" i="6" s="1"/>
  <c r="AR298" i="6" s="1"/>
  <c r="E246" i="12" s="1"/>
  <c r="AP299" i="6"/>
  <c r="AQ299" i="6" s="1"/>
  <c r="AR299" i="6" s="1"/>
  <c r="E247" i="12" s="1"/>
  <c r="AP300" i="6"/>
  <c r="AQ300" i="6" s="1"/>
  <c r="AR300" i="6" s="1"/>
  <c r="E248" i="12" s="1"/>
  <c r="AP301" i="6"/>
  <c r="AQ301" i="6" s="1"/>
  <c r="AR301" i="6" s="1"/>
  <c r="E249" i="12" s="1"/>
  <c r="AP302" i="6"/>
  <c r="AQ302" i="6" s="1"/>
  <c r="AR302" i="6" s="1"/>
  <c r="E250" i="12" s="1"/>
  <c r="AP303" i="6"/>
  <c r="AQ303" i="6" s="1"/>
  <c r="AR303" i="6" s="1"/>
  <c r="E251" i="12" s="1"/>
  <c r="AP304" i="6"/>
  <c r="AQ304" i="6" s="1"/>
  <c r="AR304" i="6" s="1"/>
  <c r="E252" i="12" s="1"/>
  <c r="AP305" i="6"/>
  <c r="AQ305" i="6" s="1"/>
  <c r="AR305" i="6" s="1"/>
  <c r="E253" i="12" s="1"/>
  <c r="AP306" i="6"/>
  <c r="AQ306" i="6" s="1"/>
  <c r="AR306" i="6" s="1"/>
  <c r="E254" i="12" s="1"/>
  <c r="AP307" i="6"/>
  <c r="AQ307" i="6" s="1"/>
  <c r="AR307" i="6" s="1"/>
  <c r="E255" i="12" s="1"/>
  <c r="AP308" i="6"/>
  <c r="AQ308" i="6" s="1"/>
  <c r="AR308" i="6" s="1"/>
  <c r="E256" i="12" s="1"/>
  <c r="AP309" i="6"/>
  <c r="AQ309" i="6" s="1"/>
  <c r="AR309" i="6" s="1"/>
  <c r="E257" i="12" s="1"/>
  <c r="AP310" i="6"/>
  <c r="AQ310" i="6" s="1"/>
  <c r="AR310" i="6" s="1"/>
  <c r="E258" i="12" s="1"/>
  <c r="AP311" i="6"/>
  <c r="AQ311" i="6" s="1"/>
  <c r="AR311" i="6" s="1"/>
  <c r="E259" i="12" s="1"/>
  <c r="AP312" i="6"/>
  <c r="AQ312" i="6" s="1"/>
  <c r="AR312" i="6" s="1"/>
  <c r="E260" i="12" s="1"/>
  <c r="AP313" i="6"/>
  <c r="AQ313" i="6" s="1"/>
  <c r="AR313" i="6" s="1"/>
  <c r="E261" i="12" s="1"/>
  <c r="AP314" i="6"/>
  <c r="AQ314" i="6" s="1"/>
  <c r="AR314" i="6" s="1"/>
  <c r="E262" i="12" s="1"/>
  <c r="AP315" i="6"/>
  <c r="AQ315" i="6" s="1"/>
  <c r="AR315" i="6" s="1"/>
  <c r="E263" i="12" s="1"/>
  <c r="AP316" i="6"/>
  <c r="AQ316" i="6" s="1"/>
  <c r="AR316" i="6" s="1"/>
  <c r="E264" i="12" s="1"/>
  <c r="AP317" i="6"/>
  <c r="AQ317" i="6" s="1"/>
  <c r="AR317" i="6" s="1"/>
  <c r="E265" i="12" s="1"/>
  <c r="AP318" i="6"/>
  <c r="AQ318" i="6" s="1"/>
  <c r="AR318" i="6" s="1"/>
  <c r="E266" i="12" s="1"/>
  <c r="AP319" i="6"/>
  <c r="AQ319" i="6" s="1"/>
  <c r="AR319" i="6" s="1"/>
  <c r="E267" i="12" s="1"/>
  <c r="AP320" i="6"/>
  <c r="AQ320" i="6"/>
  <c r="AR320" i="6" s="1"/>
  <c r="E268" i="12" s="1"/>
  <c r="AP321" i="6"/>
  <c r="AQ321" i="6" s="1"/>
  <c r="AR321" i="6" s="1"/>
  <c r="E269" i="12" s="1"/>
  <c r="AP322" i="6"/>
  <c r="AQ322" i="6" s="1"/>
  <c r="AR322" i="6" s="1"/>
  <c r="E270" i="12" s="1"/>
  <c r="AP323" i="6"/>
  <c r="AQ323" i="6" s="1"/>
  <c r="AR323" i="6" s="1"/>
  <c r="E271" i="12" s="1"/>
  <c r="AP324" i="6"/>
  <c r="AQ324" i="6" s="1"/>
  <c r="AR324" i="6" s="1"/>
  <c r="E272" i="12" s="1"/>
  <c r="AP325" i="6"/>
  <c r="AQ325" i="6" s="1"/>
  <c r="AR325" i="6" s="1"/>
  <c r="E273" i="12" s="1"/>
  <c r="AP326" i="6"/>
  <c r="AQ326" i="6" s="1"/>
  <c r="AR326" i="6" s="1"/>
  <c r="E274" i="12" s="1"/>
  <c r="AP327" i="6"/>
  <c r="AQ327" i="6" s="1"/>
  <c r="AR327" i="6" s="1"/>
  <c r="E275" i="12" s="1"/>
  <c r="AP328" i="6"/>
  <c r="AQ328" i="6" s="1"/>
  <c r="AR328" i="6" s="1"/>
  <c r="E276" i="12" s="1"/>
  <c r="AP329" i="6"/>
  <c r="AQ329" i="6" s="1"/>
  <c r="AR329" i="6" s="1"/>
  <c r="E277" i="12" s="1"/>
  <c r="AP330" i="6"/>
  <c r="AQ330" i="6" s="1"/>
  <c r="AR330" i="6" s="1"/>
  <c r="E278" i="12" s="1"/>
  <c r="AP331" i="6"/>
  <c r="AQ331" i="6" s="1"/>
  <c r="AR331" i="6" s="1"/>
  <c r="E279" i="12" s="1"/>
  <c r="AP332" i="6"/>
  <c r="AQ332" i="6" s="1"/>
  <c r="AR332" i="6" s="1"/>
  <c r="E280" i="12" s="1"/>
  <c r="AP333" i="6"/>
  <c r="AQ333" i="6" s="1"/>
  <c r="AR333" i="6" s="1"/>
  <c r="E281" i="12" s="1"/>
  <c r="AP334" i="6"/>
  <c r="AQ334" i="6" s="1"/>
  <c r="AR334" i="6" s="1"/>
  <c r="E282" i="12" s="1"/>
  <c r="AP335" i="6"/>
  <c r="AQ335" i="6" s="1"/>
  <c r="AR335" i="6" s="1"/>
  <c r="E283" i="12" s="1"/>
  <c r="AP336" i="6"/>
  <c r="AQ336" i="6" s="1"/>
  <c r="AR336" i="6" s="1"/>
  <c r="E284" i="12" s="1"/>
  <c r="AP337" i="6"/>
  <c r="AQ337" i="6" s="1"/>
  <c r="AR337" i="6" s="1"/>
  <c r="E285" i="12" s="1"/>
  <c r="AP338" i="6"/>
  <c r="AQ338" i="6" s="1"/>
  <c r="AR338" i="6" s="1"/>
  <c r="E286" i="12" s="1"/>
  <c r="AP339" i="6"/>
  <c r="AQ339" i="6" s="1"/>
  <c r="AR339" i="6" s="1"/>
  <c r="E287" i="12" s="1"/>
  <c r="AP340" i="6"/>
  <c r="AQ340" i="6" s="1"/>
  <c r="AR340" i="6" s="1"/>
  <c r="E288" i="12" s="1"/>
  <c r="AP341" i="6"/>
  <c r="AQ341" i="6" s="1"/>
  <c r="AR341" i="6" s="1"/>
  <c r="E289" i="12" s="1"/>
  <c r="AP342" i="6"/>
  <c r="AQ342" i="6" s="1"/>
  <c r="AR342" i="6" s="1"/>
  <c r="E290" i="12" s="1"/>
  <c r="AP343" i="6"/>
  <c r="AQ343" i="6" s="1"/>
  <c r="AR343" i="6" s="1"/>
  <c r="E291" i="12" s="1"/>
  <c r="AP344" i="6"/>
  <c r="AQ344" i="6" s="1"/>
  <c r="AR344" i="6" s="1"/>
  <c r="E292" i="12" s="1"/>
  <c r="AP345" i="6"/>
  <c r="AQ345" i="6" s="1"/>
  <c r="AR345" i="6" s="1"/>
  <c r="E293" i="12" s="1"/>
  <c r="AP346" i="6"/>
  <c r="AQ346" i="6" s="1"/>
  <c r="AR346" i="6" s="1"/>
  <c r="E294" i="12" s="1"/>
  <c r="AP347" i="6"/>
  <c r="AQ347" i="6" s="1"/>
  <c r="AR347" i="6" s="1"/>
  <c r="E295" i="12" s="1"/>
  <c r="AP348" i="6"/>
  <c r="AQ348" i="6" s="1"/>
  <c r="AR348" i="6" s="1"/>
  <c r="E296" i="12" s="1"/>
  <c r="AP349" i="6"/>
  <c r="AQ349" i="6" s="1"/>
  <c r="AR349" i="6" s="1"/>
  <c r="E297" i="12" s="1"/>
  <c r="AP350" i="6"/>
  <c r="AQ350" i="6" s="1"/>
  <c r="AR350" i="6" s="1"/>
  <c r="E298" i="12" s="1"/>
  <c r="AP351" i="6"/>
  <c r="AQ351" i="6" s="1"/>
  <c r="AR351" i="6" s="1"/>
  <c r="E299" i="12" s="1"/>
  <c r="AP352" i="6"/>
  <c r="AQ352" i="6" s="1"/>
  <c r="AR352" i="6" s="1"/>
  <c r="E300" i="12" s="1"/>
  <c r="AP353" i="6"/>
  <c r="AQ353" i="6" s="1"/>
  <c r="AR353" i="6" s="1"/>
  <c r="E301" i="12" s="1"/>
  <c r="AP354" i="6"/>
  <c r="AQ354" i="6" s="1"/>
  <c r="AR354" i="6" s="1"/>
  <c r="E302" i="12" s="1"/>
  <c r="AP355" i="6"/>
  <c r="AQ355" i="6" s="1"/>
  <c r="AR355" i="6" s="1"/>
  <c r="E303" i="12" s="1"/>
  <c r="AP356" i="6"/>
  <c r="AQ356" i="6" s="1"/>
  <c r="AR356" i="6" s="1"/>
  <c r="E304" i="12" s="1"/>
  <c r="AP357" i="6"/>
  <c r="AQ357" i="6" s="1"/>
  <c r="AR357" i="6" s="1"/>
  <c r="E305" i="12" s="1"/>
  <c r="AP358" i="6"/>
  <c r="AQ358" i="6" s="1"/>
  <c r="AR358" i="6" s="1"/>
  <c r="E306" i="12" s="1"/>
  <c r="AP359" i="6"/>
  <c r="AQ359" i="6" s="1"/>
  <c r="AR359" i="6" s="1"/>
  <c r="E307" i="12" s="1"/>
  <c r="AP360" i="6"/>
  <c r="AQ360" i="6" s="1"/>
  <c r="AR360" i="6" s="1"/>
  <c r="E308" i="12" s="1"/>
  <c r="AP361" i="6"/>
  <c r="AQ361" i="6" s="1"/>
  <c r="AR361" i="6" s="1"/>
  <c r="E309" i="12" s="1"/>
  <c r="AP362" i="6"/>
  <c r="AQ362" i="6" s="1"/>
  <c r="AR362" i="6" s="1"/>
  <c r="E310" i="12" s="1"/>
  <c r="AP363" i="6"/>
  <c r="AQ363" i="6" s="1"/>
  <c r="AR363" i="6" s="1"/>
  <c r="E311" i="12" s="1"/>
  <c r="AP364" i="6"/>
  <c r="AQ364" i="6" s="1"/>
  <c r="AR364" i="6" s="1"/>
  <c r="E312" i="12" s="1"/>
  <c r="AP365" i="6"/>
  <c r="AQ365" i="6" s="1"/>
  <c r="AR365" i="6" s="1"/>
  <c r="E313" i="12" s="1"/>
  <c r="AP366" i="6"/>
  <c r="AQ366" i="6" s="1"/>
  <c r="AR366" i="6" s="1"/>
  <c r="E314" i="12" s="1"/>
  <c r="AP367" i="6"/>
  <c r="AQ367" i="6" s="1"/>
  <c r="AR367" i="6" s="1"/>
  <c r="E315" i="12" s="1"/>
  <c r="AP368" i="6"/>
  <c r="AQ368" i="6" s="1"/>
  <c r="AR368" i="6" s="1"/>
  <c r="E316" i="12" s="1"/>
  <c r="AP369" i="6"/>
  <c r="AQ369" i="6" s="1"/>
  <c r="AR369" i="6" s="1"/>
  <c r="E317" i="12" s="1"/>
  <c r="AP370" i="6"/>
  <c r="AQ370" i="6" s="1"/>
  <c r="AR370" i="6" s="1"/>
  <c r="E318" i="12" s="1"/>
  <c r="AP371" i="6"/>
  <c r="AQ371" i="6" s="1"/>
  <c r="AR371" i="6" s="1"/>
  <c r="E319" i="12" s="1"/>
  <c r="AP372" i="6"/>
  <c r="AQ372" i="6" s="1"/>
  <c r="AR372" i="6" s="1"/>
  <c r="E320" i="12" s="1"/>
  <c r="AP373" i="6"/>
  <c r="AQ373" i="6" s="1"/>
  <c r="AR373" i="6" s="1"/>
  <c r="E321" i="12" s="1"/>
  <c r="AP374" i="6"/>
  <c r="AQ374" i="6" s="1"/>
  <c r="AR374" i="6" s="1"/>
  <c r="E322" i="12" s="1"/>
  <c r="AP375" i="6"/>
  <c r="AQ375" i="6" s="1"/>
  <c r="AR375" i="6" s="1"/>
  <c r="E323" i="12" s="1"/>
  <c r="AP376" i="6"/>
  <c r="AQ376" i="6" s="1"/>
  <c r="AR376" i="6" s="1"/>
  <c r="E324" i="12" s="1"/>
  <c r="AP377" i="6"/>
  <c r="AQ377" i="6" s="1"/>
  <c r="AR377" i="6" s="1"/>
  <c r="E325" i="12" s="1"/>
  <c r="AP378" i="6"/>
  <c r="AQ378" i="6" s="1"/>
  <c r="AR378" i="6" s="1"/>
  <c r="E326" i="12" s="1"/>
  <c r="AP379" i="6"/>
  <c r="AQ379" i="6" s="1"/>
  <c r="AR379" i="6" s="1"/>
  <c r="E327" i="12" s="1"/>
  <c r="AP380" i="6"/>
  <c r="AQ380" i="6" s="1"/>
  <c r="AR380" i="6" s="1"/>
  <c r="E328" i="12" s="1"/>
  <c r="AP381" i="6"/>
  <c r="AQ381" i="6" s="1"/>
  <c r="AR381" i="6" s="1"/>
  <c r="E329" i="12" s="1"/>
  <c r="AP382" i="6"/>
  <c r="AQ382" i="6" s="1"/>
  <c r="AR382" i="6" s="1"/>
  <c r="E330" i="12" s="1"/>
  <c r="AP383" i="6"/>
  <c r="AQ383" i="6" s="1"/>
  <c r="AR383" i="6" s="1"/>
  <c r="E331" i="12" s="1"/>
  <c r="AP384" i="6"/>
  <c r="AQ384" i="6"/>
  <c r="AR384" i="6" s="1"/>
  <c r="E332" i="12" s="1"/>
  <c r="AP385" i="6"/>
  <c r="AQ385" i="6" s="1"/>
  <c r="AR385" i="6" s="1"/>
  <c r="E333" i="12" s="1"/>
  <c r="AP386" i="6"/>
  <c r="AQ386" i="6" s="1"/>
  <c r="AR386" i="6" s="1"/>
  <c r="E334" i="12" s="1"/>
  <c r="AP387" i="6"/>
  <c r="AQ387" i="6" s="1"/>
  <c r="AR387" i="6" s="1"/>
  <c r="E335" i="12" s="1"/>
  <c r="AP388" i="6"/>
  <c r="AQ388" i="6" s="1"/>
  <c r="AR388" i="6" s="1"/>
  <c r="E336" i="12" s="1"/>
  <c r="AP389" i="6"/>
  <c r="AQ389" i="6" s="1"/>
  <c r="AR389" i="6" s="1"/>
  <c r="E337" i="12" s="1"/>
  <c r="AP390" i="6"/>
  <c r="AQ390" i="6" s="1"/>
  <c r="AR390" i="6" s="1"/>
  <c r="E338" i="12" s="1"/>
  <c r="AP391" i="6"/>
  <c r="AQ391" i="6" s="1"/>
  <c r="AR391" i="6" s="1"/>
  <c r="E339" i="12" s="1"/>
  <c r="AP392" i="6"/>
  <c r="AQ392" i="6"/>
  <c r="AR392" i="6" s="1"/>
  <c r="E340" i="12" s="1"/>
  <c r="AP393" i="6"/>
  <c r="AQ393" i="6" s="1"/>
  <c r="AR393" i="6" s="1"/>
  <c r="E341" i="12" s="1"/>
  <c r="AP394" i="6"/>
  <c r="AQ394" i="6" s="1"/>
  <c r="AR394" i="6" s="1"/>
  <c r="E342" i="12" s="1"/>
  <c r="AP395" i="6"/>
  <c r="AQ395" i="6" s="1"/>
  <c r="AR395" i="6" s="1"/>
  <c r="E343" i="12" s="1"/>
  <c r="AP396" i="6"/>
  <c r="AQ396" i="6" s="1"/>
  <c r="AR396" i="6" s="1"/>
  <c r="E344" i="12" s="1"/>
  <c r="AP397" i="6"/>
  <c r="AQ397" i="6" s="1"/>
  <c r="AR397" i="6" s="1"/>
  <c r="E345" i="12" s="1"/>
  <c r="AP398" i="6"/>
  <c r="AQ398" i="6" s="1"/>
  <c r="AR398" i="6" s="1"/>
  <c r="E346" i="12" s="1"/>
  <c r="AP399" i="6"/>
  <c r="AQ399" i="6" s="1"/>
  <c r="AR399" i="6" s="1"/>
  <c r="E347" i="12" s="1"/>
  <c r="AP400" i="6"/>
  <c r="AQ400" i="6" s="1"/>
  <c r="AR400" i="6" s="1"/>
  <c r="E348" i="12" s="1"/>
  <c r="AP401" i="6"/>
  <c r="AQ401" i="6" s="1"/>
  <c r="AR401" i="6" s="1"/>
  <c r="E349" i="12" s="1"/>
  <c r="AP402" i="6"/>
  <c r="AQ402" i="6" s="1"/>
  <c r="AR402" i="6" s="1"/>
  <c r="E350" i="12" s="1"/>
  <c r="AP403" i="6"/>
  <c r="AQ403" i="6" s="1"/>
  <c r="AR403" i="6" s="1"/>
  <c r="E351" i="12" s="1"/>
  <c r="AP404" i="6"/>
  <c r="AQ404" i="6" s="1"/>
  <c r="AR404" i="6" s="1"/>
  <c r="E352" i="12" s="1"/>
  <c r="AP405" i="6"/>
  <c r="AQ405" i="6" s="1"/>
  <c r="AR405" i="6" s="1"/>
  <c r="E353" i="12" s="1"/>
  <c r="AP406" i="6"/>
  <c r="AQ406" i="6" s="1"/>
  <c r="AR406" i="6" s="1"/>
  <c r="E354" i="12" s="1"/>
  <c r="AP407" i="6"/>
  <c r="AQ407" i="6" s="1"/>
  <c r="AR407" i="6" s="1"/>
  <c r="E355" i="12" s="1"/>
  <c r="AP408" i="6"/>
  <c r="AQ408" i="6" s="1"/>
  <c r="AR408" i="6" s="1"/>
  <c r="E356" i="12" s="1"/>
  <c r="AP409" i="6"/>
  <c r="AQ409" i="6" s="1"/>
  <c r="AR409" i="6" s="1"/>
  <c r="E357" i="12" s="1"/>
  <c r="AP410" i="6"/>
  <c r="AQ410" i="6" s="1"/>
  <c r="AR410" i="6" s="1"/>
  <c r="E358" i="12" s="1"/>
  <c r="AP411" i="6"/>
  <c r="AQ411" i="6" s="1"/>
  <c r="AR411" i="6" s="1"/>
  <c r="E359" i="12" s="1"/>
  <c r="AP412" i="6"/>
  <c r="AQ412" i="6" s="1"/>
  <c r="AR412" i="6" s="1"/>
  <c r="E360" i="12" s="1"/>
  <c r="AP413" i="6"/>
  <c r="AQ413" i="6" s="1"/>
  <c r="AR413" i="6" s="1"/>
  <c r="E361" i="12" s="1"/>
  <c r="AP414" i="6"/>
  <c r="AQ414" i="6" s="1"/>
  <c r="AR414" i="6" s="1"/>
  <c r="E362" i="12" s="1"/>
  <c r="AP415" i="6"/>
  <c r="AQ415" i="6" s="1"/>
  <c r="AR415" i="6" s="1"/>
  <c r="E363" i="12" s="1"/>
  <c r="AP416" i="6"/>
  <c r="AQ416" i="6" s="1"/>
  <c r="AR416" i="6" s="1"/>
  <c r="E364" i="12" s="1"/>
  <c r="AP417" i="6"/>
  <c r="AQ417" i="6" s="1"/>
  <c r="AR417" i="6" s="1"/>
  <c r="E365" i="12" s="1"/>
  <c r="AP418" i="6"/>
  <c r="AQ418" i="6" s="1"/>
  <c r="AR418" i="6" s="1"/>
  <c r="E366" i="12" s="1"/>
  <c r="AP419" i="6"/>
  <c r="AQ419" i="6" s="1"/>
  <c r="AR419" i="6" s="1"/>
  <c r="E367" i="12" s="1"/>
  <c r="AP420" i="6"/>
  <c r="AQ420" i="6" s="1"/>
  <c r="AR420" i="6" s="1"/>
  <c r="E368" i="12" s="1"/>
  <c r="AP421" i="6"/>
  <c r="AQ421" i="6" s="1"/>
  <c r="AR421" i="6" s="1"/>
  <c r="E369" i="12" s="1"/>
  <c r="AP422" i="6"/>
  <c r="AQ422" i="6" s="1"/>
  <c r="AR422" i="6" s="1"/>
  <c r="E370" i="12" s="1"/>
  <c r="AP423" i="6"/>
  <c r="AQ423" i="6" s="1"/>
  <c r="AR423" i="6" s="1"/>
  <c r="E371" i="12" s="1"/>
  <c r="AP424" i="6"/>
  <c r="AQ424" i="6"/>
  <c r="AR424" i="6" s="1"/>
  <c r="E372" i="12" s="1"/>
  <c r="AP425" i="6"/>
  <c r="AQ425" i="6" s="1"/>
  <c r="AR425" i="6" s="1"/>
  <c r="E373" i="12" s="1"/>
  <c r="AP426" i="6"/>
  <c r="AQ426" i="6" s="1"/>
  <c r="AR426" i="6" s="1"/>
  <c r="E374" i="12" s="1"/>
  <c r="AP427" i="6"/>
  <c r="AQ427" i="6" s="1"/>
  <c r="AR427" i="6" s="1"/>
  <c r="E375" i="12" s="1"/>
  <c r="AP428" i="6"/>
  <c r="AQ428" i="6" s="1"/>
  <c r="AR428" i="6" s="1"/>
  <c r="E376" i="12" s="1"/>
  <c r="AP429" i="6"/>
  <c r="AQ429" i="6" s="1"/>
  <c r="AR429" i="6" s="1"/>
  <c r="E377" i="12" s="1"/>
  <c r="AP430" i="6"/>
  <c r="AQ430" i="6" s="1"/>
  <c r="AR430" i="6" s="1"/>
  <c r="E378" i="12" s="1"/>
  <c r="AP431" i="6"/>
  <c r="AQ431" i="6" s="1"/>
  <c r="AR431" i="6" s="1"/>
  <c r="E379" i="12" s="1"/>
  <c r="AP432" i="6"/>
  <c r="AQ432" i="6" s="1"/>
  <c r="AR432" i="6" s="1"/>
  <c r="E380" i="12" s="1"/>
  <c r="AP433" i="6"/>
  <c r="AQ433" i="6" s="1"/>
  <c r="AR433" i="6" s="1"/>
  <c r="E381" i="12" s="1"/>
  <c r="AP434" i="6"/>
  <c r="AQ434" i="6" s="1"/>
  <c r="AR434" i="6" s="1"/>
  <c r="E382" i="12" s="1"/>
  <c r="AP435" i="6"/>
  <c r="AQ435" i="6" s="1"/>
  <c r="AR435" i="6" s="1"/>
  <c r="E383" i="12" s="1"/>
  <c r="AP436" i="6"/>
  <c r="AQ436" i="6" s="1"/>
  <c r="AR436" i="6" s="1"/>
  <c r="E384" i="12" s="1"/>
  <c r="AP437" i="6"/>
  <c r="AQ437" i="6" s="1"/>
  <c r="AR437" i="6" s="1"/>
  <c r="E385" i="12" s="1"/>
  <c r="AP438" i="6"/>
  <c r="AQ438" i="6" s="1"/>
  <c r="AR438" i="6" s="1"/>
  <c r="E386" i="12" s="1"/>
  <c r="AP439" i="6"/>
  <c r="AQ439" i="6" s="1"/>
  <c r="AR439" i="6" s="1"/>
  <c r="E387" i="12" s="1"/>
  <c r="AP440" i="6"/>
  <c r="AQ440" i="6" s="1"/>
  <c r="AR440" i="6" s="1"/>
  <c r="E388" i="12" s="1"/>
  <c r="AP441" i="6"/>
  <c r="AQ441" i="6" s="1"/>
  <c r="AR441" i="6" s="1"/>
  <c r="E389" i="12" s="1"/>
  <c r="AP442" i="6"/>
  <c r="AQ442" i="6" s="1"/>
  <c r="AR442" i="6" s="1"/>
  <c r="E390" i="12" s="1"/>
  <c r="AP443" i="6"/>
  <c r="AQ443" i="6" s="1"/>
  <c r="AR443" i="6" s="1"/>
  <c r="E391" i="12" s="1"/>
  <c r="AP444" i="6"/>
  <c r="AQ444" i="6" s="1"/>
  <c r="AR444" i="6" s="1"/>
  <c r="E392" i="12" s="1"/>
  <c r="AP445" i="6"/>
  <c r="AQ445" i="6" s="1"/>
  <c r="AR445" i="6" s="1"/>
  <c r="E393" i="12" s="1"/>
  <c r="AP446" i="6"/>
  <c r="AQ446" i="6" s="1"/>
  <c r="AR446" i="6" s="1"/>
  <c r="E394" i="12" s="1"/>
  <c r="AP447" i="6"/>
  <c r="AQ447" i="6" s="1"/>
  <c r="AR447" i="6" s="1"/>
  <c r="E395" i="12" s="1"/>
  <c r="AP448" i="6"/>
  <c r="AQ448" i="6" s="1"/>
  <c r="AR448" i="6" s="1"/>
  <c r="E396" i="12" s="1"/>
  <c r="AP449" i="6"/>
  <c r="AQ449" i="6" s="1"/>
  <c r="AR449" i="6" s="1"/>
  <c r="E397" i="12" s="1"/>
  <c r="AP450" i="6"/>
  <c r="AQ450" i="6" s="1"/>
  <c r="AR450" i="6" s="1"/>
  <c r="E398" i="12" s="1"/>
  <c r="AP451" i="6"/>
  <c r="AQ451" i="6" s="1"/>
  <c r="AR451" i="6" s="1"/>
  <c r="E399" i="12" s="1"/>
  <c r="AP452" i="6"/>
  <c r="AQ452" i="6" s="1"/>
  <c r="AR452" i="6" s="1"/>
  <c r="E400" i="12" s="1"/>
  <c r="AP453" i="6"/>
  <c r="AQ453" i="6" s="1"/>
  <c r="AR453" i="6" s="1"/>
  <c r="E401" i="12" s="1"/>
  <c r="AP454" i="6"/>
  <c r="AQ454" i="6" s="1"/>
  <c r="AR454" i="6" s="1"/>
  <c r="E402" i="12" s="1"/>
  <c r="AP455" i="6"/>
  <c r="AQ455" i="6" s="1"/>
  <c r="AR455" i="6" s="1"/>
  <c r="E403" i="12" s="1"/>
  <c r="AP456" i="6"/>
  <c r="AQ456" i="6" s="1"/>
  <c r="AR456" i="6" s="1"/>
  <c r="E404" i="12" s="1"/>
  <c r="AP457" i="6"/>
  <c r="AQ457" i="6" s="1"/>
  <c r="AR457" i="6" s="1"/>
  <c r="E405" i="12" s="1"/>
  <c r="AP458" i="6"/>
  <c r="AQ458" i="6" s="1"/>
  <c r="AR458" i="6" s="1"/>
  <c r="E406" i="12" s="1"/>
  <c r="AP459" i="6"/>
  <c r="AQ459" i="6" s="1"/>
  <c r="AR459" i="6" s="1"/>
  <c r="E407" i="12" s="1"/>
  <c r="AP460" i="6"/>
  <c r="AQ460" i="6" s="1"/>
  <c r="AR460" i="6" s="1"/>
  <c r="E408" i="12" s="1"/>
  <c r="AP461" i="6"/>
  <c r="AQ461" i="6" s="1"/>
  <c r="AR461" i="6" s="1"/>
  <c r="E409" i="12" s="1"/>
  <c r="AP462" i="6"/>
  <c r="AQ462" i="6" s="1"/>
  <c r="AR462" i="6" s="1"/>
  <c r="E410" i="12" s="1"/>
  <c r="AP463" i="6"/>
  <c r="AQ463" i="6" s="1"/>
  <c r="AR463" i="6" s="1"/>
  <c r="E411" i="12" s="1"/>
  <c r="AP464" i="6"/>
  <c r="AQ464" i="6"/>
  <c r="AR464" i="6" s="1"/>
  <c r="E412" i="12" s="1"/>
  <c r="AP465" i="6"/>
  <c r="AQ465" i="6" s="1"/>
  <c r="AR465" i="6" s="1"/>
  <c r="E413" i="12" s="1"/>
  <c r="AP466" i="6"/>
  <c r="AQ466" i="6" s="1"/>
  <c r="AR466" i="6" s="1"/>
  <c r="E414" i="12" s="1"/>
  <c r="AP467" i="6"/>
  <c r="AQ467" i="6" s="1"/>
  <c r="AR467" i="6" s="1"/>
  <c r="E415" i="12" s="1"/>
  <c r="AP468" i="6"/>
  <c r="AQ468" i="6" s="1"/>
  <c r="AR468" i="6" s="1"/>
  <c r="E416" i="12" s="1"/>
  <c r="AP469" i="6"/>
  <c r="AQ469" i="6" s="1"/>
  <c r="AR469" i="6" s="1"/>
  <c r="E417" i="12" s="1"/>
  <c r="AP470" i="6"/>
  <c r="AQ470" i="6" s="1"/>
  <c r="AR470" i="6" s="1"/>
  <c r="E418" i="12" s="1"/>
  <c r="AP471" i="6"/>
  <c r="AQ471" i="6" s="1"/>
  <c r="AR471" i="6" s="1"/>
  <c r="E419" i="12" s="1"/>
  <c r="AP472" i="6"/>
  <c r="AQ472" i="6" s="1"/>
  <c r="AR472" i="6" s="1"/>
  <c r="E420" i="12" s="1"/>
  <c r="AP473" i="6"/>
  <c r="AQ473" i="6" s="1"/>
  <c r="AR473" i="6" s="1"/>
  <c r="E421" i="12" s="1"/>
  <c r="AP474" i="6"/>
  <c r="AQ474" i="6" s="1"/>
  <c r="AR474" i="6" s="1"/>
  <c r="E422" i="12" s="1"/>
  <c r="AP475" i="6"/>
  <c r="AQ475" i="6" s="1"/>
  <c r="AR475" i="6" s="1"/>
  <c r="E423" i="12" s="1"/>
  <c r="AP476" i="6"/>
  <c r="AQ476" i="6" s="1"/>
  <c r="AR476" i="6" s="1"/>
  <c r="E424" i="12" s="1"/>
  <c r="AP477" i="6"/>
  <c r="AQ477" i="6" s="1"/>
  <c r="AR477" i="6" s="1"/>
  <c r="E425" i="12" s="1"/>
  <c r="AP478" i="6"/>
  <c r="AQ478" i="6" s="1"/>
  <c r="AR478" i="6" s="1"/>
  <c r="E426" i="12" s="1"/>
  <c r="AP479" i="6"/>
  <c r="AQ479" i="6" s="1"/>
  <c r="AR479" i="6" s="1"/>
  <c r="E427" i="12" s="1"/>
  <c r="AP480" i="6"/>
  <c r="AQ480" i="6" s="1"/>
  <c r="AR480" i="6" s="1"/>
  <c r="E428" i="12" s="1"/>
  <c r="AP481" i="6"/>
  <c r="AQ481" i="6" s="1"/>
  <c r="AR481" i="6" s="1"/>
  <c r="E429" i="12" s="1"/>
  <c r="AP482" i="6"/>
  <c r="AQ482" i="6" s="1"/>
  <c r="AR482" i="6" s="1"/>
  <c r="E430" i="12" s="1"/>
  <c r="AP483" i="6"/>
  <c r="AQ483" i="6" s="1"/>
  <c r="AR483" i="6" s="1"/>
  <c r="E431" i="12" s="1"/>
  <c r="AP484" i="6"/>
  <c r="AQ484" i="6" s="1"/>
  <c r="AR484" i="6" s="1"/>
  <c r="E432" i="12" s="1"/>
  <c r="AP485" i="6"/>
  <c r="AQ485" i="6" s="1"/>
  <c r="AR485" i="6" s="1"/>
  <c r="E433" i="12" s="1"/>
  <c r="AP486" i="6"/>
  <c r="AQ486" i="6" s="1"/>
  <c r="AR486" i="6" s="1"/>
  <c r="E434" i="12" s="1"/>
  <c r="AP487" i="6"/>
  <c r="AQ487" i="6" s="1"/>
  <c r="AR487" i="6" s="1"/>
  <c r="E435" i="12" s="1"/>
  <c r="AP488" i="6"/>
  <c r="AQ488" i="6" s="1"/>
  <c r="AR488" i="6" s="1"/>
  <c r="E436" i="12" s="1"/>
  <c r="AP489" i="6"/>
  <c r="AQ489" i="6" s="1"/>
  <c r="AR489" i="6" s="1"/>
  <c r="E437" i="12" s="1"/>
  <c r="AP490" i="6"/>
  <c r="AQ490" i="6" s="1"/>
  <c r="AR490" i="6" s="1"/>
  <c r="E438" i="12" s="1"/>
  <c r="AP491" i="6"/>
  <c r="AQ491" i="6" s="1"/>
  <c r="AR491" i="6" s="1"/>
  <c r="E439" i="12" s="1"/>
  <c r="AP492" i="6"/>
  <c r="AQ492" i="6" s="1"/>
  <c r="AR492" i="6" s="1"/>
  <c r="E440" i="12" s="1"/>
  <c r="AP493" i="6"/>
  <c r="AQ493" i="6" s="1"/>
  <c r="AR493" i="6" s="1"/>
  <c r="E441" i="12" s="1"/>
  <c r="AP494" i="6"/>
  <c r="AQ494" i="6" s="1"/>
  <c r="AR494" i="6" s="1"/>
  <c r="E442" i="12" s="1"/>
  <c r="AP495" i="6"/>
  <c r="AQ495" i="6" s="1"/>
  <c r="AR495" i="6" s="1"/>
  <c r="E443" i="12" s="1"/>
  <c r="AP496" i="6"/>
  <c r="AQ496" i="6" s="1"/>
  <c r="AR496" i="6" s="1"/>
  <c r="E444" i="12" s="1"/>
  <c r="AP497" i="6"/>
  <c r="AQ497" i="6" s="1"/>
  <c r="AR497" i="6" s="1"/>
  <c r="E445" i="12" s="1"/>
  <c r="AP498" i="6"/>
  <c r="AQ498" i="6" s="1"/>
  <c r="AR498" i="6" s="1"/>
  <c r="E446" i="12" s="1"/>
  <c r="AP499" i="6"/>
  <c r="AQ499" i="6" s="1"/>
  <c r="AR499" i="6" s="1"/>
  <c r="E447" i="12" s="1"/>
  <c r="AP500" i="6"/>
  <c r="AQ500" i="6" s="1"/>
  <c r="AR500" i="6" s="1"/>
  <c r="E448" i="12" s="1"/>
  <c r="AP501" i="6"/>
  <c r="AQ501" i="6" s="1"/>
  <c r="AR501" i="6" s="1"/>
  <c r="E449" i="12" s="1"/>
  <c r="AP502" i="6"/>
  <c r="AQ502" i="6" s="1"/>
  <c r="AR502" i="6" s="1"/>
  <c r="E450" i="12" s="1"/>
  <c r="AP503" i="6"/>
  <c r="AQ503" i="6" s="1"/>
  <c r="AR503" i="6" s="1"/>
  <c r="E451" i="12" s="1"/>
  <c r="AP504" i="6"/>
  <c r="AQ504" i="6" s="1"/>
  <c r="AR504" i="6" s="1"/>
  <c r="E452" i="12" s="1"/>
  <c r="AP505" i="6"/>
  <c r="AQ505" i="6" s="1"/>
  <c r="AR505" i="6" s="1"/>
  <c r="E453" i="12" s="1"/>
  <c r="AP506" i="6"/>
  <c r="AQ506" i="6" s="1"/>
  <c r="AR506" i="6" s="1"/>
  <c r="E454" i="12" s="1"/>
  <c r="AP507" i="6"/>
  <c r="AQ507" i="6" s="1"/>
  <c r="AR507" i="6" s="1"/>
  <c r="E455" i="12" s="1"/>
  <c r="AP508" i="6"/>
  <c r="AQ508" i="6" s="1"/>
  <c r="AR508" i="6" s="1"/>
  <c r="E456" i="12" s="1"/>
  <c r="AP509" i="6"/>
  <c r="AQ509" i="6" s="1"/>
  <c r="AR509" i="6" s="1"/>
  <c r="E457" i="12" s="1"/>
  <c r="AP510" i="6"/>
  <c r="AQ510" i="6" s="1"/>
  <c r="AR510" i="6" s="1"/>
  <c r="E458" i="12" s="1"/>
  <c r="AP511" i="6"/>
  <c r="AQ511" i="6" s="1"/>
  <c r="AR511" i="6" s="1"/>
  <c r="E459" i="12" s="1"/>
  <c r="AP512" i="6"/>
  <c r="AQ512" i="6" s="1"/>
  <c r="AR512" i="6" s="1"/>
  <c r="E460" i="12" s="1"/>
  <c r="AP513" i="6"/>
  <c r="AQ513" i="6" s="1"/>
  <c r="AR513" i="6" s="1"/>
  <c r="E461" i="12" s="1"/>
  <c r="AP514" i="6"/>
  <c r="AQ514" i="6" s="1"/>
  <c r="AR514" i="6" s="1"/>
  <c r="E462" i="12" s="1"/>
  <c r="AP515" i="6"/>
  <c r="AQ515" i="6" s="1"/>
  <c r="AR515" i="6" s="1"/>
  <c r="E463" i="12" s="1"/>
  <c r="AP516" i="6"/>
  <c r="AQ516" i="6" s="1"/>
  <c r="AR516" i="6" s="1"/>
  <c r="E464" i="12" s="1"/>
  <c r="AP517" i="6"/>
  <c r="AQ517" i="6" s="1"/>
  <c r="AR517" i="6" s="1"/>
  <c r="E465" i="12" s="1"/>
  <c r="AP518" i="6"/>
  <c r="AQ518" i="6" s="1"/>
  <c r="AR518" i="6" s="1"/>
  <c r="E466" i="12" s="1"/>
  <c r="AP519" i="6"/>
  <c r="AQ519" i="6" s="1"/>
  <c r="AR519" i="6" s="1"/>
  <c r="E467" i="12" s="1"/>
  <c r="AP520" i="6"/>
  <c r="AQ520" i="6" s="1"/>
  <c r="AR520" i="6" s="1"/>
  <c r="E468" i="12" s="1"/>
  <c r="AP521" i="6"/>
  <c r="AQ521" i="6" s="1"/>
  <c r="AR521" i="6" s="1"/>
  <c r="E469" i="12" s="1"/>
  <c r="AP522" i="6"/>
  <c r="AQ522" i="6" s="1"/>
  <c r="AR522" i="6" s="1"/>
  <c r="E470" i="12" s="1"/>
  <c r="AP523" i="6"/>
  <c r="AQ523" i="6" s="1"/>
  <c r="AR523" i="6" s="1"/>
  <c r="E471" i="12" s="1"/>
  <c r="AP524" i="6"/>
  <c r="AQ524" i="6" s="1"/>
  <c r="AR524" i="6" s="1"/>
  <c r="E472" i="12" s="1"/>
  <c r="AP525" i="6"/>
  <c r="AQ525" i="6" s="1"/>
  <c r="AR525" i="6" s="1"/>
  <c r="E473" i="12" s="1"/>
  <c r="AP526" i="6"/>
  <c r="AQ526" i="6" s="1"/>
  <c r="AR526" i="6" s="1"/>
  <c r="E474" i="12" s="1"/>
  <c r="AP527" i="6"/>
  <c r="AQ527" i="6" s="1"/>
  <c r="AR527" i="6" s="1"/>
  <c r="E475" i="12" s="1"/>
  <c r="AP528" i="6"/>
  <c r="AQ528" i="6"/>
  <c r="AR528" i="6" s="1"/>
  <c r="E476" i="12" s="1"/>
  <c r="AP529" i="6"/>
  <c r="AQ529" i="6" s="1"/>
  <c r="AR529" i="6" s="1"/>
  <c r="E477" i="12" s="1"/>
  <c r="AP530" i="6"/>
  <c r="AQ530" i="6" s="1"/>
  <c r="AR530" i="6" s="1"/>
  <c r="E478" i="12" s="1"/>
  <c r="AP531" i="6"/>
  <c r="AQ531" i="6" s="1"/>
  <c r="AR531" i="6" s="1"/>
  <c r="E479" i="12" s="1"/>
  <c r="AP532" i="6"/>
  <c r="AQ532" i="6" s="1"/>
  <c r="AR532" i="6" s="1"/>
  <c r="E480" i="12" s="1"/>
  <c r="AP533" i="6"/>
  <c r="AQ533" i="6" s="1"/>
  <c r="AR533" i="6" s="1"/>
  <c r="E481" i="12" s="1"/>
  <c r="AP534" i="6"/>
  <c r="AQ534" i="6" s="1"/>
  <c r="AR534" i="6" s="1"/>
  <c r="E482" i="12" s="1"/>
  <c r="AP535" i="6"/>
  <c r="AQ535" i="6" s="1"/>
  <c r="AR535" i="6" s="1"/>
  <c r="E483" i="12" s="1"/>
  <c r="AP536" i="6"/>
  <c r="AQ536" i="6" s="1"/>
  <c r="AR536" i="6" s="1"/>
  <c r="E484" i="12" s="1"/>
  <c r="AP537" i="6"/>
  <c r="AQ537" i="6" s="1"/>
  <c r="AR537" i="6" s="1"/>
  <c r="E485" i="12" s="1"/>
  <c r="AP538" i="6"/>
  <c r="AQ538" i="6" s="1"/>
  <c r="AR538" i="6" s="1"/>
  <c r="E486" i="12" s="1"/>
  <c r="AP539" i="6"/>
  <c r="AQ539" i="6" s="1"/>
  <c r="AR539" i="6" s="1"/>
  <c r="E487" i="12" s="1"/>
  <c r="AP540" i="6"/>
  <c r="AQ540" i="6" s="1"/>
  <c r="AR540" i="6" s="1"/>
  <c r="E488" i="12" s="1"/>
  <c r="AP541" i="6"/>
  <c r="AQ541" i="6" s="1"/>
  <c r="AR541" i="6" s="1"/>
  <c r="E489" i="12" s="1"/>
  <c r="AP542" i="6"/>
  <c r="AQ542" i="6" s="1"/>
  <c r="AR542" i="6" s="1"/>
  <c r="E490" i="12" s="1"/>
  <c r="AP543" i="6"/>
  <c r="AQ543" i="6" s="1"/>
  <c r="AR543" i="6" s="1"/>
  <c r="E491" i="12" s="1"/>
  <c r="AP544" i="6"/>
  <c r="AQ544" i="6" s="1"/>
  <c r="AR544" i="6" s="1"/>
  <c r="E492" i="12" s="1"/>
  <c r="AP545" i="6"/>
  <c r="AQ545" i="6" s="1"/>
  <c r="AR545" i="6" s="1"/>
  <c r="E493" i="12" s="1"/>
  <c r="AP546" i="6"/>
  <c r="AQ546" i="6" s="1"/>
  <c r="AR546" i="6" s="1"/>
  <c r="E494" i="12" s="1"/>
  <c r="AP547" i="6"/>
  <c r="AQ547" i="6" s="1"/>
  <c r="AR547" i="6" s="1"/>
  <c r="E495" i="12" s="1"/>
  <c r="AP548" i="6"/>
  <c r="AQ548" i="6" s="1"/>
  <c r="AR548" i="6" s="1"/>
  <c r="E496" i="12" s="1"/>
  <c r="AP549" i="6"/>
  <c r="AQ549" i="6" s="1"/>
  <c r="AR549" i="6" s="1"/>
  <c r="E497" i="12" s="1"/>
  <c r="AP550" i="6"/>
  <c r="AQ550" i="6" s="1"/>
  <c r="AR550" i="6" s="1"/>
  <c r="E498" i="12" s="1"/>
  <c r="AP551" i="6"/>
  <c r="AQ551" i="6" s="1"/>
  <c r="AR551" i="6" s="1"/>
  <c r="E499" i="12" s="1"/>
  <c r="AP552" i="6"/>
  <c r="AQ552" i="6" s="1"/>
  <c r="AR552" i="6" s="1"/>
  <c r="E500" i="12" s="1"/>
  <c r="AP553" i="6"/>
  <c r="AQ553" i="6" s="1"/>
  <c r="AR553" i="6" s="1"/>
  <c r="E501" i="12" s="1"/>
  <c r="AP554" i="6"/>
  <c r="AQ554" i="6" s="1"/>
  <c r="AR554" i="6" s="1"/>
  <c r="E502" i="12" s="1"/>
  <c r="AP555" i="6"/>
  <c r="AQ555" i="6" s="1"/>
  <c r="AR555" i="6" s="1"/>
  <c r="E503" i="12" s="1"/>
  <c r="AP556" i="6"/>
  <c r="AQ556" i="6" s="1"/>
  <c r="AR556" i="6" s="1"/>
  <c r="E504" i="12" s="1"/>
  <c r="AP557" i="6"/>
  <c r="AQ557" i="6" s="1"/>
  <c r="AR557" i="6" s="1"/>
  <c r="E505" i="12" s="1"/>
  <c r="AP558" i="6"/>
  <c r="AQ558" i="6" s="1"/>
  <c r="AR558" i="6" s="1"/>
  <c r="E506" i="12" s="1"/>
  <c r="AP559" i="6"/>
  <c r="AQ559" i="6" s="1"/>
  <c r="AR559" i="6" s="1"/>
  <c r="E507" i="12" s="1"/>
  <c r="AP560" i="6"/>
  <c r="AQ560" i="6"/>
  <c r="AR560" i="6" s="1"/>
  <c r="E508" i="12" s="1"/>
  <c r="AP561" i="6"/>
  <c r="AQ561" i="6" s="1"/>
  <c r="AR561" i="6" s="1"/>
  <c r="E509" i="12" s="1"/>
  <c r="AP562" i="6"/>
  <c r="AQ562" i="6" s="1"/>
  <c r="AR562" i="6" s="1"/>
  <c r="E510" i="12" s="1"/>
  <c r="AP563" i="6"/>
  <c r="AQ563" i="6" s="1"/>
  <c r="AR563" i="6" s="1"/>
  <c r="E511" i="12" s="1"/>
  <c r="AP564" i="6"/>
  <c r="AQ564" i="6" s="1"/>
  <c r="AR564" i="6" s="1"/>
  <c r="E512" i="12" s="1"/>
  <c r="AP565" i="6"/>
  <c r="AQ565" i="6" s="1"/>
  <c r="AR565" i="6" s="1"/>
  <c r="E513" i="12" s="1"/>
  <c r="AP566" i="6"/>
  <c r="AQ566" i="6" s="1"/>
  <c r="AR566" i="6" s="1"/>
  <c r="E514" i="12" s="1"/>
  <c r="AP567" i="6"/>
  <c r="AQ567" i="6" s="1"/>
  <c r="AR567" i="6" s="1"/>
  <c r="E515" i="12" s="1"/>
  <c r="AP568" i="6"/>
  <c r="AQ568" i="6" s="1"/>
  <c r="AR568" i="6" s="1"/>
  <c r="E516" i="12" s="1"/>
  <c r="AP569" i="6"/>
  <c r="AQ569" i="6" s="1"/>
  <c r="AR569" i="6" s="1"/>
  <c r="E517" i="12" s="1"/>
  <c r="AP570" i="6"/>
  <c r="AQ570" i="6" s="1"/>
  <c r="AR570" i="6" s="1"/>
  <c r="E518" i="12" s="1"/>
  <c r="AP571" i="6"/>
  <c r="AQ571" i="6" s="1"/>
  <c r="AR571" i="6" s="1"/>
  <c r="E519" i="12" s="1"/>
  <c r="AP572" i="6"/>
  <c r="AQ572" i="6" s="1"/>
  <c r="AR572" i="6" s="1"/>
  <c r="E520" i="12" s="1"/>
  <c r="AP573" i="6"/>
  <c r="AQ573" i="6" s="1"/>
  <c r="AR573" i="6" s="1"/>
  <c r="E521" i="12" s="1"/>
  <c r="AP574" i="6"/>
  <c r="AQ574" i="6" s="1"/>
  <c r="AR574" i="6" s="1"/>
  <c r="E522" i="12" s="1"/>
  <c r="AP575" i="6"/>
  <c r="AQ575" i="6" s="1"/>
  <c r="AR575" i="6" s="1"/>
  <c r="E523" i="12" s="1"/>
  <c r="AP576" i="6"/>
  <c r="AQ576" i="6" s="1"/>
  <c r="AR576" i="6" s="1"/>
  <c r="E524" i="12" s="1"/>
  <c r="AP577" i="6"/>
  <c r="AQ577" i="6" s="1"/>
  <c r="AR577" i="6" s="1"/>
  <c r="E525" i="12" s="1"/>
  <c r="AP578" i="6"/>
  <c r="AQ578" i="6" s="1"/>
  <c r="AR578" i="6" s="1"/>
  <c r="E526" i="12" s="1"/>
  <c r="AP579" i="6"/>
  <c r="AQ579" i="6" s="1"/>
  <c r="AR579" i="6" s="1"/>
  <c r="E527" i="12" s="1"/>
  <c r="AP580" i="6"/>
  <c r="AQ580" i="6" s="1"/>
  <c r="AR580" i="6" s="1"/>
  <c r="E528" i="12" s="1"/>
  <c r="AP581" i="6"/>
  <c r="AQ581" i="6" s="1"/>
  <c r="AR581" i="6" s="1"/>
  <c r="E529" i="12" s="1"/>
  <c r="AP582" i="6"/>
  <c r="AQ582" i="6" s="1"/>
  <c r="AR582" i="6" s="1"/>
  <c r="E530" i="12" s="1"/>
  <c r="AP583" i="6"/>
  <c r="AQ583" i="6" s="1"/>
  <c r="AR583" i="6" s="1"/>
  <c r="E531" i="12" s="1"/>
  <c r="AP584" i="6"/>
  <c r="AQ584" i="6" s="1"/>
  <c r="AR584" i="6" s="1"/>
  <c r="E532" i="12" s="1"/>
  <c r="AP585" i="6"/>
  <c r="AQ585" i="6" s="1"/>
  <c r="AR585" i="6" s="1"/>
  <c r="E533" i="12" s="1"/>
  <c r="AP586" i="6"/>
  <c r="AQ586" i="6" s="1"/>
  <c r="AR586" i="6" s="1"/>
  <c r="E534" i="12" s="1"/>
  <c r="AP587" i="6"/>
  <c r="AQ587" i="6" s="1"/>
  <c r="AR587" i="6" s="1"/>
  <c r="E535" i="12" s="1"/>
  <c r="AP588" i="6"/>
  <c r="AQ588" i="6" s="1"/>
  <c r="AR588" i="6" s="1"/>
  <c r="E536" i="12" s="1"/>
  <c r="AP589" i="6"/>
  <c r="AQ589" i="6" s="1"/>
  <c r="AR589" i="6" s="1"/>
  <c r="E537" i="12" s="1"/>
  <c r="AP590" i="6"/>
  <c r="AQ590" i="6" s="1"/>
  <c r="AR590" i="6" s="1"/>
  <c r="E538" i="12" s="1"/>
  <c r="AP591" i="6"/>
  <c r="AQ591" i="6" s="1"/>
  <c r="AR591" i="6" s="1"/>
  <c r="E539" i="12" s="1"/>
  <c r="AP592" i="6"/>
  <c r="AQ592" i="6" s="1"/>
  <c r="AR592" i="6" s="1"/>
  <c r="E540" i="12" s="1"/>
  <c r="AP593" i="6"/>
  <c r="AQ593" i="6" s="1"/>
  <c r="AR593" i="6" s="1"/>
  <c r="E541" i="12" s="1"/>
  <c r="AP594" i="6"/>
  <c r="AQ594" i="6" s="1"/>
  <c r="AR594" i="6" s="1"/>
  <c r="E542" i="12" s="1"/>
  <c r="AP595" i="6"/>
  <c r="AQ595" i="6" s="1"/>
  <c r="AR595" i="6" s="1"/>
  <c r="E543" i="12" s="1"/>
  <c r="AP596" i="6"/>
  <c r="AQ596" i="6" s="1"/>
  <c r="AR596" i="6" s="1"/>
  <c r="E544" i="12" s="1"/>
  <c r="AP597" i="6"/>
  <c r="AQ597" i="6" s="1"/>
  <c r="AR597" i="6" s="1"/>
  <c r="E545" i="12" s="1"/>
  <c r="AP598" i="6"/>
  <c r="AQ598" i="6" s="1"/>
  <c r="AR598" i="6" s="1"/>
  <c r="E546" i="12" s="1"/>
  <c r="AP599" i="6"/>
  <c r="AQ599" i="6" s="1"/>
  <c r="AR599" i="6" s="1"/>
  <c r="E547" i="12" s="1"/>
  <c r="AP600" i="6"/>
  <c r="AQ600" i="6" s="1"/>
  <c r="AR600" i="6" s="1"/>
  <c r="E548" i="12" s="1"/>
  <c r="AP601" i="6"/>
  <c r="AQ601" i="6" s="1"/>
  <c r="AR601" i="6" s="1"/>
  <c r="E549" i="12" s="1"/>
  <c r="AP602" i="6"/>
  <c r="AQ602" i="6" s="1"/>
  <c r="AR602" i="6" s="1"/>
  <c r="E550" i="12" s="1"/>
  <c r="AP603" i="6"/>
  <c r="AQ603" i="6" s="1"/>
  <c r="AR603" i="6" s="1"/>
  <c r="E551" i="12" s="1"/>
  <c r="AP604" i="6"/>
  <c r="AQ604" i="6" s="1"/>
  <c r="AR604" i="6" s="1"/>
  <c r="E552" i="12" s="1"/>
  <c r="AP605" i="6"/>
  <c r="AQ605" i="6" s="1"/>
  <c r="AR605" i="6" s="1"/>
  <c r="E553" i="12" s="1"/>
  <c r="AP606" i="6"/>
  <c r="AQ606" i="6" s="1"/>
  <c r="AR606" i="6" s="1"/>
  <c r="E554" i="12" s="1"/>
  <c r="AP607" i="6"/>
  <c r="AQ607" i="6" s="1"/>
  <c r="AR607" i="6" s="1"/>
  <c r="E555" i="12" s="1"/>
  <c r="AP608" i="6"/>
  <c r="AQ608" i="6" s="1"/>
  <c r="AR608" i="6" s="1"/>
  <c r="E556" i="12" s="1"/>
  <c r="AP609" i="6"/>
  <c r="AQ609" i="6" s="1"/>
  <c r="AR609" i="6" s="1"/>
  <c r="E557" i="12" s="1"/>
  <c r="AP610" i="6"/>
  <c r="AQ610" i="6" s="1"/>
  <c r="AR610" i="6" s="1"/>
  <c r="E558" i="12" s="1"/>
  <c r="AP611" i="6"/>
  <c r="AQ611" i="6" s="1"/>
  <c r="AR611" i="6" s="1"/>
  <c r="E559" i="12" s="1"/>
  <c r="AP612" i="6"/>
  <c r="AQ612" i="6" s="1"/>
  <c r="AR612" i="6" s="1"/>
  <c r="E560" i="12" s="1"/>
  <c r="AP613" i="6"/>
  <c r="AQ613" i="6" s="1"/>
  <c r="AR613" i="6" s="1"/>
  <c r="E561" i="12" s="1"/>
  <c r="AP614" i="6"/>
  <c r="AQ614" i="6" s="1"/>
  <c r="AR614" i="6" s="1"/>
  <c r="E562" i="12" s="1"/>
  <c r="AP615" i="6"/>
  <c r="AQ615" i="6" s="1"/>
  <c r="AR615" i="6" s="1"/>
  <c r="E563" i="12" s="1"/>
  <c r="AP616" i="6"/>
  <c r="AQ616" i="6" s="1"/>
  <c r="AR616" i="6" s="1"/>
  <c r="E564" i="12" s="1"/>
  <c r="AP617" i="6"/>
  <c r="AQ617" i="6" s="1"/>
  <c r="AR617" i="6" s="1"/>
  <c r="E565" i="12" s="1"/>
  <c r="AP618" i="6"/>
  <c r="AQ618" i="6" s="1"/>
  <c r="AR618" i="6" s="1"/>
  <c r="E566" i="12" s="1"/>
  <c r="AP619" i="6"/>
  <c r="AQ619" i="6" s="1"/>
  <c r="AR619" i="6" s="1"/>
  <c r="E567" i="12" s="1"/>
  <c r="AP620" i="6"/>
  <c r="AQ620" i="6" s="1"/>
  <c r="AR620" i="6" s="1"/>
  <c r="E568" i="12" s="1"/>
  <c r="AP621" i="6"/>
  <c r="AQ621" i="6" s="1"/>
  <c r="AR621" i="6" s="1"/>
  <c r="E569" i="12" s="1"/>
  <c r="AP622" i="6"/>
  <c r="AQ622" i="6" s="1"/>
  <c r="AR622" i="6" s="1"/>
  <c r="E570" i="12" s="1"/>
  <c r="AP623" i="6"/>
  <c r="AQ623" i="6" s="1"/>
  <c r="AR623" i="6" s="1"/>
  <c r="E571" i="12" s="1"/>
  <c r="AP624" i="6"/>
  <c r="AQ624" i="6" s="1"/>
  <c r="AR624" i="6" s="1"/>
  <c r="E572" i="12" s="1"/>
  <c r="AP625" i="6"/>
  <c r="AQ625" i="6" s="1"/>
  <c r="AR625" i="6" s="1"/>
  <c r="E573" i="12" s="1"/>
  <c r="AP626" i="6"/>
  <c r="AQ626" i="6" s="1"/>
  <c r="AR626" i="6" s="1"/>
  <c r="E574" i="12" s="1"/>
  <c r="AP627" i="6"/>
  <c r="AQ627" i="6" s="1"/>
  <c r="AR627" i="6" s="1"/>
  <c r="E575" i="12" s="1"/>
  <c r="AP628" i="6"/>
  <c r="AQ628" i="6" s="1"/>
  <c r="AR628" i="6" s="1"/>
  <c r="E576" i="12" s="1"/>
  <c r="AP629" i="6"/>
  <c r="AQ629" i="6" s="1"/>
  <c r="AR629" i="6" s="1"/>
  <c r="E577" i="12" s="1"/>
  <c r="AP630" i="6"/>
  <c r="AQ630" i="6"/>
  <c r="AR630" i="6" s="1"/>
  <c r="E578" i="12" s="1"/>
  <c r="AP631" i="6"/>
  <c r="AQ631" i="6" s="1"/>
  <c r="AR631" i="6" s="1"/>
  <c r="E579" i="12" s="1"/>
  <c r="AP632" i="6"/>
  <c r="AQ632" i="6" s="1"/>
  <c r="AR632" i="6" s="1"/>
  <c r="E580" i="12" s="1"/>
  <c r="AP633" i="6"/>
  <c r="AQ633" i="6" s="1"/>
  <c r="AR633" i="6" s="1"/>
  <c r="E581" i="12" s="1"/>
  <c r="AP634" i="6"/>
  <c r="AQ634" i="6" s="1"/>
  <c r="AR634" i="6" s="1"/>
  <c r="E582" i="12" s="1"/>
  <c r="AP635" i="6"/>
  <c r="AQ635" i="6" s="1"/>
  <c r="AR635" i="6" s="1"/>
  <c r="E583" i="12" s="1"/>
  <c r="AP636" i="6"/>
  <c r="AQ636" i="6" s="1"/>
  <c r="AR636" i="6" s="1"/>
  <c r="E584" i="12" s="1"/>
  <c r="AP637" i="6"/>
  <c r="AQ637" i="6" s="1"/>
  <c r="AR637" i="6" s="1"/>
  <c r="E585" i="12" s="1"/>
  <c r="AP638" i="6"/>
  <c r="AQ638" i="6" s="1"/>
  <c r="AR638" i="6" s="1"/>
  <c r="E586" i="12" s="1"/>
  <c r="AP639" i="6"/>
  <c r="AQ639" i="6" s="1"/>
  <c r="AR639" i="6" s="1"/>
  <c r="E587" i="12" s="1"/>
  <c r="AP640" i="6"/>
  <c r="AQ640" i="6" s="1"/>
  <c r="AR640" i="6" s="1"/>
  <c r="E588" i="12" s="1"/>
  <c r="AP641" i="6"/>
  <c r="AQ641" i="6" s="1"/>
  <c r="AR641" i="6" s="1"/>
  <c r="E589" i="12" s="1"/>
  <c r="AP642" i="6"/>
  <c r="AQ642" i="6" s="1"/>
  <c r="AR642" i="6" s="1"/>
  <c r="E590" i="12" s="1"/>
  <c r="AP643" i="6"/>
  <c r="AQ643" i="6" s="1"/>
  <c r="AR643" i="6" s="1"/>
  <c r="E591" i="12" s="1"/>
  <c r="AP644" i="6"/>
  <c r="AQ644" i="6" s="1"/>
  <c r="AR644" i="6" s="1"/>
  <c r="E592" i="12" s="1"/>
  <c r="AP645" i="6"/>
  <c r="AQ645" i="6" s="1"/>
  <c r="AR645" i="6" s="1"/>
  <c r="E593" i="12" s="1"/>
  <c r="AP646" i="6"/>
  <c r="AQ646" i="6" s="1"/>
  <c r="AR646" i="6" s="1"/>
  <c r="E594" i="12" s="1"/>
  <c r="AP647" i="6"/>
  <c r="AQ647" i="6" s="1"/>
  <c r="AR647" i="6" s="1"/>
  <c r="E595" i="12" s="1"/>
  <c r="AP648" i="6"/>
  <c r="AQ648" i="6" s="1"/>
  <c r="AR648" i="6" s="1"/>
  <c r="E596" i="12" s="1"/>
  <c r="AP649" i="6"/>
  <c r="AQ649" i="6" s="1"/>
  <c r="AR649" i="6" s="1"/>
  <c r="E597" i="12" s="1"/>
  <c r="AP650" i="6"/>
  <c r="AQ650" i="6" s="1"/>
  <c r="AR650" i="6" s="1"/>
  <c r="E598" i="12" s="1"/>
  <c r="AP651" i="6"/>
  <c r="AQ651" i="6" s="1"/>
  <c r="AR651" i="6" s="1"/>
  <c r="E599" i="12" s="1"/>
  <c r="AP652" i="6"/>
  <c r="AQ652" i="6" s="1"/>
  <c r="AR652" i="6" s="1"/>
  <c r="E600" i="12" s="1"/>
  <c r="AP653" i="6"/>
  <c r="AQ653" i="6" s="1"/>
  <c r="AR653" i="6" s="1"/>
  <c r="E601" i="12" s="1"/>
  <c r="AP654" i="6"/>
  <c r="AQ654" i="6" s="1"/>
  <c r="AR654" i="6" s="1"/>
  <c r="E602" i="12" s="1"/>
  <c r="AP655" i="6"/>
  <c r="AQ655" i="6" s="1"/>
  <c r="AR655" i="6" s="1"/>
  <c r="E603" i="12" s="1"/>
  <c r="AP656" i="6"/>
  <c r="AQ656" i="6" s="1"/>
  <c r="AR656" i="6" s="1"/>
  <c r="E604" i="12" s="1"/>
  <c r="AP657" i="6"/>
  <c r="AQ657" i="6" s="1"/>
  <c r="AR657" i="6" s="1"/>
  <c r="E605" i="12" s="1"/>
  <c r="AP658" i="6"/>
  <c r="AQ658" i="6" s="1"/>
  <c r="AR658" i="6" s="1"/>
  <c r="E606" i="12" s="1"/>
  <c r="AP659" i="6"/>
  <c r="AQ659" i="6" s="1"/>
  <c r="AR659" i="6" s="1"/>
  <c r="E607" i="12" s="1"/>
  <c r="AP660" i="6"/>
  <c r="AQ660" i="6" s="1"/>
  <c r="AR660" i="6" s="1"/>
  <c r="E608" i="12" s="1"/>
  <c r="AP661" i="6"/>
  <c r="AQ661" i="6" s="1"/>
  <c r="AR661" i="6" s="1"/>
  <c r="E609" i="12" s="1"/>
  <c r="AP662" i="6"/>
  <c r="AQ662" i="6" s="1"/>
  <c r="AR662" i="6" s="1"/>
  <c r="E610" i="12" s="1"/>
  <c r="AP663" i="6"/>
  <c r="AQ663" i="6" s="1"/>
  <c r="AR663" i="6" s="1"/>
  <c r="E611" i="12" s="1"/>
  <c r="AP664" i="6"/>
  <c r="AQ664" i="6" s="1"/>
  <c r="AR664" i="6" s="1"/>
  <c r="E612" i="12" s="1"/>
  <c r="AP665" i="6"/>
  <c r="AQ665" i="6" s="1"/>
  <c r="AR665" i="6" s="1"/>
  <c r="E613" i="12" s="1"/>
  <c r="AP666" i="6"/>
  <c r="AQ666" i="6" s="1"/>
  <c r="AR666" i="6" s="1"/>
  <c r="E614" i="12" s="1"/>
  <c r="AP667" i="6"/>
  <c r="AQ667" i="6" s="1"/>
  <c r="AR667" i="6" s="1"/>
  <c r="E615" i="12" s="1"/>
  <c r="AP668" i="6"/>
  <c r="AQ668" i="6" s="1"/>
  <c r="AR668" i="6" s="1"/>
  <c r="E616" i="12" s="1"/>
  <c r="AP669" i="6"/>
  <c r="AQ669" i="6" s="1"/>
  <c r="AR669" i="6" s="1"/>
  <c r="E617" i="12" s="1"/>
  <c r="AP670" i="6"/>
  <c r="AQ670" i="6" s="1"/>
  <c r="AR670" i="6" s="1"/>
  <c r="E618" i="12" s="1"/>
  <c r="AP671" i="6"/>
  <c r="AQ671" i="6" s="1"/>
  <c r="AR671" i="6" s="1"/>
  <c r="E619" i="12" s="1"/>
  <c r="AP672" i="6"/>
  <c r="AQ672" i="6" s="1"/>
  <c r="AR672" i="6" s="1"/>
  <c r="E620" i="12" s="1"/>
  <c r="AP673" i="6"/>
  <c r="AQ673" i="6" s="1"/>
  <c r="AR673" i="6" s="1"/>
  <c r="E621" i="12" s="1"/>
  <c r="AP674" i="6"/>
  <c r="AQ674" i="6" s="1"/>
  <c r="AR674" i="6" s="1"/>
  <c r="E622" i="12" s="1"/>
  <c r="AP675" i="6"/>
  <c r="AQ675" i="6" s="1"/>
  <c r="AR675" i="6" s="1"/>
  <c r="E623" i="12" s="1"/>
  <c r="AP676" i="6"/>
  <c r="AQ676" i="6" s="1"/>
  <c r="AR676" i="6" s="1"/>
  <c r="E624" i="12" s="1"/>
  <c r="AP677" i="6"/>
  <c r="AQ677" i="6" s="1"/>
  <c r="AR677" i="6" s="1"/>
  <c r="E625" i="12" s="1"/>
  <c r="AP678" i="6"/>
  <c r="AQ678" i="6" s="1"/>
  <c r="AR678" i="6" s="1"/>
  <c r="E626" i="12" s="1"/>
  <c r="AP679" i="6"/>
  <c r="AQ679" i="6" s="1"/>
  <c r="AR679" i="6" s="1"/>
  <c r="E627" i="12" s="1"/>
  <c r="AP680" i="6"/>
  <c r="AQ680" i="6" s="1"/>
  <c r="AR680" i="6" s="1"/>
  <c r="E628" i="12" s="1"/>
  <c r="AP681" i="6"/>
  <c r="AQ681" i="6" s="1"/>
  <c r="AR681" i="6" s="1"/>
  <c r="E629" i="12" s="1"/>
  <c r="AP682" i="6"/>
  <c r="AQ682" i="6" s="1"/>
  <c r="AR682" i="6" s="1"/>
  <c r="E630" i="12" s="1"/>
  <c r="AP683" i="6"/>
  <c r="AQ683" i="6" s="1"/>
  <c r="AR683" i="6" s="1"/>
  <c r="E631" i="12" s="1"/>
  <c r="AP684" i="6"/>
  <c r="AQ684" i="6" s="1"/>
  <c r="AR684" i="6" s="1"/>
  <c r="E632" i="12" s="1"/>
  <c r="AP685" i="6"/>
  <c r="AQ685" i="6" s="1"/>
  <c r="AR685" i="6" s="1"/>
  <c r="E633" i="12" s="1"/>
  <c r="AP686" i="6"/>
  <c r="AQ686" i="6"/>
  <c r="AR686" i="6" s="1"/>
  <c r="E634" i="12" s="1"/>
  <c r="AP687" i="6"/>
  <c r="AQ687" i="6" s="1"/>
  <c r="AR687" i="6" s="1"/>
  <c r="E635" i="12" s="1"/>
  <c r="AP688" i="6"/>
  <c r="AQ688" i="6" s="1"/>
  <c r="AR688" i="6" s="1"/>
  <c r="E636" i="12" s="1"/>
  <c r="AP689" i="6"/>
  <c r="AQ689" i="6" s="1"/>
  <c r="AR689" i="6" s="1"/>
  <c r="E637" i="12" s="1"/>
  <c r="AP690" i="6"/>
  <c r="AQ690" i="6" s="1"/>
  <c r="AR690" i="6" s="1"/>
  <c r="E638" i="12" s="1"/>
  <c r="AP691" i="6"/>
  <c r="AQ691" i="6" s="1"/>
  <c r="AR691" i="6" s="1"/>
  <c r="E639" i="12" s="1"/>
  <c r="AP692" i="6"/>
  <c r="AQ692" i="6" s="1"/>
  <c r="AR692" i="6" s="1"/>
  <c r="E640" i="12" s="1"/>
  <c r="AP693" i="6"/>
  <c r="AQ693" i="6" s="1"/>
  <c r="AR693" i="6" s="1"/>
  <c r="E641" i="12" s="1"/>
  <c r="AP694" i="6"/>
  <c r="AQ694" i="6" s="1"/>
  <c r="AR694" i="6" s="1"/>
  <c r="E642" i="12" s="1"/>
  <c r="AP695" i="6"/>
  <c r="AQ695" i="6" s="1"/>
  <c r="AR695" i="6" s="1"/>
  <c r="E643" i="12" s="1"/>
  <c r="AP696" i="6"/>
  <c r="AQ696" i="6" s="1"/>
  <c r="AR696" i="6" s="1"/>
  <c r="E644" i="12" s="1"/>
  <c r="AP697" i="6"/>
  <c r="AQ697" i="6" s="1"/>
  <c r="AR697" i="6" s="1"/>
  <c r="E645" i="12" s="1"/>
  <c r="AP698" i="6"/>
  <c r="AQ698" i="6" s="1"/>
  <c r="AR698" i="6" s="1"/>
  <c r="E646" i="12" s="1"/>
  <c r="AP699" i="6"/>
  <c r="AQ699" i="6" s="1"/>
  <c r="AR699" i="6" s="1"/>
  <c r="E647" i="12" s="1"/>
  <c r="AP700" i="6"/>
  <c r="AQ700" i="6" s="1"/>
  <c r="AR700" i="6" s="1"/>
  <c r="E648" i="12" s="1"/>
  <c r="AP701" i="6"/>
  <c r="AQ701" i="6" s="1"/>
  <c r="AR701" i="6" s="1"/>
  <c r="E649" i="12" s="1"/>
  <c r="AP702" i="6"/>
  <c r="AQ702" i="6" s="1"/>
  <c r="AR702" i="6" s="1"/>
  <c r="E650" i="12" s="1"/>
  <c r="AP703" i="6"/>
  <c r="AQ703" i="6" s="1"/>
  <c r="AR703" i="6" s="1"/>
  <c r="E651" i="12" s="1"/>
  <c r="AP704" i="6"/>
  <c r="AQ704" i="6" s="1"/>
  <c r="AR704" i="6" s="1"/>
  <c r="E652" i="12" s="1"/>
  <c r="AP705" i="6"/>
  <c r="AQ705" i="6" s="1"/>
  <c r="AR705" i="6" s="1"/>
  <c r="E653" i="12" s="1"/>
  <c r="AP706" i="6"/>
  <c r="AQ706" i="6" s="1"/>
  <c r="AR706" i="6" s="1"/>
  <c r="E654" i="12" s="1"/>
  <c r="AP707" i="6"/>
  <c r="AQ707" i="6" s="1"/>
  <c r="AR707" i="6" s="1"/>
  <c r="E655" i="12" s="1"/>
  <c r="AP708" i="6"/>
  <c r="AQ708" i="6" s="1"/>
  <c r="AR708" i="6" s="1"/>
  <c r="E656" i="12" s="1"/>
  <c r="AP709" i="6"/>
  <c r="AQ709" i="6" s="1"/>
  <c r="AR709" i="6" s="1"/>
  <c r="E657" i="12" s="1"/>
  <c r="AP710" i="6"/>
  <c r="AQ710" i="6" s="1"/>
  <c r="AR710" i="6" s="1"/>
  <c r="E658" i="12" s="1"/>
  <c r="AP711" i="6"/>
  <c r="AQ711" i="6" s="1"/>
  <c r="AR711" i="6" s="1"/>
  <c r="E659" i="12" s="1"/>
  <c r="AP712" i="6"/>
  <c r="AQ712" i="6" s="1"/>
  <c r="AR712" i="6" s="1"/>
  <c r="E660" i="12" s="1"/>
  <c r="AP713" i="6"/>
  <c r="AQ713" i="6" s="1"/>
  <c r="AR713" i="6" s="1"/>
  <c r="E661" i="12" s="1"/>
  <c r="AP714" i="6"/>
  <c r="AQ714" i="6" s="1"/>
  <c r="AR714" i="6" s="1"/>
  <c r="E662" i="12" s="1"/>
  <c r="AP715" i="6"/>
  <c r="AQ715" i="6" s="1"/>
  <c r="AR715" i="6" s="1"/>
  <c r="E663" i="12" s="1"/>
  <c r="AP716" i="6"/>
  <c r="AQ716" i="6" s="1"/>
  <c r="AR716" i="6" s="1"/>
  <c r="E664" i="12" s="1"/>
  <c r="AP717" i="6"/>
  <c r="AQ717" i="6" s="1"/>
  <c r="AR717" i="6" s="1"/>
  <c r="E665" i="12" s="1"/>
  <c r="AP718" i="6"/>
  <c r="AQ718" i="6"/>
  <c r="AR718" i="6" s="1"/>
  <c r="E666" i="12" s="1"/>
  <c r="AP719" i="6"/>
  <c r="AQ719" i="6" s="1"/>
  <c r="AR719" i="6" s="1"/>
  <c r="E667" i="12" s="1"/>
  <c r="AP720" i="6"/>
  <c r="AQ720" i="6" s="1"/>
  <c r="AR720" i="6" s="1"/>
  <c r="E668" i="12" s="1"/>
  <c r="AP721" i="6"/>
  <c r="AQ721" i="6" s="1"/>
  <c r="AR721" i="6" s="1"/>
  <c r="E669" i="12" s="1"/>
  <c r="AP722" i="6"/>
  <c r="AQ722" i="6" s="1"/>
  <c r="AR722" i="6" s="1"/>
  <c r="E670" i="12" s="1"/>
  <c r="AP723" i="6"/>
  <c r="AQ723" i="6" s="1"/>
  <c r="AR723" i="6" s="1"/>
  <c r="E671" i="12" s="1"/>
  <c r="AP724" i="6"/>
  <c r="AQ724" i="6" s="1"/>
  <c r="AR724" i="6" s="1"/>
  <c r="E672" i="12" s="1"/>
  <c r="AP725" i="6"/>
  <c r="AQ725" i="6" s="1"/>
  <c r="AR725" i="6" s="1"/>
  <c r="E673" i="12" s="1"/>
  <c r="AP726" i="6"/>
  <c r="AQ726" i="6" s="1"/>
  <c r="AR726" i="6" s="1"/>
  <c r="E674" i="12" s="1"/>
  <c r="AP727" i="6"/>
  <c r="AQ727" i="6" s="1"/>
  <c r="AR727" i="6" s="1"/>
  <c r="E675" i="12" s="1"/>
  <c r="AP728" i="6"/>
  <c r="AQ728" i="6" s="1"/>
  <c r="AR728" i="6" s="1"/>
  <c r="E676" i="12" s="1"/>
  <c r="AP729" i="6"/>
  <c r="AQ729" i="6" s="1"/>
  <c r="AR729" i="6" s="1"/>
  <c r="E677" i="12" s="1"/>
  <c r="AP730" i="6"/>
  <c r="AQ730" i="6" s="1"/>
  <c r="AR730" i="6" s="1"/>
  <c r="E678" i="12" s="1"/>
  <c r="AP731" i="6"/>
  <c r="AQ731" i="6" s="1"/>
  <c r="AR731" i="6" s="1"/>
  <c r="E679" i="12" s="1"/>
  <c r="AP732" i="6"/>
  <c r="AQ732" i="6" s="1"/>
  <c r="AR732" i="6" s="1"/>
  <c r="E680" i="12" s="1"/>
  <c r="AP733" i="6"/>
  <c r="AQ733" i="6" s="1"/>
  <c r="AR733" i="6" s="1"/>
  <c r="E681" i="12" s="1"/>
  <c r="AP734" i="6"/>
  <c r="AQ734" i="6" s="1"/>
  <c r="AR734" i="6" s="1"/>
  <c r="E682" i="12" s="1"/>
  <c r="AP735" i="6"/>
  <c r="AQ735" i="6" s="1"/>
  <c r="AR735" i="6" s="1"/>
  <c r="E683" i="12" s="1"/>
  <c r="AP736" i="6"/>
  <c r="AQ736" i="6"/>
  <c r="AR736" i="6" s="1"/>
  <c r="E684" i="12" s="1"/>
  <c r="AP737" i="6"/>
  <c r="AQ737" i="6" s="1"/>
  <c r="AR737" i="6" s="1"/>
  <c r="E685" i="12" s="1"/>
  <c r="AP738" i="6"/>
  <c r="AQ738" i="6" s="1"/>
  <c r="AR738" i="6" s="1"/>
  <c r="E686" i="12" s="1"/>
  <c r="AP739" i="6"/>
  <c r="AQ739" i="6" s="1"/>
  <c r="AR739" i="6" s="1"/>
  <c r="E687" i="12" s="1"/>
  <c r="AP740" i="6"/>
  <c r="AQ740" i="6" s="1"/>
  <c r="AR740" i="6" s="1"/>
  <c r="E688" i="12" s="1"/>
  <c r="AP741" i="6"/>
  <c r="AQ741" i="6" s="1"/>
  <c r="AR741" i="6" s="1"/>
  <c r="E689" i="12" s="1"/>
  <c r="AP742" i="6"/>
  <c r="AQ742" i="6" s="1"/>
  <c r="AR742" i="6" s="1"/>
  <c r="E690" i="12" s="1"/>
  <c r="AP743" i="6"/>
  <c r="AQ743" i="6" s="1"/>
  <c r="AR743" i="6" s="1"/>
  <c r="E691" i="12" s="1"/>
  <c r="AP744" i="6"/>
  <c r="AQ744" i="6" s="1"/>
  <c r="AR744" i="6" s="1"/>
  <c r="E692" i="12" s="1"/>
  <c r="AP745" i="6"/>
  <c r="AQ745" i="6" s="1"/>
  <c r="AR745" i="6" s="1"/>
  <c r="E693" i="12" s="1"/>
  <c r="AP746" i="6"/>
  <c r="AQ746" i="6" s="1"/>
  <c r="AR746" i="6" s="1"/>
  <c r="E694" i="12" s="1"/>
  <c r="AP747" i="6"/>
  <c r="AQ747" i="6" s="1"/>
  <c r="AR747" i="6" s="1"/>
  <c r="E695" i="12" s="1"/>
  <c r="AP748" i="6"/>
  <c r="AQ748" i="6" s="1"/>
  <c r="AR748" i="6" s="1"/>
  <c r="E696" i="12" s="1"/>
  <c r="AP749" i="6"/>
  <c r="AQ749" i="6" s="1"/>
  <c r="AR749" i="6" s="1"/>
  <c r="E697" i="12" s="1"/>
  <c r="AP750" i="6"/>
  <c r="AQ750" i="6" s="1"/>
  <c r="AR750" i="6" s="1"/>
  <c r="E698" i="12" s="1"/>
  <c r="AP751" i="6"/>
  <c r="AQ751" i="6" s="1"/>
  <c r="AR751" i="6" s="1"/>
  <c r="E699" i="12" s="1"/>
  <c r="AP752" i="6"/>
  <c r="AQ752" i="6"/>
  <c r="AR752" i="6" s="1"/>
  <c r="E700" i="12" s="1"/>
  <c r="AP753" i="6"/>
  <c r="AQ753" i="6" s="1"/>
  <c r="AR753" i="6" s="1"/>
  <c r="E701" i="12" s="1"/>
  <c r="AP754" i="6"/>
  <c r="AQ754" i="6" s="1"/>
  <c r="AR754" i="6" s="1"/>
  <c r="E702" i="12" s="1"/>
  <c r="AP755" i="6"/>
  <c r="AQ755" i="6" s="1"/>
  <c r="AR755" i="6" s="1"/>
  <c r="E703" i="12" s="1"/>
  <c r="AP756" i="6"/>
  <c r="AQ756" i="6" s="1"/>
  <c r="AR756" i="6" s="1"/>
  <c r="E704" i="12" s="1"/>
  <c r="AP757" i="6"/>
  <c r="AQ757" i="6" s="1"/>
  <c r="AR757" i="6" s="1"/>
  <c r="E705" i="12" s="1"/>
  <c r="AP758" i="6"/>
  <c r="AQ758" i="6" s="1"/>
  <c r="AR758" i="6" s="1"/>
  <c r="E706" i="12" s="1"/>
  <c r="AP759" i="6"/>
  <c r="AQ759" i="6" s="1"/>
  <c r="AR759" i="6" s="1"/>
  <c r="E707" i="12" s="1"/>
  <c r="AP760" i="6"/>
  <c r="AQ760" i="6" s="1"/>
  <c r="AR760" i="6" s="1"/>
  <c r="E708" i="12" s="1"/>
  <c r="AP761" i="6"/>
  <c r="AQ761" i="6" s="1"/>
  <c r="AR761" i="6" s="1"/>
  <c r="E709" i="12" s="1"/>
  <c r="AP762" i="6"/>
  <c r="AQ762" i="6" s="1"/>
  <c r="AR762" i="6" s="1"/>
  <c r="E710" i="12" s="1"/>
  <c r="AP763" i="6"/>
  <c r="AQ763" i="6" s="1"/>
  <c r="AR763" i="6" s="1"/>
  <c r="E711" i="12" s="1"/>
  <c r="AP764" i="6"/>
  <c r="AQ764" i="6" s="1"/>
  <c r="AR764" i="6" s="1"/>
  <c r="E712" i="12" s="1"/>
  <c r="AP765" i="6"/>
  <c r="AQ765" i="6" s="1"/>
  <c r="AR765" i="6" s="1"/>
  <c r="E713" i="12" s="1"/>
  <c r="AP766" i="6"/>
  <c r="AQ766" i="6" s="1"/>
  <c r="AR766" i="6" s="1"/>
  <c r="E714" i="12" s="1"/>
  <c r="AP767" i="6"/>
  <c r="AQ767" i="6" s="1"/>
  <c r="AR767" i="6" s="1"/>
  <c r="E715" i="12" s="1"/>
  <c r="AP768" i="6"/>
  <c r="AQ768" i="6" s="1"/>
  <c r="AR768" i="6" s="1"/>
  <c r="E716" i="12" s="1"/>
  <c r="AP769" i="6"/>
  <c r="AQ769" i="6" s="1"/>
  <c r="AR769" i="6" s="1"/>
  <c r="E717" i="12" s="1"/>
  <c r="AP770" i="6"/>
  <c r="AQ770" i="6" s="1"/>
  <c r="AR770" i="6" s="1"/>
  <c r="E718" i="12" s="1"/>
  <c r="AP771" i="6"/>
  <c r="AQ771" i="6" s="1"/>
  <c r="AR771" i="6" s="1"/>
  <c r="E719" i="12" s="1"/>
  <c r="AP772" i="6"/>
  <c r="AQ772" i="6" s="1"/>
  <c r="AR772" i="6" s="1"/>
  <c r="E720" i="12" s="1"/>
  <c r="AP773" i="6"/>
  <c r="AQ773" i="6" s="1"/>
  <c r="AR773" i="6" s="1"/>
  <c r="E721" i="12" s="1"/>
  <c r="AP774" i="6"/>
  <c r="AQ774" i="6" s="1"/>
  <c r="AR774" i="6" s="1"/>
  <c r="E722" i="12" s="1"/>
  <c r="AP775" i="6"/>
  <c r="AQ775" i="6" s="1"/>
  <c r="AR775" i="6" s="1"/>
  <c r="E723" i="12" s="1"/>
  <c r="AP776" i="6"/>
  <c r="AQ776" i="6" s="1"/>
  <c r="AR776" i="6" s="1"/>
  <c r="E724" i="12" s="1"/>
  <c r="AP777" i="6"/>
  <c r="AQ777" i="6" s="1"/>
  <c r="AR777" i="6" s="1"/>
  <c r="E725" i="12" s="1"/>
  <c r="AP778" i="6"/>
  <c r="AQ778" i="6" s="1"/>
  <c r="AR778" i="6" s="1"/>
  <c r="E726" i="12" s="1"/>
  <c r="AP779" i="6"/>
  <c r="AQ779" i="6" s="1"/>
  <c r="AR779" i="6" s="1"/>
  <c r="E727" i="12" s="1"/>
  <c r="AP780" i="6"/>
  <c r="AQ780" i="6" s="1"/>
  <c r="AR780" i="6" s="1"/>
  <c r="E728" i="12" s="1"/>
  <c r="AP781" i="6"/>
  <c r="AQ781" i="6" s="1"/>
  <c r="AR781" i="6" s="1"/>
  <c r="E729" i="12" s="1"/>
  <c r="AP782" i="6"/>
  <c r="AQ782" i="6" s="1"/>
  <c r="AR782" i="6" s="1"/>
  <c r="E730" i="12" s="1"/>
  <c r="AP783" i="6"/>
  <c r="AQ783" i="6" s="1"/>
  <c r="AR783" i="6" s="1"/>
  <c r="E731" i="12" s="1"/>
  <c r="AP784" i="6"/>
  <c r="AQ784" i="6" s="1"/>
  <c r="AR784" i="6" s="1"/>
  <c r="E732" i="12" s="1"/>
  <c r="AP785" i="6"/>
  <c r="AQ785" i="6" s="1"/>
  <c r="AR785" i="6" s="1"/>
  <c r="E733" i="12" s="1"/>
  <c r="AP786" i="6"/>
  <c r="AQ786" i="6" s="1"/>
  <c r="AR786" i="6" s="1"/>
  <c r="E734" i="12" s="1"/>
  <c r="AP787" i="6"/>
  <c r="AQ787" i="6" s="1"/>
  <c r="AR787" i="6" s="1"/>
  <c r="E735" i="12" s="1"/>
  <c r="AP788" i="6"/>
  <c r="AQ788" i="6" s="1"/>
  <c r="AR788" i="6" s="1"/>
  <c r="E736" i="12" s="1"/>
  <c r="AP789" i="6"/>
  <c r="AQ789" i="6" s="1"/>
  <c r="AR789" i="6" s="1"/>
  <c r="E737" i="12" s="1"/>
  <c r="AP790" i="6"/>
  <c r="AQ790" i="6" s="1"/>
  <c r="AR790" i="6" s="1"/>
  <c r="E738" i="12" s="1"/>
  <c r="AP791" i="6"/>
  <c r="AQ791" i="6" s="1"/>
  <c r="AR791" i="6" s="1"/>
  <c r="E739" i="12" s="1"/>
  <c r="AP792" i="6"/>
  <c r="AQ792" i="6" s="1"/>
  <c r="AR792" i="6" s="1"/>
  <c r="E740" i="12" s="1"/>
  <c r="AP793" i="6"/>
  <c r="AQ793" i="6" s="1"/>
  <c r="AR793" i="6" s="1"/>
  <c r="E741" i="12" s="1"/>
  <c r="AP794" i="6"/>
  <c r="AQ794" i="6" s="1"/>
  <c r="AR794" i="6" s="1"/>
  <c r="E742" i="12" s="1"/>
  <c r="AP795" i="6"/>
  <c r="AQ795" i="6" s="1"/>
  <c r="AR795" i="6" s="1"/>
  <c r="E743" i="12" s="1"/>
  <c r="AP796" i="6"/>
  <c r="AQ796" i="6" s="1"/>
  <c r="AR796" i="6" s="1"/>
  <c r="E744" i="12" s="1"/>
  <c r="AP797" i="6"/>
  <c r="AQ797" i="6" s="1"/>
  <c r="AR797" i="6" s="1"/>
  <c r="E745" i="12" s="1"/>
  <c r="AP798" i="6"/>
  <c r="AQ798" i="6"/>
  <c r="AR798" i="6" s="1"/>
  <c r="E746" i="12" s="1"/>
  <c r="AP799" i="6"/>
  <c r="AQ799" i="6" s="1"/>
  <c r="AR799" i="6" s="1"/>
  <c r="E747" i="12" s="1"/>
  <c r="AP800" i="6"/>
  <c r="AQ800" i="6" s="1"/>
  <c r="AR800" i="6" s="1"/>
  <c r="E748" i="12" s="1"/>
  <c r="AP801" i="6"/>
  <c r="AQ801" i="6" s="1"/>
  <c r="AR801" i="6" s="1"/>
  <c r="E749" i="12" s="1"/>
  <c r="AP802" i="6"/>
  <c r="AQ802" i="6" s="1"/>
  <c r="AR802" i="6" s="1"/>
  <c r="E750" i="12" s="1"/>
  <c r="AP803" i="6"/>
  <c r="AQ803" i="6" s="1"/>
  <c r="AR803" i="6" s="1"/>
  <c r="E751" i="12" s="1"/>
  <c r="AP804" i="6"/>
  <c r="AQ804" i="6" s="1"/>
  <c r="AR804" i="6" s="1"/>
  <c r="E752" i="12" s="1"/>
  <c r="AP805" i="6"/>
  <c r="AQ805" i="6" s="1"/>
  <c r="AR805" i="6" s="1"/>
  <c r="E753" i="12" s="1"/>
  <c r="AP806" i="6"/>
  <c r="AQ806" i="6" s="1"/>
  <c r="AR806" i="6" s="1"/>
  <c r="E754" i="12" s="1"/>
  <c r="AP807" i="6"/>
  <c r="AQ807" i="6" s="1"/>
  <c r="AR807" i="6" s="1"/>
  <c r="E755" i="12" s="1"/>
  <c r="AP808" i="6"/>
  <c r="AQ808" i="6" s="1"/>
  <c r="AR808" i="6" s="1"/>
  <c r="E756" i="12" s="1"/>
  <c r="AP809" i="6"/>
  <c r="AQ809" i="6" s="1"/>
  <c r="AR809" i="6" s="1"/>
  <c r="E757" i="12" s="1"/>
  <c r="AP810" i="6"/>
  <c r="AQ810" i="6" s="1"/>
  <c r="AR810" i="6" s="1"/>
  <c r="E758" i="12" s="1"/>
  <c r="AP811" i="6"/>
  <c r="AQ811" i="6" s="1"/>
  <c r="AR811" i="6" s="1"/>
  <c r="E759" i="12" s="1"/>
  <c r="AP812" i="6"/>
  <c r="AQ812" i="6" s="1"/>
  <c r="AR812" i="6" s="1"/>
  <c r="E760" i="12" s="1"/>
  <c r="AP813" i="6"/>
  <c r="AQ813" i="6" s="1"/>
  <c r="AR813" i="6" s="1"/>
  <c r="E761" i="12" s="1"/>
  <c r="AP814" i="6"/>
  <c r="AQ814" i="6" s="1"/>
  <c r="AR814" i="6" s="1"/>
  <c r="E762" i="12" s="1"/>
  <c r="AP815" i="6"/>
  <c r="AQ815" i="6" s="1"/>
  <c r="AR815" i="6" s="1"/>
  <c r="E763" i="12" s="1"/>
  <c r="AP816" i="6"/>
  <c r="AQ816" i="6" s="1"/>
  <c r="AR816" i="6" s="1"/>
  <c r="E764" i="12" s="1"/>
  <c r="AP817" i="6"/>
  <c r="AQ817" i="6" s="1"/>
  <c r="AR817" i="6" s="1"/>
  <c r="E765" i="12" s="1"/>
  <c r="AP818" i="6"/>
  <c r="AQ818" i="6" s="1"/>
  <c r="AR818" i="6" s="1"/>
  <c r="E766" i="12" s="1"/>
  <c r="AP819" i="6"/>
  <c r="AQ819" i="6" s="1"/>
  <c r="AR819" i="6" s="1"/>
  <c r="E767" i="12" s="1"/>
  <c r="AP820" i="6"/>
  <c r="AQ820" i="6" s="1"/>
  <c r="AR820" i="6" s="1"/>
  <c r="E768" i="12" s="1"/>
  <c r="AP821" i="6"/>
  <c r="AQ821" i="6" s="1"/>
  <c r="AR821" i="6" s="1"/>
  <c r="E769" i="12" s="1"/>
  <c r="AP822" i="6"/>
  <c r="AQ822" i="6" s="1"/>
  <c r="AR822" i="6" s="1"/>
  <c r="E770" i="12" s="1"/>
  <c r="AP823" i="6"/>
  <c r="AQ823" i="6" s="1"/>
  <c r="AR823" i="6" s="1"/>
  <c r="E771" i="12" s="1"/>
  <c r="AP824" i="6"/>
  <c r="AQ824" i="6" s="1"/>
  <c r="AR824" i="6" s="1"/>
  <c r="E772" i="12" s="1"/>
  <c r="AP825" i="6"/>
  <c r="AQ825" i="6" s="1"/>
  <c r="AR825" i="6" s="1"/>
  <c r="E773" i="12" s="1"/>
  <c r="AP826" i="6"/>
  <c r="AQ826" i="6" s="1"/>
  <c r="AR826" i="6" s="1"/>
  <c r="E774" i="12" s="1"/>
  <c r="AP827" i="6"/>
  <c r="AQ827" i="6" s="1"/>
  <c r="AR827" i="6" s="1"/>
  <c r="E775" i="12" s="1"/>
  <c r="AP828" i="6"/>
  <c r="AQ828" i="6" s="1"/>
  <c r="AR828" i="6" s="1"/>
  <c r="E776" i="12" s="1"/>
  <c r="AP829" i="6"/>
  <c r="AQ829" i="6" s="1"/>
  <c r="AR829" i="6" s="1"/>
  <c r="E777" i="12" s="1"/>
  <c r="AP830" i="6"/>
  <c r="AQ830" i="6"/>
  <c r="AR830" i="6" s="1"/>
  <c r="E778" i="12" s="1"/>
  <c r="AP831" i="6"/>
  <c r="AQ831" i="6" s="1"/>
  <c r="AR831" i="6" s="1"/>
  <c r="E779" i="12" s="1"/>
  <c r="AP832" i="6"/>
  <c r="AQ832" i="6" s="1"/>
  <c r="AR832" i="6" s="1"/>
  <c r="E780" i="12" s="1"/>
  <c r="AP833" i="6"/>
  <c r="AQ833" i="6" s="1"/>
  <c r="AR833" i="6" s="1"/>
  <c r="E781" i="12" s="1"/>
  <c r="AP834" i="6"/>
  <c r="AQ834" i="6" s="1"/>
  <c r="AR834" i="6" s="1"/>
  <c r="E782" i="12" s="1"/>
  <c r="AP835" i="6"/>
  <c r="AQ835" i="6" s="1"/>
  <c r="AR835" i="6" s="1"/>
  <c r="E783" i="12" s="1"/>
  <c r="AP836" i="6"/>
  <c r="AQ836" i="6" s="1"/>
  <c r="AR836" i="6" s="1"/>
  <c r="E784" i="12" s="1"/>
  <c r="AP837" i="6"/>
  <c r="AQ837" i="6" s="1"/>
  <c r="AR837" i="6" s="1"/>
  <c r="E785" i="12" s="1"/>
  <c r="AP838" i="6"/>
  <c r="AQ838" i="6" s="1"/>
  <c r="AR838" i="6" s="1"/>
  <c r="E786" i="12" s="1"/>
  <c r="AP839" i="6"/>
  <c r="AQ839" i="6" s="1"/>
  <c r="AR839" i="6" s="1"/>
  <c r="E787" i="12" s="1"/>
  <c r="AP840" i="6"/>
  <c r="AQ840" i="6" s="1"/>
  <c r="AR840" i="6" s="1"/>
  <c r="E788" i="12" s="1"/>
  <c r="AP841" i="6"/>
  <c r="AQ841" i="6" s="1"/>
  <c r="AR841" i="6" s="1"/>
  <c r="E789" i="12" s="1"/>
  <c r="AP842" i="6"/>
  <c r="AQ842" i="6" s="1"/>
  <c r="AR842" i="6" s="1"/>
  <c r="E790" i="12" s="1"/>
  <c r="AP843" i="6"/>
  <c r="AQ843" i="6" s="1"/>
  <c r="AR843" i="6" s="1"/>
  <c r="E791" i="12" s="1"/>
  <c r="AP844" i="6"/>
  <c r="AQ844" i="6" s="1"/>
  <c r="AR844" i="6" s="1"/>
  <c r="E792" i="12" s="1"/>
  <c r="AP845" i="6"/>
  <c r="AQ845" i="6" s="1"/>
  <c r="AR845" i="6" s="1"/>
  <c r="E793" i="12" s="1"/>
  <c r="AP846" i="6"/>
  <c r="AQ846" i="6"/>
  <c r="AR846" i="6" s="1"/>
  <c r="E794" i="12" s="1"/>
  <c r="AP847" i="6"/>
  <c r="AQ847" i="6" s="1"/>
  <c r="AR847" i="6" s="1"/>
  <c r="E795" i="12" s="1"/>
  <c r="AP848" i="6"/>
  <c r="AQ848" i="6" s="1"/>
  <c r="AR848" i="6" s="1"/>
  <c r="E796" i="12" s="1"/>
  <c r="AP849" i="6"/>
  <c r="AQ849" i="6" s="1"/>
  <c r="AR849" i="6" s="1"/>
  <c r="E797" i="12" s="1"/>
  <c r="AP850" i="6"/>
  <c r="AQ850" i="6" s="1"/>
  <c r="AR850" i="6" s="1"/>
  <c r="E798" i="12" s="1"/>
  <c r="AP851" i="6"/>
  <c r="AQ851" i="6" s="1"/>
  <c r="AR851" i="6" s="1"/>
  <c r="E799" i="12" s="1"/>
  <c r="AP852" i="6"/>
  <c r="AQ852" i="6" s="1"/>
  <c r="AR852" i="6" s="1"/>
  <c r="E800" i="12" s="1"/>
  <c r="AP853" i="6"/>
  <c r="AQ853" i="6" s="1"/>
  <c r="AR853" i="6" s="1"/>
  <c r="E801" i="12" s="1"/>
  <c r="AP854" i="6"/>
  <c r="AQ854" i="6" s="1"/>
  <c r="AR854" i="6" s="1"/>
  <c r="E802" i="12" s="1"/>
  <c r="AP855" i="6"/>
  <c r="AQ855" i="6" s="1"/>
  <c r="AR855" i="6" s="1"/>
  <c r="E803" i="12" s="1"/>
  <c r="AP856" i="6"/>
  <c r="AQ856" i="6" s="1"/>
  <c r="AR856" i="6" s="1"/>
  <c r="E804" i="12" s="1"/>
  <c r="AP857" i="6"/>
  <c r="AQ857" i="6" s="1"/>
  <c r="AR857" i="6" s="1"/>
  <c r="E805" i="12" s="1"/>
  <c r="AP858" i="6"/>
  <c r="AQ858" i="6" s="1"/>
  <c r="AR858" i="6" s="1"/>
  <c r="E806" i="12" s="1"/>
  <c r="AP859" i="6"/>
  <c r="AQ859" i="6" s="1"/>
  <c r="AR859" i="6" s="1"/>
  <c r="E807" i="12" s="1"/>
  <c r="AP860" i="6"/>
  <c r="AQ860" i="6" s="1"/>
  <c r="AR860" i="6" s="1"/>
  <c r="E808" i="12" s="1"/>
  <c r="AP861" i="6"/>
  <c r="AQ861" i="6" s="1"/>
  <c r="AR861" i="6" s="1"/>
  <c r="E809" i="12" s="1"/>
  <c r="AP862" i="6"/>
  <c r="AQ862" i="6" s="1"/>
  <c r="AR862" i="6" s="1"/>
  <c r="E810" i="12" s="1"/>
  <c r="AP863" i="6"/>
  <c r="AQ863" i="6" s="1"/>
  <c r="AR863" i="6" s="1"/>
  <c r="E811" i="12" s="1"/>
  <c r="AP864" i="6"/>
  <c r="AQ864" i="6" s="1"/>
  <c r="AR864" i="6" s="1"/>
  <c r="E812" i="12" s="1"/>
  <c r="AP865" i="6"/>
  <c r="AQ865" i="6" s="1"/>
  <c r="AR865" i="6" s="1"/>
  <c r="E813" i="12" s="1"/>
  <c r="AP866" i="6"/>
  <c r="AQ866" i="6" s="1"/>
  <c r="AR866" i="6" s="1"/>
  <c r="E814" i="12" s="1"/>
  <c r="AP867" i="6"/>
  <c r="AQ867" i="6" s="1"/>
  <c r="AR867" i="6" s="1"/>
  <c r="E815" i="12" s="1"/>
  <c r="AP868" i="6"/>
  <c r="AQ868" i="6" s="1"/>
  <c r="AR868" i="6" s="1"/>
  <c r="E816" i="12" s="1"/>
  <c r="AP869" i="6"/>
  <c r="AQ869" i="6" s="1"/>
  <c r="AR869" i="6" s="1"/>
  <c r="E817" i="12" s="1"/>
  <c r="AP870" i="6"/>
  <c r="AQ870" i="6" s="1"/>
  <c r="AR870" i="6" s="1"/>
  <c r="E818" i="12" s="1"/>
  <c r="AP871" i="6"/>
  <c r="AQ871" i="6" s="1"/>
  <c r="AR871" i="6" s="1"/>
  <c r="E819" i="12" s="1"/>
  <c r="AP872" i="6"/>
  <c r="AQ872" i="6" s="1"/>
  <c r="AR872" i="6" s="1"/>
  <c r="E820" i="12" s="1"/>
  <c r="AP873" i="6"/>
  <c r="AQ873" i="6" s="1"/>
  <c r="AR873" i="6" s="1"/>
  <c r="E821" i="12" s="1"/>
  <c r="AP874" i="6"/>
  <c r="AQ874" i="6" s="1"/>
  <c r="AR874" i="6" s="1"/>
  <c r="E822" i="12" s="1"/>
  <c r="AP875" i="6"/>
  <c r="AQ875" i="6" s="1"/>
  <c r="AR875" i="6" s="1"/>
  <c r="E823" i="12" s="1"/>
  <c r="AP876" i="6"/>
  <c r="AQ876" i="6" s="1"/>
  <c r="AR876" i="6" s="1"/>
  <c r="E824" i="12" s="1"/>
  <c r="AP877" i="6"/>
  <c r="AQ877" i="6" s="1"/>
  <c r="AR877" i="6" s="1"/>
  <c r="E825" i="12" s="1"/>
  <c r="AP878" i="6"/>
  <c r="AQ878" i="6" s="1"/>
  <c r="AR878" i="6" s="1"/>
  <c r="E826" i="12" s="1"/>
  <c r="AP879" i="6"/>
  <c r="AQ879" i="6" s="1"/>
  <c r="AR879" i="6" s="1"/>
  <c r="E827" i="12" s="1"/>
  <c r="AP880" i="6"/>
  <c r="AQ880" i="6" s="1"/>
  <c r="AR880" i="6" s="1"/>
  <c r="E828" i="12" s="1"/>
  <c r="AP881" i="6"/>
  <c r="AQ881" i="6" s="1"/>
  <c r="AR881" i="6" s="1"/>
  <c r="E829" i="12" s="1"/>
  <c r="AP882" i="6"/>
  <c r="AQ882" i="6" s="1"/>
  <c r="AR882" i="6" s="1"/>
  <c r="E830" i="12" s="1"/>
  <c r="AP883" i="6"/>
  <c r="AQ883" i="6" s="1"/>
  <c r="AR883" i="6" s="1"/>
  <c r="E831" i="12" s="1"/>
  <c r="AP884" i="6"/>
  <c r="AQ884" i="6" s="1"/>
  <c r="AR884" i="6" s="1"/>
  <c r="E832" i="12" s="1"/>
  <c r="AP885" i="6"/>
  <c r="AQ885" i="6" s="1"/>
  <c r="AR885" i="6" s="1"/>
  <c r="E833" i="12" s="1"/>
  <c r="AP886" i="6"/>
  <c r="AQ886" i="6" s="1"/>
  <c r="AR886" i="6" s="1"/>
  <c r="E834" i="12" s="1"/>
  <c r="AP887" i="6"/>
  <c r="AQ887" i="6" s="1"/>
  <c r="AR887" i="6" s="1"/>
  <c r="E835" i="12" s="1"/>
  <c r="AP888" i="6"/>
  <c r="AQ888" i="6" s="1"/>
  <c r="AR888" i="6" s="1"/>
  <c r="E836" i="12" s="1"/>
  <c r="AP889" i="6"/>
  <c r="AQ889" i="6" s="1"/>
  <c r="AR889" i="6" s="1"/>
  <c r="E837" i="12" s="1"/>
  <c r="AP890" i="6"/>
  <c r="AQ890" i="6" s="1"/>
  <c r="AR890" i="6" s="1"/>
  <c r="E838" i="12" s="1"/>
  <c r="AP891" i="6"/>
  <c r="AQ891" i="6" s="1"/>
  <c r="AR891" i="6" s="1"/>
  <c r="E839" i="12" s="1"/>
  <c r="AP892" i="6"/>
  <c r="AQ892" i="6" s="1"/>
  <c r="AR892" i="6" s="1"/>
  <c r="E840" i="12" s="1"/>
  <c r="AP893" i="6"/>
  <c r="AQ893" i="6" s="1"/>
  <c r="AR893" i="6" s="1"/>
  <c r="E841" i="12" s="1"/>
  <c r="AP894" i="6"/>
  <c r="AQ894" i="6" s="1"/>
  <c r="AR894" i="6" s="1"/>
  <c r="E842" i="12" s="1"/>
  <c r="AP895" i="6"/>
  <c r="AQ895" i="6" s="1"/>
  <c r="AR895" i="6" s="1"/>
  <c r="E843" i="12" s="1"/>
  <c r="AP896" i="6"/>
  <c r="AQ896" i="6" s="1"/>
  <c r="AR896" i="6" s="1"/>
  <c r="E844" i="12" s="1"/>
  <c r="AP897" i="6"/>
  <c r="AQ897" i="6" s="1"/>
  <c r="AR897" i="6" s="1"/>
  <c r="E845" i="12" s="1"/>
  <c r="AP898" i="6"/>
  <c r="AQ898" i="6" s="1"/>
  <c r="AR898" i="6" s="1"/>
  <c r="E846" i="12" s="1"/>
  <c r="AP899" i="6"/>
  <c r="AQ899" i="6" s="1"/>
  <c r="AR899" i="6" s="1"/>
  <c r="E847" i="12" s="1"/>
  <c r="AP900" i="6"/>
  <c r="AQ900" i="6" s="1"/>
  <c r="AR900" i="6" s="1"/>
  <c r="E848" i="12" s="1"/>
  <c r="AP901" i="6"/>
  <c r="AQ901" i="6" s="1"/>
  <c r="AR901" i="6" s="1"/>
  <c r="E849" i="12" s="1"/>
  <c r="AP902" i="6"/>
  <c r="AQ902" i="6" s="1"/>
  <c r="AR902" i="6" s="1"/>
  <c r="E850" i="12" s="1"/>
  <c r="AP903" i="6"/>
  <c r="AQ903" i="6" s="1"/>
  <c r="AR903" i="6" s="1"/>
  <c r="E851" i="12" s="1"/>
  <c r="AP904" i="6"/>
  <c r="AQ904" i="6" s="1"/>
  <c r="AR904" i="6" s="1"/>
  <c r="E852" i="12" s="1"/>
  <c r="AP905" i="6"/>
  <c r="AQ905" i="6" s="1"/>
  <c r="AR905" i="6" s="1"/>
  <c r="E853" i="12" s="1"/>
  <c r="AP906" i="6"/>
  <c r="AQ906" i="6" s="1"/>
  <c r="AR906" i="6" s="1"/>
  <c r="E854" i="12" s="1"/>
  <c r="AP907" i="6"/>
  <c r="AQ907" i="6" s="1"/>
  <c r="AR907" i="6" s="1"/>
  <c r="E855" i="12" s="1"/>
  <c r="AP908" i="6"/>
  <c r="AQ908" i="6" s="1"/>
  <c r="AR908" i="6" s="1"/>
  <c r="E856" i="12" s="1"/>
  <c r="AP909" i="6"/>
  <c r="AQ909" i="6" s="1"/>
  <c r="AR909" i="6" s="1"/>
  <c r="E857" i="12" s="1"/>
  <c r="AP910" i="6"/>
  <c r="AQ910" i="6"/>
  <c r="AR910" i="6" s="1"/>
  <c r="E858" i="12" s="1"/>
  <c r="AP911" i="6"/>
  <c r="AQ911" i="6" s="1"/>
  <c r="AR911" i="6" s="1"/>
  <c r="E859" i="12" s="1"/>
  <c r="AP912" i="6"/>
  <c r="AQ912" i="6" s="1"/>
  <c r="AR912" i="6" s="1"/>
  <c r="E860" i="12" s="1"/>
  <c r="AP913" i="6"/>
  <c r="AQ913" i="6" s="1"/>
  <c r="AR913" i="6" s="1"/>
  <c r="E861" i="12" s="1"/>
  <c r="AP914" i="6"/>
  <c r="AQ914" i="6" s="1"/>
  <c r="AR914" i="6" s="1"/>
  <c r="E862" i="12" s="1"/>
  <c r="AP915" i="6"/>
  <c r="AQ915" i="6" s="1"/>
  <c r="AR915" i="6" s="1"/>
  <c r="E863" i="12" s="1"/>
  <c r="AP916" i="6"/>
  <c r="AQ916" i="6" s="1"/>
  <c r="AR916" i="6" s="1"/>
  <c r="E864" i="12" s="1"/>
  <c r="AP917" i="6"/>
  <c r="AQ917" i="6" s="1"/>
  <c r="AR917" i="6" s="1"/>
  <c r="E865" i="12" s="1"/>
  <c r="AP918" i="6"/>
  <c r="AQ918" i="6" s="1"/>
  <c r="AR918" i="6" s="1"/>
  <c r="E866" i="12" s="1"/>
  <c r="AP919" i="6"/>
  <c r="AQ919" i="6" s="1"/>
  <c r="AR919" i="6" s="1"/>
  <c r="E867" i="12" s="1"/>
  <c r="AP920" i="6"/>
  <c r="AQ920" i="6" s="1"/>
  <c r="AR920" i="6" s="1"/>
  <c r="E868" i="12" s="1"/>
  <c r="AP921" i="6"/>
  <c r="AQ921" i="6" s="1"/>
  <c r="AR921" i="6" s="1"/>
  <c r="E869" i="12" s="1"/>
  <c r="AP922" i="6"/>
  <c r="AQ922" i="6" s="1"/>
  <c r="AR922" i="6" s="1"/>
  <c r="E870" i="12" s="1"/>
  <c r="AP923" i="6"/>
  <c r="AQ923" i="6" s="1"/>
  <c r="AR923" i="6" s="1"/>
  <c r="E871" i="12" s="1"/>
  <c r="AP924" i="6"/>
  <c r="AQ924" i="6" s="1"/>
  <c r="AR924" i="6" s="1"/>
  <c r="E872" i="12" s="1"/>
  <c r="AP925" i="6"/>
  <c r="AQ925" i="6" s="1"/>
  <c r="AR925" i="6" s="1"/>
  <c r="E873" i="12" s="1"/>
  <c r="AP926" i="6"/>
  <c r="AQ926" i="6" s="1"/>
  <c r="AR926" i="6" s="1"/>
  <c r="E874" i="12" s="1"/>
  <c r="AP927" i="6"/>
  <c r="AQ927" i="6" s="1"/>
  <c r="AR927" i="6" s="1"/>
  <c r="E875" i="12" s="1"/>
  <c r="AP928" i="6"/>
  <c r="AQ928" i="6"/>
  <c r="AR928" i="6" s="1"/>
  <c r="E876" i="12" s="1"/>
  <c r="AP929" i="6"/>
  <c r="AQ929" i="6" s="1"/>
  <c r="AR929" i="6" s="1"/>
  <c r="E877" i="12" s="1"/>
  <c r="AP930" i="6"/>
  <c r="AQ930" i="6" s="1"/>
  <c r="AR930" i="6" s="1"/>
  <c r="E878" i="12" s="1"/>
  <c r="AP931" i="6"/>
  <c r="AQ931" i="6" s="1"/>
  <c r="AR931" i="6" s="1"/>
  <c r="E879" i="12" s="1"/>
  <c r="AP932" i="6"/>
  <c r="AQ932" i="6" s="1"/>
  <c r="AR932" i="6" s="1"/>
  <c r="E880" i="12" s="1"/>
  <c r="AP933" i="6"/>
  <c r="AQ933" i="6" s="1"/>
  <c r="AR933" i="6" s="1"/>
  <c r="E881" i="12" s="1"/>
  <c r="AP934" i="6"/>
  <c r="AQ934" i="6" s="1"/>
  <c r="AR934" i="6" s="1"/>
  <c r="E882" i="12" s="1"/>
  <c r="AP935" i="6"/>
  <c r="AQ935" i="6" s="1"/>
  <c r="AR935" i="6" s="1"/>
  <c r="E883" i="12" s="1"/>
  <c r="AP936" i="6"/>
  <c r="AQ936" i="6" s="1"/>
  <c r="AR936" i="6" s="1"/>
  <c r="E884" i="12" s="1"/>
  <c r="AP937" i="6"/>
  <c r="AQ937" i="6" s="1"/>
  <c r="AR937" i="6" s="1"/>
  <c r="E885" i="12" s="1"/>
  <c r="AP938" i="6"/>
  <c r="AQ938" i="6" s="1"/>
  <c r="AR938" i="6" s="1"/>
  <c r="E886" i="12" s="1"/>
  <c r="AP939" i="6"/>
  <c r="AQ939" i="6" s="1"/>
  <c r="AR939" i="6" s="1"/>
  <c r="E887" i="12" s="1"/>
  <c r="AP940" i="6"/>
  <c r="AQ940" i="6" s="1"/>
  <c r="AR940" i="6" s="1"/>
  <c r="E888" i="12" s="1"/>
  <c r="AP941" i="6"/>
  <c r="AQ941" i="6" s="1"/>
  <c r="AR941" i="6" s="1"/>
  <c r="E889" i="12" s="1"/>
  <c r="AP942" i="6"/>
  <c r="AQ942" i="6" s="1"/>
  <c r="AR942" i="6" s="1"/>
  <c r="E890" i="12" s="1"/>
  <c r="AP943" i="6"/>
  <c r="AQ943" i="6" s="1"/>
  <c r="AR943" i="6" s="1"/>
  <c r="E891" i="12" s="1"/>
  <c r="AP944" i="6"/>
  <c r="AQ944" i="6" s="1"/>
  <c r="AR944" i="6" s="1"/>
  <c r="E892" i="12" s="1"/>
  <c r="AP945" i="6"/>
  <c r="AQ945" i="6" s="1"/>
  <c r="AR945" i="6" s="1"/>
  <c r="E893" i="12" s="1"/>
  <c r="AP946" i="6"/>
  <c r="AQ946" i="6" s="1"/>
  <c r="AR946" i="6" s="1"/>
  <c r="E894" i="12" s="1"/>
  <c r="AP947" i="6"/>
  <c r="AQ947" i="6" s="1"/>
  <c r="AR947" i="6" s="1"/>
  <c r="E895" i="12" s="1"/>
  <c r="AP948" i="6"/>
  <c r="AQ948" i="6" s="1"/>
  <c r="AR948" i="6" s="1"/>
  <c r="E896" i="12" s="1"/>
  <c r="AP949" i="6"/>
  <c r="AQ949" i="6" s="1"/>
  <c r="AR949" i="6" s="1"/>
  <c r="E897" i="12" s="1"/>
  <c r="AP950" i="6"/>
  <c r="AQ950" i="6" s="1"/>
  <c r="AR950" i="6" s="1"/>
  <c r="E898" i="12" s="1"/>
  <c r="AP951" i="6"/>
  <c r="AQ951" i="6" s="1"/>
  <c r="AR951" i="6" s="1"/>
  <c r="E899" i="12" s="1"/>
  <c r="AP952" i="6"/>
  <c r="AQ952" i="6" s="1"/>
  <c r="AR952" i="6" s="1"/>
  <c r="E900" i="12" s="1"/>
  <c r="AP953" i="6"/>
  <c r="AQ953" i="6" s="1"/>
  <c r="AR953" i="6" s="1"/>
  <c r="E901" i="12" s="1"/>
  <c r="AP954" i="6"/>
  <c r="AQ954" i="6" s="1"/>
  <c r="AR954" i="6" s="1"/>
  <c r="E902" i="12" s="1"/>
  <c r="AP955" i="6"/>
  <c r="AQ955" i="6" s="1"/>
  <c r="AR955" i="6" s="1"/>
  <c r="E903" i="12" s="1"/>
  <c r="AP956" i="6"/>
  <c r="AQ956" i="6" s="1"/>
  <c r="AR956" i="6" s="1"/>
  <c r="E904" i="12" s="1"/>
  <c r="AP957" i="6"/>
  <c r="AQ957" i="6" s="1"/>
  <c r="AR957" i="6" s="1"/>
  <c r="E905" i="12" s="1"/>
  <c r="AP958" i="6"/>
  <c r="AQ958" i="6" s="1"/>
  <c r="AR958" i="6" s="1"/>
  <c r="E906" i="12" s="1"/>
  <c r="AP959" i="6"/>
  <c r="AQ959" i="6" s="1"/>
  <c r="AR959" i="6" s="1"/>
  <c r="E907" i="12" s="1"/>
  <c r="AP960" i="6"/>
  <c r="AQ960" i="6" s="1"/>
  <c r="AR960" i="6" s="1"/>
  <c r="E908" i="12" s="1"/>
  <c r="AP961" i="6"/>
  <c r="AQ961" i="6" s="1"/>
  <c r="AR961" i="6" s="1"/>
  <c r="E909" i="12" s="1"/>
  <c r="AP962" i="6"/>
  <c r="AQ962" i="6" s="1"/>
  <c r="AR962" i="6" s="1"/>
  <c r="E910" i="12" s="1"/>
  <c r="AP963" i="6"/>
  <c r="AQ963" i="6" s="1"/>
  <c r="AR963" i="6" s="1"/>
  <c r="E911" i="12" s="1"/>
  <c r="AP964" i="6"/>
  <c r="AQ964" i="6" s="1"/>
  <c r="AR964" i="6" s="1"/>
  <c r="E912" i="12" s="1"/>
  <c r="AP965" i="6"/>
  <c r="AQ965" i="6" s="1"/>
  <c r="AR965" i="6" s="1"/>
  <c r="E913" i="12" s="1"/>
  <c r="AP966" i="6"/>
  <c r="AQ966" i="6" s="1"/>
  <c r="AR966" i="6" s="1"/>
  <c r="E914" i="12" s="1"/>
  <c r="AP967" i="6"/>
  <c r="AQ967" i="6" s="1"/>
  <c r="AR967" i="6" s="1"/>
  <c r="E915" i="12" s="1"/>
  <c r="AP968" i="6"/>
  <c r="AQ968" i="6" s="1"/>
  <c r="AR968" i="6" s="1"/>
  <c r="E916" i="12" s="1"/>
  <c r="AP969" i="6"/>
  <c r="AQ969" i="6" s="1"/>
  <c r="AR969" i="6" s="1"/>
  <c r="E917" i="12" s="1"/>
  <c r="AP970" i="6"/>
  <c r="AQ970" i="6" s="1"/>
  <c r="AR970" i="6" s="1"/>
  <c r="E918" i="12" s="1"/>
  <c r="AP971" i="6"/>
  <c r="AQ971" i="6" s="1"/>
  <c r="AR971" i="6" s="1"/>
  <c r="E919" i="12" s="1"/>
  <c r="AP972" i="6"/>
  <c r="AQ972" i="6" s="1"/>
  <c r="AR972" i="6" s="1"/>
  <c r="E920" i="12" s="1"/>
  <c r="AP973" i="6"/>
  <c r="AQ973" i="6" s="1"/>
  <c r="AR973" i="6" s="1"/>
  <c r="E921" i="12" s="1"/>
  <c r="AP974" i="6"/>
  <c r="AQ974" i="6" s="1"/>
  <c r="AR974" i="6" s="1"/>
  <c r="E922" i="12" s="1"/>
  <c r="AP975" i="6"/>
  <c r="AQ975" i="6" s="1"/>
  <c r="AR975" i="6" s="1"/>
  <c r="E923" i="12" s="1"/>
  <c r="AP976" i="6"/>
  <c r="AQ976" i="6" s="1"/>
  <c r="AR976" i="6" s="1"/>
  <c r="E924" i="12" s="1"/>
  <c r="AP977" i="6"/>
  <c r="AQ977" i="6" s="1"/>
  <c r="AR977" i="6" s="1"/>
  <c r="E925" i="12" s="1"/>
  <c r="AP978" i="6"/>
  <c r="AQ978" i="6" s="1"/>
  <c r="AR978" i="6" s="1"/>
  <c r="E926" i="12" s="1"/>
  <c r="AP979" i="6"/>
  <c r="AQ979" i="6" s="1"/>
  <c r="AR979" i="6" s="1"/>
  <c r="E927" i="12" s="1"/>
  <c r="AP980" i="6"/>
  <c r="AQ980" i="6" s="1"/>
  <c r="AR980" i="6" s="1"/>
  <c r="E928" i="12" s="1"/>
  <c r="AP981" i="6"/>
  <c r="AQ981" i="6" s="1"/>
  <c r="AR981" i="6" s="1"/>
  <c r="E929" i="12" s="1"/>
  <c r="AP982" i="6"/>
  <c r="AQ982" i="6" s="1"/>
  <c r="AR982" i="6" s="1"/>
  <c r="E930" i="12" s="1"/>
  <c r="AP983" i="6"/>
  <c r="AQ983" i="6" s="1"/>
  <c r="AR983" i="6" s="1"/>
  <c r="E931" i="12" s="1"/>
  <c r="AP984" i="6"/>
  <c r="AQ984" i="6" s="1"/>
  <c r="AR984" i="6" s="1"/>
  <c r="E932" i="12" s="1"/>
  <c r="AP985" i="6"/>
  <c r="AQ985" i="6" s="1"/>
  <c r="AR985" i="6" s="1"/>
  <c r="E933" i="12" s="1"/>
  <c r="AP986" i="6"/>
  <c r="AQ986" i="6" s="1"/>
  <c r="AR986" i="6" s="1"/>
  <c r="E934" i="12" s="1"/>
  <c r="AP987" i="6"/>
  <c r="AQ987" i="6" s="1"/>
  <c r="AR987" i="6" s="1"/>
  <c r="E935" i="12" s="1"/>
  <c r="AP988" i="6"/>
  <c r="AQ988" i="6" s="1"/>
  <c r="AR988" i="6" s="1"/>
  <c r="E936" i="12" s="1"/>
  <c r="AP989" i="6"/>
  <c r="AQ989" i="6" s="1"/>
  <c r="AR989" i="6" s="1"/>
  <c r="E937" i="12" s="1"/>
  <c r="AP990" i="6"/>
  <c r="AQ990" i="6" s="1"/>
  <c r="AR990" i="6" s="1"/>
  <c r="E938" i="12" s="1"/>
  <c r="AP991" i="6"/>
  <c r="AQ991" i="6" s="1"/>
  <c r="AR991" i="6" s="1"/>
  <c r="E939" i="12" s="1"/>
  <c r="AP992" i="6"/>
  <c r="AQ992" i="6" s="1"/>
  <c r="AR992" i="6" s="1"/>
  <c r="E940" i="12" s="1"/>
  <c r="AP993" i="6"/>
  <c r="AQ993" i="6" s="1"/>
  <c r="AR993" i="6" s="1"/>
  <c r="E941" i="12" s="1"/>
  <c r="AP994" i="6"/>
  <c r="AQ994" i="6" s="1"/>
  <c r="AR994" i="6" s="1"/>
  <c r="E942" i="12" s="1"/>
  <c r="AP995" i="6"/>
  <c r="AQ995" i="6" s="1"/>
  <c r="AR995" i="6" s="1"/>
  <c r="E943" i="12" s="1"/>
  <c r="AP996" i="6"/>
  <c r="AQ996" i="6" s="1"/>
  <c r="AR996" i="6" s="1"/>
  <c r="E944" i="12" s="1"/>
  <c r="AP997" i="6"/>
  <c r="AQ997" i="6" s="1"/>
  <c r="AR997" i="6" s="1"/>
  <c r="E945" i="12" s="1"/>
  <c r="AP998" i="6"/>
  <c r="AQ998" i="6" s="1"/>
  <c r="AR998" i="6" s="1"/>
  <c r="E946" i="12" s="1"/>
  <c r="AP999" i="6"/>
  <c r="AQ999" i="6" s="1"/>
  <c r="AR999" i="6" s="1"/>
  <c r="E947" i="12" s="1"/>
  <c r="AP1000" i="6"/>
  <c r="AQ1000" i="6" s="1"/>
  <c r="AR1000" i="6" s="1"/>
  <c r="E948" i="12" s="1"/>
  <c r="AP1001" i="6"/>
  <c r="AQ1001" i="6" s="1"/>
  <c r="AR1001" i="6" s="1"/>
  <c r="E949" i="12" s="1"/>
  <c r="AP1002" i="6"/>
  <c r="AQ1002" i="6" s="1"/>
  <c r="AR1002" i="6" s="1"/>
  <c r="E950" i="12" s="1"/>
  <c r="AP1003" i="6"/>
  <c r="AQ1003" i="6" s="1"/>
  <c r="AR1003" i="6" s="1"/>
  <c r="E951" i="12" s="1"/>
  <c r="AP1004" i="6"/>
  <c r="AQ1004" i="6" s="1"/>
  <c r="AR1004" i="6" s="1"/>
  <c r="E952" i="12" s="1"/>
  <c r="AP1005" i="6"/>
  <c r="AQ1005" i="6" s="1"/>
  <c r="AR1005" i="6" s="1"/>
  <c r="E953" i="12" s="1"/>
  <c r="AP1006" i="6"/>
  <c r="AQ1006" i="6" s="1"/>
  <c r="AR1006" i="6" s="1"/>
  <c r="E954" i="12" s="1"/>
  <c r="AP1007" i="6"/>
  <c r="AQ1007" i="6" s="1"/>
  <c r="AR1007" i="6" s="1"/>
  <c r="E955" i="12" s="1"/>
  <c r="AP1008" i="6"/>
  <c r="AQ1008" i="6" s="1"/>
  <c r="AR1008" i="6" s="1"/>
  <c r="E956" i="12" s="1"/>
  <c r="AP1009" i="6"/>
  <c r="AQ1009" i="6" s="1"/>
  <c r="AR1009" i="6" s="1"/>
  <c r="E957" i="12" s="1"/>
  <c r="AP1010" i="6"/>
  <c r="AQ1010" i="6" s="1"/>
  <c r="AR1010" i="6" s="1"/>
  <c r="E958" i="12" s="1"/>
  <c r="AP1011" i="6"/>
  <c r="AQ1011" i="6" s="1"/>
  <c r="AR1011" i="6" s="1"/>
  <c r="E959" i="12" s="1"/>
  <c r="AP1012" i="6"/>
  <c r="AQ1012" i="6" s="1"/>
  <c r="AR1012" i="6" s="1"/>
  <c r="E960" i="12" s="1"/>
  <c r="AP1013" i="6"/>
  <c r="AQ1013" i="6" s="1"/>
  <c r="AR1013" i="6" s="1"/>
  <c r="E961" i="12" s="1"/>
  <c r="AP1014" i="6"/>
  <c r="AQ1014" i="6" s="1"/>
  <c r="AR1014" i="6" s="1"/>
  <c r="E962" i="12" s="1"/>
  <c r="AP1015" i="6"/>
  <c r="AQ1015" i="6" s="1"/>
  <c r="AR1015" i="6" s="1"/>
  <c r="E963" i="12" s="1"/>
  <c r="AP1016" i="6"/>
  <c r="AQ1016" i="6" s="1"/>
  <c r="AR1016" i="6" s="1"/>
  <c r="E964" i="12" s="1"/>
  <c r="AP1017" i="6"/>
  <c r="AQ1017" i="6" s="1"/>
  <c r="AR1017" i="6" s="1"/>
  <c r="E965" i="12" s="1"/>
  <c r="AP1018" i="6"/>
  <c r="AQ1018" i="6" s="1"/>
  <c r="AR1018" i="6" s="1"/>
  <c r="E966" i="12" s="1"/>
  <c r="AP1019" i="6"/>
  <c r="AQ1019" i="6" s="1"/>
  <c r="AR1019" i="6" s="1"/>
  <c r="E967" i="12" s="1"/>
  <c r="AP1020" i="6"/>
  <c r="AQ1020" i="6" s="1"/>
  <c r="AR1020" i="6" s="1"/>
  <c r="E968" i="12" s="1"/>
  <c r="AP1021" i="6"/>
  <c r="AQ1021" i="6" s="1"/>
  <c r="AR1021" i="6" s="1"/>
  <c r="E969" i="12" s="1"/>
  <c r="AP1022" i="6"/>
  <c r="AQ1022" i="6" s="1"/>
  <c r="AR1022" i="6" s="1"/>
  <c r="E970" i="12" s="1"/>
  <c r="AP1023" i="6"/>
  <c r="AQ1023" i="6" s="1"/>
  <c r="AR1023" i="6" s="1"/>
  <c r="E971" i="12" s="1"/>
  <c r="AP1024" i="6"/>
  <c r="AQ1024" i="6" s="1"/>
  <c r="AR1024" i="6" s="1"/>
  <c r="E972" i="12" s="1"/>
  <c r="AP1025" i="6"/>
  <c r="AQ1025" i="6" s="1"/>
  <c r="AR1025" i="6" s="1"/>
  <c r="E973" i="12" s="1"/>
  <c r="AP1026" i="6"/>
  <c r="AQ1026" i="6" s="1"/>
  <c r="AR1026" i="6" s="1"/>
  <c r="E974" i="12" s="1"/>
  <c r="AP1027" i="6"/>
  <c r="AQ1027" i="6" s="1"/>
  <c r="AR1027" i="6" s="1"/>
  <c r="E975" i="12" s="1"/>
  <c r="AP1028" i="6"/>
  <c r="AQ1028" i="6" s="1"/>
  <c r="AR1028" i="6" s="1"/>
  <c r="E976" i="12" s="1"/>
  <c r="AP1029" i="6"/>
  <c r="AQ1029" i="6" s="1"/>
  <c r="AR1029" i="6" s="1"/>
  <c r="E977" i="12" s="1"/>
  <c r="AP1030" i="6"/>
  <c r="AQ1030" i="6" s="1"/>
  <c r="AR1030" i="6" s="1"/>
  <c r="E978" i="12" s="1"/>
  <c r="AP1031" i="6"/>
  <c r="AQ1031" i="6" s="1"/>
  <c r="AR1031" i="6" s="1"/>
  <c r="E979" i="12" s="1"/>
  <c r="AP1032" i="6"/>
  <c r="AQ1032" i="6"/>
  <c r="AR1032" i="6" s="1"/>
  <c r="E980" i="12" s="1"/>
  <c r="AP1033" i="6"/>
  <c r="AQ1033" i="6" s="1"/>
  <c r="AR1033" i="6" s="1"/>
  <c r="E981" i="12" s="1"/>
  <c r="AP1034" i="6"/>
  <c r="AQ1034" i="6" s="1"/>
  <c r="AR1034" i="6" s="1"/>
  <c r="E982" i="12" s="1"/>
  <c r="AP1035" i="6"/>
  <c r="AQ1035" i="6" s="1"/>
  <c r="AR1035" i="6" s="1"/>
  <c r="E983" i="12" s="1"/>
  <c r="AP1036" i="6"/>
  <c r="AQ1036" i="6" s="1"/>
  <c r="AR1036" i="6" s="1"/>
  <c r="E984" i="12" s="1"/>
  <c r="AP1037" i="6"/>
  <c r="AQ1037" i="6" s="1"/>
  <c r="AR1037" i="6" s="1"/>
  <c r="E985" i="12" s="1"/>
  <c r="AP1038" i="6"/>
  <c r="AQ1038" i="6" s="1"/>
  <c r="AR1038" i="6" s="1"/>
  <c r="E986" i="12" s="1"/>
  <c r="AP1039" i="6"/>
  <c r="AQ1039" i="6" s="1"/>
  <c r="AR1039" i="6" s="1"/>
  <c r="E987" i="12" s="1"/>
  <c r="AP1040" i="6"/>
  <c r="AQ1040" i="6"/>
  <c r="AR1040" i="6" s="1"/>
  <c r="E988" i="12" s="1"/>
  <c r="AP1041" i="6"/>
  <c r="AQ1041" i="6" s="1"/>
  <c r="AR1041" i="6" s="1"/>
  <c r="E989" i="12" s="1"/>
  <c r="AP1042" i="6"/>
  <c r="AQ1042" i="6" s="1"/>
  <c r="AR1042" i="6" s="1"/>
  <c r="E990" i="12" s="1"/>
  <c r="AP1043" i="6"/>
  <c r="AQ1043" i="6" s="1"/>
  <c r="AR1043" i="6" s="1"/>
  <c r="E991" i="12" s="1"/>
  <c r="AP1044" i="6"/>
  <c r="AQ1044" i="6" s="1"/>
  <c r="AR1044" i="6" s="1"/>
  <c r="E992" i="12" s="1"/>
  <c r="AP1045" i="6"/>
  <c r="AQ1045" i="6" s="1"/>
  <c r="AR1045" i="6" s="1"/>
  <c r="E993" i="12" s="1"/>
  <c r="AP1046" i="6"/>
  <c r="AQ1046" i="6" s="1"/>
  <c r="AR1046" i="6" s="1"/>
  <c r="E994" i="12" s="1"/>
  <c r="AP1047" i="6"/>
  <c r="AQ1047" i="6" s="1"/>
  <c r="AR1047" i="6" s="1"/>
  <c r="E995" i="12" s="1"/>
  <c r="AP1048" i="6"/>
  <c r="AQ1048" i="6" s="1"/>
  <c r="AR1048" i="6" s="1"/>
  <c r="E996" i="12" s="1"/>
  <c r="AP1049" i="6"/>
  <c r="AQ1049" i="6" s="1"/>
  <c r="AR1049" i="6" s="1"/>
  <c r="E997" i="12" s="1"/>
  <c r="AP1050" i="6"/>
  <c r="AQ1050" i="6" s="1"/>
  <c r="AR1050" i="6" s="1"/>
  <c r="E998" i="12" s="1"/>
  <c r="AP1051" i="6"/>
  <c r="AQ1051" i="6" s="1"/>
  <c r="AR1051" i="6" s="1"/>
  <c r="E999" i="12" s="1"/>
  <c r="AP1052" i="6"/>
  <c r="AQ1052" i="6" s="1"/>
  <c r="AR1052" i="6" s="1"/>
  <c r="E1000" i="12" s="1"/>
  <c r="AP1053" i="6"/>
  <c r="AQ1053" i="6" s="1"/>
  <c r="AR1053" i="6" s="1"/>
  <c r="E1001" i="12" s="1"/>
  <c r="AP54" i="6"/>
  <c r="R55" i="6"/>
  <c r="S55" i="6" s="1"/>
  <c r="T55" i="6" s="1"/>
  <c r="C3" i="12" s="1"/>
  <c r="R56" i="6"/>
  <c r="S56" i="6" s="1"/>
  <c r="T56" i="6" s="1"/>
  <c r="C4" i="12" s="1"/>
  <c r="R57" i="6"/>
  <c r="S57" i="6" s="1"/>
  <c r="T57" i="6" s="1"/>
  <c r="C5" i="12" s="1"/>
  <c r="R58" i="6"/>
  <c r="S58" i="6" s="1"/>
  <c r="T58" i="6" s="1"/>
  <c r="C6" i="12" s="1"/>
  <c r="R59" i="6"/>
  <c r="S59" i="6" s="1"/>
  <c r="T59" i="6" s="1"/>
  <c r="C7" i="12" s="1"/>
  <c r="R60" i="6"/>
  <c r="S60" i="6" s="1"/>
  <c r="T60" i="6" s="1"/>
  <c r="C8" i="12" s="1"/>
  <c r="R61" i="6"/>
  <c r="S61" i="6" s="1"/>
  <c r="T61" i="6" s="1"/>
  <c r="C9" i="12" s="1"/>
  <c r="R62" i="6"/>
  <c r="S62" i="6"/>
  <c r="T62" i="6" s="1"/>
  <c r="C10" i="12" s="1"/>
  <c r="R63" i="6"/>
  <c r="S63" i="6" s="1"/>
  <c r="T63" i="6" s="1"/>
  <c r="C11" i="12" s="1"/>
  <c r="R64" i="6"/>
  <c r="S64" i="6" s="1"/>
  <c r="T64" i="6" s="1"/>
  <c r="C12" i="12" s="1"/>
  <c r="R65" i="6"/>
  <c r="S65" i="6" s="1"/>
  <c r="T65" i="6" s="1"/>
  <c r="C13" i="12" s="1"/>
  <c r="R66" i="6"/>
  <c r="S66" i="6" s="1"/>
  <c r="T66" i="6" s="1"/>
  <c r="C14" i="12" s="1"/>
  <c r="R67" i="6"/>
  <c r="S67" i="6" s="1"/>
  <c r="T67" i="6" s="1"/>
  <c r="C15" i="12" s="1"/>
  <c r="R68" i="6"/>
  <c r="S68" i="6" s="1"/>
  <c r="T68" i="6" s="1"/>
  <c r="C16" i="12" s="1"/>
  <c r="R69" i="6"/>
  <c r="S69" i="6" s="1"/>
  <c r="T69" i="6" s="1"/>
  <c r="C17" i="12" s="1"/>
  <c r="R70" i="6"/>
  <c r="S70" i="6" s="1"/>
  <c r="T70" i="6" s="1"/>
  <c r="C18" i="12" s="1"/>
  <c r="R71" i="6"/>
  <c r="S71" i="6" s="1"/>
  <c r="T71" i="6" s="1"/>
  <c r="C19" i="12" s="1"/>
  <c r="R72" i="6"/>
  <c r="S72" i="6" s="1"/>
  <c r="T72" i="6" s="1"/>
  <c r="C20" i="12" s="1"/>
  <c r="R73" i="6"/>
  <c r="S73" i="6" s="1"/>
  <c r="T73" i="6" s="1"/>
  <c r="C21" i="12" s="1"/>
  <c r="R74" i="6"/>
  <c r="S74" i="6" s="1"/>
  <c r="T74" i="6" s="1"/>
  <c r="C22" i="12" s="1"/>
  <c r="R75" i="6"/>
  <c r="S75" i="6" s="1"/>
  <c r="T75" i="6" s="1"/>
  <c r="C23" i="12" s="1"/>
  <c r="R76" i="6"/>
  <c r="S76" i="6" s="1"/>
  <c r="T76" i="6" s="1"/>
  <c r="C24" i="12" s="1"/>
  <c r="R77" i="6"/>
  <c r="S77" i="6" s="1"/>
  <c r="T77" i="6" s="1"/>
  <c r="C25" i="12" s="1"/>
  <c r="R78" i="6"/>
  <c r="S78" i="6" s="1"/>
  <c r="T78" i="6" s="1"/>
  <c r="C26" i="12" s="1"/>
  <c r="R79" i="6"/>
  <c r="S79" i="6" s="1"/>
  <c r="T79" i="6" s="1"/>
  <c r="C27" i="12" s="1"/>
  <c r="R80" i="6"/>
  <c r="S80" i="6" s="1"/>
  <c r="T80" i="6" s="1"/>
  <c r="C28" i="12" s="1"/>
  <c r="R81" i="6"/>
  <c r="S81" i="6" s="1"/>
  <c r="T81" i="6" s="1"/>
  <c r="C29" i="12" s="1"/>
  <c r="R82" i="6"/>
  <c r="S82" i="6" s="1"/>
  <c r="T82" i="6" s="1"/>
  <c r="C30" i="12" s="1"/>
  <c r="R83" i="6"/>
  <c r="S83" i="6" s="1"/>
  <c r="T83" i="6" s="1"/>
  <c r="C31" i="12" s="1"/>
  <c r="R84" i="6"/>
  <c r="S84" i="6" s="1"/>
  <c r="T84" i="6" s="1"/>
  <c r="C32" i="12" s="1"/>
  <c r="R85" i="6"/>
  <c r="S85" i="6" s="1"/>
  <c r="T85" i="6" s="1"/>
  <c r="C33" i="12" s="1"/>
  <c r="R86" i="6"/>
  <c r="S86" i="6" s="1"/>
  <c r="T86" i="6" s="1"/>
  <c r="C34" i="12" s="1"/>
  <c r="R87" i="6"/>
  <c r="S87" i="6" s="1"/>
  <c r="T87" i="6" s="1"/>
  <c r="C35" i="12" s="1"/>
  <c r="R88" i="6"/>
  <c r="S88" i="6" s="1"/>
  <c r="T88" i="6" s="1"/>
  <c r="C36" i="12" s="1"/>
  <c r="R89" i="6"/>
  <c r="S89" i="6" s="1"/>
  <c r="T89" i="6" s="1"/>
  <c r="C37" i="12" s="1"/>
  <c r="R90" i="6"/>
  <c r="S90" i="6" s="1"/>
  <c r="T90" i="6" s="1"/>
  <c r="C38" i="12" s="1"/>
  <c r="R91" i="6"/>
  <c r="S91" i="6" s="1"/>
  <c r="T91" i="6" s="1"/>
  <c r="C39" i="12" s="1"/>
  <c r="R92" i="6"/>
  <c r="S92" i="6" s="1"/>
  <c r="T92" i="6" s="1"/>
  <c r="C40" i="12" s="1"/>
  <c r="R93" i="6"/>
  <c r="S93" i="6" s="1"/>
  <c r="T93" i="6" s="1"/>
  <c r="C41" i="12" s="1"/>
  <c r="R94" i="6"/>
  <c r="S94" i="6" s="1"/>
  <c r="T94" i="6" s="1"/>
  <c r="C42" i="12" s="1"/>
  <c r="R95" i="6"/>
  <c r="S95" i="6" s="1"/>
  <c r="T95" i="6" s="1"/>
  <c r="C43" i="12" s="1"/>
  <c r="R96" i="6"/>
  <c r="S96" i="6" s="1"/>
  <c r="T96" i="6" s="1"/>
  <c r="C44" i="12" s="1"/>
  <c r="R97" i="6"/>
  <c r="S97" i="6" s="1"/>
  <c r="T97" i="6" s="1"/>
  <c r="C45" i="12" s="1"/>
  <c r="R98" i="6"/>
  <c r="S98" i="6" s="1"/>
  <c r="T98" i="6" s="1"/>
  <c r="C46" i="12" s="1"/>
  <c r="R99" i="6"/>
  <c r="S99" i="6" s="1"/>
  <c r="T99" i="6" s="1"/>
  <c r="C47" i="12" s="1"/>
  <c r="R100" i="6"/>
  <c r="S100" i="6" s="1"/>
  <c r="T100" i="6" s="1"/>
  <c r="C48" i="12" s="1"/>
  <c r="R101" i="6"/>
  <c r="S101" i="6" s="1"/>
  <c r="T101" i="6" s="1"/>
  <c r="C49" i="12" s="1"/>
  <c r="R102" i="6"/>
  <c r="S102" i="6" s="1"/>
  <c r="T102" i="6" s="1"/>
  <c r="C50" i="12" s="1"/>
  <c r="R103" i="6"/>
  <c r="S103" i="6" s="1"/>
  <c r="T103" i="6" s="1"/>
  <c r="C51" i="12" s="1"/>
  <c r="R104" i="6"/>
  <c r="S104" i="6" s="1"/>
  <c r="T104" i="6" s="1"/>
  <c r="C52" i="12" s="1"/>
  <c r="R105" i="6"/>
  <c r="S105" i="6" s="1"/>
  <c r="T105" i="6" s="1"/>
  <c r="C53" i="12" s="1"/>
  <c r="R106" i="6"/>
  <c r="S106" i="6" s="1"/>
  <c r="T106" i="6" s="1"/>
  <c r="C54" i="12" s="1"/>
  <c r="R107" i="6"/>
  <c r="S107" i="6" s="1"/>
  <c r="T107" i="6" s="1"/>
  <c r="C55" i="12" s="1"/>
  <c r="R108" i="6"/>
  <c r="S108" i="6" s="1"/>
  <c r="T108" i="6" s="1"/>
  <c r="C56" i="12" s="1"/>
  <c r="R109" i="6"/>
  <c r="S109" i="6" s="1"/>
  <c r="T109" i="6" s="1"/>
  <c r="C57" i="12" s="1"/>
  <c r="R110" i="6"/>
  <c r="S110" i="6" s="1"/>
  <c r="T110" i="6" s="1"/>
  <c r="C58" i="12" s="1"/>
  <c r="R111" i="6"/>
  <c r="S111" i="6" s="1"/>
  <c r="T111" i="6" s="1"/>
  <c r="C59" i="12" s="1"/>
  <c r="R112" i="6"/>
  <c r="S112" i="6" s="1"/>
  <c r="T112" i="6" s="1"/>
  <c r="C60" i="12" s="1"/>
  <c r="R113" i="6"/>
  <c r="S113" i="6" s="1"/>
  <c r="T113" i="6" s="1"/>
  <c r="C61" i="12" s="1"/>
  <c r="R114" i="6"/>
  <c r="S114" i="6" s="1"/>
  <c r="T114" i="6" s="1"/>
  <c r="C62" i="12" s="1"/>
  <c r="R115" i="6"/>
  <c r="S115" i="6" s="1"/>
  <c r="T115" i="6" s="1"/>
  <c r="C63" i="12" s="1"/>
  <c r="R116" i="6"/>
  <c r="S116" i="6"/>
  <c r="T116" i="6" s="1"/>
  <c r="C64" i="12" s="1"/>
  <c r="R117" i="6"/>
  <c r="S117" i="6" s="1"/>
  <c r="T117" i="6" s="1"/>
  <c r="C65" i="12" s="1"/>
  <c r="R118" i="6"/>
  <c r="S118" i="6" s="1"/>
  <c r="T118" i="6" s="1"/>
  <c r="C66" i="12" s="1"/>
  <c r="R119" i="6"/>
  <c r="S119" i="6" s="1"/>
  <c r="T119" i="6" s="1"/>
  <c r="C67" i="12" s="1"/>
  <c r="R120" i="6"/>
  <c r="S120" i="6" s="1"/>
  <c r="T120" i="6" s="1"/>
  <c r="C68" i="12" s="1"/>
  <c r="R121" i="6"/>
  <c r="S121" i="6" s="1"/>
  <c r="T121" i="6" s="1"/>
  <c r="C69" i="12" s="1"/>
  <c r="R122" i="6"/>
  <c r="S122" i="6" s="1"/>
  <c r="T122" i="6" s="1"/>
  <c r="C70" i="12" s="1"/>
  <c r="R123" i="6"/>
  <c r="S123" i="6" s="1"/>
  <c r="T123" i="6" s="1"/>
  <c r="C71" i="12" s="1"/>
  <c r="R124" i="6"/>
  <c r="S124" i="6" s="1"/>
  <c r="T124" i="6" s="1"/>
  <c r="C72" i="12" s="1"/>
  <c r="R125" i="6"/>
  <c r="S125" i="6" s="1"/>
  <c r="T125" i="6" s="1"/>
  <c r="C73" i="12" s="1"/>
  <c r="R126" i="6"/>
  <c r="S126" i="6" s="1"/>
  <c r="T126" i="6" s="1"/>
  <c r="C74" i="12" s="1"/>
  <c r="R127" i="6"/>
  <c r="S127" i="6" s="1"/>
  <c r="T127" i="6" s="1"/>
  <c r="C75" i="12" s="1"/>
  <c r="R128" i="6"/>
  <c r="S128" i="6" s="1"/>
  <c r="T128" i="6" s="1"/>
  <c r="C76" i="12" s="1"/>
  <c r="R129" i="6"/>
  <c r="S129" i="6" s="1"/>
  <c r="T129" i="6" s="1"/>
  <c r="C77" i="12" s="1"/>
  <c r="R130" i="6"/>
  <c r="S130" i="6" s="1"/>
  <c r="T130" i="6" s="1"/>
  <c r="C78" i="12" s="1"/>
  <c r="R131" i="6"/>
  <c r="S131" i="6" s="1"/>
  <c r="T131" i="6" s="1"/>
  <c r="C79" i="12" s="1"/>
  <c r="R132" i="6"/>
  <c r="S132" i="6"/>
  <c r="T132" i="6" s="1"/>
  <c r="C80" i="12" s="1"/>
  <c r="R133" i="6"/>
  <c r="S133" i="6" s="1"/>
  <c r="T133" i="6" s="1"/>
  <c r="C81" i="12" s="1"/>
  <c r="R134" i="6"/>
  <c r="S134" i="6" s="1"/>
  <c r="T134" i="6" s="1"/>
  <c r="C82" i="12" s="1"/>
  <c r="R135" i="6"/>
  <c r="S135" i="6" s="1"/>
  <c r="T135" i="6" s="1"/>
  <c r="C83" i="12" s="1"/>
  <c r="R136" i="6"/>
  <c r="S136" i="6" s="1"/>
  <c r="T136" i="6" s="1"/>
  <c r="C84" i="12" s="1"/>
  <c r="R137" i="6"/>
  <c r="S137" i="6" s="1"/>
  <c r="T137" i="6" s="1"/>
  <c r="C85" i="12" s="1"/>
  <c r="R138" i="6"/>
  <c r="S138" i="6" s="1"/>
  <c r="T138" i="6" s="1"/>
  <c r="C86" i="12" s="1"/>
  <c r="R139" i="6"/>
  <c r="S139" i="6" s="1"/>
  <c r="T139" i="6" s="1"/>
  <c r="C87" i="12" s="1"/>
  <c r="R140" i="6"/>
  <c r="S140" i="6" s="1"/>
  <c r="T140" i="6" s="1"/>
  <c r="C88" i="12" s="1"/>
  <c r="R141" i="6"/>
  <c r="S141" i="6" s="1"/>
  <c r="T141" i="6" s="1"/>
  <c r="C89" i="12" s="1"/>
  <c r="R142" i="6"/>
  <c r="S142" i="6" s="1"/>
  <c r="T142" i="6" s="1"/>
  <c r="C90" i="12" s="1"/>
  <c r="R143" i="6"/>
  <c r="S143" i="6" s="1"/>
  <c r="T143" i="6" s="1"/>
  <c r="C91" i="12" s="1"/>
  <c r="R144" i="6"/>
  <c r="S144" i="6" s="1"/>
  <c r="T144" i="6" s="1"/>
  <c r="C92" i="12" s="1"/>
  <c r="R145" i="6"/>
  <c r="S145" i="6" s="1"/>
  <c r="T145" i="6" s="1"/>
  <c r="C93" i="12" s="1"/>
  <c r="R146" i="6"/>
  <c r="S146" i="6" s="1"/>
  <c r="T146" i="6" s="1"/>
  <c r="C94" i="12" s="1"/>
  <c r="R147" i="6"/>
  <c r="S147" i="6" s="1"/>
  <c r="T147" i="6" s="1"/>
  <c r="C95" i="12" s="1"/>
  <c r="R148" i="6"/>
  <c r="S148" i="6" s="1"/>
  <c r="T148" i="6" s="1"/>
  <c r="C96" i="12" s="1"/>
  <c r="R149" i="6"/>
  <c r="S149" i="6" s="1"/>
  <c r="T149" i="6" s="1"/>
  <c r="C97" i="12" s="1"/>
  <c r="R150" i="6"/>
  <c r="S150" i="6" s="1"/>
  <c r="T150" i="6" s="1"/>
  <c r="C98" i="12" s="1"/>
  <c r="R151" i="6"/>
  <c r="S151" i="6" s="1"/>
  <c r="T151" i="6" s="1"/>
  <c r="C99" i="12" s="1"/>
  <c r="R152" i="6"/>
  <c r="S152" i="6" s="1"/>
  <c r="T152" i="6" s="1"/>
  <c r="C100" i="12" s="1"/>
  <c r="R153" i="6"/>
  <c r="S153" i="6" s="1"/>
  <c r="T153" i="6" s="1"/>
  <c r="C101" i="12" s="1"/>
  <c r="R154" i="6"/>
  <c r="S154" i="6" s="1"/>
  <c r="T154" i="6" s="1"/>
  <c r="C102" i="12" s="1"/>
  <c r="R155" i="6"/>
  <c r="S155" i="6" s="1"/>
  <c r="T155" i="6" s="1"/>
  <c r="C103" i="12" s="1"/>
  <c r="R156" i="6"/>
  <c r="S156" i="6" s="1"/>
  <c r="T156" i="6" s="1"/>
  <c r="C104" i="12" s="1"/>
  <c r="R157" i="6"/>
  <c r="S157" i="6" s="1"/>
  <c r="T157" i="6" s="1"/>
  <c r="C105" i="12" s="1"/>
  <c r="R158" i="6"/>
  <c r="S158" i="6" s="1"/>
  <c r="T158" i="6" s="1"/>
  <c r="C106" i="12" s="1"/>
  <c r="R159" i="6"/>
  <c r="S159" i="6" s="1"/>
  <c r="T159" i="6" s="1"/>
  <c r="C107" i="12" s="1"/>
  <c r="R160" i="6"/>
  <c r="S160" i="6" s="1"/>
  <c r="T160" i="6" s="1"/>
  <c r="C108" i="12" s="1"/>
  <c r="R161" i="6"/>
  <c r="S161" i="6" s="1"/>
  <c r="T161" i="6" s="1"/>
  <c r="C109" i="12" s="1"/>
  <c r="R162" i="6"/>
  <c r="S162" i="6" s="1"/>
  <c r="T162" i="6" s="1"/>
  <c r="C110" i="12" s="1"/>
  <c r="R163" i="6"/>
  <c r="S163" i="6" s="1"/>
  <c r="T163" i="6" s="1"/>
  <c r="C111" i="12" s="1"/>
  <c r="R164" i="6"/>
  <c r="S164" i="6"/>
  <c r="T164" i="6" s="1"/>
  <c r="C112" i="12" s="1"/>
  <c r="R165" i="6"/>
  <c r="S165" i="6" s="1"/>
  <c r="T165" i="6" s="1"/>
  <c r="C113" i="12" s="1"/>
  <c r="R166" i="6"/>
  <c r="S166" i="6" s="1"/>
  <c r="T166" i="6" s="1"/>
  <c r="C114" i="12" s="1"/>
  <c r="R167" i="6"/>
  <c r="S167" i="6" s="1"/>
  <c r="T167" i="6" s="1"/>
  <c r="C115" i="12" s="1"/>
  <c r="R168" i="6"/>
  <c r="S168" i="6" s="1"/>
  <c r="T168" i="6" s="1"/>
  <c r="C116" i="12" s="1"/>
  <c r="R169" i="6"/>
  <c r="S169" i="6" s="1"/>
  <c r="T169" i="6" s="1"/>
  <c r="C117" i="12" s="1"/>
  <c r="R170" i="6"/>
  <c r="S170" i="6" s="1"/>
  <c r="T170" i="6" s="1"/>
  <c r="C118" i="12" s="1"/>
  <c r="R171" i="6"/>
  <c r="S171" i="6" s="1"/>
  <c r="T171" i="6" s="1"/>
  <c r="C119" i="12" s="1"/>
  <c r="R172" i="6"/>
  <c r="S172" i="6" s="1"/>
  <c r="T172" i="6" s="1"/>
  <c r="C120" i="12" s="1"/>
  <c r="R173" i="6"/>
  <c r="S173" i="6" s="1"/>
  <c r="T173" i="6" s="1"/>
  <c r="C121" i="12" s="1"/>
  <c r="R174" i="6"/>
  <c r="S174" i="6" s="1"/>
  <c r="T174" i="6" s="1"/>
  <c r="C122" i="12" s="1"/>
  <c r="R175" i="6"/>
  <c r="S175" i="6" s="1"/>
  <c r="T175" i="6" s="1"/>
  <c r="C123" i="12" s="1"/>
  <c r="R176" i="6"/>
  <c r="S176" i="6" s="1"/>
  <c r="T176" i="6" s="1"/>
  <c r="C124" i="12" s="1"/>
  <c r="R177" i="6"/>
  <c r="S177" i="6" s="1"/>
  <c r="T177" i="6" s="1"/>
  <c r="C125" i="12" s="1"/>
  <c r="R178" i="6"/>
  <c r="S178" i="6" s="1"/>
  <c r="T178" i="6" s="1"/>
  <c r="C126" i="12" s="1"/>
  <c r="R179" i="6"/>
  <c r="S179" i="6" s="1"/>
  <c r="T179" i="6" s="1"/>
  <c r="C127" i="12" s="1"/>
  <c r="R180" i="6"/>
  <c r="S180" i="6" s="1"/>
  <c r="T180" i="6" s="1"/>
  <c r="C128" i="12" s="1"/>
  <c r="R181" i="6"/>
  <c r="S181" i="6" s="1"/>
  <c r="T181" i="6" s="1"/>
  <c r="C129" i="12" s="1"/>
  <c r="R182" i="6"/>
  <c r="S182" i="6" s="1"/>
  <c r="T182" i="6" s="1"/>
  <c r="C130" i="12" s="1"/>
  <c r="R183" i="6"/>
  <c r="S183" i="6" s="1"/>
  <c r="T183" i="6" s="1"/>
  <c r="C131" i="12" s="1"/>
  <c r="R184" i="6"/>
  <c r="S184" i="6" s="1"/>
  <c r="T184" i="6" s="1"/>
  <c r="C132" i="12" s="1"/>
  <c r="R185" i="6"/>
  <c r="S185" i="6" s="1"/>
  <c r="T185" i="6" s="1"/>
  <c r="C133" i="12" s="1"/>
  <c r="R186" i="6"/>
  <c r="S186" i="6" s="1"/>
  <c r="T186" i="6" s="1"/>
  <c r="C134" i="12" s="1"/>
  <c r="R187" i="6"/>
  <c r="S187" i="6" s="1"/>
  <c r="T187" i="6" s="1"/>
  <c r="C135" i="12" s="1"/>
  <c r="R188" i="6"/>
  <c r="S188" i="6" s="1"/>
  <c r="T188" i="6" s="1"/>
  <c r="C136" i="12" s="1"/>
  <c r="R189" i="6"/>
  <c r="S189" i="6" s="1"/>
  <c r="T189" i="6" s="1"/>
  <c r="C137" i="12" s="1"/>
  <c r="R190" i="6"/>
  <c r="S190" i="6"/>
  <c r="T190" i="6" s="1"/>
  <c r="C138" i="12" s="1"/>
  <c r="R191" i="6"/>
  <c r="S191" i="6" s="1"/>
  <c r="T191" i="6" s="1"/>
  <c r="C139" i="12" s="1"/>
  <c r="R192" i="6"/>
  <c r="S192" i="6" s="1"/>
  <c r="T192" i="6" s="1"/>
  <c r="C140" i="12" s="1"/>
  <c r="R193" i="6"/>
  <c r="S193" i="6" s="1"/>
  <c r="T193" i="6" s="1"/>
  <c r="C141" i="12" s="1"/>
  <c r="R194" i="6"/>
  <c r="S194" i="6" s="1"/>
  <c r="T194" i="6" s="1"/>
  <c r="C142" i="12" s="1"/>
  <c r="R195" i="6"/>
  <c r="S195" i="6" s="1"/>
  <c r="T195" i="6" s="1"/>
  <c r="C143" i="12" s="1"/>
  <c r="R196" i="6"/>
  <c r="S196" i="6"/>
  <c r="T196" i="6" s="1"/>
  <c r="C144" i="12" s="1"/>
  <c r="R197" i="6"/>
  <c r="S197" i="6" s="1"/>
  <c r="T197" i="6" s="1"/>
  <c r="C145" i="12" s="1"/>
  <c r="R198" i="6"/>
  <c r="S198" i="6" s="1"/>
  <c r="T198" i="6" s="1"/>
  <c r="C146" i="12" s="1"/>
  <c r="R199" i="6"/>
  <c r="S199" i="6" s="1"/>
  <c r="T199" i="6" s="1"/>
  <c r="C147" i="12" s="1"/>
  <c r="R200" i="6"/>
  <c r="S200" i="6" s="1"/>
  <c r="T200" i="6" s="1"/>
  <c r="C148" i="12" s="1"/>
  <c r="R201" i="6"/>
  <c r="S201" i="6" s="1"/>
  <c r="T201" i="6" s="1"/>
  <c r="C149" i="12" s="1"/>
  <c r="R202" i="6"/>
  <c r="S202" i="6" s="1"/>
  <c r="T202" i="6" s="1"/>
  <c r="C150" i="12" s="1"/>
  <c r="R203" i="6"/>
  <c r="S203" i="6" s="1"/>
  <c r="T203" i="6" s="1"/>
  <c r="C151" i="12" s="1"/>
  <c r="R204" i="6"/>
  <c r="S204" i="6" s="1"/>
  <c r="T204" i="6" s="1"/>
  <c r="C152" i="12" s="1"/>
  <c r="R205" i="6"/>
  <c r="S205" i="6" s="1"/>
  <c r="T205" i="6" s="1"/>
  <c r="C153" i="12" s="1"/>
  <c r="R206" i="6"/>
  <c r="S206" i="6" s="1"/>
  <c r="T206" i="6" s="1"/>
  <c r="C154" i="12" s="1"/>
  <c r="R207" i="6"/>
  <c r="S207" i="6" s="1"/>
  <c r="T207" i="6" s="1"/>
  <c r="C155" i="12" s="1"/>
  <c r="R208" i="6"/>
  <c r="S208" i="6" s="1"/>
  <c r="T208" i="6" s="1"/>
  <c r="C156" i="12" s="1"/>
  <c r="R209" i="6"/>
  <c r="S209" i="6" s="1"/>
  <c r="T209" i="6" s="1"/>
  <c r="C157" i="12" s="1"/>
  <c r="R210" i="6"/>
  <c r="S210" i="6" s="1"/>
  <c r="T210" i="6" s="1"/>
  <c r="C158" i="12" s="1"/>
  <c r="R211" i="6"/>
  <c r="S211" i="6" s="1"/>
  <c r="T211" i="6" s="1"/>
  <c r="C159" i="12" s="1"/>
  <c r="R212" i="6"/>
  <c r="S212" i="6"/>
  <c r="T212" i="6" s="1"/>
  <c r="C160" i="12" s="1"/>
  <c r="R213" i="6"/>
  <c r="S213" i="6" s="1"/>
  <c r="T213" i="6" s="1"/>
  <c r="C161" i="12" s="1"/>
  <c r="R214" i="6"/>
  <c r="S214" i="6" s="1"/>
  <c r="T214" i="6" s="1"/>
  <c r="C162" i="12" s="1"/>
  <c r="R215" i="6"/>
  <c r="S215" i="6" s="1"/>
  <c r="T215" i="6" s="1"/>
  <c r="C163" i="12" s="1"/>
  <c r="R216" i="6"/>
  <c r="S216" i="6" s="1"/>
  <c r="T216" i="6" s="1"/>
  <c r="C164" i="12" s="1"/>
  <c r="R217" i="6"/>
  <c r="S217" i="6" s="1"/>
  <c r="T217" i="6" s="1"/>
  <c r="C165" i="12" s="1"/>
  <c r="R218" i="6"/>
  <c r="S218" i="6" s="1"/>
  <c r="T218" i="6" s="1"/>
  <c r="C166" i="12" s="1"/>
  <c r="R219" i="6"/>
  <c r="S219" i="6" s="1"/>
  <c r="T219" i="6" s="1"/>
  <c r="C167" i="12" s="1"/>
  <c r="R220" i="6"/>
  <c r="S220" i="6" s="1"/>
  <c r="T220" i="6" s="1"/>
  <c r="C168" i="12" s="1"/>
  <c r="R221" i="6"/>
  <c r="S221" i="6" s="1"/>
  <c r="T221" i="6" s="1"/>
  <c r="C169" i="12" s="1"/>
  <c r="R222" i="6"/>
  <c r="S222" i="6" s="1"/>
  <c r="T222" i="6" s="1"/>
  <c r="C170" i="12" s="1"/>
  <c r="R223" i="6"/>
  <c r="S223" i="6" s="1"/>
  <c r="T223" i="6" s="1"/>
  <c r="C171" i="12" s="1"/>
  <c r="R224" i="6"/>
  <c r="S224" i="6" s="1"/>
  <c r="T224" i="6" s="1"/>
  <c r="C172" i="12" s="1"/>
  <c r="R225" i="6"/>
  <c r="S225" i="6" s="1"/>
  <c r="T225" i="6" s="1"/>
  <c r="C173" i="12" s="1"/>
  <c r="R226" i="6"/>
  <c r="S226" i="6" s="1"/>
  <c r="T226" i="6" s="1"/>
  <c r="C174" i="12" s="1"/>
  <c r="R227" i="6"/>
  <c r="S227" i="6" s="1"/>
  <c r="T227" i="6" s="1"/>
  <c r="C175" i="12" s="1"/>
  <c r="R228" i="6"/>
  <c r="S228" i="6" s="1"/>
  <c r="T228" i="6" s="1"/>
  <c r="C176" i="12" s="1"/>
  <c r="R229" i="6"/>
  <c r="S229" i="6" s="1"/>
  <c r="T229" i="6" s="1"/>
  <c r="C177" i="12" s="1"/>
  <c r="R230" i="6"/>
  <c r="S230" i="6" s="1"/>
  <c r="T230" i="6" s="1"/>
  <c r="C178" i="12" s="1"/>
  <c r="R231" i="6"/>
  <c r="S231" i="6" s="1"/>
  <c r="T231" i="6" s="1"/>
  <c r="C179" i="12" s="1"/>
  <c r="R232" i="6"/>
  <c r="S232" i="6" s="1"/>
  <c r="T232" i="6" s="1"/>
  <c r="C180" i="12" s="1"/>
  <c r="R233" i="6"/>
  <c r="S233" i="6" s="1"/>
  <c r="T233" i="6" s="1"/>
  <c r="C181" i="12" s="1"/>
  <c r="R234" i="6"/>
  <c r="S234" i="6" s="1"/>
  <c r="T234" i="6" s="1"/>
  <c r="C182" i="12" s="1"/>
  <c r="R235" i="6"/>
  <c r="S235" i="6" s="1"/>
  <c r="T235" i="6" s="1"/>
  <c r="C183" i="12" s="1"/>
  <c r="R236" i="6"/>
  <c r="S236" i="6" s="1"/>
  <c r="T236" i="6" s="1"/>
  <c r="C184" i="12" s="1"/>
  <c r="R237" i="6"/>
  <c r="S237" i="6" s="1"/>
  <c r="T237" i="6" s="1"/>
  <c r="C185" i="12" s="1"/>
  <c r="R238" i="6"/>
  <c r="S238" i="6" s="1"/>
  <c r="T238" i="6" s="1"/>
  <c r="C186" i="12" s="1"/>
  <c r="R239" i="6"/>
  <c r="S239" i="6" s="1"/>
  <c r="T239" i="6" s="1"/>
  <c r="C187" i="12" s="1"/>
  <c r="R240" i="6"/>
  <c r="S240" i="6"/>
  <c r="T240" i="6" s="1"/>
  <c r="C188" i="12" s="1"/>
  <c r="R241" i="6"/>
  <c r="S241" i="6" s="1"/>
  <c r="T241" i="6" s="1"/>
  <c r="C189" i="12" s="1"/>
  <c r="R242" i="6"/>
  <c r="S242" i="6" s="1"/>
  <c r="T242" i="6" s="1"/>
  <c r="C190" i="12" s="1"/>
  <c r="R243" i="6"/>
  <c r="S243" i="6" s="1"/>
  <c r="T243" i="6" s="1"/>
  <c r="C191" i="12" s="1"/>
  <c r="R244" i="6"/>
  <c r="S244" i="6" s="1"/>
  <c r="T244" i="6" s="1"/>
  <c r="C192" i="12" s="1"/>
  <c r="R245" i="6"/>
  <c r="S245" i="6" s="1"/>
  <c r="T245" i="6" s="1"/>
  <c r="C193" i="12" s="1"/>
  <c r="R246" i="6"/>
  <c r="S246" i="6" s="1"/>
  <c r="T246" i="6" s="1"/>
  <c r="C194" i="12" s="1"/>
  <c r="R247" i="6"/>
  <c r="S247" i="6" s="1"/>
  <c r="T247" i="6" s="1"/>
  <c r="C195" i="12" s="1"/>
  <c r="R248" i="6"/>
  <c r="S248" i="6" s="1"/>
  <c r="T248" i="6" s="1"/>
  <c r="C196" i="12" s="1"/>
  <c r="R249" i="6"/>
  <c r="S249" i="6" s="1"/>
  <c r="T249" i="6" s="1"/>
  <c r="C197" i="12" s="1"/>
  <c r="R250" i="6"/>
  <c r="S250" i="6" s="1"/>
  <c r="T250" i="6" s="1"/>
  <c r="C198" i="12" s="1"/>
  <c r="R251" i="6"/>
  <c r="S251" i="6" s="1"/>
  <c r="T251" i="6" s="1"/>
  <c r="C199" i="12" s="1"/>
  <c r="R252" i="6"/>
  <c r="S252" i="6" s="1"/>
  <c r="T252" i="6" s="1"/>
  <c r="C200" i="12" s="1"/>
  <c r="R253" i="6"/>
  <c r="S253" i="6" s="1"/>
  <c r="T253" i="6" s="1"/>
  <c r="C201" i="12" s="1"/>
  <c r="R254" i="6"/>
  <c r="S254" i="6" s="1"/>
  <c r="T254" i="6" s="1"/>
  <c r="C202" i="12" s="1"/>
  <c r="R255" i="6"/>
  <c r="S255" i="6" s="1"/>
  <c r="T255" i="6" s="1"/>
  <c r="C203" i="12" s="1"/>
  <c r="R256" i="6"/>
  <c r="S256" i="6" s="1"/>
  <c r="T256" i="6" s="1"/>
  <c r="C204" i="12" s="1"/>
  <c r="R257" i="6"/>
  <c r="S257" i="6" s="1"/>
  <c r="T257" i="6" s="1"/>
  <c r="C205" i="12" s="1"/>
  <c r="R258" i="6"/>
  <c r="S258" i="6" s="1"/>
  <c r="T258" i="6" s="1"/>
  <c r="C206" i="12" s="1"/>
  <c r="R259" i="6"/>
  <c r="S259" i="6" s="1"/>
  <c r="T259" i="6" s="1"/>
  <c r="C207" i="12" s="1"/>
  <c r="R260" i="6"/>
  <c r="S260" i="6" s="1"/>
  <c r="T260" i="6" s="1"/>
  <c r="C208" i="12" s="1"/>
  <c r="R261" i="6"/>
  <c r="S261" i="6" s="1"/>
  <c r="T261" i="6" s="1"/>
  <c r="C209" i="12" s="1"/>
  <c r="R262" i="6"/>
  <c r="S262" i="6" s="1"/>
  <c r="T262" i="6" s="1"/>
  <c r="C210" i="12" s="1"/>
  <c r="R263" i="6"/>
  <c r="S263" i="6" s="1"/>
  <c r="T263" i="6" s="1"/>
  <c r="C211" i="12" s="1"/>
  <c r="R264" i="6"/>
  <c r="S264" i="6" s="1"/>
  <c r="T264" i="6" s="1"/>
  <c r="C212" i="12" s="1"/>
  <c r="R265" i="6"/>
  <c r="S265" i="6" s="1"/>
  <c r="T265" i="6" s="1"/>
  <c r="C213" i="12" s="1"/>
  <c r="R266" i="6"/>
  <c r="S266" i="6" s="1"/>
  <c r="T266" i="6" s="1"/>
  <c r="C214" i="12" s="1"/>
  <c r="R267" i="6"/>
  <c r="S267" i="6" s="1"/>
  <c r="T267" i="6" s="1"/>
  <c r="C215" i="12" s="1"/>
  <c r="R268" i="6"/>
  <c r="S268" i="6" s="1"/>
  <c r="T268" i="6" s="1"/>
  <c r="C216" i="12" s="1"/>
  <c r="R269" i="6"/>
  <c r="S269" i="6" s="1"/>
  <c r="T269" i="6" s="1"/>
  <c r="C217" i="12" s="1"/>
  <c r="R270" i="6"/>
  <c r="S270" i="6" s="1"/>
  <c r="T270" i="6" s="1"/>
  <c r="C218" i="12" s="1"/>
  <c r="R271" i="6"/>
  <c r="S271" i="6" s="1"/>
  <c r="T271" i="6" s="1"/>
  <c r="C219" i="12" s="1"/>
  <c r="R272" i="6"/>
  <c r="S272" i="6" s="1"/>
  <c r="T272" i="6" s="1"/>
  <c r="C220" i="12" s="1"/>
  <c r="R273" i="6"/>
  <c r="S273" i="6" s="1"/>
  <c r="T273" i="6" s="1"/>
  <c r="C221" i="12" s="1"/>
  <c r="R274" i="6"/>
  <c r="S274" i="6" s="1"/>
  <c r="T274" i="6" s="1"/>
  <c r="C222" i="12" s="1"/>
  <c r="R275" i="6"/>
  <c r="S275" i="6" s="1"/>
  <c r="T275" i="6" s="1"/>
  <c r="C223" i="12" s="1"/>
  <c r="R276" i="6"/>
  <c r="S276" i="6" s="1"/>
  <c r="T276" i="6" s="1"/>
  <c r="C224" i="12" s="1"/>
  <c r="R277" i="6"/>
  <c r="S277" i="6" s="1"/>
  <c r="T277" i="6" s="1"/>
  <c r="C225" i="12" s="1"/>
  <c r="R278" i="6"/>
  <c r="S278" i="6"/>
  <c r="T278" i="6" s="1"/>
  <c r="C226" i="12" s="1"/>
  <c r="R279" i="6"/>
  <c r="S279" i="6" s="1"/>
  <c r="T279" i="6" s="1"/>
  <c r="C227" i="12" s="1"/>
  <c r="R280" i="6"/>
  <c r="S280" i="6" s="1"/>
  <c r="T280" i="6" s="1"/>
  <c r="C228" i="12" s="1"/>
  <c r="R281" i="6"/>
  <c r="S281" i="6" s="1"/>
  <c r="T281" i="6" s="1"/>
  <c r="C229" i="12" s="1"/>
  <c r="R282" i="6"/>
  <c r="S282" i="6" s="1"/>
  <c r="T282" i="6" s="1"/>
  <c r="C230" i="12" s="1"/>
  <c r="R283" i="6"/>
  <c r="S283" i="6" s="1"/>
  <c r="T283" i="6" s="1"/>
  <c r="C231" i="12" s="1"/>
  <c r="R284" i="6"/>
  <c r="S284" i="6" s="1"/>
  <c r="T284" i="6" s="1"/>
  <c r="C232" i="12" s="1"/>
  <c r="R285" i="6"/>
  <c r="S285" i="6" s="1"/>
  <c r="T285" i="6" s="1"/>
  <c r="C233" i="12" s="1"/>
  <c r="R286" i="6"/>
  <c r="S286" i="6" s="1"/>
  <c r="T286" i="6" s="1"/>
  <c r="C234" i="12" s="1"/>
  <c r="R287" i="6"/>
  <c r="S287" i="6" s="1"/>
  <c r="T287" i="6" s="1"/>
  <c r="C235" i="12" s="1"/>
  <c r="R288" i="6"/>
  <c r="S288" i="6" s="1"/>
  <c r="T288" i="6" s="1"/>
  <c r="C236" i="12" s="1"/>
  <c r="R289" i="6"/>
  <c r="S289" i="6" s="1"/>
  <c r="T289" i="6" s="1"/>
  <c r="C237" i="12" s="1"/>
  <c r="R290" i="6"/>
  <c r="S290" i="6" s="1"/>
  <c r="T290" i="6" s="1"/>
  <c r="C238" i="12" s="1"/>
  <c r="R291" i="6"/>
  <c r="S291" i="6" s="1"/>
  <c r="T291" i="6" s="1"/>
  <c r="C239" i="12" s="1"/>
  <c r="R292" i="6"/>
  <c r="S292" i="6" s="1"/>
  <c r="T292" i="6" s="1"/>
  <c r="C240" i="12" s="1"/>
  <c r="R293" i="6"/>
  <c r="S293" i="6" s="1"/>
  <c r="T293" i="6" s="1"/>
  <c r="C241" i="12" s="1"/>
  <c r="R294" i="6"/>
  <c r="S294" i="6" s="1"/>
  <c r="T294" i="6" s="1"/>
  <c r="C242" i="12" s="1"/>
  <c r="R295" i="6"/>
  <c r="S295" i="6" s="1"/>
  <c r="T295" i="6" s="1"/>
  <c r="C243" i="12" s="1"/>
  <c r="R296" i="6"/>
  <c r="S296" i="6" s="1"/>
  <c r="T296" i="6" s="1"/>
  <c r="C244" i="12" s="1"/>
  <c r="R297" i="6"/>
  <c r="S297" i="6" s="1"/>
  <c r="T297" i="6" s="1"/>
  <c r="C245" i="12" s="1"/>
  <c r="R298" i="6"/>
  <c r="S298" i="6" s="1"/>
  <c r="T298" i="6" s="1"/>
  <c r="C246" i="12" s="1"/>
  <c r="R299" i="6"/>
  <c r="S299" i="6" s="1"/>
  <c r="T299" i="6" s="1"/>
  <c r="C247" i="12" s="1"/>
  <c r="R300" i="6"/>
  <c r="S300" i="6" s="1"/>
  <c r="T300" i="6" s="1"/>
  <c r="C248" i="12" s="1"/>
  <c r="R301" i="6"/>
  <c r="S301" i="6" s="1"/>
  <c r="T301" i="6" s="1"/>
  <c r="C249" i="12" s="1"/>
  <c r="R302" i="6"/>
  <c r="S302" i="6" s="1"/>
  <c r="T302" i="6" s="1"/>
  <c r="C250" i="12" s="1"/>
  <c r="R303" i="6"/>
  <c r="S303" i="6" s="1"/>
  <c r="T303" i="6" s="1"/>
  <c r="C251" i="12" s="1"/>
  <c r="R304" i="6"/>
  <c r="S304" i="6" s="1"/>
  <c r="T304" i="6" s="1"/>
  <c r="C252" i="12" s="1"/>
  <c r="R305" i="6"/>
  <c r="S305" i="6" s="1"/>
  <c r="T305" i="6" s="1"/>
  <c r="C253" i="12" s="1"/>
  <c r="R306" i="6"/>
  <c r="S306" i="6" s="1"/>
  <c r="T306" i="6" s="1"/>
  <c r="C254" i="12" s="1"/>
  <c r="R307" i="6"/>
  <c r="S307" i="6" s="1"/>
  <c r="T307" i="6" s="1"/>
  <c r="C255" i="12" s="1"/>
  <c r="R308" i="6"/>
  <c r="S308" i="6" s="1"/>
  <c r="T308" i="6" s="1"/>
  <c r="C256" i="12" s="1"/>
  <c r="R309" i="6"/>
  <c r="S309" i="6" s="1"/>
  <c r="T309" i="6" s="1"/>
  <c r="C257" i="12" s="1"/>
  <c r="R310" i="6"/>
  <c r="S310" i="6" s="1"/>
  <c r="T310" i="6" s="1"/>
  <c r="C258" i="12" s="1"/>
  <c r="R311" i="6"/>
  <c r="S311" i="6" s="1"/>
  <c r="T311" i="6" s="1"/>
  <c r="C259" i="12" s="1"/>
  <c r="R312" i="6"/>
  <c r="S312" i="6" s="1"/>
  <c r="T312" i="6" s="1"/>
  <c r="C260" i="12" s="1"/>
  <c r="R313" i="6"/>
  <c r="S313" i="6" s="1"/>
  <c r="T313" i="6" s="1"/>
  <c r="C261" i="12" s="1"/>
  <c r="R314" i="6"/>
  <c r="S314" i="6" s="1"/>
  <c r="T314" i="6" s="1"/>
  <c r="C262" i="12" s="1"/>
  <c r="R315" i="6"/>
  <c r="S315" i="6" s="1"/>
  <c r="T315" i="6" s="1"/>
  <c r="C263" i="12" s="1"/>
  <c r="R316" i="6"/>
  <c r="S316" i="6"/>
  <c r="T316" i="6" s="1"/>
  <c r="C264" i="12" s="1"/>
  <c r="R317" i="6"/>
  <c r="S317" i="6" s="1"/>
  <c r="T317" i="6" s="1"/>
  <c r="C265" i="12" s="1"/>
  <c r="R318" i="6"/>
  <c r="S318" i="6" s="1"/>
  <c r="T318" i="6" s="1"/>
  <c r="C266" i="12" s="1"/>
  <c r="R319" i="6"/>
  <c r="S319" i="6" s="1"/>
  <c r="T319" i="6" s="1"/>
  <c r="C267" i="12" s="1"/>
  <c r="R320" i="6"/>
  <c r="S320" i="6" s="1"/>
  <c r="T320" i="6" s="1"/>
  <c r="C268" i="12" s="1"/>
  <c r="R321" i="6"/>
  <c r="S321" i="6" s="1"/>
  <c r="T321" i="6" s="1"/>
  <c r="C269" i="12" s="1"/>
  <c r="R322" i="6"/>
  <c r="S322" i="6" s="1"/>
  <c r="T322" i="6" s="1"/>
  <c r="C270" i="12" s="1"/>
  <c r="R323" i="6"/>
  <c r="S323" i="6" s="1"/>
  <c r="T323" i="6" s="1"/>
  <c r="C271" i="12" s="1"/>
  <c r="R324" i="6"/>
  <c r="S324" i="6" s="1"/>
  <c r="T324" i="6" s="1"/>
  <c r="C272" i="12" s="1"/>
  <c r="R325" i="6"/>
  <c r="S325" i="6" s="1"/>
  <c r="T325" i="6" s="1"/>
  <c r="C273" i="12" s="1"/>
  <c r="R326" i="6"/>
  <c r="S326" i="6" s="1"/>
  <c r="T326" i="6" s="1"/>
  <c r="C274" i="12" s="1"/>
  <c r="R327" i="6"/>
  <c r="S327" i="6" s="1"/>
  <c r="T327" i="6" s="1"/>
  <c r="C275" i="12" s="1"/>
  <c r="R328" i="6"/>
  <c r="S328" i="6" s="1"/>
  <c r="T328" i="6" s="1"/>
  <c r="C276" i="12" s="1"/>
  <c r="R329" i="6"/>
  <c r="S329" i="6" s="1"/>
  <c r="T329" i="6" s="1"/>
  <c r="C277" i="12" s="1"/>
  <c r="R330" i="6"/>
  <c r="S330" i="6" s="1"/>
  <c r="T330" i="6" s="1"/>
  <c r="C278" i="12" s="1"/>
  <c r="R331" i="6"/>
  <c r="S331" i="6" s="1"/>
  <c r="T331" i="6" s="1"/>
  <c r="C279" i="12" s="1"/>
  <c r="R332" i="6"/>
  <c r="S332" i="6" s="1"/>
  <c r="T332" i="6" s="1"/>
  <c r="C280" i="12" s="1"/>
  <c r="R333" i="6"/>
  <c r="S333" i="6" s="1"/>
  <c r="T333" i="6" s="1"/>
  <c r="C281" i="12" s="1"/>
  <c r="R334" i="6"/>
  <c r="S334" i="6" s="1"/>
  <c r="T334" i="6" s="1"/>
  <c r="C282" i="12" s="1"/>
  <c r="R335" i="6"/>
  <c r="S335" i="6" s="1"/>
  <c r="T335" i="6" s="1"/>
  <c r="C283" i="12" s="1"/>
  <c r="R336" i="6"/>
  <c r="S336" i="6" s="1"/>
  <c r="T336" i="6" s="1"/>
  <c r="C284" i="12" s="1"/>
  <c r="R337" i="6"/>
  <c r="S337" i="6" s="1"/>
  <c r="T337" i="6" s="1"/>
  <c r="C285" i="12" s="1"/>
  <c r="R338" i="6"/>
  <c r="S338" i="6" s="1"/>
  <c r="T338" i="6" s="1"/>
  <c r="C286" i="12" s="1"/>
  <c r="R339" i="6"/>
  <c r="S339" i="6" s="1"/>
  <c r="T339" i="6" s="1"/>
  <c r="C287" i="12" s="1"/>
  <c r="R340" i="6"/>
  <c r="S340" i="6" s="1"/>
  <c r="T340" i="6" s="1"/>
  <c r="C288" i="12" s="1"/>
  <c r="R341" i="6"/>
  <c r="S341" i="6" s="1"/>
  <c r="T341" i="6" s="1"/>
  <c r="C289" i="12" s="1"/>
  <c r="R342" i="6"/>
  <c r="S342" i="6"/>
  <c r="T342" i="6" s="1"/>
  <c r="C290" i="12" s="1"/>
  <c r="R343" i="6"/>
  <c r="S343" i="6" s="1"/>
  <c r="T343" i="6" s="1"/>
  <c r="C291" i="12" s="1"/>
  <c r="R344" i="6"/>
  <c r="S344" i="6" s="1"/>
  <c r="T344" i="6" s="1"/>
  <c r="C292" i="12" s="1"/>
  <c r="R345" i="6"/>
  <c r="S345" i="6" s="1"/>
  <c r="T345" i="6" s="1"/>
  <c r="C293" i="12" s="1"/>
  <c r="R346" i="6"/>
  <c r="S346" i="6" s="1"/>
  <c r="T346" i="6" s="1"/>
  <c r="C294" i="12" s="1"/>
  <c r="R347" i="6"/>
  <c r="S347" i="6" s="1"/>
  <c r="T347" i="6" s="1"/>
  <c r="C295" i="12" s="1"/>
  <c r="R348" i="6"/>
  <c r="S348" i="6" s="1"/>
  <c r="T348" i="6" s="1"/>
  <c r="C296" i="12" s="1"/>
  <c r="R349" i="6"/>
  <c r="S349" i="6" s="1"/>
  <c r="T349" i="6" s="1"/>
  <c r="C297" i="12" s="1"/>
  <c r="R350" i="6"/>
  <c r="S350" i="6" s="1"/>
  <c r="T350" i="6" s="1"/>
  <c r="C298" i="12" s="1"/>
  <c r="R351" i="6"/>
  <c r="S351" i="6" s="1"/>
  <c r="T351" i="6" s="1"/>
  <c r="C299" i="12" s="1"/>
  <c r="R352" i="6"/>
  <c r="S352" i="6" s="1"/>
  <c r="T352" i="6" s="1"/>
  <c r="C300" i="12" s="1"/>
  <c r="R353" i="6"/>
  <c r="S353" i="6" s="1"/>
  <c r="T353" i="6" s="1"/>
  <c r="C301" i="12" s="1"/>
  <c r="R354" i="6"/>
  <c r="S354" i="6" s="1"/>
  <c r="T354" i="6" s="1"/>
  <c r="C302" i="12" s="1"/>
  <c r="R355" i="6"/>
  <c r="S355" i="6" s="1"/>
  <c r="T355" i="6" s="1"/>
  <c r="C303" i="12" s="1"/>
  <c r="R356" i="6"/>
  <c r="S356" i="6" s="1"/>
  <c r="T356" i="6" s="1"/>
  <c r="C304" i="12" s="1"/>
  <c r="R357" i="6"/>
  <c r="S357" i="6" s="1"/>
  <c r="T357" i="6" s="1"/>
  <c r="C305" i="12" s="1"/>
  <c r="R358" i="6"/>
  <c r="S358" i="6" s="1"/>
  <c r="T358" i="6" s="1"/>
  <c r="C306" i="12" s="1"/>
  <c r="R359" i="6"/>
  <c r="S359" i="6" s="1"/>
  <c r="T359" i="6" s="1"/>
  <c r="C307" i="12" s="1"/>
  <c r="R360" i="6"/>
  <c r="S360" i="6" s="1"/>
  <c r="T360" i="6" s="1"/>
  <c r="C308" i="12" s="1"/>
  <c r="R361" i="6"/>
  <c r="S361" i="6" s="1"/>
  <c r="T361" i="6" s="1"/>
  <c r="C309" i="12" s="1"/>
  <c r="R362" i="6"/>
  <c r="S362" i="6" s="1"/>
  <c r="T362" i="6" s="1"/>
  <c r="C310" i="12" s="1"/>
  <c r="R363" i="6"/>
  <c r="S363" i="6" s="1"/>
  <c r="T363" i="6" s="1"/>
  <c r="C311" i="12" s="1"/>
  <c r="R364" i="6"/>
  <c r="S364" i="6" s="1"/>
  <c r="T364" i="6" s="1"/>
  <c r="C312" i="12" s="1"/>
  <c r="R365" i="6"/>
  <c r="S365" i="6" s="1"/>
  <c r="T365" i="6" s="1"/>
  <c r="C313" i="12" s="1"/>
  <c r="R366" i="6"/>
  <c r="S366" i="6" s="1"/>
  <c r="T366" i="6" s="1"/>
  <c r="C314" i="12" s="1"/>
  <c r="R367" i="6"/>
  <c r="S367" i="6" s="1"/>
  <c r="T367" i="6" s="1"/>
  <c r="C315" i="12" s="1"/>
  <c r="R368" i="6"/>
  <c r="S368" i="6"/>
  <c r="T368" i="6" s="1"/>
  <c r="C316" i="12" s="1"/>
  <c r="R369" i="6"/>
  <c r="S369" i="6" s="1"/>
  <c r="T369" i="6" s="1"/>
  <c r="C317" i="12" s="1"/>
  <c r="R370" i="6"/>
  <c r="S370" i="6" s="1"/>
  <c r="T370" i="6" s="1"/>
  <c r="C318" i="12" s="1"/>
  <c r="R371" i="6"/>
  <c r="S371" i="6" s="1"/>
  <c r="T371" i="6" s="1"/>
  <c r="C319" i="12" s="1"/>
  <c r="R372" i="6"/>
  <c r="S372" i="6" s="1"/>
  <c r="T372" i="6" s="1"/>
  <c r="C320" i="12" s="1"/>
  <c r="R373" i="6"/>
  <c r="S373" i="6" s="1"/>
  <c r="T373" i="6" s="1"/>
  <c r="C321" i="12" s="1"/>
  <c r="R374" i="6"/>
  <c r="S374" i="6" s="1"/>
  <c r="T374" i="6" s="1"/>
  <c r="C322" i="12" s="1"/>
  <c r="R375" i="6"/>
  <c r="S375" i="6" s="1"/>
  <c r="T375" i="6" s="1"/>
  <c r="C323" i="12" s="1"/>
  <c r="R376" i="6"/>
  <c r="S376" i="6" s="1"/>
  <c r="T376" i="6" s="1"/>
  <c r="C324" i="12" s="1"/>
  <c r="R377" i="6"/>
  <c r="S377" i="6" s="1"/>
  <c r="T377" i="6" s="1"/>
  <c r="C325" i="12" s="1"/>
  <c r="R378" i="6"/>
  <c r="S378" i="6" s="1"/>
  <c r="T378" i="6" s="1"/>
  <c r="C326" i="12" s="1"/>
  <c r="R379" i="6"/>
  <c r="S379" i="6" s="1"/>
  <c r="T379" i="6" s="1"/>
  <c r="C327" i="12" s="1"/>
  <c r="R380" i="6"/>
  <c r="S380" i="6" s="1"/>
  <c r="T380" i="6" s="1"/>
  <c r="C328" i="12" s="1"/>
  <c r="R381" i="6"/>
  <c r="S381" i="6" s="1"/>
  <c r="T381" i="6" s="1"/>
  <c r="C329" i="12" s="1"/>
  <c r="R382" i="6"/>
  <c r="S382" i="6"/>
  <c r="T382" i="6" s="1"/>
  <c r="C330" i="12" s="1"/>
  <c r="R383" i="6"/>
  <c r="S383" i="6" s="1"/>
  <c r="T383" i="6" s="1"/>
  <c r="C331" i="12" s="1"/>
  <c r="R384" i="6"/>
  <c r="S384" i="6"/>
  <c r="T384" i="6" s="1"/>
  <c r="C332" i="12" s="1"/>
  <c r="R385" i="6"/>
  <c r="S385" i="6" s="1"/>
  <c r="T385" i="6" s="1"/>
  <c r="C333" i="12" s="1"/>
  <c r="R386" i="6"/>
  <c r="S386" i="6" s="1"/>
  <c r="T386" i="6" s="1"/>
  <c r="C334" i="12" s="1"/>
  <c r="R387" i="6"/>
  <c r="S387" i="6" s="1"/>
  <c r="T387" i="6" s="1"/>
  <c r="C335" i="12" s="1"/>
  <c r="R388" i="6"/>
  <c r="S388" i="6" s="1"/>
  <c r="T388" i="6" s="1"/>
  <c r="C336" i="12" s="1"/>
  <c r="R389" i="6"/>
  <c r="S389" i="6" s="1"/>
  <c r="T389" i="6" s="1"/>
  <c r="C337" i="12" s="1"/>
  <c r="R390" i="6"/>
  <c r="S390" i="6" s="1"/>
  <c r="T390" i="6" s="1"/>
  <c r="C338" i="12" s="1"/>
  <c r="R391" i="6"/>
  <c r="S391" i="6" s="1"/>
  <c r="T391" i="6" s="1"/>
  <c r="C339" i="12" s="1"/>
  <c r="R392" i="6"/>
  <c r="S392" i="6" s="1"/>
  <c r="T392" i="6" s="1"/>
  <c r="C340" i="12" s="1"/>
  <c r="R393" i="6"/>
  <c r="S393" i="6" s="1"/>
  <c r="T393" i="6" s="1"/>
  <c r="C341" i="12" s="1"/>
  <c r="R394" i="6"/>
  <c r="S394" i="6" s="1"/>
  <c r="T394" i="6" s="1"/>
  <c r="C342" i="12" s="1"/>
  <c r="R395" i="6"/>
  <c r="S395" i="6" s="1"/>
  <c r="T395" i="6" s="1"/>
  <c r="C343" i="12" s="1"/>
  <c r="R396" i="6"/>
  <c r="S396" i="6" s="1"/>
  <c r="T396" i="6" s="1"/>
  <c r="C344" i="12" s="1"/>
  <c r="R397" i="6"/>
  <c r="S397" i="6" s="1"/>
  <c r="T397" i="6" s="1"/>
  <c r="C345" i="12" s="1"/>
  <c r="R398" i="6"/>
  <c r="S398" i="6" s="1"/>
  <c r="T398" i="6" s="1"/>
  <c r="C346" i="12" s="1"/>
  <c r="R399" i="6"/>
  <c r="S399" i="6" s="1"/>
  <c r="T399" i="6" s="1"/>
  <c r="C347" i="12" s="1"/>
  <c r="R400" i="6"/>
  <c r="S400" i="6"/>
  <c r="T400" i="6" s="1"/>
  <c r="C348" i="12" s="1"/>
  <c r="R401" i="6"/>
  <c r="S401" i="6" s="1"/>
  <c r="T401" i="6" s="1"/>
  <c r="C349" i="12" s="1"/>
  <c r="R402" i="6"/>
  <c r="S402" i="6" s="1"/>
  <c r="T402" i="6" s="1"/>
  <c r="C350" i="12" s="1"/>
  <c r="R403" i="6"/>
  <c r="S403" i="6" s="1"/>
  <c r="T403" i="6" s="1"/>
  <c r="C351" i="12" s="1"/>
  <c r="R404" i="6"/>
  <c r="S404" i="6" s="1"/>
  <c r="T404" i="6" s="1"/>
  <c r="C352" i="12" s="1"/>
  <c r="R405" i="6"/>
  <c r="S405" i="6" s="1"/>
  <c r="T405" i="6" s="1"/>
  <c r="C353" i="12" s="1"/>
  <c r="R406" i="6"/>
  <c r="S406" i="6"/>
  <c r="T406" i="6" s="1"/>
  <c r="C354" i="12" s="1"/>
  <c r="R407" i="6"/>
  <c r="S407" i="6" s="1"/>
  <c r="T407" i="6" s="1"/>
  <c r="C355" i="12" s="1"/>
  <c r="R408" i="6"/>
  <c r="S408" i="6" s="1"/>
  <c r="T408" i="6" s="1"/>
  <c r="C356" i="12" s="1"/>
  <c r="R409" i="6"/>
  <c r="S409" i="6" s="1"/>
  <c r="T409" i="6" s="1"/>
  <c r="C357" i="12" s="1"/>
  <c r="R410" i="6"/>
  <c r="S410" i="6" s="1"/>
  <c r="T410" i="6" s="1"/>
  <c r="C358" i="12" s="1"/>
  <c r="R411" i="6"/>
  <c r="S411" i="6" s="1"/>
  <c r="T411" i="6" s="1"/>
  <c r="C359" i="12" s="1"/>
  <c r="R412" i="6"/>
  <c r="S412" i="6" s="1"/>
  <c r="T412" i="6" s="1"/>
  <c r="C360" i="12" s="1"/>
  <c r="R413" i="6"/>
  <c r="S413" i="6" s="1"/>
  <c r="T413" i="6" s="1"/>
  <c r="C361" i="12" s="1"/>
  <c r="R414" i="6"/>
  <c r="S414" i="6"/>
  <c r="T414" i="6" s="1"/>
  <c r="C362" i="12" s="1"/>
  <c r="R415" i="6"/>
  <c r="S415" i="6" s="1"/>
  <c r="T415" i="6" s="1"/>
  <c r="C363" i="12" s="1"/>
  <c r="R416" i="6"/>
  <c r="S416" i="6"/>
  <c r="T416" i="6" s="1"/>
  <c r="C364" i="12" s="1"/>
  <c r="R417" i="6"/>
  <c r="S417" i="6" s="1"/>
  <c r="T417" i="6" s="1"/>
  <c r="C365" i="12" s="1"/>
  <c r="R418" i="6"/>
  <c r="S418" i="6" s="1"/>
  <c r="T418" i="6" s="1"/>
  <c r="C366" i="12" s="1"/>
  <c r="R419" i="6"/>
  <c r="S419" i="6" s="1"/>
  <c r="T419" i="6" s="1"/>
  <c r="C367" i="12" s="1"/>
  <c r="R420" i="6"/>
  <c r="S420" i="6" s="1"/>
  <c r="T420" i="6" s="1"/>
  <c r="C368" i="12" s="1"/>
  <c r="R421" i="6"/>
  <c r="S421" i="6" s="1"/>
  <c r="T421" i="6" s="1"/>
  <c r="C369" i="12" s="1"/>
  <c r="R422" i="6"/>
  <c r="S422" i="6" s="1"/>
  <c r="T422" i="6" s="1"/>
  <c r="C370" i="12" s="1"/>
  <c r="R423" i="6"/>
  <c r="S423" i="6" s="1"/>
  <c r="T423" i="6" s="1"/>
  <c r="C371" i="12" s="1"/>
  <c r="R424" i="6"/>
  <c r="S424" i="6" s="1"/>
  <c r="T424" i="6" s="1"/>
  <c r="C372" i="12" s="1"/>
  <c r="R425" i="6"/>
  <c r="S425" i="6" s="1"/>
  <c r="T425" i="6" s="1"/>
  <c r="C373" i="12" s="1"/>
  <c r="R426" i="6"/>
  <c r="S426" i="6" s="1"/>
  <c r="T426" i="6" s="1"/>
  <c r="C374" i="12" s="1"/>
  <c r="R427" i="6"/>
  <c r="S427" i="6" s="1"/>
  <c r="T427" i="6" s="1"/>
  <c r="C375" i="12" s="1"/>
  <c r="R428" i="6"/>
  <c r="S428" i="6" s="1"/>
  <c r="T428" i="6" s="1"/>
  <c r="C376" i="12" s="1"/>
  <c r="R429" i="6"/>
  <c r="S429" i="6" s="1"/>
  <c r="T429" i="6" s="1"/>
  <c r="C377" i="12" s="1"/>
  <c r="R430" i="6"/>
  <c r="S430" i="6"/>
  <c r="T430" i="6" s="1"/>
  <c r="C378" i="12" s="1"/>
  <c r="R431" i="6"/>
  <c r="S431" i="6" s="1"/>
  <c r="T431" i="6" s="1"/>
  <c r="C379" i="12" s="1"/>
  <c r="R432" i="6"/>
  <c r="S432" i="6" s="1"/>
  <c r="T432" i="6" s="1"/>
  <c r="C380" i="12" s="1"/>
  <c r="R433" i="6"/>
  <c r="S433" i="6" s="1"/>
  <c r="T433" i="6" s="1"/>
  <c r="C381" i="12" s="1"/>
  <c r="R434" i="6"/>
  <c r="S434" i="6" s="1"/>
  <c r="T434" i="6" s="1"/>
  <c r="C382" i="12" s="1"/>
  <c r="R435" i="6"/>
  <c r="S435" i="6" s="1"/>
  <c r="T435" i="6" s="1"/>
  <c r="C383" i="12" s="1"/>
  <c r="R436" i="6"/>
  <c r="S436" i="6" s="1"/>
  <c r="T436" i="6" s="1"/>
  <c r="C384" i="12" s="1"/>
  <c r="R437" i="6"/>
  <c r="S437" i="6" s="1"/>
  <c r="T437" i="6" s="1"/>
  <c r="C385" i="12" s="1"/>
  <c r="R438" i="6"/>
  <c r="S438" i="6" s="1"/>
  <c r="T438" i="6" s="1"/>
  <c r="C386" i="12" s="1"/>
  <c r="R439" i="6"/>
  <c r="S439" i="6" s="1"/>
  <c r="T439" i="6" s="1"/>
  <c r="C387" i="12" s="1"/>
  <c r="R440" i="6"/>
  <c r="S440" i="6" s="1"/>
  <c r="T440" i="6" s="1"/>
  <c r="C388" i="12" s="1"/>
  <c r="R441" i="6"/>
  <c r="S441" i="6" s="1"/>
  <c r="T441" i="6" s="1"/>
  <c r="C389" i="12" s="1"/>
  <c r="R442" i="6"/>
  <c r="S442" i="6" s="1"/>
  <c r="T442" i="6" s="1"/>
  <c r="C390" i="12" s="1"/>
  <c r="R443" i="6"/>
  <c r="S443" i="6" s="1"/>
  <c r="T443" i="6" s="1"/>
  <c r="C391" i="12" s="1"/>
  <c r="R444" i="6"/>
  <c r="S444" i="6" s="1"/>
  <c r="T444" i="6" s="1"/>
  <c r="C392" i="12" s="1"/>
  <c r="R445" i="6"/>
  <c r="S445" i="6" s="1"/>
  <c r="T445" i="6" s="1"/>
  <c r="C393" i="12" s="1"/>
  <c r="R446" i="6"/>
  <c r="S446" i="6"/>
  <c r="T446" i="6" s="1"/>
  <c r="C394" i="12" s="1"/>
  <c r="R447" i="6"/>
  <c r="S447" i="6" s="1"/>
  <c r="T447" i="6" s="1"/>
  <c r="C395" i="12" s="1"/>
  <c r="R448" i="6"/>
  <c r="S448" i="6" s="1"/>
  <c r="T448" i="6" s="1"/>
  <c r="C396" i="12" s="1"/>
  <c r="R449" i="6"/>
  <c r="S449" i="6" s="1"/>
  <c r="T449" i="6" s="1"/>
  <c r="C397" i="12" s="1"/>
  <c r="R450" i="6"/>
  <c r="S450" i="6" s="1"/>
  <c r="T450" i="6" s="1"/>
  <c r="C398" i="12" s="1"/>
  <c r="R451" i="6"/>
  <c r="S451" i="6" s="1"/>
  <c r="T451" i="6" s="1"/>
  <c r="C399" i="12" s="1"/>
  <c r="R452" i="6"/>
  <c r="S452" i="6" s="1"/>
  <c r="T452" i="6" s="1"/>
  <c r="C400" i="12" s="1"/>
  <c r="R453" i="6"/>
  <c r="S453" i="6" s="1"/>
  <c r="T453" i="6" s="1"/>
  <c r="C401" i="12" s="1"/>
  <c r="R454" i="6"/>
  <c r="S454" i="6"/>
  <c r="T454" i="6" s="1"/>
  <c r="C402" i="12" s="1"/>
  <c r="R455" i="6"/>
  <c r="S455" i="6" s="1"/>
  <c r="T455" i="6" s="1"/>
  <c r="C403" i="12" s="1"/>
  <c r="R456" i="6"/>
  <c r="S456" i="6" s="1"/>
  <c r="T456" i="6" s="1"/>
  <c r="C404" i="12" s="1"/>
  <c r="R457" i="6"/>
  <c r="S457" i="6" s="1"/>
  <c r="T457" i="6" s="1"/>
  <c r="C405" i="12" s="1"/>
  <c r="R458" i="6"/>
  <c r="S458" i="6" s="1"/>
  <c r="T458" i="6" s="1"/>
  <c r="C406" i="12" s="1"/>
  <c r="R459" i="6"/>
  <c r="S459" i="6" s="1"/>
  <c r="T459" i="6" s="1"/>
  <c r="C407" i="12" s="1"/>
  <c r="R460" i="6"/>
  <c r="S460" i="6" s="1"/>
  <c r="T460" i="6" s="1"/>
  <c r="C408" i="12" s="1"/>
  <c r="R461" i="6"/>
  <c r="S461" i="6" s="1"/>
  <c r="T461" i="6" s="1"/>
  <c r="C409" i="12" s="1"/>
  <c r="R462" i="6"/>
  <c r="S462" i="6" s="1"/>
  <c r="T462" i="6" s="1"/>
  <c r="C410" i="12" s="1"/>
  <c r="R463" i="6"/>
  <c r="S463" i="6" s="1"/>
  <c r="T463" i="6" s="1"/>
  <c r="C411" i="12" s="1"/>
  <c r="R464" i="6"/>
  <c r="S464" i="6"/>
  <c r="T464" i="6" s="1"/>
  <c r="C412" i="12" s="1"/>
  <c r="R465" i="6"/>
  <c r="S465" i="6" s="1"/>
  <c r="T465" i="6" s="1"/>
  <c r="C413" i="12" s="1"/>
  <c r="R466" i="6"/>
  <c r="S466" i="6" s="1"/>
  <c r="T466" i="6" s="1"/>
  <c r="C414" i="12" s="1"/>
  <c r="R467" i="6"/>
  <c r="S467" i="6" s="1"/>
  <c r="T467" i="6" s="1"/>
  <c r="C415" i="12" s="1"/>
  <c r="R468" i="6"/>
  <c r="S468" i="6" s="1"/>
  <c r="T468" i="6" s="1"/>
  <c r="C416" i="12" s="1"/>
  <c r="R469" i="6"/>
  <c r="S469" i="6" s="1"/>
  <c r="T469" i="6" s="1"/>
  <c r="C417" i="12" s="1"/>
  <c r="R470" i="6"/>
  <c r="S470" i="6"/>
  <c r="T470" i="6" s="1"/>
  <c r="C418" i="12" s="1"/>
  <c r="R471" i="6"/>
  <c r="S471" i="6" s="1"/>
  <c r="T471" i="6" s="1"/>
  <c r="C419" i="12" s="1"/>
  <c r="R472" i="6"/>
  <c r="S472" i="6" s="1"/>
  <c r="T472" i="6" s="1"/>
  <c r="C420" i="12" s="1"/>
  <c r="R473" i="6"/>
  <c r="S473" i="6" s="1"/>
  <c r="T473" i="6" s="1"/>
  <c r="C421" i="12" s="1"/>
  <c r="R474" i="6"/>
  <c r="S474" i="6" s="1"/>
  <c r="T474" i="6" s="1"/>
  <c r="C422" i="12" s="1"/>
  <c r="R475" i="6"/>
  <c r="S475" i="6" s="1"/>
  <c r="T475" i="6" s="1"/>
  <c r="C423" i="12" s="1"/>
  <c r="R476" i="6"/>
  <c r="S476" i="6" s="1"/>
  <c r="T476" i="6" s="1"/>
  <c r="C424" i="12" s="1"/>
  <c r="R477" i="6"/>
  <c r="S477" i="6" s="1"/>
  <c r="T477" i="6" s="1"/>
  <c r="C425" i="12" s="1"/>
  <c r="R478" i="6"/>
  <c r="S478" i="6"/>
  <c r="T478" i="6" s="1"/>
  <c r="C426" i="12" s="1"/>
  <c r="R479" i="6"/>
  <c r="S479" i="6" s="1"/>
  <c r="T479" i="6" s="1"/>
  <c r="C427" i="12" s="1"/>
  <c r="R480" i="6"/>
  <c r="S480" i="6"/>
  <c r="T480" i="6" s="1"/>
  <c r="C428" i="12" s="1"/>
  <c r="R481" i="6"/>
  <c r="S481" i="6" s="1"/>
  <c r="T481" i="6" s="1"/>
  <c r="C429" i="12" s="1"/>
  <c r="R482" i="6"/>
  <c r="S482" i="6" s="1"/>
  <c r="T482" i="6" s="1"/>
  <c r="C430" i="12" s="1"/>
  <c r="R483" i="6"/>
  <c r="S483" i="6" s="1"/>
  <c r="T483" i="6" s="1"/>
  <c r="C431" i="12" s="1"/>
  <c r="R484" i="6"/>
  <c r="S484" i="6" s="1"/>
  <c r="T484" i="6" s="1"/>
  <c r="C432" i="12" s="1"/>
  <c r="R485" i="6"/>
  <c r="S485" i="6" s="1"/>
  <c r="T485" i="6" s="1"/>
  <c r="C433" i="12" s="1"/>
  <c r="R486" i="6"/>
  <c r="S486" i="6"/>
  <c r="T486" i="6" s="1"/>
  <c r="C434" i="12" s="1"/>
  <c r="R487" i="6"/>
  <c r="S487" i="6" s="1"/>
  <c r="T487" i="6" s="1"/>
  <c r="C435" i="12" s="1"/>
  <c r="R488" i="6"/>
  <c r="S488" i="6" s="1"/>
  <c r="T488" i="6" s="1"/>
  <c r="C436" i="12" s="1"/>
  <c r="R489" i="6"/>
  <c r="S489" i="6" s="1"/>
  <c r="T489" i="6" s="1"/>
  <c r="C437" i="12" s="1"/>
  <c r="R490" i="6"/>
  <c r="S490" i="6" s="1"/>
  <c r="T490" i="6" s="1"/>
  <c r="C438" i="12" s="1"/>
  <c r="R491" i="6"/>
  <c r="S491" i="6" s="1"/>
  <c r="T491" i="6" s="1"/>
  <c r="C439" i="12" s="1"/>
  <c r="R492" i="6"/>
  <c r="S492" i="6" s="1"/>
  <c r="T492" i="6" s="1"/>
  <c r="C440" i="12" s="1"/>
  <c r="R493" i="6"/>
  <c r="S493" i="6" s="1"/>
  <c r="T493" i="6" s="1"/>
  <c r="C441" i="12" s="1"/>
  <c r="R494" i="6"/>
  <c r="S494" i="6"/>
  <c r="T494" i="6" s="1"/>
  <c r="C442" i="12" s="1"/>
  <c r="R495" i="6"/>
  <c r="S495" i="6" s="1"/>
  <c r="T495" i="6" s="1"/>
  <c r="C443" i="12" s="1"/>
  <c r="R496" i="6"/>
  <c r="S496" i="6"/>
  <c r="T496" i="6" s="1"/>
  <c r="C444" i="12" s="1"/>
  <c r="R497" i="6"/>
  <c r="S497" i="6" s="1"/>
  <c r="T497" i="6" s="1"/>
  <c r="C445" i="12" s="1"/>
  <c r="R498" i="6"/>
  <c r="S498" i="6" s="1"/>
  <c r="T498" i="6" s="1"/>
  <c r="C446" i="12" s="1"/>
  <c r="R499" i="6"/>
  <c r="S499" i="6" s="1"/>
  <c r="T499" i="6" s="1"/>
  <c r="C447" i="12" s="1"/>
  <c r="R500" i="6"/>
  <c r="S500" i="6" s="1"/>
  <c r="T500" i="6" s="1"/>
  <c r="C448" i="12" s="1"/>
  <c r="R501" i="6"/>
  <c r="S501" i="6" s="1"/>
  <c r="T501" i="6" s="1"/>
  <c r="C449" i="12" s="1"/>
  <c r="R502" i="6"/>
  <c r="S502" i="6" s="1"/>
  <c r="T502" i="6" s="1"/>
  <c r="C450" i="12" s="1"/>
  <c r="R503" i="6"/>
  <c r="S503" i="6" s="1"/>
  <c r="T503" i="6" s="1"/>
  <c r="C451" i="12" s="1"/>
  <c r="R504" i="6"/>
  <c r="S504" i="6" s="1"/>
  <c r="T504" i="6" s="1"/>
  <c r="C452" i="12" s="1"/>
  <c r="R505" i="6"/>
  <c r="S505" i="6" s="1"/>
  <c r="T505" i="6" s="1"/>
  <c r="C453" i="12" s="1"/>
  <c r="R506" i="6"/>
  <c r="S506" i="6" s="1"/>
  <c r="T506" i="6" s="1"/>
  <c r="C454" i="12" s="1"/>
  <c r="R507" i="6"/>
  <c r="S507" i="6" s="1"/>
  <c r="T507" i="6" s="1"/>
  <c r="C455" i="12" s="1"/>
  <c r="R508" i="6"/>
  <c r="S508" i="6" s="1"/>
  <c r="T508" i="6" s="1"/>
  <c r="C456" i="12" s="1"/>
  <c r="R509" i="6"/>
  <c r="S509" i="6" s="1"/>
  <c r="T509" i="6" s="1"/>
  <c r="C457" i="12" s="1"/>
  <c r="R510" i="6"/>
  <c r="S510" i="6"/>
  <c r="T510" i="6" s="1"/>
  <c r="C458" i="12" s="1"/>
  <c r="R511" i="6"/>
  <c r="S511" i="6" s="1"/>
  <c r="T511" i="6" s="1"/>
  <c r="C459" i="12" s="1"/>
  <c r="R512" i="6"/>
  <c r="S512" i="6" s="1"/>
  <c r="T512" i="6" s="1"/>
  <c r="C460" i="12" s="1"/>
  <c r="R513" i="6"/>
  <c r="S513" i="6" s="1"/>
  <c r="T513" i="6" s="1"/>
  <c r="C461" i="12" s="1"/>
  <c r="R514" i="6"/>
  <c r="S514" i="6" s="1"/>
  <c r="T514" i="6" s="1"/>
  <c r="C462" i="12" s="1"/>
  <c r="R515" i="6"/>
  <c r="S515" i="6" s="1"/>
  <c r="T515" i="6" s="1"/>
  <c r="C463" i="12" s="1"/>
  <c r="R516" i="6"/>
  <c r="S516" i="6" s="1"/>
  <c r="T516" i="6" s="1"/>
  <c r="C464" i="12" s="1"/>
  <c r="R517" i="6"/>
  <c r="S517" i="6" s="1"/>
  <c r="T517" i="6" s="1"/>
  <c r="C465" i="12" s="1"/>
  <c r="R518" i="6"/>
  <c r="S518" i="6"/>
  <c r="T518" i="6" s="1"/>
  <c r="C466" i="12" s="1"/>
  <c r="R519" i="6"/>
  <c r="S519" i="6" s="1"/>
  <c r="T519" i="6" s="1"/>
  <c r="C467" i="12" s="1"/>
  <c r="R520" i="6"/>
  <c r="S520" i="6" s="1"/>
  <c r="T520" i="6" s="1"/>
  <c r="C468" i="12" s="1"/>
  <c r="R521" i="6"/>
  <c r="S521" i="6" s="1"/>
  <c r="T521" i="6" s="1"/>
  <c r="C469" i="12" s="1"/>
  <c r="R522" i="6"/>
  <c r="S522" i="6" s="1"/>
  <c r="T522" i="6" s="1"/>
  <c r="C470" i="12" s="1"/>
  <c r="R523" i="6"/>
  <c r="S523" i="6" s="1"/>
  <c r="T523" i="6" s="1"/>
  <c r="C471" i="12" s="1"/>
  <c r="R524" i="6"/>
  <c r="S524" i="6" s="1"/>
  <c r="T524" i="6" s="1"/>
  <c r="C472" i="12" s="1"/>
  <c r="R525" i="6"/>
  <c r="S525" i="6" s="1"/>
  <c r="T525" i="6" s="1"/>
  <c r="C473" i="12" s="1"/>
  <c r="R526" i="6"/>
  <c r="S526" i="6" s="1"/>
  <c r="T526" i="6" s="1"/>
  <c r="C474" i="12" s="1"/>
  <c r="R527" i="6"/>
  <c r="S527" i="6" s="1"/>
  <c r="T527" i="6" s="1"/>
  <c r="C475" i="12" s="1"/>
  <c r="R528" i="6"/>
  <c r="S528" i="6"/>
  <c r="T528" i="6" s="1"/>
  <c r="C476" i="12" s="1"/>
  <c r="R529" i="6"/>
  <c r="S529" i="6" s="1"/>
  <c r="T529" i="6" s="1"/>
  <c r="C477" i="12" s="1"/>
  <c r="R530" i="6"/>
  <c r="S530" i="6" s="1"/>
  <c r="T530" i="6" s="1"/>
  <c r="C478" i="12" s="1"/>
  <c r="R531" i="6"/>
  <c r="S531" i="6" s="1"/>
  <c r="T531" i="6" s="1"/>
  <c r="C479" i="12" s="1"/>
  <c r="R532" i="6"/>
  <c r="S532" i="6" s="1"/>
  <c r="T532" i="6" s="1"/>
  <c r="C480" i="12" s="1"/>
  <c r="R533" i="6"/>
  <c r="S533" i="6" s="1"/>
  <c r="T533" i="6" s="1"/>
  <c r="C481" i="12" s="1"/>
  <c r="R534" i="6"/>
  <c r="S534" i="6"/>
  <c r="T534" i="6" s="1"/>
  <c r="C482" i="12" s="1"/>
  <c r="R535" i="6"/>
  <c r="S535" i="6" s="1"/>
  <c r="T535" i="6" s="1"/>
  <c r="C483" i="12" s="1"/>
  <c r="R536" i="6"/>
  <c r="S536" i="6" s="1"/>
  <c r="T536" i="6" s="1"/>
  <c r="C484" i="12" s="1"/>
  <c r="R537" i="6"/>
  <c r="S537" i="6" s="1"/>
  <c r="T537" i="6" s="1"/>
  <c r="C485" i="12" s="1"/>
  <c r="R538" i="6"/>
  <c r="S538" i="6" s="1"/>
  <c r="T538" i="6" s="1"/>
  <c r="C486" i="12" s="1"/>
  <c r="R539" i="6"/>
  <c r="S539" i="6" s="1"/>
  <c r="T539" i="6" s="1"/>
  <c r="C487" i="12" s="1"/>
  <c r="R540" i="6"/>
  <c r="S540" i="6" s="1"/>
  <c r="T540" i="6" s="1"/>
  <c r="C488" i="12" s="1"/>
  <c r="R541" i="6"/>
  <c r="S541" i="6" s="1"/>
  <c r="T541" i="6" s="1"/>
  <c r="C489" i="12" s="1"/>
  <c r="R542" i="6"/>
  <c r="S542" i="6"/>
  <c r="T542" i="6" s="1"/>
  <c r="C490" i="12" s="1"/>
  <c r="R543" i="6"/>
  <c r="S543" i="6" s="1"/>
  <c r="T543" i="6" s="1"/>
  <c r="C491" i="12" s="1"/>
  <c r="R544" i="6"/>
  <c r="S544" i="6" s="1"/>
  <c r="T544" i="6" s="1"/>
  <c r="C492" i="12" s="1"/>
  <c r="R545" i="6"/>
  <c r="S545" i="6" s="1"/>
  <c r="T545" i="6" s="1"/>
  <c r="C493" i="12" s="1"/>
  <c r="R546" i="6"/>
  <c r="S546" i="6" s="1"/>
  <c r="T546" i="6" s="1"/>
  <c r="C494" i="12" s="1"/>
  <c r="R547" i="6"/>
  <c r="S547" i="6" s="1"/>
  <c r="T547" i="6" s="1"/>
  <c r="C495" i="12" s="1"/>
  <c r="R548" i="6"/>
  <c r="S548" i="6" s="1"/>
  <c r="T548" i="6" s="1"/>
  <c r="C496" i="12" s="1"/>
  <c r="R549" i="6"/>
  <c r="S549" i="6" s="1"/>
  <c r="T549" i="6" s="1"/>
  <c r="C497" i="12" s="1"/>
  <c r="R550" i="6"/>
  <c r="S550" i="6"/>
  <c r="T550" i="6" s="1"/>
  <c r="C498" i="12" s="1"/>
  <c r="R551" i="6"/>
  <c r="S551" i="6" s="1"/>
  <c r="T551" i="6" s="1"/>
  <c r="C499" i="12" s="1"/>
  <c r="R552" i="6"/>
  <c r="S552" i="6" s="1"/>
  <c r="T552" i="6" s="1"/>
  <c r="C500" i="12" s="1"/>
  <c r="R553" i="6"/>
  <c r="S553" i="6" s="1"/>
  <c r="T553" i="6" s="1"/>
  <c r="C501" i="12" s="1"/>
  <c r="R554" i="6"/>
  <c r="S554" i="6" s="1"/>
  <c r="T554" i="6" s="1"/>
  <c r="C502" i="12" s="1"/>
  <c r="R555" i="6"/>
  <c r="S555" i="6" s="1"/>
  <c r="T555" i="6" s="1"/>
  <c r="C503" i="12" s="1"/>
  <c r="R556" i="6"/>
  <c r="S556" i="6" s="1"/>
  <c r="T556" i="6" s="1"/>
  <c r="C504" i="12" s="1"/>
  <c r="R557" i="6"/>
  <c r="S557" i="6" s="1"/>
  <c r="T557" i="6" s="1"/>
  <c r="C505" i="12" s="1"/>
  <c r="R558" i="6"/>
  <c r="S558" i="6" s="1"/>
  <c r="T558" i="6" s="1"/>
  <c r="C506" i="12" s="1"/>
  <c r="R559" i="6"/>
  <c r="S559" i="6" s="1"/>
  <c r="T559" i="6" s="1"/>
  <c r="C507" i="12" s="1"/>
  <c r="R560" i="6"/>
  <c r="S560" i="6"/>
  <c r="T560" i="6" s="1"/>
  <c r="C508" i="12" s="1"/>
  <c r="R561" i="6"/>
  <c r="S561" i="6" s="1"/>
  <c r="T561" i="6" s="1"/>
  <c r="C509" i="12" s="1"/>
  <c r="R562" i="6"/>
  <c r="S562" i="6" s="1"/>
  <c r="T562" i="6" s="1"/>
  <c r="C510" i="12" s="1"/>
  <c r="R563" i="6"/>
  <c r="S563" i="6" s="1"/>
  <c r="T563" i="6" s="1"/>
  <c r="C511" i="12" s="1"/>
  <c r="R564" i="6"/>
  <c r="S564" i="6" s="1"/>
  <c r="T564" i="6" s="1"/>
  <c r="C512" i="12" s="1"/>
  <c r="R565" i="6"/>
  <c r="S565" i="6" s="1"/>
  <c r="T565" i="6" s="1"/>
  <c r="C513" i="12" s="1"/>
  <c r="R566" i="6"/>
  <c r="S566" i="6" s="1"/>
  <c r="T566" i="6" s="1"/>
  <c r="C514" i="12" s="1"/>
  <c r="R567" i="6"/>
  <c r="S567" i="6" s="1"/>
  <c r="T567" i="6" s="1"/>
  <c r="C515" i="12" s="1"/>
  <c r="R568" i="6"/>
  <c r="S568" i="6" s="1"/>
  <c r="T568" i="6" s="1"/>
  <c r="C516" i="12" s="1"/>
  <c r="R569" i="6"/>
  <c r="S569" i="6" s="1"/>
  <c r="T569" i="6" s="1"/>
  <c r="C517" i="12" s="1"/>
  <c r="R570" i="6"/>
  <c r="S570" i="6" s="1"/>
  <c r="T570" i="6" s="1"/>
  <c r="C518" i="12" s="1"/>
  <c r="R571" i="6"/>
  <c r="S571" i="6" s="1"/>
  <c r="T571" i="6" s="1"/>
  <c r="C519" i="12" s="1"/>
  <c r="R572" i="6"/>
  <c r="S572" i="6" s="1"/>
  <c r="T572" i="6" s="1"/>
  <c r="C520" i="12" s="1"/>
  <c r="R573" i="6"/>
  <c r="S573" i="6" s="1"/>
  <c r="T573" i="6" s="1"/>
  <c r="C521" i="12" s="1"/>
  <c r="R574" i="6"/>
  <c r="S574" i="6"/>
  <c r="T574" i="6" s="1"/>
  <c r="C522" i="12" s="1"/>
  <c r="R575" i="6"/>
  <c r="S575" i="6" s="1"/>
  <c r="T575" i="6" s="1"/>
  <c r="C523" i="12" s="1"/>
  <c r="R576" i="6"/>
  <c r="S576" i="6" s="1"/>
  <c r="T576" i="6" s="1"/>
  <c r="C524" i="12" s="1"/>
  <c r="R577" i="6"/>
  <c r="S577" i="6" s="1"/>
  <c r="T577" i="6" s="1"/>
  <c r="C525" i="12" s="1"/>
  <c r="R578" i="6"/>
  <c r="S578" i="6" s="1"/>
  <c r="T578" i="6" s="1"/>
  <c r="C526" i="12" s="1"/>
  <c r="R579" i="6"/>
  <c r="S579" i="6" s="1"/>
  <c r="T579" i="6" s="1"/>
  <c r="C527" i="12" s="1"/>
  <c r="R580" i="6"/>
  <c r="S580" i="6" s="1"/>
  <c r="T580" i="6" s="1"/>
  <c r="C528" i="12" s="1"/>
  <c r="R581" i="6"/>
  <c r="S581" i="6" s="1"/>
  <c r="T581" i="6" s="1"/>
  <c r="C529" i="12" s="1"/>
  <c r="R582" i="6"/>
  <c r="S582" i="6"/>
  <c r="T582" i="6" s="1"/>
  <c r="C530" i="12" s="1"/>
  <c r="R583" i="6"/>
  <c r="S583" i="6" s="1"/>
  <c r="T583" i="6" s="1"/>
  <c r="C531" i="12" s="1"/>
  <c r="R584" i="6"/>
  <c r="S584" i="6" s="1"/>
  <c r="T584" i="6" s="1"/>
  <c r="C532" i="12" s="1"/>
  <c r="R585" i="6"/>
  <c r="S585" i="6" s="1"/>
  <c r="T585" i="6" s="1"/>
  <c r="C533" i="12" s="1"/>
  <c r="R586" i="6"/>
  <c r="S586" i="6" s="1"/>
  <c r="T586" i="6" s="1"/>
  <c r="C534" i="12" s="1"/>
  <c r="R587" i="6"/>
  <c r="S587" i="6" s="1"/>
  <c r="T587" i="6" s="1"/>
  <c r="C535" i="12" s="1"/>
  <c r="R588" i="6"/>
  <c r="S588" i="6" s="1"/>
  <c r="T588" i="6" s="1"/>
  <c r="C536" i="12" s="1"/>
  <c r="R589" i="6"/>
  <c r="S589" i="6" s="1"/>
  <c r="T589" i="6" s="1"/>
  <c r="C537" i="12" s="1"/>
  <c r="R590" i="6"/>
  <c r="S590" i="6" s="1"/>
  <c r="T590" i="6" s="1"/>
  <c r="C538" i="12" s="1"/>
  <c r="R591" i="6"/>
  <c r="S591" i="6" s="1"/>
  <c r="T591" i="6" s="1"/>
  <c r="C539" i="12" s="1"/>
  <c r="R592" i="6"/>
  <c r="S592" i="6" s="1"/>
  <c r="T592" i="6" s="1"/>
  <c r="C540" i="12" s="1"/>
  <c r="R593" i="6"/>
  <c r="S593" i="6" s="1"/>
  <c r="T593" i="6" s="1"/>
  <c r="C541" i="12" s="1"/>
  <c r="R594" i="6"/>
  <c r="S594" i="6" s="1"/>
  <c r="T594" i="6" s="1"/>
  <c r="C542" i="12" s="1"/>
  <c r="R595" i="6"/>
  <c r="S595" i="6" s="1"/>
  <c r="T595" i="6" s="1"/>
  <c r="C543" i="12" s="1"/>
  <c r="R596" i="6"/>
  <c r="S596" i="6"/>
  <c r="T596" i="6" s="1"/>
  <c r="C544" i="12" s="1"/>
  <c r="R597" i="6"/>
  <c r="S597" i="6" s="1"/>
  <c r="T597" i="6" s="1"/>
  <c r="C545" i="12" s="1"/>
  <c r="R598" i="6"/>
  <c r="S598" i="6"/>
  <c r="T598" i="6" s="1"/>
  <c r="C546" i="12" s="1"/>
  <c r="R599" i="6"/>
  <c r="S599" i="6" s="1"/>
  <c r="T599" i="6" s="1"/>
  <c r="C547" i="12" s="1"/>
  <c r="R600" i="6"/>
  <c r="S600" i="6" s="1"/>
  <c r="T600" i="6" s="1"/>
  <c r="C548" i="12" s="1"/>
  <c r="R601" i="6"/>
  <c r="S601" i="6" s="1"/>
  <c r="T601" i="6" s="1"/>
  <c r="C549" i="12" s="1"/>
  <c r="R602" i="6"/>
  <c r="S602" i="6"/>
  <c r="T602" i="6" s="1"/>
  <c r="C550" i="12" s="1"/>
  <c r="R603" i="6"/>
  <c r="S603" i="6" s="1"/>
  <c r="T603" i="6" s="1"/>
  <c r="C551" i="12" s="1"/>
  <c r="R604" i="6"/>
  <c r="S604" i="6"/>
  <c r="T604" i="6" s="1"/>
  <c r="C552" i="12" s="1"/>
  <c r="R605" i="6"/>
  <c r="S605" i="6" s="1"/>
  <c r="T605" i="6" s="1"/>
  <c r="C553" i="12" s="1"/>
  <c r="R606" i="6"/>
  <c r="S606" i="6" s="1"/>
  <c r="T606" i="6" s="1"/>
  <c r="C554" i="12" s="1"/>
  <c r="R607" i="6"/>
  <c r="S607" i="6" s="1"/>
  <c r="T607" i="6" s="1"/>
  <c r="C555" i="12" s="1"/>
  <c r="R608" i="6"/>
  <c r="S608" i="6" s="1"/>
  <c r="T608" i="6" s="1"/>
  <c r="C556" i="12" s="1"/>
  <c r="R609" i="6"/>
  <c r="S609" i="6" s="1"/>
  <c r="T609" i="6" s="1"/>
  <c r="C557" i="12" s="1"/>
  <c r="R610" i="6"/>
  <c r="S610" i="6" s="1"/>
  <c r="T610" i="6" s="1"/>
  <c r="C558" i="12" s="1"/>
  <c r="R611" i="6"/>
  <c r="S611" i="6" s="1"/>
  <c r="T611" i="6" s="1"/>
  <c r="C559" i="12" s="1"/>
  <c r="R612" i="6"/>
  <c r="S612" i="6" s="1"/>
  <c r="T612" i="6" s="1"/>
  <c r="C560" i="12" s="1"/>
  <c r="R613" i="6"/>
  <c r="S613" i="6" s="1"/>
  <c r="T613" i="6" s="1"/>
  <c r="C561" i="12" s="1"/>
  <c r="R614" i="6"/>
  <c r="S614" i="6" s="1"/>
  <c r="T614" i="6" s="1"/>
  <c r="C562" i="12" s="1"/>
  <c r="R615" i="6"/>
  <c r="S615" i="6" s="1"/>
  <c r="T615" i="6" s="1"/>
  <c r="C563" i="12" s="1"/>
  <c r="R616" i="6"/>
  <c r="S616" i="6" s="1"/>
  <c r="T616" i="6" s="1"/>
  <c r="C564" i="12" s="1"/>
  <c r="R617" i="6"/>
  <c r="S617" i="6" s="1"/>
  <c r="T617" i="6" s="1"/>
  <c r="C565" i="12" s="1"/>
  <c r="R618" i="6"/>
  <c r="S618" i="6" s="1"/>
  <c r="T618" i="6" s="1"/>
  <c r="C566" i="12" s="1"/>
  <c r="R619" i="6"/>
  <c r="S619" i="6" s="1"/>
  <c r="T619" i="6" s="1"/>
  <c r="C567" i="12" s="1"/>
  <c r="R620" i="6"/>
  <c r="S620" i="6" s="1"/>
  <c r="T620" i="6" s="1"/>
  <c r="C568" i="12" s="1"/>
  <c r="R621" i="6"/>
  <c r="S621" i="6" s="1"/>
  <c r="T621" i="6" s="1"/>
  <c r="C569" i="12" s="1"/>
  <c r="R622" i="6"/>
  <c r="S622" i="6" s="1"/>
  <c r="T622" i="6" s="1"/>
  <c r="C570" i="12" s="1"/>
  <c r="R623" i="6"/>
  <c r="S623" i="6" s="1"/>
  <c r="T623" i="6" s="1"/>
  <c r="C571" i="12" s="1"/>
  <c r="R624" i="6"/>
  <c r="S624" i="6" s="1"/>
  <c r="T624" i="6" s="1"/>
  <c r="C572" i="12" s="1"/>
  <c r="R625" i="6"/>
  <c r="S625" i="6" s="1"/>
  <c r="T625" i="6" s="1"/>
  <c r="C573" i="12" s="1"/>
  <c r="R626" i="6"/>
  <c r="S626" i="6" s="1"/>
  <c r="T626" i="6" s="1"/>
  <c r="C574" i="12" s="1"/>
  <c r="R627" i="6"/>
  <c r="S627" i="6" s="1"/>
  <c r="T627" i="6" s="1"/>
  <c r="C575" i="12" s="1"/>
  <c r="R628" i="6"/>
  <c r="S628" i="6"/>
  <c r="T628" i="6" s="1"/>
  <c r="C576" i="12" s="1"/>
  <c r="R629" i="6"/>
  <c r="S629" i="6" s="1"/>
  <c r="T629" i="6" s="1"/>
  <c r="C577" i="12" s="1"/>
  <c r="R630" i="6"/>
  <c r="S630" i="6"/>
  <c r="T630" i="6" s="1"/>
  <c r="C578" i="12" s="1"/>
  <c r="R631" i="6"/>
  <c r="S631" i="6" s="1"/>
  <c r="T631" i="6" s="1"/>
  <c r="C579" i="12" s="1"/>
  <c r="R632" i="6"/>
  <c r="S632" i="6" s="1"/>
  <c r="T632" i="6" s="1"/>
  <c r="C580" i="12" s="1"/>
  <c r="R633" i="6"/>
  <c r="S633" i="6" s="1"/>
  <c r="T633" i="6" s="1"/>
  <c r="C581" i="12" s="1"/>
  <c r="R634" i="6"/>
  <c r="S634" i="6"/>
  <c r="T634" i="6" s="1"/>
  <c r="C582" i="12" s="1"/>
  <c r="R635" i="6"/>
  <c r="S635" i="6" s="1"/>
  <c r="T635" i="6" s="1"/>
  <c r="C583" i="12" s="1"/>
  <c r="R636" i="6"/>
  <c r="S636" i="6"/>
  <c r="T636" i="6" s="1"/>
  <c r="C584" i="12" s="1"/>
  <c r="R637" i="6"/>
  <c r="S637" i="6" s="1"/>
  <c r="T637" i="6" s="1"/>
  <c r="C585" i="12" s="1"/>
  <c r="R638" i="6"/>
  <c r="S638" i="6" s="1"/>
  <c r="T638" i="6" s="1"/>
  <c r="C586" i="12" s="1"/>
  <c r="R639" i="6"/>
  <c r="S639" i="6" s="1"/>
  <c r="T639" i="6" s="1"/>
  <c r="C587" i="12" s="1"/>
  <c r="R640" i="6"/>
  <c r="S640" i="6" s="1"/>
  <c r="T640" i="6" s="1"/>
  <c r="C588" i="12" s="1"/>
  <c r="R641" i="6"/>
  <c r="S641" i="6" s="1"/>
  <c r="T641" i="6" s="1"/>
  <c r="C589" i="12" s="1"/>
  <c r="R642" i="6"/>
  <c r="S642" i="6"/>
  <c r="T642" i="6" s="1"/>
  <c r="C590" i="12" s="1"/>
  <c r="R643" i="6"/>
  <c r="S643" i="6" s="1"/>
  <c r="T643" i="6" s="1"/>
  <c r="C591" i="12" s="1"/>
  <c r="R644" i="6"/>
  <c r="S644" i="6" s="1"/>
  <c r="T644" i="6" s="1"/>
  <c r="C592" i="12" s="1"/>
  <c r="R645" i="6"/>
  <c r="S645" i="6" s="1"/>
  <c r="T645" i="6" s="1"/>
  <c r="C593" i="12" s="1"/>
  <c r="R646" i="6"/>
  <c r="S646" i="6" s="1"/>
  <c r="T646" i="6" s="1"/>
  <c r="C594" i="12" s="1"/>
  <c r="R647" i="6"/>
  <c r="S647" i="6" s="1"/>
  <c r="T647" i="6" s="1"/>
  <c r="C595" i="12" s="1"/>
  <c r="R648" i="6"/>
  <c r="S648" i="6" s="1"/>
  <c r="T648" i="6" s="1"/>
  <c r="C596" i="12" s="1"/>
  <c r="R649" i="6"/>
  <c r="S649" i="6" s="1"/>
  <c r="T649" i="6" s="1"/>
  <c r="C597" i="12" s="1"/>
  <c r="R650" i="6"/>
  <c r="S650" i="6" s="1"/>
  <c r="T650" i="6" s="1"/>
  <c r="C598" i="12" s="1"/>
  <c r="R651" i="6"/>
  <c r="S651" i="6" s="1"/>
  <c r="T651" i="6" s="1"/>
  <c r="C599" i="12" s="1"/>
  <c r="R652" i="6"/>
  <c r="S652" i="6" s="1"/>
  <c r="T652" i="6" s="1"/>
  <c r="C600" i="12" s="1"/>
  <c r="R653" i="6"/>
  <c r="S653" i="6" s="1"/>
  <c r="T653" i="6" s="1"/>
  <c r="C601" i="12" s="1"/>
  <c r="R654" i="6"/>
  <c r="S654" i="6" s="1"/>
  <c r="T654" i="6" s="1"/>
  <c r="C602" i="12" s="1"/>
  <c r="R655" i="6"/>
  <c r="S655" i="6" s="1"/>
  <c r="T655" i="6" s="1"/>
  <c r="C603" i="12" s="1"/>
  <c r="R656" i="6"/>
  <c r="S656" i="6" s="1"/>
  <c r="T656" i="6" s="1"/>
  <c r="C604" i="12" s="1"/>
  <c r="R657" i="6"/>
  <c r="S657" i="6" s="1"/>
  <c r="T657" i="6" s="1"/>
  <c r="C605" i="12" s="1"/>
  <c r="R658" i="6"/>
  <c r="S658" i="6" s="1"/>
  <c r="T658" i="6" s="1"/>
  <c r="C606" i="12" s="1"/>
  <c r="R659" i="6"/>
  <c r="S659" i="6" s="1"/>
  <c r="T659" i="6" s="1"/>
  <c r="C607" i="12" s="1"/>
  <c r="R660" i="6"/>
  <c r="S660" i="6" s="1"/>
  <c r="T660" i="6" s="1"/>
  <c r="C608" i="12" s="1"/>
  <c r="R661" i="6"/>
  <c r="S661" i="6" s="1"/>
  <c r="T661" i="6" s="1"/>
  <c r="C609" i="12" s="1"/>
  <c r="R662" i="6"/>
  <c r="S662" i="6"/>
  <c r="T662" i="6" s="1"/>
  <c r="C610" i="12" s="1"/>
  <c r="R663" i="6"/>
  <c r="S663" i="6" s="1"/>
  <c r="T663" i="6" s="1"/>
  <c r="C611" i="12" s="1"/>
  <c r="R664" i="6"/>
  <c r="S664" i="6" s="1"/>
  <c r="T664" i="6" s="1"/>
  <c r="C612" i="12" s="1"/>
  <c r="R665" i="6"/>
  <c r="S665" i="6" s="1"/>
  <c r="T665" i="6" s="1"/>
  <c r="C613" i="12" s="1"/>
  <c r="R666" i="6"/>
  <c r="S666" i="6" s="1"/>
  <c r="T666" i="6" s="1"/>
  <c r="C614" i="12" s="1"/>
  <c r="R667" i="6"/>
  <c r="S667" i="6" s="1"/>
  <c r="T667" i="6" s="1"/>
  <c r="C615" i="12" s="1"/>
  <c r="R668" i="6"/>
  <c r="S668" i="6"/>
  <c r="T668" i="6" s="1"/>
  <c r="C616" i="12" s="1"/>
  <c r="R669" i="6"/>
  <c r="S669" i="6" s="1"/>
  <c r="T669" i="6" s="1"/>
  <c r="C617" i="12" s="1"/>
  <c r="R670" i="6"/>
  <c r="S670" i="6" s="1"/>
  <c r="T670" i="6" s="1"/>
  <c r="C618" i="12" s="1"/>
  <c r="R671" i="6"/>
  <c r="S671" i="6" s="1"/>
  <c r="T671" i="6" s="1"/>
  <c r="C619" i="12" s="1"/>
  <c r="R672" i="6"/>
  <c r="S672" i="6" s="1"/>
  <c r="T672" i="6" s="1"/>
  <c r="C620" i="12" s="1"/>
  <c r="R673" i="6"/>
  <c r="S673" i="6" s="1"/>
  <c r="T673" i="6" s="1"/>
  <c r="C621" i="12" s="1"/>
  <c r="R674" i="6"/>
  <c r="S674" i="6" s="1"/>
  <c r="T674" i="6" s="1"/>
  <c r="C622" i="12" s="1"/>
  <c r="R675" i="6"/>
  <c r="S675" i="6" s="1"/>
  <c r="T675" i="6" s="1"/>
  <c r="C623" i="12" s="1"/>
  <c r="R676" i="6"/>
  <c r="S676" i="6" s="1"/>
  <c r="T676" i="6" s="1"/>
  <c r="C624" i="12" s="1"/>
  <c r="R677" i="6"/>
  <c r="S677" i="6" s="1"/>
  <c r="T677" i="6" s="1"/>
  <c r="C625" i="12" s="1"/>
  <c r="R678" i="6"/>
  <c r="S678" i="6" s="1"/>
  <c r="T678" i="6" s="1"/>
  <c r="C626" i="12" s="1"/>
  <c r="R679" i="6"/>
  <c r="S679" i="6" s="1"/>
  <c r="T679" i="6" s="1"/>
  <c r="C627" i="12" s="1"/>
  <c r="R680" i="6"/>
  <c r="S680" i="6" s="1"/>
  <c r="T680" i="6" s="1"/>
  <c r="C628" i="12" s="1"/>
  <c r="R681" i="6"/>
  <c r="S681" i="6" s="1"/>
  <c r="T681" i="6" s="1"/>
  <c r="C629" i="12" s="1"/>
  <c r="R682" i="6"/>
  <c r="S682" i="6" s="1"/>
  <c r="T682" i="6" s="1"/>
  <c r="C630" i="12" s="1"/>
  <c r="R683" i="6"/>
  <c r="S683" i="6" s="1"/>
  <c r="T683" i="6" s="1"/>
  <c r="C631" i="12" s="1"/>
  <c r="R684" i="6"/>
  <c r="S684" i="6" s="1"/>
  <c r="T684" i="6" s="1"/>
  <c r="C632" i="12" s="1"/>
  <c r="R685" i="6"/>
  <c r="S685" i="6" s="1"/>
  <c r="T685" i="6" s="1"/>
  <c r="C633" i="12" s="1"/>
  <c r="R686" i="6"/>
  <c r="S686" i="6" s="1"/>
  <c r="T686" i="6" s="1"/>
  <c r="C634" i="12" s="1"/>
  <c r="R687" i="6"/>
  <c r="S687" i="6" s="1"/>
  <c r="T687" i="6" s="1"/>
  <c r="C635" i="12" s="1"/>
  <c r="R688" i="6"/>
  <c r="S688" i="6" s="1"/>
  <c r="T688" i="6" s="1"/>
  <c r="C636" i="12" s="1"/>
  <c r="R689" i="6"/>
  <c r="S689" i="6" s="1"/>
  <c r="T689" i="6" s="1"/>
  <c r="C637" i="12" s="1"/>
  <c r="R690" i="6"/>
  <c r="S690" i="6" s="1"/>
  <c r="T690" i="6" s="1"/>
  <c r="C638" i="12" s="1"/>
  <c r="R691" i="6"/>
  <c r="S691" i="6" s="1"/>
  <c r="T691" i="6" s="1"/>
  <c r="C639" i="12" s="1"/>
  <c r="R692" i="6"/>
  <c r="S692" i="6"/>
  <c r="T692" i="6" s="1"/>
  <c r="C640" i="12" s="1"/>
  <c r="R693" i="6"/>
  <c r="S693" i="6" s="1"/>
  <c r="T693" i="6" s="1"/>
  <c r="C641" i="12" s="1"/>
  <c r="R694" i="6"/>
  <c r="S694" i="6" s="1"/>
  <c r="T694" i="6" s="1"/>
  <c r="C642" i="12" s="1"/>
  <c r="R695" i="6"/>
  <c r="S695" i="6" s="1"/>
  <c r="T695" i="6" s="1"/>
  <c r="C643" i="12" s="1"/>
  <c r="R696" i="6"/>
  <c r="S696" i="6" s="1"/>
  <c r="T696" i="6" s="1"/>
  <c r="C644" i="12" s="1"/>
  <c r="R697" i="6"/>
  <c r="S697" i="6" s="1"/>
  <c r="T697" i="6" s="1"/>
  <c r="C645" i="12" s="1"/>
  <c r="R698" i="6"/>
  <c r="S698" i="6"/>
  <c r="T698" i="6" s="1"/>
  <c r="C646" i="12" s="1"/>
  <c r="R699" i="6"/>
  <c r="S699" i="6" s="1"/>
  <c r="T699" i="6" s="1"/>
  <c r="C647" i="12" s="1"/>
  <c r="R700" i="6"/>
  <c r="S700" i="6" s="1"/>
  <c r="T700" i="6" s="1"/>
  <c r="C648" i="12" s="1"/>
  <c r="R701" i="6"/>
  <c r="S701" i="6" s="1"/>
  <c r="T701" i="6" s="1"/>
  <c r="C649" i="12" s="1"/>
  <c r="R702" i="6"/>
  <c r="S702" i="6" s="1"/>
  <c r="T702" i="6" s="1"/>
  <c r="C650" i="12" s="1"/>
  <c r="R703" i="6"/>
  <c r="S703" i="6" s="1"/>
  <c r="T703" i="6" s="1"/>
  <c r="C651" i="12" s="1"/>
  <c r="R704" i="6"/>
  <c r="S704" i="6" s="1"/>
  <c r="T704" i="6" s="1"/>
  <c r="C652" i="12" s="1"/>
  <c r="R705" i="6"/>
  <c r="S705" i="6" s="1"/>
  <c r="T705" i="6" s="1"/>
  <c r="C653" i="12" s="1"/>
  <c r="R706" i="6"/>
  <c r="S706" i="6"/>
  <c r="T706" i="6" s="1"/>
  <c r="C654" i="12" s="1"/>
  <c r="R707" i="6"/>
  <c r="S707" i="6" s="1"/>
  <c r="T707" i="6" s="1"/>
  <c r="C655" i="12" s="1"/>
  <c r="R708" i="6"/>
  <c r="S708" i="6" s="1"/>
  <c r="T708" i="6" s="1"/>
  <c r="C656" i="12" s="1"/>
  <c r="R709" i="6"/>
  <c r="S709" i="6" s="1"/>
  <c r="T709" i="6" s="1"/>
  <c r="C657" i="12" s="1"/>
  <c r="R710" i="6"/>
  <c r="S710" i="6" s="1"/>
  <c r="T710" i="6" s="1"/>
  <c r="C658" i="12" s="1"/>
  <c r="R711" i="6"/>
  <c r="S711" i="6" s="1"/>
  <c r="T711" i="6" s="1"/>
  <c r="C659" i="12" s="1"/>
  <c r="R712" i="6"/>
  <c r="S712" i="6" s="1"/>
  <c r="T712" i="6" s="1"/>
  <c r="C660" i="12" s="1"/>
  <c r="R713" i="6"/>
  <c r="S713" i="6" s="1"/>
  <c r="T713" i="6" s="1"/>
  <c r="C661" i="12" s="1"/>
  <c r="R714" i="6"/>
  <c r="S714" i="6" s="1"/>
  <c r="T714" i="6" s="1"/>
  <c r="C662" i="12" s="1"/>
  <c r="R715" i="6"/>
  <c r="S715" i="6" s="1"/>
  <c r="T715" i="6" s="1"/>
  <c r="C663" i="12" s="1"/>
  <c r="R716" i="6"/>
  <c r="S716" i="6" s="1"/>
  <c r="T716" i="6" s="1"/>
  <c r="C664" i="12" s="1"/>
  <c r="R717" i="6"/>
  <c r="S717" i="6" s="1"/>
  <c r="T717" i="6" s="1"/>
  <c r="C665" i="12" s="1"/>
  <c r="R718" i="6"/>
  <c r="S718" i="6" s="1"/>
  <c r="T718" i="6" s="1"/>
  <c r="C666" i="12" s="1"/>
  <c r="R719" i="6"/>
  <c r="S719" i="6" s="1"/>
  <c r="T719" i="6" s="1"/>
  <c r="C667" i="12" s="1"/>
  <c r="R720" i="6"/>
  <c r="S720" i="6" s="1"/>
  <c r="T720" i="6" s="1"/>
  <c r="C668" i="12" s="1"/>
  <c r="R721" i="6"/>
  <c r="S721" i="6" s="1"/>
  <c r="T721" i="6" s="1"/>
  <c r="C669" i="12" s="1"/>
  <c r="R722" i="6"/>
  <c r="S722" i="6" s="1"/>
  <c r="T722" i="6" s="1"/>
  <c r="C670" i="12" s="1"/>
  <c r="R723" i="6"/>
  <c r="S723" i="6" s="1"/>
  <c r="T723" i="6" s="1"/>
  <c r="C671" i="12" s="1"/>
  <c r="R724" i="6"/>
  <c r="S724" i="6"/>
  <c r="T724" i="6" s="1"/>
  <c r="C672" i="12" s="1"/>
  <c r="R725" i="6"/>
  <c r="S725" i="6" s="1"/>
  <c r="T725" i="6" s="1"/>
  <c r="C673" i="12" s="1"/>
  <c r="R726" i="6"/>
  <c r="S726" i="6"/>
  <c r="T726" i="6" s="1"/>
  <c r="C674" i="12" s="1"/>
  <c r="R727" i="6"/>
  <c r="S727" i="6" s="1"/>
  <c r="T727" i="6" s="1"/>
  <c r="C675" i="12" s="1"/>
  <c r="R728" i="6"/>
  <c r="S728" i="6" s="1"/>
  <c r="T728" i="6" s="1"/>
  <c r="C676" i="12" s="1"/>
  <c r="R729" i="6"/>
  <c r="S729" i="6" s="1"/>
  <c r="T729" i="6" s="1"/>
  <c r="C677" i="12" s="1"/>
  <c r="R730" i="6"/>
  <c r="S730" i="6"/>
  <c r="T730" i="6" s="1"/>
  <c r="C678" i="12" s="1"/>
  <c r="R731" i="6"/>
  <c r="S731" i="6" s="1"/>
  <c r="T731" i="6" s="1"/>
  <c r="C679" i="12" s="1"/>
  <c r="R732" i="6"/>
  <c r="S732" i="6"/>
  <c r="T732" i="6" s="1"/>
  <c r="C680" i="12" s="1"/>
  <c r="R733" i="6"/>
  <c r="S733" i="6" s="1"/>
  <c r="T733" i="6" s="1"/>
  <c r="C681" i="12" s="1"/>
  <c r="R734" i="6"/>
  <c r="S734" i="6" s="1"/>
  <c r="T734" i="6" s="1"/>
  <c r="C682" i="12" s="1"/>
  <c r="R735" i="6"/>
  <c r="S735" i="6" s="1"/>
  <c r="T735" i="6" s="1"/>
  <c r="C683" i="12" s="1"/>
  <c r="R736" i="6"/>
  <c r="S736" i="6" s="1"/>
  <c r="T736" i="6" s="1"/>
  <c r="C684" i="12" s="1"/>
  <c r="R737" i="6"/>
  <c r="S737" i="6" s="1"/>
  <c r="T737" i="6" s="1"/>
  <c r="C685" i="12" s="1"/>
  <c r="R738" i="6"/>
  <c r="S738" i="6" s="1"/>
  <c r="T738" i="6" s="1"/>
  <c r="C686" i="12" s="1"/>
  <c r="R739" i="6"/>
  <c r="S739" i="6" s="1"/>
  <c r="T739" i="6" s="1"/>
  <c r="C687" i="12" s="1"/>
  <c r="R740" i="6"/>
  <c r="S740" i="6" s="1"/>
  <c r="T740" i="6" s="1"/>
  <c r="C688" i="12" s="1"/>
  <c r="R741" i="6"/>
  <c r="S741" i="6" s="1"/>
  <c r="T741" i="6" s="1"/>
  <c r="C689" i="12" s="1"/>
  <c r="R742" i="6"/>
  <c r="S742" i="6" s="1"/>
  <c r="T742" i="6" s="1"/>
  <c r="C690" i="12" s="1"/>
  <c r="R743" i="6"/>
  <c r="S743" i="6" s="1"/>
  <c r="T743" i="6" s="1"/>
  <c r="C691" i="12" s="1"/>
  <c r="R744" i="6"/>
  <c r="S744" i="6" s="1"/>
  <c r="T744" i="6" s="1"/>
  <c r="C692" i="12" s="1"/>
  <c r="R745" i="6"/>
  <c r="S745" i="6" s="1"/>
  <c r="T745" i="6" s="1"/>
  <c r="C693" i="12" s="1"/>
  <c r="R746" i="6"/>
  <c r="S746" i="6" s="1"/>
  <c r="T746" i="6" s="1"/>
  <c r="C694" i="12" s="1"/>
  <c r="R747" i="6"/>
  <c r="S747" i="6" s="1"/>
  <c r="T747" i="6" s="1"/>
  <c r="C695" i="12" s="1"/>
  <c r="R748" i="6"/>
  <c r="S748" i="6" s="1"/>
  <c r="T748" i="6" s="1"/>
  <c r="C696" i="12" s="1"/>
  <c r="R749" i="6"/>
  <c r="S749" i="6" s="1"/>
  <c r="T749" i="6" s="1"/>
  <c r="C697" i="12" s="1"/>
  <c r="R750" i="6"/>
  <c r="S750" i="6" s="1"/>
  <c r="T750" i="6" s="1"/>
  <c r="C698" i="12" s="1"/>
  <c r="R751" i="6"/>
  <c r="S751" i="6" s="1"/>
  <c r="T751" i="6" s="1"/>
  <c r="C699" i="12" s="1"/>
  <c r="R752" i="6"/>
  <c r="S752" i="6" s="1"/>
  <c r="T752" i="6" s="1"/>
  <c r="C700" i="12" s="1"/>
  <c r="R753" i="6"/>
  <c r="S753" i="6" s="1"/>
  <c r="T753" i="6" s="1"/>
  <c r="C701" i="12" s="1"/>
  <c r="R754" i="6"/>
  <c r="S754" i="6" s="1"/>
  <c r="T754" i="6" s="1"/>
  <c r="C702" i="12" s="1"/>
  <c r="R755" i="6"/>
  <c r="S755" i="6" s="1"/>
  <c r="T755" i="6" s="1"/>
  <c r="C703" i="12" s="1"/>
  <c r="R756" i="6"/>
  <c r="S756" i="6"/>
  <c r="T756" i="6" s="1"/>
  <c r="C704" i="12" s="1"/>
  <c r="R757" i="6"/>
  <c r="S757" i="6" s="1"/>
  <c r="T757" i="6" s="1"/>
  <c r="C705" i="12" s="1"/>
  <c r="R758" i="6"/>
  <c r="S758" i="6"/>
  <c r="T758" i="6" s="1"/>
  <c r="C706" i="12" s="1"/>
  <c r="R759" i="6"/>
  <c r="S759" i="6" s="1"/>
  <c r="T759" i="6" s="1"/>
  <c r="C707" i="12" s="1"/>
  <c r="R760" i="6"/>
  <c r="S760" i="6" s="1"/>
  <c r="T760" i="6" s="1"/>
  <c r="C708" i="12" s="1"/>
  <c r="R761" i="6"/>
  <c r="S761" i="6" s="1"/>
  <c r="T761" i="6" s="1"/>
  <c r="C709" i="12" s="1"/>
  <c r="R762" i="6"/>
  <c r="S762" i="6"/>
  <c r="T762" i="6" s="1"/>
  <c r="C710" i="12" s="1"/>
  <c r="R763" i="6"/>
  <c r="S763" i="6" s="1"/>
  <c r="T763" i="6" s="1"/>
  <c r="C711" i="12" s="1"/>
  <c r="R764" i="6"/>
  <c r="S764" i="6"/>
  <c r="T764" i="6" s="1"/>
  <c r="C712" i="12" s="1"/>
  <c r="R765" i="6"/>
  <c r="S765" i="6" s="1"/>
  <c r="T765" i="6" s="1"/>
  <c r="C713" i="12" s="1"/>
  <c r="R766" i="6"/>
  <c r="S766" i="6" s="1"/>
  <c r="T766" i="6" s="1"/>
  <c r="C714" i="12" s="1"/>
  <c r="R767" i="6"/>
  <c r="S767" i="6" s="1"/>
  <c r="T767" i="6" s="1"/>
  <c r="C715" i="12" s="1"/>
  <c r="R768" i="6"/>
  <c r="S768" i="6" s="1"/>
  <c r="T768" i="6" s="1"/>
  <c r="C716" i="12" s="1"/>
  <c r="R769" i="6"/>
  <c r="S769" i="6" s="1"/>
  <c r="T769" i="6" s="1"/>
  <c r="C717" i="12" s="1"/>
  <c r="R770" i="6"/>
  <c r="S770" i="6" s="1"/>
  <c r="T770" i="6" s="1"/>
  <c r="C718" i="12" s="1"/>
  <c r="R771" i="6"/>
  <c r="S771" i="6" s="1"/>
  <c r="T771" i="6" s="1"/>
  <c r="C719" i="12" s="1"/>
  <c r="R772" i="6"/>
  <c r="S772" i="6" s="1"/>
  <c r="T772" i="6" s="1"/>
  <c r="C720" i="12" s="1"/>
  <c r="R773" i="6"/>
  <c r="S773" i="6" s="1"/>
  <c r="T773" i="6" s="1"/>
  <c r="C721" i="12" s="1"/>
  <c r="R774" i="6"/>
  <c r="S774" i="6" s="1"/>
  <c r="T774" i="6" s="1"/>
  <c r="C722" i="12" s="1"/>
  <c r="R775" i="6"/>
  <c r="S775" i="6" s="1"/>
  <c r="T775" i="6" s="1"/>
  <c r="C723" i="12" s="1"/>
  <c r="R776" i="6"/>
  <c r="S776" i="6" s="1"/>
  <c r="T776" i="6" s="1"/>
  <c r="C724" i="12" s="1"/>
  <c r="R777" i="6"/>
  <c r="S777" i="6" s="1"/>
  <c r="T777" i="6" s="1"/>
  <c r="C725" i="12" s="1"/>
  <c r="R778" i="6"/>
  <c r="S778" i="6" s="1"/>
  <c r="T778" i="6" s="1"/>
  <c r="C726" i="12" s="1"/>
  <c r="R779" i="6"/>
  <c r="S779" i="6" s="1"/>
  <c r="T779" i="6" s="1"/>
  <c r="C727" i="12" s="1"/>
  <c r="R780" i="6"/>
  <c r="S780" i="6" s="1"/>
  <c r="T780" i="6" s="1"/>
  <c r="C728" i="12" s="1"/>
  <c r="R781" i="6"/>
  <c r="S781" i="6" s="1"/>
  <c r="T781" i="6" s="1"/>
  <c r="C729" i="12" s="1"/>
  <c r="R782" i="6"/>
  <c r="S782" i="6" s="1"/>
  <c r="T782" i="6" s="1"/>
  <c r="C730" i="12" s="1"/>
  <c r="R783" i="6"/>
  <c r="S783" i="6" s="1"/>
  <c r="T783" i="6" s="1"/>
  <c r="C731" i="12" s="1"/>
  <c r="R784" i="6"/>
  <c r="S784" i="6" s="1"/>
  <c r="T784" i="6" s="1"/>
  <c r="C732" i="12" s="1"/>
  <c r="R785" i="6"/>
  <c r="S785" i="6" s="1"/>
  <c r="T785" i="6" s="1"/>
  <c r="C733" i="12" s="1"/>
  <c r="R786" i="6"/>
  <c r="S786" i="6" s="1"/>
  <c r="T786" i="6" s="1"/>
  <c r="C734" i="12" s="1"/>
  <c r="R787" i="6"/>
  <c r="S787" i="6" s="1"/>
  <c r="T787" i="6" s="1"/>
  <c r="C735" i="12" s="1"/>
  <c r="R788" i="6"/>
  <c r="S788" i="6" s="1"/>
  <c r="T788" i="6" s="1"/>
  <c r="C736" i="12" s="1"/>
  <c r="R789" i="6"/>
  <c r="S789" i="6" s="1"/>
  <c r="T789" i="6" s="1"/>
  <c r="C737" i="12" s="1"/>
  <c r="R790" i="6"/>
  <c r="S790" i="6"/>
  <c r="T790" i="6" s="1"/>
  <c r="C738" i="12" s="1"/>
  <c r="R791" i="6"/>
  <c r="S791" i="6" s="1"/>
  <c r="T791" i="6" s="1"/>
  <c r="C739" i="12" s="1"/>
  <c r="R792" i="6"/>
  <c r="S792" i="6" s="1"/>
  <c r="T792" i="6" s="1"/>
  <c r="C740" i="12" s="1"/>
  <c r="R793" i="6"/>
  <c r="S793" i="6" s="1"/>
  <c r="T793" i="6" s="1"/>
  <c r="C741" i="12" s="1"/>
  <c r="R794" i="6"/>
  <c r="S794" i="6" s="1"/>
  <c r="T794" i="6" s="1"/>
  <c r="C742" i="12" s="1"/>
  <c r="R795" i="6"/>
  <c r="S795" i="6" s="1"/>
  <c r="T795" i="6" s="1"/>
  <c r="C743" i="12" s="1"/>
  <c r="R796" i="6"/>
  <c r="S796" i="6" s="1"/>
  <c r="T796" i="6" s="1"/>
  <c r="C744" i="12" s="1"/>
  <c r="R797" i="6"/>
  <c r="S797" i="6" s="1"/>
  <c r="T797" i="6" s="1"/>
  <c r="C745" i="12" s="1"/>
  <c r="R798" i="6"/>
  <c r="S798" i="6" s="1"/>
  <c r="T798" i="6" s="1"/>
  <c r="C746" i="12" s="1"/>
  <c r="R799" i="6"/>
  <c r="S799" i="6" s="1"/>
  <c r="T799" i="6" s="1"/>
  <c r="C747" i="12" s="1"/>
  <c r="R800" i="6"/>
  <c r="S800" i="6" s="1"/>
  <c r="T800" i="6" s="1"/>
  <c r="C748" i="12" s="1"/>
  <c r="R801" i="6"/>
  <c r="S801" i="6" s="1"/>
  <c r="T801" i="6" s="1"/>
  <c r="C749" i="12" s="1"/>
  <c r="R802" i="6"/>
  <c r="S802" i="6"/>
  <c r="T802" i="6" s="1"/>
  <c r="C750" i="12" s="1"/>
  <c r="R803" i="6"/>
  <c r="S803" i="6" s="1"/>
  <c r="T803" i="6" s="1"/>
  <c r="C751" i="12" s="1"/>
  <c r="R804" i="6"/>
  <c r="S804" i="6" s="1"/>
  <c r="T804" i="6" s="1"/>
  <c r="C752" i="12" s="1"/>
  <c r="R805" i="6"/>
  <c r="S805" i="6" s="1"/>
  <c r="T805" i="6" s="1"/>
  <c r="C753" i="12" s="1"/>
  <c r="R806" i="6"/>
  <c r="S806" i="6" s="1"/>
  <c r="T806" i="6" s="1"/>
  <c r="C754" i="12" s="1"/>
  <c r="R807" i="6"/>
  <c r="S807" i="6" s="1"/>
  <c r="T807" i="6" s="1"/>
  <c r="C755" i="12" s="1"/>
  <c r="R808" i="6"/>
  <c r="S808" i="6" s="1"/>
  <c r="T808" i="6" s="1"/>
  <c r="C756" i="12" s="1"/>
  <c r="R809" i="6"/>
  <c r="S809" i="6" s="1"/>
  <c r="T809" i="6" s="1"/>
  <c r="C757" i="12" s="1"/>
  <c r="R810" i="6"/>
  <c r="S810" i="6" s="1"/>
  <c r="T810" i="6" s="1"/>
  <c r="C758" i="12" s="1"/>
  <c r="R811" i="6"/>
  <c r="S811" i="6" s="1"/>
  <c r="T811" i="6" s="1"/>
  <c r="C759" i="12" s="1"/>
  <c r="R812" i="6"/>
  <c r="S812" i="6" s="1"/>
  <c r="T812" i="6" s="1"/>
  <c r="C760" i="12" s="1"/>
  <c r="R813" i="6"/>
  <c r="S813" i="6" s="1"/>
  <c r="T813" i="6" s="1"/>
  <c r="C761" i="12" s="1"/>
  <c r="R814" i="6"/>
  <c r="S814" i="6" s="1"/>
  <c r="T814" i="6" s="1"/>
  <c r="C762" i="12" s="1"/>
  <c r="R815" i="6"/>
  <c r="S815" i="6" s="1"/>
  <c r="T815" i="6" s="1"/>
  <c r="C763" i="12" s="1"/>
  <c r="R816" i="6"/>
  <c r="S816" i="6" s="1"/>
  <c r="T816" i="6" s="1"/>
  <c r="C764" i="12" s="1"/>
  <c r="R817" i="6"/>
  <c r="S817" i="6" s="1"/>
  <c r="T817" i="6" s="1"/>
  <c r="C765" i="12" s="1"/>
  <c r="R818" i="6"/>
  <c r="S818" i="6" s="1"/>
  <c r="T818" i="6" s="1"/>
  <c r="C766" i="12" s="1"/>
  <c r="R819" i="6"/>
  <c r="S819" i="6" s="1"/>
  <c r="T819" i="6" s="1"/>
  <c r="C767" i="12" s="1"/>
  <c r="R820" i="6"/>
  <c r="S820" i="6" s="1"/>
  <c r="T820" i="6" s="1"/>
  <c r="C768" i="12" s="1"/>
  <c r="R821" i="6"/>
  <c r="S821" i="6" s="1"/>
  <c r="T821" i="6" s="1"/>
  <c r="C769" i="12" s="1"/>
  <c r="R822" i="6"/>
  <c r="S822" i="6"/>
  <c r="T822" i="6" s="1"/>
  <c r="C770" i="12" s="1"/>
  <c r="R823" i="6"/>
  <c r="S823" i="6" s="1"/>
  <c r="T823" i="6" s="1"/>
  <c r="C771" i="12" s="1"/>
  <c r="R824" i="6"/>
  <c r="S824" i="6" s="1"/>
  <c r="T824" i="6" s="1"/>
  <c r="C772" i="12" s="1"/>
  <c r="R825" i="6"/>
  <c r="S825" i="6" s="1"/>
  <c r="T825" i="6" s="1"/>
  <c r="C773" i="12" s="1"/>
  <c r="R826" i="6"/>
  <c r="S826" i="6" s="1"/>
  <c r="T826" i="6" s="1"/>
  <c r="C774" i="12" s="1"/>
  <c r="R827" i="6"/>
  <c r="S827" i="6" s="1"/>
  <c r="T827" i="6" s="1"/>
  <c r="C775" i="12" s="1"/>
  <c r="R828" i="6"/>
  <c r="S828" i="6" s="1"/>
  <c r="T828" i="6" s="1"/>
  <c r="C776" i="12" s="1"/>
  <c r="R829" i="6"/>
  <c r="S829" i="6" s="1"/>
  <c r="T829" i="6" s="1"/>
  <c r="C777" i="12" s="1"/>
  <c r="R830" i="6"/>
  <c r="S830" i="6" s="1"/>
  <c r="T830" i="6" s="1"/>
  <c r="C778" i="12" s="1"/>
  <c r="R831" i="6"/>
  <c r="S831" i="6" s="1"/>
  <c r="T831" i="6" s="1"/>
  <c r="C779" i="12" s="1"/>
  <c r="R832" i="6"/>
  <c r="S832" i="6" s="1"/>
  <c r="T832" i="6" s="1"/>
  <c r="C780" i="12" s="1"/>
  <c r="R833" i="6"/>
  <c r="S833" i="6" s="1"/>
  <c r="T833" i="6" s="1"/>
  <c r="C781" i="12" s="1"/>
  <c r="R834" i="6"/>
  <c r="S834" i="6" s="1"/>
  <c r="T834" i="6" s="1"/>
  <c r="C782" i="12" s="1"/>
  <c r="R835" i="6"/>
  <c r="S835" i="6" s="1"/>
  <c r="T835" i="6" s="1"/>
  <c r="C783" i="12" s="1"/>
  <c r="R836" i="6"/>
  <c r="S836" i="6" s="1"/>
  <c r="T836" i="6" s="1"/>
  <c r="C784" i="12" s="1"/>
  <c r="R837" i="6"/>
  <c r="S837" i="6" s="1"/>
  <c r="T837" i="6" s="1"/>
  <c r="C785" i="12" s="1"/>
  <c r="R838" i="6"/>
  <c r="S838" i="6" s="1"/>
  <c r="T838" i="6" s="1"/>
  <c r="C786" i="12" s="1"/>
  <c r="R839" i="6"/>
  <c r="S839" i="6" s="1"/>
  <c r="T839" i="6" s="1"/>
  <c r="C787" i="12" s="1"/>
  <c r="R840" i="6"/>
  <c r="S840" i="6" s="1"/>
  <c r="T840" i="6" s="1"/>
  <c r="C788" i="12" s="1"/>
  <c r="R841" i="6"/>
  <c r="S841" i="6" s="1"/>
  <c r="T841" i="6" s="1"/>
  <c r="C789" i="12" s="1"/>
  <c r="R842" i="6"/>
  <c r="S842" i="6" s="1"/>
  <c r="T842" i="6" s="1"/>
  <c r="C790" i="12" s="1"/>
  <c r="R843" i="6"/>
  <c r="S843" i="6" s="1"/>
  <c r="T843" i="6" s="1"/>
  <c r="C791" i="12" s="1"/>
  <c r="R844" i="6"/>
  <c r="S844" i="6" s="1"/>
  <c r="T844" i="6" s="1"/>
  <c r="C792" i="12" s="1"/>
  <c r="R845" i="6"/>
  <c r="S845" i="6" s="1"/>
  <c r="T845" i="6" s="1"/>
  <c r="C793" i="12" s="1"/>
  <c r="R846" i="6"/>
  <c r="S846" i="6"/>
  <c r="T846" i="6" s="1"/>
  <c r="C794" i="12" s="1"/>
  <c r="R847" i="6"/>
  <c r="S847" i="6" s="1"/>
  <c r="T847" i="6" s="1"/>
  <c r="C795" i="12" s="1"/>
  <c r="R848" i="6"/>
  <c r="S848" i="6" s="1"/>
  <c r="T848" i="6" s="1"/>
  <c r="C796" i="12" s="1"/>
  <c r="R849" i="6"/>
  <c r="S849" i="6" s="1"/>
  <c r="T849" i="6" s="1"/>
  <c r="C797" i="12" s="1"/>
  <c r="R850" i="6"/>
  <c r="S850" i="6" s="1"/>
  <c r="T850" i="6" s="1"/>
  <c r="C798" i="12" s="1"/>
  <c r="R851" i="6"/>
  <c r="S851" i="6" s="1"/>
  <c r="T851" i="6" s="1"/>
  <c r="C799" i="12" s="1"/>
  <c r="R852" i="6"/>
  <c r="S852" i="6" s="1"/>
  <c r="T852" i="6" s="1"/>
  <c r="C800" i="12" s="1"/>
  <c r="R853" i="6"/>
  <c r="S853" i="6" s="1"/>
  <c r="T853" i="6" s="1"/>
  <c r="C801" i="12" s="1"/>
  <c r="R854" i="6"/>
  <c r="S854" i="6" s="1"/>
  <c r="T854" i="6" s="1"/>
  <c r="C802" i="12" s="1"/>
  <c r="R855" i="6"/>
  <c r="S855" i="6" s="1"/>
  <c r="T855" i="6" s="1"/>
  <c r="C803" i="12" s="1"/>
  <c r="R856" i="6"/>
  <c r="S856" i="6" s="1"/>
  <c r="T856" i="6" s="1"/>
  <c r="C804" i="12" s="1"/>
  <c r="R857" i="6"/>
  <c r="S857" i="6" s="1"/>
  <c r="T857" i="6" s="1"/>
  <c r="C805" i="12" s="1"/>
  <c r="R858" i="6"/>
  <c r="S858" i="6" s="1"/>
  <c r="T858" i="6" s="1"/>
  <c r="C806" i="12" s="1"/>
  <c r="R859" i="6"/>
  <c r="S859" i="6" s="1"/>
  <c r="T859" i="6" s="1"/>
  <c r="C807" i="12" s="1"/>
  <c r="R860" i="6"/>
  <c r="S860" i="6" s="1"/>
  <c r="T860" i="6" s="1"/>
  <c r="C808" i="12" s="1"/>
  <c r="R861" i="6"/>
  <c r="S861" i="6" s="1"/>
  <c r="T861" i="6" s="1"/>
  <c r="C809" i="12" s="1"/>
  <c r="R862" i="6"/>
  <c r="S862" i="6" s="1"/>
  <c r="T862" i="6" s="1"/>
  <c r="C810" i="12" s="1"/>
  <c r="R863" i="6"/>
  <c r="S863" i="6" s="1"/>
  <c r="T863" i="6" s="1"/>
  <c r="C811" i="12" s="1"/>
  <c r="R864" i="6"/>
  <c r="S864" i="6" s="1"/>
  <c r="T864" i="6" s="1"/>
  <c r="C812" i="12" s="1"/>
  <c r="R865" i="6"/>
  <c r="S865" i="6" s="1"/>
  <c r="T865" i="6" s="1"/>
  <c r="C813" i="12" s="1"/>
  <c r="R866" i="6"/>
  <c r="S866" i="6" s="1"/>
  <c r="T866" i="6" s="1"/>
  <c r="C814" i="12" s="1"/>
  <c r="R867" i="6"/>
  <c r="S867" i="6" s="1"/>
  <c r="T867" i="6" s="1"/>
  <c r="C815" i="12" s="1"/>
  <c r="R868" i="6"/>
  <c r="S868" i="6" s="1"/>
  <c r="T868" i="6" s="1"/>
  <c r="C816" i="12" s="1"/>
  <c r="R869" i="6"/>
  <c r="S869" i="6" s="1"/>
  <c r="T869" i="6" s="1"/>
  <c r="C817" i="12" s="1"/>
  <c r="R870" i="6"/>
  <c r="S870" i="6" s="1"/>
  <c r="T870" i="6" s="1"/>
  <c r="C818" i="12" s="1"/>
  <c r="R871" i="6"/>
  <c r="S871" i="6" s="1"/>
  <c r="T871" i="6" s="1"/>
  <c r="C819" i="12" s="1"/>
  <c r="R872" i="6"/>
  <c r="S872" i="6" s="1"/>
  <c r="T872" i="6" s="1"/>
  <c r="C820" i="12" s="1"/>
  <c r="R873" i="6"/>
  <c r="S873" i="6" s="1"/>
  <c r="T873" i="6" s="1"/>
  <c r="C821" i="12" s="1"/>
  <c r="R874" i="6"/>
  <c r="S874" i="6" s="1"/>
  <c r="T874" i="6" s="1"/>
  <c r="C822" i="12" s="1"/>
  <c r="R875" i="6"/>
  <c r="S875" i="6" s="1"/>
  <c r="T875" i="6" s="1"/>
  <c r="C823" i="12" s="1"/>
  <c r="R876" i="6"/>
  <c r="S876" i="6"/>
  <c r="T876" i="6" s="1"/>
  <c r="C824" i="12" s="1"/>
  <c r="R877" i="6"/>
  <c r="S877" i="6" s="1"/>
  <c r="T877" i="6" s="1"/>
  <c r="C825" i="12" s="1"/>
  <c r="R878" i="6"/>
  <c r="S878" i="6" s="1"/>
  <c r="T878" i="6" s="1"/>
  <c r="C826" i="12" s="1"/>
  <c r="R879" i="6"/>
  <c r="S879" i="6" s="1"/>
  <c r="T879" i="6" s="1"/>
  <c r="C827" i="12" s="1"/>
  <c r="R880" i="6"/>
  <c r="S880" i="6" s="1"/>
  <c r="T880" i="6" s="1"/>
  <c r="C828" i="12" s="1"/>
  <c r="R881" i="6"/>
  <c r="S881" i="6" s="1"/>
  <c r="T881" i="6" s="1"/>
  <c r="C829" i="12" s="1"/>
  <c r="R882" i="6"/>
  <c r="S882" i="6" s="1"/>
  <c r="T882" i="6" s="1"/>
  <c r="C830" i="12" s="1"/>
  <c r="R883" i="6"/>
  <c r="S883" i="6" s="1"/>
  <c r="T883" i="6" s="1"/>
  <c r="C831" i="12" s="1"/>
  <c r="R884" i="6"/>
  <c r="S884" i="6" s="1"/>
  <c r="T884" i="6" s="1"/>
  <c r="C832" i="12" s="1"/>
  <c r="R885" i="6"/>
  <c r="S885" i="6" s="1"/>
  <c r="T885" i="6" s="1"/>
  <c r="C833" i="12" s="1"/>
  <c r="R886" i="6"/>
  <c r="S886" i="6" s="1"/>
  <c r="T886" i="6" s="1"/>
  <c r="C834" i="12" s="1"/>
  <c r="R887" i="6"/>
  <c r="S887" i="6" s="1"/>
  <c r="T887" i="6" s="1"/>
  <c r="C835" i="12" s="1"/>
  <c r="R888" i="6"/>
  <c r="S888" i="6" s="1"/>
  <c r="T888" i="6" s="1"/>
  <c r="C836" i="12" s="1"/>
  <c r="R889" i="6"/>
  <c r="S889" i="6" s="1"/>
  <c r="T889" i="6" s="1"/>
  <c r="C837" i="12" s="1"/>
  <c r="R890" i="6"/>
  <c r="S890" i="6" s="1"/>
  <c r="T890" i="6" s="1"/>
  <c r="C838" i="12" s="1"/>
  <c r="R891" i="6"/>
  <c r="S891" i="6" s="1"/>
  <c r="T891" i="6" s="1"/>
  <c r="C839" i="12" s="1"/>
  <c r="R892" i="6"/>
  <c r="S892" i="6" s="1"/>
  <c r="T892" i="6" s="1"/>
  <c r="C840" i="12" s="1"/>
  <c r="R893" i="6"/>
  <c r="S893" i="6" s="1"/>
  <c r="T893" i="6" s="1"/>
  <c r="C841" i="12" s="1"/>
  <c r="R894" i="6"/>
  <c r="S894" i="6"/>
  <c r="T894" i="6" s="1"/>
  <c r="C842" i="12" s="1"/>
  <c r="R895" i="6"/>
  <c r="S895" i="6" s="1"/>
  <c r="T895" i="6" s="1"/>
  <c r="C843" i="12" s="1"/>
  <c r="R896" i="6"/>
  <c r="S896" i="6" s="1"/>
  <c r="T896" i="6" s="1"/>
  <c r="C844" i="12" s="1"/>
  <c r="R897" i="6"/>
  <c r="S897" i="6" s="1"/>
  <c r="T897" i="6" s="1"/>
  <c r="C845" i="12" s="1"/>
  <c r="R898" i="6"/>
  <c r="S898" i="6" s="1"/>
  <c r="T898" i="6" s="1"/>
  <c r="C846" i="12" s="1"/>
  <c r="R899" i="6"/>
  <c r="S899" i="6" s="1"/>
  <c r="T899" i="6" s="1"/>
  <c r="C847" i="12" s="1"/>
  <c r="R900" i="6"/>
  <c r="S900" i="6" s="1"/>
  <c r="T900" i="6" s="1"/>
  <c r="C848" i="12" s="1"/>
  <c r="R901" i="6"/>
  <c r="S901" i="6" s="1"/>
  <c r="T901" i="6" s="1"/>
  <c r="C849" i="12" s="1"/>
  <c r="R902" i="6"/>
  <c r="S902" i="6" s="1"/>
  <c r="T902" i="6" s="1"/>
  <c r="C850" i="12" s="1"/>
  <c r="R903" i="6"/>
  <c r="S903" i="6" s="1"/>
  <c r="T903" i="6" s="1"/>
  <c r="C851" i="12" s="1"/>
  <c r="R904" i="6"/>
  <c r="S904" i="6" s="1"/>
  <c r="T904" i="6" s="1"/>
  <c r="C852" i="12" s="1"/>
  <c r="R905" i="6"/>
  <c r="S905" i="6" s="1"/>
  <c r="T905" i="6" s="1"/>
  <c r="C853" i="12" s="1"/>
  <c r="R906" i="6"/>
  <c r="S906" i="6" s="1"/>
  <c r="T906" i="6" s="1"/>
  <c r="C854" i="12" s="1"/>
  <c r="R907" i="6"/>
  <c r="S907" i="6" s="1"/>
  <c r="T907" i="6" s="1"/>
  <c r="C855" i="12" s="1"/>
  <c r="R908" i="6"/>
  <c r="S908" i="6" s="1"/>
  <c r="T908" i="6" s="1"/>
  <c r="C856" i="12" s="1"/>
  <c r="R909" i="6"/>
  <c r="S909" i="6" s="1"/>
  <c r="T909" i="6" s="1"/>
  <c r="C857" i="12" s="1"/>
  <c r="R910" i="6"/>
  <c r="S910" i="6" s="1"/>
  <c r="T910" i="6" s="1"/>
  <c r="C858" i="12" s="1"/>
  <c r="R911" i="6"/>
  <c r="S911" i="6" s="1"/>
  <c r="T911" i="6" s="1"/>
  <c r="C859" i="12" s="1"/>
  <c r="R912" i="6"/>
  <c r="S912" i="6" s="1"/>
  <c r="T912" i="6" s="1"/>
  <c r="C860" i="12" s="1"/>
  <c r="R913" i="6"/>
  <c r="S913" i="6" s="1"/>
  <c r="T913" i="6" s="1"/>
  <c r="C861" i="12" s="1"/>
  <c r="R914" i="6"/>
  <c r="S914" i="6" s="1"/>
  <c r="T914" i="6" s="1"/>
  <c r="C862" i="12" s="1"/>
  <c r="R915" i="6"/>
  <c r="S915" i="6" s="1"/>
  <c r="T915" i="6" s="1"/>
  <c r="C863" i="12" s="1"/>
  <c r="R916" i="6"/>
  <c r="S916" i="6" s="1"/>
  <c r="T916" i="6" s="1"/>
  <c r="C864" i="12" s="1"/>
  <c r="R917" i="6"/>
  <c r="S917" i="6" s="1"/>
  <c r="T917" i="6" s="1"/>
  <c r="C865" i="12" s="1"/>
  <c r="R918" i="6"/>
  <c r="S918" i="6"/>
  <c r="T918" i="6" s="1"/>
  <c r="C866" i="12" s="1"/>
  <c r="R919" i="6"/>
  <c r="S919" i="6" s="1"/>
  <c r="T919" i="6" s="1"/>
  <c r="C867" i="12" s="1"/>
  <c r="R920" i="6"/>
  <c r="S920" i="6" s="1"/>
  <c r="T920" i="6" s="1"/>
  <c r="C868" i="12" s="1"/>
  <c r="R921" i="6"/>
  <c r="S921" i="6" s="1"/>
  <c r="T921" i="6" s="1"/>
  <c r="C869" i="12" s="1"/>
  <c r="R922" i="6"/>
  <c r="S922" i="6" s="1"/>
  <c r="T922" i="6" s="1"/>
  <c r="C870" i="12" s="1"/>
  <c r="R923" i="6"/>
  <c r="S923" i="6" s="1"/>
  <c r="T923" i="6" s="1"/>
  <c r="C871" i="12" s="1"/>
  <c r="R924" i="6"/>
  <c r="S924" i="6" s="1"/>
  <c r="T924" i="6" s="1"/>
  <c r="C872" i="12" s="1"/>
  <c r="R925" i="6"/>
  <c r="S925" i="6" s="1"/>
  <c r="T925" i="6" s="1"/>
  <c r="C873" i="12" s="1"/>
  <c r="R926" i="6"/>
  <c r="S926" i="6" s="1"/>
  <c r="T926" i="6" s="1"/>
  <c r="C874" i="12" s="1"/>
  <c r="R927" i="6"/>
  <c r="S927" i="6" s="1"/>
  <c r="T927" i="6" s="1"/>
  <c r="C875" i="12" s="1"/>
  <c r="R928" i="6"/>
  <c r="S928" i="6" s="1"/>
  <c r="T928" i="6" s="1"/>
  <c r="C876" i="12" s="1"/>
  <c r="R929" i="6"/>
  <c r="S929" i="6" s="1"/>
  <c r="T929" i="6" s="1"/>
  <c r="C877" i="12" s="1"/>
  <c r="R930" i="6"/>
  <c r="S930" i="6" s="1"/>
  <c r="T930" i="6" s="1"/>
  <c r="C878" i="12" s="1"/>
  <c r="R931" i="6"/>
  <c r="S931" i="6" s="1"/>
  <c r="T931" i="6" s="1"/>
  <c r="C879" i="12" s="1"/>
  <c r="R932" i="6"/>
  <c r="S932" i="6" s="1"/>
  <c r="T932" i="6" s="1"/>
  <c r="C880" i="12" s="1"/>
  <c r="R933" i="6"/>
  <c r="S933" i="6" s="1"/>
  <c r="T933" i="6" s="1"/>
  <c r="C881" i="12" s="1"/>
  <c r="R934" i="6"/>
  <c r="S934" i="6" s="1"/>
  <c r="T934" i="6" s="1"/>
  <c r="C882" i="12" s="1"/>
  <c r="R935" i="6"/>
  <c r="S935" i="6" s="1"/>
  <c r="T935" i="6" s="1"/>
  <c r="C883" i="12" s="1"/>
  <c r="R936" i="6"/>
  <c r="S936" i="6" s="1"/>
  <c r="T936" i="6" s="1"/>
  <c r="C884" i="12" s="1"/>
  <c r="R937" i="6"/>
  <c r="S937" i="6" s="1"/>
  <c r="T937" i="6" s="1"/>
  <c r="C885" i="12" s="1"/>
  <c r="R938" i="6"/>
  <c r="S938" i="6" s="1"/>
  <c r="T938" i="6" s="1"/>
  <c r="C886" i="12" s="1"/>
  <c r="R939" i="6"/>
  <c r="S939" i="6" s="1"/>
  <c r="T939" i="6" s="1"/>
  <c r="C887" i="12" s="1"/>
  <c r="R940" i="6"/>
  <c r="S940" i="6" s="1"/>
  <c r="T940" i="6" s="1"/>
  <c r="C888" i="12" s="1"/>
  <c r="R941" i="6"/>
  <c r="S941" i="6" s="1"/>
  <c r="T941" i="6" s="1"/>
  <c r="C889" i="12" s="1"/>
  <c r="R942" i="6"/>
  <c r="S942" i="6" s="1"/>
  <c r="T942" i="6" s="1"/>
  <c r="C890" i="12" s="1"/>
  <c r="R943" i="6"/>
  <c r="S943" i="6" s="1"/>
  <c r="T943" i="6" s="1"/>
  <c r="C891" i="12" s="1"/>
  <c r="R944" i="6"/>
  <c r="S944" i="6" s="1"/>
  <c r="T944" i="6" s="1"/>
  <c r="C892" i="12" s="1"/>
  <c r="R945" i="6"/>
  <c r="S945" i="6" s="1"/>
  <c r="T945" i="6" s="1"/>
  <c r="C893" i="12" s="1"/>
  <c r="R946" i="6"/>
  <c r="S946" i="6" s="1"/>
  <c r="T946" i="6" s="1"/>
  <c r="C894" i="12" s="1"/>
  <c r="R947" i="6"/>
  <c r="S947" i="6" s="1"/>
  <c r="T947" i="6" s="1"/>
  <c r="C895" i="12" s="1"/>
  <c r="R948" i="6"/>
  <c r="S948" i="6" s="1"/>
  <c r="T948" i="6" s="1"/>
  <c r="C896" i="12" s="1"/>
  <c r="R949" i="6"/>
  <c r="S949" i="6" s="1"/>
  <c r="T949" i="6" s="1"/>
  <c r="C897" i="12" s="1"/>
  <c r="R950" i="6"/>
  <c r="S950" i="6" s="1"/>
  <c r="T950" i="6" s="1"/>
  <c r="C898" i="12" s="1"/>
  <c r="R951" i="6"/>
  <c r="S951" i="6" s="1"/>
  <c r="T951" i="6" s="1"/>
  <c r="C899" i="12" s="1"/>
  <c r="R952" i="6"/>
  <c r="S952" i="6" s="1"/>
  <c r="T952" i="6" s="1"/>
  <c r="C900" i="12" s="1"/>
  <c r="R953" i="6"/>
  <c r="S953" i="6" s="1"/>
  <c r="T953" i="6" s="1"/>
  <c r="C901" i="12" s="1"/>
  <c r="R954" i="6"/>
  <c r="S954" i="6" s="1"/>
  <c r="T954" i="6" s="1"/>
  <c r="C902" i="12" s="1"/>
  <c r="R955" i="6"/>
  <c r="S955" i="6" s="1"/>
  <c r="T955" i="6" s="1"/>
  <c r="C903" i="12" s="1"/>
  <c r="R956" i="6"/>
  <c r="S956" i="6" s="1"/>
  <c r="T956" i="6" s="1"/>
  <c r="C904" i="12" s="1"/>
  <c r="R957" i="6"/>
  <c r="S957" i="6" s="1"/>
  <c r="T957" i="6" s="1"/>
  <c r="C905" i="12" s="1"/>
  <c r="R958" i="6"/>
  <c r="S958" i="6" s="1"/>
  <c r="T958" i="6" s="1"/>
  <c r="C906" i="12" s="1"/>
  <c r="R959" i="6"/>
  <c r="S959" i="6" s="1"/>
  <c r="T959" i="6" s="1"/>
  <c r="C907" i="12" s="1"/>
  <c r="R960" i="6"/>
  <c r="S960" i="6" s="1"/>
  <c r="T960" i="6" s="1"/>
  <c r="C908" i="12" s="1"/>
  <c r="R961" i="6"/>
  <c r="S961" i="6" s="1"/>
  <c r="T961" i="6" s="1"/>
  <c r="C909" i="12" s="1"/>
  <c r="R962" i="6"/>
  <c r="S962" i="6" s="1"/>
  <c r="T962" i="6" s="1"/>
  <c r="C910" i="12" s="1"/>
  <c r="R963" i="6"/>
  <c r="S963" i="6" s="1"/>
  <c r="T963" i="6" s="1"/>
  <c r="C911" i="12" s="1"/>
  <c r="R964" i="6"/>
  <c r="S964" i="6" s="1"/>
  <c r="T964" i="6" s="1"/>
  <c r="C912" i="12" s="1"/>
  <c r="R965" i="6"/>
  <c r="S965" i="6" s="1"/>
  <c r="T965" i="6" s="1"/>
  <c r="C913" i="12" s="1"/>
  <c r="R966" i="6"/>
  <c r="S966" i="6" s="1"/>
  <c r="T966" i="6" s="1"/>
  <c r="C914" i="12" s="1"/>
  <c r="R967" i="6"/>
  <c r="S967" i="6" s="1"/>
  <c r="T967" i="6" s="1"/>
  <c r="C915" i="12" s="1"/>
  <c r="R968" i="6"/>
  <c r="S968" i="6" s="1"/>
  <c r="T968" i="6" s="1"/>
  <c r="C916" i="12" s="1"/>
  <c r="R969" i="6"/>
  <c r="S969" i="6" s="1"/>
  <c r="T969" i="6" s="1"/>
  <c r="C917" i="12" s="1"/>
  <c r="R970" i="6"/>
  <c r="S970" i="6" s="1"/>
  <c r="T970" i="6" s="1"/>
  <c r="C918" i="12" s="1"/>
  <c r="R971" i="6"/>
  <c r="S971" i="6" s="1"/>
  <c r="T971" i="6" s="1"/>
  <c r="C919" i="12" s="1"/>
  <c r="R972" i="6"/>
  <c r="S972" i="6" s="1"/>
  <c r="T972" i="6" s="1"/>
  <c r="C920" i="12" s="1"/>
  <c r="R973" i="6"/>
  <c r="S973" i="6" s="1"/>
  <c r="T973" i="6" s="1"/>
  <c r="C921" i="12" s="1"/>
  <c r="R974" i="6"/>
  <c r="S974" i="6" s="1"/>
  <c r="T974" i="6" s="1"/>
  <c r="C922" i="12" s="1"/>
  <c r="R975" i="6"/>
  <c r="S975" i="6" s="1"/>
  <c r="T975" i="6" s="1"/>
  <c r="C923" i="12" s="1"/>
  <c r="R976" i="6"/>
  <c r="S976" i="6"/>
  <c r="T976" i="6" s="1"/>
  <c r="C924" i="12" s="1"/>
  <c r="R977" i="6"/>
  <c r="S977" i="6" s="1"/>
  <c r="T977" i="6" s="1"/>
  <c r="C925" i="12" s="1"/>
  <c r="R978" i="6"/>
  <c r="S978" i="6" s="1"/>
  <c r="T978" i="6" s="1"/>
  <c r="C926" i="12" s="1"/>
  <c r="R979" i="6"/>
  <c r="S979" i="6" s="1"/>
  <c r="T979" i="6" s="1"/>
  <c r="C927" i="12" s="1"/>
  <c r="R980" i="6"/>
  <c r="S980" i="6" s="1"/>
  <c r="T980" i="6" s="1"/>
  <c r="C928" i="12" s="1"/>
  <c r="R981" i="6"/>
  <c r="S981" i="6" s="1"/>
  <c r="T981" i="6" s="1"/>
  <c r="C929" i="12" s="1"/>
  <c r="R982" i="6"/>
  <c r="S982" i="6" s="1"/>
  <c r="T982" i="6" s="1"/>
  <c r="C930" i="12" s="1"/>
  <c r="R983" i="6"/>
  <c r="S983" i="6" s="1"/>
  <c r="T983" i="6" s="1"/>
  <c r="C931" i="12" s="1"/>
  <c r="R984" i="6"/>
  <c r="S984" i="6" s="1"/>
  <c r="T984" i="6" s="1"/>
  <c r="C932" i="12" s="1"/>
  <c r="R985" i="6"/>
  <c r="S985" i="6" s="1"/>
  <c r="T985" i="6" s="1"/>
  <c r="C933" i="12" s="1"/>
  <c r="R986" i="6"/>
  <c r="S986" i="6" s="1"/>
  <c r="T986" i="6" s="1"/>
  <c r="C934" i="12" s="1"/>
  <c r="R987" i="6"/>
  <c r="S987" i="6" s="1"/>
  <c r="T987" i="6" s="1"/>
  <c r="C935" i="12" s="1"/>
  <c r="R988" i="6"/>
  <c r="S988" i="6" s="1"/>
  <c r="T988" i="6" s="1"/>
  <c r="C936" i="12" s="1"/>
  <c r="R989" i="6"/>
  <c r="S989" i="6" s="1"/>
  <c r="T989" i="6" s="1"/>
  <c r="C937" i="12" s="1"/>
  <c r="R990" i="6"/>
  <c r="S990" i="6" s="1"/>
  <c r="T990" i="6" s="1"/>
  <c r="C938" i="12" s="1"/>
  <c r="R991" i="6"/>
  <c r="S991" i="6" s="1"/>
  <c r="T991" i="6" s="1"/>
  <c r="C939" i="12" s="1"/>
  <c r="R992" i="6"/>
  <c r="S992" i="6" s="1"/>
  <c r="T992" i="6" s="1"/>
  <c r="C940" i="12" s="1"/>
  <c r="R993" i="6"/>
  <c r="S993" i="6" s="1"/>
  <c r="T993" i="6" s="1"/>
  <c r="C941" i="12" s="1"/>
  <c r="R994" i="6"/>
  <c r="S994" i="6" s="1"/>
  <c r="T994" i="6" s="1"/>
  <c r="C942" i="12" s="1"/>
  <c r="R995" i="6"/>
  <c r="S995" i="6" s="1"/>
  <c r="T995" i="6" s="1"/>
  <c r="C943" i="12" s="1"/>
  <c r="R996" i="6"/>
  <c r="S996" i="6" s="1"/>
  <c r="T996" i="6" s="1"/>
  <c r="C944" i="12" s="1"/>
  <c r="R997" i="6"/>
  <c r="S997" i="6" s="1"/>
  <c r="T997" i="6" s="1"/>
  <c r="C945" i="12" s="1"/>
  <c r="R998" i="6"/>
  <c r="S998" i="6" s="1"/>
  <c r="T998" i="6" s="1"/>
  <c r="C946" i="12" s="1"/>
  <c r="R999" i="6"/>
  <c r="S999" i="6" s="1"/>
  <c r="T999" i="6" s="1"/>
  <c r="C947" i="12" s="1"/>
  <c r="R1000" i="6"/>
  <c r="S1000" i="6" s="1"/>
  <c r="T1000" i="6" s="1"/>
  <c r="C948" i="12" s="1"/>
  <c r="R1001" i="6"/>
  <c r="S1001" i="6" s="1"/>
  <c r="T1001" i="6" s="1"/>
  <c r="C949" i="12" s="1"/>
  <c r="R1002" i="6"/>
  <c r="S1002" i="6" s="1"/>
  <c r="T1002" i="6" s="1"/>
  <c r="C950" i="12" s="1"/>
  <c r="R1003" i="6"/>
  <c r="S1003" i="6" s="1"/>
  <c r="T1003" i="6" s="1"/>
  <c r="C951" i="12" s="1"/>
  <c r="R1004" i="6"/>
  <c r="S1004" i="6" s="1"/>
  <c r="T1004" i="6" s="1"/>
  <c r="C952" i="12" s="1"/>
  <c r="R1005" i="6"/>
  <c r="S1005" i="6" s="1"/>
  <c r="T1005" i="6" s="1"/>
  <c r="C953" i="12" s="1"/>
  <c r="R1006" i="6"/>
  <c r="S1006" i="6" s="1"/>
  <c r="T1006" i="6" s="1"/>
  <c r="C954" i="12" s="1"/>
  <c r="R1007" i="6"/>
  <c r="S1007" i="6" s="1"/>
  <c r="T1007" i="6" s="1"/>
  <c r="C955" i="12" s="1"/>
  <c r="R1008" i="6"/>
  <c r="S1008" i="6" s="1"/>
  <c r="T1008" i="6" s="1"/>
  <c r="C956" i="12" s="1"/>
  <c r="R1009" i="6"/>
  <c r="S1009" i="6" s="1"/>
  <c r="T1009" i="6" s="1"/>
  <c r="C957" i="12" s="1"/>
  <c r="R1010" i="6"/>
  <c r="S1010" i="6" s="1"/>
  <c r="T1010" i="6" s="1"/>
  <c r="C958" i="12" s="1"/>
  <c r="R1011" i="6"/>
  <c r="S1011" i="6" s="1"/>
  <c r="T1011" i="6" s="1"/>
  <c r="C959" i="12" s="1"/>
  <c r="R1012" i="6"/>
  <c r="S1012" i="6" s="1"/>
  <c r="T1012" i="6" s="1"/>
  <c r="C960" i="12" s="1"/>
  <c r="R1013" i="6"/>
  <c r="S1013" i="6" s="1"/>
  <c r="T1013" i="6" s="1"/>
  <c r="C961" i="12" s="1"/>
  <c r="R1014" i="6"/>
  <c r="S1014" i="6" s="1"/>
  <c r="T1014" i="6" s="1"/>
  <c r="C962" i="12" s="1"/>
  <c r="R1015" i="6"/>
  <c r="S1015" i="6" s="1"/>
  <c r="T1015" i="6" s="1"/>
  <c r="C963" i="12" s="1"/>
  <c r="R1016" i="6"/>
  <c r="S1016" i="6"/>
  <c r="T1016" i="6" s="1"/>
  <c r="C964" i="12" s="1"/>
  <c r="R1017" i="6"/>
  <c r="S1017" i="6" s="1"/>
  <c r="T1017" i="6" s="1"/>
  <c r="C965" i="12" s="1"/>
  <c r="R1018" i="6"/>
  <c r="S1018" i="6" s="1"/>
  <c r="T1018" i="6" s="1"/>
  <c r="C966" i="12" s="1"/>
  <c r="R1019" i="6"/>
  <c r="S1019" i="6" s="1"/>
  <c r="T1019" i="6" s="1"/>
  <c r="C967" i="12" s="1"/>
  <c r="R1020" i="6"/>
  <c r="S1020" i="6" s="1"/>
  <c r="T1020" i="6" s="1"/>
  <c r="C968" i="12" s="1"/>
  <c r="R1021" i="6"/>
  <c r="S1021" i="6" s="1"/>
  <c r="T1021" i="6" s="1"/>
  <c r="C969" i="12" s="1"/>
  <c r="R1022" i="6"/>
  <c r="S1022" i="6" s="1"/>
  <c r="T1022" i="6" s="1"/>
  <c r="C970" i="12" s="1"/>
  <c r="R1023" i="6"/>
  <c r="S1023" i="6" s="1"/>
  <c r="T1023" i="6" s="1"/>
  <c r="C971" i="12" s="1"/>
  <c r="R1024" i="6"/>
  <c r="S1024" i="6" s="1"/>
  <c r="T1024" i="6" s="1"/>
  <c r="C972" i="12" s="1"/>
  <c r="R1025" i="6"/>
  <c r="S1025" i="6" s="1"/>
  <c r="T1025" i="6" s="1"/>
  <c r="C973" i="12" s="1"/>
  <c r="R1026" i="6"/>
  <c r="S1026" i="6" s="1"/>
  <c r="T1026" i="6" s="1"/>
  <c r="C974" i="12" s="1"/>
  <c r="R1027" i="6"/>
  <c r="S1027" i="6" s="1"/>
  <c r="T1027" i="6" s="1"/>
  <c r="C975" i="12" s="1"/>
  <c r="R1028" i="6"/>
  <c r="S1028" i="6" s="1"/>
  <c r="T1028" i="6" s="1"/>
  <c r="C976" i="12" s="1"/>
  <c r="R1029" i="6"/>
  <c r="S1029" i="6" s="1"/>
  <c r="T1029" i="6" s="1"/>
  <c r="C977" i="12" s="1"/>
  <c r="R1030" i="6"/>
  <c r="S1030" i="6"/>
  <c r="T1030" i="6" s="1"/>
  <c r="C978" i="12" s="1"/>
  <c r="R1031" i="6"/>
  <c r="S1031" i="6" s="1"/>
  <c r="T1031" i="6" s="1"/>
  <c r="C979" i="12" s="1"/>
  <c r="R1032" i="6"/>
  <c r="S1032" i="6" s="1"/>
  <c r="T1032" i="6" s="1"/>
  <c r="C980" i="12" s="1"/>
  <c r="R1033" i="6"/>
  <c r="S1033" i="6" s="1"/>
  <c r="T1033" i="6" s="1"/>
  <c r="C981" i="12" s="1"/>
  <c r="R1034" i="6"/>
  <c r="S1034" i="6" s="1"/>
  <c r="T1034" i="6" s="1"/>
  <c r="C982" i="12" s="1"/>
  <c r="R1035" i="6"/>
  <c r="S1035" i="6" s="1"/>
  <c r="T1035" i="6" s="1"/>
  <c r="C983" i="12" s="1"/>
  <c r="R1036" i="6"/>
  <c r="S1036" i="6" s="1"/>
  <c r="T1036" i="6" s="1"/>
  <c r="C984" i="12" s="1"/>
  <c r="R1037" i="6"/>
  <c r="S1037" i="6" s="1"/>
  <c r="T1037" i="6" s="1"/>
  <c r="C985" i="12" s="1"/>
  <c r="R1038" i="6"/>
  <c r="S1038" i="6" s="1"/>
  <c r="T1038" i="6" s="1"/>
  <c r="C986" i="12" s="1"/>
  <c r="R1039" i="6"/>
  <c r="S1039" i="6" s="1"/>
  <c r="T1039" i="6" s="1"/>
  <c r="C987" i="12" s="1"/>
  <c r="R1040" i="6"/>
  <c r="S1040" i="6" s="1"/>
  <c r="T1040" i="6" s="1"/>
  <c r="C988" i="12" s="1"/>
  <c r="R1041" i="6"/>
  <c r="S1041" i="6" s="1"/>
  <c r="T1041" i="6" s="1"/>
  <c r="C989" i="12" s="1"/>
  <c r="R1042" i="6"/>
  <c r="S1042" i="6" s="1"/>
  <c r="T1042" i="6" s="1"/>
  <c r="C990" i="12" s="1"/>
  <c r="R1043" i="6"/>
  <c r="S1043" i="6" s="1"/>
  <c r="T1043" i="6" s="1"/>
  <c r="C991" i="12" s="1"/>
  <c r="R1044" i="6"/>
  <c r="S1044" i="6"/>
  <c r="T1044" i="6" s="1"/>
  <c r="C992" i="12" s="1"/>
  <c r="R1045" i="6"/>
  <c r="S1045" i="6" s="1"/>
  <c r="T1045" i="6" s="1"/>
  <c r="C993" i="12" s="1"/>
  <c r="R1046" i="6"/>
  <c r="S1046" i="6" s="1"/>
  <c r="T1046" i="6" s="1"/>
  <c r="C994" i="12" s="1"/>
  <c r="R1047" i="6"/>
  <c r="S1047" i="6" s="1"/>
  <c r="T1047" i="6" s="1"/>
  <c r="C995" i="12" s="1"/>
  <c r="R1048" i="6"/>
  <c r="S1048" i="6" s="1"/>
  <c r="T1048" i="6" s="1"/>
  <c r="C996" i="12" s="1"/>
  <c r="R1049" i="6"/>
  <c r="S1049" i="6" s="1"/>
  <c r="T1049" i="6" s="1"/>
  <c r="C997" i="12" s="1"/>
  <c r="R1050" i="6"/>
  <c r="S1050" i="6" s="1"/>
  <c r="T1050" i="6" s="1"/>
  <c r="C998" i="12" s="1"/>
  <c r="R1051" i="6"/>
  <c r="S1051" i="6" s="1"/>
  <c r="T1051" i="6" s="1"/>
  <c r="C999" i="12" s="1"/>
  <c r="R1052" i="6"/>
  <c r="S1052" i="6" s="1"/>
  <c r="T1052" i="6" s="1"/>
  <c r="C1000" i="12" s="1"/>
  <c r="R1053" i="6"/>
  <c r="S1053" i="6" s="1"/>
  <c r="T1053" i="6" s="1"/>
  <c r="C1001" i="12" s="1"/>
  <c r="R54" i="6"/>
  <c r="S54" i="6" s="1"/>
  <c r="T54" i="6" s="1"/>
  <c r="C2" i="12" s="1"/>
  <c r="G63" i="6"/>
  <c r="H63" i="6" s="1"/>
  <c r="B11" i="12" s="1"/>
  <c r="AQ54" i="6"/>
  <c r="AR54" i="6" s="1"/>
  <c r="AC38" i="7"/>
  <c r="AC40" i="7" s="1"/>
  <c r="AD83" i="7"/>
  <c r="AD115" i="7"/>
  <c r="AG115" i="7" s="1"/>
  <c r="AH115" i="7" s="1"/>
  <c r="AI115" i="7" s="1"/>
  <c r="D64" i="13" s="1"/>
  <c r="AD163" i="7"/>
  <c r="AD179" i="7"/>
  <c r="AG179" i="7" s="1"/>
  <c r="AH179" i="7" s="1"/>
  <c r="AI179" i="7" s="1"/>
  <c r="D128" i="13" s="1"/>
  <c r="AD211" i="7"/>
  <c r="AD243" i="7"/>
  <c r="AG243" i="7" s="1"/>
  <c r="AH243" i="7" s="1"/>
  <c r="AI243" i="7" s="1"/>
  <c r="D192" i="13" s="1"/>
  <c r="AD275" i="7"/>
  <c r="AD291" i="7"/>
  <c r="AD339" i="7"/>
  <c r="AD355" i="7"/>
  <c r="AD371" i="7"/>
  <c r="AG371" i="7" s="1"/>
  <c r="AH371" i="7" s="1"/>
  <c r="AI371" i="7" s="1"/>
  <c r="D320" i="13" s="1"/>
  <c r="AD419" i="7"/>
  <c r="AD435" i="7"/>
  <c r="AG435" i="7" s="1"/>
  <c r="AH435" i="7" s="1"/>
  <c r="AI435" i="7" s="1"/>
  <c r="D384" i="13" s="1"/>
  <c r="AD453" i="7"/>
  <c r="AG453" i="7" s="1"/>
  <c r="AH453" i="7" s="1"/>
  <c r="AI453" i="7" s="1"/>
  <c r="D402" i="13" s="1"/>
  <c r="AD469" i="7"/>
  <c r="AG469" i="7" s="1"/>
  <c r="AH469" i="7" s="1"/>
  <c r="AI469" i="7" s="1"/>
  <c r="D418" i="13" s="1"/>
  <c r="AD485" i="7"/>
  <c r="AG485" i="7" s="1"/>
  <c r="AH485" i="7" s="1"/>
  <c r="AI485" i="7" s="1"/>
  <c r="D434" i="13" s="1"/>
  <c r="AD493" i="7"/>
  <c r="AG493" i="7" s="1"/>
  <c r="AH493" i="7" s="1"/>
  <c r="AI493" i="7" s="1"/>
  <c r="D442" i="13" s="1"/>
  <c r="AD517" i="7"/>
  <c r="AG517" i="7" s="1"/>
  <c r="AH517" i="7" s="1"/>
  <c r="AI517" i="7" s="1"/>
  <c r="D466" i="13" s="1"/>
  <c r="AD525" i="7"/>
  <c r="AG525" i="7" s="1"/>
  <c r="AH525" i="7" s="1"/>
  <c r="AI525" i="7" s="1"/>
  <c r="D474" i="13" s="1"/>
  <c r="AD533" i="7"/>
  <c r="AG533" i="7" s="1"/>
  <c r="AH533" i="7" s="1"/>
  <c r="AI533" i="7" s="1"/>
  <c r="D482" i="13" s="1"/>
  <c r="AD557" i="7"/>
  <c r="AG557" i="7" s="1"/>
  <c r="AH557" i="7" s="1"/>
  <c r="AI557" i="7" s="1"/>
  <c r="D506" i="13" s="1"/>
  <c r="AD565" i="7"/>
  <c r="AG565" i="7" s="1"/>
  <c r="AH565" i="7" s="1"/>
  <c r="AI565" i="7" s="1"/>
  <c r="D514" i="13" s="1"/>
  <c r="AD581" i="7"/>
  <c r="AG581" i="7" s="1"/>
  <c r="AH581" i="7" s="1"/>
  <c r="AI581" i="7" s="1"/>
  <c r="D530" i="13" s="1"/>
  <c r="AD597" i="7"/>
  <c r="AG597" i="7" s="1"/>
  <c r="AH597" i="7" s="1"/>
  <c r="AI597" i="7" s="1"/>
  <c r="D546" i="13" s="1"/>
  <c r="AD613" i="7"/>
  <c r="AG613" i="7" s="1"/>
  <c r="AH613" i="7" s="1"/>
  <c r="AI613" i="7" s="1"/>
  <c r="D562" i="13" s="1"/>
  <c r="AD621" i="7"/>
  <c r="AG621" i="7" s="1"/>
  <c r="AH621" i="7" s="1"/>
  <c r="AI621" i="7" s="1"/>
  <c r="D570" i="13" s="1"/>
  <c r="AD645" i="7"/>
  <c r="AG645" i="7" s="1"/>
  <c r="AH645" i="7" s="1"/>
  <c r="AI645" i="7" s="1"/>
  <c r="D594" i="13" s="1"/>
  <c r="AD653" i="7"/>
  <c r="AG653" i="7" s="1"/>
  <c r="AH653" i="7" s="1"/>
  <c r="AI653" i="7" s="1"/>
  <c r="D602" i="13" s="1"/>
  <c r="AD661" i="7"/>
  <c r="AG661" i="7" s="1"/>
  <c r="AH661" i="7" s="1"/>
  <c r="AI661" i="7" s="1"/>
  <c r="D610" i="13" s="1"/>
  <c r="AD685" i="7"/>
  <c r="AG685" i="7" s="1"/>
  <c r="AH685" i="7" s="1"/>
  <c r="AI685" i="7" s="1"/>
  <c r="D634" i="13" s="1"/>
  <c r="AD693" i="7"/>
  <c r="AG693" i="7" s="1"/>
  <c r="AH693" i="7" s="1"/>
  <c r="AI693" i="7" s="1"/>
  <c r="D642" i="13" s="1"/>
  <c r="AD709" i="7"/>
  <c r="AG709" i="7" s="1"/>
  <c r="AH709" i="7" s="1"/>
  <c r="AI709" i="7" s="1"/>
  <c r="D658" i="13" s="1"/>
  <c r="AD725" i="7"/>
  <c r="AD741" i="7"/>
  <c r="AG741" i="7" s="1"/>
  <c r="AH741" i="7" s="1"/>
  <c r="AI741" i="7" s="1"/>
  <c r="D690" i="13" s="1"/>
  <c r="AD749" i="7"/>
  <c r="AG749" i="7" s="1"/>
  <c r="AH749" i="7" s="1"/>
  <c r="AI749" i="7" s="1"/>
  <c r="D698" i="13" s="1"/>
  <c r="AD765" i="7"/>
  <c r="AD773" i="7"/>
  <c r="AG773" i="7" s="1"/>
  <c r="AH773" i="7" s="1"/>
  <c r="AI773" i="7" s="1"/>
  <c r="D722" i="13" s="1"/>
  <c r="AD781" i="7"/>
  <c r="AG781" i="7" s="1"/>
  <c r="AH781" i="7" s="1"/>
  <c r="AI781" i="7" s="1"/>
  <c r="D730" i="13" s="1"/>
  <c r="AD797" i="7"/>
  <c r="AG797" i="7" s="1"/>
  <c r="AH797" i="7" s="1"/>
  <c r="AI797" i="7" s="1"/>
  <c r="D746" i="13" s="1"/>
  <c r="AD805" i="7"/>
  <c r="AG805" i="7" s="1"/>
  <c r="AH805" i="7" s="1"/>
  <c r="AI805" i="7" s="1"/>
  <c r="D754" i="13" s="1"/>
  <c r="AD813" i="7"/>
  <c r="AG813" i="7" s="1"/>
  <c r="AH813" i="7" s="1"/>
  <c r="AI813" i="7" s="1"/>
  <c r="D762" i="13" s="1"/>
  <c r="AD829" i="7"/>
  <c r="AD837" i="7"/>
  <c r="AG837" i="7" s="1"/>
  <c r="AH837" i="7" s="1"/>
  <c r="AI837" i="7" s="1"/>
  <c r="D786" i="13" s="1"/>
  <c r="AD845" i="7"/>
  <c r="AG845" i="7" s="1"/>
  <c r="AH845" i="7" s="1"/>
  <c r="AI845" i="7" s="1"/>
  <c r="D794" i="13" s="1"/>
  <c r="AD861" i="7"/>
  <c r="AG861" i="7" s="1"/>
  <c r="AH861" i="7" s="1"/>
  <c r="AI861" i="7" s="1"/>
  <c r="D810" i="13" s="1"/>
  <c r="AD869" i="7"/>
  <c r="AG869" i="7" s="1"/>
  <c r="AH869" i="7" s="1"/>
  <c r="AI869" i="7" s="1"/>
  <c r="D818" i="13" s="1"/>
  <c r="AD877" i="7"/>
  <c r="AG877" i="7" s="1"/>
  <c r="AH877" i="7" s="1"/>
  <c r="AI877" i="7" s="1"/>
  <c r="D826" i="13" s="1"/>
  <c r="AD893" i="7"/>
  <c r="AD901" i="7"/>
  <c r="AG901" i="7" s="1"/>
  <c r="AH901" i="7" s="1"/>
  <c r="AI901" i="7" s="1"/>
  <c r="D850" i="13" s="1"/>
  <c r="AD909" i="7"/>
  <c r="AG909" i="7" s="1"/>
  <c r="AH909" i="7" s="1"/>
  <c r="AI909" i="7" s="1"/>
  <c r="D858" i="13" s="1"/>
  <c r="AD925" i="7"/>
  <c r="AG925" i="7" s="1"/>
  <c r="AH925" i="7" s="1"/>
  <c r="AI925" i="7" s="1"/>
  <c r="D874" i="13" s="1"/>
  <c r="AD933" i="7"/>
  <c r="AG933" i="7" s="1"/>
  <c r="AH933" i="7" s="1"/>
  <c r="AI933" i="7" s="1"/>
  <c r="D882" i="13" s="1"/>
  <c r="AD941" i="7"/>
  <c r="AG941" i="7" s="1"/>
  <c r="AH941" i="7" s="1"/>
  <c r="AI941" i="7" s="1"/>
  <c r="D890" i="13" s="1"/>
  <c r="AD957" i="7"/>
  <c r="AD965" i="7"/>
  <c r="AG965" i="7" s="1"/>
  <c r="AH965" i="7" s="1"/>
  <c r="AI965" i="7" s="1"/>
  <c r="D914" i="13" s="1"/>
  <c r="AD973" i="7"/>
  <c r="AG973" i="7" s="1"/>
  <c r="AH973" i="7" s="1"/>
  <c r="AI973" i="7" s="1"/>
  <c r="D922" i="13" s="1"/>
  <c r="AD989" i="7"/>
  <c r="AG989" i="7" s="1"/>
  <c r="AH989" i="7" s="1"/>
  <c r="AI989" i="7" s="1"/>
  <c r="D938" i="13" s="1"/>
  <c r="AD997" i="7"/>
  <c r="AG997" i="7" s="1"/>
  <c r="AH997" i="7" s="1"/>
  <c r="AI997" i="7" s="1"/>
  <c r="D946" i="13" s="1"/>
  <c r="AD1005" i="7"/>
  <c r="AG1005" i="7" s="1"/>
  <c r="AH1005" i="7" s="1"/>
  <c r="AI1005" i="7" s="1"/>
  <c r="D954" i="13" s="1"/>
  <c r="AD1021" i="7"/>
  <c r="AD1029" i="7"/>
  <c r="AG1029" i="7" s="1"/>
  <c r="AH1029" i="7" s="1"/>
  <c r="AI1029" i="7" s="1"/>
  <c r="D978" i="13" s="1"/>
  <c r="AD1037" i="7"/>
  <c r="AG1037" i="7" s="1"/>
  <c r="AH1037" i="7" s="1"/>
  <c r="AI1037" i="7" s="1"/>
  <c r="D986" i="13" s="1"/>
  <c r="AG83" i="7"/>
  <c r="AH83" i="7" s="1"/>
  <c r="AI83" i="7" s="1"/>
  <c r="D32" i="13" s="1"/>
  <c r="AG163" i="7"/>
  <c r="AH163" i="7" s="1"/>
  <c r="AI163" i="7" s="1"/>
  <c r="D112" i="13" s="1"/>
  <c r="AG211" i="7"/>
  <c r="AH211" i="7" s="1"/>
  <c r="AI211" i="7" s="1"/>
  <c r="D160" i="13" s="1"/>
  <c r="AG275" i="7"/>
  <c r="AH275" i="7" s="1"/>
  <c r="AI275" i="7" s="1"/>
  <c r="D224" i="13" s="1"/>
  <c r="AG291" i="7"/>
  <c r="AH291" i="7" s="1"/>
  <c r="AI291" i="7" s="1"/>
  <c r="D240" i="13" s="1"/>
  <c r="AG339" i="7"/>
  <c r="AH339" i="7" s="1"/>
  <c r="AI339" i="7" s="1"/>
  <c r="D288" i="13" s="1"/>
  <c r="AG355" i="7"/>
  <c r="AH355" i="7" s="1"/>
  <c r="AI355" i="7" s="1"/>
  <c r="D304" i="13" s="1"/>
  <c r="AG419" i="7"/>
  <c r="AH419" i="7" s="1"/>
  <c r="AI419" i="7" s="1"/>
  <c r="D368" i="13" s="1"/>
  <c r="AG725" i="7"/>
  <c r="AH725" i="7" s="1"/>
  <c r="AI725" i="7" s="1"/>
  <c r="D674" i="13" s="1"/>
  <c r="AG765" i="7"/>
  <c r="AH765" i="7" s="1"/>
  <c r="AI765" i="7" s="1"/>
  <c r="D714" i="13" s="1"/>
  <c r="AG829" i="7"/>
  <c r="AH829" i="7" s="1"/>
  <c r="AI829" i="7" s="1"/>
  <c r="D778" i="13" s="1"/>
  <c r="AG893" i="7"/>
  <c r="AH893" i="7" s="1"/>
  <c r="AI893" i="7" s="1"/>
  <c r="D842" i="13" s="1"/>
  <c r="AG957" i="7"/>
  <c r="AH957" i="7" s="1"/>
  <c r="AI957" i="7" s="1"/>
  <c r="D906" i="13" s="1"/>
  <c r="AG1021" i="7"/>
  <c r="AH1021" i="7" s="1"/>
  <c r="AI1021" i="7" s="1"/>
  <c r="D970" i="13" s="1"/>
  <c r="B31" i="8"/>
  <c r="B33" i="8"/>
  <c r="C1046" i="8" s="1"/>
  <c r="F1046" i="8" s="1"/>
  <c r="G1046" i="8" s="1"/>
  <c r="H1046" i="8" s="1"/>
  <c r="E1001" i="11" s="1"/>
  <c r="C1045" i="8"/>
  <c r="C1043" i="8"/>
  <c r="C1041" i="8"/>
  <c r="C1039" i="8"/>
  <c r="C1038" i="8"/>
  <c r="C1035" i="8"/>
  <c r="C1034" i="8"/>
  <c r="C1033" i="8"/>
  <c r="C1031" i="8"/>
  <c r="C1030" i="8"/>
  <c r="C1029" i="8"/>
  <c r="C1027" i="8"/>
  <c r="C1026" i="8"/>
  <c r="C1025" i="8"/>
  <c r="C1023" i="8"/>
  <c r="C1022" i="8"/>
  <c r="C1021" i="8"/>
  <c r="C1019" i="8"/>
  <c r="C1018" i="8"/>
  <c r="C1017" i="8"/>
  <c r="C1015" i="8"/>
  <c r="C1014" i="8"/>
  <c r="C1013" i="8"/>
  <c r="C1011" i="8"/>
  <c r="C1010" i="8"/>
  <c r="C1009" i="8"/>
  <c r="C1007" i="8"/>
  <c r="C1006" i="8"/>
  <c r="C1005" i="8"/>
  <c r="C1003" i="8"/>
  <c r="C1002" i="8"/>
  <c r="C1001" i="8"/>
  <c r="C999" i="8"/>
  <c r="C998" i="8"/>
  <c r="C997" i="8"/>
  <c r="C995" i="8"/>
  <c r="C994" i="8"/>
  <c r="C993" i="8"/>
  <c r="C991" i="8"/>
  <c r="C990" i="8"/>
  <c r="C989" i="8"/>
  <c r="C987" i="8"/>
  <c r="C986" i="8"/>
  <c r="C985" i="8"/>
  <c r="C983" i="8"/>
  <c r="C982" i="8"/>
  <c r="C981" i="8"/>
  <c r="C979" i="8"/>
  <c r="C978" i="8"/>
  <c r="C977" i="8"/>
  <c r="C975" i="8"/>
  <c r="C974" i="8"/>
  <c r="C973" i="8"/>
  <c r="C971" i="8"/>
  <c r="C970" i="8"/>
  <c r="C969" i="8"/>
  <c r="C967" i="8"/>
  <c r="C966" i="8"/>
  <c r="C965" i="8"/>
  <c r="C963" i="8"/>
  <c r="C962" i="8"/>
  <c r="C961" i="8"/>
  <c r="C959" i="8"/>
  <c r="C958" i="8"/>
  <c r="C957" i="8"/>
  <c r="C955" i="8"/>
  <c r="C954" i="8"/>
  <c r="C953" i="8"/>
  <c r="C951" i="8"/>
  <c r="C950" i="8"/>
  <c r="C949" i="8"/>
  <c r="C947" i="8"/>
  <c r="C946" i="8"/>
  <c r="C945" i="8"/>
  <c r="C943" i="8"/>
  <c r="C942" i="8"/>
  <c r="C941" i="8"/>
  <c r="C939" i="8"/>
  <c r="C938" i="8"/>
  <c r="C937" i="8"/>
  <c r="C935" i="8"/>
  <c r="C934" i="8"/>
  <c r="C933" i="8"/>
  <c r="C931" i="8"/>
  <c r="C930" i="8"/>
  <c r="C929" i="8"/>
  <c r="C927" i="8"/>
  <c r="C926" i="8"/>
  <c r="C925" i="8"/>
  <c r="C923" i="8"/>
  <c r="C922" i="8"/>
  <c r="C921" i="8"/>
  <c r="C919" i="8"/>
  <c r="C918" i="8"/>
  <c r="C917" i="8"/>
  <c r="C915" i="8"/>
  <c r="C914" i="8"/>
  <c r="C913" i="8"/>
  <c r="C911" i="8"/>
  <c r="C910" i="8"/>
  <c r="C909" i="8"/>
  <c r="C907" i="8"/>
  <c r="C906" i="8"/>
  <c r="C905" i="8"/>
  <c r="C903" i="8"/>
  <c r="C902" i="8"/>
  <c r="C901" i="8"/>
  <c r="C899" i="8"/>
  <c r="C898" i="8"/>
  <c r="C897" i="8"/>
  <c r="C895" i="8"/>
  <c r="C894" i="8"/>
  <c r="C893" i="8"/>
  <c r="C891" i="8"/>
  <c r="C890" i="8"/>
  <c r="C889" i="8"/>
  <c r="C887" i="8"/>
  <c r="C886" i="8"/>
  <c r="C885" i="8"/>
  <c r="C883" i="8"/>
  <c r="C882" i="8"/>
  <c r="C881" i="8"/>
  <c r="C879" i="8"/>
  <c r="C878" i="8"/>
  <c r="C877" i="8"/>
  <c r="C875" i="8"/>
  <c r="C874" i="8"/>
  <c r="C873" i="8"/>
  <c r="C871" i="8"/>
  <c r="C870" i="8"/>
  <c r="C869" i="8"/>
  <c r="C867" i="8"/>
  <c r="C866" i="8"/>
  <c r="C865" i="8"/>
  <c r="C863" i="8"/>
  <c r="C862" i="8"/>
  <c r="C861" i="8"/>
  <c r="C859" i="8"/>
  <c r="C858" i="8"/>
  <c r="C857" i="8"/>
  <c r="C855" i="8"/>
  <c r="C854" i="8"/>
  <c r="C853" i="8"/>
  <c r="C851" i="8"/>
  <c r="C850" i="8"/>
  <c r="C849" i="8"/>
  <c r="C847" i="8"/>
  <c r="C846" i="8"/>
  <c r="C845" i="8"/>
  <c r="C843" i="8"/>
  <c r="C842" i="8"/>
  <c r="C841" i="8"/>
  <c r="C839" i="8"/>
  <c r="C838" i="8"/>
  <c r="C837" i="8"/>
  <c r="C835" i="8"/>
  <c r="C834" i="8"/>
  <c r="C833" i="8"/>
  <c r="C831" i="8"/>
  <c r="C830" i="8"/>
  <c r="C829" i="8"/>
  <c r="C827" i="8"/>
  <c r="C826" i="8"/>
  <c r="C825" i="8"/>
  <c r="C823" i="8"/>
  <c r="C822" i="8"/>
  <c r="C821" i="8"/>
  <c r="C819" i="8"/>
  <c r="C818" i="8"/>
  <c r="C817" i="8"/>
  <c r="C815" i="8"/>
  <c r="C814" i="8"/>
  <c r="C813" i="8"/>
  <c r="C811" i="8"/>
  <c r="C810" i="8"/>
  <c r="C809" i="8"/>
  <c r="C807" i="8"/>
  <c r="C806" i="8"/>
  <c r="C805" i="8"/>
  <c r="C803" i="8"/>
  <c r="C802" i="8"/>
  <c r="C801" i="8"/>
  <c r="C799" i="8"/>
  <c r="C798" i="8"/>
  <c r="C797" i="8"/>
  <c r="C795" i="8"/>
  <c r="C794" i="8"/>
  <c r="C793" i="8"/>
  <c r="C791" i="8"/>
  <c r="C790" i="8"/>
  <c r="C789" i="8"/>
  <c r="C787" i="8"/>
  <c r="C786" i="8"/>
  <c r="C785" i="8"/>
  <c r="C783" i="8"/>
  <c r="C782" i="8"/>
  <c r="C781" i="8"/>
  <c r="C779" i="8"/>
  <c r="C778" i="8"/>
  <c r="C777" i="8"/>
  <c r="C775" i="8"/>
  <c r="C774" i="8"/>
  <c r="C773" i="8"/>
  <c r="C771" i="8"/>
  <c r="C770" i="8"/>
  <c r="C769" i="8"/>
  <c r="C767" i="8"/>
  <c r="C766" i="8"/>
  <c r="C765" i="8"/>
  <c r="C763" i="8"/>
  <c r="C762" i="8"/>
  <c r="C761" i="8"/>
  <c r="C759" i="8"/>
  <c r="C758" i="8"/>
  <c r="C757" i="8"/>
  <c r="C755" i="8"/>
  <c r="C754" i="8"/>
  <c r="C753" i="8"/>
  <c r="C751" i="8"/>
  <c r="C750" i="8"/>
  <c r="C749" i="8"/>
  <c r="C747" i="8"/>
  <c r="C746" i="8"/>
  <c r="C745" i="8"/>
  <c r="C743" i="8"/>
  <c r="C742" i="8"/>
  <c r="C741" i="8"/>
  <c r="C739" i="8"/>
  <c r="C738" i="8"/>
  <c r="C737" i="8"/>
  <c r="C735" i="8"/>
  <c r="C734" i="8"/>
  <c r="C733" i="8"/>
  <c r="C731" i="8"/>
  <c r="C730" i="8"/>
  <c r="C729" i="8"/>
  <c r="C727" i="8"/>
  <c r="C726" i="8"/>
  <c r="C725" i="8"/>
  <c r="C723" i="8"/>
  <c r="C722" i="8"/>
  <c r="C721" i="8"/>
  <c r="C719" i="8"/>
  <c r="C718" i="8"/>
  <c r="C717" i="8"/>
  <c r="C715" i="8"/>
  <c r="C714" i="8"/>
  <c r="C713" i="8"/>
  <c r="C711" i="8"/>
  <c r="C710" i="8"/>
  <c r="C709" i="8"/>
  <c r="C707" i="8"/>
  <c r="C706" i="8"/>
  <c r="C705" i="8"/>
  <c r="C703" i="8"/>
  <c r="C702" i="8"/>
  <c r="C701" i="8"/>
  <c r="C699" i="8"/>
  <c r="C698" i="8"/>
  <c r="C697" i="8"/>
  <c r="C695" i="8"/>
  <c r="C694" i="8"/>
  <c r="C693" i="8"/>
  <c r="C691" i="8"/>
  <c r="C690" i="8"/>
  <c r="C689" i="8"/>
  <c r="C687" i="8"/>
  <c r="C686" i="8"/>
  <c r="C685" i="8"/>
  <c r="C683" i="8"/>
  <c r="C682" i="8"/>
  <c r="C681" i="8"/>
  <c r="C679" i="8"/>
  <c r="C678" i="8"/>
  <c r="C677" i="8"/>
  <c r="C675" i="8"/>
  <c r="C674" i="8"/>
  <c r="C673" i="8"/>
  <c r="C671" i="8"/>
  <c r="C670" i="8"/>
  <c r="C669" i="8"/>
  <c r="C667" i="8"/>
  <c r="C666" i="8"/>
  <c r="C665" i="8"/>
  <c r="C663" i="8"/>
  <c r="C662" i="8"/>
  <c r="C661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F1045" i="8"/>
  <c r="F1043" i="8"/>
  <c r="F1041" i="8"/>
  <c r="F1039" i="8"/>
  <c r="F1038" i="8"/>
  <c r="F1035" i="8"/>
  <c r="F1034" i="8"/>
  <c r="F1033" i="8"/>
  <c r="F1031" i="8"/>
  <c r="F1030" i="8"/>
  <c r="F1029" i="8"/>
  <c r="F1027" i="8"/>
  <c r="F1026" i="8"/>
  <c r="F1025" i="8"/>
  <c r="F1023" i="8"/>
  <c r="F1022" i="8"/>
  <c r="F1021" i="8"/>
  <c r="F1019" i="8"/>
  <c r="F1018" i="8"/>
  <c r="F1017" i="8"/>
  <c r="F1015" i="8"/>
  <c r="F1014" i="8"/>
  <c r="F1013" i="8"/>
  <c r="F1011" i="8"/>
  <c r="F1010" i="8"/>
  <c r="F1009" i="8"/>
  <c r="F1007" i="8"/>
  <c r="F1006" i="8"/>
  <c r="F1005" i="8"/>
  <c r="F1003" i="8"/>
  <c r="F1002" i="8"/>
  <c r="F1001" i="8"/>
  <c r="F999" i="8"/>
  <c r="F998" i="8"/>
  <c r="F997" i="8"/>
  <c r="F995" i="8"/>
  <c r="F994" i="8"/>
  <c r="F993" i="8"/>
  <c r="F991" i="8"/>
  <c r="F990" i="8"/>
  <c r="F989" i="8"/>
  <c r="F987" i="8"/>
  <c r="F986" i="8"/>
  <c r="F985" i="8"/>
  <c r="F983" i="8"/>
  <c r="F982" i="8"/>
  <c r="F981" i="8"/>
  <c r="F979" i="8"/>
  <c r="F978" i="8"/>
  <c r="F977" i="8"/>
  <c r="F975" i="8"/>
  <c r="F974" i="8"/>
  <c r="F973" i="8"/>
  <c r="F971" i="8"/>
  <c r="F970" i="8"/>
  <c r="F969" i="8"/>
  <c r="F967" i="8"/>
  <c r="F966" i="8"/>
  <c r="F965" i="8"/>
  <c r="F963" i="8"/>
  <c r="F962" i="8"/>
  <c r="F961" i="8"/>
  <c r="F959" i="8"/>
  <c r="F958" i="8"/>
  <c r="F957" i="8"/>
  <c r="F955" i="8"/>
  <c r="F954" i="8"/>
  <c r="F953" i="8"/>
  <c r="F951" i="8"/>
  <c r="F950" i="8"/>
  <c r="F949" i="8"/>
  <c r="F947" i="8"/>
  <c r="F946" i="8"/>
  <c r="F945" i="8"/>
  <c r="F943" i="8"/>
  <c r="F942" i="8"/>
  <c r="F941" i="8"/>
  <c r="F939" i="8"/>
  <c r="F938" i="8"/>
  <c r="F937" i="8"/>
  <c r="F935" i="8"/>
  <c r="F934" i="8"/>
  <c r="F933" i="8"/>
  <c r="F931" i="8"/>
  <c r="F930" i="8"/>
  <c r="F929" i="8"/>
  <c r="F927" i="8"/>
  <c r="F926" i="8"/>
  <c r="F925" i="8"/>
  <c r="F923" i="8"/>
  <c r="F922" i="8"/>
  <c r="F921" i="8"/>
  <c r="F919" i="8"/>
  <c r="F918" i="8"/>
  <c r="F917" i="8"/>
  <c r="F915" i="8"/>
  <c r="F914" i="8"/>
  <c r="F913" i="8"/>
  <c r="F911" i="8"/>
  <c r="F910" i="8"/>
  <c r="F909" i="8"/>
  <c r="F907" i="8"/>
  <c r="F906" i="8"/>
  <c r="F905" i="8"/>
  <c r="F903" i="8"/>
  <c r="F902" i="8"/>
  <c r="F901" i="8"/>
  <c r="F899" i="8"/>
  <c r="F898" i="8"/>
  <c r="F897" i="8"/>
  <c r="F895" i="8"/>
  <c r="F894" i="8"/>
  <c r="F893" i="8"/>
  <c r="F891" i="8"/>
  <c r="F890" i="8"/>
  <c r="F889" i="8"/>
  <c r="F887" i="8"/>
  <c r="F886" i="8"/>
  <c r="F885" i="8"/>
  <c r="F883" i="8"/>
  <c r="F882" i="8"/>
  <c r="F881" i="8"/>
  <c r="F879" i="8"/>
  <c r="F878" i="8"/>
  <c r="F877" i="8"/>
  <c r="F875" i="8"/>
  <c r="F874" i="8"/>
  <c r="F873" i="8"/>
  <c r="F871" i="8"/>
  <c r="F870" i="8"/>
  <c r="F869" i="8"/>
  <c r="F867" i="8"/>
  <c r="F866" i="8"/>
  <c r="F865" i="8"/>
  <c r="F863" i="8"/>
  <c r="F862" i="8"/>
  <c r="F861" i="8"/>
  <c r="F859" i="8"/>
  <c r="F858" i="8"/>
  <c r="F857" i="8"/>
  <c r="F855" i="8"/>
  <c r="F854" i="8"/>
  <c r="F853" i="8"/>
  <c r="F851" i="8"/>
  <c r="F850" i="8"/>
  <c r="F849" i="8"/>
  <c r="F847" i="8"/>
  <c r="F846" i="8"/>
  <c r="F845" i="8"/>
  <c r="F843" i="8"/>
  <c r="F842" i="8"/>
  <c r="F841" i="8"/>
  <c r="F839" i="8"/>
  <c r="F838" i="8"/>
  <c r="F837" i="8"/>
  <c r="F835" i="8"/>
  <c r="F834" i="8"/>
  <c r="F833" i="8"/>
  <c r="F831" i="8"/>
  <c r="F830" i="8"/>
  <c r="F829" i="8"/>
  <c r="F827" i="8"/>
  <c r="F826" i="8"/>
  <c r="F825" i="8"/>
  <c r="F823" i="8"/>
  <c r="F822" i="8"/>
  <c r="F821" i="8"/>
  <c r="F819" i="8"/>
  <c r="F818" i="8"/>
  <c r="F817" i="8"/>
  <c r="F815" i="8"/>
  <c r="F814" i="8"/>
  <c r="F813" i="8"/>
  <c r="F811" i="8"/>
  <c r="F810" i="8"/>
  <c r="F809" i="8"/>
  <c r="F807" i="8"/>
  <c r="F806" i="8"/>
  <c r="F805" i="8"/>
  <c r="F803" i="8"/>
  <c r="F802" i="8"/>
  <c r="F801" i="8"/>
  <c r="F799" i="8"/>
  <c r="F798" i="8"/>
  <c r="F797" i="8"/>
  <c r="F795" i="8"/>
  <c r="F794" i="8"/>
  <c r="F793" i="8"/>
  <c r="F791" i="8"/>
  <c r="F790" i="8"/>
  <c r="F789" i="8"/>
  <c r="F787" i="8"/>
  <c r="F786" i="8"/>
  <c r="F785" i="8"/>
  <c r="F783" i="8"/>
  <c r="F782" i="8"/>
  <c r="F781" i="8"/>
  <c r="F779" i="8"/>
  <c r="F778" i="8"/>
  <c r="F777" i="8"/>
  <c r="F775" i="8"/>
  <c r="F774" i="8"/>
  <c r="F773" i="8"/>
  <c r="F771" i="8"/>
  <c r="F770" i="8"/>
  <c r="F769" i="8"/>
  <c r="F767" i="8"/>
  <c r="F766" i="8"/>
  <c r="F765" i="8"/>
  <c r="F763" i="8"/>
  <c r="F762" i="8"/>
  <c r="F761" i="8"/>
  <c r="F759" i="8"/>
  <c r="F758" i="8"/>
  <c r="F757" i="8"/>
  <c r="F755" i="8"/>
  <c r="F754" i="8"/>
  <c r="F753" i="8"/>
  <c r="F751" i="8"/>
  <c r="F750" i="8"/>
  <c r="F749" i="8"/>
  <c r="F747" i="8"/>
  <c r="F746" i="8"/>
  <c r="F745" i="8"/>
  <c r="F743" i="8"/>
  <c r="F742" i="8"/>
  <c r="F741" i="8"/>
  <c r="F739" i="8"/>
  <c r="F738" i="8"/>
  <c r="F737" i="8"/>
  <c r="F735" i="8"/>
  <c r="F734" i="8"/>
  <c r="F733" i="8"/>
  <c r="F731" i="8"/>
  <c r="F730" i="8"/>
  <c r="F729" i="8"/>
  <c r="F727" i="8"/>
  <c r="F726" i="8"/>
  <c r="F725" i="8"/>
  <c r="F723" i="8"/>
  <c r="F722" i="8"/>
  <c r="F721" i="8"/>
  <c r="F719" i="8"/>
  <c r="F718" i="8"/>
  <c r="F717" i="8"/>
  <c r="F715" i="8"/>
  <c r="F714" i="8"/>
  <c r="F713" i="8"/>
  <c r="F711" i="8"/>
  <c r="F710" i="8"/>
  <c r="F709" i="8"/>
  <c r="F707" i="8"/>
  <c r="F706" i="8"/>
  <c r="F705" i="8"/>
  <c r="F703" i="8"/>
  <c r="F702" i="8"/>
  <c r="F701" i="8"/>
  <c r="F699" i="8"/>
  <c r="F698" i="8"/>
  <c r="F697" i="8"/>
  <c r="F695" i="8"/>
  <c r="F694" i="8"/>
  <c r="F693" i="8"/>
  <c r="F691" i="8"/>
  <c r="F690" i="8"/>
  <c r="F689" i="8"/>
  <c r="F687" i="8"/>
  <c r="F686" i="8"/>
  <c r="F685" i="8"/>
  <c r="F683" i="8"/>
  <c r="F682" i="8"/>
  <c r="F681" i="8"/>
  <c r="F679" i="8"/>
  <c r="F678" i="8"/>
  <c r="F677" i="8"/>
  <c r="F675" i="8"/>
  <c r="F674" i="8"/>
  <c r="F673" i="8"/>
  <c r="F671" i="8"/>
  <c r="F670" i="8"/>
  <c r="F669" i="8"/>
  <c r="F667" i="8"/>
  <c r="F666" i="8"/>
  <c r="F665" i="8"/>
  <c r="F663" i="8"/>
  <c r="F662" i="8"/>
  <c r="F661" i="8"/>
  <c r="F659" i="8"/>
  <c r="F658" i="8"/>
  <c r="F657" i="8"/>
  <c r="F656" i="8"/>
  <c r="F655" i="8"/>
  <c r="F654" i="8"/>
  <c r="F653" i="8"/>
  <c r="F652" i="8"/>
  <c r="F651" i="8"/>
  <c r="F650" i="8"/>
  <c r="F649" i="8"/>
  <c r="F648" i="8"/>
  <c r="F647" i="8"/>
  <c r="F646" i="8"/>
  <c r="F645" i="8"/>
  <c r="F644" i="8"/>
  <c r="F643" i="8"/>
  <c r="F642" i="8"/>
  <c r="F641" i="8"/>
  <c r="F640" i="8"/>
  <c r="F639" i="8"/>
  <c r="F638" i="8"/>
  <c r="F637" i="8"/>
  <c r="F636" i="8"/>
  <c r="F635" i="8"/>
  <c r="F634" i="8"/>
  <c r="F633" i="8"/>
  <c r="F632" i="8"/>
  <c r="F631" i="8"/>
  <c r="F630" i="8"/>
  <c r="F629" i="8"/>
  <c r="F628" i="8"/>
  <c r="F627" i="8"/>
  <c r="F626" i="8"/>
  <c r="F625" i="8"/>
  <c r="F624" i="8"/>
  <c r="F623" i="8"/>
  <c r="F622" i="8"/>
  <c r="F621" i="8"/>
  <c r="F620" i="8"/>
  <c r="F619" i="8"/>
  <c r="F618" i="8"/>
  <c r="F617" i="8"/>
  <c r="F616" i="8"/>
  <c r="F615" i="8"/>
  <c r="F614" i="8"/>
  <c r="F613" i="8"/>
  <c r="F612" i="8"/>
  <c r="F611" i="8"/>
  <c r="F610" i="8"/>
  <c r="F609" i="8"/>
  <c r="F608" i="8"/>
  <c r="F607" i="8"/>
  <c r="F606" i="8"/>
  <c r="F605" i="8"/>
  <c r="F604" i="8"/>
  <c r="F603" i="8"/>
  <c r="F602" i="8"/>
  <c r="F601" i="8"/>
  <c r="F600" i="8"/>
  <c r="F599" i="8"/>
  <c r="F598" i="8"/>
  <c r="F597" i="8"/>
  <c r="F596" i="8"/>
  <c r="F595" i="8"/>
  <c r="F594" i="8"/>
  <c r="F593" i="8"/>
  <c r="F592" i="8"/>
  <c r="F591" i="8"/>
  <c r="F590" i="8"/>
  <c r="F589" i="8"/>
  <c r="F588" i="8"/>
  <c r="F587" i="8"/>
  <c r="F586" i="8"/>
  <c r="F585" i="8"/>
  <c r="F584" i="8"/>
  <c r="F583" i="8"/>
  <c r="F582" i="8"/>
  <c r="F581" i="8"/>
  <c r="F580" i="8"/>
  <c r="F579" i="8"/>
  <c r="F578" i="8"/>
  <c r="F577" i="8"/>
  <c r="F576" i="8"/>
  <c r="F575" i="8"/>
  <c r="F574" i="8"/>
  <c r="F573" i="8"/>
  <c r="F572" i="8"/>
  <c r="F571" i="8"/>
  <c r="F570" i="8"/>
  <c r="F569" i="8"/>
  <c r="F568" i="8"/>
  <c r="F567" i="8"/>
  <c r="F566" i="8"/>
  <c r="F565" i="8"/>
  <c r="F564" i="8"/>
  <c r="F563" i="8"/>
  <c r="F562" i="8"/>
  <c r="F561" i="8"/>
  <c r="F560" i="8"/>
  <c r="F559" i="8"/>
  <c r="F558" i="8"/>
  <c r="F557" i="8"/>
  <c r="F556" i="8"/>
  <c r="F555" i="8"/>
  <c r="F554" i="8"/>
  <c r="F553" i="8"/>
  <c r="F552" i="8"/>
  <c r="F551" i="8"/>
  <c r="F550" i="8"/>
  <c r="F549" i="8"/>
  <c r="F548" i="8"/>
  <c r="F547" i="8"/>
  <c r="F546" i="8"/>
  <c r="F545" i="8"/>
  <c r="F544" i="8"/>
  <c r="F543" i="8"/>
  <c r="F542" i="8"/>
  <c r="F541" i="8"/>
  <c r="F540" i="8"/>
  <c r="F539" i="8"/>
  <c r="F538" i="8"/>
  <c r="F537" i="8"/>
  <c r="F536" i="8"/>
  <c r="F535" i="8"/>
  <c r="F534" i="8"/>
  <c r="F533" i="8"/>
  <c r="F532" i="8"/>
  <c r="F531" i="8"/>
  <c r="F530" i="8"/>
  <c r="F529" i="8"/>
  <c r="F528" i="8"/>
  <c r="F527" i="8"/>
  <c r="F526" i="8"/>
  <c r="F525" i="8"/>
  <c r="F524" i="8"/>
  <c r="F523" i="8"/>
  <c r="F522" i="8"/>
  <c r="F521" i="8"/>
  <c r="F520" i="8"/>
  <c r="F519" i="8"/>
  <c r="F518" i="8"/>
  <c r="F517" i="8"/>
  <c r="F516" i="8"/>
  <c r="F515" i="8"/>
  <c r="F514" i="8"/>
  <c r="F513" i="8"/>
  <c r="F512" i="8"/>
  <c r="F511" i="8"/>
  <c r="F510" i="8"/>
  <c r="F509" i="8"/>
  <c r="F508" i="8"/>
  <c r="F507" i="8"/>
  <c r="F506" i="8"/>
  <c r="F505" i="8"/>
  <c r="F504" i="8"/>
  <c r="F503" i="8"/>
  <c r="F502" i="8"/>
  <c r="F501" i="8"/>
  <c r="F500" i="8"/>
  <c r="F499" i="8"/>
  <c r="F498" i="8"/>
  <c r="F497" i="8"/>
  <c r="F496" i="8"/>
  <c r="F495" i="8"/>
  <c r="F494" i="8"/>
  <c r="F493" i="8"/>
  <c r="F492" i="8"/>
  <c r="F491" i="8"/>
  <c r="F490" i="8"/>
  <c r="F489" i="8"/>
  <c r="F488" i="8"/>
  <c r="F487" i="8"/>
  <c r="F486" i="8"/>
  <c r="F485" i="8"/>
  <c r="F484" i="8"/>
  <c r="F483" i="8"/>
  <c r="F482" i="8"/>
  <c r="F481" i="8"/>
  <c r="F480" i="8"/>
  <c r="F479" i="8"/>
  <c r="F478" i="8"/>
  <c r="F477" i="8"/>
  <c r="F476" i="8"/>
  <c r="F475" i="8"/>
  <c r="F474" i="8"/>
  <c r="F473" i="8"/>
  <c r="F472" i="8"/>
  <c r="F471" i="8"/>
  <c r="F470" i="8"/>
  <c r="F469" i="8"/>
  <c r="F468" i="8"/>
  <c r="F467" i="8"/>
  <c r="F466" i="8"/>
  <c r="F465" i="8"/>
  <c r="F464" i="8"/>
  <c r="F463" i="8"/>
  <c r="F462" i="8"/>
  <c r="F461" i="8"/>
  <c r="F460" i="8"/>
  <c r="F459" i="8"/>
  <c r="F458" i="8"/>
  <c r="F457" i="8"/>
  <c r="F456" i="8"/>
  <c r="F455" i="8"/>
  <c r="F454" i="8"/>
  <c r="F453" i="8"/>
  <c r="F452" i="8"/>
  <c r="F451" i="8"/>
  <c r="F450" i="8"/>
  <c r="F449" i="8"/>
  <c r="F448" i="8"/>
  <c r="F447" i="8"/>
  <c r="F446" i="8"/>
  <c r="F445" i="8"/>
  <c r="F444" i="8"/>
  <c r="F443" i="8"/>
  <c r="F442" i="8"/>
  <c r="F441" i="8"/>
  <c r="F440" i="8"/>
  <c r="F439" i="8"/>
  <c r="F438" i="8"/>
  <c r="F437" i="8"/>
  <c r="F436" i="8"/>
  <c r="F435" i="8"/>
  <c r="F434" i="8"/>
  <c r="F433" i="8"/>
  <c r="F432" i="8"/>
  <c r="F431" i="8"/>
  <c r="F430" i="8"/>
  <c r="F429" i="8"/>
  <c r="F428" i="8"/>
  <c r="F427" i="8"/>
  <c r="F426" i="8"/>
  <c r="F425" i="8"/>
  <c r="F424" i="8"/>
  <c r="F423" i="8"/>
  <c r="F422" i="8"/>
  <c r="F421" i="8"/>
  <c r="F420" i="8"/>
  <c r="F419" i="8"/>
  <c r="F418" i="8"/>
  <c r="F417" i="8"/>
  <c r="F416" i="8"/>
  <c r="F415" i="8"/>
  <c r="F414" i="8"/>
  <c r="F413" i="8"/>
  <c r="F412" i="8"/>
  <c r="F411" i="8"/>
  <c r="F410" i="8"/>
  <c r="F409" i="8"/>
  <c r="F408" i="8"/>
  <c r="F407" i="8"/>
  <c r="F406" i="8"/>
  <c r="F405" i="8"/>
  <c r="F404" i="8"/>
  <c r="F403" i="8"/>
  <c r="F402" i="8"/>
  <c r="F401" i="8"/>
  <c r="F400" i="8"/>
  <c r="F399" i="8"/>
  <c r="F398" i="8"/>
  <c r="F397" i="8"/>
  <c r="F396" i="8"/>
  <c r="F395" i="8"/>
  <c r="F394" i="8"/>
  <c r="F393" i="8"/>
  <c r="F392" i="8"/>
  <c r="F391" i="8"/>
  <c r="F390" i="8"/>
  <c r="F389" i="8"/>
  <c r="F388" i="8"/>
  <c r="F387" i="8"/>
  <c r="F386" i="8"/>
  <c r="F385" i="8"/>
  <c r="F384" i="8"/>
  <c r="F383" i="8"/>
  <c r="F382" i="8"/>
  <c r="F381" i="8"/>
  <c r="F380" i="8"/>
  <c r="F379" i="8"/>
  <c r="F378" i="8"/>
  <c r="F377" i="8"/>
  <c r="F376" i="8"/>
  <c r="F375" i="8"/>
  <c r="F374" i="8"/>
  <c r="F373" i="8"/>
  <c r="F372" i="8"/>
  <c r="F371" i="8"/>
  <c r="F370" i="8"/>
  <c r="F369" i="8"/>
  <c r="F368" i="8"/>
  <c r="F367" i="8"/>
  <c r="F366" i="8"/>
  <c r="F365" i="8"/>
  <c r="F364" i="8"/>
  <c r="F363" i="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G47" i="8" s="1"/>
  <c r="H47" i="8" s="1"/>
  <c r="G1045" i="8"/>
  <c r="H1045" i="8" s="1"/>
  <c r="E1000" i="11" s="1"/>
  <c r="G1043" i="8"/>
  <c r="H1043" i="8" s="1"/>
  <c r="E998" i="11" s="1"/>
  <c r="G1041" i="8"/>
  <c r="H1041" i="8" s="1"/>
  <c r="E996" i="11" s="1"/>
  <c r="G1039" i="8"/>
  <c r="H1039" i="8" s="1"/>
  <c r="E994" i="11" s="1"/>
  <c r="G1038" i="8"/>
  <c r="H1038" i="8" s="1"/>
  <c r="E993" i="11" s="1"/>
  <c r="G1035" i="8"/>
  <c r="H1035" i="8" s="1"/>
  <c r="E990" i="11" s="1"/>
  <c r="G1034" i="8"/>
  <c r="H1034" i="8" s="1"/>
  <c r="E989" i="11" s="1"/>
  <c r="G1033" i="8"/>
  <c r="H1033" i="8" s="1"/>
  <c r="E988" i="11" s="1"/>
  <c r="G1031" i="8"/>
  <c r="H1031" i="8" s="1"/>
  <c r="E986" i="11" s="1"/>
  <c r="G1030" i="8"/>
  <c r="H1030" i="8" s="1"/>
  <c r="E985" i="11" s="1"/>
  <c r="G1029" i="8"/>
  <c r="H1029" i="8" s="1"/>
  <c r="E984" i="11" s="1"/>
  <c r="G1027" i="8"/>
  <c r="H1027" i="8" s="1"/>
  <c r="E982" i="11" s="1"/>
  <c r="G1026" i="8"/>
  <c r="H1026" i="8" s="1"/>
  <c r="E981" i="11" s="1"/>
  <c r="G1025" i="8"/>
  <c r="H1025" i="8" s="1"/>
  <c r="E980" i="11" s="1"/>
  <c r="G1023" i="8"/>
  <c r="H1023" i="8" s="1"/>
  <c r="E978" i="11" s="1"/>
  <c r="G1022" i="8"/>
  <c r="H1022" i="8" s="1"/>
  <c r="E977" i="11" s="1"/>
  <c r="G1021" i="8"/>
  <c r="H1021" i="8" s="1"/>
  <c r="E976" i="11" s="1"/>
  <c r="G1019" i="8"/>
  <c r="H1019" i="8" s="1"/>
  <c r="E974" i="11" s="1"/>
  <c r="G1018" i="8"/>
  <c r="H1018" i="8" s="1"/>
  <c r="E973" i="11" s="1"/>
  <c r="G1017" i="8"/>
  <c r="H1017" i="8" s="1"/>
  <c r="E972" i="11" s="1"/>
  <c r="G1015" i="8"/>
  <c r="H1015" i="8" s="1"/>
  <c r="E970" i="11" s="1"/>
  <c r="G1014" i="8"/>
  <c r="H1014" i="8" s="1"/>
  <c r="E969" i="11" s="1"/>
  <c r="G1013" i="8"/>
  <c r="H1013" i="8" s="1"/>
  <c r="E968" i="11" s="1"/>
  <c r="G1011" i="8"/>
  <c r="H1011" i="8" s="1"/>
  <c r="E966" i="11" s="1"/>
  <c r="G1010" i="8"/>
  <c r="H1010" i="8" s="1"/>
  <c r="E965" i="11" s="1"/>
  <c r="G1009" i="8"/>
  <c r="H1009" i="8" s="1"/>
  <c r="E964" i="11" s="1"/>
  <c r="G1007" i="8"/>
  <c r="H1007" i="8" s="1"/>
  <c r="E962" i="11" s="1"/>
  <c r="G1006" i="8"/>
  <c r="H1006" i="8" s="1"/>
  <c r="E961" i="11" s="1"/>
  <c r="G1005" i="8"/>
  <c r="H1005" i="8" s="1"/>
  <c r="E960" i="11" s="1"/>
  <c r="G1003" i="8"/>
  <c r="H1003" i="8" s="1"/>
  <c r="E958" i="11" s="1"/>
  <c r="G1002" i="8"/>
  <c r="H1002" i="8" s="1"/>
  <c r="E957" i="11" s="1"/>
  <c r="G1001" i="8"/>
  <c r="H1001" i="8" s="1"/>
  <c r="E956" i="11" s="1"/>
  <c r="G999" i="8"/>
  <c r="H999" i="8" s="1"/>
  <c r="E954" i="11" s="1"/>
  <c r="G998" i="8"/>
  <c r="H998" i="8" s="1"/>
  <c r="E953" i="11" s="1"/>
  <c r="G997" i="8"/>
  <c r="H997" i="8" s="1"/>
  <c r="E952" i="11" s="1"/>
  <c r="G995" i="8"/>
  <c r="H995" i="8" s="1"/>
  <c r="E950" i="11" s="1"/>
  <c r="G994" i="8"/>
  <c r="H994" i="8" s="1"/>
  <c r="E949" i="11" s="1"/>
  <c r="G993" i="8"/>
  <c r="H993" i="8" s="1"/>
  <c r="E948" i="11" s="1"/>
  <c r="G991" i="8"/>
  <c r="H991" i="8" s="1"/>
  <c r="E946" i="11" s="1"/>
  <c r="G990" i="8"/>
  <c r="H990" i="8" s="1"/>
  <c r="E945" i="11" s="1"/>
  <c r="G989" i="8"/>
  <c r="H989" i="8" s="1"/>
  <c r="E944" i="11" s="1"/>
  <c r="G987" i="8"/>
  <c r="H987" i="8" s="1"/>
  <c r="E942" i="11" s="1"/>
  <c r="G986" i="8"/>
  <c r="H986" i="8" s="1"/>
  <c r="E941" i="11" s="1"/>
  <c r="G985" i="8"/>
  <c r="H985" i="8" s="1"/>
  <c r="E940" i="11" s="1"/>
  <c r="G983" i="8"/>
  <c r="H983" i="8" s="1"/>
  <c r="E938" i="11" s="1"/>
  <c r="G982" i="8"/>
  <c r="H982" i="8" s="1"/>
  <c r="E937" i="11" s="1"/>
  <c r="G981" i="8"/>
  <c r="H981" i="8" s="1"/>
  <c r="E936" i="11" s="1"/>
  <c r="G979" i="8"/>
  <c r="H979" i="8" s="1"/>
  <c r="E934" i="11" s="1"/>
  <c r="G978" i="8"/>
  <c r="H978" i="8" s="1"/>
  <c r="E933" i="11" s="1"/>
  <c r="G977" i="8"/>
  <c r="H977" i="8" s="1"/>
  <c r="E932" i="11" s="1"/>
  <c r="G975" i="8"/>
  <c r="H975" i="8" s="1"/>
  <c r="E930" i="11" s="1"/>
  <c r="G974" i="8"/>
  <c r="H974" i="8" s="1"/>
  <c r="E929" i="11" s="1"/>
  <c r="G973" i="8"/>
  <c r="H973" i="8" s="1"/>
  <c r="E928" i="11" s="1"/>
  <c r="G971" i="8"/>
  <c r="H971" i="8" s="1"/>
  <c r="E926" i="11" s="1"/>
  <c r="G970" i="8"/>
  <c r="H970" i="8" s="1"/>
  <c r="E925" i="11" s="1"/>
  <c r="G969" i="8"/>
  <c r="H969" i="8" s="1"/>
  <c r="E924" i="11" s="1"/>
  <c r="G967" i="8"/>
  <c r="H967" i="8" s="1"/>
  <c r="E922" i="11" s="1"/>
  <c r="G966" i="8"/>
  <c r="H966" i="8" s="1"/>
  <c r="E921" i="11" s="1"/>
  <c r="G965" i="8"/>
  <c r="H965" i="8" s="1"/>
  <c r="E920" i="11" s="1"/>
  <c r="G963" i="8"/>
  <c r="H963" i="8" s="1"/>
  <c r="E918" i="11" s="1"/>
  <c r="G962" i="8"/>
  <c r="H962" i="8" s="1"/>
  <c r="E917" i="11" s="1"/>
  <c r="G961" i="8"/>
  <c r="H961" i="8" s="1"/>
  <c r="E916" i="11" s="1"/>
  <c r="G959" i="8"/>
  <c r="H959" i="8" s="1"/>
  <c r="E914" i="11" s="1"/>
  <c r="G958" i="8"/>
  <c r="H958" i="8" s="1"/>
  <c r="E913" i="11" s="1"/>
  <c r="G957" i="8"/>
  <c r="H957" i="8" s="1"/>
  <c r="E912" i="11" s="1"/>
  <c r="G955" i="8"/>
  <c r="H955" i="8" s="1"/>
  <c r="E910" i="11" s="1"/>
  <c r="G954" i="8"/>
  <c r="H954" i="8" s="1"/>
  <c r="E909" i="11" s="1"/>
  <c r="G953" i="8"/>
  <c r="H953" i="8" s="1"/>
  <c r="E908" i="11" s="1"/>
  <c r="G951" i="8"/>
  <c r="H951" i="8" s="1"/>
  <c r="E906" i="11" s="1"/>
  <c r="G950" i="8"/>
  <c r="H950" i="8" s="1"/>
  <c r="E905" i="11" s="1"/>
  <c r="G949" i="8"/>
  <c r="H949" i="8" s="1"/>
  <c r="E904" i="11" s="1"/>
  <c r="G947" i="8"/>
  <c r="H947" i="8" s="1"/>
  <c r="E902" i="11" s="1"/>
  <c r="G946" i="8"/>
  <c r="H946" i="8" s="1"/>
  <c r="E901" i="11" s="1"/>
  <c r="G945" i="8"/>
  <c r="H945" i="8" s="1"/>
  <c r="E900" i="11" s="1"/>
  <c r="G943" i="8"/>
  <c r="H943" i="8" s="1"/>
  <c r="E898" i="11" s="1"/>
  <c r="G942" i="8"/>
  <c r="H942" i="8" s="1"/>
  <c r="E897" i="11" s="1"/>
  <c r="G941" i="8"/>
  <c r="H941" i="8" s="1"/>
  <c r="E896" i="11" s="1"/>
  <c r="G939" i="8"/>
  <c r="H939" i="8" s="1"/>
  <c r="E894" i="11" s="1"/>
  <c r="G938" i="8"/>
  <c r="H938" i="8" s="1"/>
  <c r="E893" i="11" s="1"/>
  <c r="G937" i="8"/>
  <c r="H937" i="8" s="1"/>
  <c r="E892" i="11" s="1"/>
  <c r="G935" i="8"/>
  <c r="H935" i="8" s="1"/>
  <c r="E890" i="11" s="1"/>
  <c r="G934" i="8"/>
  <c r="H934" i="8" s="1"/>
  <c r="E889" i="11" s="1"/>
  <c r="G933" i="8"/>
  <c r="H933" i="8" s="1"/>
  <c r="E888" i="11" s="1"/>
  <c r="G931" i="8"/>
  <c r="H931" i="8" s="1"/>
  <c r="E886" i="11" s="1"/>
  <c r="G930" i="8"/>
  <c r="H930" i="8" s="1"/>
  <c r="E885" i="11" s="1"/>
  <c r="G929" i="8"/>
  <c r="H929" i="8" s="1"/>
  <c r="E884" i="11" s="1"/>
  <c r="G927" i="8"/>
  <c r="H927" i="8" s="1"/>
  <c r="E882" i="11" s="1"/>
  <c r="G926" i="8"/>
  <c r="H926" i="8" s="1"/>
  <c r="E881" i="11" s="1"/>
  <c r="G925" i="8"/>
  <c r="H925" i="8" s="1"/>
  <c r="E880" i="11" s="1"/>
  <c r="G923" i="8"/>
  <c r="H923" i="8" s="1"/>
  <c r="E878" i="11" s="1"/>
  <c r="G922" i="8"/>
  <c r="H922" i="8" s="1"/>
  <c r="E877" i="11" s="1"/>
  <c r="G921" i="8"/>
  <c r="H921" i="8" s="1"/>
  <c r="E876" i="11" s="1"/>
  <c r="G919" i="8"/>
  <c r="H919" i="8" s="1"/>
  <c r="E874" i="11" s="1"/>
  <c r="G918" i="8"/>
  <c r="H918" i="8" s="1"/>
  <c r="E873" i="11" s="1"/>
  <c r="G917" i="8"/>
  <c r="H917" i="8" s="1"/>
  <c r="E872" i="11" s="1"/>
  <c r="G915" i="8"/>
  <c r="H915" i="8" s="1"/>
  <c r="E870" i="11" s="1"/>
  <c r="G914" i="8"/>
  <c r="H914" i="8" s="1"/>
  <c r="E869" i="11" s="1"/>
  <c r="G913" i="8"/>
  <c r="H913" i="8" s="1"/>
  <c r="E868" i="11" s="1"/>
  <c r="G911" i="8"/>
  <c r="H911" i="8" s="1"/>
  <c r="E866" i="11" s="1"/>
  <c r="G910" i="8"/>
  <c r="H910" i="8" s="1"/>
  <c r="E865" i="11" s="1"/>
  <c r="G909" i="8"/>
  <c r="H909" i="8" s="1"/>
  <c r="E864" i="11" s="1"/>
  <c r="G907" i="8"/>
  <c r="H907" i="8" s="1"/>
  <c r="E862" i="11" s="1"/>
  <c r="G906" i="8"/>
  <c r="H906" i="8" s="1"/>
  <c r="E861" i="11" s="1"/>
  <c r="G905" i="8"/>
  <c r="H905" i="8" s="1"/>
  <c r="E860" i="11" s="1"/>
  <c r="G903" i="8"/>
  <c r="H903" i="8" s="1"/>
  <c r="E858" i="11" s="1"/>
  <c r="G902" i="8"/>
  <c r="H902" i="8" s="1"/>
  <c r="E857" i="11" s="1"/>
  <c r="G901" i="8"/>
  <c r="H901" i="8" s="1"/>
  <c r="E856" i="11" s="1"/>
  <c r="G899" i="8"/>
  <c r="H899" i="8" s="1"/>
  <c r="E854" i="11" s="1"/>
  <c r="G898" i="8"/>
  <c r="H898" i="8" s="1"/>
  <c r="E853" i="11" s="1"/>
  <c r="G897" i="8"/>
  <c r="H897" i="8" s="1"/>
  <c r="E852" i="11" s="1"/>
  <c r="G895" i="8"/>
  <c r="H895" i="8" s="1"/>
  <c r="E850" i="11" s="1"/>
  <c r="G894" i="8"/>
  <c r="H894" i="8" s="1"/>
  <c r="E849" i="11" s="1"/>
  <c r="G893" i="8"/>
  <c r="H893" i="8" s="1"/>
  <c r="E848" i="11" s="1"/>
  <c r="G891" i="8"/>
  <c r="H891" i="8" s="1"/>
  <c r="E846" i="11" s="1"/>
  <c r="G890" i="8"/>
  <c r="H890" i="8" s="1"/>
  <c r="E845" i="11" s="1"/>
  <c r="G889" i="8"/>
  <c r="H889" i="8" s="1"/>
  <c r="E844" i="11" s="1"/>
  <c r="G887" i="8"/>
  <c r="H887" i="8" s="1"/>
  <c r="E842" i="11" s="1"/>
  <c r="G886" i="8"/>
  <c r="H886" i="8" s="1"/>
  <c r="E841" i="11" s="1"/>
  <c r="G885" i="8"/>
  <c r="H885" i="8" s="1"/>
  <c r="E840" i="11" s="1"/>
  <c r="G883" i="8"/>
  <c r="H883" i="8" s="1"/>
  <c r="E838" i="11" s="1"/>
  <c r="G882" i="8"/>
  <c r="H882" i="8" s="1"/>
  <c r="E837" i="11" s="1"/>
  <c r="G881" i="8"/>
  <c r="H881" i="8" s="1"/>
  <c r="E836" i="11" s="1"/>
  <c r="G879" i="8"/>
  <c r="H879" i="8" s="1"/>
  <c r="E834" i="11" s="1"/>
  <c r="G878" i="8"/>
  <c r="H878" i="8" s="1"/>
  <c r="E833" i="11" s="1"/>
  <c r="G877" i="8"/>
  <c r="H877" i="8" s="1"/>
  <c r="E832" i="11" s="1"/>
  <c r="G875" i="8"/>
  <c r="H875" i="8" s="1"/>
  <c r="E830" i="11" s="1"/>
  <c r="G874" i="8"/>
  <c r="H874" i="8" s="1"/>
  <c r="E829" i="11" s="1"/>
  <c r="G873" i="8"/>
  <c r="H873" i="8" s="1"/>
  <c r="E828" i="11" s="1"/>
  <c r="G871" i="8"/>
  <c r="H871" i="8" s="1"/>
  <c r="E826" i="11" s="1"/>
  <c r="G870" i="8"/>
  <c r="H870" i="8" s="1"/>
  <c r="E825" i="11" s="1"/>
  <c r="G869" i="8"/>
  <c r="H869" i="8" s="1"/>
  <c r="E824" i="11" s="1"/>
  <c r="G867" i="8"/>
  <c r="H867" i="8" s="1"/>
  <c r="E822" i="11" s="1"/>
  <c r="G866" i="8"/>
  <c r="H866" i="8" s="1"/>
  <c r="E821" i="11" s="1"/>
  <c r="G865" i="8"/>
  <c r="H865" i="8" s="1"/>
  <c r="E820" i="11" s="1"/>
  <c r="G863" i="8"/>
  <c r="H863" i="8" s="1"/>
  <c r="E818" i="11" s="1"/>
  <c r="G862" i="8"/>
  <c r="H862" i="8" s="1"/>
  <c r="E817" i="11" s="1"/>
  <c r="G861" i="8"/>
  <c r="H861" i="8" s="1"/>
  <c r="E816" i="11" s="1"/>
  <c r="G859" i="8"/>
  <c r="H859" i="8" s="1"/>
  <c r="E814" i="11" s="1"/>
  <c r="G858" i="8"/>
  <c r="H858" i="8" s="1"/>
  <c r="E813" i="11" s="1"/>
  <c r="G857" i="8"/>
  <c r="H857" i="8" s="1"/>
  <c r="E812" i="11" s="1"/>
  <c r="G855" i="8"/>
  <c r="H855" i="8" s="1"/>
  <c r="E810" i="11" s="1"/>
  <c r="G854" i="8"/>
  <c r="H854" i="8" s="1"/>
  <c r="E809" i="11" s="1"/>
  <c r="G853" i="8"/>
  <c r="H853" i="8" s="1"/>
  <c r="E808" i="11" s="1"/>
  <c r="G851" i="8"/>
  <c r="H851" i="8" s="1"/>
  <c r="E806" i="11" s="1"/>
  <c r="G850" i="8"/>
  <c r="H850" i="8" s="1"/>
  <c r="E805" i="11" s="1"/>
  <c r="G849" i="8"/>
  <c r="H849" i="8" s="1"/>
  <c r="E804" i="11" s="1"/>
  <c r="G847" i="8"/>
  <c r="H847" i="8" s="1"/>
  <c r="E802" i="11" s="1"/>
  <c r="G846" i="8"/>
  <c r="H846" i="8" s="1"/>
  <c r="E801" i="11" s="1"/>
  <c r="G845" i="8"/>
  <c r="H845" i="8" s="1"/>
  <c r="E800" i="11" s="1"/>
  <c r="G843" i="8"/>
  <c r="H843" i="8" s="1"/>
  <c r="E798" i="11" s="1"/>
  <c r="G842" i="8"/>
  <c r="H842" i="8" s="1"/>
  <c r="E797" i="11" s="1"/>
  <c r="G841" i="8"/>
  <c r="H841" i="8" s="1"/>
  <c r="E796" i="11" s="1"/>
  <c r="G839" i="8"/>
  <c r="H839" i="8" s="1"/>
  <c r="E794" i="11" s="1"/>
  <c r="G838" i="8"/>
  <c r="H838" i="8" s="1"/>
  <c r="E793" i="11" s="1"/>
  <c r="G837" i="8"/>
  <c r="H837" i="8" s="1"/>
  <c r="E792" i="11" s="1"/>
  <c r="G835" i="8"/>
  <c r="H835" i="8" s="1"/>
  <c r="E790" i="11" s="1"/>
  <c r="G834" i="8"/>
  <c r="H834" i="8" s="1"/>
  <c r="E789" i="11" s="1"/>
  <c r="G833" i="8"/>
  <c r="H833" i="8" s="1"/>
  <c r="E788" i="11" s="1"/>
  <c r="G831" i="8"/>
  <c r="H831" i="8" s="1"/>
  <c r="E786" i="11" s="1"/>
  <c r="G830" i="8"/>
  <c r="H830" i="8" s="1"/>
  <c r="E785" i="11" s="1"/>
  <c r="G829" i="8"/>
  <c r="H829" i="8" s="1"/>
  <c r="E784" i="11" s="1"/>
  <c r="G827" i="8"/>
  <c r="H827" i="8" s="1"/>
  <c r="E782" i="11" s="1"/>
  <c r="G826" i="8"/>
  <c r="H826" i="8" s="1"/>
  <c r="E781" i="11" s="1"/>
  <c r="G825" i="8"/>
  <c r="H825" i="8" s="1"/>
  <c r="E780" i="11" s="1"/>
  <c r="G823" i="8"/>
  <c r="H823" i="8" s="1"/>
  <c r="E778" i="11" s="1"/>
  <c r="G822" i="8"/>
  <c r="H822" i="8" s="1"/>
  <c r="E777" i="11" s="1"/>
  <c r="G821" i="8"/>
  <c r="H821" i="8" s="1"/>
  <c r="E776" i="11" s="1"/>
  <c r="G819" i="8"/>
  <c r="H819" i="8" s="1"/>
  <c r="E774" i="11" s="1"/>
  <c r="G818" i="8"/>
  <c r="H818" i="8" s="1"/>
  <c r="E773" i="11" s="1"/>
  <c r="G817" i="8"/>
  <c r="H817" i="8" s="1"/>
  <c r="E772" i="11" s="1"/>
  <c r="G815" i="8"/>
  <c r="H815" i="8" s="1"/>
  <c r="E770" i="11" s="1"/>
  <c r="G814" i="8"/>
  <c r="H814" i="8" s="1"/>
  <c r="E769" i="11" s="1"/>
  <c r="G813" i="8"/>
  <c r="H813" i="8" s="1"/>
  <c r="E768" i="11" s="1"/>
  <c r="G811" i="8"/>
  <c r="H811" i="8" s="1"/>
  <c r="E766" i="11" s="1"/>
  <c r="G810" i="8"/>
  <c r="H810" i="8" s="1"/>
  <c r="E765" i="11" s="1"/>
  <c r="G809" i="8"/>
  <c r="H809" i="8" s="1"/>
  <c r="E764" i="11" s="1"/>
  <c r="G807" i="8"/>
  <c r="H807" i="8" s="1"/>
  <c r="E762" i="11" s="1"/>
  <c r="G806" i="8"/>
  <c r="H806" i="8" s="1"/>
  <c r="E761" i="11" s="1"/>
  <c r="G805" i="8"/>
  <c r="H805" i="8" s="1"/>
  <c r="E760" i="11" s="1"/>
  <c r="G803" i="8"/>
  <c r="H803" i="8" s="1"/>
  <c r="E758" i="11" s="1"/>
  <c r="G802" i="8"/>
  <c r="H802" i="8" s="1"/>
  <c r="E757" i="11" s="1"/>
  <c r="G801" i="8"/>
  <c r="H801" i="8" s="1"/>
  <c r="E756" i="11" s="1"/>
  <c r="G799" i="8"/>
  <c r="H799" i="8" s="1"/>
  <c r="E754" i="11" s="1"/>
  <c r="G798" i="8"/>
  <c r="H798" i="8" s="1"/>
  <c r="E753" i="11" s="1"/>
  <c r="G797" i="8"/>
  <c r="H797" i="8" s="1"/>
  <c r="E752" i="11" s="1"/>
  <c r="G795" i="8"/>
  <c r="H795" i="8" s="1"/>
  <c r="E750" i="11" s="1"/>
  <c r="G794" i="8"/>
  <c r="H794" i="8" s="1"/>
  <c r="E749" i="11" s="1"/>
  <c r="G793" i="8"/>
  <c r="H793" i="8" s="1"/>
  <c r="E748" i="11" s="1"/>
  <c r="G791" i="8"/>
  <c r="H791" i="8" s="1"/>
  <c r="E746" i="11" s="1"/>
  <c r="G790" i="8"/>
  <c r="H790" i="8" s="1"/>
  <c r="E745" i="11" s="1"/>
  <c r="G789" i="8"/>
  <c r="H789" i="8" s="1"/>
  <c r="E744" i="11" s="1"/>
  <c r="G787" i="8"/>
  <c r="H787" i="8" s="1"/>
  <c r="E742" i="11" s="1"/>
  <c r="G786" i="8"/>
  <c r="H786" i="8" s="1"/>
  <c r="E741" i="11" s="1"/>
  <c r="G785" i="8"/>
  <c r="H785" i="8" s="1"/>
  <c r="E740" i="11" s="1"/>
  <c r="G783" i="8"/>
  <c r="H783" i="8" s="1"/>
  <c r="E738" i="11" s="1"/>
  <c r="G782" i="8"/>
  <c r="H782" i="8" s="1"/>
  <c r="E737" i="11" s="1"/>
  <c r="G781" i="8"/>
  <c r="H781" i="8" s="1"/>
  <c r="E736" i="11" s="1"/>
  <c r="G779" i="8"/>
  <c r="H779" i="8" s="1"/>
  <c r="E734" i="11" s="1"/>
  <c r="G778" i="8"/>
  <c r="H778" i="8" s="1"/>
  <c r="E733" i="11" s="1"/>
  <c r="G777" i="8"/>
  <c r="H777" i="8" s="1"/>
  <c r="E732" i="11" s="1"/>
  <c r="G775" i="8"/>
  <c r="H775" i="8" s="1"/>
  <c r="E730" i="11" s="1"/>
  <c r="G774" i="8"/>
  <c r="H774" i="8" s="1"/>
  <c r="E729" i="11" s="1"/>
  <c r="G773" i="8"/>
  <c r="H773" i="8" s="1"/>
  <c r="E728" i="11" s="1"/>
  <c r="G771" i="8"/>
  <c r="H771" i="8" s="1"/>
  <c r="E726" i="11" s="1"/>
  <c r="G770" i="8"/>
  <c r="H770" i="8" s="1"/>
  <c r="E725" i="11" s="1"/>
  <c r="G769" i="8"/>
  <c r="H769" i="8" s="1"/>
  <c r="E724" i="11" s="1"/>
  <c r="G767" i="8"/>
  <c r="H767" i="8" s="1"/>
  <c r="E722" i="11" s="1"/>
  <c r="G766" i="8"/>
  <c r="H766" i="8" s="1"/>
  <c r="E721" i="11" s="1"/>
  <c r="G765" i="8"/>
  <c r="H765" i="8" s="1"/>
  <c r="E720" i="11" s="1"/>
  <c r="G763" i="8"/>
  <c r="H763" i="8" s="1"/>
  <c r="E718" i="11" s="1"/>
  <c r="G762" i="8"/>
  <c r="H762" i="8" s="1"/>
  <c r="E717" i="11" s="1"/>
  <c r="G761" i="8"/>
  <c r="H761" i="8" s="1"/>
  <c r="E716" i="11" s="1"/>
  <c r="G759" i="8"/>
  <c r="H759" i="8" s="1"/>
  <c r="E714" i="11" s="1"/>
  <c r="G758" i="8"/>
  <c r="H758" i="8" s="1"/>
  <c r="E713" i="11" s="1"/>
  <c r="G757" i="8"/>
  <c r="H757" i="8" s="1"/>
  <c r="E712" i="11" s="1"/>
  <c r="G755" i="8"/>
  <c r="H755" i="8" s="1"/>
  <c r="E710" i="11" s="1"/>
  <c r="G754" i="8"/>
  <c r="H754" i="8" s="1"/>
  <c r="E709" i="11" s="1"/>
  <c r="G753" i="8"/>
  <c r="H753" i="8" s="1"/>
  <c r="E708" i="11" s="1"/>
  <c r="G751" i="8"/>
  <c r="H751" i="8" s="1"/>
  <c r="E706" i="11" s="1"/>
  <c r="G750" i="8"/>
  <c r="H750" i="8" s="1"/>
  <c r="E705" i="11" s="1"/>
  <c r="G749" i="8"/>
  <c r="H749" i="8" s="1"/>
  <c r="E704" i="11" s="1"/>
  <c r="G747" i="8"/>
  <c r="H747" i="8" s="1"/>
  <c r="E702" i="11" s="1"/>
  <c r="G746" i="8"/>
  <c r="H746" i="8" s="1"/>
  <c r="E701" i="11" s="1"/>
  <c r="G745" i="8"/>
  <c r="H745" i="8" s="1"/>
  <c r="E700" i="11" s="1"/>
  <c r="G743" i="8"/>
  <c r="H743" i="8" s="1"/>
  <c r="E698" i="11" s="1"/>
  <c r="G742" i="8"/>
  <c r="H742" i="8" s="1"/>
  <c r="E697" i="11" s="1"/>
  <c r="G741" i="8"/>
  <c r="H741" i="8" s="1"/>
  <c r="E696" i="11" s="1"/>
  <c r="G739" i="8"/>
  <c r="H739" i="8" s="1"/>
  <c r="E694" i="11" s="1"/>
  <c r="G738" i="8"/>
  <c r="H738" i="8" s="1"/>
  <c r="E693" i="11" s="1"/>
  <c r="G737" i="8"/>
  <c r="H737" i="8" s="1"/>
  <c r="E692" i="11" s="1"/>
  <c r="G735" i="8"/>
  <c r="H735" i="8" s="1"/>
  <c r="E690" i="11" s="1"/>
  <c r="G734" i="8"/>
  <c r="H734" i="8" s="1"/>
  <c r="E689" i="11" s="1"/>
  <c r="G733" i="8"/>
  <c r="H733" i="8" s="1"/>
  <c r="E688" i="11" s="1"/>
  <c r="G731" i="8"/>
  <c r="H731" i="8" s="1"/>
  <c r="E686" i="11" s="1"/>
  <c r="G730" i="8"/>
  <c r="H730" i="8" s="1"/>
  <c r="E685" i="11" s="1"/>
  <c r="G729" i="8"/>
  <c r="H729" i="8" s="1"/>
  <c r="E684" i="11" s="1"/>
  <c r="G727" i="8"/>
  <c r="H727" i="8" s="1"/>
  <c r="E682" i="11" s="1"/>
  <c r="G726" i="8"/>
  <c r="H726" i="8" s="1"/>
  <c r="E681" i="11" s="1"/>
  <c r="G725" i="8"/>
  <c r="H725" i="8" s="1"/>
  <c r="E680" i="11" s="1"/>
  <c r="G723" i="8"/>
  <c r="H723" i="8" s="1"/>
  <c r="E678" i="11" s="1"/>
  <c r="G722" i="8"/>
  <c r="H722" i="8" s="1"/>
  <c r="E677" i="11" s="1"/>
  <c r="G721" i="8"/>
  <c r="H721" i="8" s="1"/>
  <c r="E676" i="11" s="1"/>
  <c r="G719" i="8"/>
  <c r="H719" i="8" s="1"/>
  <c r="E674" i="11" s="1"/>
  <c r="G718" i="8"/>
  <c r="H718" i="8" s="1"/>
  <c r="E673" i="11" s="1"/>
  <c r="G717" i="8"/>
  <c r="H717" i="8" s="1"/>
  <c r="E672" i="11" s="1"/>
  <c r="G715" i="8"/>
  <c r="H715" i="8" s="1"/>
  <c r="E670" i="11" s="1"/>
  <c r="G714" i="8"/>
  <c r="H714" i="8" s="1"/>
  <c r="E669" i="11" s="1"/>
  <c r="G713" i="8"/>
  <c r="H713" i="8" s="1"/>
  <c r="E668" i="11" s="1"/>
  <c r="G711" i="8"/>
  <c r="H711" i="8" s="1"/>
  <c r="E666" i="11" s="1"/>
  <c r="G710" i="8"/>
  <c r="H710" i="8" s="1"/>
  <c r="E665" i="11" s="1"/>
  <c r="G709" i="8"/>
  <c r="H709" i="8" s="1"/>
  <c r="E664" i="11" s="1"/>
  <c r="G707" i="8"/>
  <c r="H707" i="8" s="1"/>
  <c r="E662" i="11" s="1"/>
  <c r="G706" i="8"/>
  <c r="H706" i="8" s="1"/>
  <c r="E661" i="11" s="1"/>
  <c r="G705" i="8"/>
  <c r="H705" i="8" s="1"/>
  <c r="E660" i="11" s="1"/>
  <c r="G703" i="8"/>
  <c r="H703" i="8" s="1"/>
  <c r="E658" i="11" s="1"/>
  <c r="G702" i="8"/>
  <c r="H702" i="8" s="1"/>
  <c r="E657" i="11" s="1"/>
  <c r="G701" i="8"/>
  <c r="H701" i="8" s="1"/>
  <c r="E656" i="11" s="1"/>
  <c r="G699" i="8"/>
  <c r="H699" i="8" s="1"/>
  <c r="E654" i="11" s="1"/>
  <c r="G698" i="8"/>
  <c r="H698" i="8" s="1"/>
  <c r="E653" i="11" s="1"/>
  <c r="G697" i="8"/>
  <c r="H697" i="8" s="1"/>
  <c r="E652" i="11" s="1"/>
  <c r="G695" i="8"/>
  <c r="H695" i="8" s="1"/>
  <c r="E650" i="11" s="1"/>
  <c r="G694" i="8"/>
  <c r="H694" i="8" s="1"/>
  <c r="E649" i="11" s="1"/>
  <c r="G693" i="8"/>
  <c r="H693" i="8" s="1"/>
  <c r="E648" i="11" s="1"/>
  <c r="G691" i="8"/>
  <c r="H691" i="8" s="1"/>
  <c r="E646" i="11" s="1"/>
  <c r="G690" i="8"/>
  <c r="H690" i="8" s="1"/>
  <c r="E645" i="11" s="1"/>
  <c r="G689" i="8"/>
  <c r="H689" i="8" s="1"/>
  <c r="E644" i="11" s="1"/>
  <c r="G687" i="8"/>
  <c r="H687" i="8" s="1"/>
  <c r="E642" i="11" s="1"/>
  <c r="G686" i="8"/>
  <c r="H686" i="8" s="1"/>
  <c r="E641" i="11" s="1"/>
  <c r="G685" i="8"/>
  <c r="H685" i="8" s="1"/>
  <c r="E640" i="11" s="1"/>
  <c r="G683" i="8"/>
  <c r="H683" i="8" s="1"/>
  <c r="E638" i="11" s="1"/>
  <c r="G682" i="8"/>
  <c r="H682" i="8" s="1"/>
  <c r="E637" i="11" s="1"/>
  <c r="G681" i="8"/>
  <c r="H681" i="8" s="1"/>
  <c r="E636" i="11" s="1"/>
  <c r="G679" i="8"/>
  <c r="H679" i="8" s="1"/>
  <c r="E634" i="11" s="1"/>
  <c r="G678" i="8"/>
  <c r="H678" i="8" s="1"/>
  <c r="E633" i="11" s="1"/>
  <c r="G677" i="8"/>
  <c r="H677" i="8" s="1"/>
  <c r="E632" i="11" s="1"/>
  <c r="G675" i="8"/>
  <c r="H675" i="8" s="1"/>
  <c r="E630" i="11" s="1"/>
  <c r="G674" i="8"/>
  <c r="H674" i="8" s="1"/>
  <c r="E629" i="11" s="1"/>
  <c r="G673" i="8"/>
  <c r="H673" i="8" s="1"/>
  <c r="E628" i="11" s="1"/>
  <c r="G671" i="8"/>
  <c r="H671" i="8" s="1"/>
  <c r="E626" i="11" s="1"/>
  <c r="G670" i="8"/>
  <c r="H670" i="8" s="1"/>
  <c r="E625" i="11" s="1"/>
  <c r="G669" i="8"/>
  <c r="H669" i="8" s="1"/>
  <c r="E624" i="11" s="1"/>
  <c r="G667" i="8"/>
  <c r="H667" i="8" s="1"/>
  <c r="E622" i="11" s="1"/>
  <c r="G666" i="8"/>
  <c r="H666" i="8" s="1"/>
  <c r="E621" i="11" s="1"/>
  <c r="G665" i="8"/>
  <c r="H665" i="8" s="1"/>
  <c r="E620" i="11" s="1"/>
  <c r="G663" i="8"/>
  <c r="H663" i="8" s="1"/>
  <c r="E618" i="11" s="1"/>
  <c r="G662" i="8"/>
  <c r="H662" i="8" s="1"/>
  <c r="E617" i="11" s="1"/>
  <c r="G661" i="8"/>
  <c r="H661" i="8" s="1"/>
  <c r="E616" i="11" s="1"/>
  <c r="G659" i="8"/>
  <c r="H659" i="8" s="1"/>
  <c r="E614" i="11" s="1"/>
  <c r="G658" i="8"/>
  <c r="H658" i="8" s="1"/>
  <c r="E613" i="11" s="1"/>
  <c r="G657" i="8"/>
  <c r="H657" i="8" s="1"/>
  <c r="E612" i="11" s="1"/>
  <c r="G656" i="8"/>
  <c r="H656" i="8" s="1"/>
  <c r="E611" i="11" s="1"/>
  <c r="G655" i="8"/>
  <c r="H655" i="8" s="1"/>
  <c r="E610" i="11" s="1"/>
  <c r="G654" i="8"/>
  <c r="H654" i="8" s="1"/>
  <c r="E609" i="11" s="1"/>
  <c r="G653" i="8"/>
  <c r="H653" i="8" s="1"/>
  <c r="E608" i="11" s="1"/>
  <c r="G652" i="8"/>
  <c r="H652" i="8" s="1"/>
  <c r="E607" i="11" s="1"/>
  <c r="G651" i="8"/>
  <c r="H651" i="8" s="1"/>
  <c r="E606" i="11" s="1"/>
  <c r="G650" i="8"/>
  <c r="H650" i="8" s="1"/>
  <c r="E605" i="11" s="1"/>
  <c r="G649" i="8"/>
  <c r="H649" i="8" s="1"/>
  <c r="E604" i="11" s="1"/>
  <c r="G648" i="8"/>
  <c r="H648" i="8" s="1"/>
  <c r="E603" i="11" s="1"/>
  <c r="G647" i="8"/>
  <c r="H647" i="8" s="1"/>
  <c r="E602" i="11" s="1"/>
  <c r="G646" i="8"/>
  <c r="H646" i="8" s="1"/>
  <c r="E601" i="11" s="1"/>
  <c r="G645" i="8"/>
  <c r="H645" i="8" s="1"/>
  <c r="E600" i="11" s="1"/>
  <c r="G644" i="8"/>
  <c r="H644" i="8" s="1"/>
  <c r="E599" i="11" s="1"/>
  <c r="G643" i="8"/>
  <c r="H643" i="8" s="1"/>
  <c r="E598" i="11" s="1"/>
  <c r="G642" i="8"/>
  <c r="H642" i="8" s="1"/>
  <c r="E597" i="11" s="1"/>
  <c r="G641" i="8"/>
  <c r="H641" i="8" s="1"/>
  <c r="E596" i="11" s="1"/>
  <c r="G640" i="8"/>
  <c r="H640" i="8" s="1"/>
  <c r="E595" i="11" s="1"/>
  <c r="G639" i="8"/>
  <c r="H639" i="8" s="1"/>
  <c r="E594" i="11" s="1"/>
  <c r="G638" i="8"/>
  <c r="H638" i="8" s="1"/>
  <c r="E593" i="11" s="1"/>
  <c r="G637" i="8"/>
  <c r="H637" i="8" s="1"/>
  <c r="E592" i="11" s="1"/>
  <c r="G636" i="8"/>
  <c r="H636" i="8" s="1"/>
  <c r="E591" i="11" s="1"/>
  <c r="G635" i="8"/>
  <c r="H635" i="8" s="1"/>
  <c r="E590" i="11" s="1"/>
  <c r="G634" i="8"/>
  <c r="H634" i="8" s="1"/>
  <c r="E589" i="11" s="1"/>
  <c r="G633" i="8"/>
  <c r="H633" i="8" s="1"/>
  <c r="E588" i="11" s="1"/>
  <c r="G632" i="8"/>
  <c r="H632" i="8" s="1"/>
  <c r="E587" i="11" s="1"/>
  <c r="G631" i="8"/>
  <c r="H631" i="8" s="1"/>
  <c r="E586" i="11" s="1"/>
  <c r="G630" i="8"/>
  <c r="H630" i="8" s="1"/>
  <c r="E585" i="11" s="1"/>
  <c r="G629" i="8"/>
  <c r="H629" i="8" s="1"/>
  <c r="E584" i="11" s="1"/>
  <c r="G628" i="8"/>
  <c r="H628" i="8" s="1"/>
  <c r="E583" i="11" s="1"/>
  <c r="G627" i="8"/>
  <c r="H627" i="8" s="1"/>
  <c r="E582" i="11" s="1"/>
  <c r="G626" i="8"/>
  <c r="H626" i="8" s="1"/>
  <c r="E581" i="11" s="1"/>
  <c r="G625" i="8"/>
  <c r="H625" i="8" s="1"/>
  <c r="E580" i="11" s="1"/>
  <c r="G624" i="8"/>
  <c r="H624" i="8" s="1"/>
  <c r="E579" i="11" s="1"/>
  <c r="G623" i="8"/>
  <c r="H623" i="8" s="1"/>
  <c r="E578" i="11" s="1"/>
  <c r="G622" i="8"/>
  <c r="H622" i="8" s="1"/>
  <c r="E577" i="11" s="1"/>
  <c r="G621" i="8"/>
  <c r="H621" i="8" s="1"/>
  <c r="E576" i="11" s="1"/>
  <c r="G620" i="8"/>
  <c r="H620" i="8" s="1"/>
  <c r="E575" i="11" s="1"/>
  <c r="G619" i="8"/>
  <c r="H619" i="8" s="1"/>
  <c r="E574" i="11" s="1"/>
  <c r="G618" i="8"/>
  <c r="H618" i="8" s="1"/>
  <c r="E573" i="11" s="1"/>
  <c r="G617" i="8"/>
  <c r="H617" i="8" s="1"/>
  <c r="E572" i="11" s="1"/>
  <c r="G616" i="8"/>
  <c r="H616" i="8" s="1"/>
  <c r="E571" i="11" s="1"/>
  <c r="G615" i="8"/>
  <c r="H615" i="8" s="1"/>
  <c r="E570" i="11" s="1"/>
  <c r="G614" i="8"/>
  <c r="H614" i="8" s="1"/>
  <c r="E569" i="11" s="1"/>
  <c r="G613" i="8"/>
  <c r="H613" i="8" s="1"/>
  <c r="E568" i="11" s="1"/>
  <c r="G612" i="8"/>
  <c r="H612" i="8" s="1"/>
  <c r="E567" i="11" s="1"/>
  <c r="G611" i="8"/>
  <c r="H611" i="8" s="1"/>
  <c r="E566" i="11" s="1"/>
  <c r="G610" i="8"/>
  <c r="H610" i="8" s="1"/>
  <c r="E565" i="11" s="1"/>
  <c r="G609" i="8"/>
  <c r="H609" i="8" s="1"/>
  <c r="E564" i="11" s="1"/>
  <c r="G608" i="8"/>
  <c r="H608" i="8" s="1"/>
  <c r="E563" i="11" s="1"/>
  <c r="G607" i="8"/>
  <c r="H607" i="8" s="1"/>
  <c r="E562" i="11" s="1"/>
  <c r="G606" i="8"/>
  <c r="H606" i="8" s="1"/>
  <c r="E561" i="11" s="1"/>
  <c r="G605" i="8"/>
  <c r="H605" i="8" s="1"/>
  <c r="E560" i="11" s="1"/>
  <c r="G604" i="8"/>
  <c r="H604" i="8" s="1"/>
  <c r="E559" i="11" s="1"/>
  <c r="G603" i="8"/>
  <c r="H603" i="8" s="1"/>
  <c r="E558" i="11" s="1"/>
  <c r="G602" i="8"/>
  <c r="H602" i="8" s="1"/>
  <c r="E557" i="11" s="1"/>
  <c r="G601" i="8"/>
  <c r="H601" i="8" s="1"/>
  <c r="E556" i="11" s="1"/>
  <c r="G600" i="8"/>
  <c r="H600" i="8" s="1"/>
  <c r="E555" i="11" s="1"/>
  <c r="G599" i="8"/>
  <c r="H599" i="8" s="1"/>
  <c r="E554" i="11" s="1"/>
  <c r="G598" i="8"/>
  <c r="H598" i="8" s="1"/>
  <c r="E553" i="11" s="1"/>
  <c r="G597" i="8"/>
  <c r="H597" i="8" s="1"/>
  <c r="E552" i="11" s="1"/>
  <c r="G596" i="8"/>
  <c r="H596" i="8" s="1"/>
  <c r="E551" i="11" s="1"/>
  <c r="G595" i="8"/>
  <c r="H595" i="8" s="1"/>
  <c r="E550" i="11" s="1"/>
  <c r="G594" i="8"/>
  <c r="H594" i="8" s="1"/>
  <c r="E549" i="11" s="1"/>
  <c r="G593" i="8"/>
  <c r="H593" i="8" s="1"/>
  <c r="E548" i="11" s="1"/>
  <c r="G592" i="8"/>
  <c r="H592" i="8"/>
  <c r="E547" i="11" s="1"/>
  <c r="G591" i="8"/>
  <c r="H591" i="8" s="1"/>
  <c r="E546" i="11" s="1"/>
  <c r="G590" i="8"/>
  <c r="H590" i="8" s="1"/>
  <c r="E545" i="11" s="1"/>
  <c r="G589" i="8"/>
  <c r="H589" i="8" s="1"/>
  <c r="E544" i="11" s="1"/>
  <c r="G588" i="8"/>
  <c r="H588" i="8" s="1"/>
  <c r="E543" i="11" s="1"/>
  <c r="G587" i="8"/>
  <c r="H587" i="8" s="1"/>
  <c r="E542" i="11" s="1"/>
  <c r="G586" i="8"/>
  <c r="H586" i="8" s="1"/>
  <c r="E541" i="11" s="1"/>
  <c r="G585" i="8"/>
  <c r="H585" i="8" s="1"/>
  <c r="E540" i="11" s="1"/>
  <c r="G584" i="8"/>
  <c r="H584" i="8" s="1"/>
  <c r="E539" i="11" s="1"/>
  <c r="G583" i="8"/>
  <c r="H583" i="8" s="1"/>
  <c r="E538" i="11" s="1"/>
  <c r="G582" i="8"/>
  <c r="H582" i="8" s="1"/>
  <c r="E537" i="11" s="1"/>
  <c r="G581" i="8"/>
  <c r="H581" i="8" s="1"/>
  <c r="E536" i="11" s="1"/>
  <c r="G580" i="8"/>
  <c r="H580" i="8" s="1"/>
  <c r="E535" i="11" s="1"/>
  <c r="G579" i="8"/>
  <c r="H579" i="8" s="1"/>
  <c r="E534" i="11" s="1"/>
  <c r="G578" i="8"/>
  <c r="H578" i="8" s="1"/>
  <c r="E533" i="11" s="1"/>
  <c r="G577" i="8"/>
  <c r="H577" i="8" s="1"/>
  <c r="E532" i="11" s="1"/>
  <c r="G576" i="8"/>
  <c r="H576" i="8" s="1"/>
  <c r="E531" i="11" s="1"/>
  <c r="G575" i="8"/>
  <c r="H575" i="8" s="1"/>
  <c r="E530" i="11" s="1"/>
  <c r="G574" i="8"/>
  <c r="H574" i="8" s="1"/>
  <c r="E529" i="11" s="1"/>
  <c r="G573" i="8"/>
  <c r="H573" i="8" s="1"/>
  <c r="E528" i="11" s="1"/>
  <c r="G572" i="8"/>
  <c r="H572" i="8" s="1"/>
  <c r="E527" i="11" s="1"/>
  <c r="G571" i="8"/>
  <c r="H571" i="8" s="1"/>
  <c r="E526" i="11" s="1"/>
  <c r="G570" i="8"/>
  <c r="H570" i="8" s="1"/>
  <c r="E525" i="11" s="1"/>
  <c r="G569" i="8"/>
  <c r="H569" i="8" s="1"/>
  <c r="E524" i="11" s="1"/>
  <c r="G568" i="8"/>
  <c r="H568" i="8" s="1"/>
  <c r="E523" i="11" s="1"/>
  <c r="G567" i="8"/>
  <c r="H567" i="8" s="1"/>
  <c r="E522" i="11" s="1"/>
  <c r="G566" i="8"/>
  <c r="H566" i="8" s="1"/>
  <c r="E521" i="11" s="1"/>
  <c r="G565" i="8"/>
  <c r="H565" i="8" s="1"/>
  <c r="E520" i="11" s="1"/>
  <c r="G564" i="8"/>
  <c r="H564" i="8" s="1"/>
  <c r="E519" i="11" s="1"/>
  <c r="G563" i="8"/>
  <c r="H563" i="8" s="1"/>
  <c r="E518" i="11" s="1"/>
  <c r="G562" i="8"/>
  <c r="H562" i="8" s="1"/>
  <c r="E517" i="11" s="1"/>
  <c r="G561" i="8"/>
  <c r="H561" i="8" s="1"/>
  <c r="E516" i="11" s="1"/>
  <c r="G560" i="8"/>
  <c r="H560" i="8" s="1"/>
  <c r="E515" i="11" s="1"/>
  <c r="G559" i="8"/>
  <c r="H559" i="8" s="1"/>
  <c r="E514" i="11" s="1"/>
  <c r="G558" i="8"/>
  <c r="H558" i="8" s="1"/>
  <c r="E513" i="11" s="1"/>
  <c r="G557" i="8"/>
  <c r="H557" i="8" s="1"/>
  <c r="E512" i="11" s="1"/>
  <c r="G556" i="8"/>
  <c r="H556" i="8" s="1"/>
  <c r="E511" i="11" s="1"/>
  <c r="G555" i="8"/>
  <c r="H555" i="8" s="1"/>
  <c r="E510" i="11" s="1"/>
  <c r="G554" i="8"/>
  <c r="H554" i="8" s="1"/>
  <c r="E509" i="11" s="1"/>
  <c r="G553" i="8"/>
  <c r="H553" i="8" s="1"/>
  <c r="E508" i="11" s="1"/>
  <c r="G552" i="8"/>
  <c r="H552" i="8" s="1"/>
  <c r="E507" i="11" s="1"/>
  <c r="G551" i="8"/>
  <c r="H551" i="8" s="1"/>
  <c r="E506" i="11" s="1"/>
  <c r="G550" i="8"/>
  <c r="H550" i="8" s="1"/>
  <c r="E505" i="11" s="1"/>
  <c r="G549" i="8"/>
  <c r="H549" i="8" s="1"/>
  <c r="E504" i="11" s="1"/>
  <c r="G548" i="8"/>
  <c r="H548" i="8" s="1"/>
  <c r="E503" i="11" s="1"/>
  <c r="G547" i="8"/>
  <c r="H547" i="8" s="1"/>
  <c r="E502" i="11" s="1"/>
  <c r="G546" i="8"/>
  <c r="H546" i="8" s="1"/>
  <c r="E501" i="11" s="1"/>
  <c r="G545" i="8"/>
  <c r="H545" i="8" s="1"/>
  <c r="E500" i="11" s="1"/>
  <c r="G544" i="8"/>
  <c r="H544" i="8" s="1"/>
  <c r="E499" i="11" s="1"/>
  <c r="G543" i="8"/>
  <c r="H543" i="8" s="1"/>
  <c r="E498" i="11" s="1"/>
  <c r="G542" i="8"/>
  <c r="H542" i="8" s="1"/>
  <c r="E497" i="11" s="1"/>
  <c r="G541" i="8"/>
  <c r="H541" i="8" s="1"/>
  <c r="E496" i="11" s="1"/>
  <c r="G540" i="8"/>
  <c r="H540" i="8" s="1"/>
  <c r="E495" i="11" s="1"/>
  <c r="G539" i="8"/>
  <c r="H539" i="8" s="1"/>
  <c r="E494" i="11" s="1"/>
  <c r="G538" i="8"/>
  <c r="H538" i="8" s="1"/>
  <c r="E493" i="11" s="1"/>
  <c r="G537" i="8"/>
  <c r="H537" i="8" s="1"/>
  <c r="E492" i="11" s="1"/>
  <c r="G536" i="8"/>
  <c r="H536" i="8" s="1"/>
  <c r="E491" i="11" s="1"/>
  <c r="G535" i="8"/>
  <c r="H535" i="8" s="1"/>
  <c r="E490" i="11" s="1"/>
  <c r="G534" i="8"/>
  <c r="H534" i="8" s="1"/>
  <c r="E489" i="11" s="1"/>
  <c r="G533" i="8"/>
  <c r="H533" i="8" s="1"/>
  <c r="E488" i="11" s="1"/>
  <c r="G532" i="8"/>
  <c r="H532" i="8" s="1"/>
  <c r="E487" i="11" s="1"/>
  <c r="G531" i="8"/>
  <c r="H531" i="8" s="1"/>
  <c r="E486" i="11" s="1"/>
  <c r="G530" i="8"/>
  <c r="H530" i="8" s="1"/>
  <c r="E485" i="11" s="1"/>
  <c r="G529" i="8"/>
  <c r="H529" i="8" s="1"/>
  <c r="E484" i="11" s="1"/>
  <c r="G528" i="8"/>
  <c r="H528" i="8" s="1"/>
  <c r="E483" i="11" s="1"/>
  <c r="G527" i="8"/>
  <c r="H527" i="8" s="1"/>
  <c r="E482" i="11" s="1"/>
  <c r="G526" i="8"/>
  <c r="H526" i="8" s="1"/>
  <c r="E481" i="11" s="1"/>
  <c r="G525" i="8"/>
  <c r="H525" i="8" s="1"/>
  <c r="E480" i="11" s="1"/>
  <c r="G524" i="8"/>
  <c r="H524" i="8" s="1"/>
  <c r="E479" i="11" s="1"/>
  <c r="G523" i="8"/>
  <c r="H523" i="8" s="1"/>
  <c r="E478" i="11" s="1"/>
  <c r="G522" i="8"/>
  <c r="H522" i="8" s="1"/>
  <c r="E477" i="11" s="1"/>
  <c r="G521" i="8"/>
  <c r="H521" i="8" s="1"/>
  <c r="E476" i="11" s="1"/>
  <c r="G520" i="8"/>
  <c r="H520" i="8" s="1"/>
  <c r="E475" i="11" s="1"/>
  <c r="G519" i="8"/>
  <c r="H519" i="8" s="1"/>
  <c r="E474" i="11" s="1"/>
  <c r="G518" i="8"/>
  <c r="H518" i="8" s="1"/>
  <c r="E473" i="11" s="1"/>
  <c r="G517" i="8"/>
  <c r="H517" i="8" s="1"/>
  <c r="E472" i="11" s="1"/>
  <c r="G516" i="8"/>
  <c r="H516" i="8" s="1"/>
  <c r="E471" i="11" s="1"/>
  <c r="G515" i="8"/>
  <c r="H515" i="8" s="1"/>
  <c r="E470" i="11" s="1"/>
  <c r="G514" i="8"/>
  <c r="H514" i="8" s="1"/>
  <c r="E469" i="11" s="1"/>
  <c r="G513" i="8"/>
  <c r="H513" i="8" s="1"/>
  <c r="E468" i="11" s="1"/>
  <c r="G512" i="8"/>
  <c r="H512" i="8" s="1"/>
  <c r="E467" i="11" s="1"/>
  <c r="G511" i="8"/>
  <c r="H511" i="8" s="1"/>
  <c r="E466" i="11" s="1"/>
  <c r="G510" i="8"/>
  <c r="H510" i="8" s="1"/>
  <c r="E465" i="11" s="1"/>
  <c r="G509" i="8"/>
  <c r="H509" i="8" s="1"/>
  <c r="E464" i="11" s="1"/>
  <c r="G508" i="8"/>
  <c r="H508" i="8" s="1"/>
  <c r="E463" i="11" s="1"/>
  <c r="G507" i="8"/>
  <c r="H507" i="8" s="1"/>
  <c r="E462" i="11" s="1"/>
  <c r="G506" i="8"/>
  <c r="H506" i="8" s="1"/>
  <c r="E461" i="11" s="1"/>
  <c r="G505" i="8"/>
  <c r="H505" i="8" s="1"/>
  <c r="E460" i="11" s="1"/>
  <c r="G504" i="8"/>
  <c r="H504" i="8" s="1"/>
  <c r="E459" i="11" s="1"/>
  <c r="G503" i="8"/>
  <c r="H503" i="8" s="1"/>
  <c r="E458" i="11" s="1"/>
  <c r="G502" i="8"/>
  <c r="H502" i="8" s="1"/>
  <c r="E457" i="11" s="1"/>
  <c r="G501" i="8"/>
  <c r="H501" i="8" s="1"/>
  <c r="E456" i="11" s="1"/>
  <c r="G500" i="8"/>
  <c r="H500" i="8" s="1"/>
  <c r="E455" i="11" s="1"/>
  <c r="G499" i="8"/>
  <c r="H499" i="8" s="1"/>
  <c r="E454" i="11" s="1"/>
  <c r="G498" i="8"/>
  <c r="H498" i="8" s="1"/>
  <c r="E453" i="11" s="1"/>
  <c r="G497" i="8"/>
  <c r="H497" i="8" s="1"/>
  <c r="E452" i="11" s="1"/>
  <c r="G496" i="8"/>
  <c r="H496" i="8"/>
  <c r="E451" i="11" s="1"/>
  <c r="G495" i="8"/>
  <c r="H495" i="8" s="1"/>
  <c r="E450" i="11" s="1"/>
  <c r="G494" i="8"/>
  <c r="H494" i="8" s="1"/>
  <c r="E449" i="11" s="1"/>
  <c r="G493" i="8"/>
  <c r="H493" i="8" s="1"/>
  <c r="E448" i="11" s="1"/>
  <c r="G492" i="8"/>
  <c r="H492" i="8" s="1"/>
  <c r="E447" i="11" s="1"/>
  <c r="G491" i="8"/>
  <c r="H491" i="8" s="1"/>
  <c r="E446" i="11" s="1"/>
  <c r="G490" i="8"/>
  <c r="H490" i="8" s="1"/>
  <c r="E445" i="11" s="1"/>
  <c r="G489" i="8"/>
  <c r="H489" i="8" s="1"/>
  <c r="E444" i="11" s="1"/>
  <c r="G488" i="8"/>
  <c r="H488" i="8" s="1"/>
  <c r="E443" i="11" s="1"/>
  <c r="G487" i="8"/>
  <c r="H487" i="8" s="1"/>
  <c r="E442" i="11" s="1"/>
  <c r="G486" i="8"/>
  <c r="H486" i="8" s="1"/>
  <c r="E441" i="11" s="1"/>
  <c r="G485" i="8"/>
  <c r="H485" i="8" s="1"/>
  <c r="E440" i="11" s="1"/>
  <c r="G484" i="8"/>
  <c r="H484" i="8" s="1"/>
  <c r="E439" i="11" s="1"/>
  <c r="G483" i="8"/>
  <c r="H483" i="8" s="1"/>
  <c r="E438" i="11" s="1"/>
  <c r="G482" i="8"/>
  <c r="H482" i="8" s="1"/>
  <c r="E437" i="11" s="1"/>
  <c r="G481" i="8"/>
  <c r="H481" i="8" s="1"/>
  <c r="E436" i="11" s="1"/>
  <c r="G480" i="8"/>
  <c r="H480" i="8" s="1"/>
  <c r="E435" i="11" s="1"/>
  <c r="G479" i="8"/>
  <c r="H479" i="8" s="1"/>
  <c r="E434" i="11" s="1"/>
  <c r="G478" i="8"/>
  <c r="H478" i="8" s="1"/>
  <c r="E433" i="11" s="1"/>
  <c r="G477" i="8"/>
  <c r="H477" i="8" s="1"/>
  <c r="E432" i="11" s="1"/>
  <c r="G476" i="8"/>
  <c r="H476" i="8" s="1"/>
  <c r="E431" i="11" s="1"/>
  <c r="G475" i="8"/>
  <c r="H475" i="8" s="1"/>
  <c r="E430" i="11" s="1"/>
  <c r="G474" i="8"/>
  <c r="H474" i="8" s="1"/>
  <c r="E429" i="11" s="1"/>
  <c r="G473" i="8"/>
  <c r="H473" i="8" s="1"/>
  <c r="E428" i="11" s="1"/>
  <c r="G472" i="8"/>
  <c r="H472" i="8" s="1"/>
  <c r="E427" i="11" s="1"/>
  <c r="G471" i="8"/>
  <c r="H471" i="8" s="1"/>
  <c r="E426" i="11" s="1"/>
  <c r="G470" i="8"/>
  <c r="H470" i="8" s="1"/>
  <c r="E425" i="11" s="1"/>
  <c r="G469" i="8"/>
  <c r="H469" i="8" s="1"/>
  <c r="E424" i="11" s="1"/>
  <c r="G468" i="8"/>
  <c r="H468" i="8" s="1"/>
  <c r="E423" i="11" s="1"/>
  <c r="G467" i="8"/>
  <c r="H467" i="8" s="1"/>
  <c r="E422" i="11" s="1"/>
  <c r="G466" i="8"/>
  <c r="H466" i="8" s="1"/>
  <c r="E421" i="11" s="1"/>
  <c r="G465" i="8"/>
  <c r="H465" i="8" s="1"/>
  <c r="E420" i="11" s="1"/>
  <c r="G464" i="8"/>
  <c r="H464" i="8" s="1"/>
  <c r="E419" i="11" s="1"/>
  <c r="G463" i="8"/>
  <c r="H463" i="8" s="1"/>
  <c r="E418" i="11" s="1"/>
  <c r="G462" i="8"/>
  <c r="H462" i="8" s="1"/>
  <c r="E417" i="11" s="1"/>
  <c r="G461" i="8"/>
  <c r="H461" i="8" s="1"/>
  <c r="E416" i="11" s="1"/>
  <c r="G460" i="8"/>
  <c r="H460" i="8" s="1"/>
  <c r="E415" i="11" s="1"/>
  <c r="G459" i="8"/>
  <c r="H459" i="8" s="1"/>
  <c r="E414" i="11" s="1"/>
  <c r="G458" i="8"/>
  <c r="H458" i="8" s="1"/>
  <c r="E413" i="11" s="1"/>
  <c r="G457" i="8"/>
  <c r="H457" i="8" s="1"/>
  <c r="E412" i="11" s="1"/>
  <c r="G456" i="8"/>
  <c r="H456" i="8" s="1"/>
  <c r="E411" i="11" s="1"/>
  <c r="G455" i="8"/>
  <c r="H455" i="8" s="1"/>
  <c r="E410" i="11" s="1"/>
  <c r="G454" i="8"/>
  <c r="H454" i="8" s="1"/>
  <c r="E409" i="11" s="1"/>
  <c r="G453" i="8"/>
  <c r="H453" i="8" s="1"/>
  <c r="E408" i="11" s="1"/>
  <c r="G452" i="8"/>
  <c r="H452" i="8" s="1"/>
  <c r="E407" i="11" s="1"/>
  <c r="G451" i="8"/>
  <c r="H451" i="8" s="1"/>
  <c r="E406" i="11" s="1"/>
  <c r="G450" i="8"/>
  <c r="H450" i="8" s="1"/>
  <c r="E405" i="11" s="1"/>
  <c r="G449" i="8"/>
  <c r="H449" i="8" s="1"/>
  <c r="E404" i="11" s="1"/>
  <c r="G448" i="8"/>
  <c r="H448" i="8" s="1"/>
  <c r="E403" i="11" s="1"/>
  <c r="G447" i="8"/>
  <c r="H447" i="8" s="1"/>
  <c r="E402" i="11" s="1"/>
  <c r="G446" i="8"/>
  <c r="H446" i="8" s="1"/>
  <c r="E401" i="11" s="1"/>
  <c r="G445" i="8"/>
  <c r="H445" i="8" s="1"/>
  <c r="E400" i="11" s="1"/>
  <c r="G444" i="8"/>
  <c r="H444" i="8" s="1"/>
  <c r="E399" i="11" s="1"/>
  <c r="G443" i="8"/>
  <c r="H443" i="8" s="1"/>
  <c r="E398" i="11" s="1"/>
  <c r="G442" i="8"/>
  <c r="H442" i="8" s="1"/>
  <c r="E397" i="11" s="1"/>
  <c r="G441" i="8"/>
  <c r="H441" i="8" s="1"/>
  <c r="E396" i="11" s="1"/>
  <c r="G440" i="8"/>
  <c r="H440" i="8" s="1"/>
  <c r="E395" i="11" s="1"/>
  <c r="G439" i="8"/>
  <c r="H439" i="8" s="1"/>
  <c r="E394" i="11" s="1"/>
  <c r="G438" i="8"/>
  <c r="H438" i="8" s="1"/>
  <c r="E393" i="11" s="1"/>
  <c r="G437" i="8"/>
  <c r="H437" i="8" s="1"/>
  <c r="E392" i="11" s="1"/>
  <c r="G436" i="8"/>
  <c r="H436" i="8" s="1"/>
  <c r="E391" i="11" s="1"/>
  <c r="G435" i="8"/>
  <c r="H435" i="8" s="1"/>
  <c r="E390" i="11" s="1"/>
  <c r="G434" i="8"/>
  <c r="H434" i="8" s="1"/>
  <c r="E389" i="11" s="1"/>
  <c r="G433" i="8"/>
  <c r="H433" i="8" s="1"/>
  <c r="E388" i="11" s="1"/>
  <c r="G432" i="8"/>
  <c r="H432" i="8" s="1"/>
  <c r="E387" i="11" s="1"/>
  <c r="G431" i="8"/>
  <c r="H431" i="8" s="1"/>
  <c r="E386" i="11" s="1"/>
  <c r="G430" i="8"/>
  <c r="H430" i="8" s="1"/>
  <c r="E385" i="11" s="1"/>
  <c r="G429" i="8"/>
  <c r="H429" i="8" s="1"/>
  <c r="E384" i="11" s="1"/>
  <c r="G428" i="8"/>
  <c r="H428" i="8"/>
  <c r="E383" i="11" s="1"/>
  <c r="G427" i="8"/>
  <c r="H427" i="8" s="1"/>
  <c r="E382" i="11" s="1"/>
  <c r="G426" i="8"/>
  <c r="H426" i="8" s="1"/>
  <c r="E381" i="11" s="1"/>
  <c r="G425" i="8"/>
  <c r="H425" i="8" s="1"/>
  <c r="E380" i="11" s="1"/>
  <c r="G424" i="8"/>
  <c r="H424" i="8" s="1"/>
  <c r="E379" i="11" s="1"/>
  <c r="G423" i="8"/>
  <c r="H423" i="8" s="1"/>
  <c r="E378" i="11" s="1"/>
  <c r="G422" i="8"/>
  <c r="H422" i="8" s="1"/>
  <c r="E377" i="11" s="1"/>
  <c r="G421" i="8"/>
  <c r="H421" i="8" s="1"/>
  <c r="E376" i="11" s="1"/>
  <c r="G420" i="8"/>
  <c r="H420" i="8" s="1"/>
  <c r="E375" i="11" s="1"/>
  <c r="G419" i="8"/>
  <c r="H419" i="8" s="1"/>
  <c r="E374" i="11" s="1"/>
  <c r="G418" i="8"/>
  <c r="H418" i="8" s="1"/>
  <c r="E373" i="11" s="1"/>
  <c r="G417" i="8"/>
  <c r="H417" i="8" s="1"/>
  <c r="E372" i="11" s="1"/>
  <c r="G416" i="8"/>
  <c r="H416" i="8" s="1"/>
  <c r="E371" i="11" s="1"/>
  <c r="G415" i="8"/>
  <c r="H415" i="8" s="1"/>
  <c r="E370" i="11" s="1"/>
  <c r="G414" i="8"/>
  <c r="H414" i="8" s="1"/>
  <c r="E369" i="11" s="1"/>
  <c r="G413" i="8"/>
  <c r="H413" i="8" s="1"/>
  <c r="E368" i="11" s="1"/>
  <c r="G412" i="8"/>
  <c r="H412" i="8" s="1"/>
  <c r="E367" i="11" s="1"/>
  <c r="G411" i="8"/>
  <c r="H411" i="8" s="1"/>
  <c r="E366" i="11" s="1"/>
  <c r="G410" i="8"/>
  <c r="H410" i="8" s="1"/>
  <c r="E365" i="11" s="1"/>
  <c r="G409" i="8"/>
  <c r="H409" i="8" s="1"/>
  <c r="E364" i="11" s="1"/>
  <c r="G408" i="8"/>
  <c r="H408" i="8" s="1"/>
  <c r="E363" i="11" s="1"/>
  <c r="G407" i="8"/>
  <c r="H407" i="8" s="1"/>
  <c r="E362" i="11" s="1"/>
  <c r="G406" i="8"/>
  <c r="H406" i="8" s="1"/>
  <c r="E361" i="11" s="1"/>
  <c r="G405" i="8"/>
  <c r="H405" i="8" s="1"/>
  <c r="E360" i="11" s="1"/>
  <c r="G404" i="8"/>
  <c r="H404" i="8" s="1"/>
  <c r="E359" i="11" s="1"/>
  <c r="G403" i="8"/>
  <c r="H403" i="8" s="1"/>
  <c r="E358" i="11" s="1"/>
  <c r="G402" i="8"/>
  <c r="H402" i="8" s="1"/>
  <c r="E357" i="11" s="1"/>
  <c r="G401" i="8"/>
  <c r="H401" i="8" s="1"/>
  <c r="E356" i="11" s="1"/>
  <c r="G400" i="8"/>
  <c r="H400" i="8" s="1"/>
  <c r="E355" i="11" s="1"/>
  <c r="G399" i="8"/>
  <c r="H399" i="8" s="1"/>
  <c r="E354" i="11" s="1"/>
  <c r="G398" i="8"/>
  <c r="H398" i="8" s="1"/>
  <c r="E353" i="11" s="1"/>
  <c r="G397" i="8"/>
  <c r="H397" i="8" s="1"/>
  <c r="E352" i="11" s="1"/>
  <c r="G396" i="8"/>
  <c r="H396" i="8" s="1"/>
  <c r="E351" i="11" s="1"/>
  <c r="G395" i="8"/>
  <c r="H395" i="8" s="1"/>
  <c r="E350" i="11" s="1"/>
  <c r="G394" i="8"/>
  <c r="H394" i="8" s="1"/>
  <c r="E349" i="11" s="1"/>
  <c r="G393" i="8"/>
  <c r="H393" i="8" s="1"/>
  <c r="E348" i="11" s="1"/>
  <c r="G392" i="8"/>
  <c r="H392" i="8" s="1"/>
  <c r="E347" i="11" s="1"/>
  <c r="G391" i="8"/>
  <c r="H391" i="8" s="1"/>
  <c r="E346" i="11" s="1"/>
  <c r="G390" i="8"/>
  <c r="H390" i="8" s="1"/>
  <c r="E345" i="11" s="1"/>
  <c r="G389" i="8"/>
  <c r="H389" i="8" s="1"/>
  <c r="E344" i="11" s="1"/>
  <c r="G388" i="8"/>
  <c r="H388" i="8" s="1"/>
  <c r="E343" i="11" s="1"/>
  <c r="G387" i="8"/>
  <c r="H387" i="8" s="1"/>
  <c r="E342" i="11" s="1"/>
  <c r="G386" i="8"/>
  <c r="H386" i="8" s="1"/>
  <c r="E341" i="11" s="1"/>
  <c r="G385" i="8"/>
  <c r="H385" i="8" s="1"/>
  <c r="E340" i="11" s="1"/>
  <c r="G384" i="8"/>
  <c r="H384" i="8" s="1"/>
  <c r="E339" i="11" s="1"/>
  <c r="G383" i="8"/>
  <c r="H383" i="8" s="1"/>
  <c r="E338" i="11" s="1"/>
  <c r="G382" i="8"/>
  <c r="H382" i="8" s="1"/>
  <c r="E337" i="11" s="1"/>
  <c r="G381" i="8"/>
  <c r="H381" i="8" s="1"/>
  <c r="E336" i="11" s="1"/>
  <c r="G380" i="8"/>
  <c r="H380" i="8" s="1"/>
  <c r="E335" i="11" s="1"/>
  <c r="G379" i="8"/>
  <c r="H379" i="8" s="1"/>
  <c r="E334" i="11" s="1"/>
  <c r="G378" i="8"/>
  <c r="H378" i="8" s="1"/>
  <c r="E333" i="11" s="1"/>
  <c r="G377" i="8"/>
  <c r="H377" i="8" s="1"/>
  <c r="E332" i="11" s="1"/>
  <c r="G376" i="8"/>
  <c r="H376" i="8" s="1"/>
  <c r="E331" i="11" s="1"/>
  <c r="G375" i="8"/>
  <c r="H375" i="8" s="1"/>
  <c r="E330" i="11" s="1"/>
  <c r="G374" i="8"/>
  <c r="H374" i="8" s="1"/>
  <c r="E329" i="11" s="1"/>
  <c r="G373" i="8"/>
  <c r="H373" i="8" s="1"/>
  <c r="E328" i="11" s="1"/>
  <c r="G372" i="8"/>
  <c r="H372" i="8" s="1"/>
  <c r="E327" i="11" s="1"/>
  <c r="G371" i="8"/>
  <c r="H371" i="8" s="1"/>
  <c r="E326" i="11" s="1"/>
  <c r="G370" i="8"/>
  <c r="H370" i="8" s="1"/>
  <c r="E325" i="11" s="1"/>
  <c r="G369" i="8"/>
  <c r="H369" i="8" s="1"/>
  <c r="E324" i="11" s="1"/>
  <c r="G368" i="8"/>
  <c r="H368" i="8" s="1"/>
  <c r="E323" i="11" s="1"/>
  <c r="G367" i="8"/>
  <c r="H367" i="8" s="1"/>
  <c r="E322" i="11" s="1"/>
  <c r="G366" i="8"/>
  <c r="H366" i="8" s="1"/>
  <c r="E321" i="11" s="1"/>
  <c r="G365" i="8"/>
  <c r="H365" i="8" s="1"/>
  <c r="E320" i="11" s="1"/>
  <c r="G364" i="8"/>
  <c r="H364" i="8" s="1"/>
  <c r="E319" i="11" s="1"/>
  <c r="G363" i="8"/>
  <c r="H363" i="8" s="1"/>
  <c r="E318" i="11" s="1"/>
  <c r="G362" i="8"/>
  <c r="H362" i="8" s="1"/>
  <c r="E317" i="11" s="1"/>
  <c r="G361" i="8"/>
  <c r="H361" i="8" s="1"/>
  <c r="E316" i="11" s="1"/>
  <c r="G360" i="8"/>
  <c r="H360" i="8" s="1"/>
  <c r="E315" i="11" s="1"/>
  <c r="G359" i="8"/>
  <c r="H359" i="8" s="1"/>
  <c r="E314" i="11" s="1"/>
  <c r="G358" i="8"/>
  <c r="H358" i="8" s="1"/>
  <c r="E313" i="11" s="1"/>
  <c r="G357" i="8"/>
  <c r="H357" i="8" s="1"/>
  <c r="E312" i="11" s="1"/>
  <c r="G356" i="8"/>
  <c r="H356" i="8" s="1"/>
  <c r="E311" i="11" s="1"/>
  <c r="G355" i="8"/>
  <c r="H355" i="8" s="1"/>
  <c r="E310" i="11" s="1"/>
  <c r="G354" i="8"/>
  <c r="H354" i="8" s="1"/>
  <c r="E309" i="11" s="1"/>
  <c r="G353" i="8"/>
  <c r="H353" i="8" s="1"/>
  <c r="E308" i="11" s="1"/>
  <c r="G352" i="8"/>
  <c r="H352" i="8" s="1"/>
  <c r="E307" i="11" s="1"/>
  <c r="G351" i="8"/>
  <c r="H351" i="8" s="1"/>
  <c r="E306" i="11" s="1"/>
  <c r="G350" i="8"/>
  <c r="H350" i="8" s="1"/>
  <c r="E305" i="11" s="1"/>
  <c r="G349" i="8"/>
  <c r="H349" i="8" s="1"/>
  <c r="E304" i="11" s="1"/>
  <c r="G348" i="8"/>
  <c r="H348" i="8"/>
  <c r="E303" i="11" s="1"/>
  <c r="G347" i="8"/>
  <c r="H347" i="8" s="1"/>
  <c r="E302" i="11" s="1"/>
  <c r="G346" i="8"/>
  <c r="H346" i="8" s="1"/>
  <c r="E301" i="11" s="1"/>
  <c r="G345" i="8"/>
  <c r="H345" i="8" s="1"/>
  <c r="E300" i="11" s="1"/>
  <c r="G344" i="8"/>
  <c r="H344" i="8" s="1"/>
  <c r="E299" i="11" s="1"/>
  <c r="G343" i="8"/>
  <c r="H343" i="8" s="1"/>
  <c r="E298" i="11" s="1"/>
  <c r="G342" i="8"/>
  <c r="H342" i="8" s="1"/>
  <c r="E297" i="11" s="1"/>
  <c r="G341" i="8"/>
  <c r="H341" i="8" s="1"/>
  <c r="E296" i="11" s="1"/>
  <c r="G340" i="8"/>
  <c r="H340" i="8" s="1"/>
  <c r="E295" i="11" s="1"/>
  <c r="G339" i="8"/>
  <c r="H339" i="8" s="1"/>
  <c r="E294" i="11" s="1"/>
  <c r="G338" i="8"/>
  <c r="H338" i="8" s="1"/>
  <c r="E293" i="11" s="1"/>
  <c r="G337" i="8"/>
  <c r="H337" i="8" s="1"/>
  <c r="E292" i="11" s="1"/>
  <c r="G336" i="8"/>
  <c r="H336" i="8" s="1"/>
  <c r="E291" i="11" s="1"/>
  <c r="G335" i="8"/>
  <c r="H335" i="8" s="1"/>
  <c r="E290" i="11" s="1"/>
  <c r="G334" i="8"/>
  <c r="H334" i="8" s="1"/>
  <c r="E289" i="11" s="1"/>
  <c r="G333" i="8"/>
  <c r="H333" i="8" s="1"/>
  <c r="E288" i="11" s="1"/>
  <c r="G332" i="8"/>
  <c r="H332" i="8" s="1"/>
  <c r="E287" i="11" s="1"/>
  <c r="G331" i="8"/>
  <c r="H331" i="8" s="1"/>
  <c r="E286" i="11" s="1"/>
  <c r="G330" i="8"/>
  <c r="H330" i="8" s="1"/>
  <c r="E285" i="11" s="1"/>
  <c r="G329" i="8"/>
  <c r="H329" i="8" s="1"/>
  <c r="E284" i="11" s="1"/>
  <c r="G328" i="8"/>
  <c r="H328" i="8" s="1"/>
  <c r="E283" i="11" s="1"/>
  <c r="G327" i="8"/>
  <c r="H327" i="8" s="1"/>
  <c r="E282" i="11" s="1"/>
  <c r="G326" i="8"/>
  <c r="H326" i="8" s="1"/>
  <c r="E281" i="11" s="1"/>
  <c r="G325" i="8"/>
  <c r="H325" i="8" s="1"/>
  <c r="E280" i="11" s="1"/>
  <c r="G324" i="8"/>
  <c r="H324" i="8" s="1"/>
  <c r="E279" i="11" s="1"/>
  <c r="G323" i="8"/>
  <c r="H323" i="8" s="1"/>
  <c r="E278" i="11" s="1"/>
  <c r="G322" i="8"/>
  <c r="H322" i="8" s="1"/>
  <c r="E277" i="11" s="1"/>
  <c r="G321" i="8"/>
  <c r="H321" i="8" s="1"/>
  <c r="E276" i="11" s="1"/>
  <c r="G320" i="8"/>
  <c r="H320" i="8" s="1"/>
  <c r="E275" i="11" s="1"/>
  <c r="G319" i="8"/>
  <c r="H319" i="8" s="1"/>
  <c r="E274" i="11" s="1"/>
  <c r="G318" i="8"/>
  <c r="H318" i="8" s="1"/>
  <c r="E273" i="11" s="1"/>
  <c r="G317" i="8"/>
  <c r="H317" i="8" s="1"/>
  <c r="E272" i="11" s="1"/>
  <c r="G316" i="8"/>
  <c r="H316" i="8" s="1"/>
  <c r="E271" i="11" s="1"/>
  <c r="G315" i="8"/>
  <c r="H315" i="8" s="1"/>
  <c r="E270" i="11" s="1"/>
  <c r="G314" i="8"/>
  <c r="H314" i="8" s="1"/>
  <c r="E269" i="11" s="1"/>
  <c r="G313" i="8"/>
  <c r="H313" i="8" s="1"/>
  <c r="E268" i="11" s="1"/>
  <c r="G312" i="8"/>
  <c r="H312" i="8" s="1"/>
  <c r="E267" i="11" s="1"/>
  <c r="G311" i="8"/>
  <c r="H311" i="8" s="1"/>
  <c r="E266" i="11" s="1"/>
  <c r="G310" i="8"/>
  <c r="H310" i="8" s="1"/>
  <c r="E265" i="11" s="1"/>
  <c r="G309" i="8"/>
  <c r="H309" i="8" s="1"/>
  <c r="E264" i="11" s="1"/>
  <c r="G308" i="8"/>
  <c r="H308" i="8" s="1"/>
  <c r="E263" i="11" s="1"/>
  <c r="G307" i="8"/>
  <c r="H307" i="8" s="1"/>
  <c r="E262" i="11" s="1"/>
  <c r="G306" i="8"/>
  <c r="H306" i="8" s="1"/>
  <c r="E261" i="11" s="1"/>
  <c r="G305" i="8"/>
  <c r="H305" i="8" s="1"/>
  <c r="E260" i="11" s="1"/>
  <c r="G304" i="8"/>
  <c r="H304" i="8" s="1"/>
  <c r="E259" i="11" s="1"/>
  <c r="G303" i="8"/>
  <c r="H303" i="8" s="1"/>
  <c r="E258" i="11" s="1"/>
  <c r="G302" i="8"/>
  <c r="H302" i="8" s="1"/>
  <c r="E257" i="11" s="1"/>
  <c r="G301" i="8"/>
  <c r="H301" i="8" s="1"/>
  <c r="E256" i="11" s="1"/>
  <c r="G300" i="8"/>
  <c r="H300" i="8" s="1"/>
  <c r="E255" i="11" s="1"/>
  <c r="G299" i="8"/>
  <c r="H299" i="8" s="1"/>
  <c r="E254" i="11" s="1"/>
  <c r="G298" i="8"/>
  <c r="H298" i="8" s="1"/>
  <c r="E253" i="11" s="1"/>
  <c r="G297" i="8"/>
  <c r="H297" i="8" s="1"/>
  <c r="E252" i="11" s="1"/>
  <c r="G296" i="8"/>
  <c r="H296" i="8" s="1"/>
  <c r="E251" i="11" s="1"/>
  <c r="G295" i="8"/>
  <c r="H295" i="8" s="1"/>
  <c r="E250" i="11" s="1"/>
  <c r="G294" i="8"/>
  <c r="H294" i="8" s="1"/>
  <c r="E249" i="11" s="1"/>
  <c r="G293" i="8"/>
  <c r="H293" i="8" s="1"/>
  <c r="E248" i="11" s="1"/>
  <c r="G292" i="8"/>
  <c r="H292" i="8" s="1"/>
  <c r="E247" i="11" s="1"/>
  <c r="G291" i="8"/>
  <c r="H291" i="8" s="1"/>
  <c r="E246" i="11" s="1"/>
  <c r="G290" i="8"/>
  <c r="H290" i="8" s="1"/>
  <c r="E245" i="11" s="1"/>
  <c r="G289" i="8"/>
  <c r="H289" i="8" s="1"/>
  <c r="E244" i="11" s="1"/>
  <c r="G288" i="8"/>
  <c r="H288" i="8" s="1"/>
  <c r="E243" i="11" s="1"/>
  <c r="G287" i="8"/>
  <c r="H287" i="8" s="1"/>
  <c r="E242" i="11" s="1"/>
  <c r="G286" i="8"/>
  <c r="H286" i="8" s="1"/>
  <c r="E241" i="11" s="1"/>
  <c r="G285" i="8"/>
  <c r="H285" i="8" s="1"/>
  <c r="E240" i="11" s="1"/>
  <c r="G284" i="8"/>
  <c r="H284" i="8" s="1"/>
  <c r="E239" i="11" s="1"/>
  <c r="G283" i="8"/>
  <c r="H283" i="8" s="1"/>
  <c r="E238" i="11" s="1"/>
  <c r="G282" i="8"/>
  <c r="H282" i="8" s="1"/>
  <c r="E237" i="11" s="1"/>
  <c r="G281" i="8"/>
  <c r="H281" i="8" s="1"/>
  <c r="E236" i="11" s="1"/>
  <c r="G280" i="8"/>
  <c r="H280" i="8" s="1"/>
  <c r="E235" i="11" s="1"/>
  <c r="G279" i="8"/>
  <c r="H279" i="8" s="1"/>
  <c r="E234" i="11" s="1"/>
  <c r="G278" i="8"/>
  <c r="H278" i="8" s="1"/>
  <c r="E233" i="11" s="1"/>
  <c r="G277" i="8"/>
  <c r="H277" i="8" s="1"/>
  <c r="E232" i="11" s="1"/>
  <c r="G276" i="8"/>
  <c r="H276" i="8" s="1"/>
  <c r="E231" i="11" s="1"/>
  <c r="G275" i="8"/>
  <c r="H275" i="8" s="1"/>
  <c r="E230" i="11" s="1"/>
  <c r="G274" i="8"/>
  <c r="H274" i="8" s="1"/>
  <c r="E229" i="11" s="1"/>
  <c r="G273" i="8"/>
  <c r="H273" i="8" s="1"/>
  <c r="E228" i="11" s="1"/>
  <c r="G272" i="8"/>
  <c r="H272" i="8" s="1"/>
  <c r="E227" i="11" s="1"/>
  <c r="G271" i="8"/>
  <c r="H271" i="8" s="1"/>
  <c r="E226" i="11" s="1"/>
  <c r="G270" i="8"/>
  <c r="H270" i="8" s="1"/>
  <c r="E225" i="11" s="1"/>
  <c r="G269" i="8"/>
  <c r="H269" i="8" s="1"/>
  <c r="E224" i="11" s="1"/>
  <c r="G268" i="8"/>
  <c r="H268" i="8" s="1"/>
  <c r="E223" i="11" s="1"/>
  <c r="G267" i="8"/>
  <c r="H267" i="8" s="1"/>
  <c r="E222" i="11" s="1"/>
  <c r="G266" i="8"/>
  <c r="H266" i="8" s="1"/>
  <c r="E221" i="11" s="1"/>
  <c r="G265" i="8"/>
  <c r="H265" i="8" s="1"/>
  <c r="E220" i="11" s="1"/>
  <c r="G264" i="8"/>
  <c r="H264" i="8" s="1"/>
  <c r="E219" i="11" s="1"/>
  <c r="G263" i="8"/>
  <c r="H263" i="8" s="1"/>
  <c r="E218" i="11" s="1"/>
  <c r="G262" i="8"/>
  <c r="H262" i="8" s="1"/>
  <c r="E217" i="11" s="1"/>
  <c r="G261" i="8"/>
  <c r="H261" i="8" s="1"/>
  <c r="E216" i="11" s="1"/>
  <c r="G260" i="8"/>
  <c r="H260" i="8" s="1"/>
  <c r="E215" i="11" s="1"/>
  <c r="G259" i="8"/>
  <c r="H259" i="8" s="1"/>
  <c r="E214" i="11" s="1"/>
  <c r="G258" i="8"/>
  <c r="H258" i="8" s="1"/>
  <c r="E213" i="11" s="1"/>
  <c r="G257" i="8"/>
  <c r="H257" i="8" s="1"/>
  <c r="E212" i="11" s="1"/>
  <c r="G256" i="8"/>
  <c r="H256" i="8" s="1"/>
  <c r="E211" i="11" s="1"/>
  <c r="G255" i="8"/>
  <c r="H255" i="8" s="1"/>
  <c r="E210" i="11" s="1"/>
  <c r="G254" i="8"/>
  <c r="H254" i="8" s="1"/>
  <c r="E209" i="11" s="1"/>
  <c r="G253" i="8"/>
  <c r="H253" i="8" s="1"/>
  <c r="E208" i="11" s="1"/>
  <c r="G252" i="8"/>
  <c r="H252" i="8" s="1"/>
  <c r="E207" i="11" s="1"/>
  <c r="G251" i="8"/>
  <c r="H251" i="8" s="1"/>
  <c r="E206" i="11" s="1"/>
  <c r="G250" i="8"/>
  <c r="H250" i="8" s="1"/>
  <c r="E205" i="11" s="1"/>
  <c r="G249" i="8"/>
  <c r="H249" i="8" s="1"/>
  <c r="E204" i="11" s="1"/>
  <c r="G248" i="8"/>
  <c r="H248" i="8" s="1"/>
  <c r="E203" i="11" s="1"/>
  <c r="G247" i="8"/>
  <c r="H247" i="8" s="1"/>
  <c r="E202" i="11" s="1"/>
  <c r="G246" i="8"/>
  <c r="H246" i="8" s="1"/>
  <c r="E201" i="11" s="1"/>
  <c r="G245" i="8"/>
  <c r="H245" i="8" s="1"/>
  <c r="E200" i="11" s="1"/>
  <c r="G244" i="8"/>
  <c r="H244" i="8" s="1"/>
  <c r="E199" i="11" s="1"/>
  <c r="G243" i="8"/>
  <c r="H243" i="8" s="1"/>
  <c r="E198" i="11" s="1"/>
  <c r="G242" i="8"/>
  <c r="H242" i="8" s="1"/>
  <c r="E197" i="11" s="1"/>
  <c r="G241" i="8"/>
  <c r="H241" i="8" s="1"/>
  <c r="E196" i="11" s="1"/>
  <c r="G240" i="8"/>
  <c r="H240" i="8" s="1"/>
  <c r="E195" i="11" s="1"/>
  <c r="G239" i="8"/>
  <c r="H239" i="8" s="1"/>
  <c r="E194" i="11" s="1"/>
  <c r="G238" i="8"/>
  <c r="H238" i="8" s="1"/>
  <c r="E193" i="11" s="1"/>
  <c r="G237" i="8"/>
  <c r="H237" i="8" s="1"/>
  <c r="E192" i="11" s="1"/>
  <c r="G236" i="8"/>
  <c r="H236" i="8"/>
  <c r="E191" i="11" s="1"/>
  <c r="G235" i="8"/>
  <c r="H235" i="8" s="1"/>
  <c r="E190" i="11" s="1"/>
  <c r="G234" i="8"/>
  <c r="H234" i="8" s="1"/>
  <c r="E189" i="11" s="1"/>
  <c r="G233" i="8"/>
  <c r="H233" i="8" s="1"/>
  <c r="E188" i="11" s="1"/>
  <c r="G232" i="8"/>
  <c r="H232" i="8" s="1"/>
  <c r="E187" i="11" s="1"/>
  <c r="G231" i="8"/>
  <c r="H231" i="8" s="1"/>
  <c r="E186" i="11" s="1"/>
  <c r="G230" i="8"/>
  <c r="H230" i="8" s="1"/>
  <c r="E185" i="11" s="1"/>
  <c r="G229" i="8"/>
  <c r="H229" i="8" s="1"/>
  <c r="E184" i="11" s="1"/>
  <c r="G228" i="8"/>
  <c r="H228" i="8" s="1"/>
  <c r="E183" i="11" s="1"/>
  <c r="G227" i="8"/>
  <c r="H227" i="8" s="1"/>
  <c r="E182" i="11" s="1"/>
  <c r="G226" i="8"/>
  <c r="H226" i="8" s="1"/>
  <c r="E181" i="11" s="1"/>
  <c r="G225" i="8"/>
  <c r="H225" i="8" s="1"/>
  <c r="E180" i="11" s="1"/>
  <c r="G224" i="8"/>
  <c r="H224" i="8" s="1"/>
  <c r="E179" i="11" s="1"/>
  <c r="G223" i="8"/>
  <c r="H223" i="8" s="1"/>
  <c r="E178" i="11" s="1"/>
  <c r="G222" i="8"/>
  <c r="H222" i="8" s="1"/>
  <c r="E177" i="11" s="1"/>
  <c r="G221" i="8"/>
  <c r="H221" i="8" s="1"/>
  <c r="E176" i="11" s="1"/>
  <c r="G220" i="8"/>
  <c r="H220" i="8" s="1"/>
  <c r="E175" i="11" s="1"/>
  <c r="G219" i="8"/>
  <c r="H219" i="8" s="1"/>
  <c r="E174" i="11" s="1"/>
  <c r="G218" i="8"/>
  <c r="H218" i="8" s="1"/>
  <c r="E173" i="11" s="1"/>
  <c r="G217" i="8"/>
  <c r="H217" i="8" s="1"/>
  <c r="E172" i="11" s="1"/>
  <c r="G216" i="8"/>
  <c r="H216" i="8" s="1"/>
  <c r="E171" i="11" s="1"/>
  <c r="G215" i="8"/>
  <c r="H215" i="8" s="1"/>
  <c r="E170" i="11" s="1"/>
  <c r="G214" i="8"/>
  <c r="H214" i="8" s="1"/>
  <c r="E169" i="11" s="1"/>
  <c r="G213" i="8"/>
  <c r="H213" i="8" s="1"/>
  <c r="E168" i="11" s="1"/>
  <c r="G212" i="8"/>
  <c r="H212" i="8" s="1"/>
  <c r="E167" i="11" s="1"/>
  <c r="G211" i="8"/>
  <c r="H211" i="8" s="1"/>
  <c r="E166" i="11" s="1"/>
  <c r="G210" i="8"/>
  <c r="H210" i="8" s="1"/>
  <c r="E165" i="11" s="1"/>
  <c r="G209" i="8"/>
  <c r="H209" i="8" s="1"/>
  <c r="E164" i="11" s="1"/>
  <c r="G208" i="8"/>
  <c r="H208" i="8" s="1"/>
  <c r="E163" i="11" s="1"/>
  <c r="G207" i="8"/>
  <c r="H207" i="8" s="1"/>
  <c r="E162" i="11" s="1"/>
  <c r="G206" i="8"/>
  <c r="H206" i="8" s="1"/>
  <c r="E161" i="11" s="1"/>
  <c r="G205" i="8"/>
  <c r="H205" i="8" s="1"/>
  <c r="E160" i="11" s="1"/>
  <c r="G204" i="8"/>
  <c r="H204" i="8" s="1"/>
  <c r="E159" i="11" s="1"/>
  <c r="G203" i="8"/>
  <c r="H203" i="8" s="1"/>
  <c r="E158" i="11" s="1"/>
  <c r="G202" i="8"/>
  <c r="H202" i="8" s="1"/>
  <c r="E157" i="11" s="1"/>
  <c r="G201" i="8"/>
  <c r="H201" i="8" s="1"/>
  <c r="E156" i="11" s="1"/>
  <c r="G200" i="8"/>
  <c r="H200" i="8" s="1"/>
  <c r="E155" i="11" s="1"/>
  <c r="G199" i="8"/>
  <c r="H199" i="8" s="1"/>
  <c r="E154" i="11" s="1"/>
  <c r="G198" i="8"/>
  <c r="H198" i="8" s="1"/>
  <c r="E153" i="11" s="1"/>
  <c r="G197" i="8"/>
  <c r="H197" i="8" s="1"/>
  <c r="E152" i="11" s="1"/>
  <c r="G196" i="8"/>
  <c r="H196" i="8" s="1"/>
  <c r="E151" i="11" s="1"/>
  <c r="G195" i="8"/>
  <c r="H195" i="8" s="1"/>
  <c r="E150" i="11" s="1"/>
  <c r="G194" i="8"/>
  <c r="H194" i="8" s="1"/>
  <c r="E149" i="11" s="1"/>
  <c r="G193" i="8"/>
  <c r="H193" i="8" s="1"/>
  <c r="E148" i="11" s="1"/>
  <c r="G192" i="8"/>
  <c r="H192" i="8" s="1"/>
  <c r="E147" i="11" s="1"/>
  <c r="G191" i="8"/>
  <c r="H191" i="8" s="1"/>
  <c r="E146" i="11" s="1"/>
  <c r="G190" i="8"/>
  <c r="H190" i="8" s="1"/>
  <c r="E145" i="11" s="1"/>
  <c r="G189" i="8"/>
  <c r="H189" i="8" s="1"/>
  <c r="E144" i="11" s="1"/>
  <c r="G188" i="8"/>
  <c r="H188" i="8" s="1"/>
  <c r="E143" i="11" s="1"/>
  <c r="G187" i="8"/>
  <c r="H187" i="8" s="1"/>
  <c r="E142" i="11" s="1"/>
  <c r="G186" i="8"/>
  <c r="H186" i="8" s="1"/>
  <c r="E141" i="11" s="1"/>
  <c r="G185" i="8"/>
  <c r="H185" i="8" s="1"/>
  <c r="E140" i="11" s="1"/>
  <c r="G184" i="8"/>
  <c r="H184" i="8" s="1"/>
  <c r="E139" i="11" s="1"/>
  <c r="G183" i="8"/>
  <c r="H183" i="8" s="1"/>
  <c r="E138" i="11" s="1"/>
  <c r="G182" i="8"/>
  <c r="H182" i="8" s="1"/>
  <c r="E137" i="11" s="1"/>
  <c r="G181" i="8"/>
  <c r="H181" i="8" s="1"/>
  <c r="E136" i="11" s="1"/>
  <c r="G180" i="8"/>
  <c r="H180" i="8" s="1"/>
  <c r="E135" i="11" s="1"/>
  <c r="G179" i="8"/>
  <c r="H179" i="8" s="1"/>
  <c r="E134" i="11" s="1"/>
  <c r="G178" i="8"/>
  <c r="H178" i="8" s="1"/>
  <c r="E133" i="11" s="1"/>
  <c r="G177" i="8"/>
  <c r="H177" i="8" s="1"/>
  <c r="E132" i="11" s="1"/>
  <c r="G176" i="8"/>
  <c r="H176" i="8" s="1"/>
  <c r="E131" i="11" s="1"/>
  <c r="G175" i="8"/>
  <c r="H175" i="8" s="1"/>
  <c r="E130" i="11" s="1"/>
  <c r="G174" i="8"/>
  <c r="H174" i="8" s="1"/>
  <c r="E129" i="11" s="1"/>
  <c r="G173" i="8"/>
  <c r="H173" i="8" s="1"/>
  <c r="E128" i="11" s="1"/>
  <c r="G172" i="8"/>
  <c r="H172" i="8" s="1"/>
  <c r="E127" i="11" s="1"/>
  <c r="G171" i="8"/>
  <c r="H171" i="8" s="1"/>
  <c r="E126" i="11" s="1"/>
  <c r="G170" i="8"/>
  <c r="H170" i="8" s="1"/>
  <c r="E125" i="11" s="1"/>
  <c r="G169" i="8"/>
  <c r="H169" i="8" s="1"/>
  <c r="E124" i="11" s="1"/>
  <c r="G168" i="8"/>
  <c r="H168" i="8" s="1"/>
  <c r="E123" i="11" s="1"/>
  <c r="G167" i="8"/>
  <c r="H167" i="8" s="1"/>
  <c r="E122" i="11" s="1"/>
  <c r="G166" i="8"/>
  <c r="H166" i="8" s="1"/>
  <c r="E121" i="11" s="1"/>
  <c r="G165" i="8"/>
  <c r="H165" i="8" s="1"/>
  <c r="E120" i="11" s="1"/>
  <c r="G164" i="8"/>
  <c r="H164" i="8" s="1"/>
  <c r="E119" i="11" s="1"/>
  <c r="G163" i="8"/>
  <c r="H163" i="8" s="1"/>
  <c r="E118" i="11" s="1"/>
  <c r="G162" i="8"/>
  <c r="H162" i="8" s="1"/>
  <c r="E117" i="11" s="1"/>
  <c r="G161" i="8"/>
  <c r="H161" i="8" s="1"/>
  <c r="E116" i="11" s="1"/>
  <c r="G160" i="8"/>
  <c r="H160" i="8" s="1"/>
  <c r="E115" i="11" s="1"/>
  <c r="G159" i="8"/>
  <c r="H159" i="8" s="1"/>
  <c r="E114" i="11" s="1"/>
  <c r="G158" i="8"/>
  <c r="H158" i="8" s="1"/>
  <c r="E113" i="11" s="1"/>
  <c r="G157" i="8"/>
  <c r="H157" i="8" s="1"/>
  <c r="E112" i="11" s="1"/>
  <c r="G156" i="8"/>
  <c r="H156" i="8" s="1"/>
  <c r="E111" i="11" s="1"/>
  <c r="G155" i="8"/>
  <c r="H155" i="8" s="1"/>
  <c r="E110" i="11" s="1"/>
  <c r="G154" i="8"/>
  <c r="H154" i="8" s="1"/>
  <c r="E109" i="11" s="1"/>
  <c r="G153" i="8"/>
  <c r="H153" i="8" s="1"/>
  <c r="E108" i="11" s="1"/>
  <c r="G152" i="8"/>
  <c r="H152" i="8" s="1"/>
  <c r="E107" i="11" s="1"/>
  <c r="G151" i="8"/>
  <c r="H151" i="8" s="1"/>
  <c r="E106" i="11" s="1"/>
  <c r="G150" i="8"/>
  <c r="H150" i="8" s="1"/>
  <c r="E105" i="11" s="1"/>
  <c r="G149" i="8"/>
  <c r="H149" i="8" s="1"/>
  <c r="E104" i="11" s="1"/>
  <c r="G148" i="8"/>
  <c r="H148" i="8" s="1"/>
  <c r="E103" i="11" s="1"/>
  <c r="G147" i="8"/>
  <c r="H147" i="8" s="1"/>
  <c r="E102" i="11" s="1"/>
  <c r="G146" i="8"/>
  <c r="H146" i="8" s="1"/>
  <c r="E101" i="11" s="1"/>
  <c r="G145" i="8"/>
  <c r="H145" i="8" s="1"/>
  <c r="E100" i="11" s="1"/>
  <c r="G144" i="8"/>
  <c r="H144" i="8"/>
  <c r="E99" i="11" s="1"/>
  <c r="G143" i="8"/>
  <c r="H143" i="8" s="1"/>
  <c r="E98" i="11" s="1"/>
  <c r="G142" i="8"/>
  <c r="H142" i="8" s="1"/>
  <c r="E97" i="11" s="1"/>
  <c r="G141" i="8"/>
  <c r="H141" i="8" s="1"/>
  <c r="E96" i="11" s="1"/>
  <c r="G140" i="8"/>
  <c r="H140" i="8" s="1"/>
  <c r="E95" i="11" s="1"/>
  <c r="G139" i="8"/>
  <c r="H139" i="8" s="1"/>
  <c r="E94" i="11" s="1"/>
  <c r="G138" i="8"/>
  <c r="H138" i="8" s="1"/>
  <c r="E93" i="11" s="1"/>
  <c r="G137" i="8"/>
  <c r="H137" i="8" s="1"/>
  <c r="E92" i="11" s="1"/>
  <c r="G136" i="8"/>
  <c r="H136" i="8" s="1"/>
  <c r="E91" i="11" s="1"/>
  <c r="G135" i="8"/>
  <c r="H135" i="8" s="1"/>
  <c r="E90" i="11" s="1"/>
  <c r="G134" i="8"/>
  <c r="H134" i="8" s="1"/>
  <c r="E89" i="11" s="1"/>
  <c r="G133" i="8"/>
  <c r="H133" i="8" s="1"/>
  <c r="E88" i="11" s="1"/>
  <c r="G132" i="8"/>
  <c r="H132" i="8" s="1"/>
  <c r="E87" i="11" s="1"/>
  <c r="G131" i="8"/>
  <c r="H131" i="8" s="1"/>
  <c r="E86" i="11" s="1"/>
  <c r="G130" i="8"/>
  <c r="H130" i="8" s="1"/>
  <c r="E85" i="11" s="1"/>
  <c r="G129" i="8"/>
  <c r="H129" i="8" s="1"/>
  <c r="E84" i="11" s="1"/>
  <c r="G128" i="8"/>
  <c r="H128" i="8" s="1"/>
  <c r="E83" i="11" s="1"/>
  <c r="G127" i="8"/>
  <c r="H127" i="8" s="1"/>
  <c r="E82" i="11" s="1"/>
  <c r="G126" i="8"/>
  <c r="H126" i="8" s="1"/>
  <c r="E81" i="11" s="1"/>
  <c r="G125" i="8"/>
  <c r="H125" i="8" s="1"/>
  <c r="E80" i="11" s="1"/>
  <c r="G124" i="8"/>
  <c r="H124" i="8" s="1"/>
  <c r="E79" i="11" s="1"/>
  <c r="G123" i="8"/>
  <c r="H123" i="8" s="1"/>
  <c r="E78" i="11" s="1"/>
  <c r="G122" i="8"/>
  <c r="H122" i="8" s="1"/>
  <c r="E77" i="11" s="1"/>
  <c r="G121" i="8"/>
  <c r="H121" i="8" s="1"/>
  <c r="E76" i="11" s="1"/>
  <c r="G120" i="8"/>
  <c r="H120" i="8" s="1"/>
  <c r="E75" i="11" s="1"/>
  <c r="G119" i="8"/>
  <c r="H119" i="8" s="1"/>
  <c r="E74" i="11" s="1"/>
  <c r="G118" i="8"/>
  <c r="H118" i="8" s="1"/>
  <c r="E73" i="11" s="1"/>
  <c r="G117" i="8"/>
  <c r="H117" i="8" s="1"/>
  <c r="E72" i="11" s="1"/>
  <c r="G116" i="8"/>
  <c r="H116" i="8" s="1"/>
  <c r="E71" i="11" s="1"/>
  <c r="G115" i="8"/>
  <c r="H115" i="8" s="1"/>
  <c r="E70" i="11" s="1"/>
  <c r="G114" i="8"/>
  <c r="H114" i="8" s="1"/>
  <c r="E69" i="11" s="1"/>
  <c r="G113" i="8"/>
  <c r="H113" i="8" s="1"/>
  <c r="E68" i="11" s="1"/>
  <c r="G112" i="8"/>
  <c r="H112" i="8" s="1"/>
  <c r="E67" i="11" s="1"/>
  <c r="G111" i="8"/>
  <c r="H111" i="8" s="1"/>
  <c r="E66" i="11" s="1"/>
  <c r="G110" i="8"/>
  <c r="H110" i="8" s="1"/>
  <c r="E65" i="11" s="1"/>
  <c r="G109" i="8"/>
  <c r="H109" i="8" s="1"/>
  <c r="E64" i="11" s="1"/>
  <c r="G108" i="8"/>
  <c r="H108" i="8" s="1"/>
  <c r="E63" i="11" s="1"/>
  <c r="G107" i="8"/>
  <c r="H107" i="8" s="1"/>
  <c r="E62" i="11" s="1"/>
  <c r="G106" i="8"/>
  <c r="H106" i="8" s="1"/>
  <c r="E61" i="11" s="1"/>
  <c r="G105" i="8"/>
  <c r="H105" i="8" s="1"/>
  <c r="E60" i="11" s="1"/>
  <c r="G104" i="8"/>
  <c r="H104" i="8" s="1"/>
  <c r="E59" i="11" s="1"/>
  <c r="G103" i="8"/>
  <c r="H103" i="8" s="1"/>
  <c r="E58" i="11" s="1"/>
  <c r="G102" i="8"/>
  <c r="H102" i="8" s="1"/>
  <c r="E57" i="11" s="1"/>
  <c r="G101" i="8"/>
  <c r="H101" i="8" s="1"/>
  <c r="E56" i="11" s="1"/>
  <c r="G100" i="8"/>
  <c r="H100" i="8" s="1"/>
  <c r="E55" i="11" s="1"/>
  <c r="G99" i="8"/>
  <c r="H99" i="8" s="1"/>
  <c r="E54" i="11" s="1"/>
  <c r="G98" i="8"/>
  <c r="H98" i="8" s="1"/>
  <c r="E53" i="11" s="1"/>
  <c r="G97" i="8"/>
  <c r="H97" i="8" s="1"/>
  <c r="E52" i="11" s="1"/>
  <c r="G96" i="8"/>
  <c r="H96" i="8" s="1"/>
  <c r="E51" i="11" s="1"/>
  <c r="G95" i="8"/>
  <c r="H95" i="8" s="1"/>
  <c r="E50" i="11" s="1"/>
  <c r="G94" i="8"/>
  <c r="H94" i="8" s="1"/>
  <c r="E49" i="11" s="1"/>
  <c r="G93" i="8"/>
  <c r="H93" i="8" s="1"/>
  <c r="E48" i="11" s="1"/>
  <c r="G92" i="8"/>
  <c r="H92" i="8" s="1"/>
  <c r="E47" i="11" s="1"/>
  <c r="G91" i="8"/>
  <c r="H91" i="8" s="1"/>
  <c r="E46" i="11" s="1"/>
  <c r="G90" i="8"/>
  <c r="H90" i="8" s="1"/>
  <c r="E45" i="11" s="1"/>
  <c r="G89" i="8"/>
  <c r="H89" i="8" s="1"/>
  <c r="E44" i="11" s="1"/>
  <c r="G88" i="8"/>
  <c r="H88" i="8" s="1"/>
  <c r="E43" i="11" s="1"/>
  <c r="G87" i="8"/>
  <c r="H87" i="8" s="1"/>
  <c r="E42" i="11" s="1"/>
  <c r="G86" i="8"/>
  <c r="H86" i="8" s="1"/>
  <c r="E41" i="11" s="1"/>
  <c r="G85" i="8"/>
  <c r="H85" i="8" s="1"/>
  <c r="E40" i="11" s="1"/>
  <c r="G84" i="8"/>
  <c r="H84" i="8" s="1"/>
  <c r="E39" i="11" s="1"/>
  <c r="G83" i="8"/>
  <c r="H83" i="8" s="1"/>
  <c r="E38" i="11" s="1"/>
  <c r="G82" i="8"/>
  <c r="H82" i="8" s="1"/>
  <c r="E37" i="11" s="1"/>
  <c r="G81" i="8"/>
  <c r="H81" i="8" s="1"/>
  <c r="E36" i="11" s="1"/>
  <c r="G80" i="8"/>
  <c r="H80" i="8" s="1"/>
  <c r="E35" i="11" s="1"/>
  <c r="G79" i="8"/>
  <c r="H79" i="8" s="1"/>
  <c r="E34" i="11" s="1"/>
  <c r="G78" i="8"/>
  <c r="H78" i="8" s="1"/>
  <c r="E33" i="11" s="1"/>
  <c r="G77" i="8"/>
  <c r="H77" i="8" s="1"/>
  <c r="E32" i="11" s="1"/>
  <c r="G76" i="8"/>
  <c r="H76" i="8" s="1"/>
  <c r="E31" i="11" s="1"/>
  <c r="G75" i="8"/>
  <c r="H75" i="8" s="1"/>
  <c r="E30" i="11" s="1"/>
  <c r="G74" i="8"/>
  <c r="H74" i="8" s="1"/>
  <c r="E29" i="11" s="1"/>
  <c r="G73" i="8"/>
  <c r="H73" i="8" s="1"/>
  <c r="E28" i="11" s="1"/>
  <c r="G72" i="8"/>
  <c r="H72" i="8" s="1"/>
  <c r="E27" i="11" s="1"/>
  <c r="G71" i="8"/>
  <c r="H71" i="8" s="1"/>
  <c r="E26" i="11" s="1"/>
  <c r="G70" i="8"/>
  <c r="H70" i="8" s="1"/>
  <c r="E25" i="11" s="1"/>
  <c r="G69" i="8"/>
  <c r="H69" i="8" s="1"/>
  <c r="E24" i="11" s="1"/>
  <c r="G68" i="8"/>
  <c r="H68" i="8" s="1"/>
  <c r="E23" i="11" s="1"/>
  <c r="G67" i="8"/>
  <c r="H67" i="8" s="1"/>
  <c r="E22" i="11" s="1"/>
  <c r="G66" i="8"/>
  <c r="H66" i="8" s="1"/>
  <c r="E21" i="11" s="1"/>
  <c r="G65" i="8"/>
  <c r="H65" i="8" s="1"/>
  <c r="E20" i="11" s="1"/>
  <c r="G64" i="8"/>
  <c r="H64" i="8" s="1"/>
  <c r="E19" i="11" s="1"/>
  <c r="G63" i="8"/>
  <c r="H63" i="8" s="1"/>
  <c r="E18" i="11" s="1"/>
  <c r="G62" i="8"/>
  <c r="H62" i="8" s="1"/>
  <c r="E17" i="11" s="1"/>
  <c r="G61" i="8"/>
  <c r="H61" i="8" s="1"/>
  <c r="E16" i="11" s="1"/>
  <c r="G60" i="8"/>
  <c r="H60" i="8" s="1"/>
  <c r="E15" i="11" s="1"/>
  <c r="G59" i="8"/>
  <c r="H59" i="8" s="1"/>
  <c r="E14" i="11" s="1"/>
  <c r="G58" i="8"/>
  <c r="H58" i="8" s="1"/>
  <c r="E13" i="11" s="1"/>
  <c r="G57" i="8"/>
  <c r="H57" i="8" s="1"/>
  <c r="E12" i="11" s="1"/>
  <c r="G56" i="8"/>
  <c r="H56" i="8" s="1"/>
  <c r="E11" i="11" s="1"/>
  <c r="G55" i="8"/>
  <c r="H55" i="8" s="1"/>
  <c r="E10" i="11" s="1"/>
  <c r="G54" i="8"/>
  <c r="H54" i="8" s="1"/>
  <c r="E9" i="11" s="1"/>
  <c r="G53" i="8"/>
  <c r="H53" i="8" s="1"/>
  <c r="E8" i="11" s="1"/>
  <c r="G52" i="8"/>
  <c r="H52" i="8" s="1"/>
  <c r="E7" i="11" s="1"/>
  <c r="G51" i="8"/>
  <c r="H51" i="8" s="1"/>
  <c r="E6" i="11" s="1"/>
  <c r="G50" i="8"/>
  <c r="H50" i="8" s="1"/>
  <c r="E5" i="11" s="1"/>
  <c r="G49" i="8"/>
  <c r="H49" i="8" s="1"/>
  <c r="E4" i="11" s="1"/>
  <c r="G48" i="8"/>
  <c r="H48" i="8" s="1"/>
  <c r="E3" i="11" s="1"/>
  <c r="C1033" i="9"/>
  <c r="F1033" i="9" s="1"/>
  <c r="G1033" i="9" s="1"/>
  <c r="H1033" i="9" s="1"/>
  <c r="B1001" i="11" s="1"/>
  <c r="C34" i="9"/>
  <c r="F34" i="9" s="1"/>
  <c r="G34" i="9" s="1"/>
  <c r="H34" i="9" s="1"/>
  <c r="C35" i="9"/>
  <c r="F35" i="9" s="1"/>
  <c r="G35" i="9" s="1"/>
  <c r="H35" i="9" s="1"/>
  <c r="B3" i="11" s="1"/>
  <c r="C36" i="9"/>
  <c r="F36" i="9" s="1"/>
  <c r="G36" i="9" s="1"/>
  <c r="H36" i="9" s="1"/>
  <c r="B4" i="11" s="1"/>
  <c r="C37" i="9"/>
  <c r="F37" i="9" s="1"/>
  <c r="G37" i="9" s="1"/>
  <c r="H37" i="9" s="1"/>
  <c r="B5" i="11" s="1"/>
  <c r="C38" i="9"/>
  <c r="F38" i="9" s="1"/>
  <c r="G38" i="9" s="1"/>
  <c r="H38" i="9" s="1"/>
  <c r="B6" i="11" s="1"/>
  <c r="C39" i="9"/>
  <c r="F39" i="9" s="1"/>
  <c r="G39" i="9" s="1"/>
  <c r="H39" i="9" s="1"/>
  <c r="B7" i="11" s="1"/>
  <c r="C40" i="9"/>
  <c r="F40" i="9" s="1"/>
  <c r="G40" i="9" s="1"/>
  <c r="H40" i="9" s="1"/>
  <c r="B8" i="11" s="1"/>
  <c r="C41" i="9"/>
  <c r="F41" i="9" s="1"/>
  <c r="G41" i="9" s="1"/>
  <c r="H41" i="9" s="1"/>
  <c r="B9" i="11" s="1"/>
  <c r="C42" i="9"/>
  <c r="F42" i="9" s="1"/>
  <c r="G42" i="9" s="1"/>
  <c r="H42" i="9" s="1"/>
  <c r="B10" i="11" s="1"/>
  <c r="C43" i="9"/>
  <c r="F43" i="9" s="1"/>
  <c r="G43" i="9" s="1"/>
  <c r="H43" i="9" s="1"/>
  <c r="B11" i="11" s="1"/>
  <c r="C44" i="9"/>
  <c r="F44" i="9" s="1"/>
  <c r="G44" i="9" s="1"/>
  <c r="H44" i="9" s="1"/>
  <c r="B12" i="11" s="1"/>
  <c r="C45" i="9"/>
  <c r="F45" i="9" s="1"/>
  <c r="G45" i="9" s="1"/>
  <c r="H45" i="9" s="1"/>
  <c r="B13" i="11" s="1"/>
  <c r="C46" i="9"/>
  <c r="F46" i="9" s="1"/>
  <c r="G46" i="9" s="1"/>
  <c r="H46" i="9" s="1"/>
  <c r="B14" i="11" s="1"/>
  <c r="C47" i="9"/>
  <c r="F47" i="9" s="1"/>
  <c r="G47" i="9" s="1"/>
  <c r="H47" i="9" s="1"/>
  <c r="B15" i="11" s="1"/>
  <c r="C48" i="9"/>
  <c r="F48" i="9" s="1"/>
  <c r="G48" i="9" s="1"/>
  <c r="H48" i="9" s="1"/>
  <c r="B16" i="11" s="1"/>
  <c r="C49" i="9"/>
  <c r="F49" i="9" s="1"/>
  <c r="G49" i="9" s="1"/>
  <c r="H49" i="9" s="1"/>
  <c r="B17" i="11" s="1"/>
  <c r="C50" i="9"/>
  <c r="F50" i="9" s="1"/>
  <c r="G50" i="9" s="1"/>
  <c r="H50" i="9" s="1"/>
  <c r="B18" i="11" s="1"/>
  <c r="C51" i="9"/>
  <c r="F51" i="9" s="1"/>
  <c r="G51" i="9" s="1"/>
  <c r="H51" i="9" s="1"/>
  <c r="B19" i="11" s="1"/>
  <c r="C52" i="9"/>
  <c r="F52" i="9" s="1"/>
  <c r="G52" i="9" s="1"/>
  <c r="H52" i="9" s="1"/>
  <c r="B20" i="11" s="1"/>
  <c r="C53" i="9"/>
  <c r="F53" i="9" s="1"/>
  <c r="G53" i="9" s="1"/>
  <c r="H53" i="9" s="1"/>
  <c r="B21" i="11" s="1"/>
  <c r="C54" i="9"/>
  <c r="F54" i="9" s="1"/>
  <c r="G54" i="9" s="1"/>
  <c r="H54" i="9" s="1"/>
  <c r="B22" i="11" s="1"/>
  <c r="C55" i="9"/>
  <c r="F55" i="9" s="1"/>
  <c r="G55" i="9" s="1"/>
  <c r="H55" i="9" s="1"/>
  <c r="B23" i="11" s="1"/>
  <c r="C56" i="9"/>
  <c r="F56" i="9" s="1"/>
  <c r="G56" i="9" s="1"/>
  <c r="H56" i="9" s="1"/>
  <c r="B24" i="11" s="1"/>
  <c r="C57" i="9"/>
  <c r="F57" i="9" s="1"/>
  <c r="G57" i="9" s="1"/>
  <c r="H57" i="9" s="1"/>
  <c r="B25" i="11" s="1"/>
  <c r="C58" i="9"/>
  <c r="F58" i="9" s="1"/>
  <c r="G58" i="9" s="1"/>
  <c r="H58" i="9" s="1"/>
  <c r="B26" i="11" s="1"/>
  <c r="C59" i="9"/>
  <c r="F59" i="9" s="1"/>
  <c r="G59" i="9" s="1"/>
  <c r="H59" i="9" s="1"/>
  <c r="B27" i="11" s="1"/>
  <c r="C60" i="9"/>
  <c r="F60" i="9" s="1"/>
  <c r="G60" i="9" s="1"/>
  <c r="H60" i="9" s="1"/>
  <c r="B28" i="11" s="1"/>
  <c r="C61" i="9"/>
  <c r="F61" i="9" s="1"/>
  <c r="G61" i="9" s="1"/>
  <c r="H61" i="9" s="1"/>
  <c r="B29" i="11" s="1"/>
  <c r="C62" i="9"/>
  <c r="F62" i="9" s="1"/>
  <c r="G62" i="9" s="1"/>
  <c r="H62" i="9" s="1"/>
  <c r="B30" i="11" s="1"/>
  <c r="C63" i="9"/>
  <c r="F63" i="9" s="1"/>
  <c r="G63" i="9" s="1"/>
  <c r="H63" i="9" s="1"/>
  <c r="B31" i="11" s="1"/>
  <c r="C64" i="9"/>
  <c r="F64" i="9" s="1"/>
  <c r="G64" i="9" s="1"/>
  <c r="H64" i="9"/>
  <c r="B32" i="11" s="1"/>
  <c r="C65" i="9"/>
  <c r="F65" i="9" s="1"/>
  <c r="G65" i="9" s="1"/>
  <c r="H65" i="9" s="1"/>
  <c r="B33" i="11" s="1"/>
  <c r="C66" i="9"/>
  <c r="F66" i="9" s="1"/>
  <c r="G66" i="9" s="1"/>
  <c r="H66" i="9" s="1"/>
  <c r="B34" i="11" s="1"/>
  <c r="C67" i="9"/>
  <c r="F67" i="9" s="1"/>
  <c r="G67" i="9" s="1"/>
  <c r="H67" i="9" s="1"/>
  <c r="B35" i="11" s="1"/>
  <c r="C68" i="9"/>
  <c r="F68" i="9" s="1"/>
  <c r="G68" i="9" s="1"/>
  <c r="H68" i="9" s="1"/>
  <c r="B36" i="11" s="1"/>
  <c r="C69" i="9"/>
  <c r="F69" i="9" s="1"/>
  <c r="G69" i="9" s="1"/>
  <c r="H69" i="9" s="1"/>
  <c r="B37" i="11" s="1"/>
  <c r="C70" i="9"/>
  <c r="F70" i="9" s="1"/>
  <c r="G70" i="9" s="1"/>
  <c r="H70" i="9" s="1"/>
  <c r="B38" i="11" s="1"/>
  <c r="C71" i="9"/>
  <c r="F71" i="9" s="1"/>
  <c r="G71" i="9" s="1"/>
  <c r="H71" i="9" s="1"/>
  <c r="B39" i="11" s="1"/>
  <c r="C72" i="9"/>
  <c r="F72" i="9" s="1"/>
  <c r="G72" i="9" s="1"/>
  <c r="H72" i="9" s="1"/>
  <c r="B40" i="11" s="1"/>
  <c r="C73" i="9"/>
  <c r="F73" i="9" s="1"/>
  <c r="G73" i="9" s="1"/>
  <c r="H73" i="9" s="1"/>
  <c r="B41" i="11" s="1"/>
  <c r="C74" i="9"/>
  <c r="F74" i="9" s="1"/>
  <c r="G74" i="9" s="1"/>
  <c r="H74" i="9" s="1"/>
  <c r="B42" i="11" s="1"/>
  <c r="C75" i="9"/>
  <c r="F75" i="9" s="1"/>
  <c r="G75" i="9" s="1"/>
  <c r="H75" i="9" s="1"/>
  <c r="B43" i="11" s="1"/>
  <c r="C76" i="9"/>
  <c r="F76" i="9" s="1"/>
  <c r="G76" i="9" s="1"/>
  <c r="H76" i="9" s="1"/>
  <c r="B44" i="11" s="1"/>
  <c r="C77" i="9"/>
  <c r="F77" i="9" s="1"/>
  <c r="G77" i="9" s="1"/>
  <c r="H77" i="9" s="1"/>
  <c r="B45" i="11" s="1"/>
  <c r="C78" i="9"/>
  <c r="F78" i="9" s="1"/>
  <c r="G78" i="9" s="1"/>
  <c r="H78" i="9" s="1"/>
  <c r="B46" i="11" s="1"/>
  <c r="C79" i="9"/>
  <c r="F79" i="9" s="1"/>
  <c r="G79" i="9" s="1"/>
  <c r="H79" i="9" s="1"/>
  <c r="B47" i="11" s="1"/>
  <c r="C80" i="9"/>
  <c r="F80" i="9" s="1"/>
  <c r="G80" i="9" s="1"/>
  <c r="H80" i="9" s="1"/>
  <c r="B48" i="11" s="1"/>
  <c r="C81" i="9"/>
  <c r="F81" i="9" s="1"/>
  <c r="G81" i="9" s="1"/>
  <c r="H81" i="9" s="1"/>
  <c r="B49" i="11" s="1"/>
  <c r="C82" i="9"/>
  <c r="F82" i="9" s="1"/>
  <c r="G82" i="9" s="1"/>
  <c r="H82" i="9" s="1"/>
  <c r="B50" i="11" s="1"/>
  <c r="C83" i="9"/>
  <c r="F83" i="9" s="1"/>
  <c r="G83" i="9" s="1"/>
  <c r="H83" i="9" s="1"/>
  <c r="B51" i="11" s="1"/>
  <c r="C84" i="9"/>
  <c r="F84" i="9" s="1"/>
  <c r="G84" i="9" s="1"/>
  <c r="H84" i="9" s="1"/>
  <c r="B52" i="11" s="1"/>
  <c r="C85" i="9"/>
  <c r="F85" i="9" s="1"/>
  <c r="G85" i="9" s="1"/>
  <c r="H85" i="9" s="1"/>
  <c r="B53" i="11" s="1"/>
  <c r="C86" i="9"/>
  <c r="F86" i="9" s="1"/>
  <c r="G86" i="9" s="1"/>
  <c r="H86" i="9" s="1"/>
  <c r="B54" i="11" s="1"/>
  <c r="C87" i="9"/>
  <c r="F87" i="9" s="1"/>
  <c r="G87" i="9" s="1"/>
  <c r="H87" i="9" s="1"/>
  <c r="B55" i="11" s="1"/>
  <c r="C88" i="9"/>
  <c r="F88" i="9" s="1"/>
  <c r="G88" i="9" s="1"/>
  <c r="H88" i="9" s="1"/>
  <c r="B56" i="11" s="1"/>
  <c r="C89" i="9"/>
  <c r="F89" i="9" s="1"/>
  <c r="G89" i="9" s="1"/>
  <c r="H89" i="9" s="1"/>
  <c r="B57" i="11" s="1"/>
  <c r="C90" i="9"/>
  <c r="F90" i="9" s="1"/>
  <c r="G90" i="9" s="1"/>
  <c r="H90" i="9" s="1"/>
  <c r="B58" i="11" s="1"/>
  <c r="C91" i="9"/>
  <c r="F91" i="9" s="1"/>
  <c r="G91" i="9" s="1"/>
  <c r="H91" i="9" s="1"/>
  <c r="B59" i="11" s="1"/>
  <c r="C92" i="9"/>
  <c r="F92" i="9" s="1"/>
  <c r="G92" i="9" s="1"/>
  <c r="H92" i="9" s="1"/>
  <c r="B60" i="11" s="1"/>
  <c r="C93" i="9"/>
  <c r="F93" i="9" s="1"/>
  <c r="G93" i="9" s="1"/>
  <c r="H93" i="9" s="1"/>
  <c r="B61" i="11" s="1"/>
  <c r="C94" i="9"/>
  <c r="F94" i="9" s="1"/>
  <c r="G94" i="9" s="1"/>
  <c r="H94" i="9" s="1"/>
  <c r="B62" i="11" s="1"/>
  <c r="C95" i="9"/>
  <c r="F95" i="9" s="1"/>
  <c r="G95" i="9" s="1"/>
  <c r="H95" i="9" s="1"/>
  <c r="B63" i="11" s="1"/>
  <c r="C96" i="9"/>
  <c r="F96" i="9" s="1"/>
  <c r="G96" i="9" s="1"/>
  <c r="H96" i="9" s="1"/>
  <c r="B64" i="11" s="1"/>
  <c r="C97" i="9"/>
  <c r="F97" i="9" s="1"/>
  <c r="G97" i="9" s="1"/>
  <c r="H97" i="9" s="1"/>
  <c r="B65" i="11" s="1"/>
  <c r="C98" i="9"/>
  <c r="F98" i="9" s="1"/>
  <c r="G98" i="9" s="1"/>
  <c r="H98" i="9" s="1"/>
  <c r="B66" i="11" s="1"/>
  <c r="C99" i="9"/>
  <c r="F99" i="9" s="1"/>
  <c r="G99" i="9" s="1"/>
  <c r="H99" i="9" s="1"/>
  <c r="B67" i="11" s="1"/>
  <c r="C100" i="9"/>
  <c r="F100" i="9" s="1"/>
  <c r="G100" i="9" s="1"/>
  <c r="H100" i="9" s="1"/>
  <c r="B68" i="11" s="1"/>
  <c r="C101" i="9"/>
  <c r="F101" i="9" s="1"/>
  <c r="G101" i="9" s="1"/>
  <c r="H101" i="9" s="1"/>
  <c r="B69" i="11" s="1"/>
  <c r="C102" i="9"/>
  <c r="F102" i="9" s="1"/>
  <c r="G102" i="9" s="1"/>
  <c r="H102" i="9" s="1"/>
  <c r="B70" i="11" s="1"/>
  <c r="C103" i="9"/>
  <c r="F103" i="9" s="1"/>
  <c r="G103" i="9" s="1"/>
  <c r="H103" i="9" s="1"/>
  <c r="B71" i="11" s="1"/>
  <c r="C104" i="9"/>
  <c r="F104" i="9" s="1"/>
  <c r="G104" i="9" s="1"/>
  <c r="H104" i="9"/>
  <c r="B72" i="11" s="1"/>
  <c r="C105" i="9"/>
  <c r="F105" i="9" s="1"/>
  <c r="G105" i="9" s="1"/>
  <c r="H105" i="9" s="1"/>
  <c r="B73" i="11" s="1"/>
  <c r="C106" i="9"/>
  <c r="F106" i="9" s="1"/>
  <c r="G106" i="9" s="1"/>
  <c r="H106" i="9" s="1"/>
  <c r="B74" i="11" s="1"/>
  <c r="C107" i="9"/>
  <c r="F107" i="9" s="1"/>
  <c r="G107" i="9" s="1"/>
  <c r="H107" i="9" s="1"/>
  <c r="B75" i="11" s="1"/>
  <c r="C108" i="9"/>
  <c r="F108" i="9" s="1"/>
  <c r="G108" i="9" s="1"/>
  <c r="H108" i="9" s="1"/>
  <c r="B76" i="11" s="1"/>
  <c r="C109" i="9"/>
  <c r="F109" i="9" s="1"/>
  <c r="G109" i="9" s="1"/>
  <c r="H109" i="9" s="1"/>
  <c r="B77" i="11" s="1"/>
  <c r="C110" i="9"/>
  <c r="F110" i="9" s="1"/>
  <c r="G110" i="9" s="1"/>
  <c r="H110" i="9" s="1"/>
  <c r="B78" i="11" s="1"/>
  <c r="C111" i="9"/>
  <c r="F111" i="9" s="1"/>
  <c r="G111" i="9" s="1"/>
  <c r="H111" i="9" s="1"/>
  <c r="B79" i="11" s="1"/>
  <c r="C112" i="9"/>
  <c r="F112" i="9" s="1"/>
  <c r="G112" i="9" s="1"/>
  <c r="H112" i="9" s="1"/>
  <c r="B80" i="11" s="1"/>
  <c r="C113" i="9"/>
  <c r="F113" i="9" s="1"/>
  <c r="G113" i="9" s="1"/>
  <c r="H113" i="9" s="1"/>
  <c r="B81" i="11" s="1"/>
  <c r="C114" i="9"/>
  <c r="F114" i="9" s="1"/>
  <c r="G114" i="9" s="1"/>
  <c r="H114" i="9" s="1"/>
  <c r="B82" i="11" s="1"/>
  <c r="C115" i="9"/>
  <c r="F115" i="9" s="1"/>
  <c r="G115" i="9" s="1"/>
  <c r="H115" i="9" s="1"/>
  <c r="B83" i="11" s="1"/>
  <c r="C116" i="9"/>
  <c r="F116" i="9" s="1"/>
  <c r="G116" i="9" s="1"/>
  <c r="H116" i="9" s="1"/>
  <c r="B84" i="11" s="1"/>
  <c r="C117" i="9"/>
  <c r="F117" i="9" s="1"/>
  <c r="G117" i="9" s="1"/>
  <c r="H117" i="9" s="1"/>
  <c r="B85" i="11" s="1"/>
  <c r="C118" i="9"/>
  <c r="F118" i="9" s="1"/>
  <c r="G118" i="9" s="1"/>
  <c r="H118" i="9" s="1"/>
  <c r="B86" i="11" s="1"/>
  <c r="C119" i="9"/>
  <c r="F119" i="9" s="1"/>
  <c r="G119" i="9" s="1"/>
  <c r="H119" i="9" s="1"/>
  <c r="B87" i="11" s="1"/>
  <c r="C120" i="9"/>
  <c r="F120" i="9" s="1"/>
  <c r="G120" i="9" s="1"/>
  <c r="H120" i="9" s="1"/>
  <c r="B88" i="11" s="1"/>
  <c r="C121" i="9"/>
  <c r="F121" i="9" s="1"/>
  <c r="G121" i="9" s="1"/>
  <c r="H121" i="9" s="1"/>
  <c r="B89" i="11" s="1"/>
  <c r="C122" i="9"/>
  <c r="F122" i="9" s="1"/>
  <c r="G122" i="9" s="1"/>
  <c r="H122" i="9" s="1"/>
  <c r="B90" i="11" s="1"/>
  <c r="C123" i="9"/>
  <c r="F123" i="9" s="1"/>
  <c r="G123" i="9" s="1"/>
  <c r="H123" i="9" s="1"/>
  <c r="B91" i="11" s="1"/>
  <c r="C124" i="9"/>
  <c r="F124" i="9" s="1"/>
  <c r="G124" i="9" s="1"/>
  <c r="H124" i="9" s="1"/>
  <c r="B92" i="11" s="1"/>
  <c r="C125" i="9"/>
  <c r="F125" i="9" s="1"/>
  <c r="G125" i="9" s="1"/>
  <c r="H125" i="9" s="1"/>
  <c r="B93" i="11" s="1"/>
  <c r="C126" i="9"/>
  <c r="F126" i="9" s="1"/>
  <c r="G126" i="9" s="1"/>
  <c r="H126" i="9" s="1"/>
  <c r="B94" i="11" s="1"/>
  <c r="C127" i="9"/>
  <c r="F127" i="9" s="1"/>
  <c r="G127" i="9" s="1"/>
  <c r="H127" i="9" s="1"/>
  <c r="B95" i="11" s="1"/>
  <c r="C128" i="9"/>
  <c r="F128" i="9" s="1"/>
  <c r="G128" i="9" s="1"/>
  <c r="H128" i="9" s="1"/>
  <c r="B96" i="11" s="1"/>
  <c r="C129" i="9"/>
  <c r="F129" i="9" s="1"/>
  <c r="G129" i="9" s="1"/>
  <c r="H129" i="9" s="1"/>
  <c r="B97" i="11" s="1"/>
  <c r="C130" i="9"/>
  <c r="F130" i="9" s="1"/>
  <c r="G130" i="9" s="1"/>
  <c r="H130" i="9" s="1"/>
  <c r="B98" i="11" s="1"/>
  <c r="C131" i="9"/>
  <c r="F131" i="9" s="1"/>
  <c r="G131" i="9" s="1"/>
  <c r="H131" i="9" s="1"/>
  <c r="B99" i="11" s="1"/>
  <c r="C132" i="9"/>
  <c r="F132" i="9" s="1"/>
  <c r="G132" i="9" s="1"/>
  <c r="H132" i="9" s="1"/>
  <c r="B100" i="11" s="1"/>
  <c r="C133" i="9"/>
  <c r="F133" i="9" s="1"/>
  <c r="G133" i="9" s="1"/>
  <c r="H133" i="9" s="1"/>
  <c r="B101" i="11" s="1"/>
  <c r="C134" i="9"/>
  <c r="F134" i="9" s="1"/>
  <c r="G134" i="9" s="1"/>
  <c r="H134" i="9" s="1"/>
  <c r="B102" i="11" s="1"/>
  <c r="C135" i="9"/>
  <c r="F135" i="9" s="1"/>
  <c r="G135" i="9" s="1"/>
  <c r="H135" i="9" s="1"/>
  <c r="B103" i="11" s="1"/>
  <c r="C136" i="9"/>
  <c r="F136" i="9" s="1"/>
  <c r="G136" i="9" s="1"/>
  <c r="H136" i="9" s="1"/>
  <c r="B104" i="11" s="1"/>
  <c r="C137" i="9"/>
  <c r="F137" i="9" s="1"/>
  <c r="G137" i="9" s="1"/>
  <c r="H137" i="9" s="1"/>
  <c r="B105" i="11" s="1"/>
  <c r="C138" i="9"/>
  <c r="F138" i="9" s="1"/>
  <c r="G138" i="9" s="1"/>
  <c r="H138" i="9" s="1"/>
  <c r="B106" i="11" s="1"/>
  <c r="C139" i="9"/>
  <c r="F139" i="9" s="1"/>
  <c r="G139" i="9" s="1"/>
  <c r="H139" i="9" s="1"/>
  <c r="B107" i="11" s="1"/>
  <c r="C140" i="9"/>
  <c r="F140" i="9" s="1"/>
  <c r="G140" i="9" s="1"/>
  <c r="H140" i="9" s="1"/>
  <c r="B108" i="11" s="1"/>
  <c r="C141" i="9"/>
  <c r="F141" i="9" s="1"/>
  <c r="G141" i="9" s="1"/>
  <c r="H141" i="9" s="1"/>
  <c r="B109" i="11" s="1"/>
  <c r="C142" i="9"/>
  <c r="F142" i="9" s="1"/>
  <c r="G142" i="9" s="1"/>
  <c r="H142" i="9"/>
  <c r="B110" i="11" s="1"/>
  <c r="C143" i="9"/>
  <c r="F143" i="9" s="1"/>
  <c r="G143" i="9" s="1"/>
  <c r="H143" i="9" s="1"/>
  <c r="B111" i="11" s="1"/>
  <c r="C144" i="9"/>
  <c r="F144" i="9" s="1"/>
  <c r="G144" i="9" s="1"/>
  <c r="H144" i="9" s="1"/>
  <c r="B112" i="11" s="1"/>
  <c r="C145" i="9"/>
  <c r="F145" i="9" s="1"/>
  <c r="G145" i="9" s="1"/>
  <c r="H145" i="9" s="1"/>
  <c r="B113" i="11" s="1"/>
  <c r="C146" i="9"/>
  <c r="F146" i="9" s="1"/>
  <c r="G146" i="9" s="1"/>
  <c r="H146" i="9" s="1"/>
  <c r="B114" i="11" s="1"/>
  <c r="C147" i="9"/>
  <c r="F147" i="9" s="1"/>
  <c r="G147" i="9" s="1"/>
  <c r="H147" i="9" s="1"/>
  <c r="B115" i="11" s="1"/>
  <c r="C148" i="9"/>
  <c r="F148" i="9" s="1"/>
  <c r="G148" i="9" s="1"/>
  <c r="H148" i="9" s="1"/>
  <c r="B116" i="11" s="1"/>
  <c r="C149" i="9"/>
  <c r="F149" i="9" s="1"/>
  <c r="G149" i="9" s="1"/>
  <c r="H149" i="9" s="1"/>
  <c r="B117" i="11" s="1"/>
  <c r="C150" i="9"/>
  <c r="F150" i="9" s="1"/>
  <c r="G150" i="9" s="1"/>
  <c r="H150" i="9" s="1"/>
  <c r="B118" i="11" s="1"/>
  <c r="C151" i="9"/>
  <c r="F151" i="9" s="1"/>
  <c r="G151" i="9" s="1"/>
  <c r="H151" i="9" s="1"/>
  <c r="B119" i="11" s="1"/>
  <c r="C152" i="9"/>
  <c r="F152" i="9" s="1"/>
  <c r="G152" i="9" s="1"/>
  <c r="H152" i="9" s="1"/>
  <c r="B120" i="11" s="1"/>
  <c r="C153" i="9"/>
  <c r="F153" i="9" s="1"/>
  <c r="G153" i="9" s="1"/>
  <c r="H153" i="9" s="1"/>
  <c r="B121" i="11" s="1"/>
  <c r="C154" i="9"/>
  <c r="F154" i="9" s="1"/>
  <c r="G154" i="9" s="1"/>
  <c r="H154" i="9" s="1"/>
  <c r="B122" i="11" s="1"/>
  <c r="C155" i="9"/>
  <c r="F155" i="9" s="1"/>
  <c r="G155" i="9" s="1"/>
  <c r="H155" i="9" s="1"/>
  <c r="B123" i="11" s="1"/>
  <c r="C156" i="9"/>
  <c r="F156" i="9" s="1"/>
  <c r="G156" i="9" s="1"/>
  <c r="H156" i="9" s="1"/>
  <c r="B124" i="11" s="1"/>
  <c r="C157" i="9"/>
  <c r="F157" i="9" s="1"/>
  <c r="G157" i="9" s="1"/>
  <c r="H157" i="9" s="1"/>
  <c r="B125" i="11" s="1"/>
  <c r="C158" i="9"/>
  <c r="F158" i="9" s="1"/>
  <c r="G158" i="9" s="1"/>
  <c r="H158" i="9" s="1"/>
  <c r="B126" i="11" s="1"/>
  <c r="C159" i="9"/>
  <c r="F159" i="9" s="1"/>
  <c r="G159" i="9" s="1"/>
  <c r="H159" i="9" s="1"/>
  <c r="B127" i="11" s="1"/>
  <c r="C160" i="9"/>
  <c r="F160" i="9" s="1"/>
  <c r="G160" i="9" s="1"/>
  <c r="H160" i="9" s="1"/>
  <c r="B128" i="11" s="1"/>
  <c r="C161" i="9"/>
  <c r="F161" i="9" s="1"/>
  <c r="G161" i="9" s="1"/>
  <c r="H161" i="9" s="1"/>
  <c r="B129" i="11" s="1"/>
  <c r="C162" i="9"/>
  <c r="F162" i="9" s="1"/>
  <c r="G162" i="9" s="1"/>
  <c r="H162" i="9" s="1"/>
  <c r="B130" i="11" s="1"/>
  <c r="C163" i="9"/>
  <c r="F163" i="9" s="1"/>
  <c r="G163" i="9" s="1"/>
  <c r="H163" i="9" s="1"/>
  <c r="B131" i="11" s="1"/>
  <c r="C164" i="9"/>
  <c r="F164" i="9" s="1"/>
  <c r="G164" i="9" s="1"/>
  <c r="H164" i="9" s="1"/>
  <c r="B132" i="11" s="1"/>
  <c r="C165" i="9"/>
  <c r="F165" i="9" s="1"/>
  <c r="G165" i="9" s="1"/>
  <c r="H165" i="9" s="1"/>
  <c r="B133" i="11" s="1"/>
  <c r="C166" i="9"/>
  <c r="F166" i="9" s="1"/>
  <c r="G166" i="9" s="1"/>
  <c r="H166" i="9" s="1"/>
  <c r="B134" i="11" s="1"/>
  <c r="C167" i="9"/>
  <c r="F167" i="9" s="1"/>
  <c r="G167" i="9" s="1"/>
  <c r="H167" i="9" s="1"/>
  <c r="B135" i="11" s="1"/>
  <c r="C168" i="9"/>
  <c r="F168" i="9" s="1"/>
  <c r="G168" i="9" s="1"/>
  <c r="H168" i="9" s="1"/>
  <c r="B136" i="11" s="1"/>
  <c r="C169" i="9"/>
  <c r="F169" i="9" s="1"/>
  <c r="G169" i="9" s="1"/>
  <c r="H169" i="9" s="1"/>
  <c r="B137" i="11" s="1"/>
  <c r="C170" i="9"/>
  <c r="F170" i="9" s="1"/>
  <c r="G170" i="9" s="1"/>
  <c r="H170" i="9" s="1"/>
  <c r="B138" i="11" s="1"/>
  <c r="C171" i="9"/>
  <c r="F171" i="9" s="1"/>
  <c r="G171" i="9" s="1"/>
  <c r="H171" i="9" s="1"/>
  <c r="B139" i="11" s="1"/>
  <c r="C172" i="9"/>
  <c r="F172" i="9" s="1"/>
  <c r="G172" i="9" s="1"/>
  <c r="H172" i="9" s="1"/>
  <c r="B140" i="11" s="1"/>
  <c r="C173" i="9"/>
  <c r="F173" i="9" s="1"/>
  <c r="G173" i="9" s="1"/>
  <c r="H173" i="9" s="1"/>
  <c r="B141" i="11" s="1"/>
  <c r="C174" i="9"/>
  <c r="F174" i="9" s="1"/>
  <c r="G174" i="9" s="1"/>
  <c r="H174" i="9" s="1"/>
  <c r="B142" i="11" s="1"/>
  <c r="C175" i="9"/>
  <c r="F175" i="9" s="1"/>
  <c r="G175" i="9" s="1"/>
  <c r="H175" i="9" s="1"/>
  <c r="B143" i="11" s="1"/>
  <c r="C176" i="9"/>
  <c r="F176" i="9" s="1"/>
  <c r="G176" i="9" s="1"/>
  <c r="H176" i="9" s="1"/>
  <c r="B144" i="11" s="1"/>
  <c r="C177" i="9"/>
  <c r="F177" i="9" s="1"/>
  <c r="G177" i="9" s="1"/>
  <c r="H177" i="9" s="1"/>
  <c r="B145" i="11" s="1"/>
  <c r="C178" i="9"/>
  <c r="F178" i="9" s="1"/>
  <c r="G178" i="9" s="1"/>
  <c r="H178" i="9"/>
  <c r="B146" i="11" s="1"/>
  <c r="C179" i="9"/>
  <c r="F179" i="9" s="1"/>
  <c r="G179" i="9" s="1"/>
  <c r="H179" i="9" s="1"/>
  <c r="B147" i="11" s="1"/>
  <c r="C180" i="9"/>
  <c r="F180" i="9" s="1"/>
  <c r="G180" i="9" s="1"/>
  <c r="H180" i="9" s="1"/>
  <c r="B148" i="11" s="1"/>
  <c r="C181" i="9"/>
  <c r="F181" i="9" s="1"/>
  <c r="G181" i="9" s="1"/>
  <c r="H181" i="9" s="1"/>
  <c r="B149" i="11" s="1"/>
  <c r="C182" i="9"/>
  <c r="F182" i="9" s="1"/>
  <c r="G182" i="9" s="1"/>
  <c r="H182" i="9" s="1"/>
  <c r="B150" i="11" s="1"/>
  <c r="C183" i="9"/>
  <c r="F183" i="9" s="1"/>
  <c r="G183" i="9" s="1"/>
  <c r="H183" i="9" s="1"/>
  <c r="B151" i="11" s="1"/>
  <c r="C184" i="9"/>
  <c r="F184" i="9" s="1"/>
  <c r="G184" i="9" s="1"/>
  <c r="H184" i="9" s="1"/>
  <c r="B152" i="11" s="1"/>
  <c r="C185" i="9"/>
  <c r="F185" i="9" s="1"/>
  <c r="G185" i="9" s="1"/>
  <c r="H185" i="9" s="1"/>
  <c r="B153" i="11" s="1"/>
  <c r="C186" i="9"/>
  <c r="F186" i="9" s="1"/>
  <c r="G186" i="9" s="1"/>
  <c r="H186" i="9" s="1"/>
  <c r="B154" i="11" s="1"/>
  <c r="C187" i="9"/>
  <c r="F187" i="9" s="1"/>
  <c r="G187" i="9" s="1"/>
  <c r="H187" i="9" s="1"/>
  <c r="B155" i="11" s="1"/>
  <c r="C188" i="9"/>
  <c r="F188" i="9" s="1"/>
  <c r="G188" i="9" s="1"/>
  <c r="H188" i="9" s="1"/>
  <c r="B156" i="11" s="1"/>
  <c r="C189" i="9"/>
  <c r="F189" i="9" s="1"/>
  <c r="G189" i="9" s="1"/>
  <c r="H189" i="9" s="1"/>
  <c r="B157" i="11" s="1"/>
  <c r="C190" i="9"/>
  <c r="F190" i="9" s="1"/>
  <c r="G190" i="9" s="1"/>
  <c r="H190" i="9" s="1"/>
  <c r="B158" i="11" s="1"/>
  <c r="C191" i="9"/>
  <c r="F191" i="9" s="1"/>
  <c r="G191" i="9" s="1"/>
  <c r="H191" i="9" s="1"/>
  <c r="B159" i="11" s="1"/>
  <c r="C192" i="9"/>
  <c r="F192" i="9" s="1"/>
  <c r="G192" i="9" s="1"/>
  <c r="H192" i="9" s="1"/>
  <c r="B160" i="11" s="1"/>
  <c r="C193" i="9"/>
  <c r="F193" i="9" s="1"/>
  <c r="G193" i="9" s="1"/>
  <c r="H193" i="9" s="1"/>
  <c r="B161" i="11" s="1"/>
  <c r="C194" i="9"/>
  <c r="F194" i="9" s="1"/>
  <c r="G194" i="9" s="1"/>
  <c r="H194" i="9" s="1"/>
  <c r="B162" i="11" s="1"/>
  <c r="C195" i="9"/>
  <c r="F195" i="9" s="1"/>
  <c r="G195" i="9" s="1"/>
  <c r="H195" i="9" s="1"/>
  <c r="B163" i="11" s="1"/>
  <c r="C196" i="9"/>
  <c r="F196" i="9" s="1"/>
  <c r="G196" i="9" s="1"/>
  <c r="H196" i="9" s="1"/>
  <c r="B164" i="11" s="1"/>
  <c r="C197" i="9"/>
  <c r="F197" i="9" s="1"/>
  <c r="G197" i="9" s="1"/>
  <c r="H197" i="9" s="1"/>
  <c r="B165" i="11" s="1"/>
  <c r="C198" i="9"/>
  <c r="F198" i="9" s="1"/>
  <c r="G198" i="9" s="1"/>
  <c r="H198" i="9" s="1"/>
  <c r="B166" i="11" s="1"/>
  <c r="C199" i="9"/>
  <c r="F199" i="9" s="1"/>
  <c r="G199" i="9" s="1"/>
  <c r="H199" i="9" s="1"/>
  <c r="B167" i="11" s="1"/>
  <c r="C200" i="9"/>
  <c r="F200" i="9" s="1"/>
  <c r="G200" i="9" s="1"/>
  <c r="H200" i="9" s="1"/>
  <c r="B168" i="11" s="1"/>
  <c r="C201" i="9"/>
  <c r="F201" i="9" s="1"/>
  <c r="G201" i="9" s="1"/>
  <c r="H201" i="9" s="1"/>
  <c r="B169" i="11" s="1"/>
  <c r="C202" i="9"/>
  <c r="F202" i="9" s="1"/>
  <c r="G202" i="9" s="1"/>
  <c r="H202" i="9" s="1"/>
  <c r="B170" i="11" s="1"/>
  <c r="C203" i="9"/>
  <c r="F203" i="9" s="1"/>
  <c r="G203" i="9" s="1"/>
  <c r="H203" i="9" s="1"/>
  <c r="B171" i="11" s="1"/>
  <c r="C204" i="9"/>
  <c r="F204" i="9" s="1"/>
  <c r="G204" i="9" s="1"/>
  <c r="H204" i="9" s="1"/>
  <c r="B172" i="11" s="1"/>
  <c r="C205" i="9"/>
  <c r="F205" i="9" s="1"/>
  <c r="G205" i="9" s="1"/>
  <c r="H205" i="9" s="1"/>
  <c r="B173" i="11" s="1"/>
  <c r="C206" i="9"/>
  <c r="F206" i="9" s="1"/>
  <c r="G206" i="9" s="1"/>
  <c r="H206" i="9" s="1"/>
  <c r="B174" i="11" s="1"/>
  <c r="C207" i="9"/>
  <c r="F207" i="9" s="1"/>
  <c r="G207" i="9" s="1"/>
  <c r="H207" i="9" s="1"/>
  <c r="B175" i="11" s="1"/>
  <c r="C208" i="9"/>
  <c r="F208" i="9" s="1"/>
  <c r="G208" i="9" s="1"/>
  <c r="H208" i="9" s="1"/>
  <c r="B176" i="11" s="1"/>
  <c r="C209" i="9"/>
  <c r="F209" i="9" s="1"/>
  <c r="G209" i="9" s="1"/>
  <c r="H209" i="9" s="1"/>
  <c r="B177" i="11" s="1"/>
  <c r="C210" i="9"/>
  <c r="F210" i="9" s="1"/>
  <c r="G210" i="9" s="1"/>
  <c r="H210" i="9" s="1"/>
  <c r="B178" i="11" s="1"/>
  <c r="C211" i="9"/>
  <c r="F211" i="9" s="1"/>
  <c r="G211" i="9" s="1"/>
  <c r="H211" i="9" s="1"/>
  <c r="B179" i="11" s="1"/>
  <c r="C212" i="9"/>
  <c r="F212" i="9" s="1"/>
  <c r="G212" i="9" s="1"/>
  <c r="H212" i="9" s="1"/>
  <c r="B180" i="11" s="1"/>
  <c r="C213" i="9"/>
  <c r="F213" i="9" s="1"/>
  <c r="G213" i="9" s="1"/>
  <c r="H213" i="9" s="1"/>
  <c r="B181" i="11" s="1"/>
  <c r="C214" i="9"/>
  <c r="F214" i="9" s="1"/>
  <c r="G214" i="9" s="1"/>
  <c r="H214" i="9" s="1"/>
  <c r="B182" i="11" s="1"/>
  <c r="C215" i="9"/>
  <c r="F215" i="9" s="1"/>
  <c r="G215" i="9" s="1"/>
  <c r="H215" i="9" s="1"/>
  <c r="B183" i="11" s="1"/>
  <c r="C216" i="9"/>
  <c r="F216" i="9" s="1"/>
  <c r="G216" i="9" s="1"/>
  <c r="H216" i="9" s="1"/>
  <c r="B184" i="11" s="1"/>
  <c r="C217" i="9"/>
  <c r="F217" i="9" s="1"/>
  <c r="G217" i="9" s="1"/>
  <c r="H217" i="9" s="1"/>
  <c r="B185" i="11" s="1"/>
  <c r="C218" i="9"/>
  <c r="F218" i="9" s="1"/>
  <c r="G218" i="9" s="1"/>
  <c r="H218" i="9"/>
  <c r="B186" i="11" s="1"/>
  <c r="C219" i="9"/>
  <c r="F219" i="9" s="1"/>
  <c r="G219" i="9" s="1"/>
  <c r="H219" i="9" s="1"/>
  <c r="B187" i="11" s="1"/>
  <c r="C220" i="9"/>
  <c r="F220" i="9" s="1"/>
  <c r="G220" i="9" s="1"/>
  <c r="H220" i="9" s="1"/>
  <c r="B188" i="11" s="1"/>
  <c r="C221" i="9"/>
  <c r="F221" i="9" s="1"/>
  <c r="G221" i="9" s="1"/>
  <c r="H221" i="9" s="1"/>
  <c r="B189" i="11" s="1"/>
  <c r="C222" i="9"/>
  <c r="F222" i="9" s="1"/>
  <c r="G222" i="9" s="1"/>
  <c r="H222" i="9" s="1"/>
  <c r="B190" i="11" s="1"/>
  <c r="C223" i="9"/>
  <c r="F223" i="9" s="1"/>
  <c r="G223" i="9" s="1"/>
  <c r="H223" i="9" s="1"/>
  <c r="B191" i="11" s="1"/>
  <c r="C224" i="9"/>
  <c r="F224" i="9" s="1"/>
  <c r="G224" i="9" s="1"/>
  <c r="H224" i="9" s="1"/>
  <c r="B192" i="11" s="1"/>
  <c r="C225" i="9"/>
  <c r="F225" i="9" s="1"/>
  <c r="G225" i="9" s="1"/>
  <c r="H225" i="9" s="1"/>
  <c r="B193" i="11" s="1"/>
  <c r="C226" i="9"/>
  <c r="F226" i="9" s="1"/>
  <c r="G226" i="9" s="1"/>
  <c r="H226" i="9" s="1"/>
  <c r="B194" i="11" s="1"/>
  <c r="C227" i="9"/>
  <c r="F227" i="9" s="1"/>
  <c r="G227" i="9" s="1"/>
  <c r="H227" i="9" s="1"/>
  <c r="B195" i="11" s="1"/>
  <c r="C228" i="9"/>
  <c r="F228" i="9" s="1"/>
  <c r="G228" i="9" s="1"/>
  <c r="H228" i="9" s="1"/>
  <c r="B196" i="11" s="1"/>
  <c r="C229" i="9"/>
  <c r="F229" i="9" s="1"/>
  <c r="G229" i="9" s="1"/>
  <c r="H229" i="9" s="1"/>
  <c r="B197" i="11" s="1"/>
  <c r="C230" i="9"/>
  <c r="F230" i="9" s="1"/>
  <c r="G230" i="9" s="1"/>
  <c r="H230" i="9" s="1"/>
  <c r="B198" i="11" s="1"/>
  <c r="C231" i="9"/>
  <c r="F231" i="9" s="1"/>
  <c r="G231" i="9" s="1"/>
  <c r="H231" i="9" s="1"/>
  <c r="B199" i="11" s="1"/>
  <c r="C232" i="9"/>
  <c r="F232" i="9" s="1"/>
  <c r="G232" i="9" s="1"/>
  <c r="H232" i="9" s="1"/>
  <c r="B200" i="11" s="1"/>
  <c r="C233" i="9"/>
  <c r="F233" i="9" s="1"/>
  <c r="G233" i="9" s="1"/>
  <c r="H233" i="9" s="1"/>
  <c r="B201" i="11" s="1"/>
  <c r="C234" i="9"/>
  <c r="F234" i="9" s="1"/>
  <c r="G234" i="9" s="1"/>
  <c r="H234" i="9" s="1"/>
  <c r="B202" i="11" s="1"/>
  <c r="C235" i="9"/>
  <c r="F235" i="9" s="1"/>
  <c r="G235" i="9" s="1"/>
  <c r="H235" i="9" s="1"/>
  <c r="B203" i="11" s="1"/>
  <c r="C236" i="9"/>
  <c r="F236" i="9" s="1"/>
  <c r="G236" i="9" s="1"/>
  <c r="H236" i="9" s="1"/>
  <c r="B204" i="11" s="1"/>
  <c r="C237" i="9"/>
  <c r="F237" i="9" s="1"/>
  <c r="G237" i="9" s="1"/>
  <c r="H237" i="9" s="1"/>
  <c r="B205" i="11" s="1"/>
  <c r="C238" i="9"/>
  <c r="F238" i="9" s="1"/>
  <c r="G238" i="9" s="1"/>
  <c r="H238" i="9" s="1"/>
  <c r="B206" i="11" s="1"/>
  <c r="C239" i="9"/>
  <c r="F239" i="9" s="1"/>
  <c r="G239" i="9" s="1"/>
  <c r="H239" i="9" s="1"/>
  <c r="B207" i="11" s="1"/>
  <c r="C240" i="9"/>
  <c r="F240" i="9" s="1"/>
  <c r="G240" i="9" s="1"/>
  <c r="H240" i="9" s="1"/>
  <c r="B208" i="11" s="1"/>
  <c r="C241" i="9"/>
  <c r="F241" i="9" s="1"/>
  <c r="G241" i="9" s="1"/>
  <c r="H241" i="9" s="1"/>
  <c r="B209" i="11" s="1"/>
  <c r="C242" i="9"/>
  <c r="F242" i="9" s="1"/>
  <c r="G242" i="9" s="1"/>
  <c r="H242" i="9" s="1"/>
  <c r="B210" i="11" s="1"/>
  <c r="C243" i="9"/>
  <c r="F243" i="9" s="1"/>
  <c r="G243" i="9" s="1"/>
  <c r="H243" i="9" s="1"/>
  <c r="B211" i="11" s="1"/>
  <c r="C244" i="9"/>
  <c r="F244" i="9" s="1"/>
  <c r="G244" i="9" s="1"/>
  <c r="H244" i="9" s="1"/>
  <c r="B212" i="11" s="1"/>
  <c r="C245" i="9"/>
  <c r="F245" i="9" s="1"/>
  <c r="G245" i="9" s="1"/>
  <c r="H245" i="9" s="1"/>
  <c r="B213" i="11" s="1"/>
  <c r="C246" i="9"/>
  <c r="F246" i="9" s="1"/>
  <c r="G246" i="9" s="1"/>
  <c r="H246" i="9" s="1"/>
  <c r="B214" i="11" s="1"/>
  <c r="C247" i="9"/>
  <c r="F247" i="9" s="1"/>
  <c r="G247" i="9" s="1"/>
  <c r="H247" i="9" s="1"/>
  <c r="B215" i="11" s="1"/>
  <c r="C248" i="9"/>
  <c r="F248" i="9" s="1"/>
  <c r="G248" i="9" s="1"/>
  <c r="H248" i="9" s="1"/>
  <c r="B216" i="11" s="1"/>
  <c r="C249" i="9"/>
  <c r="F249" i="9" s="1"/>
  <c r="G249" i="9" s="1"/>
  <c r="H249" i="9" s="1"/>
  <c r="B217" i="11" s="1"/>
  <c r="C250" i="9"/>
  <c r="F250" i="9" s="1"/>
  <c r="G250" i="9" s="1"/>
  <c r="H250" i="9" s="1"/>
  <c r="B218" i="11" s="1"/>
  <c r="C251" i="9"/>
  <c r="F251" i="9" s="1"/>
  <c r="G251" i="9" s="1"/>
  <c r="H251" i="9" s="1"/>
  <c r="B219" i="11" s="1"/>
  <c r="C252" i="9"/>
  <c r="F252" i="9" s="1"/>
  <c r="G252" i="9" s="1"/>
  <c r="H252" i="9" s="1"/>
  <c r="B220" i="11" s="1"/>
  <c r="C253" i="9"/>
  <c r="F253" i="9" s="1"/>
  <c r="G253" i="9" s="1"/>
  <c r="H253" i="9" s="1"/>
  <c r="B221" i="11" s="1"/>
  <c r="C254" i="9"/>
  <c r="F254" i="9" s="1"/>
  <c r="G254" i="9" s="1"/>
  <c r="H254" i="9"/>
  <c r="B222" i="11" s="1"/>
  <c r="C255" i="9"/>
  <c r="F255" i="9" s="1"/>
  <c r="G255" i="9" s="1"/>
  <c r="H255" i="9" s="1"/>
  <c r="B223" i="11" s="1"/>
  <c r="C256" i="9"/>
  <c r="F256" i="9" s="1"/>
  <c r="G256" i="9" s="1"/>
  <c r="H256" i="9" s="1"/>
  <c r="B224" i="11" s="1"/>
  <c r="C257" i="9"/>
  <c r="F257" i="9" s="1"/>
  <c r="G257" i="9" s="1"/>
  <c r="H257" i="9" s="1"/>
  <c r="B225" i="11" s="1"/>
  <c r="C258" i="9"/>
  <c r="F258" i="9" s="1"/>
  <c r="G258" i="9" s="1"/>
  <c r="H258" i="9" s="1"/>
  <c r="B226" i="11" s="1"/>
  <c r="C259" i="9"/>
  <c r="F259" i="9" s="1"/>
  <c r="G259" i="9" s="1"/>
  <c r="H259" i="9" s="1"/>
  <c r="B227" i="11" s="1"/>
  <c r="C260" i="9"/>
  <c r="F260" i="9" s="1"/>
  <c r="G260" i="9" s="1"/>
  <c r="H260" i="9" s="1"/>
  <c r="B228" i="11" s="1"/>
  <c r="C261" i="9"/>
  <c r="F261" i="9" s="1"/>
  <c r="G261" i="9" s="1"/>
  <c r="H261" i="9" s="1"/>
  <c r="B229" i="11" s="1"/>
  <c r="C262" i="9"/>
  <c r="F262" i="9" s="1"/>
  <c r="G262" i="9" s="1"/>
  <c r="H262" i="9" s="1"/>
  <c r="B230" i="11" s="1"/>
  <c r="C263" i="9"/>
  <c r="F263" i="9" s="1"/>
  <c r="G263" i="9" s="1"/>
  <c r="H263" i="9" s="1"/>
  <c r="B231" i="11" s="1"/>
  <c r="C264" i="9"/>
  <c r="F264" i="9" s="1"/>
  <c r="G264" i="9" s="1"/>
  <c r="H264" i="9" s="1"/>
  <c r="B232" i="11" s="1"/>
  <c r="C265" i="9"/>
  <c r="F265" i="9" s="1"/>
  <c r="G265" i="9" s="1"/>
  <c r="H265" i="9" s="1"/>
  <c r="B233" i="11" s="1"/>
  <c r="C266" i="9"/>
  <c r="F266" i="9" s="1"/>
  <c r="G266" i="9" s="1"/>
  <c r="H266" i="9" s="1"/>
  <c r="B234" i="11" s="1"/>
  <c r="C267" i="9"/>
  <c r="F267" i="9" s="1"/>
  <c r="G267" i="9" s="1"/>
  <c r="H267" i="9" s="1"/>
  <c r="B235" i="11" s="1"/>
  <c r="C268" i="9"/>
  <c r="F268" i="9" s="1"/>
  <c r="G268" i="9" s="1"/>
  <c r="H268" i="9" s="1"/>
  <c r="B236" i="11" s="1"/>
  <c r="C269" i="9"/>
  <c r="F269" i="9" s="1"/>
  <c r="G269" i="9" s="1"/>
  <c r="H269" i="9" s="1"/>
  <c r="B237" i="11" s="1"/>
  <c r="C270" i="9"/>
  <c r="F270" i="9" s="1"/>
  <c r="G270" i="9" s="1"/>
  <c r="H270" i="9" s="1"/>
  <c r="B238" i="11" s="1"/>
  <c r="C271" i="9"/>
  <c r="F271" i="9" s="1"/>
  <c r="G271" i="9" s="1"/>
  <c r="H271" i="9" s="1"/>
  <c r="B239" i="11" s="1"/>
  <c r="C272" i="9"/>
  <c r="F272" i="9" s="1"/>
  <c r="G272" i="9" s="1"/>
  <c r="H272" i="9" s="1"/>
  <c r="B240" i="11" s="1"/>
  <c r="C273" i="9"/>
  <c r="F273" i="9" s="1"/>
  <c r="G273" i="9" s="1"/>
  <c r="H273" i="9" s="1"/>
  <c r="B241" i="11" s="1"/>
  <c r="C274" i="9"/>
  <c r="F274" i="9" s="1"/>
  <c r="G274" i="9" s="1"/>
  <c r="H274" i="9" s="1"/>
  <c r="B242" i="11" s="1"/>
  <c r="C275" i="9"/>
  <c r="F275" i="9" s="1"/>
  <c r="G275" i="9" s="1"/>
  <c r="H275" i="9" s="1"/>
  <c r="B243" i="11" s="1"/>
  <c r="C276" i="9"/>
  <c r="F276" i="9" s="1"/>
  <c r="G276" i="9" s="1"/>
  <c r="H276" i="9" s="1"/>
  <c r="B244" i="11" s="1"/>
  <c r="C277" i="9"/>
  <c r="F277" i="9" s="1"/>
  <c r="G277" i="9" s="1"/>
  <c r="H277" i="9" s="1"/>
  <c r="B245" i="11" s="1"/>
  <c r="C278" i="9"/>
  <c r="F278" i="9" s="1"/>
  <c r="G278" i="9" s="1"/>
  <c r="H278" i="9" s="1"/>
  <c r="B246" i="11" s="1"/>
  <c r="C279" i="9"/>
  <c r="F279" i="9" s="1"/>
  <c r="G279" i="9" s="1"/>
  <c r="H279" i="9" s="1"/>
  <c r="B247" i="11" s="1"/>
  <c r="C280" i="9"/>
  <c r="F280" i="9" s="1"/>
  <c r="G280" i="9" s="1"/>
  <c r="H280" i="9" s="1"/>
  <c r="B248" i="11" s="1"/>
  <c r="C281" i="9"/>
  <c r="F281" i="9" s="1"/>
  <c r="G281" i="9" s="1"/>
  <c r="H281" i="9" s="1"/>
  <c r="B249" i="11" s="1"/>
  <c r="C282" i="9"/>
  <c r="F282" i="9" s="1"/>
  <c r="G282" i="9" s="1"/>
  <c r="H282" i="9" s="1"/>
  <c r="B250" i="11" s="1"/>
  <c r="C283" i="9"/>
  <c r="F283" i="9" s="1"/>
  <c r="G283" i="9" s="1"/>
  <c r="H283" i="9" s="1"/>
  <c r="B251" i="11" s="1"/>
  <c r="C284" i="9"/>
  <c r="F284" i="9" s="1"/>
  <c r="G284" i="9" s="1"/>
  <c r="H284" i="9" s="1"/>
  <c r="B252" i="11" s="1"/>
  <c r="C285" i="9"/>
  <c r="F285" i="9" s="1"/>
  <c r="G285" i="9" s="1"/>
  <c r="H285" i="9" s="1"/>
  <c r="B253" i="11" s="1"/>
  <c r="C286" i="9"/>
  <c r="F286" i="9" s="1"/>
  <c r="G286" i="9" s="1"/>
  <c r="H286" i="9" s="1"/>
  <c r="B254" i="11" s="1"/>
  <c r="C287" i="9"/>
  <c r="F287" i="9" s="1"/>
  <c r="G287" i="9" s="1"/>
  <c r="H287" i="9" s="1"/>
  <c r="B255" i="11" s="1"/>
  <c r="C288" i="9"/>
  <c r="F288" i="9" s="1"/>
  <c r="G288" i="9" s="1"/>
  <c r="H288" i="9" s="1"/>
  <c r="B256" i="11" s="1"/>
  <c r="C289" i="9"/>
  <c r="F289" i="9" s="1"/>
  <c r="G289" i="9" s="1"/>
  <c r="H289" i="9" s="1"/>
  <c r="B257" i="11" s="1"/>
  <c r="C290" i="9"/>
  <c r="F290" i="9" s="1"/>
  <c r="G290" i="9" s="1"/>
  <c r="H290" i="9" s="1"/>
  <c r="B258" i="11" s="1"/>
  <c r="C291" i="9"/>
  <c r="F291" i="9" s="1"/>
  <c r="G291" i="9" s="1"/>
  <c r="H291" i="9" s="1"/>
  <c r="B259" i="11" s="1"/>
  <c r="C292" i="9"/>
  <c r="F292" i="9" s="1"/>
  <c r="G292" i="9" s="1"/>
  <c r="H292" i="9" s="1"/>
  <c r="B260" i="11" s="1"/>
  <c r="C293" i="9"/>
  <c r="F293" i="9" s="1"/>
  <c r="G293" i="9" s="1"/>
  <c r="H293" i="9" s="1"/>
  <c r="B261" i="11" s="1"/>
  <c r="C294" i="9"/>
  <c r="F294" i="9" s="1"/>
  <c r="G294" i="9" s="1"/>
  <c r="H294" i="9" s="1"/>
  <c r="B262" i="11" s="1"/>
  <c r="C295" i="9"/>
  <c r="F295" i="9" s="1"/>
  <c r="G295" i="9" s="1"/>
  <c r="H295" i="9" s="1"/>
  <c r="B263" i="11" s="1"/>
  <c r="C296" i="9"/>
  <c r="F296" i="9" s="1"/>
  <c r="G296" i="9" s="1"/>
  <c r="H296" i="9" s="1"/>
  <c r="B264" i="11" s="1"/>
  <c r="C297" i="9"/>
  <c r="F297" i="9" s="1"/>
  <c r="G297" i="9" s="1"/>
  <c r="H297" i="9" s="1"/>
  <c r="B265" i="11" s="1"/>
  <c r="C298" i="9"/>
  <c r="F298" i="9" s="1"/>
  <c r="G298" i="9" s="1"/>
  <c r="H298" i="9" s="1"/>
  <c r="B266" i="11" s="1"/>
  <c r="C299" i="9"/>
  <c r="F299" i="9" s="1"/>
  <c r="G299" i="9" s="1"/>
  <c r="H299" i="9" s="1"/>
  <c r="B267" i="11" s="1"/>
  <c r="C300" i="9"/>
  <c r="F300" i="9" s="1"/>
  <c r="G300" i="9" s="1"/>
  <c r="H300" i="9" s="1"/>
  <c r="B268" i="11" s="1"/>
  <c r="C301" i="9"/>
  <c r="F301" i="9" s="1"/>
  <c r="G301" i="9" s="1"/>
  <c r="H301" i="9" s="1"/>
  <c r="B269" i="11" s="1"/>
  <c r="C302" i="9"/>
  <c r="F302" i="9" s="1"/>
  <c r="G302" i="9" s="1"/>
  <c r="H302" i="9" s="1"/>
  <c r="B270" i="11" s="1"/>
  <c r="C303" i="9"/>
  <c r="F303" i="9" s="1"/>
  <c r="G303" i="9" s="1"/>
  <c r="H303" i="9" s="1"/>
  <c r="B271" i="11" s="1"/>
  <c r="C304" i="9"/>
  <c r="F304" i="9" s="1"/>
  <c r="G304" i="9" s="1"/>
  <c r="H304" i="9" s="1"/>
  <c r="B272" i="11" s="1"/>
  <c r="C305" i="9"/>
  <c r="F305" i="9" s="1"/>
  <c r="G305" i="9" s="1"/>
  <c r="H305" i="9" s="1"/>
  <c r="B273" i="11" s="1"/>
  <c r="C306" i="9"/>
  <c r="F306" i="9" s="1"/>
  <c r="G306" i="9" s="1"/>
  <c r="H306" i="9"/>
  <c r="B274" i="11" s="1"/>
  <c r="C307" i="9"/>
  <c r="F307" i="9" s="1"/>
  <c r="G307" i="9" s="1"/>
  <c r="H307" i="9" s="1"/>
  <c r="B275" i="11" s="1"/>
  <c r="C308" i="9"/>
  <c r="F308" i="9" s="1"/>
  <c r="G308" i="9" s="1"/>
  <c r="H308" i="9" s="1"/>
  <c r="B276" i="11" s="1"/>
  <c r="C309" i="9"/>
  <c r="F309" i="9" s="1"/>
  <c r="G309" i="9" s="1"/>
  <c r="H309" i="9" s="1"/>
  <c r="B277" i="11" s="1"/>
  <c r="C310" i="9"/>
  <c r="F310" i="9" s="1"/>
  <c r="G310" i="9" s="1"/>
  <c r="H310" i="9" s="1"/>
  <c r="B278" i="11" s="1"/>
  <c r="C311" i="9"/>
  <c r="F311" i="9" s="1"/>
  <c r="G311" i="9" s="1"/>
  <c r="H311" i="9" s="1"/>
  <c r="B279" i="11" s="1"/>
  <c r="C312" i="9"/>
  <c r="F312" i="9" s="1"/>
  <c r="G312" i="9" s="1"/>
  <c r="H312" i="9" s="1"/>
  <c r="B280" i="11" s="1"/>
  <c r="C313" i="9"/>
  <c r="F313" i="9" s="1"/>
  <c r="G313" i="9" s="1"/>
  <c r="H313" i="9" s="1"/>
  <c r="B281" i="11" s="1"/>
  <c r="C314" i="9"/>
  <c r="F314" i="9" s="1"/>
  <c r="G314" i="9" s="1"/>
  <c r="H314" i="9" s="1"/>
  <c r="B282" i="11" s="1"/>
  <c r="C315" i="9"/>
  <c r="F315" i="9" s="1"/>
  <c r="G315" i="9" s="1"/>
  <c r="H315" i="9" s="1"/>
  <c r="B283" i="11" s="1"/>
  <c r="C316" i="9"/>
  <c r="F316" i="9" s="1"/>
  <c r="G316" i="9" s="1"/>
  <c r="H316" i="9" s="1"/>
  <c r="B284" i="11" s="1"/>
  <c r="C317" i="9"/>
  <c r="F317" i="9" s="1"/>
  <c r="G317" i="9" s="1"/>
  <c r="H317" i="9" s="1"/>
  <c r="B285" i="11" s="1"/>
  <c r="C318" i="9"/>
  <c r="F318" i="9" s="1"/>
  <c r="G318" i="9" s="1"/>
  <c r="H318" i="9" s="1"/>
  <c r="B286" i="11" s="1"/>
  <c r="C319" i="9"/>
  <c r="F319" i="9" s="1"/>
  <c r="G319" i="9" s="1"/>
  <c r="H319" i="9" s="1"/>
  <c r="B287" i="11" s="1"/>
  <c r="C320" i="9"/>
  <c r="F320" i="9" s="1"/>
  <c r="G320" i="9" s="1"/>
  <c r="H320" i="9" s="1"/>
  <c r="B288" i="11" s="1"/>
  <c r="C321" i="9"/>
  <c r="F321" i="9" s="1"/>
  <c r="G321" i="9" s="1"/>
  <c r="H321" i="9" s="1"/>
  <c r="B289" i="11" s="1"/>
  <c r="C322" i="9"/>
  <c r="F322" i="9" s="1"/>
  <c r="G322" i="9" s="1"/>
  <c r="H322" i="9" s="1"/>
  <c r="B290" i="11" s="1"/>
  <c r="C323" i="9"/>
  <c r="F323" i="9" s="1"/>
  <c r="G323" i="9" s="1"/>
  <c r="H323" i="9" s="1"/>
  <c r="B291" i="11" s="1"/>
  <c r="C324" i="9"/>
  <c r="F324" i="9" s="1"/>
  <c r="G324" i="9" s="1"/>
  <c r="H324" i="9" s="1"/>
  <c r="B292" i="11" s="1"/>
  <c r="C325" i="9"/>
  <c r="F325" i="9" s="1"/>
  <c r="G325" i="9" s="1"/>
  <c r="H325" i="9" s="1"/>
  <c r="B293" i="11" s="1"/>
  <c r="C326" i="9"/>
  <c r="F326" i="9" s="1"/>
  <c r="G326" i="9" s="1"/>
  <c r="H326" i="9" s="1"/>
  <c r="B294" i="11" s="1"/>
  <c r="C327" i="9"/>
  <c r="F327" i="9" s="1"/>
  <c r="G327" i="9" s="1"/>
  <c r="H327" i="9" s="1"/>
  <c r="B295" i="11" s="1"/>
  <c r="C328" i="9"/>
  <c r="F328" i="9" s="1"/>
  <c r="G328" i="9" s="1"/>
  <c r="H328" i="9"/>
  <c r="B296" i="11" s="1"/>
  <c r="C329" i="9"/>
  <c r="F329" i="9" s="1"/>
  <c r="G329" i="9" s="1"/>
  <c r="H329" i="9" s="1"/>
  <c r="B297" i="11" s="1"/>
  <c r="C330" i="9"/>
  <c r="F330" i="9" s="1"/>
  <c r="G330" i="9" s="1"/>
  <c r="H330" i="9" s="1"/>
  <c r="B298" i="11" s="1"/>
  <c r="C331" i="9"/>
  <c r="F331" i="9" s="1"/>
  <c r="G331" i="9" s="1"/>
  <c r="H331" i="9" s="1"/>
  <c r="B299" i="11" s="1"/>
  <c r="C332" i="9"/>
  <c r="F332" i="9" s="1"/>
  <c r="G332" i="9" s="1"/>
  <c r="H332" i="9" s="1"/>
  <c r="B300" i="11" s="1"/>
  <c r="C333" i="9"/>
  <c r="F333" i="9" s="1"/>
  <c r="G333" i="9" s="1"/>
  <c r="H333" i="9" s="1"/>
  <c r="B301" i="11" s="1"/>
  <c r="C334" i="9"/>
  <c r="F334" i="9" s="1"/>
  <c r="G334" i="9" s="1"/>
  <c r="H334" i="9" s="1"/>
  <c r="B302" i="11" s="1"/>
  <c r="C335" i="9"/>
  <c r="F335" i="9" s="1"/>
  <c r="G335" i="9" s="1"/>
  <c r="H335" i="9" s="1"/>
  <c r="B303" i="11" s="1"/>
  <c r="C336" i="9"/>
  <c r="F336" i="9" s="1"/>
  <c r="G336" i="9" s="1"/>
  <c r="H336" i="9" s="1"/>
  <c r="B304" i="11" s="1"/>
  <c r="C337" i="9"/>
  <c r="F337" i="9" s="1"/>
  <c r="G337" i="9" s="1"/>
  <c r="H337" i="9" s="1"/>
  <c r="B305" i="11" s="1"/>
  <c r="C338" i="9"/>
  <c r="F338" i="9" s="1"/>
  <c r="G338" i="9" s="1"/>
  <c r="H338" i="9"/>
  <c r="B306" i="11" s="1"/>
  <c r="C339" i="9"/>
  <c r="F339" i="9" s="1"/>
  <c r="G339" i="9" s="1"/>
  <c r="H339" i="9" s="1"/>
  <c r="B307" i="11" s="1"/>
  <c r="C340" i="9"/>
  <c r="F340" i="9" s="1"/>
  <c r="G340" i="9" s="1"/>
  <c r="H340" i="9" s="1"/>
  <c r="B308" i="11" s="1"/>
  <c r="C341" i="9"/>
  <c r="F341" i="9" s="1"/>
  <c r="G341" i="9" s="1"/>
  <c r="H341" i="9" s="1"/>
  <c r="B309" i="11" s="1"/>
  <c r="C342" i="9"/>
  <c r="F342" i="9" s="1"/>
  <c r="G342" i="9" s="1"/>
  <c r="H342" i="9" s="1"/>
  <c r="B310" i="11" s="1"/>
  <c r="C343" i="9"/>
  <c r="F343" i="9" s="1"/>
  <c r="G343" i="9" s="1"/>
  <c r="H343" i="9" s="1"/>
  <c r="B311" i="11" s="1"/>
  <c r="C344" i="9"/>
  <c r="F344" i="9" s="1"/>
  <c r="G344" i="9" s="1"/>
  <c r="H344" i="9" s="1"/>
  <c r="B312" i="11" s="1"/>
  <c r="C345" i="9"/>
  <c r="F345" i="9" s="1"/>
  <c r="G345" i="9" s="1"/>
  <c r="H345" i="9" s="1"/>
  <c r="B313" i="11" s="1"/>
  <c r="C346" i="9"/>
  <c r="F346" i="9" s="1"/>
  <c r="G346" i="9" s="1"/>
  <c r="H346" i="9" s="1"/>
  <c r="B314" i="11" s="1"/>
  <c r="C347" i="9"/>
  <c r="F347" i="9" s="1"/>
  <c r="G347" i="9" s="1"/>
  <c r="H347" i="9" s="1"/>
  <c r="B315" i="11" s="1"/>
  <c r="C348" i="9"/>
  <c r="F348" i="9" s="1"/>
  <c r="G348" i="9" s="1"/>
  <c r="H348" i="9" s="1"/>
  <c r="B316" i="11" s="1"/>
  <c r="C349" i="9"/>
  <c r="F349" i="9" s="1"/>
  <c r="G349" i="9" s="1"/>
  <c r="H349" i="9" s="1"/>
  <c r="B317" i="11" s="1"/>
  <c r="C350" i="9"/>
  <c r="F350" i="9" s="1"/>
  <c r="G350" i="9" s="1"/>
  <c r="H350" i="9"/>
  <c r="B318" i="11" s="1"/>
  <c r="C351" i="9"/>
  <c r="F351" i="9" s="1"/>
  <c r="G351" i="9" s="1"/>
  <c r="H351" i="9" s="1"/>
  <c r="B319" i="11" s="1"/>
  <c r="C352" i="9"/>
  <c r="F352" i="9" s="1"/>
  <c r="G352" i="9" s="1"/>
  <c r="H352" i="9" s="1"/>
  <c r="B320" i="11" s="1"/>
  <c r="C353" i="9"/>
  <c r="F353" i="9" s="1"/>
  <c r="G353" i="9" s="1"/>
  <c r="H353" i="9" s="1"/>
  <c r="B321" i="11" s="1"/>
  <c r="C354" i="9"/>
  <c r="F354" i="9" s="1"/>
  <c r="G354" i="9" s="1"/>
  <c r="H354" i="9" s="1"/>
  <c r="B322" i="11" s="1"/>
  <c r="C355" i="9"/>
  <c r="F355" i="9" s="1"/>
  <c r="G355" i="9" s="1"/>
  <c r="H355" i="9" s="1"/>
  <c r="B323" i="11" s="1"/>
  <c r="C356" i="9"/>
  <c r="F356" i="9" s="1"/>
  <c r="G356" i="9" s="1"/>
  <c r="H356" i="9" s="1"/>
  <c r="B324" i="11" s="1"/>
  <c r="C357" i="9"/>
  <c r="F357" i="9" s="1"/>
  <c r="G357" i="9" s="1"/>
  <c r="H357" i="9" s="1"/>
  <c r="B325" i="11" s="1"/>
  <c r="C358" i="9"/>
  <c r="F358" i="9" s="1"/>
  <c r="G358" i="9" s="1"/>
  <c r="H358" i="9" s="1"/>
  <c r="B326" i="11" s="1"/>
  <c r="C359" i="9"/>
  <c r="F359" i="9" s="1"/>
  <c r="G359" i="9" s="1"/>
  <c r="H359" i="9" s="1"/>
  <c r="B327" i="11" s="1"/>
  <c r="C360" i="9"/>
  <c r="F360" i="9" s="1"/>
  <c r="G360" i="9" s="1"/>
  <c r="H360" i="9" s="1"/>
  <c r="B328" i="11" s="1"/>
  <c r="C361" i="9"/>
  <c r="F361" i="9" s="1"/>
  <c r="G361" i="9" s="1"/>
  <c r="H361" i="9" s="1"/>
  <c r="B329" i="11" s="1"/>
  <c r="C362" i="9"/>
  <c r="F362" i="9" s="1"/>
  <c r="G362" i="9" s="1"/>
  <c r="H362" i="9" s="1"/>
  <c r="B330" i="11" s="1"/>
  <c r="C363" i="9"/>
  <c r="F363" i="9" s="1"/>
  <c r="G363" i="9" s="1"/>
  <c r="H363" i="9" s="1"/>
  <c r="B331" i="11" s="1"/>
  <c r="C364" i="9"/>
  <c r="F364" i="9" s="1"/>
  <c r="G364" i="9" s="1"/>
  <c r="H364" i="9" s="1"/>
  <c r="B332" i="11" s="1"/>
  <c r="C365" i="9"/>
  <c r="F365" i="9" s="1"/>
  <c r="G365" i="9" s="1"/>
  <c r="H365" i="9" s="1"/>
  <c r="B333" i="11" s="1"/>
  <c r="C366" i="9"/>
  <c r="F366" i="9" s="1"/>
  <c r="G366" i="9" s="1"/>
  <c r="H366" i="9" s="1"/>
  <c r="B334" i="11" s="1"/>
  <c r="C367" i="9"/>
  <c r="F367" i="9" s="1"/>
  <c r="G367" i="9" s="1"/>
  <c r="H367" i="9" s="1"/>
  <c r="B335" i="11" s="1"/>
  <c r="C368" i="9"/>
  <c r="F368" i="9" s="1"/>
  <c r="G368" i="9" s="1"/>
  <c r="H368" i="9" s="1"/>
  <c r="B336" i="11" s="1"/>
  <c r="C369" i="9"/>
  <c r="F369" i="9" s="1"/>
  <c r="G369" i="9" s="1"/>
  <c r="H369" i="9" s="1"/>
  <c r="B337" i="11" s="1"/>
  <c r="C370" i="9"/>
  <c r="F370" i="9" s="1"/>
  <c r="G370" i="9" s="1"/>
  <c r="H370" i="9" s="1"/>
  <c r="B338" i="11" s="1"/>
  <c r="C371" i="9"/>
  <c r="F371" i="9" s="1"/>
  <c r="G371" i="9" s="1"/>
  <c r="H371" i="9" s="1"/>
  <c r="B339" i="11" s="1"/>
  <c r="C372" i="9"/>
  <c r="F372" i="9" s="1"/>
  <c r="G372" i="9" s="1"/>
  <c r="H372" i="9" s="1"/>
  <c r="B340" i="11" s="1"/>
  <c r="C373" i="9"/>
  <c r="F373" i="9" s="1"/>
  <c r="G373" i="9" s="1"/>
  <c r="H373" i="9"/>
  <c r="B341" i="11" s="1"/>
  <c r="C374" i="9"/>
  <c r="F374" i="9" s="1"/>
  <c r="G374" i="9" s="1"/>
  <c r="H374" i="9" s="1"/>
  <c r="B342" i="11" s="1"/>
  <c r="C375" i="9"/>
  <c r="F375" i="9" s="1"/>
  <c r="G375" i="9" s="1"/>
  <c r="H375" i="9" s="1"/>
  <c r="B343" i="11" s="1"/>
  <c r="C376" i="9"/>
  <c r="F376" i="9" s="1"/>
  <c r="G376" i="9" s="1"/>
  <c r="H376" i="9" s="1"/>
  <c r="B344" i="11" s="1"/>
  <c r="C377" i="9"/>
  <c r="F377" i="9" s="1"/>
  <c r="G377" i="9" s="1"/>
  <c r="H377" i="9" s="1"/>
  <c r="B345" i="11" s="1"/>
  <c r="C378" i="9"/>
  <c r="F378" i="9" s="1"/>
  <c r="G378" i="9" s="1"/>
  <c r="H378" i="9" s="1"/>
  <c r="B346" i="11" s="1"/>
  <c r="C379" i="9"/>
  <c r="F379" i="9" s="1"/>
  <c r="G379" i="9" s="1"/>
  <c r="H379" i="9" s="1"/>
  <c r="B347" i="11" s="1"/>
  <c r="C380" i="9"/>
  <c r="F380" i="9" s="1"/>
  <c r="G380" i="9" s="1"/>
  <c r="H380" i="9" s="1"/>
  <c r="B348" i="11" s="1"/>
  <c r="C381" i="9"/>
  <c r="F381" i="9" s="1"/>
  <c r="G381" i="9" s="1"/>
  <c r="H381" i="9" s="1"/>
  <c r="B349" i="11" s="1"/>
  <c r="C382" i="9"/>
  <c r="F382" i="9" s="1"/>
  <c r="G382" i="9" s="1"/>
  <c r="H382" i="9" s="1"/>
  <c r="B350" i="11" s="1"/>
  <c r="C383" i="9"/>
  <c r="F383" i="9" s="1"/>
  <c r="G383" i="9" s="1"/>
  <c r="H383" i="9"/>
  <c r="B351" i="11" s="1"/>
  <c r="C384" i="9"/>
  <c r="F384" i="9" s="1"/>
  <c r="G384" i="9" s="1"/>
  <c r="H384" i="9" s="1"/>
  <c r="B352" i="11" s="1"/>
  <c r="C385" i="9"/>
  <c r="F385" i="9" s="1"/>
  <c r="G385" i="9" s="1"/>
  <c r="H385" i="9" s="1"/>
  <c r="B353" i="11" s="1"/>
  <c r="C386" i="9"/>
  <c r="F386" i="9" s="1"/>
  <c r="G386" i="9" s="1"/>
  <c r="H386" i="9" s="1"/>
  <c r="B354" i="11" s="1"/>
  <c r="C387" i="9"/>
  <c r="F387" i="9" s="1"/>
  <c r="G387" i="9" s="1"/>
  <c r="H387" i="9" s="1"/>
  <c r="B355" i="11" s="1"/>
  <c r="C388" i="9"/>
  <c r="F388" i="9" s="1"/>
  <c r="G388" i="9" s="1"/>
  <c r="H388" i="9" s="1"/>
  <c r="B356" i="11" s="1"/>
  <c r="C389" i="9"/>
  <c r="F389" i="9" s="1"/>
  <c r="G389" i="9" s="1"/>
  <c r="H389" i="9"/>
  <c r="B357" i="11" s="1"/>
  <c r="C390" i="9"/>
  <c r="F390" i="9" s="1"/>
  <c r="G390" i="9" s="1"/>
  <c r="H390" i="9" s="1"/>
  <c r="B358" i="11" s="1"/>
  <c r="C391" i="9"/>
  <c r="F391" i="9" s="1"/>
  <c r="G391" i="9" s="1"/>
  <c r="H391" i="9" s="1"/>
  <c r="B359" i="11" s="1"/>
  <c r="C392" i="9"/>
  <c r="F392" i="9" s="1"/>
  <c r="G392" i="9" s="1"/>
  <c r="H392" i="9" s="1"/>
  <c r="B360" i="11" s="1"/>
  <c r="C393" i="9"/>
  <c r="F393" i="9" s="1"/>
  <c r="G393" i="9" s="1"/>
  <c r="H393" i="9" s="1"/>
  <c r="B361" i="11" s="1"/>
  <c r="C394" i="9"/>
  <c r="F394" i="9" s="1"/>
  <c r="G394" i="9" s="1"/>
  <c r="H394" i="9" s="1"/>
  <c r="B362" i="11" s="1"/>
  <c r="C395" i="9"/>
  <c r="F395" i="9" s="1"/>
  <c r="G395" i="9" s="1"/>
  <c r="H395" i="9" s="1"/>
  <c r="B363" i="11" s="1"/>
  <c r="C396" i="9"/>
  <c r="F396" i="9" s="1"/>
  <c r="G396" i="9" s="1"/>
  <c r="H396" i="9" s="1"/>
  <c r="B364" i="11" s="1"/>
  <c r="C397" i="9"/>
  <c r="F397" i="9" s="1"/>
  <c r="G397" i="9" s="1"/>
  <c r="H397" i="9"/>
  <c r="B365" i="11" s="1"/>
  <c r="C398" i="9"/>
  <c r="F398" i="9" s="1"/>
  <c r="G398" i="9" s="1"/>
  <c r="H398" i="9" s="1"/>
  <c r="B366" i="11" s="1"/>
  <c r="C399" i="9"/>
  <c r="F399" i="9" s="1"/>
  <c r="G399" i="9" s="1"/>
  <c r="H399" i="9" s="1"/>
  <c r="B367" i="11" s="1"/>
  <c r="C400" i="9"/>
  <c r="F400" i="9" s="1"/>
  <c r="G400" i="9" s="1"/>
  <c r="H400" i="9" s="1"/>
  <c r="B368" i="11" s="1"/>
  <c r="C401" i="9"/>
  <c r="F401" i="9" s="1"/>
  <c r="G401" i="9" s="1"/>
  <c r="H401" i="9" s="1"/>
  <c r="B369" i="11" s="1"/>
  <c r="C402" i="9"/>
  <c r="F402" i="9" s="1"/>
  <c r="G402" i="9" s="1"/>
  <c r="H402" i="9" s="1"/>
  <c r="B370" i="11" s="1"/>
  <c r="C403" i="9"/>
  <c r="F403" i="9" s="1"/>
  <c r="G403" i="9" s="1"/>
  <c r="H403" i="9" s="1"/>
  <c r="B371" i="11" s="1"/>
  <c r="C404" i="9"/>
  <c r="F404" i="9" s="1"/>
  <c r="G404" i="9" s="1"/>
  <c r="H404" i="9" s="1"/>
  <c r="B372" i="11" s="1"/>
  <c r="C405" i="9"/>
  <c r="F405" i="9" s="1"/>
  <c r="G405" i="9" s="1"/>
  <c r="H405" i="9" s="1"/>
  <c r="B373" i="11" s="1"/>
  <c r="C406" i="9"/>
  <c r="F406" i="9" s="1"/>
  <c r="G406" i="9" s="1"/>
  <c r="H406" i="9" s="1"/>
  <c r="B374" i="11" s="1"/>
  <c r="C407" i="9"/>
  <c r="F407" i="9" s="1"/>
  <c r="G407" i="9" s="1"/>
  <c r="H407" i="9"/>
  <c r="B375" i="11" s="1"/>
  <c r="C408" i="9"/>
  <c r="F408" i="9" s="1"/>
  <c r="G408" i="9" s="1"/>
  <c r="H408" i="9" s="1"/>
  <c r="B376" i="11" s="1"/>
  <c r="C409" i="9"/>
  <c r="F409" i="9" s="1"/>
  <c r="G409" i="9" s="1"/>
  <c r="H409" i="9" s="1"/>
  <c r="B377" i="11" s="1"/>
  <c r="C410" i="9"/>
  <c r="F410" i="9" s="1"/>
  <c r="G410" i="9" s="1"/>
  <c r="H410" i="9" s="1"/>
  <c r="B378" i="11" s="1"/>
  <c r="C411" i="9"/>
  <c r="F411" i="9" s="1"/>
  <c r="G411" i="9" s="1"/>
  <c r="H411" i="9"/>
  <c r="B379" i="11" s="1"/>
  <c r="C412" i="9"/>
  <c r="F412" i="9" s="1"/>
  <c r="G412" i="9" s="1"/>
  <c r="H412" i="9" s="1"/>
  <c r="B380" i="11" s="1"/>
  <c r="C413" i="9"/>
  <c r="F413" i="9" s="1"/>
  <c r="G413" i="9" s="1"/>
  <c r="H413" i="9" s="1"/>
  <c r="B381" i="11" s="1"/>
  <c r="C414" i="9"/>
  <c r="F414" i="9" s="1"/>
  <c r="G414" i="9" s="1"/>
  <c r="H414" i="9" s="1"/>
  <c r="B382" i="11" s="1"/>
  <c r="C415" i="9"/>
  <c r="F415" i="9" s="1"/>
  <c r="G415" i="9" s="1"/>
  <c r="H415" i="9" s="1"/>
  <c r="B383" i="11" s="1"/>
  <c r="C416" i="9"/>
  <c r="F416" i="9" s="1"/>
  <c r="G416" i="9" s="1"/>
  <c r="H416" i="9" s="1"/>
  <c r="B384" i="11" s="1"/>
  <c r="C417" i="9"/>
  <c r="F417" i="9" s="1"/>
  <c r="G417" i="9" s="1"/>
  <c r="H417" i="9"/>
  <c r="B385" i="11" s="1"/>
  <c r="C418" i="9"/>
  <c r="F418" i="9" s="1"/>
  <c r="G418" i="9" s="1"/>
  <c r="H418" i="9" s="1"/>
  <c r="B386" i="11" s="1"/>
  <c r="C419" i="9"/>
  <c r="F419" i="9" s="1"/>
  <c r="G419" i="9" s="1"/>
  <c r="H419" i="9"/>
  <c r="B387" i="11" s="1"/>
  <c r="C420" i="9"/>
  <c r="F420" i="9" s="1"/>
  <c r="G420" i="9" s="1"/>
  <c r="H420" i="9" s="1"/>
  <c r="B388" i="11" s="1"/>
  <c r="C421" i="9"/>
  <c r="F421" i="9" s="1"/>
  <c r="G421" i="9" s="1"/>
  <c r="H421" i="9" s="1"/>
  <c r="B389" i="11" s="1"/>
  <c r="C422" i="9"/>
  <c r="F422" i="9" s="1"/>
  <c r="G422" i="9" s="1"/>
  <c r="H422" i="9" s="1"/>
  <c r="B390" i="11" s="1"/>
  <c r="C423" i="9"/>
  <c r="F423" i="9" s="1"/>
  <c r="G423" i="9" s="1"/>
  <c r="H423" i="9"/>
  <c r="B391" i="11" s="1"/>
  <c r="C424" i="9"/>
  <c r="F424" i="9" s="1"/>
  <c r="G424" i="9" s="1"/>
  <c r="H424" i="9" s="1"/>
  <c r="B392" i="11" s="1"/>
  <c r="C425" i="9"/>
  <c r="F425" i="9" s="1"/>
  <c r="G425" i="9" s="1"/>
  <c r="H425" i="9" s="1"/>
  <c r="B393" i="11" s="1"/>
  <c r="C426" i="9"/>
  <c r="F426" i="9" s="1"/>
  <c r="G426" i="9" s="1"/>
  <c r="H426" i="9" s="1"/>
  <c r="B394" i="11" s="1"/>
  <c r="C427" i="9"/>
  <c r="F427" i="9" s="1"/>
  <c r="G427" i="9" s="1"/>
  <c r="H427" i="9"/>
  <c r="B395" i="11" s="1"/>
  <c r="C428" i="9"/>
  <c r="F428" i="9" s="1"/>
  <c r="G428" i="9" s="1"/>
  <c r="H428" i="9" s="1"/>
  <c r="B396" i="11" s="1"/>
  <c r="C429" i="9"/>
  <c r="F429" i="9" s="1"/>
  <c r="G429" i="9" s="1"/>
  <c r="H429" i="9" s="1"/>
  <c r="B397" i="11" s="1"/>
  <c r="C430" i="9"/>
  <c r="F430" i="9" s="1"/>
  <c r="G430" i="9" s="1"/>
  <c r="H430" i="9" s="1"/>
  <c r="B398" i="11" s="1"/>
  <c r="C431" i="9"/>
  <c r="F431" i="9" s="1"/>
  <c r="G431" i="9" s="1"/>
  <c r="H431" i="9" s="1"/>
  <c r="B399" i="11" s="1"/>
  <c r="C432" i="9"/>
  <c r="F432" i="9" s="1"/>
  <c r="G432" i="9" s="1"/>
  <c r="H432" i="9" s="1"/>
  <c r="B400" i="11" s="1"/>
  <c r="C433" i="9"/>
  <c r="F433" i="9" s="1"/>
  <c r="G433" i="9" s="1"/>
  <c r="H433" i="9"/>
  <c r="B401" i="11" s="1"/>
  <c r="C434" i="9"/>
  <c r="F434" i="9" s="1"/>
  <c r="G434" i="9" s="1"/>
  <c r="H434" i="9" s="1"/>
  <c r="B402" i="11" s="1"/>
  <c r="C435" i="9"/>
  <c r="F435" i="9" s="1"/>
  <c r="G435" i="9" s="1"/>
  <c r="H435" i="9"/>
  <c r="B403" i="11" s="1"/>
  <c r="C436" i="9"/>
  <c r="F436" i="9" s="1"/>
  <c r="G436" i="9" s="1"/>
  <c r="H436" i="9" s="1"/>
  <c r="B404" i="11" s="1"/>
  <c r="C437" i="9"/>
  <c r="F437" i="9" s="1"/>
  <c r="G437" i="9" s="1"/>
  <c r="H437" i="9" s="1"/>
  <c r="B405" i="11" s="1"/>
  <c r="C438" i="9"/>
  <c r="F438" i="9" s="1"/>
  <c r="G438" i="9" s="1"/>
  <c r="H438" i="9" s="1"/>
  <c r="B406" i="11" s="1"/>
  <c r="C439" i="9"/>
  <c r="F439" i="9" s="1"/>
  <c r="G439" i="9" s="1"/>
  <c r="H439" i="9"/>
  <c r="B407" i="11" s="1"/>
  <c r="C440" i="9"/>
  <c r="F440" i="9" s="1"/>
  <c r="G440" i="9" s="1"/>
  <c r="H440" i="9" s="1"/>
  <c r="B408" i="11" s="1"/>
  <c r="C441" i="9"/>
  <c r="F441" i="9" s="1"/>
  <c r="G441" i="9" s="1"/>
  <c r="H441" i="9" s="1"/>
  <c r="B409" i="11" s="1"/>
  <c r="C442" i="9"/>
  <c r="F442" i="9" s="1"/>
  <c r="G442" i="9" s="1"/>
  <c r="H442" i="9" s="1"/>
  <c r="B410" i="11" s="1"/>
  <c r="C443" i="9"/>
  <c r="F443" i="9" s="1"/>
  <c r="G443" i="9" s="1"/>
  <c r="H443" i="9"/>
  <c r="B411" i="11" s="1"/>
  <c r="C444" i="9"/>
  <c r="F444" i="9" s="1"/>
  <c r="G444" i="9" s="1"/>
  <c r="H444" i="9" s="1"/>
  <c r="B412" i="11" s="1"/>
  <c r="C445" i="9"/>
  <c r="F445" i="9" s="1"/>
  <c r="G445" i="9" s="1"/>
  <c r="H445" i="9" s="1"/>
  <c r="B413" i="11" s="1"/>
  <c r="C446" i="9"/>
  <c r="F446" i="9" s="1"/>
  <c r="G446" i="9" s="1"/>
  <c r="H446" i="9" s="1"/>
  <c r="B414" i="11" s="1"/>
  <c r="C447" i="9"/>
  <c r="F447" i="9" s="1"/>
  <c r="G447" i="9" s="1"/>
  <c r="H447" i="9" s="1"/>
  <c r="B415" i="11" s="1"/>
  <c r="C448" i="9"/>
  <c r="F448" i="9" s="1"/>
  <c r="G448" i="9" s="1"/>
  <c r="H448" i="9" s="1"/>
  <c r="B416" i="11" s="1"/>
  <c r="C449" i="9"/>
  <c r="F449" i="9" s="1"/>
  <c r="G449" i="9" s="1"/>
  <c r="H449" i="9"/>
  <c r="B417" i="11" s="1"/>
  <c r="C450" i="9"/>
  <c r="F450" i="9" s="1"/>
  <c r="G450" i="9" s="1"/>
  <c r="H450" i="9" s="1"/>
  <c r="B418" i="11" s="1"/>
  <c r="C451" i="9"/>
  <c r="F451" i="9" s="1"/>
  <c r="G451" i="9" s="1"/>
  <c r="H451" i="9"/>
  <c r="B419" i="11" s="1"/>
  <c r="C452" i="9"/>
  <c r="F452" i="9" s="1"/>
  <c r="G452" i="9" s="1"/>
  <c r="H452" i="9" s="1"/>
  <c r="B420" i="11" s="1"/>
  <c r="C453" i="9"/>
  <c r="F453" i="9" s="1"/>
  <c r="G453" i="9" s="1"/>
  <c r="H453" i="9" s="1"/>
  <c r="B421" i="11" s="1"/>
  <c r="C454" i="9"/>
  <c r="F454" i="9" s="1"/>
  <c r="G454" i="9" s="1"/>
  <c r="H454" i="9" s="1"/>
  <c r="B422" i="11" s="1"/>
  <c r="C455" i="9"/>
  <c r="F455" i="9" s="1"/>
  <c r="G455" i="9" s="1"/>
  <c r="H455" i="9"/>
  <c r="B423" i="11" s="1"/>
  <c r="C456" i="9"/>
  <c r="F456" i="9" s="1"/>
  <c r="G456" i="9" s="1"/>
  <c r="H456" i="9" s="1"/>
  <c r="B424" i="11" s="1"/>
  <c r="C457" i="9"/>
  <c r="F457" i="9" s="1"/>
  <c r="G457" i="9" s="1"/>
  <c r="H457" i="9"/>
  <c r="B425" i="11" s="1"/>
  <c r="C458" i="9"/>
  <c r="F458" i="9" s="1"/>
  <c r="G458" i="9" s="1"/>
  <c r="H458" i="9" s="1"/>
  <c r="B426" i="11" s="1"/>
  <c r="C459" i="9"/>
  <c r="F459" i="9" s="1"/>
  <c r="G459" i="9" s="1"/>
  <c r="H459" i="9"/>
  <c r="B427" i="11" s="1"/>
  <c r="C460" i="9"/>
  <c r="F460" i="9" s="1"/>
  <c r="G460" i="9" s="1"/>
  <c r="H460" i="9" s="1"/>
  <c r="B428" i="11" s="1"/>
  <c r="C461" i="9"/>
  <c r="F461" i="9" s="1"/>
  <c r="G461" i="9" s="1"/>
  <c r="H461" i="9" s="1"/>
  <c r="B429" i="11" s="1"/>
  <c r="C462" i="9"/>
  <c r="F462" i="9" s="1"/>
  <c r="G462" i="9" s="1"/>
  <c r="H462" i="9" s="1"/>
  <c r="B430" i="11" s="1"/>
  <c r="C463" i="9"/>
  <c r="F463" i="9" s="1"/>
  <c r="G463" i="9" s="1"/>
  <c r="H463" i="9"/>
  <c r="B431" i="11" s="1"/>
  <c r="C464" i="9"/>
  <c r="F464" i="9" s="1"/>
  <c r="G464" i="9" s="1"/>
  <c r="H464" i="9" s="1"/>
  <c r="B432" i="11" s="1"/>
  <c r="C465" i="9"/>
  <c r="F465" i="9" s="1"/>
  <c r="G465" i="9" s="1"/>
  <c r="H465" i="9"/>
  <c r="B433" i="11" s="1"/>
  <c r="C466" i="9"/>
  <c r="F466" i="9" s="1"/>
  <c r="G466" i="9" s="1"/>
  <c r="H466" i="9" s="1"/>
  <c r="B434" i="11" s="1"/>
  <c r="C467" i="9"/>
  <c r="F467" i="9" s="1"/>
  <c r="G467" i="9" s="1"/>
  <c r="H467" i="9"/>
  <c r="B435" i="11" s="1"/>
  <c r="C468" i="9"/>
  <c r="F468" i="9" s="1"/>
  <c r="G468" i="9" s="1"/>
  <c r="H468" i="9" s="1"/>
  <c r="B436" i="11" s="1"/>
  <c r="C469" i="9"/>
  <c r="F469" i="9" s="1"/>
  <c r="G469" i="9" s="1"/>
  <c r="H469" i="9" s="1"/>
  <c r="B437" i="11" s="1"/>
  <c r="C470" i="9"/>
  <c r="F470" i="9" s="1"/>
  <c r="G470" i="9" s="1"/>
  <c r="H470" i="9" s="1"/>
  <c r="B438" i="11" s="1"/>
  <c r="C471" i="9"/>
  <c r="F471" i="9" s="1"/>
  <c r="G471" i="9" s="1"/>
  <c r="H471" i="9"/>
  <c r="B439" i="11" s="1"/>
  <c r="C472" i="9"/>
  <c r="F472" i="9" s="1"/>
  <c r="G472" i="9" s="1"/>
  <c r="H472" i="9" s="1"/>
  <c r="B440" i="11" s="1"/>
  <c r="C473" i="9"/>
  <c r="F473" i="9" s="1"/>
  <c r="G473" i="9" s="1"/>
  <c r="H473" i="9" s="1"/>
  <c r="B441" i="11" s="1"/>
  <c r="C474" i="9"/>
  <c r="F474" i="9" s="1"/>
  <c r="G474" i="9" s="1"/>
  <c r="H474" i="9" s="1"/>
  <c r="B442" i="11" s="1"/>
  <c r="C475" i="9"/>
  <c r="F475" i="9" s="1"/>
  <c r="G475" i="9" s="1"/>
  <c r="H475" i="9"/>
  <c r="B443" i="11" s="1"/>
  <c r="C476" i="9"/>
  <c r="F476" i="9" s="1"/>
  <c r="G476" i="9" s="1"/>
  <c r="H476" i="9" s="1"/>
  <c r="B444" i="11" s="1"/>
  <c r="C477" i="9"/>
  <c r="F477" i="9" s="1"/>
  <c r="G477" i="9" s="1"/>
  <c r="H477" i="9" s="1"/>
  <c r="B445" i="11" s="1"/>
  <c r="C478" i="9"/>
  <c r="F478" i="9" s="1"/>
  <c r="G478" i="9" s="1"/>
  <c r="H478" i="9" s="1"/>
  <c r="B446" i="11" s="1"/>
  <c r="C479" i="9"/>
  <c r="F479" i="9" s="1"/>
  <c r="G479" i="9" s="1"/>
  <c r="H479" i="9" s="1"/>
  <c r="B447" i="11" s="1"/>
  <c r="C480" i="9"/>
  <c r="F480" i="9" s="1"/>
  <c r="G480" i="9" s="1"/>
  <c r="H480" i="9" s="1"/>
  <c r="B448" i="11" s="1"/>
  <c r="C481" i="9"/>
  <c r="F481" i="9" s="1"/>
  <c r="G481" i="9" s="1"/>
  <c r="H481" i="9" s="1"/>
  <c r="B449" i="11" s="1"/>
  <c r="C482" i="9"/>
  <c r="F482" i="9" s="1"/>
  <c r="G482" i="9" s="1"/>
  <c r="H482" i="9" s="1"/>
  <c r="B450" i="11" s="1"/>
  <c r="C483" i="9"/>
  <c r="F483" i="9" s="1"/>
  <c r="G483" i="9" s="1"/>
  <c r="H483" i="9"/>
  <c r="B451" i="11" s="1"/>
  <c r="C484" i="9"/>
  <c r="F484" i="9" s="1"/>
  <c r="G484" i="9" s="1"/>
  <c r="H484" i="9" s="1"/>
  <c r="B452" i="11" s="1"/>
  <c r="C485" i="9"/>
  <c r="F485" i="9" s="1"/>
  <c r="G485" i="9" s="1"/>
  <c r="H485" i="9" s="1"/>
  <c r="B453" i="11" s="1"/>
  <c r="C486" i="9"/>
  <c r="F486" i="9" s="1"/>
  <c r="G486" i="9" s="1"/>
  <c r="H486" i="9" s="1"/>
  <c r="B454" i="11" s="1"/>
  <c r="C487" i="9"/>
  <c r="F487" i="9" s="1"/>
  <c r="G487" i="9" s="1"/>
  <c r="H487" i="9" s="1"/>
  <c r="B455" i="11" s="1"/>
  <c r="C488" i="9"/>
  <c r="F488" i="9" s="1"/>
  <c r="G488" i="9" s="1"/>
  <c r="H488" i="9" s="1"/>
  <c r="B456" i="11" s="1"/>
  <c r="C489" i="9"/>
  <c r="F489" i="9" s="1"/>
  <c r="G489" i="9" s="1"/>
  <c r="H489" i="9" s="1"/>
  <c r="B457" i="11" s="1"/>
  <c r="C490" i="9"/>
  <c r="F490" i="9" s="1"/>
  <c r="G490" i="9" s="1"/>
  <c r="H490" i="9" s="1"/>
  <c r="B458" i="11" s="1"/>
  <c r="C491" i="9"/>
  <c r="F491" i="9" s="1"/>
  <c r="G491" i="9" s="1"/>
  <c r="H491" i="9"/>
  <c r="B459" i="11" s="1"/>
  <c r="C492" i="9"/>
  <c r="F492" i="9" s="1"/>
  <c r="G492" i="9" s="1"/>
  <c r="H492" i="9" s="1"/>
  <c r="B460" i="11" s="1"/>
  <c r="C493" i="9"/>
  <c r="F493" i="9" s="1"/>
  <c r="G493" i="9" s="1"/>
  <c r="H493" i="9" s="1"/>
  <c r="B461" i="11" s="1"/>
  <c r="C494" i="9"/>
  <c r="F494" i="9" s="1"/>
  <c r="G494" i="9" s="1"/>
  <c r="H494" i="9" s="1"/>
  <c r="B462" i="11" s="1"/>
  <c r="C495" i="9"/>
  <c r="F495" i="9" s="1"/>
  <c r="G495" i="9" s="1"/>
  <c r="H495" i="9" s="1"/>
  <c r="B463" i="11" s="1"/>
  <c r="C496" i="9"/>
  <c r="F496" i="9" s="1"/>
  <c r="G496" i="9" s="1"/>
  <c r="H496" i="9" s="1"/>
  <c r="B464" i="11" s="1"/>
  <c r="C497" i="9"/>
  <c r="F497" i="9" s="1"/>
  <c r="G497" i="9" s="1"/>
  <c r="H497" i="9" s="1"/>
  <c r="B465" i="11" s="1"/>
  <c r="C498" i="9"/>
  <c r="F498" i="9" s="1"/>
  <c r="G498" i="9" s="1"/>
  <c r="H498" i="9" s="1"/>
  <c r="B466" i="11" s="1"/>
  <c r="C499" i="9"/>
  <c r="F499" i="9" s="1"/>
  <c r="G499" i="9" s="1"/>
  <c r="H499" i="9"/>
  <c r="B467" i="11" s="1"/>
  <c r="C500" i="9"/>
  <c r="F500" i="9" s="1"/>
  <c r="G500" i="9" s="1"/>
  <c r="H500" i="9" s="1"/>
  <c r="B468" i="11" s="1"/>
  <c r="C501" i="9"/>
  <c r="F501" i="9" s="1"/>
  <c r="G501" i="9" s="1"/>
  <c r="H501" i="9" s="1"/>
  <c r="B469" i="11" s="1"/>
  <c r="C502" i="9"/>
  <c r="F502" i="9" s="1"/>
  <c r="G502" i="9" s="1"/>
  <c r="H502" i="9" s="1"/>
  <c r="B470" i="11" s="1"/>
  <c r="C503" i="9"/>
  <c r="F503" i="9" s="1"/>
  <c r="G503" i="9" s="1"/>
  <c r="H503" i="9"/>
  <c r="B471" i="11" s="1"/>
  <c r="C504" i="9"/>
  <c r="F504" i="9" s="1"/>
  <c r="G504" i="9" s="1"/>
  <c r="H504" i="9" s="1"/>
  <c r="B472" i="11" s="1"/>
  <c r="C505" i="9"/>
  <c r="F505" i="9" s="1"/>
  <c r="G505" i="9" s="1"/>
  <c r="H505" i="9" s="1"/>
  <c r="B473" i="11" s="1"/>
  <c r="C506" i="9"/>
  <c r="F506" i="9" s="1"/>
  <c r="G506" i="9" s="1"/>
  <c r="H506" i="9" s="1"/>
  <c r="B474" i="11" s="1"/>
  <c r="C507" i="9"/>
  <c r="F507" i="9" s="1"/>
  <c r="G507" i="9" s="1"/>
  <c r="H507" i="9" s="1"/>
  <c r="B475" i="11" s="1"/>
  <c r="C508" i="9"/>
  <c r="F508" i="9" s="1"/>
  <c r="G508" i="9" s="1"/>
  <c r="H508" i="9" s="1"/>
  <c r="B476" i="11" s="1"/>
  <c r="C509" i="9"/>
  <c r="F509" i="9" s="1"/>
  <c r="G509" i="9" s="1"/>
  <c r="H509" i="9" s="1"/>
  <c r="B477" i="11" s="1"/>
  <c r="C510" i="9"/>
  <c r="F510" i="9" s="1"/>
  <c r="G510" i="9" s="1"/>
  <c r="H510" i="9" s="1"/>
  <c r="B478" i="11" s="1"/>
  <c r="C511" i="9"/>
  <c r="F511" i="9" s="1"/>
  <c r="G511" i="9" s="1"/>
  <c r="H511" i="9" s="1"/>
  <c r="B479" i="11" s="1"/>
  <c r="C512" i="9"/>
  <c r="F512" i="9" s="1"/>
  <c r="G512" i="9" s="1"/>
  <c r="H512" i="9" s="1"/>
  <c r="B480" i="11" s="1"/>
  <c r="C513" i="9"/>
  <c r="F513" i="9" s="1"/>
  <c r="G513" i="9" s="1"/>
  <c r="H513" i="9" s="1"/>
  <c r="B481" i="11" s="1"/>
  <c r="C514" i="9"/>
  <c r="F514" i="9" s="1"/>
  <c r="G514" i="9" s="1"/>
  <c r="H514" i="9" s="1"/>
  <c r="B482" i="11" s="1"/>
  <c r="C515" i="9"/>
  <c r="F515" i="9" s="1"/>
  <c r="G515" i="9" s="1"/>
  <c r="H515" i="9"/>
  <c r="B483" i="11" s="1"/>
  <c r="C516" i="9"/>
  <c r="F516" i="9" s="1"/>
  <c r="G516" i="9" s="1"/>
  <c r="H516" i="9" s="1"/>
  <c r="B484" i="11" s="1"/>
  <c r="C517" i="9"/>
  <c r="F517" i="9" s="1"/>
  <c r="G517" i="9" s="1"/>
  <c r="H517" i="9" s="1"/>
  <c r="B485" i="11" s="1"/>
  <c r="C518" i="9"/>
  <c r="F518" i="9" s="1"/>
  <c r="G518" i="9" s="1"/>
  <c r="H518" i="9" s="1"/>
  <c r="B486" i="11" s="1"/>
  <c r="C519" i="9"/>
  <c r="F519" i="9" s="1"/>
  <c r="G519" i="9" s="1"/>
  <c r="H519" i="9"/>
  <c r="B487" i="11" s="1"/>
  <c r="C520" i="9"/>
  <c r="F520" i="9" s="1"/>
  <c r="G520" i="9" s="1"/>
  <c r="H520" i="9" s="1"/>
  <c r="B488" i="11" s="1"/>
  <c r="C521" i="9"/>
  <c r="F521" i="9" s="1"/>
  <c r="G521" i="9" s="1"/>
  <c r="H521" i="9" s="1"/>
  <c r="B489" i="11" s="1"/>
  <c r="C522" i="9"/>
  <c r="F522" i="9" s="1"/>
  <c r="G522" i="9" s="1"/>
  <c r="H522" i="9" s="1"/>
  <c r="B490" i="11" s="1"/>
  <c r="C523" i="9"/>
  <c r="F523" i="9" s="1"/>
  <c r="G523" i="9" s="1"/>
  <c r="H523" i="9"/>
  <c r="B491" i="11" s="1"/>
  <c r="C524" i="9"/>
  <c r="F524" i="9" s="1"/>
  <c r="G524" i="9" s="1"/>
  <c r="H524" i="9" s="1"/>
  <c r="B492" i="11" s="1"/>
  <c r="C525" i="9"/>
  <c r="F525" i="9" s="1"/>
  <c r="G525" i="9" s="1"/>
  <c r="H525" i="9" s="1"/>
  <c r="B493" i="11" s="1"/>
  <c r="C526" i="9"/>
  <c r="F526" i="9" s="1"/>
  <c r="G526" i="9" s="1"/>
  <c r="H526" i="9" s="1"/>
  <c r="B494" i="11" s="1"/>
  <c r="C527" i="9"/>
  <c r="F527" i="9" s="1"/>
  <c r="G527" i="9" s="1"/>
  <c r="H527" i="9" s="1"/>
  <c r="B495" i="11" s="1"/>
  <c r="C528" i="9"/>
  <c r="F528" i="9" s="1"/>
  <c r="G528" i="9" s="1"/>
  <c r="H528" i="9" s="1"/>
  <c r="B496" i="11" s="1"/>
  <c r="C529" i="9"/>
  <c r="F529" i="9" s="1"/>
  <c r="G529" i="9" s="1"/>
  <c r="H529" i="9" s="1"/>
  <c r="B497" i="11" s="1"/>
  <c r="C530" i="9"/>
  <c r="F530" i="9" s="1"/>
  <c r="G530" i="9" s="1"/>
  <c r="H530" i="9" s="1"/>
  <c r="B498" i="11" s="1"/>
  <c r="C531" i="9"/>
  <c r="F531" i="9" s="1"/>
  <c r="G531" i="9" s="1"/>
  <c r="H531" i="9"/>
  <c r="B499" i="11" s="1"/>
  <c r="C532" i="9"/>
  <c r="F532" i="9" s="1"/>
  <c r="G532" i="9" s="1"/>
  <c r="H532" i="9" s="1"/>
  <c r="B500" i="11" s="1"/>
  <c r="C533" i="9"/>
  <c r="F533" i="9" s="1"/>
  <c r="G533" i="9" s="1"/>
  <c r="H533" i="9" s="1"/>
  <c r="B501" i="11" s="1"/>
  <c r="C534" i="9"/>
  <c r="F534" i="9" s="1"/>
  <c r="G534" i="9" s="1"/>
  <c r="H534" i="9" s="1"/>
  <c r="B502" i="11" s="1"/>
  <c r="C535" i="9"/>
  <c r="F535" i="9" s="1"/>
  <c r="G535" i="9" s="1"/>
  <c r="H535" i="9"/>
  <c r="B503" i="11" s="1"/>
  <c r="C536" i="9"/>
  <c r="F536" i="9" s="1"/>
  <c r="G536" i="9" s="1"/>
  <c r="H536" i="9" s="1"/>
  <c r="B504" i="11" s="1"/>
  <c r="C537" i="9"/>
  <c r="F537" i="9" s="1"/>
  <c r="G537" i="9" s="1"/>
  <c r="H537" i="9" s="1"/>
  <c r="B505" i="11" s="1"/>
  <c r="C538" i="9"/>
  <c r="F538" i="9" s="1"/>
  <c r="G538" i="9" s="1"/>
  <c r="H538" i="9" s="1"/>
  <c r="B506" i="11" s="1"/>
  <c r="C539" i="9"/>
  <c r="F539" i="9" s="1"/>
  <c r="G539" i="9" s="1"/>
  <c r="H539" i="9"/>
  <c r="B507" i="11" s="1"/>
  <c r="C540" i="9"/>
  <c r="F540" i="9" s="1"/>
  <c r="G540" i="9" s="1"/>
  <c r="H540" i="9" s="1"/>
  <c r="B508" i="11" s="1"/>
  <c r="C541" i="9"/>
  <c r="F541" i="9" s="1"/>
  <c r="G541" i="9" s="1"/>
  <c r="H541" i="9" s="1"/>
  <c r="B509" i="11" s="1"/>
  <c r="C542" i="9"/>
  <c r="F542" i="9" s="1"/>
  <c r="G542" i="9" s="1"/>
  <c r="H542" i="9" s="1"/>
  <c r="B510" i="11" s="1"/>
  <c r="C543" i="9"/>
  <c r="F543" i="9" s="1"/>
  <c r="G543" i="9" s="1"/>
  <c r="H543" i="9" s="1"/>
  <c r="B511" i="11" s="1"/>
  <c r="C544" i="9"/>
  <c r="F544" i="9" s="1"/>
  <c r="G544" i="9" s="1"/>
  <c r="H544" i="9" s="1"/>
  <c r="B512" i="11" s="1"/>
  <c r="C545" i="9"/>
  <c r="F545" i="9" s="1"/>
  <c r="G545" i="9" s="1"/>
  <c r="H545" i="9" s="1"/>
  <c r="B513" i="11" s="1"/>
  <c r="C546" i="9"/>
  <c r="F546" i="9" s="1"/>
  <c r="G546" i="9" s="1"/>
  <c r="H546" i="9" s="1"/>
  <c r="B514" i="11" s="1"/>
  <c r="C547" i="9"/>
  <c r="F547" i="9" s="1"/>
  <c r="G547" i="9" s="1"/>
  <c r="H547" i="9"/>
  <c r="B515" i="11" s="1"/>
  <c r="C548" i="9"/>
  <c r="F548" i="9" s="1"/>
  <c r="G548" i="9" s="1"/>
  <c r="H548" i="9" s="1"/>
  <c r="B516" i="11" s="1"/>
  <c r="C549" i="9"/>
  <c r="F549" i="9" s="1"/>
  <c r="G549" i="9" s="1"/>
  <c r="H549" i="9" s="1"/>
  <c r="B517" i="11" s="1"/>
  <c r="C550" i="9"/>
  <c r="F550" i="9" s="1"/>
  <c r="G550" i="9" s="1"/>
  <c r="H550" i="9" s="1"/>
  <c r="B518" i="11" s="1"/>
  <c r="C551" i="9"/>
  <c r="F551" i="9" s="1"/>
  <c r="G551" i="9" s="1"/>
  <c r="H551" i="9" s="1"/>
  <c r="B519" i="11" s="1"/>
  <c r="C552" i="9"/>
  <c r="F552" i="9" s="1"/>
  <c r="G552" i="9" s="1"/>
  <c r="H552" i="9" s="1"/>
  <c r="B520" i="11" s="1"/>
  <c r="C553" i="9"/>
  <c r="F553" i="9" s="1"/>
  <c r="G553" i="9" s="1"/>
  <c r="H553" i="9" s="1"/>
  <c r="B521" i="11" s="1"/>
  <c r="C554" i="9"/>
  <c r="F554" i="9" s="1"/>
  <c r="G554" i="9" s="1"/>
  <c r="H554" i="9" s="1"/>
  <c r="B522" i="11" s="1"/>
  <c r="C555" i="9"/>
  <c r="F555" i="9" s="1"/>
  <c r="G555" i="9" s="1"/>
  <c r="H555" i="9"/>
  <c r="B523" i="11" s="1"/>
  <c r="C556" i="9"/>
  <c r="F556" i="9" s="1"/>
  <c r="G556" i="9" s="1"/>
  <c r="H556" i="9" s="1"/>
  <c r="B524" i="11" s="1"/>
  <c r="C557" i="9"/>
  <c r="F557" i="9" s="1"/>
  <c r="G557" i="9" s="1"/>
  <c r="H557" i="9" s="1"/>
  <c r="B525" i="11" s="1"/>
  <c r="C558" i="9"/>
  <c r="F558" i="9" s="1"/>
  <c r="G558" i="9" s="1"/>
  <c r="H558" i="9" s="1"/>
  <c r="B526" i="11" s="1"/>
  <c r="C559" i="9"/>
  <c r="F559" i="9" s="1"/>
  <c r="G559" i="9" s="1"/>
  <c r="H559" i="9" s="1"/>
  <c r="B527" i="11" s="1"/>
  <c r="C560" i="9"/>
  <c r="F560" i="9" s="1"/>
  <c r="G560" i="9" s="1"/>
  <c r="H560" i="9" s="1"/>
  <c r="B528" i="11" s="1"/>
  <c r="C561" i="9"/>
  <c r="F561" i="9" s="1"/>
  <c r="G561" i="9" s="1"/>
  <c r="H561" i="9" s="1"/>
  <c r="B529" i="11" s="1"/>
  <c r="C562" i="9"/>
  <c r="F562" i="9" s="1"/>
  <c r="G562" i="9" s="1"/>
  <c r="H562" i="9" s="1"/>
  <c r="B530" i="11" s="1"/>
  <c r="C563" i="9"/>
  <c r="F563" i="9" s="1"/>
  <c r="G563" i="9" s="1"/>
  <c r="H563" i="9"/>
  <c r="B531" i="11" s="1"/>
  <c r="C564" i="9"/>
  <c r="F564" i="9" s="1"/>
  <c r="G564" i="9" s="1"/>
  <c r="H564" i="9" s="1"/>
  <c r="B532" i="11" s="1"/>
  <c r="C565" i="9"/>
  <c r="F565" i="9" s="1"/>
  <c r="G565" i="9" s="1"/>
  <c r="H565" i="9" s="1"/>
  <c r="B533" i="11" s="1"/>
  <c r="C566" i="9"/>
  <c r="F566" i="9" s="1"/>
  <c r="G566" i="9" s="1"/>
  <c r="H566" i="9" s="1"/>
  <c r="B534" i="11" s="1"/>
  <c r="C567" i="9"/>
  <c r="F567" i="9" s="1"/>
  <c r="G567" i="9" s="1"/>
  <c r="H567" i="9"/>
  <c r="B535" i="11" s="1"/>
  <c r="C568" i="9"/>
  <c r="F568" i="9" s="1"/>
  <c r="G568" i="9" s="1"/>
  <c r="H568" i="9" s="1"/>
  <c r="B536" i="11" s="1"/>
  <c r="C569" i="9"/>
  <c r="F569" i="9" s="1"/>
  <c r="G569" i="9" s="1"/>
  <c r="H569" i="9"/>
  <c r="B537" i="11" s="1"/>
  <c r="C570" i="9"/>
  <c r="F570" i="9" s="1"/>
  <c r="G570" i="9" s="1"/>
  <c r="H570" i="9" s="1"/>
  <c r="B538" i="11" s="1"/>
  <c r="C571" i="9"/>
  <c r="F571" i="9" s="1"/>
  <c r="G571" i="9" s="1"/>
  <c r="H571" i="9"/>
  <c r="B539" i="11" s="1"/>
  <c r="C572" i="9"/>
  <c r="F572" i="9" s="1"/>
  <c r="G572" i="9" s="1"/>
  <c r="H572" i="9" s="1"/>
  <c r="B540" i="11" s="1"/>
  <c r="C573" i="9"/>
  <c r="F573" i="9" s="1"/>
  <c r="G573" i="9" s="1"/>
  <c r="H573" i="9" s="1"/>
  <c r="B541" i="11" s="1"/>
  <c r="C574" i="9"/>
  <c r="F574" i="9" s="1"/>
  <c r="G574" i="9" s="1"/>
  <c r="H574" i="9" s="1"/>
  <c r="B542" i="11" s="1"/>
  <c r="C575" i="9"/>
  <c r="F575" i="9" s="1"/>
  <c r="G575" i="9" s="1"/>
  <c r="H575" i="9" s="1"/>
  <c r="B543" i="11" s="1"/>
  <c r="C576" i="9"/>
  <c r="F576" i="9" s="1"/>
  <c r="G576" i="9" s="1"/>
  <c r="H576" i="9" s="1"/>
  <c r="B544" i="11" s="1"/>
  <c r="C577" i="9"/>
  <c r="F577" i="9" s="1"/>
  <c r="G577" i="9" s="1"/>
  <c r="H577" i="9"/>
  <c r="B545" i="11" s="1"/>
  <c r="C578" i="9"/>
  <c r="F578" i="9" s="1"/>
  <c r="G578" i="9" s="1"/>
  <c r="H578" i="9" s="1"/>
  <c r="B546" i="11" s="1"/>
  <c r="C579" i="9"/>
  <c r="F579" i="9" s="1"/>
  <c r="G579" i="9" s="1"/>
  <c r="H579" i="9"/>
  <c r="B547" i="11" s="1"/>
  <c r="C580" i="9"/>
  <c r="F580" i="9" s="1"/>
  <c r="G580" i="9" s="1"/>
  <c r="H580" i="9" s="1"/>
  <c r="B548" i="11" s="1"/>
  <c r="C581" i="9"/>
  <c r="F581" i="9" s="1"/>
  <c r="G581" i="9" s="1"/>
  <c r="H581" i="9" s="1"/>
  <c r="B549" i="11" s="1"/>
  <c r="C582" i="9"/>
  <c r="F582" i="9" s="1"/>
  <c r="G582" i="9" s="1"/>
  <c r="H582" i="9" s="1"/>
  <c r="B550" i="11" s="1"/>
  <c r="C583" i="9"/>
  <c r="F583" i="9" s="1"/>
  <c r="G583" i="9" s="1"/>
  <c r="H583" i="9" s="1"/>
  <c r="B551" i="11" s="1"/>
  <c r="C584" i="9"/>
  <c r="F584" i="9" s="1"/>
  <c r="G584" i="9" s="1"/>
  <c r="H584" i="9" s="1"/>
  <c r="B552" i="11" s="1"/>
  <c r="C585" i="9"/>
  <c r="F585" i="9" s="1"/>
  <c r="G585" i="9" s="1"/>
  <c r="H585" i="9"/>
  <c r="B553" i="11" s="1"/>
  <c r="C586" i="9"/>
  <c r="F586" i="9" s="1"/>
  <c r="G586" i="9" s="1"/>
  <c r="H586" i="9" s="1"/>
  <c r="B554" i="11" s="1"/>
  <c r="C587" i="9"/>
  <c r="F587" i="9" s="1"/>
  <c r="G587" i="9" s="1"/>
  <c r="H587" i="9"/>
  <c r="B555" i="11" s="1"/>
  <c r="C588" i="9"/>
  <c r="F588" i="9" s="1"/>
  <c r="G588" i="9" s="1"/>
  <c r="H588" i="9" s="1"/>
  <c r="B556" i="11" s="1"/>
  <c r="C589" i="9"/>
  <c r="F589" i="9" s="1"/>
  <c r="G589" i="9" s="1"/>
  <c r="H589" i="9" s="1"/>
  <c r="B557" i="11" s="1"/>
  <c r="C590" i="9"/>
  <c r="F590" i="9" s="1"/>
  <c r="G590" i="9" s="1"/>
  <c r="H590" i="9" s="1"/>
  <c r="B558" i="11" s="1"/>
  <c r="C591" i="9"/>
  <c r="F591" i="9" s="1"/>
  <c r="G591" i="9" s="1"/>
  <c r="H591" i="9" s="1"/>
  <c r="B559" i="11" s="1"/>
  <c r="C592" i="9"/>
  <c r="F592" i="9" s="1"/>
  <c r="G592" i="9" s="1"/>
  <c r="H592" i="9" s="1"/>
  <c r="B560" i="11" s="1"/>
  <c r="C593" i="9"/>
  <c r="F593" i="9" s="1"/>
  <c r="G593" i="9" s="1"/>
  <c r="H593" i="9"/>
  <c r="B561" i="11" s="1"/>
  <c r="C594" i="9"/>
  <c r="F594" i="9" s="1"/>
  <c r="G594" i="9" s="1"/>
  <c r="H594" i="9" s="1"/>
  <c r="B562" i="11" s="1"/>
  <c r="C595" i="9"/>
  <c r="F595" i="9" s="1"/>
  <c r="G595" i="9" s="1"/>
  <c r="H595" i="9"/>
  <c r="B563" i="11" s="1"/>
  <c r="C596" i="9"/>
  <c r="F596" i="9" s="1"/>
  <c r="G596" i="9" s="1"/>
  <c r="H596" i="9" s="1"/>
  <c r="B564" i="11" s="1"/>
  <c r="C597" i="9"/>
  <c r="F597" i="9" s="1"/>
  <c r="G597" i="9" s="1"/>
  <c r="H597" i="9" s="1"/>
  <c r="B565" i="11" s="1"/>
  <c r="C598" i="9"/>
  <c r="F598" i="9" s="1"/>
  <c r="G598" i="9" s="1"/>
  <c r="H598" i="9" s="1"/>
  <c r="B566" i="11" s="1"/>
  <c r="C599" i="9"/>
  <c r="F599" i="9" s="1"/>
  <c r="G599" i="9" s="1"/>
  <c r="H599" i="9"/>
  <c r="B567" i="11" s="1"/>
  <c r="C600" i="9"/>
  <c r="F600" i="9" s="1"/>
  <c r="G600" i="9" s="1"/>
  <c r="H600" i="9" s="1"/>
  <c r="B568" i="11" s="1"/>
  <c r="C601" i="9"/>
  <c r="F601" i="9" s="1"/>
  <c r="G601" i="9" s="1"/>
  <c r="H601" i="9"/>
  <c r="B569" i="11" s="1"/>
  <c r="C602" i="9"/>
  <c r="F602" i="9" s="1"/>
  <c r="G602" i="9" s="1"/>
  <c r="H602" i="9" s="1"/>
  <c r="B570" i="11" s="1"/>
  <c r="C603" i="9"/>
  <c r="F603" i="9" s="1"/>
  <c r="G603" i="9" s="1"/>
  <c r="H603" i="9"/>
  <c r="B571" i="11" s="1"/>
  <c r="C604" i="9"/>
  <c r="F604" i="9" s="1"/>
  <c r="G604" i="9" s="1"/>
  <c r="H604" i="9" s="1"/>
  <c r="B572" i="11" s="1"/>
  <c r="C605" i="9"/>
  <c r="F605" i="9" s="1"/>
  <c r="G605" i="9" s="1"/>
  <c r="H605" i="9" s="1"/>
  <c r="B573" i="11" s="1"/>
  <c r="C606" i="9"/>
  <c r="F606" i="9" s="1"/>
  <c r="G606" i="9" s="1"/>
  <c r="H606" i="9" s="1"/>
  <c r="B574" i="11" s="1"/>
  <c r="C607" i="9"/>
  <c r="F607" i="9" s="1"/>
  <c r="G607" i="9" s="1"/>
  <c r="H607" i="9"/>
  <c r="B575" i="11" s="1"/>
  <c r="C608" i="9"/>
  <c r="F608" i="9" s="1"/>
  <c r="G608" i="9" s="1"/>
  <c r="H608" i="9" s="1"/>
  <c r="B576" i="11" s="1"/>
  <c r="C609" i="9"/>
  <c r="F609" i="9" s="1"/>
  <c r="G609" i="9" s="1"/>
  <c r="H609" i="9"/>
  <c r="B577" i="11" s="1"/>
  <c r="C610" i="9"/>
  <c r="F610" i="9" s="1"/>
  <c r="G610" i="9" s="1"/>
  <c r="H610" i="9" s="1"/>
  <c r="B578" i="11" s="1"/>
  <c r="C611" i="9"/>
  <c r="F611" i="9" s="1"/>
  <c r="G611" i="9" s="1"/>
  <c r="H611" i="9"/>
  <c r="B579" i="11" s="1"/>
  <c r="C612" i="9"/>
  <c r="F612" i="9" s="1"/>
  <c r="G612" i="9" s="1"/>
  <c r="H612" i="9" s="1"/>
  <c r="B580" i="11" s="1"/>
  <c r="C613" i="9"/>
  <c r="F613" i="9" s="1"/>
  <c r="G613" i="9" s="1"/>
  <c r="H613" i="9" s="1"/>
  <c r="B581" i="11" s="1"/>
  <c r="C614" i="9"/>
  <c r="F614" i="9" s="1"/>
  <c r="G614" i="9" s="1"/>
  <c r="H614" i="9" s="1"/>
  <c r="B582" i="11" s="1"/>
  <c r="C615" i="9"/>
  <c r="F615" i="9" s="1"/>
  <c r="G615" i="9" s="1"/>
  <c r="H615" i="9"/>
  <c r="B583" i="11" s="1"/>
  <c r="C616" i="9"/>
  <c r="F616" i="9" s="1"/>
  <c r="G616" i="9" s="1"/>
  <c r="H616" i="9" s="1"/>
  <c r="B584" i="11" s="1"/>
  <c r="C617" i="9"/>
  <c r="F617" i="9" s="1"/>
  <c r="G617" i="9" s="1"/>
  <c r="H617" i="9"/>
  <c r="B585" i="11" s="1"/>
  <c r="C618" i="9"/>
  <c r="F618" i="9" s="1"/>
  <c r="G618" i="9" s="1"/>
  <c r="H618" i="9" s="1"/>
  <c r="B586" i="11" s="1"/>
  <c r="C619" i="9"/>
  <c r="F619" i="9" s="1"/>
  <c r="G619" i="9" s="1"/>
  <c r="H619" i="9"/>
  <c r="B587" i="11" s="1"/>
  <c r="C620" i="9"/>
  <c r="F620" i="9" s="1"/>
  <c r="G620" i="9" s="1"/>
  <c r="H620" i="9" s="1"/>
  <c r="B588" i="11" s="1"/>
  <c r="C621" i="9"/>
  <c r="F621" i="9" s="1"/>
  <c r="G621" i="9" s="1"/>
  <c r="H621" i="9" s="1"/>
  <c r="B589" i="11" s="1"/>
  <c r="C622" i="9"/>
  <c r="F622" i="9" s="1"/>
  <c r="G622" i="9" s="1"/>
  <c r="H622" i="9" s="1"/>
  <c r="B590" i="11" s="1"/>
  <c r="C623" i="9"/>
  <c r="F623" i="9" s="1"/>
  <c r="G623" i="9" s="1"/>
  <c r="H623" i="9"/>
  <c r="B591" i="11" s="1"/>
  <c r="C624" i="9"/>
  <c r="F624" i="9" s="1"/>
  <c r="G624" i="9" s="1"/>
  <c r="H624" i="9" s="1"/>
  <c r="B592" i="11" s="1"/>
  <c r="C625" i="9"/>
  <c r="F625" i="9" s="1"/>
  <c r="G625" i="9" s="1"/>
  <c r="H625" i="9"/>
  <c r="B593" i="11" s="1"/>
  <c r="C626" i="9"/>
  <c r="F626" i="9" s="1"/>
  <c r="G626" i="9" s="1"/>
  <c r="H626" i="9" s="1"/>
  <c r="B594" i="11" s="1"/>
  <c r="C627" i="9"/>
  <c r="F627" i="9" s="1"/>
  <c r="G627" i="9" s="1"/>
  <c r="H627" i="9"/>
  <c r="B595" i="11" s="1"/>
  <c r="C628" i="9"/>
  <c r="F628" i="9" s="1"/>
  <c r="G628" i="9" s="1"/>
  <c r="H628" i="9" s="1"/>
  <c r="B596" i="11" s="1"/>
  <c r="C629" i="9"/>
  <c r="F629" i="9" s="1"/>
  <c r="G629" i="9" s="1"/>
  <c r="H629" i="9" s="1"/>
  <c r="B597" i="11" s="1"/>
  <c r="C630" i="9"/>
  <c r="F630" i="9" s="1"/>
  <c r="G630" i="9" s="1"/>
  <c r="H630" i="9" s="1"/>
  <c r="B598" i="11" s="1"/>
  <c r="C631" i="9"/>
  <c r="F631" i="9" s="1"/>
  <c r="G631" i="9" s="1"/>
  <c r="H631" i="9"/>
  <c r="B599" i="11" s="1"/>
  <c r="C632" i="9"/>
  <c r="F632" i="9" s="1"/>
  <c r="G632" i="9" s="1"/>
  <c r="H632" i="9" s="1"/>
  <c r="B600" i="11" s="1"/>
  <c r="C633" i="9"/>
  <c r="F633" i="9" s="1"/>
  <c r="G633" i="9" s="1"/>
  <c r="H633" i="9"/>
  <c r="B601" i="11" s="1"/>
  <c r="C634" i="9"/>
  <c r="F634" i="9" s="1"/>
  <c r="G634" i="9" s="1"/>
  <c r="H634" i="9" s="1"/>
  <c r="B602" i="11" s="1"/>
  <c r="C635" i="9"/>
  <c r="F635" i="9" s="1"/>
  <c r="G635" i="9" s="1"/>
  <c r="H635" i="9"/>
  <c r="B603" i="11" s="1"/>
  <c r="C636" i="9"/>
  <c r="F636" i="9" s="1"/>
  <c r="G636" i="9" s="1"/>
  <c r="H636" i="9" s="1"/>
  <c r="B604" i="11" s="1"/>
  <c r="C637" i="9"/>
  <c r="F637" i="9" s="1"/>
  <c r="G637" i="9" s="1"/>
  <c r="H637" i="9" s="1"/>
  <c r="B605" i="11" s="1"/>
  <c r="C638" i="9"/>
  <c r="F638" i="9" s="1"/>
  <c r="G638" i="9" s="1"/>
  <c r="H638" i="9" s="1"/>
  <c r="B606" i="11" s="1"/>
  <c r="C639" i="9"/>
  <c r="F639" i="9" s="1"/>
  <c r="G639" i="9" s="1"/>
  <c r="H639" i="9"/>
  <c r="B607" i="11" s="1"/>
  <c r="C640" i="9"/>
  <c r="F640" i="9" s="1"/>
  <c r="G640" i="9" s="1"/>
  <c r="H640" i="9" s="1"/>
  <c r="B608" i="11" s="1"/>
  <c r="C641" i="9"/>
  <c r="F641" i="9" s="1"/>
  <c r="G641" i="9" s="1"/>
  <c r="H641" i="9"/>
  <c r="B609" i="11" s="1"/>
  <c r="C642" i="9"/>
  <c r="F642" i="9" s="1"/>
  <c r="G642" i="9" s="1"/>
  <c r="H642" i="9" s="1"/>
  <c r="B610" i="11" s="1"/>
  <c r="C643" i="9"/>
  <c r="F643" i="9" s="1"/>
  <c r="G643" i="9" s="1"/>
  <c r="H643" i="9"/>
  <c r="B611" i="11" s="1"/>
  <c r="C644" i="9"/>
  <c r="F644" i="9" s="1"/>
  <c r="G644" i="9" s="1"/>
  <c r="H644" i="9" s="1"/>
  <c r="B612" i="11" s="1"/>
  <c r="C645" i="9"/>
  <c r="F645" i="9" s="1"/>
  <c r="G645" i="9" s="1"/>
  <c r="H645" i="9" s="1"/>
  <c r="B613" i="11" s="1"/>
  <c r="C646" i="9"/>
  <c r="F646" i="9" s="1"/>
  <c r="G646" i="9" s="1"/>
  <c r="H646" i="9" s="1"/>
  <c r="B614" i="11" s="1"/>
  <c r="C647" i="9"/>
  <c r="F647" i="9" s="1"/>
  <c r="G647" i="9" s="1"/>
  <c r="H647" i="9"/>
  <c r="B615" i="11" s="1"/>
  <c r="C648" i="9"/>
  <c r="F648" i="9" s="1"/>
  <c r="G648" i="9" s="1"/>
  <c r="H648" i="9" s="1"/>
  <c r="B616" i="11" s="1"/>
  <c r="C649" i="9"/>
  <c r="F649" i="9" s="1"/>
  <c r="G649" i="9" s="1"/>
  <c r="H649" i="9"/>
  <c r="B617" i="11" s="1"/>
  <c r="C650" i="9"/>
  <c r="F650" i="9" s="1"/>
  <c r="G650" i="9" s="1"/>
  <c r="H650" i="9" s="1"/>
  <c r="B618" i="11" s="1"/>
  <c r="C651" i="9"/>
  <c r="F651" i="9" s="1"/>
  <c r="G651" i="9" s="1"/>
  <c r="H651" i="9"/>
  <c r="B619" i="11" s="1"/>
  <c r="C652" i="9"/>
  <c r="F652" i="9" s="1"/>
  <c r="G652" i="9" s="1"/>
  <c r="H652" i="9" s="1"/>
  <c r="B620" i="11" s="1"/>
  <c r="C653" i="9"/>
  <c r="F653" i="9" s="1"/>
  <c r="G653" i="9" s="1"/>
  <c r="H653" i="9" s="1"/>
  <c r="B621" i="11" s="1"/>
  <c r="C654" i="9"/>
  <c r="F654" i="9" s="1"/>
  <c r="G654" i="9" s="1"/>
  <c r="H654" i="9" s="1"/>
  <c r="B622" i="11" s="1"/>
  <c r="C655" i="9"/>
  <c r="F655" i="9" s="1"/>
  <c r="G655" i="9" s="1"/>
  <c r="H655" i="9"/>
  <c r="B623" i="11" s="1"/>
  <c r="C656" i="9"/>
  <c r="F656" i="9" s="1"/>
  <c r="G656" i="9" s="1"/>
  <c r="H656" i="9" s="1"/>
  <c r="B624" i="11" s="1"/>
  <c r="C657" i="9"/>
  <c r="F657" i="9" s="1"/>
  <c r="G657" i="9" s="1"/>
  <c r="H657" i="9"/>
  <c r="B625" i="11" s="1"/>
  <c r="C658" i="9"/>
  <c r="F658" i="9" s="1"/>
  <c r="G658" i="9" s="1"/>
  <c r="H658" i="9" s="1"/>
  <c r="B626" i="11" s="1"/>
  <c r="C659" i="9"/>
  <c r="F659" i="9" s="1"/>
  <c r="G659" i="9" s="1"/>
  <c r="H659" i="9"/>
  <c r="B627" i="11" s="1"/>
  <c r="C660" i="9"/>
  <c r="F660" i="9" s="1"/>
  <c r="G660" i="9" s="1"/>
  <c r="H660" i="9" s="1"/>
  <c r="B628" i="11" s="1"/>
  <c r="C661" i="9"/>
  <c r="F661" i="9" s="1"/>
  <c r="G661" i="9" s="1"/>
  <c r="H661" i="9" s="1"/>
  <c r="B629" i="11" s="1"/>
  <c r="C662" i="9"/>
  <c r="F662" i="9" s="1"/>
  <c r="G662" i="9" s="1"/>
  <c r="H662" i="9" s="1"/>
  <c r="B630" i="11" s="1"/>
  <c r="C663" i="9"/>
  <c r="F663" i="9" s="1"/>
  <c r="G663" i="9" s="1"/>
  <c r="H663" i="9"/>
  <c r="B631" i="11" s="1"/>
  <c r="C664" i="9"/>
  <c r="F664" i="9" s="1"/>
  <c r="G664" i="9" s="1"/>
  <c r="H664" i="9" s="1"/>
  <c r="B632" i="11" s="1"/>
  <c r="C665" i="9"/>
  <c r="F665" i="9" s="1"/>
  <c r="G665" i="9" s="1"/>
  <c r="H665" i="9"/>
  <c r="B633" i="11" s="1"/>
  <c r="C666" i="9"/>
  <c r="F666" i="9" s="1"/>
  <c r="G666" i="9" s="1"/>
  <c r="H666" i="9" s="1"/>
  <c r="B634" i="11" s="1"/>
  <c r="C667" i="9"/>
  <c r="F667" i="9" s="1"/>
  <c r="G667" i="9" s="1"/>
  <c r="H667" i="9"/>
  <c r="B635" i="11" s="1"/>
  <c r="C668" i="9"/>
  <c r="F668" i="9" s="1"/>
  <c r="G668" i="9" s="1"/>
  <c r="H668" i="9" s="1"/>
  <c r="B636" i="11" s="1"/>
  <c r="C669" i="9"/>
  <c r="F669" i="9" s="1"/>
  <c r="G669" i="9" s="1"/>
  <c r="H669" i="9" s="1"/>
  <c r="B637" i="11" s="1"/>
  <c r="C670" i="9"/>
  <c r="F670" i="9" s="1"/>
  <c r="G670" i="9" s="1"/>
  <c r="H670" i="9" s="1"/>
  <c r="B638" i="11" s="1"/>
  <c r="C671" i="9"/>
  <c r="F671" i="9" s="1"/>
  <c r="G671" i="9" s="1"/>
  <c r="H671" i="9"/>
  <c r="B639" i="11" s="1"/>
  <c r="C672" i="9"/>
  <c r="F672" i="9" s="1"/>
  <c r="G672" i="9" s="1"/>
  <c r="H672" i="9" s="1"/>
  <c r="B640" i="11" s="1"/>
  <c r="C673" i="9"/>
  <c r="F673" i="9" s="1"/>
  <c r="G673" i="9" s="1"/>
  <c r="H673" i="9"/>
  <c r="B641" i="11" s="1"/>
  <c r="C674" i="9"/>
  <c r="F674" i="9" s="1"/>
  <c r="G674" i="9" s="1"/>
  <c r="H674" i="9" s="1"/>
  <c r="B642" i="11" s="1"/>
  <c r="C675" i="9"/>
  <c r="F675" i="9" s="1"/>
  <c r="G675" i="9" s="1"/>
  <c r="H675" i="9"/>
  <c r="B643" i="11" s="1"/>
  <c r="C676" i="9"/>
  <c r="F676" i="9" s="1"/>
  <c r="G676" i="9" s="1"/>
  <c r="H676" i="9" s="1"/>
  <c r="B644" i="11" s="1"/>
  <c r="C677" i="9"/>
  <c r="F677" i="9" s="1"/>
  <c r="G677" i="9" s="1"/>
  <c r="H677" i="9" s="1"/>
  <c r="B645" i="11" s="1"/>
  <c r="C678" i="9"/>
  <c r="F678" i="9" s="1"/>
  <c r="G678" i="9" s="1"/>
  <c r="H678" i="9" s="1"/>
  <c r="B646" i="11" s="1"/>
  <c r="C679" i="9"/>
  <c r="F679" i="9" s="1"/>
  <c r="G679" i="9" s="1"/>
  <c r="H679" i="9"/>
  <c r="B647" i="11" s="1"/>
  <c r="C680" i="9"/>
  <c r="F680" i="9" s="1"/>
  <c r="G680" i="9" s="1"/>
  <c r="H680" i="9" s="1"/>
  <c r="B648" i="11" s="1"/>
  <c r="C681" i="9"/>
  <c r="F681" i="9" s="1"/>
  <c r="G681" i="9" s="1"/>
  <c r="H681" i="9"/>
  <c r="B649" i="11" s="1"/>
  <c r="C682" i="9"/>
  <c r="F682" i="9" s="1"/>
  <c r="G682" i="9" s="1"/>
  <c r="H682" i="9" s="1"/>
  <c r="B650" i="11" s="1"/>
  <c r="C683" i="9"/>
  <c r="F683" i="9" s="1"/>
  <c r="G683" i="9" s="1"/>
  <c r="H683" i="9"/>
  <c r="B651" i="11" s="1"/>
  <c r="C684" i="9"/>
  <c r="F684" i="9" s="1"/>
  <c r="G684" i="9" s="1"/>
  <c r="H684" i="9"/>
  <c r="B652" i="11" s="1"/>
  <c r="C685" i="9"/>
  <c r="F685" i="9" s="1"/>
  <c r="G685" i="9" s="1"/>
  <c r="H685" i="9"/>
  <c r="B653" i="11" s="1"/>
  <c r="C686" i="9"/>
  <c r="F686" i="9" s="1"/>
  <c r="G686" i="9" s="1"/>
  <c r="H686" i="9"/>
  <c r="B654" i="11" s="1"/>
  <c r="C687" i="9"/>
  <c r="F687" i="9" s="1"/>
  <c r="G687" i="9" s="1"/>
  <c r="H687" i="9"/>
  <c r="B655" i="11" s="1"/>
  <c r="C688" i="9"/>
  <c r="F688" i="9" s="1"/>
  <c r="G688" i="9" s="1"/>
  <c r="H688" i="9"/>
  <c r="B656" i="11" s="1"/>
  <c r="C689" i="9"/>
  <c r="F689" i="9" s="1"/>
  <c r="G689" i="9" s="1"/>
  <c r="H689" i="9"/>
  <c r="B657" i="11" s="1"/>
  <c r="C690" i="9"/>
  <c r="F690" i="9" s="1"/>
  <c r="G690" i="9" s="1"/>
  <c r="H690" i="9"/>
  <c r="B658" i="11" s="1"/>
  <c r="C691" i="9"/>
  <c r="F691" i="9" s="1"/>
  <c r="G691" i="9" s="1"/>
  <c r="H691" i="9"/>
  <c r="B659" i="11" s="1"/>
  <c r="C692" i="9"/>
  <c r="F692" i="9" s="1"/>
  <c r="G692" i="9" s="1"/>
  <c r="H692" i="9"/>
  <c r="B660" i="11" s="1"/>
  <c r="C693" i="9"/>
  <c r="F693" i="9" s="1"/>
  <c r="G693" i="9" s="1"/>
  <c r="H693" i="9"/>
  <c r="B661" i="11" s="1"/>
  <c r="C694" i="9"/>
  <c r="F694" i="9" s="1"/>
  <c r="G694" i="9" s="1"/>
  <c r="H694" i="9"/>
  <c r="B662" i="11" s="1"/>
  <c r="C695" i="9"/>
  <c r="F695" i="9" s="1"/>
  <c r="G695" i="9" s="1"/>
  <c r="H695" i="9"/>
  <c r="B663" i="11" s="1"/>
  <c r="C696" i="9"/>
  <c r="F696" i="9" s="1"/>
  <c r="G696" i="9" s="1"/>
  <c r="H696" i="9"/>
  <c r="B664" i="11" s="1"/>
  <c r="C697" i="9"/>
  <c r="F697" i="9" s="1"/>
  <c r="G697" i="9" s="1"/>
  <c r="H697" i="9"/>
  <c r="B665" i="11" s="1"/>
  <c r="C698" i="9"/>
  <c r="F698" i="9" s="1"/>
  <c r="G698" i="9" s="1"/>
  <c r="H698" i="9"/>
  <c r="B666" i="11" s="1"/>
  <c r="C699" i="9"/>
  <c r="F699" i="9" s="1"/>
  <c r="G699" i="9" s="1"/>
  <c r="H699" i="9"/>
  <c r="B667" i="11" s="1"/>
  <c r="C700" i="9"/>
  <c r="F700" i="9" s="1"/>
  <c r="G700" i="9" s="1"/>
  <c r="H700" i="9"/>
  <c r="B668" i="11" s="1"/>
  <c r="C701" i="9"/>
  <c r="F701" i="9" s="1"/>
  <c r="G701" i="9" s="1"/>
  <c r="H701" i="9"/>
  <c r="B669" i="11" s="1"/>
  <c r="C702" i="9"/>
  <c r="F702" i="9" s="1"/>
  <c r="G702" i="9" s="1"/>
  <c r="H702" i="9"/>
  <c r="B670" i="11" s="1"/>
  <c r="C703" i="9"/>
  <c r="F703" i="9" s="1"/>
  <c r="G703" i="9" s="1"/>
  <c r="H703" i="9"/>
  <c r="B671" i="11" s="1"/>
  <c r="C704" i="9"/>
  <c r="F704" i="9" s="1"/>
  <c r="G704" i="9" s="1"/>
  <c r="H704" i="9"/>
  <c r="B672" i="11" s="1"/>
  <c r="C705" i="9"/>
  <c r="F705" i="9" s="1"/>
  <c r="G705" i="9" s="1"/>
  <c r="H705" i="9"/>
  <c r="B673" i="11" s="1"/>
  <c r="C706" i="9"/>
  <c r="F706" i="9" s="1"/>
  <c r="G706" i="9" s="1"/>
  <c r="H706" i="9"/>
  <c r="B674" i="11" s="1"/>
  <c r="C707" i="9"/>
  <c r="F707" i="9" s="1"/>
  <c r="G707" i="9" s="1"/>
  <c r="H707" i="9"/>
  <c r="B675" i="11" s="1"/>
  <c r="C708" i="9"/>
  <c r="F708" i="9" s="1"/>
  <c r="G708" i="9"/>
  <c r="H708" i="9" s="1"/>
  <c r="B676" i="11" s="1"/>
  <c r="C709" i="9"/>
  <c r="F709" i="9" s="1"/>
  <c r="G709" i="9" s="1"/>
  <c r="H709" i="9" s="1"/>
  <c r="B677" i="11" s="1"/>
  <c r="C710" i="9"/>
  <c r="F710" i="9" s="1"/>
  <c r="G710" i="9" s="1"/>
  <c r="H710" i="9" s="1"/>
  <c r="B678" i="11" s="1"/>
  <c r="C711" i="9"/>
  <c r="F711" i="9" s="1"/>
  <c r="G711" i="9" s="1"/>
  <c r="H711" i="9" s="1"/>
  <c r="B679" i="11" s="1"/>
  <c r="C712" i="9"/>
  <c r="F712" i="9" s="1"/>
  <c r="G712" i="9" s="1"/>
  <c r="H712" i="9" s="1"/>
  <c r="B680" i="11" s="1"/>
  <c r="C713" i="9"/>
  <c r="F713" i="9" s="1"/>
  <c r="G713" i="9" s="1"/>
  <c r="H713" i="9" s="1"/>
  <c r="B681" i="11" s="1"/>
  <c r="C714" i="9"/>
  <c r="F714" i="9" s="1"/>
  <c r="G714" i="9" s="1"/>
  <c r="H714" i="9" s="1"/>
  <c r="B682" i="11" s="1"/>
  <c r="C715" i="9"/>
  <c r="F715" i="9" s="1"/>
  <c r="G715" i="9" s="1"/>
  <c r="H715" i="9" s="1"/>
  <c r="B683" i="11" s="1"/>
  <c r="C716" i="9"/>
  <c r="F716" i="9" s="1"/>
  <c r="G716" i="9" s="1"/>
  <c r="H716" i="9" s="1"/>
  <c r="B684" i="11" s="1"/>
  <c r="C717" i="9"/>
  <c r="F717" i="9" s="1"/>
  <c r="G717" i="9" s="1"/>
  <c r="H717" i="9" s="1"/>
  <c r="B685" i="11" s="1"/>
  <c r="C718" i="9"/>
  <c r="F718" i="9" s="1"/>
  <c r="G718" i="9" s="1"/>
  <c r="H718" i="9" s="1"/>
  <c r="B686" i="11" s="1"/>
  <c r="C719" i="9"/>
  <c r="F719" i="9" s="1"/>
  <c r="G719" i="9" s="1"/>
  <c r="H719" i="9" s="1"/>
  <c r="B687" i="11" s="1"/>
  <c r="C720" i="9"/>
  <c r="F720" i="9" s="1"/>
  <c r="G720" i="9" s="1"/>
  <c r="H720" i="9" s="1"/>
  <c r="B688" i="11" s="1"/>
  <c r="C721" i="9"/>
  <c r="F721" i="9" s="1"/>
  <c r="G721" i="9" s="1"/>
  <c r="H721" i="9" s="1"/>
  <c r="B689" i="11" s="1"/>
  <c r="C722" i="9"/>
  <c r="F722" i="9" s="1"/>
  <c r="G722" i="9" s="1"/>
  <c r="H722" i="9" s="1"/>
  <c r="B690" i="11" s="1"/>
  <c r="C723" i="9"/>
  <c r="F723" i="9" s="1"/>
  <c r="G723" i="9" s="1"/>
  <c r="H723" i="9" s="1"/>
  <c r="B691" i="11" s="1"/>
  <c r="C724" i="9"/>
  <c r="F724" i="9" s="1"/>
  <c r="G724" i="9" s="1"/>
  <c r="H724" i="9" s="1"/>
  <c r="B692" i="11" s="1"/>
  <c r="C725" i="9"/>
  <c r="F725" i="9" s="1"/>
  <c r="G725" i="9" s="1"/>
  <c r="H725" i="9" s="1"/>
  <c r="B693" i="11" s="1"/>
  <c r="C726" i="9"/>
  <c r="F726" i="9" s="1"/>
  <c r="G726" i="9" s="1"/>
  <c r="H726" i="9" s="1"/>
  <c r="B694" i="11" s="1"/>
  <c r="C727" i="9"/>
  <c r="F727" i="9" s="1"/>
  <c r="G727" i="9" s="1"/>
  <c r="H727" i="9" s="1"/>
  <c r="B695" i="11" s="1"/>
  <c r="C728" i="9"/>
  <c r="F728" i="9" s="1"/>
  <c r="G728" i="9" s="1"/>
  <c r="H728" i="9" s="1"/>
  <c r="B696" i="11" s="1"/>
  <c r="C729" i="9"/>
  <c r="F729" i="9" s="1"/>
  <c r="G729" i="9" s="1"/>
  <c r="H729" i="9" s="1"/>
  <c r="B697" i="11" s="1"/>
  <c r="C730" i="9"/>
  <c r="F730" i="9" s="1"/>
  <c r="G730" i="9" s="1"/>
  <c r="H730" i="9" s="1"/>
  <c r="B698" i="11" s="1"/>
  <c r="C731" i="9"/>
  <c r="F731" i="9" s="1"/>
  <c r="G731" i="9" s="1"/>
  <c r="H731" i="9" s="1"/>
  <c r="B699" i="11" s="1"/>
  <c r="C732" i="9"/>
  <c r="F732" i="9" s="1"/>
  <c r="G732" i="9" s="1"/>
  <c r="H732" i="9" s="1"/>
  <c r="B700" i="11" s="1"/>
  <c r="C733" i="9"/>
  <c r="F733" i="9" s="1"/>
  <c r="G733" i="9" s="1"/>
  <c r="H733" i="9" s="1"/>
  <c r="B701" i="11" s="1"/>
  <c r="C734" i="9"/>
  <c r="F734" i="9" s="1"/>
  <c r="G734" i="9" s="1"/>
  <c r="H734" i="9" s="1"/>
  <c r="B702" i="11" s="1"/>
  <c r="C735" i="9"/>
  <c r="F735" i="9" s="1"/>
  <c r="G735" i="9" s="1"/>
  <c r="H735" i="9" s="1"/>
  <c r="B703" i="11" s="1"/>
  <c r="C736" i="9"/>
  <c r="F736" i="9" s="1"/>
  <c r="G736" i="9" s="1"/>
  <c r="H736" i="9" s="1"/>
  <c r="B704" i="11" s="1"/>
  <c r="C737" i="9"/>
  <c r="F737" i="9" s="1"/>
  <c r="G737" i="9" s="1"/>
  <c r="H737" i="9" s="1"/>
  <c r="B705" i="11" s="1"/>
  <c r="C738" i="9"/>
  <c r="F738" i="9" s="1"/>
  <c r="G738" i="9" s="1"/>
  <c r="H738" i="9" s="1"/>
  <c r="B706" i="11" s="1"/>
  <c r="C739" i="9"/>
  <c r="F739" i="9" s="1"/>
  <c r="G739" i="9" s="1"/>
  <c r="H739" i="9" s="1"/>
  <c r="B707" i="11" s="1"/>
  <c r="C740" i="9"/>
  <c r="F740" i="9" s="1"/>
  <c r="G740" i="9"/>
  <c r="H740" i="9" s="1"/>
  <c r="B708" i="11" s="1"/>
  <c r="C741" i="9"/>
  <c r="F741" i="9" s="1"/>
  <c r="G741" i="9" s="1"/>
  <c r="H741" i="9" s="1"/>
  <c r="B709" i="11" s="1"/>
  <c r="C742" i="9"/>
  <c r="F742" i="9" s="1"/>
  <c r="G742" i="9" s="1"/>
  <c r="H742" i="9" s="1"/>
  <c r="B710" i="11" s="1"/>
  <c r="C743" i="9"/>
  <c r="F743" i="9" s="1"/>
  <c r="G743" i="9" s="1"/>
  <c r="H743" i="9" s="1"/>
  <c r="B711" i="11" s="1"/>
  <c r="C744" i="9"/>
  <c r="F744" i="9" s="1"/>
  <c r="G744" i="9" s="1"/>
  <c r="H744" i="9" s="1"/>
  <c r="B712" i="11" s="1"/>
  <c r="C745" i="9"/>
  <c r="F745" i="9" s="1"/>
  <c r="G745" i="9" s="1"/>
  <c r="H745" i="9" s="1"/>
  <c r="B713" i="11" s="1"/>
  <c r="C746" i="9"/>
  <c r="F746" i="9" s="1"/>
  <c r="G746" i="9" s="1"/>
  <c r="H746" i="9" s="1"/>
  <c r="B714" i="11" s="1"/>
  <c r="C747" i="9"/>
  <c r="F747" i="9" s="1"/>
  <c r="G747" i="9" s="1"/>
  <c r="H747" i="9" s="1"/>
  <c r="B715" i="11" s="1"/>
  <c r="C748" i="9"/>
  <c r="F748" i="9" s="1"/>
  <c r="G748" i="9" s="1"/>
  <c r="H748" i="9" s="1"/>
  <c r="B716" i="11" s="1"/>
  <c r="C749" i="9"/>
  <c r="F749" i="9" s="1"/>
  <c r="G749" i="9" s="1"/>
  <c r="H749" i="9" s="1"/>
  <c r="B717" i="11" s="1"/>
  <c r="C750" i="9"/>
  <c r="F750" i="9" s="1"/>
  <c r="G750" i="9" s="1"/>
  <c r="H750" i="9" s="1"/>
  <c r="B718" i="11" s="1"/>
  <c r="C751" i="9"/>
  <c r="F751" i="9" s="1"/>
  <c r="G751" i="9" s="1"/>
  <c r="H751" i="9" s="1"/>
  <c r="B719" i="11" s="1"/>
  <c r="C752" i="9"/>
  <c r="F752" i="9" s="1"/>
  <c r="G752" i="9" s="1"/>
  <c r="H752" i="9" s="1"/>
  <c r="B720" i="11" s="1"/>
  <c r="C753" i="9"/>
  <c r="F753" i="9" s="1"/>
  <c r="G753" i="9" s="1"/>
  <c r="H753" i="9" s="1"/>
  <c r="B721" i="11" s="1"/>
  <c r="C754" i="9"/>
  <c r="F754" i="9" s="1"/>
  <c r="G754" i="9" s="1"/>
  <c r="H754" i="9" s="1"/>
  <c r="B722" i="11" s="1"/>
  <c r="C755" i="9"/>
  <c r="F755" i="9" s="1"/>
  <c r="G755" i="9" s="1"/>
  <c r="H755" i="9" s="1"/>
  <c r="B723" i="11" s="1"/>
  <c r="C756" i="9"/>
  <c r="F756" i="9" s="1"/>
  <c r="G756" i="9"/>
  <c r="H756" i="9" s="1"/>
  <c r="B724" i="11" s="1"/>
  <c r="C757" i="9"/>
  <c r="F757" i="9" s="1"/>
  <c r="G757" i="9" s="1"/>
  <c r="H757" i="9" s="1"/>
  <c r="B725" i="11" s="1"/>
  <c r="C758" i="9"/>
  <c r="F758" i="9" s="1"/>
  <c r="G758" i="9" s="1"/>
  <c r="H758" i="9" s="1"/>
  <c r="B726" i="11" s="1"/>
  <c r="C759" i="9"/>
  <c r="F759" i="9" s="1"/>
  <c r="G759" i="9" s="1"/>
  <c r="H759" i="9" s="1"/>
  <c r="B727" i="11" s="1"/>
  <c r="C760" i="9"/>
  <c r="F760" i="9" s="1"/>
  <c r="G760" i="9" s="1"/>
  <c r="H760" i="9" s="1"/>
  <c r="B728" i="11" s="1"/>
  <c r="C761" i="9"/>
  <c r="F761" i="9" s="1"/>
  <c r="G761" i="9" s="1"/>
  <c r="H761" i="9" s="1"/>
  <c r="B729" i="11" s="1"/>
  <c r="C762" i="9"/>
  <c r="F762" i="9" s="1"/>
  <c r="G762" i="9" s="1"/>
  <c r="H762" i="9" s="1"/>
  <c r="B730" i="11" s="1"/>
  <c r="C763" i="9"/>
  <c r="F763" i="9" s="1"/>
  <c r="G763" i="9" s="1"/>
  <c r="H763" i="9" s="1"/>
  <c r="B731" i="11" s="1"/>
  <c r="C764" i="9"/>
  <c r="F764" i="9" s="1"/>
  <c r="G764" i="9" s="1"/>
  <c r="H764" i="9" s="1"/>
  <c r="B732" i="11" s="1"/>
  <c r="C765" i="9"/>
  <c r="F765" i="9" s="1"/>
  <c r="G765" i="9" s="1"/>
  <c r="H765" i="9" s="1"/>
  <c r="B733" i="11" s="1"/>
  <c r="C766" i="9"/>
  <c r="F766" i="9" s="1"/>
  <c r="G766" i="9" s="1"/>
  <c r="H766" i="9" s="1"/>
  <c r="B734" i="11" s="1"/>
  <c r="C767" i="9"/>
  <c r="F767" i="9" s="1"/>
  <c r="G767" i="9" s="1"/>
  <c r="H767" i="9" s="1"/>
  <c r="B735" i="11" s="1"/>
  <c r="C768" i="9"/>
  <c r="F768" i="9" s="1"/>
  <c r="G768" i="9" s="1"/>
  <c r="H768" i="9" s="1"/>
  <c r="B736" i="11" s="1"/>
  <c r="C769" i="9"/>
  <c r="F769" i="9" s="1"/>
  <c r="G769" i="9" s="1"/>
  <c r="H769" i="9" s="1"/>
  <c r="B737" i="11" s="1"/>
  <c r="C770" i="9"/>
  <c r="F770" i="9" s="1"/>
  <c r="G770" i="9" s="1"/>
  <c r="H770" i="9" s="1"/>
  <c r="B738" i="11" s="1"/>
  <c r="C771" i="9"/>
  <c r="F771" i="9" s="1"/>
  <c r="G771" i="9" s="1"/>
  <c r="H771" i="9" s="1"/>
  <c r="B739" i="11" s="1"/>
  <c r="C772" i="9"/>
  <c r="F772" i="9" s="1"/>
  <c r="G772" i="9" s="1"/>
  <c r="H772" i="9" s="1"/>
  <c r="B740" i="11" s="1"/>
  <c r="C773" i="9"/>
  <c r="F773" i="9" s="1"/>
  <c r="G773" i="9" s="1"/>
  <c r="H773" i="9" s="1"/>
  <c r="B741" i="11" s="1"/>
  <c r="C774" i="9"/>
  <c r="F774" i="9" s="1"/>
  <c r="G774" i="9" s="1"/>
  <c r="H774" i="9" s="1"/>
  <c r="B742" i="11" s="1"/>
  <c r="C775" i="9"/>
  <c r="F775" i="9" s="1"/>
  <c r="G775" i="9" s="1"/>
  <c r="H775" i="9" s="1"/>
  <c r="B743" i="11" s="1"/>
  <c r="C776" i="9"/>
  <c r="F776" i="9" s="1"/>
  <c r="G776" i="9" s="1"/>
  <c r="H776" i="9" s="1"/>
  <c r="B744" i="11" s="1"/>
  <c r="C777" i="9"/>
  <c r="F777" i="9" s="1"/>
  <c r="G777" i="9" s="1"/>
  <c r="H777" i="9" s="1"/>
  <c r="B745" i="11" s="1"/>
  <c r="C778" i="9"/>
  <c r="F778" i="9" s="1"/>
  <c r="G778" i="9" s="1"/>
  <c r="H778" i="9" s="1"/>
  <c r="B746" i="11" s="1"/>
  <c r="C779" i="9"/>
  <c r="F779" i="9" s="1"/>
  <c r="G779" i="9" s="1"/>
  <c r="H779" i="9" s="1"/>
  <c r="B747" i="11" s="1"/>
  <c r="C780" i="9"/>
  <c r="F780" i="9" s="1"/>
  <c r="G780" i="9" s="1"/>
  <c r="H780" i="9" s="1"/>
  <c r="B748" i="11" s="1"/>
  <c r="C781" i="9"/>
  <c r="F781" i="9" s="1"/>
  <c r="G781" i="9" s="1"/>
  <c r="H781" i="9" s="1"/>
  <c r="B749" i="11" s="1"/>
  <c r="C782" i="9"/>
  <c r="F782" i="9" s="1"/>
  <c r="G782" i="9" s="1"/>
  <c r="H782" i="9" s="1"/>
  <c r="B750" i="11" s="1"/>
  <c r="C783" i="9"/>
  <c r="F783" i="9" s="1"/>
  <c r="G783" i="9" s="1"/>
  <c r="H783" i="9" s="1"/>
  <c r="B751" i="11" s="1"/>
  <c r="C784" i="9"/>
  <c r="F784" i="9" s="1"/>
  <c r="G784" i="9" s="1"/>
  <c r="H784" i="9" s="1"/>
  <c r="B752" i="11" s="1"/>
  <c r="C785" i="9"/>
  <c r="F785" i="9" s="1"/>
  <c r="G785" i="9" s="1"/>
  <c r="H785" i="9" s="1"/>
  <c r="B753" i="11" s="1"/>
  <c r="C786" i="9"/>
  <c r="F786" i="9" s="1"/>
  <c r="G786" i="9" s="1"/>
  <c r="H786" i="9" s="1"/>
  <c r="B754" i="11" s="1"/>
  <c r="C787" i="9"/>
  <c r="F787" i="9" s="1"/>
  <c r="G787" i="9" s="1"/>
  <c r="H787" i="9" s="1"/>
  <c r="B755" i="11" s="1"/>
  <c r="C788" i="9"/>
  <c r="F788" i="9" s="1"/>
  <c r="G788" i="9" s="1"/>
  <c r="H788" i="9" s="1"/>
  <c r="B756" i="11" s="1"/>
  <c r="C789" i="9"/>
  <c r="F789" i="9" s="1"/>
  <c r="G789" i="9" s="1"/>
  <c r="H789" i="9" s="1"/>
  <c r="B757" i="11" s="1"/>
  <c r="C790" i="9"/>
  <c r="F790" i="9" s="1"/>
  <c r="G790" i="9" s="1"/>
  <c r="H790" i="9" s="1"/>
  <c r="B758" i="11" s="1"/>
  <c r="C791" i="9"/>
  <c r="F791" i="9" s="1"/>
  <c r="G791" i="9" s="1"/>
  <c r="H791" i="9" s="1"/>
  <c r="B759" i="11" s="1"/>
  <c r="C792" i="9"/>
  <c r="F792" i="9" s="1"/>
  <c r="G792" i="9" s="1"/>
  <c r="H792" i="9" s="1"/>
  <c r="B760" i="11" s="1"/>
  <c r="C793" i="9"/>
  <c r="F793" i="9" s="1"/>
  <c r="G793" i="9" s="1"/>
  <c r="H793" i="9" s="1"/>
  <c r="B761" i="11" s="1"/>
  <c r="C794" i="9"/>
  <c r="F794" i="9" s="1"/>
  <c r="G794" i="9" s="1"/>
  <c r="H794" i="9" s="1"/>
  <c r="B762" i="11" s="1"/>
  <c r="C795" i="9"/>
  <c r="F795" i="9" s="1"/>
  <c r="G795" i="9" s="1"/>
  <c r="H795" i="9" s="1"/>
  <c r="B763" i="11" s="1"/>
  <c r="C796" i="9"/>
  <c r="F796" i="9" s="1"/>
  <c r="G796" i="9" s="1"/>
  <c r="H796" i="9" s="1"/>
  <c r="B764" i="11" s="1"/>
  <c r="C797" i="9"/>
  <c r="F797" i="9" s="1"/>
  <c r="G797" i="9" s="1"/>
  <c r="H797" i="9" s="1"/>
  <c r="B765" i="11" s="1"/>
  <c r="C798" i="9"/>
  <c r="F798" i="9" s="1"/>
  <c r="G798" i="9" s="1"/>
  <c r="H798" i="9" s="1"/>
  <c r="B766" i="11" s="1"/>
  <c r="C799" i="9"/>
  <c r="F799" i="9" s="1"/>
  <c r="G799" i="9" s="1"/>
  <c r="H799" i="9" s="1"/>
  <c r="B767" i="11" s="1"/>
  <c r="C800" i="9"/>
  <c r="F800" i="9" s="1"/>
  <c r="G800" i="9" s="1"/>
  <c r="H800" i="9" s="1"/>
  <c r="B768" i="11" s="1"/>
  <c r="C801" i="9"/>
  <c r="F801" i="9" s="1"/>
  <c r="G801" i="9" s="1"/>
  <c r="H801" i="9" s="1"/>
  <c r="B769" i="11" s="1"/>
  <c r="C802" i="9"/>
  <c r="F802" i="9" s="1"/>
  <c r="G802" i="9" s="1"/>
  <c r="H802" i="9" s="1"/>
  <c r="B770" i="11" s="1"/>
  <c r="C803" i="9"/>
  <c r="F803" i="9" s="1"/>
  <c r="G803" i="9" s="1"/>
  <c r="H803" i="9" s="1"/>
  <c r="B771" i="11" s="1"/>
  <c r="C804" i="9"/>
  <c r="F804" i="9" s="1"/>
  <c r="G804" i="9" s="1"/>
  <c r="H804" i="9" s="1"/>
  <c r="B772" i="11" s="1"/>
  <c r="C805" i="9"/>
  <c r="F805" i="9" s="1"/>
  <c r="G805" i="9" s="1"/>
  <c r="H805" i="9" s="1"/>
  <c r="B773" i="11" s="1"/>
  <c r="C806" i="9"/>
  <c r="F806" i="9" s="1"/>
  <c r="G806" i="9" s="1"/>
  <c r="H806" i="9" s="1"/>
  <c r="B774" i="11" s="1"/>
  <c r="C807" i="9"/>
  <c r="F807" i="9" s="1"/>
  <c r="G807" i="9" s="1"/>
  <c r="H807" i="9" s="1"/>
  <c r="B775" i="11" s="1"/>
  <c r="C808" i="9"/>
  <c r="F808" i="9" s="1"/>
  <c r="G808" i="9" s="1"/>
  <c r="H808" i="9" s="1"/>
  <c r="B776" i="11" s="1"/>
  <c r="C809" i="9"/>
  <c r="F809" i="9" s="1"/>
  <c r="G809" i="9" s="1"/>
  <c r="H809" i="9" s="1"/>
  <c r="B777" i="11" s="1"/>
  <c r="C810" i="9"/>
  <c r="F810" i="9" s="1"/>
  <c r="G810" i="9" s="1"/>
  <c r="H810" i="9" s="1"/>
  <c r="B778" i="11" s="1"/>
  <c r="C811" i="9"/>
  <c r="F811" i="9" s="1"/>
  <c r="G811" i="9" s="1"/>
  <c r="H811" i="9" s="1"/>
  <c r="B779" i="11" s="1"/>
  <c r="C812" i="9"/>
  <c r="F812" i="9" s="1"/>
  <c r="G812" i="9" s="1"/>
  <c r="H812" i="9" s="1"/>
  <c r="B780" i="11" s="1"/>
  <c r="C813" i="9"/>
  <c r="F813" i="9" s="1"/>
  <c r="G813" i="9" s="1"/>
  <c r="H813" i="9" s="1"/>
  <c r="B781" i="11" s="1"/>
  <c r="C814" i="9"/>
  <c r="F814" i="9" s="1"/>
  <c r="G814" i="9" s="1"/>
  <c r="H814" i="9" s="1"/>
  <c r="B782" i="11" s="1"/>
  <c r="C815" i="9"/>
  <c r="F815" i="9" s="1"/>
  <c r="G815" i="9" s="1"/>
  <c r="H815" i="9" s="1"/>
  <c r="B783" i="11" s="1"/>
  <c r="C816" i="9"/>
  <c r="F816" i="9" s="1"/>
  <c r="G816" i="9" s="1"/>
  <c r="H816" i="9" s="1"/>
  <c r="B784" i="11" s="1"/>
  <c r="C817" i="9"/>
  <c r="F817" i="9" s="1"/>
  <c r="G817" i="9" s="1"/>
  <c r="H817" i="9" s="1"/>
  <c r="B785" i="11" s="1"/>
  <c r="C818" i="9"/>
  <c r="F818" i="9" s="1"/>
  <c r="G818" i="9" s="1"/>
  <c r="H818" i="9" s="1"/>
  <c r="B786" i="11" s="1"/>
  <c r="C819" i="9"/>
  <c r="F819" i="9" s="1"/>
  <c r="G819" i="9" s="1"/>
  <c r="H819" i="9" s="1"/>
  <c r="B787" i="11" s="1"/>
  <c r="C820" i="9"/>
  <c r="F820" i="9" s="1"/>
  <c r="G820" i="9" s="1"/>
  <c r="H820" i="9" s="1"/>
  <c r="B788" i="11" s="1"/>
  <c r="C821" i="9"/>
  <c r="F821" i="9" s="1"/>
  <c r="G821" i="9" s="1"/>
  <c r="H821" i="9" s="1"/>
  <c r="B789" i="11" s="1"/>
  <c r="C822" i="9"/>
  <c r="F822" i="9" s="1"/>
  <c r="G822" i="9" s="1"/>
  <c r="H822" i="9" s="1"/>
  <c r="B790" i="11" s="1"/>
  <c r="C823" i="9"/>
  <c r="F823" i="9" s="1"/>
  <c r="G823" i="9" s="1"/>
  <c r="H823" i="9" s="1"/>
  <c r="B791" i="11" s="1"/>
  <c r="C824" i="9"/>
  <c r="F824" i="9" s="1"/>
  <c r="G824" i="9" s="1"/>
  <c r="H824" i="9" s="1"/>
  <c r="B792" i="11" s="1"/>
  <c r="C825" i="9"/>
  <c r="F825" i="9" s="1"/>
  <c r="G825" i="9" s="1"/>
  <c r="H825" i="9" s="1"/>
  <c r="B793" i="11" s="1"/>
  <c r="C826" i="9"/>
  <c r="F826" i="9" s="1"/>
  <c r="G826" i="9" s="1"/>
  <c r="H826" i="9" s="1"/>
  <c r="B794" i="11" s="1"/>
  <c r="C827" i="9"/>
  <c r="F827" i="9" s="1"/>
  <c r="G827" i="9" s="1"/>
  <c r="H827" i="9" s="1"/>
  <c r="B795" i="11" s="1"/>
  <c r="C828" i="9"/>
  <c r="F828" i="9" s="1"/>
  <c r="G828" i="9" s="1"/>
  <c r="H828" i="9" s="1"/>
  <c r="B796" i="11" s="1"/>
  <c r="C829" i="9"/>
  <c r="F829" i="9" s="1"/>
  <c r="G829" i="9" s="1"/>
  <c r="H829" i="9" s="1"/>
  <c r="B797" i="11" s="1"/>
  <c r="C830" i="9"/>
  <c r="F830" i="9" s="1"/>
  <c r="G830" i="9" s="1"/>
  <c r="H830" i="9" s="1"/>
  <c r="B798" i="11" s="1"/>
  <c r="C831" i="9"/>
  <c r="F831" i="9" s="1"/>
  <c r="G831" i="9" s="1"/>
  <c r="H831" i="9" s="1"/>
  <c r="B799" i="11" s="1"/>
  <c r="C832" i="9"/>
  <c r="F832" i="9" s="1"/>
  <c r="G832" i="9" s="1"/>
  <c r="H832" i="9" s="1"/>
  <c r="B800" i="11" s="1"/>
  <c r="C833" i="9"/>
  <c r="F833" i="9" s="1"/>
  <c r="G833" i="9" s="1"/>
  <c r="H833" i="9" s="1"/>
  <c r="B801" i="11" s="1"/>
  <c r="C834" i="9"/>
  <c r="F834" i="9" s="1"/>
  <c r="G834" i="9" s="1"/>
  <c r="H834" i="9" s="1"/>
  <c r="B802" i="11" s="1"/>
  <c r="C835" i="9"/>
  <c r="F835" i="9" s="1"/>
  <c r="G835" i="9" s="1"/>
  <c r="H835" i="9" s="1"/>
  <c r="B803" i="11" s="1"/>
  <c r="C836" i="9"/>
  <c r="F836" i="9" s="1"/>
  <c r="G836" i="9" s="1"/>
  <c r="H836" i="9" s="1"/>
  <c r="B804" i="11" s="1"/>
  <c r="C837" i="9"/>
  <c r="F837" i="9" s="1"/>
  <c r="G837" i="9" s="1"/>
  <c r="H837" i="9" s="1"/>
  <c r="B805" i="11" s="1"/>
  <c r="C838" i="9"/>
  <c r="F838" i="9" s="1"/>
  <c r="G838" i="9" s="1"/>
  <c r="H838" i="9" s="1"/>
  <c r="B806" i="11" s="1"/>
  <c r="C839" i="9"/>
  <c r="F839" i="9" s="1"/>
  <c r="G839" i="9" s="1"/>
  <c r="H839" i="9" s="1"/>
  <c r="B807" i="11" s="1"/>
  <c r="C840" i="9"/>
  <c r="F840" i="9" s="1"/>
  <c r="G840" i="9" s="1"/>
  <c r="H840" i="9" s="1"/>
  <c r="B808" i="11" s="1"/>
  <c r="C841" i="9"/>
  <c r="F841" i="9" s="1"/>
  <c r="G841" i="9" s="1"/>
  <c r="H841" i="9" s="1"/>
  <c r="B809" i="11" s="1"/>
  <c r="C842" i="9"/>
  <c r="F842" i="9" s="1"/>
  <c r="G842" i="9" s="1"/>
  <c r="H842" i="9" s="1"/>
  <c r="B810" i="11" s="1"/>
  <c r="C843" i="9"/>
  <c r="F843" i="9" s="1"/>
  <c r="G843" i="9" s="1"/>
  <c r="H843" i="9" s="1"/>
  <c r="B811" i="11" s="1"/>
  <c r="C844" i="9"/>
  <c r="F844" i="9" s="1"/>
  <c r="G844" i="9" s="1"/>
  <c r="H844" i="9" s="1"/>
  <c r="B812" i="11" s="1"/>
  <c r="C845" i="9"/>
  <c r="F845" i="9" s="1"/>
  <c r="G845" i="9" s="1"/>
  <c r="H845" i="9" s="1"/>
  <c r="B813" i="11" s="1"/>
  <c r="C846" i="9"/>
  <c r="F846" i="9" s="1"/>
  <c r="G846" i="9" s="1"/>
  <c r="H846" i="9" s="1"/>
  <c r="B814" i="11" s="1"/>
  <c r="C847" i="9"/>
  <c r="F847" i="9" s="1"/>
  <c r="G847" i="9" s="1"/>
  <c r="H847" i="9" s="1"/>
  <c r="B815" i="11" s="1"/>
  <c r="C848" i="9"/>
  <c r="F848" i="9" s="1"/>
  <c r="G848" i="9" s="1"/>
  <c r="H848" i="9" s="1"/>
  <c r="B816" i="11" s="1"/>
  <c r="C849" i="9"/>
  <c r="F849" i="9" s="1"/>
  <c r="G849" i="9" s="1"/>
  <c r="H849" i="9" s="1"/>
  <c r="B817" i="11" s="1"/>
  <c r="C850" i="9"/>
  <c r="F850" i="9" s="1"/>
  <c r="G850" i="9" s="1"/>
  <c r="H850" i="9" s="1"/>
  <c r="B818" i="11" s="1"/>
  <c r="C851" i="9"/>
  <c r="F851" i="9" s="1"/>
  <c r="G851" i="9" s="1"/>
  <c r="H851" i="9" s="1"/>
  <c r="B819" i="11" s="1"/>
  <c r="C852" i="9"/>
  <c r="F852" i="9" s="1"/>
  <c r="G852" i="9" s="1"/>
  <c r="H852" i="9" s="1"/>
  <c r="B820" i="11" s="1"/>
  <c r="C853" i="9"/>
  <c r="F853" i="9" s="1"/>
  <c r="G853" i="9" s="1"/>
  <c r="H853" i="9" s="1"/>
  <c r="B821" i="11" s="1"/>
  <c r="C854" i="9"/>
  <c r="F854" i="9" s="1"/>
  <c r="G854" i="9" s="1"/>
  <c r="H854" i="9" s="1"/>
  <c r="B822" i="11" s="1"/>
  <c r="C855" i="9"/>
  <c r="F855" i="9" s="1"/>
  <c r="G855" i="9" s="1"/>
  <c r="H855" i="9" s="1"/>
  <c r="B823" i="11" s="1"/>
  <c r="C856" i="9"/>
  <c r="F856" i="9" s="1"/>
  <c r="G856" i="9" s="1"/>
  <c r="H856" i="9" s="1"/>
  <c r="B824" i="11" s="1"/>
  <c r="C857" i="9"/>
  <c r="F857" i="9" s="1"/>
  <c r="G857" i="9" s="1"/>
  <c r="H857" i="9" s="1"/>
  <c r="B825" i="11" s="1"/>
  <c r="C858" i="9"/>
  <c r="F858" i="9" s="1"/>
  <c r="G858" i="9" s="1"/>
  <c r="H858" i="9" s="1"/>
  <c r="B826" i="11" s="1"/>
  <c r="C859" i="9"/>
  <c r="F859" i="9" s="1"/>
  <c r="G859" i="9" s="1"/>
  <c r="H859" i="9" s="1"/>
  <c r="B827" i="11" s="1"/>
  <c r="C860" i="9"/>
  <c r="F860" i="9" s="1"/>
  <c r="G860" i="9" s="1"/>
  <c r="H860" i="9" s="1"/>
  <c r="B828" i="11" s="1"/>
  <c r="C861" i="9"/>
  <c r="F861" i="9" s="1"/>
  <c r="G861" i="9" s="1"/>
  <c r="H861" i="9" s="1"/>
  <c r="B829" i="11" s="1"/>
  <c r="C862" i="9"/>
  <c r="F862" i="9" s="1"/>
  <c r="G862" i="9" s="1"/>
  <c r="H862" i="9" s="1"/>
  <c r="B830" i="11" s="1"/>
  <c r="C863" i="9"/>
  <c r="F863" i="9" s="1"/>
  <c r="G863" i="9" s="1"/>
  <c r="H863" i="9" s="1"/>
  <c r="B831" i="11" s="1"/>
  <c r="C864" i="9"/>
  <c r="F864" i="9" s="1"/>
  <c r="G864" i="9" s="1"/>
  <c r="H864" i="9" s="1"/>
  <c r="B832" i="11" s="1"/>
  <c r="C865" i="9"/>
  <c r="F865" i="9" s="1"/>
  <c r="G865" i="9" s="1"/>
  <c r="H865" i="9" s="1"/>
  <c r="B833" i="11" s="1"/>
  <c r="C866" i="9"/>
  <c r="F866" i="9" s="1"/>
  <c r="G866" i="9" s="1"/>
  <c r="H866" i="9" s="1"/>
  <c r="B834" i="11" s="1"/>
  <c r="C867" i="9"/>
  <c r="F867" i="9" s="1"/>
  <c r="G867" i="9" s="1"/>
  <c r="H867" i="9" s="1"/>
  <c r="B835" i="11" s="1"/>
  <c r="C868" i="9"/>
  <c r="F868" i="9" s="1"/>
  <c r="G868" i="9" s="1"/>
  <c r="H868" i="9" s="1"/>
  <c r="B836" i="11" s="1"/>
  <c r="C869" i="9"/>
  <c r="F869" i="9" s="1"/>
  <c r="G869" i="9" s="1"/>
  <c r="H869" i="9" s="1"/>
  <c r="B837" i="11" s="1"/>
  <c r="C870" i="9"/>
  <c r="F870" i="9" s="1"/>
  <c r="G870" i="9" s="1"/>
  <c r="H870" i="9" s="1"/>
  <c r="B838" i="11" s="1"/>
  <c r="C871" i="9"/>
  <c r="F871" i="9" s="1"/>
  <c r="G871" i="9" s="1"/>
  <c r="H871" i="9" s="1"/>
  <c r="B839" i="11" s="1"/>
  <c r="C872" i="9"/>
  <c r="F872" i="9" s="1"/>
  <c r="G872" i="9" s="1"/>
  <c r="H872" i="9" s="1"/>
  <c r="B840" i="11" s="1"/>
  <c r="C873" i="9"/>
  <c r="F873" i="9" s="1"/>
  <c r="G873" i="9" s="1"/>
  <c r="H873" i="9" s="1"/>
  <c r="B841" i="11" s="1"/>
  <c r="C874" i="9"/>
  <c r="F874" i="9" s="1"/>
  <c r="G874" i="9" s="1"/>
  <c r="H874" i="9" s="1"/>
  <c r="B842" i="11" s="1"/>
  <c r="C875" i="9"/>
  <c r="F875" i="9" s="1"/>
  <c r="G875" i="9" s="1"/>
  <c r="H875" i="9" s="1"/>
  <c r="B843" i="11" s="1"/>
  <c r="C876" i="9"/>
  <c r="F876" i="9" s="1"/>
  <c r="G876" i="9" s="1"/>
  <c r="H876" i="9" s="1"/>
  <c r="B844" i="11" s="1"/>
  <c r="C877" i="9"/>
  <c r="F877" i="9" s="1"/>
  <c r="G877" i="9" s="1"/>
  <c r="H877" i="9" s="1"/>
  <c r="B845" i="11" s="1"/>
  <c r="C878" i="9"/>
  <c r="F878" i="9" s="1"/>
  <c r="G878" i="9" s="1"/>
  <c r="H878" i="9" s="1"/>
  <c r="B846" i="11" s="1"/>
  <c r="C879" i="9"/>
  <c r="F879" i="9" s="1"/>
  <c r="G879" i="9" s="1"/>
  <c r="H879" i="9" s="1"/>
  <c r="B847" i="11" s="1"/>
  <c r="C880" i="9"/>
  <c r="F880" i="9" s="1"/>
  <c r="G880" i="9" s="1"/>
  <c r="H880" i="9" s="1"/>
  <c r="B848" i="11" s="1"/>
  <c r="C881" i="9"/>
  <c r="F881" i="9" s="1"/>
  <c r="G881" i="9" s="1"/>
  <c r="H881" i="9" s="1"/>
  <c r="B849" i="11" s="1"/>
  <c r="C882" i="9"/>
  <c r="F882" i="9" s="1"/>
  <c r="G882" i="9" s="1"/>
  <c r="H882" i="9" s="1"/>
  <c r="B850" i="11" s="1"/>
  <c r="C883" i="9"/>
  <c r="F883" i="9" s="1"/>
  <c r="G883" i="9" s="1"/>
  <c r="H883" i="9" s="1"/>
  <c r="B851" i="11" s="1"/>
  <c r="C884" i="9"/>
  <c r="F884" i="9" s="1"/>
  <c r="G884" i="9" s="1"/>
  <c r="H884" i="9" s="1"/>
  <c r="B852" i="11" s="1"/>
  <c r="C885" i="9"/>
  <c r="F885" i="9" s="1"/>
  <c r="G885" i="9" s="1"/>
  <c r="H885" i="9" s="1"/>
  <c r="B853" i="11" s="1"/>
  <c r="C886" i="9"/>
  <c r="F886" i="9" s="1"/>
  <c r="G886" i="9" s="1"/>
  <c r="H886" i="9" s="1"/>
  <c r="B854" i="11" s="1"/>
  <c r="C887" i="9"/>
  <c r="F887" i="9" s="1"/>
  <c r="G887" i="9" s="1"/>
  <c r="H887" i="9" s="1"/>
  <c r="B855" i="11" s="1"/>
  <c r="C888" i="9"/>
  <c r="F888" i="9" s="1"/>
  <c r="G888" i="9" s="1"/>
  <c r="H888" i="9" s="1"/>
  <c r="B856" i="11" s="1"/>
  <c r="C889" i="9"/>
  <c r="F889" i="9" s="1"/>
  <c r="G889" i="9" s="1"/>
  <c r="H889" i="9" s="1"/>
  <c r="B857" i="11" s="1"/>
  <c r="C890" i="9"/>
  <c r="F890" i="9" s="1"/>
  <c r="G890" i="9" s="1"/>
  <c r="H890" i="9" s="1"/>
  <c r="B858" i="11" s="1"/>
  <c r="C891" i="9"/>
  <c r="F891" i="9" s="1"/>
  <c r="G891" i="9" s="1"/>
  <c r="H891" i="9" s="1"/>
  <c r="B859" i="11" s="1"/>
  <c r="C892" i="9"/>
  <c r="F892" i="9" s="1"/>
  <c r="G892" i="9" s="1"/>
  <c r="H892" i="9" s="1"/>
  <c r="B860" i="11" s="1"/>
  <c r="C893" i="9"/>
  <c r="F893" i="9" s="1"/>
  <c r="G893" i="9" s="1"/>
  <c r="H893" i="9" s="1"/>
  <c r="B861" i="11" s="1"/>
  <c r="C894" i="9"/>
  <c r="F894" i="9" s="1"/>
  <c r="G894" i="9" s="1"/>
  <c r="H894" i="9" s="1"/>
  <c r="B862" i="11" s="1"/>
  <c r="C895" i="9"/>
  <c r="F895" i="9" s="1"/>
  <c r="G895" i="9" s="1"/>
  <c r="H895" i="9" s="1"/>
  <c r="B863" i="11" s="1"/>
  <c r="C896" i="9"/>
  <c r="F896" i="9" s="1"/>
  <c r="G896" i="9" s="1"/>
  <c r="H896" i="9" s="1"/>
  <c r="B864" i="11" s="1"/>
  <c r="C897" i="9"/>
  <c r="F897" i="9" s="1"/>
  <c r="G897" i="9" s="1"/>
  <c r="H897" i="9" s="1"/>
  <c r="B865" i="11" s="1"/>
  <c r="C898" i="9"/>
  <c r="F898" i="9" s="1"/>
  <c r="G898" i="9" s="1"/>
  <c r="H898" i="9" s="1"/>
  <c r="B866" i="11" s="1"/>
  <c r="C899" i="9"/>
  <c r="F899" i="9" s="1"/>
  <c r="G899" i="9" s="1"/>
  <c r="H899" i="9" s="1"/>
  <c r="B867" i="11" s="1"/>
  <c r="C900" i="9"/>
  <c r="F900" i="9" s="1"/>
  <c r="G900" i="9" s="1"/>
  <c r="H900" i="9" s="1"/>
  <c r="B868" i="11" s="1"/>
  <c r="C901" i="9"/>
  <c r="F901" i="9" s="1"/>
  <c r="G901" i="9" s="1"/>
  <c r="H901" i="9" s="1"/>
  <c r="B869" i="11" s="1"/>
  <c r="C902" i="9"/>
  <c r="F902" i="9" s="1"/>
  <c r="G902" i="9" s="1"/>
  <c r="H902" i="9" s="1"/>
  <c r="B870" i="11" s="1"/>
  <c r="C903" i="9"/>
  <c r="F903" i="9" s="1"/>
  <c r="G903" i="9" s="1"/>
  <c r="H903" i="9" s="1"/>
  <c r="B871" i="11" s="1"/>
  <c r="C904" i="9"/>
  <c r="F904" i="9" s="1"/>
  <c r="G904" i="9" s="1"/>
  <c r="H904" i="9" s="1"/>
  <c r="B872" i="11" s="1"/>
  <c r="C905" i="9"/>
  <c r="F905" i="9" s="1"/>
  <c r="G905" i="9" s="1"/>
  <c r="H905" i="9" s="1"/>
  <c r="B873" i="11" s="1"/>
  <c r="C906" i="9"/>
  <c r="F906" i="9" s="1"/>
  <c r="G906" i="9" s="1"/>
  <c r="H906" i="9" s="1"/>
  <c r="B874" i="11" s="1"/>
  <c r="C907" i="9"/>
  <c r="F907" i="9" s="1"/>
  <c r="G907" i="9" s="1"/>
  <c r="H907" i="9" s="1"/>
  <c r="B875" i="11" s="1"/>
  <c r="C908" i="9"/>
  <c r="F908" i="9" s="1"/>
  <c r="G908" i="9" s="1"/>
  <c r="H908" i="9" s="1"/>
  <c r="B876" i="11" s="1"/>
  <c r="C909" i="9"/>
  <c r="F909" i="9" s="1"/>
  <c r="G909" i="9" s="1"/>
  <c r="H909" i="9" s="1"/>
  <c r="B877" i="11" s="1"/>
  <c r="C910" i="9"/>
  <c r="F910" i="9" s="1"/>
  <c r="G910" i="9" s="1"/>
  <c r="H910" i="9" s="1"/>
  <c r="B878" i="11" s="1"/>
  <c r="C911" i="9"/>
  <c r="F911" i="9" s="1"/>
  <c r="G911" i="9" s="1"/>
  <c r="H911" i="9" s="1"/>
  <c r="B879" i="11" s="1"/>
  <c r="C912" i="9"/>
  <c r="F912" i="9" s="1"/>
  <c r="G912" i="9" s="1"/>
  <c r="H912" i="9" s="1"/>
  <c r="B880" i="11" s="1"/>
  <c r="C913" i="9"/>
  <c r="F913" i="9" s="1"/>
  <c r="G913" i="9" s="1"/>
  <c r="H913" i="9" s="1"/>
  <c r="B881" i="11" s="1"/>
  <c r="C914" i="9"/>
  <c r="F914" i="9" s="1"/>
  <c r="G914" i="9" s="1"/>
  <c r="H914" i="9" s="1"/>
  <c r="B882" i="11" s="1"/>
  <c r="C915" i="9"/>
  <c r="F915" i="9" s="1"/>
  <c r="G915" i="9" s="1"/>
  <c r="H915" i="9" s="1"/>
  <c r="B883" i="11" s="1"/>
  <c r="C916" i="9"/>
  <c r="F916" i="9" s="1"/>
  <c r="G916" i="9" s="1"/>
  <c r="H916" i="9" s="1"/>
  <c r="B884" i="11" s="1"/>
  <c r="C917" i="9"/>
  <c r="F917" i="9" s="1"/>
  <c r="G917" i="9" s="1"/>
  <c r="H917" i="9" s="1"/>
  <c r="B885" i="11" s="1"/>
  <c r="C918" i="9"/>
  <c r="F918" i="9" s="1"/>
  <c r="G918" i="9" s="1"/>
  <c r="H918" i="9" s="1"/>
  <c r="B886" i="11" s="1"/>
  <c r="C919" i="9"/>
  <c r="F919" i="9" s="1"/>
  <c r="G919" i="9" s="1"/>
  <c r="H919" i="9" s="1"/>
  <c r="B887" i="11" s="1"/>
  <c r="C920" i="9"/>
  <c r="F920" i="9" s="1"/>
  <c r="G920" i="9" s="1"/>
  <c r="H920" i="9" s="1"/>
  <c r="B888" i="11" s="1"/>
  <c r="C921" i="9"/>
  <c r="F921" i="9" s="1"/>
  <c r="G921" i="9" s="1"/>
  <c r="H921" i="9" s="1"/>
  <c r="B889" i="11" s="1"/>
  <c r="C922" i="9"/>
  <c r="F922" i="9" s="1"/>
  <c r="G922" i="9" s="1"/>
  <c r="H922" i="9" s="1"/>
  <c r="B890" i="11" s="1"/>
  <c r="C923" i="9"/>
  <c r="F923" i="9" s="1"/>
  <c r="G923" i="9" s="1"/>
  <c r="H923" i="9" s="1"/>
  <c r="B891" i="11" s="1"/>
  <c r="C924" i="9"/>
  <c r="F924" i="9" s="1"/>
  <c r="G924" i="9" s="1"/>
  <c r="H924" i="9" s="1"/>
  <c r="B892" i="11" s="1"/>
  <c r="C925" i="9"/>
  <c r="F925" i="9" s="1"/>
  <c r="G925" i="9" s="1"/>
  <c r="H925" i="9" s="1"/>
  <c r="B893" i="11" s="1"/>
  <c r="C926" i="9"/>
  <c r="F926" i="9" s="1"/>
  <c r="G926" i="9" s="1"/>
  <c r="H926" i="9" s="1"/>
  <c r="B894" i="11" s="1"/>
  <c r="C927" i="9"/>
  <c r="F927" i="9" s="1"/>
  <c r="G927" i="9" s="1"/>
  <c r="H927" i="9" s="1"/>
  <c r="B895" i="11" s="1"/>
  <c r="C928" i="9"/>
  <c r="F928" i="9" s="1"/>
  <c r="G928" i="9" s="1"/>
  <c r="H928" i="9" s="1"/>
  <c r="B896" i="11" s="1"/>
  <c r="C929" i="9"/>
  <c r="F929" i="9" s="1"/>
  <c r="G929" i="9" s="1"/>
  <c r="H929" i="9" s="1"/>
  <c r="B897" i="11" s="1"/>
  <c r="C930" i="9"/>
  <c r="F930" i="9" s="1"/>
  <c r="G930" i="9" s="1"/>
  <c r="H930" i="9" s="1"/>
  <c r="B898" i="11" s="1"/>
  <c r="C931" i="9"/>
  <c r="F931" i="9" s="1"/>
  <c r="G931" i="9" s="1"/>
  <c r="H931" i="9" s="1"/>
  <c r="B899" i="11" s="1"/>
  <c r="C932" i="9"/>
  <c r="F932" i="9" s="1"/>
  <c r="G932" i="9" s="1"/>
  <c r="H932" i="9" s="1"/>
  <c r="B900" i="11" s="1"/>
  <c r="C933" i="9"/>
  <c r="F933" i="9" s="1"/>
  <c r="G933" i="9" s="1"/>
  <c r="H933" i="9" s="1"/>
  <c r="B901" i="11" s="1"/>
  <c r="C934" i="9"/>
  <c r="F934" i="9" s="1"/>
  <c r="G934" i="9" s="1"/>
  <c r="H934" i="9" s="1"/>
  <c r="B902" i="11" s="1"/>
  <c r="C935" i="9"/>
  <c r="F935" i="9" s="1"/>
  <c r="G935" i="9" s="1"/>
  <c r="H935" i="9" s="1"/>
  <c r="B903" i="11" s="1"/>
  <c r="C936" i="9"/>
  <c r="F936" i="9" s="1"/>
  <c r="G936" i="9" s="1"/>
  <c r="H936" i="9" s="1"/>
  <c r="B904" i="11" s="1"/>
  <c r="C937" i="9"/>
  <c r="F937" i="9" s="1"/>
  <c r="G937" i="9" s="1"/>
  <c r="H937" i="9" s="1"/>
  <c r="B905" i="11" s="1"/>
  <c r="C938" i="9"/>
  <c r="F938" i="9" s="1"/>
  <c r="G938" i="9" s="1"/>
  <c r="H938" i="9" s="1"/>
  <c r="B906" i="11" s="1"/>
  <c r="C939" i="9"/>
  <c r="F939" i="9" s="1"/>
  <c r="G939" i="9" s="1"/>
  <c r="H939" i="9" s="1"/>
  <c r="B907" i="11" s="1"/>
  <c r="C940" i="9"/>
  <c r="F940" i="9" s="1"/>
  <c r="G940" i="9" s="1"/>
  <c r="H940" i="9" s="1"/>
  <c r="B908" i="11" s="1"/>
  <c r="C941" i="9"/>
  <c r="F941" i="9" s="1"/>
  <c r="G941" i="9" s="1"/>
  <c r="H941" i="9" s="1"/>
  <c r="B909" i="11" s="1"/>
  <c r="C942" i="9"/>
  <c r="F942" i="9" s="1"/>
  <c r="G942" i="9" s="1"/>
  <c r="H942" i="9" s="1"/>
  <c r="B910" i="11" s="1"/>
  <c r="C943" i="9"/>
  <c r="F943" i="9" s="1"/>
  <c r="G943" i="9" s="1"/>
  <c r="H943" i="9" s="1"/>
  <c r="B911" i="11" s="1"/>
  <c r="C944" i="9"/>
  <c r="F944" i="9" s="1"/>
  <c r="G944" i="9" s="1"/>
  <c r="H944" i="9" s="1"/>
  <c r="B912" i="11" s="1"/>
  <c r="C945" i="9"/>
  <c r="F945" i="9" s="1"/>
  <c r="G945" i="9" s="1"/>
  <c r="H945" i="9" s="1"/>
  <c r="B913" i="11" s="1"/>
  <c r="C946" i="9"/>
  <c r="F946" i="9" s="1"/>
  <c r="G946" i="9" s="1"/>
  <c r="H946" i="9" s="1"/>
  <c r="B914" i="11" s="1"/>
  <c r="C947" i="9"/>
  <c r="F947" i="9" s="1"/>
  <c r="G947" i="9" s="1"/>
  <c r="H947" i="9" s="1"/>
  <c r="B915" i="11" s="1"/>
  <c r="C948" i="9"/>
  <c r="F948" i="9" s="1"/>
  <c r="G948" i="9" s="1"/>
  <c r="H948" i="9" s="1"/>
  <c r="B916" i="11" s="1"/>
  <c r="C949" i="9"/>
  <c r="F949" i="9" s="1"/>
  <c r="G949" i="9" s="1"/>
  <c r="H949" i="9" s="1"/>
  <c r="B917" i="11" s="1"/>
  <c r="C950" i="9"/>
  <c r="F950" i="9" s="1"/>
  <c r="G950" i="9" s="1"/>
  <c r="H950" i="9" s="1"/>
  <c r="B918" i="11" s="1"/>
  <c r="C951" i="9"/>
  <c r="F951" i="9" s="1"/>
  <c r="G951" i="9" s="1"/>
  <c r="H951" i="9" s="1"/>
  <c r="B919" i="11" s="1"/>
  <c r="C952" i="9"/>
  <c r="F952" i="9" s="1"/>
  <c r="G952" i="9" s="1"/>
  <c r="H952" i="9" s="1"/>
  <c r="B920" i="11" s="1"/>
  <c r="C953" i="9"/>
  <c r="F953" i="9" s="1"/>
  <c r="G953" i="9" s="1"/>
  <c r="H953" i="9" s="1"/>
  <c r="B921" i="11" s="1"/>
  <c r="C954" i="9"/>
  <c r="F954" i="9" s="1"/>
  <c r="G954" i="9" s="1"/>
  <c r="H954" i="9" s="1"/>
  <c r="B922" i="11" s="1"/>
  <c r="C955" i="9"/>
  <c r="F955" i="9" s="1"/>
  <c r="G955" i="9" s="1"/>
  <c r="H955" i="9" s="1"/>
  <c r="B923" i="11" s="1"/>
  <c r="C956" i="9"/>
  <c r="F956" i="9" s="1"/>
  <c r="G956" i="9" s="1"/>
  <c r="H956" i="9" s="1"/>
  <c r="B924" i="11" s="1"/>
  <c r="C957" i="9"/>
  <c r="F957" i="9" s="1"/>
  <c r="G957" i="9" s="1"/>
  <c r="H957" i="9" s="1"/>
  <c r="B925" i="11" s="1"/>
  <c r="C958" i="9"/>
  <c r="F958" i="9" s="1"/>
  <c r="G958" i="9" s="1"/>
  <c r="H958" i="9" s="1"/>
  <c r="B926" i="11" s="1"/>
  <c r="C959" i="9"/>
  <c r="F959" i="9" s="1"/>
  <c r="G959" i="9" s="1"/>
  <c r="H959" i="9" s="1"/>
  <c r="B927" i="11" s="1"/>
  <c r="C960" i="9"/>
  <c r="F960" i="9" s="1"/>
  <c r="G960" i="9" s="1"/>
  <c r="H960" i="9" s="1"/>
  <c r="B928" i="11" s="1"/>
  <c r="C961" i="9"/>
  <c r="F961" i="9" s="1"/>
  <c r="G961" i="9" s="1"/>
  <c r="H961" i="9" s="1"/>
  <c r="B929" i="11" s="1"/>
  <c r="C962" i="9"/>
  <c r="F962" i="9" s="1"/>
  <c r="G962" i="9" s="1"/>
  <c r="H962" i="9" s="1"/>
  <c r="B930" i="11" s="1"/>
  <c r="C963" i="9"/>
  <c r="F963" i="9" s="1"/>
  <c r="G963" i="9" s="1"/>
  <c r="H963" i="9" s="1"/>
  <c r="B931" i="11" s="1"/>
  <c r="C964" i="9"/>
  <c r="F964" i="9" s="1"/>
  <c r="G964" i="9" s="1"/>
  <c r="H964" i="9" s="1"/>
  <c r="B932" i="11" s="1"/>
  <c r="C965" i="9"/>
  <c r="F965" i="9" s="1"/>
  <c r="G965" i="9" s="1"/>
  <c r="H965" i="9" s="1"/>
  <c r="B933" i="11" s="1"/>
  <c r="C966" i="9"/>
  <c r="F966" i="9" s="1"/>
  <c r="G966" i="9" s="1"/>
  <c r="H966" i="9" s="1"/>
  <c r="B934" i="11" s="1"/>
  <c r="C967" i="9"/>
  <c r="F967" i="9" s="1"/>
  <c r="G967" i="9" s="1"/>
  <c r="H967" i="9" s="1"/>
  <c r="B935" i="11" s="1"/>
  <c r="C968" i="9"/>
  <c r="F968" i="9" s="1"/>
  <c r="G968" i="9" s="1"/>
  <c r="H968" i="9" s="1"/>
  <c r="B936" i="11" s="1"/>
  <c r="C969" i="9"/>
  <c r="F969" i="9" s="1"/>
  <c r="G969" i="9" s="1"/>
  <c r="H969" i="9" s="1"/>
  <c r="B937" i="11" s="1"/>
  <c r="C970" i="9"/>
  <c r="F970" i="9" s="1"/>
  <c r="G970" i="9" s="1"/>
  <c r="H970" i="9" s="1"/>
  <c r="B938" i="11" s="1"/>
  <c r="C971" i="9"/>
  <c r="F971" i="9" s="1"/>
  <c r="G971" i="9" s="1"/>
  <c r="H971" i="9" s="1"/>
  <c r="B939" i="11" s="1"/>
  <c r="C972" i="9"/>
  <c r="F972" i="9" s="1"/>
  <c r="G972" i="9" s="1"/>
  <c r="H972" i="9" s="1"/>
  <c r="B940" i="11" s="1"/>
  <c r="C973" i="9"/>
  <c r="F973" i="9" s="1"/>
  <c r="G973" i="9" s="1"/>
  <c r="H973" i="9" s="1"/>
  <c r="B941" i="11" s="1"/>
  <c r="C974" i="9"/>
  <c r="F974" i="9" s="1"/>
  <c r="G974" i="9" s="1"/>
  <c r="H974" i="9" s="1"/>
  <c r="B942" i="11" s="1"/>
  <c r="C975" i="9"/>
  <c r="F975" i="9" s="1"/>
  <c r="G975" i="9" s="1"/>
  <c r="H975" i="9" s="1"/>
  <c r="B943" i="11" s="1"/>
  <c r="C976" i="9"/>
  <c r="F976" i="9" s="1"/>
  <c r="G976" i="9" s="1"/>
  <c r="H976" i="9" s="1"/>
  <c r="B944" i="11" s="1"/>
  <c r="C977" i="9"/>
  <c r="F977" i="9" s="1"/>
  <c r="G977" i="9" s="1"/>
  <c r="H977" i="9" s="1"/>
  <c r="B945" i="11" s="1"/>
  <c r="C978" i="9"/>
  <c r="F978" i="9" s="1"/>
  <c r="G978" i="9" s="1"/>
  <c r="H978" i="9" s="1"/>
  <c r="B946" i="11" s="1"/>
  <c r="C979" i="9"/>
  <c r="F979" i="9" s="1"/>
  <c r="G979" i="9" s="1"/>
  <c r="H979" i="9" s="1"/>
  <c r="B947" i="11" s="1"/>
  <c r="C980" i="9"/>
  <c r="F980" i="9" s="1"/>
  <c r="G980" i="9" s="1"/>
  <c r="H980" i="9" s="1"/>
  <c r="B948" i="11" s="1"/>
  <c r="C981" i="9"/>
  <c r="F981" i="9" s="1"/>
  <c r="G981" i="9" s="1"/>
  <c r="H981" i="9" s="1"/>
  <c r="B949" i="11" s="1"/>
  <c r="C982" i="9"/>
  <c r="F982" i="9" s="1"/>
  <c r="G982" i="9" s="1"/>
  <c r="H982" i="9" s="1"/>
  <c r="B950" i="11" s="1"/>
  <c r="C983" i="9"/>
  <c r="F983" i="9" s="1"/>
  <c r="G983" i="9" s="1"/>
  <c r="H983" i="9" s="1"/>
  <c r="B951" i="11" s="1"/>
  <c r="C984" i="9"/>
  <c r="F984" i="9" s="1"/>
  <c r="G984" i="9" s="1"/>
  <c r="H984" i="9" s="1"/>
  <c r="B952" i="11" s="1"/>
  <c r="C985" i="9"/>
  <c r="F985" i="9" s="1"/>
  <c r="G985" i="9" s="1"/>
  <c r="H985" i="9" s="1"/>
  <c r="B953" i="11" s="1"/>
  <c r="C986" i="9"/>
  <c r="F986" i="9" s="1"/>
  <c r="G986" i="9" s="1"/>
  <c r="H986" i="9" s="1"/>
  <c r="B954" i="11" s="1"/>
  <c r="C987" i="9"/>
  <c r="F987" i="9" s="1"/>
  <c r="G987" i="9" s="1"/>
  <c r="H987" i="9" s="1"/>
  <c r="B955" i="11" s="1"/>
  <c r="C988" i="9"/>
  <c r="F988" i="9" s="1"/>
  <c r="G988" i="9" s="1"/>
  <c r="H988" i="9" s="1"/>
  <c r="B956" i="11" s="1"/>
  <c r="C989" i="9"/>
  <c r="F989" i="9" s="1"/>
  <c r="G989" i="9" s="1"/>
  <c r="H989" i="9" s="1"/>
  <c r="B957" i="11" s="1"/>
  <c r="C990" i="9"/>
  <c r="F990" i="9" s="1"/>
  <c r="G990" i="9" s="1"/>
  <c r="H990" i="9" s="1"/>
  <c r="B958" i="11" s="1"/>
  <c r="C991" i="9"/>
  <c r="F991" i="9" s="1"/>
  <c r="G991" i="9" s="1"/>
  <c r="H991" i="9" s="1"/>
  <c r="B959" i="11" s="1"/>
  <c r="C992" i="9"/>
  <c r="F992" i="9" s="1"/>
  <c r="G992" i="9" s="1"/>
  <c r="H992" i="9" s="1"/>
  <c r="B960" i="11" s="1"/>
  <c r="C993" i="9"/>
  <c r="F993" i="9" s="1"/>
  <c r="G993" i="9" s="1"/>
  <c r="H993" i="9" s="1"/>
  <c r="B961" i="11" s="1"/>
  <c r="C994" i="9"/>
  <c r="F994" i="9" s="1"/>
  <c r="G994" i="9" s="1"/>
  <c r="H994" i="9" s="1"/>
  <c r="B962" i="11" s="1"/>
  <c r="C995" i="9"/>
  <c r="F995" i="9" s="1"/>
  <c r="G995" i="9" s="1"/>
  <c r="H995" i="9" s="1"/>
  <c r="B963" i="11" s="1"/>
  <c r="C996" i="9"/>
  <c r="F996" i="9" s="1"/>
  <c r="G996" i="9" s="1"/>
  <c r="H996" i="9" s="1"/>
  <c r="B964" i="11" s="1"/>
  <c r="C997" i="9"/>
  <c r="F997" i="9" s="1"/>
  <c r="G997" i="9" s="1"/>
  <c r="H997" i="9" s="1"/>
  <c r="B965" i="11" s="1"/>
  <c r="C998" i="9"/>
  <c r="F998" i="9" s="1"/>
  <c r="G998" i="9" s="1"/>
  <c r="H998" i="9" s="1"/>
  <c r="B966" i="11" s="1"/>
  <c r="C999" i="9"/>
  <c r="F999" i="9" s="1"/>
  <c r="G999" i="9" s="1"/>
  <c r="H999" i="9" s="1"/>
  <c r="B967" i="11" s="1"/>
  <c r="C1000" i="9"/>
  <c r="F1000" i="9" s="1"/>
  <c r="G1000" i="9" s="1"/>
  <c r="H1000" i="9" s="1"/>
  <c r="B968" i="11" s="1"/>
  <c r="C1001" i="9"/>
  <c r="F1001" i="9" s="1"/>
  <c r="G1001" i="9" s="1"/>
  <c r="H1001" i="9" s="1"/>
  <c r="B969" i="11" s="1"/>
  <c r="C1002" i="9"/>
  <c r="F1002" i="9" s="1"/>
  <c r="G1002" i="9" s="1"/>
  <c r="H1002" i="9" s="1"/>
  <c r="B970" i="11" s="1"/>
  <c r="C1003" i="9"/>
  <c r="F1003" i="9" s="1"/>
  <c r="G1003" i="9" s="1"/>
  <c r="H1003" i="9" s="1"/>
  <c r="B971" i="11" s="1"/>
  <c r="C1004" i="9"/>
  <c r="F1004" i="9" s="1"/>
  <c r="G1004" i="9" s="1"/>
  <c r="H1004" i="9" s="1"/>
  <c r="B972" i="11" s="1"/>
  <c r="C1005" i="9"/>
  <c r="F1005" i="9" s="1"/>
  <c r="G1005" i="9" s="1"/>
  <c r="H1005" i="9" s="1"/>
  <c r="B973" i="11" s="1"/>
  <c r="C1006" i="9"/>
  <c r="F1006" i="9" s="1"/>
  <c r="G1006" i="9" s="1"/>
  <c r="H1006" i="9" s="1"/>
  <c r="B974" i="11" s="1"/>
  <c r="C1007" i="9"/>
  <c r="F1007" i="9" s="1"/>
  <c r="G1007" i="9" s="1"/>
  <c r="H1007" i="9" s="1"/>
  <c r="B975" i="11" s="1"/>
  <c r="C1008" i="9"/>
  <c r="F1008" i="9" s="1"/>
  <c r="G1008" i="9" s="1"/>
  <c r="H1008" i="9" s="1"/>
  <c r="B976" i="11" s="1"/>
  <c r="C1009" i="9"/>
  <c r="F1009" i="9" s="1"/>
  <c r="G1009" i="9" s="1"/>
  <c r="H1009" i="9" s="1"/>
  <c r="B977" i="11" s="1"/>
  <c r="C1010" i="9"/>
  <c r="F1010" i="9" s="1"/>
  <c r="G1010" i="9" s="1"/>
  <c r="H1010" i="9" s="1"/>
  <c r="B978" i="11" s="1"/>
  <c r="C1011" i="9"/>
  <c r="F1011" i="9" s="1"/>
  <c r="G1011" i="9" s="1"/>
  <c r="H1011" i="9" s="1"/>
  <c r="B979" i="11" s="1"/>
  <c r="C1012" i="9"/>
  <c r="F1012" i="9" s="1"/>
  <c r="G1012" i="9" s="1"/>
  <c r="H1012" i="9" s="1"/>
  <c r="B980" i="11" s="1"/>
  <c r="C1013" i="9"/>
  <c r="F1013" i="9" s="1"/>
  <c r="G1013" i="9" s="1"/>
  <c r="H1013" i="9" s="1"/>
  <c r="B981" i="11" s="1"/>
  <c r="C1014" i="9"/>
  <c r="F1014" i="9" s="1"/>
  <c r="G1014" i="9" s="1"/>
  <c r="H1014" i="9" s="1"/>
  <c r="B982" i="11" s="1"/>
  <c r="C1015" i="9"/>
  <c r="F1015" i="9" s="1"/>
  <c r="G1015" i="9" s="1"/>
  <c r="H1015" i="9" s="1"/>
  <c r="B983" i="11" s="1"/>
  <c r="C1016" i="9"/>
  <c r="F1016" i="9" s="1"/>
  <c r="G1016" i="9" s="1"/>
  <c r="H1016" i="9" s="1"/>
  <c r="B984" i="11" s="1"/>
  <c r="C1017" i="9"/>
  <c r="F1017" i="9" s="1"/>
  <c r="G1017" i="9" s="1"/>
  <c r="H1017" i="9" s="1"/>
  <c r="B985" i="11" s="1"/>
  <c r="C1018" i="9"/>
  <c r="F1018" i="9" s="1"/>
  <c r="G1018" i="9" s="1"/>
  <c r="H1018" i="9" s="1"/>
  <c r="B986" i="11" s="1"/>
  <c r="C1019" i="9"/>
  <c r="F1019" i="9" s="1"/>
  <c r="G1019" i="9" s="1"/>
  <c r="H1019" i="9" s="1"/>
  <c r="B987" i="11" s="1"/>
  <c r="C1020" i="9"/>
  <c r="F1020" i="9" s="1"/>
  <c r="G1020" i="9" s="1"/>
  <c r="H1020" i="9" s="1"/>
  <c r="B988" i="11" s="1"/>
  <c r="C1021" i="9"/>
  <c r="F1021" i="9" s="1"/>
  <c r="G1021" i="9" s="1"/>
  <c r="H1021" i="9" s="1"/>
  <c r="B989" i="11" s="1"/>
  <c r="C1022" i="9"/>
  <c r="F1022" i="9" s="1"/>
  <c r="G1022" i="9" s="1"/>
  <c r="H1022" i="9" s="1"/>
  <c r="B990" i="11" s="1"/>
  <c r="C1023" i="9"/>
  <c r="F1023" i="9" s="1"/>
  <c r="G1023" i="9" s="1"/>
  <c r="H1023" i="9" s="1"/>
  <c r="B991" i="11" s="1"/>
  <c r="C1024" i="9"/>
  <c r="F1024" i="9" s="1"/>
  <c r="G1024" i="9" s="1"/>
  <c r="H1024" i="9" s="1"/>
  <c r="B992" i="11" s="1"/>
  <c r="C1025" i="9"/>
  <c r="F1025" i="9" s="1"/>
  <c r="G1025" i="9" s="1"/>
  <c r="H1025" i="9" s="1"/>
  <c r="B993" i="11" s="1"/>
  <c r="C1026" i="9"/>
  <c r="F1026" i="9" s="1"/>
  <c r="G1026" i="9" s="1"/>
  <c r="H1026" i="9" s="1"/>
  <c r="B994" i="11" s="1"/>
  <c r="C1027" i="9"/>
  <c r="F1027" i="9" s="1"/>
  <c r="G1027" i="9" s="1"/>
  <c r="H1027" i="9" s="1"/>
  <c r="B995" i="11" s="1"/>
  <c r="C1028" i="9"/>
  <c r="F1028" i="9" s="1"/>
  <c r="G1028" i="9" s="1"/>
  <c r="H1028" i="9" s="1"/>
  <c r="B996" i="11" s="1"/>
  <c r="C1029" i="9"/>
  <c r="F1029" i="9" s="1"/>
  <c r="G1029" i="9" s="1"/>
  <c r="H1029" i="9" s="1"/>
  <c r="B997" i="11" s="1"/>
  <c r="C1030" i="9"/>
  <c r="F1030" i="9" s="1"/>
  <c r="G1030" i="9" s="1"/>
  <c r="H1030" i="9" s="1"/>
  <c r="B998" i="11" s="1"/>
  <c r="C1031" i="9"/>
  <c r="F1031" i="9" s="1"/>
  <c r="G1031" i="9" s="1"/>
  <c r="H1031" i="9" s="1"/>
  <c r="B999" i="11" s="1"/>
  <c r="C1032" i="9"/>
  <c r="F1032" i="9" s="1"/>
  <c r="G1032" i="9" s="1"/>
  <c r="H1032" i="9" s="1"/>
  <c r="B1000" i="11" s="1"/>
  <c r="AD55" i="7" l="1"/>
  <c r="AG55" i="7" s="1"/>
  <c r="AH55" i="7" s="1"/>
  <c r="AI55" i="7" s="1"/>
  <c r="D4" i="13" s="1"/>
  <c r="AD67" i="7"/>
  <c r="AG67" i="7" s="1"/>
  <c r="AH67" i="7" s="1"/>
  <c r="AI67" i="7" s="1"/>
  <c r="D16" i="13" s="1"/>
  <c r="AD131" i="7"/>
  <c r="AG131" i="7" s="1"/>
  <c r="AH131" i="7" s="1"/>
  <c r="AI131" i="7" s="1"/>
  <c r="D80" i="13" s="1"/>
  <c r="AD195" i="7"/>
  <c r="AG195" i="7" s="1"/>
  <c r="AH195" i="7" s="1"/>
  <c r="AI195" i="7" s="1"/>
  <c r="D144" i="13" s="1"/>
  <c r="AD259" i="7"/>
  <c r="AG259" i="7" s="1"/>
  <c r="AH259" i="7" s="1"/>
  <c r="AI259" i="7" s="1"/>
  <c r="D208" i="13" s="1"/>
  <c r="AD323" i="7"/>
  <c r="AG323" i="7" s="1"/>
  <c r="AH323" i="7" s="1"/>
  <c r="AI323" i="7" s="1"/>
  <c r="D272" i="13" s="1"/>
  <c r="AD387" i="7"/>
  <c r="AG387" i="7" s="1"/>
  <c r="AH387" i="7" s="1"/>
  <c r="AI387" i="7" s="1"/>
  <c r="D336" i="13" s="1"/>
  <c r="AD445" i="7"/>
  <c r="AG445" i="7" s="1"/>
  <c r="AH445" i="7" s="1"/>
  <c r="AI445" i="7" s="1"/>
  <c r="D394" i="13" s="1"/>
  <c r="AD477" i="7"/>
  <c r="AG477" i="7" s="1"/>
  <c r="AH477" i="7" s="1"/>
  <c r="AI477" i="7" s="1"/>
  <c r="D426" i="13" s="1"/>
  <c r="AD509" i="7"/>
  <c r="AG509" i="7" s="1"/>
  <c r="AH509" i="7" s="1"/>
  <c r="AI509" i="7" s="1"/>
  <c r="D458" i="13" s="1"/>
  <c r="AD541" i="7"/>
  <c r="AG541" i="7" s="1"/>
  <c r="AH541" i="7" s="1"/>
  <c r="AI541" i="7" s="1"/>
  <c r="D490" i="13" s="1"/>
  <c r="AD573" i="7"/>
  <c r="AG573" i="7" s="1"/>
  <c r="AH573" i="7" s="1"/>
  <c r="AI573" i="7" s="1"/>
  <c r="D522" i="13" s="1"/>
  <c r="AD605" i="7"/>
  <c r="AG605" i="7" s="1"/>
  <c r="AH605" i="7" s="1"/>
  <c r="AI605" i="7" s="1"/>
  <c r="D554" i="13" s="1"/>
  <c r="AD637" i="7"/>
  <c r="AG637" i="7" s="1"/>
  <c r="AH637" i="7" s="1"/>
  <c r="AI637" i="7" s="1"/>
  <c r="D586" i="13" s="1"/>
  <c r="AD669" i="7"/>
  <c r="AG669" i="7" s="1"/>
  <c r="AH669" i="7" s="1"/>
  <c r="AI669" i="7" s="1"/>
  <c r="D618" i="13" s="1"/>
  <c r="AD701" i="7"/>
  <c r="AG701" i="7" s="1"/>
  <c r="AH701" i="7" s="1"/>
  <c r="AI701" i="7" s="1"/>
  <c r="D650" i="13" s="1"/>
  <c r="AD733" i="7"/>
  <c r="AG733" i="7" s="1"/>
  <c r="AH733" i="7" s="1"/>
  <c r="AI733" i="7" s="1"/>
  <c r="D682" i="13" s="1"/>
  <c r="AD99" i="7"/>
  <c r="AG99" i="7" s="1"/>
  <c r="AH99" i="7" s="1"/>
  <c r="AI99" i="7" s="1"/>
  <c r="D48" i="13" s="1"/>
  <c r="C660" i="8"/>
  <c r="F660" i="8" s="1"/>
  <c r="G660" i="8" s="1"/>
  <c r="H660" i="8" s="1"/>
  <c r="E615" i="11" s="1"/>
  <c r="C664" i="8"/>
  <c r="F664" i="8" s="1"/>
  <c r="G664" i="8" s="1"/>
  <c r="H664" i="8" s="1"/>
  <c r="E619" i="11" s="1"/>
  <c r="C668" i="8"/>
  <c r="F668" i="8" s="1"/>
  <c r="G668" i="8" s="1"/>
  <c r="H668" i="8" s="1"/>
  <c r="E623" i="11" s="1"/>
  <c r="C672" i="8"/>
  <c r="F672" i="8" s="1"/>
  <c r="G672" i="8" s="1"/>
  <c r="H672" i="8" s="1"/>
  <c r="E627" i="11" s="1"/>
  <c r="C676" i="8"/>
  <c r="F676" i="8" s="1"/>
  <c r="G676" i="8" s="1"/>
  <c r="H676" i="8" s="1"/>
  <c r="E631" i="11" s="1"/>
  <c r="C680" i="8"/>
  <c r="F680" i="8" s="1"/>
  <c r="G680" i="8" s="1"/>
  <c r="H680" i="8" s="1"/>
  <c r="E635" i="11" s="1"/>
  <c r="C684" i="8"/>
  <c r="F684" i="8" s="1"/>
  <c r="G684" i="8" s="1"/>
  <c r="H684" i="8" s="1"/>
  <c r="E639" i="11" s="1"/>
  <c r="C688" i="8"/>
  <c r="F688" i="8" s="1"/>
  <c r="G688" i="8" s="1"/>
  <c r="H688" i="8" s="1"/>
  <c r="E643" i="11" s="1"/>
  <c r="C692" i="8"/>
  <c r="F692" i="8" s="1"/>
  <c r="G692" i="8" s="1"/>
  <c r="H692" i="8" s="1"/>
  <c r="E647" i="11" s="1"/>
  <c r="C696" i="8"/>
  <c r="F696" i="8" s="1"/>
  <c r="G696" i="8" s="1"/>
  <c r="H696" i="8" s="1"/>
  <c r="E651" i="11" s="1"/>
  <c r="C700" i="8"/>
  <c r="F700" i="8" s="1"/>
  <c r="G700" i="8" s="1"/>
  <c r="H700" i="8" s="1"/>
  <c r="E655" i="11" s="1"/>
  <c r="C704" i="8"/>
  <c r="F704" i="8" s="1"/>
  <c r="G704" i="8" s="1"/>
  <c r="H704" i="8" s="1"/>
  <c r="E659" i="11" s="1"/>
  <c r="C708" i="8"/>
  <c r="F708" i="8" s="1"/>
  <c r="G708" i="8" s="1"/>
  <c r="H708" i="8" s="1"/>
  <c r="E663" i="11" s="1"/>
  <c r="C712" i="8"/>
  <c r="F712" i="8" s="1"/>
  <c r="G712" i="8" s="1"/>
  <c r="H712" i="8" s="1"/>
  <c r="E667" i="11" s="1"/>
  <c r="C716" i="8"/>
  <c r="F716" i="8" s="1"/>
  <c r="G716" i="8" s="1"/>
  <c r="H716" i="8" s="1"/>
  <c r="E671" i="11" s="1"/>
  <c r="C720" i="8"/>
  <c r="F720" i="8" s="1"/>
  <c r="G720" i="8" s="1"/>
  <c r="H720" i="8" s="1"/>
  <c r="E675" i="11" s="1"/>
  <c r="C724" i="8"/>
  <c r="F724" i="8" s="1"/>
  <c r="G724" i="8" s="1"/>
  <c r="H724" i="8" s="1"/>
  <c r="E679" i="11" s="1"/>
  <c r="C728" i="8"/>
  <c r="F728" i="8" s="1"/>
  <c r="G728" i="8" s="1"/>
  <c r="H728" i="8" s="1"/>
  <c r="E683" i="11" s="1"/>
  <c r="C732" i="8"/>
  <c r="F732" i="8" s="1"/>
  <c r="G732" i="8" s="1"/>
  <c r="H732" i="8" s="1"/>
  <c r="E687" i="11" s="1"/>
  <c r="C736" i="8"/>
  <c r="F736" i="8" s="1"/>
  <c r="G736" i="8" s="1"/>
  <c r="H736" i="8" s="1"/>
  <c r="E691" i="11" s="1"/>
  <c r="C740" i="8"/>
  <c r="F740" i="8" s="1"/>
  <c r="G740" i="8" s="1"/>
  <c r="H740" i="8" s="1"/>
  <c r="E695" i="11" s="1"/>
  <c r="C744" i="8"/>
  <c r="F744" i="8" s="1"/>
  <c r="G744" i="8" s="1"/>
  <c r="H744" i="8" s="1"/>
  <c r="E699" i="11" s="1"/>
  <c r="C748" i="8"/>
  <c r="F748" i="8" s="1"/>
  <c r="G748" i="8" s="1"/>
  <c r="H748" i="8" s="1"/>
  <c r="E703" i="11" s="1"/>
  <c r="C752" i="8"/>
  <c r="F752" i="8" s="1"/>
  <c r="G752" i="8" s="1"/>
  <c r="H752" i="8" s="1"/>
  <c r="E707" i="11" s="1"/>
  <c r="C756" i="8"/>
  <c r="F756" i="8" s="1"/>
  <c r="G756" i="8" s="1"/>
  <c r="H756" i="8" s="1"/>
  <c r="E711" i="11" s="1"/>
  <c r="C760" i="8"/>
  <c r="F760" i="8" s="1"/>
  <c r="G760" i="8" s="1"/>
  <c r="H760" i="8" s="1"/>
  <c r="E715" i="11" s="1"/>
  <c r="C764" i="8"/>
  <c r="F764" i="8" s="1"/>
  <c r="G764" i="8" s="1"/>
  <c r="H764" i="8" s="1"/>
  <c r="E719" i="11" s="1"/>
  <c r="C768" i="8"/>
  <c r="F768" i="8" s="1"/>
  <c r="G768" i="8" s="1"/>
  <c r="H768" i="8" s="1"/>
  <c r="E723" i="11" s="1"/>
  <c r="C772" i="8"/>
  <c r="F772" i="8" s="1"/>
  <c r="G772" i="8" s="1"/>
  <c r="H772" i="8" s="1"/>
  <c r="E727" i="11" s="1"/>
  <c r="C776" i="8"/>
  <c r="F776" i="8" s="1"/>
  <c r="G776" i="8" s="1"/>
  <c r="H776" i="8" s="1"/>
  <c r="E731" i="11" s="1"/>
  <c r="C780" i="8"/>
  <c r="F780" i="8" s="1"/>
  <c r="G780" i="8" s="1"/>
  <c r="H780" i="8" s="1"/>
  <c r="E735" i="11" s="1"/>
  <c r="C784" i="8"/>
  <c r="F784" i="8" s="1"/>
  <c r="G784" i="8" s="1"/>
  <c r="H784" i="8" s="1"/>
  <c r="E739" i="11" s="1"/>
  <c r="C788" i="8"/>
  <c r="F788" i="8" s="1"/>
  <c r="G788" i="8" s="1"/>
  <c r="H788" i="8" s="1"/>
  <c r="E743" i="11" s="1"/>
  <c r="C792" i="8"/>
  <c r="F792" i="8" s="1"/>
  <c r="G792" i="8" s="1"/>
  <c r="H792" i="8" s="1"/>
  <c r="E747" i="11" s="1"/>
  <c r="C796" i="8"/>
  <c r="F796" i="8" s="1"/>
  <c r="G796" i="8" s="1"/>
  <c r="H796" i="8" s="1"/>
  <c r="E751" i="11" s="1"/>
  <c r="C800" i="8"/>
  <c r="F800" i="8" s="1"/>
  <c r="G800" i="8" s="1"/>
  <c r="H800" i="8" s="1"/>
  <c r="E755" i="11" s="1"/>
  <c r="C804" i="8"/>
  <c r="F804" i="8" s="1"/>
  <c r="G804" i="8" s="1"/>
  <c r="H804" i="8" s="1"/>
  <c r="E759" i="11" s="1"/>
  <c r="C808" i="8"/>
  <c r="F808" i="8" s="1"/>
  <c r="G808" i="8" s="1"/>
  <c r="H808" i="8" s="1"/>
  <c r="E763" i="11" s="1"/>
  <c r="C812" i="8"/>
  <c r="F812" i="8" s="1"/>
  <c r="G812" i="8" s="1"/>
  <c r="H812" i="8" s="1"/>
  <c r="E767" i="11" s="1"/>
  <c r="C816" i="8"/>
  <c r="F816" i="8" s="1"/>
  <c r="G816" i="8" s="1"/>
  <c r="H816" i="8" s="1"/>
  <c r="E771" i="11" s="1"/>
  <c r="C820" i="8"/>
  <c r="F820" i="8" s="1"/>
  <c r="G820" i="8" s="1"/>
  <c r="H820" i="8" s="1"/>
  <c r="E775" i="11" s="1"/>
  <c r="C824" i="8"/>
  <c r="F824" i="8" s="1"/>
  <c r="G824" i="8" s="1"/>
  <c r="H824" i="8" s="1"/>
  <c r="E779" i="11" s="1"/>
  <c r="C828" i="8"/>
  <c r="F828" i="8" s="1"/>
  <c r="G828" i="8" s="1"/>
  <c r="H828" i="8" s="1"/>
  <c r="E783" i="11" s="1"/>
  <c r="C832" i="8"/>
  <c r="F832" i="8" s="1"/>
  <c r="G832" i="8" s="1"/>
  <c r="H832" i="8" s="1"/>
  <c r="E787" i="11" s="1"/>
  <c r="C836" i="8"/>
  <c r="F836" i="8" s="1"/>
  <c r="G836" i="8" s="1"/>
  <c r="H836" i="8" s="1"/>
  <c r="E791" i="11" s="1"/>
  <c r="C840" i="8"/>
  <c r="F840" i="8" s="1"/>
  <c r="G840" i="8" s="1"/>
  <c r="H840" i="8" s="1"/>
  <c r="E795" i="11" s="1"/>
  <c r="C844" i="8"/>
  <c r="F844" i="8" s="1"/>
  <c r="G844" i="8" s="1"/>
  <c r="H844" i="8" s="1"/>
  <c r="E799" i="11" s="1"/>
  <c r="C848" i="8"/>
  <c r="F848" i="8" s="1"/>
  <c r="G848" i="8" s="1"/>
  <c r="H848" i="8" s="1"/>
  <c r="E803" i="11" s="1"/>
  <c r="C852" i="8"/>
  <c r="F852" i="8" s="1"/>
  <c r="G852" i="8" s="1"/>
  <c r="H852" i="8" s="1"/>
  <c r="E807" i="11" s="1"/>
  <c r="C856" i="8"/>
  <c r="F856" i="8" s="1"/>
  <c r="G856" i="8" s="1"/>
  <c r="H856" i="8" s="1"/>
  <c r="E811" i="11" s="1"/>
  <c r="C860" i="8"/>
  <c r="F860" i="8" s="1"/>
  <c r="G860" i="8" s="1"/>
  <c r="H860" i="8" s="1"/>
  <c r="E815" i="11" s="1"/>
  <c r="C864" i="8"/>
  <c r="F864" i="8" s="1"/>
  <c r="G864" i="8" s="1"/>
  <c r="H864" i="8" s="1"/>
  <c r="E819" i="11" s="1"/>
  <c r="C868" i="8"/>
  <c r="F868" i="8" s="1"/>
  <c r="G868" i="8" s="1"/>
  <c r="H868" i="8" s="1"/>
  <c r="E823" i="11" s="1"/>
  <c r="C872" i="8"/>
  <c r="F872" i="8" s="1"/>
  <c r="G872" i="8" s="1"/>
  <c r="H872" i="8" s="1"/>
  <c r="E827" i="11" s="1"/>
  <c r="C876" i="8"/>
  <c r="F876" i="8" s="1"/>
  <c r="G876" i="8" s="1"/>
  <c r="H876" i="8" s="1"/>
  <c r="E831" i="11" s="1"/>
  <c r="C880" i="8"/>
  <c r="F880" i="8" s="1"/>
  <c r="G880" i="8" s="1"/>
  <c r="H880" i="8" s="1"/>
  <c r="E835" i="11" s="1"/>
  <c r="C884" i="8"/>
  <c r="F884" i="8" s="1"/>
  <c r="G884" i="8" s="1"/>
  <c r="H884" i="8" s="1"/>
  <c r="E839" i="11" s="1"/>
  <c r="C888" i="8"/>
  <c r="F888" i="8" s="1"/>
  <c r="G888" i="8" s="1"/>
  <c r="H888" i="8" s="1"/>
  <c r="E843" i="11" s="1"/>
  <c r="C892" i="8"/>
  <c r="F892" i="8" s="1"/>
  <c r="G892" i="8" s="1"/>
  <c r="H892" i="8" s="1"/>
  <c r="E847" i="11" s="1"/>
  <c r="C896" i="8"/>
  <c r="F896" i="8" s="1"/>
  <c r="G896" i="8" s="1"/>
  <c r="H896" i="8" s="1"/>
  <c r="E851" i="11" s="1"/>
  <c r="C900" i="8"/>
  <c r="F900" i="8" s="1"/>
  <c r="G900" i="8" s="1"/>
  <c r="H900" i="8" s="1"/>
  <c r="E855" i="11" s="1"/>
  <c r="C904" i="8"/>
  <c r="F904" i="8" s="1"/>
  <c r="G904" i="8" s="1"/>
  <c r="H904" i="8" s="1"/>
  <c r="E859" i="11" s="1"/>
  <c r="C908" i="8"/>
  <c r="F908" i="8" s="1"/>
  <c r="G908" i="8" s="1"/>
  <c r="H908" i="8" s="1"/>
  <c r="E863" i="11" s="1"/>
  <c r="C912" i="8"/>
  <c r="F912" i="8" s="1"/>
  <c r="G912" i="8" s="1"/>
  <c r="H912" i="8" s="1"/>
  <c r="E867" i="11" s="1"/>
  <c r="C916" i="8"/>
  <c r="F916" i="8" s="1"/>
  <c r="G916" i="8" s="1"/>
  <c r="H916" i="8" s="1"/>
  <c r="E871" i="11" s="1"/>
  <c r="C920" i="8"/>
  <c r="F920" i="8" s="1"/>
  <c r="G920" i="8" s="1"/>
  <c r="H920" i="8" s="1"/>
  <c r="E875" i="11" s="1"/>
  <c r="C924" i="8"/>
  <c r="F924" i="8" s="1"/>
  <c r="G924" i="8" s="1"/>
  <c r="H924" i="8" s="1"/>
  <c r="E879" i="11" s="1"/>
  <c r="C928" i="8"/>
  <c r="F928" i="8" s="1"/>
  <c r="G928" i="8" s="1"/>
  <c r="H928" i="8" s="1"/>
  <c r="E883" i="11" s="1"/>
  <c r="C932" i="8"/>
  <c r="F932" i="8" s="1"/>
  <c r="G932" i="8" s="1"/>
  <c r="H932" i="8" s="1"/>
  <c r="E887" i="11" s="1"/>
  <c r="C936" i="8"/>
  <c r="F936" i="8" s="1"/>
  <c r="G936" i="8" s="1"/>
  <c r="H936" i="8" s="1"/>
  <c r="E891" i="11" s="1"/>
  <c r="C940" i="8"/>
  <c r="F940" i="8" s="1"/>
  <c r="G940" i="8" s="1"/>
  <c r="H940" i="8" s="1"/>
  <c r="E895" i="11" s="1"/>
  <c r="C944" i="8"/>
  <c r="F944" i="8" s="1"/>
  <c r="G944" i="8" s="1"/>
  <c r="H944" i="8" s="1"/>
  <c r="E899" i="11" s="1"/>
  <c r="C948" i="8"/>
  <c r="F948" i="8" s="1"/>
  <c r="G948" i="8" s="1"/>
  <c r="H948" i="8" s="1"/>
  <c r="E903" i="11" s="1"/>
  <c r="C952" i="8"/>
  <c r="F952" i="8" s="1"/>
  <c r="G952" i="8" s="1"/>
  <c r="H952" i="8" s="1"/>
  <c r="E907" i="11" s="1"/>
  <c r="C956" i="8"/>
  <c r="F956" i="8" s="1"/>
  <c r="G956" i="8" s="1"/>
  <c r="H956" i="8" s="1"/>
  <c r="E911" i="11" s="1"/>
  <c r="C960" i="8"/>
  <c r="F960" i="8" s="1"/>
  <c r="G960" i="8" s="1"/>
  <c r="H960" i="8" s="1"/>
  <c r="E915" i="11" s="1"/>
  <c r="C964" i="8"/>
  <c r="F964" i="8" s="1"/>
  <c r="G964" i="8" s="1"/>
  <c r="H964" i="8" s="1"/>
  <c r="E919" i="11" s="1"/>
  <c r="C968" i="8"/>
  <c r="F968" i="8" s="1"/>
  <c r="G968" i="8" s="1"/>
  <c r="H968" i="8" s="1"/>
  <c r="E923" i="11" s="1"/>
  <c r="C972" i="8"/>
  <c r="F972" i="8" s="1"/>
  <c r="G972" i="8" s="1"/>
  <c r="H972" i="8" s="1"/>
  <c r="E927" i="11" s="1"/>
  <c r="C976" i="8"/>
  <c r="F976" i="8" s="1"/>
  <c r="G976" i="8" s="1"/>
  <c r="H976" i="8" s="1"/>
  <c r="E931" i="11" s="1"/>
  <c r="C980" i="8"/>
  <c r="F980" i="8" s="1"/>
  <c r="G980" i="8" s="1"/>
  <c r="H980" i="8" s="1"/>
  <c r="E935" i="11" s="1"/>
  <c r="C984" i="8"/>
  <c r="F984" i="8" s="1"/>
  <c r="G984" i="8" s="1"/>
  <c r="H984" i="8" s="1"/>
  <c r="E939" i="11" s="1"/>
  <c r="C988" i="8"/>
  <c r="F988" i="8" s="1"/>
  <c r="G988" i="8" s="1"/>
  <c r="H988" i="8" s="1"/>
  <c r="E943" i="11" s="1"/>
  <c r="C992" i="8"/>
  <c r="F992" i="8" s="1"/>
  <c r="G992" i="8" s="1"/>
  <c r="H992" i="8" s="1"/>
  <c r="E947" i="11" s="1"/>
  <c r="C996" i="8"/>
  <c r="F996" i="8" s="1"/>
  <c r="G996" i="8" s="1"/>
  <c r="H996" i="8" s="1"/>
  <c r="E951" i="11" s="1"/>
  <c r="C1000" i="8"/>
  <c r="F1000" i="8" s="1"/>
  <c r="G1000" i="8" s="1"/>
  <c r="H1000" i="8" s="1"/>
  <c r="E955" i="11" s="1"/>
  <c r="C1004" i="8"/>
  <c r="F1004" i="8" s="1"/>
  <c r="G1004" i="8" s="1"/>
  <c r="H1004" i="8" s="1"/>
  <c r="E959" i="11" s="1"/>
  <c r="C1008" i="8"/>
  <c r="F1008" i="8" s="1"/>
  <c r="G1008" i="8" s="1"/>
  <c r="H1008" i="8" s="1"/>
  <c r="E963" i="11" s="1"/>
  <c r="C1012" i="8"/>
  <c r="F1012" i="8" s="1"/>
  <c r="G1012" i="8" s="1"/>
  <c r="H1012" i="8" s="1"/>
  <c r="E967" i="11" s="1"/>
  <c r="C1016" i="8"/>
  <c r="F1016" i="8" s="1"/>
  <c r="G1016" i="8" s="1"/>
  <c r="H1016" i="8" s="1"/>
  <c r="E971" i="11" s="1"/>
  <c r="C1020" i="8"/>
  <c r="F1020" i="8" s="1"/>
  <c r="G1020" i="8" s="1"/>
  <c r="H1020" i="8" s="1"/>
  <c r="E975" i="11" s="1"/>
  <c r="C1024" i="8"/>
  <c r="F1024" i="8" s="1"/>
  <c r="G1024" i="8" s="1"/>
  <c r="H1024" i="8" s="1"/>
  <c r="E979" i="11" s="1"/>
  <c r="C1028" i="8"/>
  <c r="F1028" i="8" s="1"/>
  <c r="G1028" i="8" s="1"/>
  <c r="H1028" i="8" s="1"/>
  <c r="E983" i="11" s="1"/>
  <c r="C1032" i="8"/>
  <c r="F1032" i="8" s="1"/>
  <c r="G1032" i="8" s="1"/>
  <c r="H1032" i="8" s="1"/>
  <c r="E987" i="11" s="1"/>
  <c r="C1037" i="8"/>
  <c r="F1037" i="8" s="1"/>
  <c r="G1037" i="8" s="1"/>
  <c r="H1037" i="8" s="1"/>
  <c r="E992" i="11" s="1"/>
  <c r="C1042" i="8"/>
  <c r="F1042" i="8" s="1"/>
  <c r="G1042" i="8" s="1"/>
  <c r="H1042" i="8" s="1"/>
  <c r="E997" i="11" s="1"/>
  <c r="AD1045" i="7"/>
  <c r="AG1045" i="7" s="1"/>
  <c r="AH1045" i="7" s="1"/>
  <c r="AI1045" i="7" s="1"/>
  <c r="D994" i="13" s="1"/>
  <c r="AD1013" i="7"/>
  <c r="AG1013" i="7" s="1"/>
  <c r="AH1013" i="7" s="1"/>
  <c r="AI1013" i="7" s="1"/>
  <c r="D962" i="13" s="1"/>
  <c r="AD981" i="7"/>
  <c r="AG981" i="7" s="1"/>
  <c r="AH981" i="7" s="1"/>
  <c r="AI981" i="7" s="1"/>
  <c r="D930" i="13" s="1"/>
  <c r="AD949" i="7"/>
  <c r="AG949" i="7" s="1"/>
  <c r="AH949" i="7" s="1"/>
  <c r="AI949" i="7" s="1"/>
  <c r="D898" i="13" s="1"/>
  <c r="AD917" i="7"/>
  <c r="AG917" i="7" s="1"/>
  <c r="AH917" i="7" s="1"/>
  <c r="AI917" i="7" s="1"/>
  <c r="D866" i="13" s="1"/>
  <c r="AD885" i="7"/>
  <c r="AG885" i="7" s="1"/>
  <c r="AH885" i="7" s="1"/>
  <c r="AI885" i="7" s="1"/>
  <c r="D834" i="13" s="1"/>
  <c r="AD853" i="7"/>
  <c r="AG853" i="7" s="1"/>
  <c r="AH853" i="7" s="1"/>
  <c r="AI853" i="7" s="1"/>
  <c r="D802" i="13" s="1"/>
  <c r="AD821" i="7"/>
  <c r="AG821" i="7" s="1"/>
  <c r="AH821" i="7" s="1"/>
  <c r="AI821" i="7" s="1"/>
  <c r="D770" i="13" s="1"/>
  <c r="AD789" i="7"/>
  <c r="AG789" i="7" s="1"/>
  <c r="AH789" i="7" s="1"/>
  <c r="AI789" i="7" s="1"/>
  <c r="D738" i="13" s="1"/>
  <c r="AD757" i="7"/>
  <c r="AG757" i="7" s="1"/>
  <c r="AH757" i="7" s="1"/>
  <c r="AI757" i="7" s="1"/>
  <c r="D706" i="13" s="1"/>
  <c r="AD717" i="7"/>
  <c r="AG717" i="7" s="1"/>
  <c r="AH717" i="7" s="1"/>
  <c r="AI717" i="7" s="1"/>
  <c r="D666" i="13" s="1"/>
  <c r="AD677" i="7"/>
  <c r="AG677" i="7" s="1"/>
  <c r="AH677" i="7" s="1"/>
  <c r="AI677" i="7" s="1"/>
  <c r="D626" i="13" s="1"/>
  <c r="AD629" i="7"/>
  <c r="AG629" i="7" s="1"/>
  <c r="AH629" i="7" s="1"/>
  <c r="AI629" i="7" s="1"/>
  <c r="D578" i="13" s="1"/>
  <c r="AD589" i="7"/>
  <c r="AG589" i="7" s="1"/>
  <c r="AH589" i="7" s="1"/>
  <c r="AI589" i="7" s="1"/>
  <c r="D538" i="13" s="1"/>
  <c r="AD549" i="7"/>
  <c r="AG549" i="7" s="1"/>
  <c r="AH549" i="7" s="1"/>
  <c r="AI549" i="7" s="1"/>
  <c r="D498" i="13" s="1"/>
  <c r="AD501" i="7"/>
  <c r="AG501" i="7" s="1"/>
  <c r="AH501" i="7" s="1"/>
  <c r="AI501" i="7" s="1"/>
  <c r="D450" i="13" s="1"/>
  <c r="AD461" i="7"/>
  <c r="AG461" i="7" s="1"/>
  <c r="AH461" i="7" s="1"/>
  <c r="AI461" i="7" s="1"/>
  <c r="D410" i="13" s="1"/>
  <c r="AD403" i="7"/>
  <c r="AG403" i="7" s="1"/>
  <c r="AH403" i="7" s="1"/>
  <c r="AI403" i="7" s="1"/>
  <c r="D352" i="13" s="1"/>
  <c r="AD307" i="7"/>
  <c r="AG307" i="7" s="1"/>
  <c r="AH307" i="7" s="1"/>
  <c r="AI307" i="7" s="1"/>
  <c r="D256" i="13" s="1"/>
  <c r="AD227" i="7"/>
  <c r="AG227" i="7" s="1"/>
  <c r="AH227" i="7" s="1"/>
  <c r="AI227" i="7" s="1"/>
  <c r="D176" i="13" s="1"/>
  <c r="AD147" i="7"/>
  <c r="AG147" i="7" s="1"/>
  <c r="AH147" i="7" s="1"/>
  <c r="AI147" i="7" s="1"/>
  <c r="D96" i="13" s="1"/>
  <c r="Q55" i="7"/>
  <c r="T55" i="7" s="1"/>
  <c r="U55" i="7" s="1"/>
  <c r="V55" i="7" s="1"/>
  <c r="C4" i="13" s="1"/>
  <c r="Q61" i="7"/>
  <c r="T61" i="7" s="1"/>
  <c r="U61" i="7" s="1"/>
  <c r="V61" i="7" s="1"/>
  <c r="C10" i="13" s="1"/>
  <c r="Q69" i="7"/>
  <c r="T69" i="7" s="1"/>
  <c r="U69" i="7" s="1"/>
  <c r="V69" i="7" s="1"/>
  <c r="C18" i="13" s="1"/>
  <c r="Q76" i="7"/>
  <c r="T76" i="7" s="1"/>
  <c r="U76" i="7" s="1"/>
  <c r="V76" i="7" s="1"/>
  <c r="C25" i="13" s="1"/>
  <c r="Q80" i="7"/>
  <c r="T80" i="7" s="1"/>
  <c r="U80" i="7" s="1"/>
  <c r="V80" i="7" s="1"/>
  <c r="C29" i="13" s="1"/>
  <c r="Q84" i="7"/>
  <c r="T84" i="7" s="1"/>
  <c r="U84" i="7" s="1"/>
  <c r="V84" i="7" s="1"/>
  <c r="C33" i="13" s="1"/>
  <c r="Q88" i="7"/>
  <c r="T88" i="7" s="1"/>
  <c r="U88" i="7" s="1"/>
  <c r="V88" i="7" s="1"/>
  <c r="C37" i="13" s="1"/>
  <c r="Q92" i="7"/>
  <c r="T92" i="7" s="1"/>
  <c r="U92" i="7" s="1"/>
  <c r="V92" i="7" s="1"/>
  <c r="C41" i="13" s="1"/>
  <c r="Q96" i="7"/>
  <c r="T96" i="7" s="1"/>
  <c r="U96" i="7" s="1"/>
  <c r="V96" i="7" s="1"/>
  <c r="C45" i="13" s="1"/>
  <c r="Q100" i="7"/>
  <c r="T100" i="7" s="1"/>
  <c r="U100" i="7" s="1"/>
  <c r="V100" i="7" s="1"/>
  <c r="C49" i="13" s="1"/>
  <c r="Q104" i="7"/>
  <c r="T104" i="7" s="1"/>
  <c r="U104" i="7" s="1"/>
  <c r="V104" i="7" s="1"/>
  <c r="C53" i="13" s="1"/>
  <c r="Q108" i="7"/>
  <c r="T108" i="7" s="1"/>
  <c r="U108" i="7" s="1"/>
  <c r="V108" i="7" s="1"/>
  <c r="C57" i="13" s="1"/>
  <c r="Q112" i="7"/>
  <c r="T112" i="7" s="1"/>
  <c r="U112" i="7" s="1"/>
  <c r="V112" i="7" s="1"/>
  <c r="C61" i="13" s="1"/>
  <c r="Q116" i="7"/>
  <c r="T116" i="7" s="1"/>
  <c r="U116" i="7" s="1"/>
  <c r="V116" i="7" s="1"/>
  <c r="C65" i="13" s="1"/>
  <c r="Q120" i="7"/>
  <c r="T120" i="7" s="1"/>
  <c r="U120" i="7" s="1"/>
  <c r="V120" i="7" s="1"/>
  <c r="C69" i="13" s="1"/>
  <c r="Q124" i="7"/>
  <c r="T124" i="7" s="1"/>
  <c r="U124" i="7" s="1"/>
  <c r="V124" i="7" s="1"/>
  <c r="C73" i="13" s="1"/>
  <c r="Q128" i="7"/>
  <c r="T128" i="7" s="1"/>
  <c r="U128" i="7" s="1"/>
  <c r="V128" i="7" s="1"/>
  <c r="C77" i="13" s="1"/>
  <c r="Q132" i="7"/>
  <c r="T132" i="7" s="1"/>
  <c r="U132" i="7" s="1"/>
  <c r="V132" i="7" s="1"/>
  <c r="C81" i="13" s="1"/>
  <c r="Q136" i="7"/>
  <c r="T136" i="7" s="1"/>
  <c r="U136" i="7" s="1"/>
  <c r="V136" i="7" s="1"/>
  <c r="C85" i="13" s="1"/>
  <c r="Q140" i="7"/>
  <c r="T140" i="7" s="1"/>
  <c r="U140" i="7" s="1"/>
  <c r="V140" i="7" s="1"/>
  <c r="C89" i="13" s="1"/>
  <c r="Q144" i="7"/>
  <c r="T144" i="7" s="1"/>
  <c r="U144" i="7" s="1"/>
  <c r="V144" i="7" s="1"/>
  <c r="C93" i="13" s="1"/>
  <c r="Q148" i="7"/>
  <c r="T148" i="7" s="1"/>
  <c r="U148" i="7" s="1"/>
  <c r="V148" i="7" s="1"/>
  <c r="C97" i="13" s="1"/>
  <c r="Q152" i="7"/>
  <c r="T152" i="7" s="1"/>
  <c r="U152" i="7" s="1"/>
  <c r="V152" i="7" s="1"/>
  <c r="C101" i="13" s="1"/>
  <c r="Q156" i="7"/>
  <c r="T156" i="7" s="1"/>
  <c r="U156" i="7" s="1"/>
  <c r="V156" i="7" s="1"/>
  <c r="C105" i="13" s="1"/>
  <c r="Q160" i="7"/>
  <c r="T160" i="7" s="1"/>
  <c r="U160" i="7" s="1"/>
  <c r="V160" i="7" s="1"/>
  <c r="C109" i="13" s="1"/>
  <c r="Q164" i="7"/>
  <c r="T164" i="7" s="1"/>
  <c r="U164" i="7" s="1"/>
  <c r="V164" i="7" s="1"/>
  <c r="C113" i="13" s="1"/>
  <c r="Q168" i="7"/>
  <c r="T168" i="7" s="1"/>
  <c r="U168" i="7" s="1"/>
  <c r="V168" i="7" s="1"/>
  <c r="C117" i="13" s="1"/>
  <c r="Q172" i="7"/>
  <c r="T172" i="7" s="1"/>
  <c r="U172" i="7" s="1"/>
  <c r="V172" i="7" s="1"/>
  <c r="C121" i="13" s="1"/>
  <c r="Q176" i="7"/>
  <c r="T176" i="7" s="1"/>
  <c r="U176" i="7" s="1"/>
  <c r="V176" i="7" s="1"/>
  <c r="C125" i="13" s="1"/>
  <c r="Q180" i="7"/>
  <c r="T180" i="7" s="1"/>
  <c r="U180" i="7" s="1"/>
  <c r="V180" i="7" s="1"/>
  <c r="C129" i="13" s="1"/>
  <c r="Q184" i="7"/>
  <c r="T184" i="7" s="1"/>
  <c r="U184" i="7" s="1"/>
  <c r="V184" i="7" s="1"/>
  <c r="C133" i="13" s="1"/>
  <c r="Q188" i="7"/>
  <c r="T188" i="7" s="1"/>
  <c r="U188" i="7" s="1"/>
  <c r="V188" i="7" s="1"/>
  <c r="C137" i="13" s="1"/>
  <c r="Q192" i="7"/>
  <c r="T192" i="7" s="1"/>
  <c r="U192" i="7" s="1"/>
  <c r="V192" i="7" s="1"/>
  <c r="C141" i="13" s="1"/>
  <c r="Q196" i="7"/>
  <c r="T196" i="7" s="1"/>
  <c r="U196" i="7" s="1"/>
  <c r="V196" i="7" s="1"/>
  <c r="C145" i="13" s="1"/>
  <c r="Q200" i="7"/>
  <c r="T200" i="7" s="1"/>
  <c r="U200" i="7" s="1"/>
  <c r="V200" i="7" s="1"/>
  <c r="C149" i="13" s="1"/>
  <c r="Q204" i="7"/>
  <c r="T204" i="7" s="1"/>
  <c r="U204" i="7" s="1"/>
  <c r="V204" i="7" s="1"/>
  <c r="C153" i="13" s="1"/>
  <c r="Q208" i="7"/>
  <c r="T208" i="7" s="1"/>
  <c r="U208" i="7" s="1"/>
  <c r="V208" i="7" s="1"/>
  <c r="C157" i="13" s="1"/>
  <c r="Q212" i="7"/>
  <c r="T212" i="7" s="1"/>
  <c r="U212" i="7" s="1"/>
  <c r="V212" i="7" s="1"/>
  <c r="C161" i="13" s="1"/>
  <c r="Q216" i="7"/>
  <c r="T216" i="7" s="1"/>
  <c r="U216" i="7" s="1"/>
  <c r="V216" i="7" s="1"/>
  <c r="C165" i="13" s="1"/>
  <c r="Q220" i="7"/>
  <c r="T220" i="7" s="1"/>
  <c r="U220" i="7" s="1"/>
  <c r="V220" i="7" s="1"/>
  <c r="C169" i="13" s="1"/>
  <c r="Q224" i="7"/>
  <c r="T224" i="7" s="1"/>
  <c r="U224" i="7" s="1"/>
  <c r="V224" i="7" s="1"/>
  <c r="C173" i="13" s="1"/>
  <c r="Q228" i="7"/>
  <c r="T228" i="7" s="1"/>
  <c r="U228" i="7" s="1"/>
  <c r="V228" i="7" s="1"/>
  <c r="C177" i="13" s="1"/>
  <c r="Q232" i="7"/>
  <c r="T232" i="7" s="1"/>
  <c r="U232" i="7" s="1"/>
  <c r="V232" i="7" s="1"/>
  <c r="C181" i="13" s="1"/>
  <c r="Q236" i="7"/>
  <c r="T236" i="7" s="1"/>
  <c r="U236" i="7" s="1"/>
  <c r="V236" i="7" s="1"/>
  <c r="C185" i="13" s="1"/>
  <c r="Q240" i="7"/>
  <c r="T240" i="7" s="1"/>
  <c r="U240" i="7" s="1"/>
  <c r="V240" i="7" s="1"/>
  <c r="C189" i="13" s="1"/>
  <c r="Q244" i="7"/>
  <c r="T244" i="7" s="1"/>
  <c r="U244" i="7" s="1"/>
  <c r="V244" i="7" s="1"/>
  <c r="C193" i="13" s="1"/>
  <c r="Q248" i="7"/>
  <c r="T248" i="7" s="1"/>
  <c r="U248" i="7" s="1"/>
  <c r="V248" i="7" s="1"/>
  <c r="C197" i="13" s="1"/>
  <c r="Q252" i="7"/>
  <c r="T252" i="7" s="1"/>
  <c r="U252" i="7" s="1"/>
  <c r="V252" i="7" s="1"/>
  <c r="C201" i="13" s="1"/>
  <c r="Q256" i="7"/>
  <c r="T256" i="7" s="1"/>
  <c r="U256" i="7" s="1"/>
  <c r="V256" i="7" s="1"/>
  <c r="C205" i="13" s="1"/>
  <c r="Q260" i="7"/>
  <c r="T260" i="7" s="1"/>
  <c r="U260" i="7" s="1"/>
  <c r="V260" i="7" s="1"/>
  <c r="C209" i="13" s="1"/>
  <c r="Q264" i="7"/>
  <c r="T264" i="7" s="1"/>
  <c r="U264" i="7" s="1"/>
  <c r="V264" i="7" s="1"/>
  <c r="C213" i="13" s="1"/>
  <c r="Q268" i="7"/>
  <c r="T268" i="7" s="1"/>
  <c r="U268" i="7" s="1"/>
  <c r="V268" i="7" s="1"/>
  <c r="C217" i="13" s="1"/>
  <c r="Q272" i="7"/>
  <c r="T272" i="7" s="1"/>
  <c r="U272" i="7" s="1"/>
  <c r="V272" i="7" s="1"/>
  <c r="C221" i="13" s="1"/>
  <c r="Q276" i="7"/>
  <c r="T276" i="7" s="1"/>
  <c r="U276" i="7" s="1"/>
  <c r="V276" i="7" s="1"/>
  <c r="C225" i="13" s="1"/>
  <c r="Q280" i="7"/>
  <c r="T280" i="7" s="1"/>
  <c r="U280" i="7" s="1"/>
  <c r="V280" i="7" s="1"/>
  <c r="C229" i="13" s="1"/>
  <c r="Q284" i="7"/>
  <c r="T284" i="7" s="1"/>
  <c r="U284" i="7" s="1"/>
  <c r="V284" i="7" s="1"/>
  <c r="C233" i="13" s="1"/>
  <c r="Q288" i="7"/>
  <c r="T288" i="7" s="1"/>
  <c r="U288" i="7" s="1"/>
  <c r="V288" i="7" s="1"/>
  <c r="C237" i="13" s="1"/>
  <c r="Q292" i="7"/>
  <c r="T292" i="7" s="1"/>
  <c r="U292" i="7" s="1"/>
  <c r="V292" i="7" s="1"/>
  <c r="C241" i="13" s="1"/>
  <c r="Q296" i="7"/>
  <c r="T296" i="7" s="1"/>
  <c r="U296" i="7" s="1"/>
  <c r="V296" i="7" s="1"/>
  <c r="C245" i="13" s="1"/>
  <c r="Q300" i="7"/>
  <c r="T300" i="7" s="1"/>
  <c r="U300" i="7" s="1"/>
  <c r="V300" i="7" s="1"/>
  <c r="C249" i="13" s="1"/>
  <c r="Q304" i="7"/>
  <c r="T304" i="7" s="1"/>
  <c r="U304" i="7" s="1"/>
  <c r="V304" i="7" s="1"/>
  <c r="C253" i="13" s="1"/>
  <c r="Q308" i="7"/>
  <c r="T308" i="7" s="1"/>
  <c r="U308" i="7" s="1"/>
  <c r="V308" i="7" s="1"/>
  <c r="C257" i="13" s="1"/>
  <c r="Q312" i="7"/>
  <c r="T312" i="7" s="1"/>
  <c r="U312" i="7" s="1"/>
  <c r="V312" i="7" s="1"/>
  <c r="C261" i="13" s="1"/>
  <c r="Q316" i="7"/>
  <c r="T316" i="7" s="1"/>
  <c r="U316" i="7" s="1"/>
  <c r="V316" i="7" s="1"/>
  <c r="C265" i="13" s="1"/>
  <c r="Q320" i="7"/>
  <c r="T320" i="7" s="1"/>
  <c r="U320" i="7" s="1"/>
  <c r="V320" i="7" s="1"/>
  <c r="C269" i="13" s="1"/>
  <c r="Q324" i="7"/>
  <c r="T324" i="7" s="1"/>
  <c r="U324" i="7" s="1"/>
  <c r="V324" i="7" s="1"/>
  <c r="C273" i="13" s="1"/>
  <c r="Q328" i="7"/>
  <c r="T328" i="7" s="1"/>
  <c r="U328" i="7" s="1"/>
  <c r="V328" i="7" s="1"/>
  <c r="C277" i="13" s="1"/>
  <c r="Q332" i="7"/>
  <c r="T332" i="7" s="1"/>
  <c r="U332" i="7" s="1"/>
  <c r="V332" i="7" s="1"/>
  <c r="C281" i="13" s="1"/>
  <c r="Q336" i="7"/>
  <c r="T336" i="7" s="1"/>
  <c r="U336" i="7" s="1"/>
  <c r="V336" i="7" s="1"/>
  <c r="C285" i="13" s="1"/>
  <c r="Q340" i="7"/>
  <c r="T340" i="7" s="1"/>
  <c r="U340" i="7" s="1"/>
  <c r="V340" i="7" s="1"/>
  <c r="C289" i="13" s="1"/>
  <c r="Q344" i="7"/>
  <c r="T344" i="7" s="1"/>
  <c r="U344" i="7" s="1"/>
  <c r="V344" i="7" s="1"/>
  <c r="C293" i="13" s="1"/>
  <c r="Q348" i="7"/>
  <c r="T348" i="7" s="1"/>
  <c r="U348" i="7" s="1"/>
  <c r="V348" i="7" s="1"/>
  <c r="C297" i="13" s="1"/>
  <c r="Q352" i="7"/>
  <c r="T352" i="7" s="1"/>
  <c r="U352" i="7" s="1"/>
  <c r="V352" i="7" s="1"/>
  <c r="C301" i="13" s="1"/>
  <c r="Q356" i="7"/>
  <c r="T356" i="7" s="1"/>
  <c r="U356" i="7" s="1"/>
  <c r="V356" i="7" s="1"/>
  <c r="C305" i="13" s="1"/>
  <c r="Q360" i="7"/>
  <c r="T360" i="7" s="1"/>
  <c r="U360" i="7" s="1"/>
  <c r="V360" i="7" s="1"/>
  <c r="C309" i="13" s="1"/>
  <c r="Q364" i="7"/>
  <c r="T364" i="7" s="1"/>
  <c r="U364" i="7" s="1"/>
  <c r="V364" i="7" s="1"/>
  <c r="C313" i="13" s="1"/>
  <c r="Q368" i="7"/>
  <c r="T368" i="7" s="1"/>
  <c r="U368" i="7" s="1"/>
  <c r="V368" i="7" s="1"/>
  <c r="C317" i="13" s="1"/>
  <c r="Q372" i="7"/>
  <c r="T372" i="7" s="1"/>
  <c r="U372" i="7" s="1"/>
  <c r="V372" i="7" s="1"/>
  <c r="C321" i="13" s="1"/>
  <c r="Q376" i="7"/>
  <c r="T376" i="7" s="1"/>
  <c r="U376" i="7" s="1"/>
  <c r="V376" i="7" s="1"/>
  <c r="C325" i="13" s="1"/>
  <c r="Q380" i="7"/>
  <c r="T380" i="7" s="1"/>
  <c r="U380" i="7" s="1"/>
  <c r="V380" i="7" s="1"/>
  <c r="C329" i="13" s="1"/>
  <c r="Q384" i="7"/>
  <c r="T384" i="7" s="1"/>
  <c r="U384" i="7" s="1"/>
  <c r="V384" i="7" s="1"/>
  <c r="C333" i="13" s="1"/>
  <c r="Q388" i="7"/>
  <c r="T388" i="7" s="1"/>
  <c r="U388" i="7" s="1"/>
  <c r="V388" i="7" s="1"/>
  <c r="C337" i="13" s="1"/>
  <c r="Q392" i="7"/>
  <c r="T392" i="7" s="1"/>
  <c r="U392" i="7" s="1"/>
  <c r="V392" i="7" s="1"/>
  <c r="C341" i="13" s="1"/>
  <c r="Q396" i="7"/>
  <c r="T396" i="7" s="1"/>
  <c r="U396" i="7" s="1"/>
  <c r="V396" i="7" s="1"/>
  <c r="C345" i="13" s="1"/>
  <c r="Q400" i="7"/>
  <c r="T400" i="7" s="1"/>
  <c r="U400" i="7" s="1"/>
  <c r="V400" i="7" s="1"/>
  <c r="C349" i="13" s="1"/>
  <c r="Q54" i="7"/>
  <c r="T54" i="7" s="1"/>
  <c r="U54" i="7" s="1"/>
  <c r="V54" i="7" s="1"/>
  <c r="C3" i="13" s="1"/>
  <c r="Q62" i="7"/>
  <c r="T62" i="7" s="1"/>
  <c r="U62" i="7" s="1"/>
  <c r="V62" i="7" s="1"/>
  <c r="C11" i="13" s="1"/>
  <c r="Q70" i="7"/>
  <c r="T70" i="7" s="1"/>
  <c r="U70" i="7" s="1"/>
  <c r="V70" i="7" s="1"/>
  <c r="C19" i="13" s="1"/>
  <c r="Q77" i="7"/>
  <c r="T77" i="7" s="1"/>
  <c r="U77" i="7" s="1"/>
  <c r="V77" i="7" s="1"/>
  <c r="C26" i="13" s="1"/>
  <c r="Q81" i="7"/>
  <c r="T81" i="7" s="1"/>
  <c r="U81" i="7" s="1"/>
  <c r="V81" i="7" s="1"/>
  <c r="C30" i="13" s="1"/>
  <c r="Q85" i="7"/>
  <c r="T85" i="7" s="1"/>
  <c r="U85" i="7" s="1"/>
  <c r="V85" i="7" s="1"/>
  <c r="C34" i="13" s="1"/>
  <c r="Q89" i="7"/>
  <c r="T89" i="7" s="1"/>
  <c r="U89" i="7" s="1"/>
  <c r="V89" i="7" s="1"/>
  <c r="C38" i="13" s="1"/>
  <c r="Q93" i="7"/>
  <c r="T93" i="7" s="1"/>
  <c r="U93" i="7" s="1"/>
  <c r="V93" i="7" s="1"/>
  <c r="C42" i="13" s="1"/>
  <c r="Q97" i="7"/>
  <c r="T97" i="7" s="1"/>
  <c r="U97" i="7" s="1"/>
  <c r="V97" i="7" s="1"/>
  <c r="C46" i="13" s="1"/>
  <c r="Q101" i="7"/>
  <c r="T101" i="7" s="1"/>
  <c r="U101" i="7" s="1"/>
  <c r="V101" i="7" s="1"/>
  <c r="C50" i="13" s="1"/>
  <c r="Q105" i="7"/>
  <c r="T105" i="7" s="1"/>
  <c r="U105" i="7" s="1"/>
  <c r="V105" i="7" s="1"/>
  <c r="C54" i="13" s="1"/>
  <c r="Q109" i="7"/>
  <c r="T109" i="7" s="1"/>
  <c r="U109" i="7" s="1"/>
  <c r="V109" i="7" s="1"/>
  <c r="C58" i="13" s="1"/>
  <c r="Q113" i="7"/>
  <c r="T113" i="7" s="1"/>
  <c r="U113" i="7" s="1"/>
  <c r="V113" i="7" s="1"/>
  <c r="C62" i="13" s="1"/>
  <c r="Q117" i="7"/>
  <c r="T117" i="7" s="1"/>
  <c r="U117" i="7" s="1"/>
  <c r="V117" i="7" s="1"/>
  <c r="C66" i="13" s="1"/>
  <c r="Q121" i="7"/>
  <c r="T121" i="7" s="1"/>
  <c r="U121" i="7" s="1"/>
  <c r="V121" i="7" s="1"/>
  <c r="C70" i="13" s="1"/>
  <c r="Q125" i="7"/>
  <c r="T125" i="7" s="1"/>
  <c r="U125" i="7" s="1"/>
  <c r="V125" i="7" s="1"/>
  <c r="C74" i="13" s="1"/>
  <c r="Q129" i="7"/>
  <c r="T129" i="7" s="1"/>
  <c r="U129" i="7" s="1"/>
  <c r="V129" i="7" s="1"/>
  <c r="C78" i="13" s="1"/>
  <c r="Q133" i="7"/>
  <c r="T133" i="7" s="1"/>
  <c r="U133" i="7" s="1"/>
  <c r="V133" i="7" s="1"/>
  <c r="C82" i="13" s="1"/>
  <c r="Q137" i="7"/>
  <c r="T137" i="7" s="1"/>
  <c r="U137" i="7" s="1"/>
  <c r="V137" i="7" s="1"/>
  <c r="C86" i="13" s="1"/>
  <c r="Q141" i="7"/>
  <c r="T141" i="7" s="1"/>
  <c r="U141" i="7" s="1"/>
  <c r="V141" i="7" s="1"/>
  <c r="C90" i="13" s="1"/>
  <c r="Q145" i="7"/>
  <c r="T145" i="7" s="1"/>
  <c r="U145" i="7" s="1"/>
  <c r="V145" i="7" s="1"/>
  <c r="C94" i="13" s="1"/>
  <c r="Q149" i="7"/>
  <c r="T149" i="7" s="1"/>
  <c r="U149" i="7" s="1"/>
  <c r="V149" i="7" s="1"/>
  <c r="C98" i="13" s="1"/>
  <c r="Q153" i="7"/>
  <c r="T153" i="7" s="1"/>
  <c r="U153" i="7" s="1"/>
  <c r="V153" i="7" s="1"/>
  <c r="C102" i="13" s="1"/>
  <c r="Q157" i="7"/>
  <c r="T157" i="7" s="1"/>
  <c r="U157" i="7" s="1"/>
  <c r="V157" i="7" s="1"/>
  <c r="C106" i="13" s="1"/>
  <c r="Q161" i="7"/>
  <c r="T161" i="7" s="1"/>
  <c r="U161" i="7" s="1"/>
  <c r="V161" i="7" s="1"/>
  <c r="C110" i="13" s="1"/>
  <c r="Q165" i="7"/>
  <c r="T165" i="7" s="1"/>
  <c r="U165" i="7" s="1"/>
  <c r="V165" i="7" s="1"/>
  <c r="C114" i="13" s="1"/>
  <c r="Q169" i="7"/>
  <c r="T169" i="7" s="1"/>
  <c r="U169" i="7" s="1"/>
  <c r="V169" i="7" s="1"/>
  <c r="C118" i="13" s="1"/>
  <c r="Q173" i="7"/>
  <c r="T173" i="7" s="1"/>
  <c r="U173" i="7" s="1"/>
  <c r="V173" i="7" s="1"/>
  <c r="C122" i="13" s="1"/>
  <c r="Q177" i="7"/>
  <c r="T177" i="7" s="1"/>
  <c r="U177" i="7" s="1"/>
  <c r="V177" i="7" s="1"/>
  <c r="C126" i="13" s="1"/>
  <c r="Q181" i="7"/>
  <c r="T181" i="7" s="1"/>
  <c r="U181" i="7" s="1"/>
  <c r="V181" i="7" s="1"/>
  <c r="C130" i="13" s="1"/>
  <c r="Q185" i="7"/>
  <c r="T185" i="7" s="1"/>
  <c r="U185" i="7" s="1"/>
  <c r="V185" i="7" s="1"/>
  <c r="C134" i="13" s="1"/>
  <c r="Q189" i="7"/>
  <c r="T189" i="7" s="1"/>
  <c r="U189" i="7" s="1"/>
  <c r="V189" i="7" s="1"/>
  <c r="C138" i="13" s="1"/>
  <c r="Q193" i="7"/>
  <c r="T193" i="7" s="1"/>
  <c r="U193" i="7" s="1"/>
  <c r="V193" i="7" s="1"/>
  <c r="C142" i="13" s="1"/>
  <c r="Q197" i="7"/>
  <c r="T197" i="7" s="1"/>
  <c r="U197" i="7" s="1"/>
  <c r="V197" i="7" s="1"/>
  <c r="C146" i="13" s="1"/>
  <c r="Q201" i="7"/>
  <c r="T201" i="7" s="1"/>
  <c r="U201" i="7" s="1"/>
  <c r="V201" i="7" s="1"/>
  <c r="C150" i="13" s="1"/>
  <c r="Q205" i="7"/>
  <c r="T205" i="7" s="1"/>
  <c r="U205" i="7" s="1"/>
  <c r="V205" i="7" s="1"/>
  <c r="C154" i="13" s="1"/>
  <c r="Q209" i="7"/>
  <c r="T209" i="7" s="1"/>
  <c r="U209" i="7" s="1"/>
  <c r="V209" i="7" s="1"/>
  <c r="C158" i="13" s="1"/>
  <c r="Q213" i="7"/>
  <c r="T213" i="7" s="1"/>
  <c r="U213" i="7" s="1"/>
  <c r="V213" i="7" s="1"/>
  <c r="C162" i="13" s="1"/>
  <c r="Q217" i="7"/>
  <c r="T217" i="7" s="1"/>
  <c r="U217" i="7" s="1"/>
  <c r="V217" i="7" s="1"/>
  <c r="C166" i="13" s="1"/>
  <c r="Q221" i="7"/>
  <c r="T221" i="7" s="1"/>
  <c r="U221" i="7" s="1"/>
  <c r="V221" i="7" s="1"/>
  <c r="C170" i="13" s="1"/>
  <c r="Q225" i="7"/>
  <c r="T225" i="7" s="1"/>
  <c r="U225" i="7" s="1"/>
  <c r="V225" i="7" s="1"/>
  <c r="C174" i="13" s="1"/>
  <c r="Q229" i="7"/>
  <c r="T229" i="7" s="1"/>
  <c r="U229" i="7" s="1"/>
  <c r="V229" i="7" s="1"/>
  <c r="C178" i="13" s="1"/>
  <c r="Q233" i="7"/>
  <c r="T233" i="7" s="1"/>
  <c r="U233" i="7" s="1"/>
  <c r="V233" i="7" s="1"/>
  <c r="C182" i="13" s="1"/>
  <c r="Q237" i="7"/>
  <c r="T237" i="7" s="1"/>
  <c r="U237" i="7" s="1"/>
  <c r="V237" i="7" s="1"/>
  <c r="C186" i="13" s="1"/>
  <c r="Q241" i="7"/>
  <c r="T241" i="7" s="1"/>
  <c r="U241" i="7" s="1"/>
  <c r="V241" i="7" s="1"/>
  <c r="C190" i="13" s="1"/>
  <c r="Q245" i="7"/>
  <c r="T245" i="7" s="1"/>
  <c r="U245" i="7" s="1"/>
  <c r="V245" i="7" s="1"/>
  <c r="C194" i="13" s="1"/>
  <c r="Q249" i="7"/>
  <c r="T249" i="7" s="1"/>
  <c r="U249" i="7" s="1"/>
  <c r="V249" i="7" s="1"/>
  <c r="C198" i="13" s="1"/>
  <c r="Q253" i="7"/>
  <c r="T253" i="7" s="1"/>
  <c r="U253" i="7" s="1"/>
  <c r="V253" i="7" s="1"/>
  <c r="C202" i="13" s="1"/>
  <c r="Q257" i="7"/>
  <c r="T257" i="7" s="1"/>
  <c r="U257" i="7" s="1"/>
  <c r="V257" i="7" s="1"/>
  <c r="C206" i="13" s="1"/>
  <c r="Q261" i="7"/>
  <c r="T261" i="7" s="1"/>
  <c r="U261" i="7" s="1"/>
  <c r="V261" i="7" s="1"/>
  <c r="C210" i="13" s="1"/>
  <c r="Q265" i="7"/>
  <c r="T265" i="7" s="1"/>
  <c r="U265" i="7" s="1"/>
  <c r="V265" i="7" s="1"/>
  <c r="C214" i="13" s="1"/>
  <c r="Q269" i="7"/>
  <c r="T269" i="7" s="1"/>
  <c r="U269" i="7" s="1"/>
  <c r="V269" i="7" s="1"/>
  <c r="C218" i="13" s="1"/>
  <c r="Q273" i="7"/>
  <c r="T273" i="7" s="1"/>
  <c r="U273" i="7" s="1"/>
  <c r="V273" i="7" s="1"/>
  <c r="C222" i="13" s="1"/>
  <c r="Q277" i="7"/>
  <c r="T277" i="7" s="1"/>
  <c r="U277" i="7" s="1"/>
  <c r="V277" i="7" s="1"/>
  <c r="C226" i="13" s="1"/>
  <c r="Q281" i="7"/>
  <c r="T281" i="7" s="1"/>
  <c r="U281" i="7" s="1"/>
  <c r="V281" i="7" s="1"/>
  <c r="C230" i="13" s="1"/>
  <c r="Q285" i="7"/>
  <c r="T285" i="7" s="1"/>
  <c r="U285" i="7" s="1"/>
  <c r="V285" i="7" s="1"/>
  <c r="C234" i="13" s="1"/>
  <c r="Q289" i="7"/>
  <c r="T289" i="7" s="1"/>
  <c r="U289" i="7" s="1"/>
  <c r="V289" i="7" s="1"/>
  <c r="C238" i="13" s="1"/>
  <c r="Q293" i="7"/>
  <c r="T293" i="7" s="1"/>
  <c r="U293" i="7" s="1"/>
  <c r="V293" i="7" s="1"/>
  <c r="C242" i="13" s="1"/>
  <c r="Q297" i="7"/>
  <c r="T297" i="7" s="1"/>
  <c r="U297" i="7" s="1"/>
  <c r="V297" i="7" s="1"/>
  <c r="C246" i="13" s="1"/>
  <c r="Q301" i="7"/>
  <c r="T301" i="7" s="1"/>
  <c r="U301" i="7" s="1"/>
  <c r="V301" i="7" s="1"/>
  <c r="C250" i="13" s="1"/>
  <c r="Q305" i="7"/>
  <c r="T305" i="7" s="1"/>
  <c r="U305" i="7" s="1"/>
  <c r="V305" i="7" s="1"/>
  <c r="C254" i="13" s="1"/>
  <c r="Q309" i="7"/>
  <c r="T309" i="7" s="1"/>
  <c r="U309" i="7" s="1"/>
  <c r="V309" i="7" s="1"/>
  <c r="C258" i="13" s="1"/>
  <c r="Q313" i="7"/>
  <c r="T313" i="7" s="1"/>
  <c r="U313" i="7" s="1"/>
  <c r="V313" i="7" s="1"/>
  <c r="C262" i="13" s="1"/>
  <c r="Q317" i="7"/>
  <c r="T317" i="7" s="1"/>
  <c r="U317" i="7" s="1"/>
  <c r="V317" i="7" s="1"/>
  <c r="C266" i="13" s="1"/>
  <c r="Q321" i="7"/>
  <c r="T321" i="7" s="1"/>
  <c r="U321" i="7" s="1"/>
  <c r="V321" i="7" s="1"/>
  <c r="C270" i="13" s="1"/>
  <c r="Q325" i="7"/>
  <c r="T325" i="7" s="1"/>
  <c r="U325" i="7" s="1"/>
  <c r="V325" i="7" s="1"/>
  <c r="C274" i="13" s="1"/>
  <c r="Q329" i="7"/>
  <c r="T329" i="7" s="1"/>
  <c r="U329" i="7" s="1"/>
  <c r="V329" i="7" s="1"/>
  <c r="C278" i="13" s="1"/>
  <c r="Q333" i="7"/>
  <c r="T333" i="7" s="1"/>
  <c r="U333" i="7" s="1"/>
  <c r="V333" i="7" s="1"/>
  <c r="C282" i="13" s="1"/>
  <c r="Q337" i="7"/>
  <c r="T337" i="7" s="1"/>
  <c r="U337" i="7" s="1"/>
  <c r="V337" i="7" s="1"/>
  <c r="C286" i="13" s="1"/>
  <c r="Q341" i="7"/>
  <c r="T341" i="7" s="1"/>
  <c r="U341" i="7" s="1"/>
  <c r="V341" i="7" s="1"/>
  <c r="C290" i="13" s="1"/>
  <c r="Q345" i="7"/>
  <c r="T345" i="7" s="1"/>
  <c r="U345" i="7" s="1"/>
  <c r="V345" i="7" s="1"/>
  <c r="C294" i="13" s="1"/>
  <c r="Q349" i="7"/>
  <c r="T349" i="7" s="1"/>
  <c r="U349" i="7" s="1"/>
  <c r="V349" i="7" s="1"/>
  <c r="C298" i="13" s="1"/>
  <c r="Q353" i="7"/>
  <c r="T353" i="7" s="1"/>
  <c r="U353" i="7" s="1"/>
  <c r="V353" i="7" s="1"/>
  <c r="C302" i="13" s="1"/>
  <c r="Q357" i="7"/>
  <c r="T357" i="7" s="1"/>
  <c r="U357" i="7" s="1"/>
  <c r="V357" i="7" s="1"/>
  <c r="C306" i="13" s="1"/>
  <c r="Q361" i="7"/>
  <c r="T361" i="7" s="1"/>
  <c r="U361" i="7" s="1"/>
  <c r="V361" i="7" s="1"/>
  <c r="C310" i="13" s="1"/>
  <c r="Q365" i="7"/>
  <c r="T365" i="7" s="1"/>
  <c r="U365" i="7" s="1"/>
  <c r="V365" i="7" s="1"/>
  <c r="C314" i="13" s="1"/>
  <c r="Q369" i="7"/>
  <c r="T369" i="7" s="1"/>
  <c r="U369" i="7" s="1"/>
  <c r="V369" i="7" s="1"/>
  <c r="C318" i="13" s="1"/>
  <c r="Q373" i="7"/>
  <c r="T373" i="7" s="1"/>
  <c r="U373" i="7" s="1"/>
  <c r="V373" i="7" s="1"/>
  <c r="C322" i="13" s="1"/>
  <c r="Q377" i="7"/>
  <c r="T377" i="7" s="1"/>
  <c r="U377" i="7" s="1"/>
  <c r="V377" i="7" s="1"/>
  <c r="C326" i="13" s="1"/>
  <c r="Q381" i="7"/>
  <c r="T381" i="7" s="1"/>
  <c r="U381" i="7" s="1"/>
  <c r="V381" i="7" s="1"/>
  <c r="C330" i="13" s="1"/>
  <c r="Q385" i="7"/>
  <c r="T385" i="7" s="1"/>
  <c r="U385" i="7" s="1"/>
  <c r="V385" i="7" s="1"/>
  <c r="C334" i="13" s="1"/>
  <c r="Q389" i="7"/>
  <c r="T389" i="7" s="1"/>
  <c r="U389" i="7" s="1"/>
  <c r="V389" i="7" s="1"/>
  <c r="C338" i="13" s="1"/>
  <c r="Q393" i="7"/>
  <c r="T393" i="7" s="1"/>
  <c r="U393" i="7" s="1"/>
  <c r="V393" i="7" s="1"/>
  <c r="C342" i="13" s="1"/>
  <c r="Q397" i="7"/>
  <c r="T397" i="7" s="1"/>
  <c r="U397" i="7" s="1"/>
  <c r="V397" i="7" s="1"/>
  <c r="C346" i="13" s="1"/>
  <c r="Q401" i="7"/>
  <c r="T401" i="7" s="1"/>
  <c r="U401" i="7" s="1"/>
  <c r="V401" i="7" s="1"/>
  <c r="C350" i="13" s="1"/>
  <c r="Q57" i="7"/>
  <c r="T57" i="7" s="1"/>
  <c r="U57" i="7" s="1"/>
  <c r="V57" i="7" s="1"/>
  <c r="C6" i="13" s="1"/>
  <c r="Q65" i="7"/>
  <c r="T65" i="7" s="1"/>
  <c r="U65" i="7" s="1"/>
  <c r="V65" i="7" s="1"/>
  <c r="C14" i="13" s="1"/>
  <c r="Q73" i="7"/>
  <c r="T73" i="7" s="1"/>
  <c r="U73" i="7" s="1"/>
  <c r="V73" i="7" s="1"/>
  <c r="C22" i="13" s="1"/>
  <c r="Q78" i="7"/>
  <c r="T78" i="7" s="1"/>
  <c r="U78" i="7" s="1"/>
  <c r="V78" i="7" s="1"/>
  <c r="C27" i="13" s="1"/>
  <c r="Q82" i="7"/>
  <c r="T82" i="7" s="1"/>
  <c r="U82" i="7" s="1"/>
  <c r="V82" i="7" s="1"/>
  <c r="C31" i="13" s="1"/>
  <c r="Q86" i="7"/>
  <c r="T86" i="7" s="1"/>
  <c r="U86" i="7" s="1"/>
  <c r="V86" i="7" s="1"/>
  <c r="C35" i="13" s="1"/>
  <c r="Q90" i="7"/>
  <c r="T90" i="7" s="1"/>
  <c r="U90" i="7" s="1"/>
  <c r="V90" i="7" s="1"/>
  <c r="C39" i="13" s="1"/>
  <c r="Q94" i="7"/>
  <c r="T94" i="7" s="1"/>
  <c r="U94" i="7" s="1"/>
  <c r="V94" i="7" s="1"/>
  <c r="C43" i="13" s="1"/>
  <c r="Q98" i="7"/>
  <c r="T98" i="7" s="1"/>
  <c r="U98" i="7" s="1"/>
  <c r="V98" i="7" s="1"/>
  <c r="C47" i="13" s="1"/>
  <c r="Q102" i="7"/>
  <c r="T102" i="7" s="1"/>
  <c r="U102" i="7" s="1"/>
  <c r="V102" i="7" s="1"/>
  <c r="C51" i="13" s="1"/>
  <c r="Q106" i="7"/>
  <c r="T106" i="7" s="1"/>
  <c r="U106" i="7" s="1"/>
  <c r="V106" i="7" s="1"/>
  <c r="C55" i="13" s="1"/>
  <c r="Q110" i="7"/>
  <c r="T110" i="7" s="1"/>
  <c r="U110" i="7" s="1"/>
  <c r="V110" i="7" s="1"/>
  <c r="C59" i="13" s="1"/>
  <c r="Q114" i="7"/>
  <c r="T114" i="7" s="1"/>
  <c r="U114" i="7" s="1"/>
  <c r="V114" i="7" s="1"/>
  <c r="C63" i="13" s="1"/>
  <c r="Q118" i="7"/>
  <c r="T118" i="7" s="1"/>
  <c r="U118" i="7" s="1"/>
  <c r="V118" i="7" s="1"/>
  <c r="C67" i="13" s="1"/>
  <c r="Q122" i="7"/>
  <c r="T122" i="7" s="1"/>
  <c r="U122" i="7" s="1"/>
  <c r="V122" i="7" s="1"/>
  <c r="C71" i="13" s="1"/>
  <c r="Q126" i="7"/>
  <c r="T126" i="7" s="1"/>
  <c r="U126" i="7" s="1"/>
  <c r="V126" i="7" s="1"/>
  <c r="C75" i="13" s="1"/>
  <c r="Q130" i="7"/>
  <c r="T130" i="7" s="1"/>
  <c r="U130" i="7" s="1"/>
  <c r="V130" i="7" s="1"/>
  <c r="C79" i="13" s="1"/>
  <c r="Q134" i="7"/>
  <c r="T134" i="7" s="1"/>
  <c r="U134" i="7" s="1"/>
  <c r="V134" i="7" s="1"/>
  <c r="C83" i="13" s="1"/>
  <c r="Q138" i="7"/>
  <c r="T138" i="7" s="1"/>
  <c r="U138" i="7" s="1"/>
  <c r="V138" i="7" s="1"/>
  <c r="C87" i="13" s="1"/>
  <c r="Q142" i="7"/>
  <c r="T142" i="7" s="1"/>
  <c r="U142" i="7" s="1"/>
  <c r="V142" i="7" s="1"/>
  <c r="C91" i="13" s="1"/>
  <c r="Q146" i="7"/>
  <c r="T146" i="7" s="1"/>
  <c r="U146" i="7" s="1"/>
  <c r="V146" i="7" s="1"/>
  <c r="C95" i="13" s="1"/>
  <c r="Q150" i="7"/>
  <c r="T150" i="7" s="1"/>
  <c r="U150" i="7" s="1"/>
  <c r="V150" i="7" s="1"/>
  <c r="C99" i="13" s="1"/>
  <c r="Q154" i="7"/>
  <c r="T154" i="7" s="1"/>
  <c r="U154" i="7" s="1"/>
  <c r="V154" i="7" s="1"/>
  <c r="C103" i="13" s="1"/>
  <c r="Q158" i="7"/>
  <c r="T158" i="7" s="1"/>
  <c r="U158" i="7" s="1"/>
  <c r="V158" i="7" s="1"/>
  <c r="C107" i="13" s="1"/>
  <c r="Q162" i="7"/>
  <c r="T162" i="7" s="1"/>
  <c r="U162" i="7" s="1"/>
  <c r="V162" i="7" s="1"/>
  <c r="C111" i="13" s="1"/>
  <c r="Q166" i="7"/>
  <c r="T166" i="7" s="1"/>
  <c r="U166" i="7" s="1"/>
  <c r="V166" i="7" s="1"/>
  <c r="C115" i="13" s="1"/>
  <c r="Q170" i="7"/>
  <c r="T170" i="7" s="1"/>
  <c r="U170" i="7" s="1"/>
  <c r="V170" i="7" s="1"/>
  <c r="C119" i="13" s="1"/>
  <c r="Q174" i="7"/>
  <c r="T174" i="7" s="1"/>
  <c r="U174" i="7" s="1"/>
  <c r="V174" i="7" s="1"/>
  <c r="C123" i="13" s="1"/>
  <c r="Q178" i="7"/>
  <c r="T178" i="7" s="1"/>
  <c r="U178" i="7" s="1"/>
  <c r="V178" i="7" s="1"/>
  <c r="C127" i="13" s="1"/>
  <c r="Q182" i="7"/>
  <c r="T182" i="7" s="1"/>
  <c r="U182" i="7" s="1"/>
  <c r="V182" i="7" s="1"/>
  <c r="C131" i="13" s="1"/>
  <c r="Q186" i="7"/>
  <c r="T186" i="7" s="1"/>
  <c r="U186" i="7" s="1"/>
  <c r="V186" i="7" s="1"/>
  <c r="C135" i="13" s="1"/>
  <c r="Q190" i="7"/>
  <c r="T190" i="7" s="1"/>
  <c r="U190" i="7" s="1"/>
  <c r="V190" i="7" s="1"/>
  <c r="C139" i="13" s="1"/>
  <c r="Q194" i="7"/>
  <c r="T194" i="7" s="1"/>
  <c r="U194" i="7" s="1"/>
  <c r="V194" i="7" s="1"/>
  <c r="C143" i="13" s="1"/>
  <c r="Q198" i="7"/>
  <c r="T198" i="7" s="1"/>
  <c r="U198" i="7" s="1"/>
  <c r="V198" i="7" s="1"/>
  <c r="C147" i="13" s="1"/>
  <c r="Q202" i="7"/>
  <c r="T202" i="7" s="1"/>
  <c r="U202" i="7" s="1"/>
  <c r="V202" i="7" s="1"/>
  <c r="C151" i="13" s="1"/>
  <c r="Q206" i="7"/>
  <c r="T206" i="7" s="1"/>
  <c r="U206" i="7" s="1"/>
  <c r="V206" i="7" s="1"/>
  <c r="C155" i="13" s="1"/>
  <c r="Q210" i="7"/>
  <c r="T210" i="7" s="1"/>
  <c r="U210" i="7" s="1"/>
  <c r="V210" i="7" s="1"/>
  <c r="C159" i="13" s="1"/>
  <c r="Q214" i="7"/>
  <c r="T214" i="7" s="1"/>
  <c r="U214" i="7" s="1"/>
  <c r="V214" i="7" s="1"/>
  <c r="C163" i="13" s="1"/>
  <c r="Q218" i="7"/>
  <c r="T218" i="7" s="1"/>
  <c r="U218" i="7" s="1"/>
  <c r="V218" i="7" s="1"/>
  <c r="C167" i="13" s="1"/>
  <c r="Q222" i="7"/>
  <c r="T222" i="7" s="1"/>
  <c r="U222" i="7" s="1"/>
  <c r="V222" i="7" s="1"/>
  <c r="C171" i="13" s="1"/>
  <c r="Q226" i="7"/>
  <c r="T226" i="7" s="1"/>
  <c r="U226" i="7" s="1"/>
  <c r="V226" i="7" s="1"/>
  <c r="C175" i="13" s="1"/>
  <c r="Q230" i="7"/>
  <c r="T230" i="7" s="1"/>
  <c r="U230" i="7" s="1"/>
  <c r="V230" i="7" s="1"/>
  <c r="C179" i="13" s="1"/>
  <c r="Q234" i="7"/>
  <c r="T234" i="7" s="1"/>
  <c r="U234" i="7" s="1"/>
  <c r="V234" i="7" s="1"/>
  <c r="C183" i="13" s="1"/>
  <c r="Q238" i="7"/>
  <c r="T238" i="7" s="1"/>
  <c r="U238" i="7" s="1"/>
  <c r="V238" i="7" s="1"/>
  <c r="C187" i="13" s="1"/>
  <c r="Q242" i="7"/>
  <c r="T242" i="7" s="1"/>
  <c r="U242" i="7" s="1"/>
  <c r="V242" i="7" s="1"/>
  <c r="C191" i="13" s="1"/>
  <c r="Q246" i="7"/>
  <c r="T246" i="7" s="1"/>
  <c r="U246" i="7" s="1"/>
  <c r="V246" i="7" s="1"/>
  <c r="C195" i="13" s="1"/>
  <c r="Q250" i="7"/>
  <c r="T250" i="7" s="1"/>
  <c r="U250" i="7" s="1"/>
  <c r="V250" i="7" s="1"/>
  <c r="C199" i="13" s="1"/>
  <c r="Q254" i="7"/>
  <c r="T254" i="7" s="1"/>
  <c r="U254" i="7" s="1"/>
  <c r="V254" i="7" s="1"/>
  <c r="C203" i="13" s="1"/>
  <c r="Q258" i="7"/>
  <c r="T258" i="7" s="1"/>
  <c r="U258" i="7" s="1"/>
  <c r="V258" i="7" s="1"/>
  <c r="C207" i="13" s="1"/>
  <c r="Q262" i="7"/>
  <c r="T262" i="7" s="1"/>
  <c r="U262" i="7" s="1"/>
  <c r="V262" i="7" s="1"/>
  <c r="C211" i="13" s="1"/>
  <c r="Q266" i="7"/>
  <c r="T266" i="7" s="1"/>
  <c r="U266" i="7" s="1"/>
  <c r="V266" i="7" s="1"/>
  <c r="C215" i="13" s="1"/>
  <c r="Q270" i="7"/>
  <c r="T270" i="7" s="1"/>
  <c r="U270" i="7" s="1"/>
  <c r="V270" i="7" s="1"/>
  <c r="C219" i="13" s="1"/>
  <c r="Q274" i="7"/>
  <c r="T274" i="7" s="1"/>
  <c r="U274" i="7" s="1"/>
  <c r="V274" i="7" s="1"/>
  <c r="C223" i="13" s="1"/>
  <c r="Q278" i="7"/>
  <c r="T278" i="7" s="1"/>
  <c r="U278" i="7" s="1"/>
  <c r="V278" i="7" s="1"/>
  <c r="C227" i="13" s="1"/>
  <c r="Q282" i="7"/>
  <c r="T282" i="7" s="1"/>
  <c r="U282" i="7" s="1"/>
  <c r="V282" i="7" s="1"/>
  <c r="C231" i="13" s="1"/>
  <c r="Q286" i="7"/>
  <c r="T286" i="7" s="1"/>
  <c r="U286" i="7" s="1"/>
  <c r="V286" i="7" s="1"/>
  <c r="C235" i="13" s="1"/>
  <c r="Q290" i="7"/>
  <c r="T290" i="7" s="1"/>
  <c r="U290" i="7" s="1"/>
  <c r="V290" i="7" s="1"/>
  <c r="C239" i="13" s="1"/>
  <c r="Q294" i="7"/>
  <c r="T294" i="7" s="1"/>
  <c r="U294" i="7" s="1"/>
  <c r="V294" i="7" s="1"/>
  <c r="C243" i="13" s="1"/>
  <c r="Q298" i="7"/>
  <c r="T298" i="7" s="1"/>
  <c r="U298" i="7" s="1"/>
  <c r="V298" i="7" s="1"/>
  <c r="C247" i="13" s="1"/>
  <c r="Q302" i="7"/>
  <c r="T302" i="7" s="1"/>
  <c r="U302" i="7" s="1"/>
  <c r="V302" i="7" s="1"/>
  <c r="C251" i="13" s="1"/>
  <c r="Q306" i="7"/>
  <c r="T306" i="7" s="1"/>
  <c r="U306" i="7" s="1"/>
  <c r="V306" i="7" s="1"/>
  <c r="C255" i="13" s="1"/>
  <c r="Q310" i="7"/>
  <c r="T310" i="7" s="1"/>
  <c r="U310" i="7" s="1"/>
  <c r="V310" i="7" s="1"/>
  <c r="C259" i="13" s="1"/>
  <c r="Q314" i="7"/>
  <c r="T314" i="7" s="1"/>
  <c r="U314" i="7" s="1"/>
  <c r="V314" i="7" s="1"/>
  <c r="C263" i="13" s="1"/>
  <c r="Q318" i="7"/>
  <c r="T318" i="7" s="1"/>
  <c r="U318" i="7" s="1"/>
  <c r="V318" i="7" s="1"/>
  <c r="C267" i="13" s="1"/>
  <c r="Q322" i="7"/>
  <c r="T322" i="7" s="1"/>
  <c r="U322" i="7" s="1"/>
  <c r="V322" i="7" s="1"/>
  <c r="C271" i="13" s="1"/>
  <c r="Q326" i="7"/>
  <c r="T326" i="7" s="1"/>
  <c r="U326" i="7" s="1"/>
  <c r="V326" i="7" s="1"/>
  <c r="C275" i="13" s="1"/>
  <c r="Q330" i="7"/>
  <c r="T330" i="7" s="1"/>
  <c r="U330" i="7" s="1"/>
  <c r="V330" i="7" s="1"/>
  <c r="C279" i="13" s="1"/>
  <c r="Q334" i="7"/>
  <c r="T334" i="7" s="1"/>
  <c r="U334" i="7" s="1"/>
  <c r="V334" i="7" s="1"/>
  <c r="C283" i="13" s="1"/>
  <c r="Q338" i="7"/>
  <c r="T338" i="7" s="1"/>
  <c r="U338" i="7" s="1"/>
  <c r="V338" i="7" s="1"/>
  <c r="C287" i="13" s="1"/>
  <c r="Q342" i="7"/>
  <c r="T342" i="7" s="1"/>
  <c r="U342" i="7" s="1"/>
  <c r="V342" i="7" s="1"/>
  <c r="C291" i="13" s="1"/>
  <c r="Q346" i="7"/>
  <c r="T346" i="7" s="1"/>
  <c r="U346" i="7" s="1"/>
  <c r="V346" i="7" s="1"/>
  <c r="C295" i="13" s="1"/>
  <c r="Q350" i="7"/>
  <c r="T350" i="7" s="1"/>
  <c r="U350" i="7" s="1"/>
  <c r="V350" i="7" s="1"/>
  <c r="C299" i="13" s="1"/>
  <c r="Q354" i="7"/>
  <c r="T354" i="7" s="1"/>
  <c r="U354" i="7" s="1"/>
  <c r="V354" i="7" s="1"/>
  <c r="C303" i="13" s="1"/>
  <c r="Q358" i="7"/>
  <c r="T358" i="7" s="1"/>
  <c r="U358" i="7" s="1"/>
  <c r="V358" i="7" s="1"/>
  <c r="C307" i="13" s="1"/>
  <c r="Q362" i="7"/>
  <c r="T362" i="7" s="1"/>
  <c r="U362" i="7" s="1"/>
  <c r="V362" i="7" s="1"/>
  <c r="C311" i="13" s="1"/>
  <c r="Q366" i="7"/>
  <c r="T366" i="7" s="1"/>
  <c r="U366" i="7" s="1"/>
  <c r="V366" i="7" s="1"/>
  <c r="C315" i="13" s="1"/>
  <c r="Q370" i="7"/>
  <c r="T370" i="7" s="1"/>
  <c r="U370" i="7" s="1"/>
  <c r="V370" i="7" s="1"/>
  <c r="C319" i="13" s="1"/>
  <c r="Q374" i="7"/>
  <c r="T374" i="7" s="1"/>
  <c r="U374" i="7" s="1"/>
  <c r="V374" i="7" s="1"/>
  <c r="C323" i="13" s="1"/>
  <c r="Q378" i="7"/>
  <c r="T378" i="7" s="1"/>
  <c r="U378" i="7" s="1"/>
  <c r="V378" i="7" s="1"/>
  <c r="C327" i="13" s="1"/>
  <c r="Q382" i="7"/>
  <c r="T382" i="7" s="1"/>
  <c r="U382" i="7" s="1"/>
  <c r="V382" i="7" s="1"/>
  <c r="C331" i="13" s="1"/>
  <c r="Q386" i="7"/>
  <c r="T386" i="7" s="1"/>
  <c r="U386" i="7" s="1"/>
  <c r="V386" i="7" s="1"/>
  <c r="C335" i="13" s="1"/>
  <c r="Q390" i="7"/>
  <c r="T390" i="7" s="1"/>
  <c r="U390" i="7" s="1"/>
  <c r="V390" i="7" s="1"/>
  <c r="C339" i="13" s="1"/>
  <c r="Q394" i="7"/>
  <c r="T394" i="7" s="1"/>
  <c r="U394" i="7" s="1"/>
  <c r="V394" i="7" s="1"/>
  <c r="C343" i="13" s="1"/>
  <c r="Q398" i="7"/>
  <c r="T398" i="7" s="1"/>
  <c r="U398" i="7" s="1"/>
  <c r="V398" i="7" s="1"/>
  <c r="C347" i="13" s="1"/>
  <c r="Q402" i="7"/>
  <c r="T402" i="7" s="1"/>
  <c r="U402" i="7" s="1"/>
  <c r="V402" i="7" s="1"/>
  <c r="C351" i="13" s="1"/>
  <c r="Q58" i="7"/>
  <c r="T58" i="7" s="1"/>
  <c r="U58" i="7" s="1"/>
  <c r="V58" i="7" s="1"/>
  <c r="C7" i="13" s="1"/>
  <c r="Q66" i="7"/>
  <c r="T66" i="7" s="1"/>
  <c r="U66" i="7" s="1"/>
  <c r="V66" i="7" s="1"/>
  <c r="C15" i="13" s="1"/>
  <c r="Q74" i="7"/>
  <c r="T74" i="7" s="1"/>
  <c r="U74" i="7" s="1"/>
  <c r="V74" i="7" s="1"/>
  <c r="C23" i="13" s="1"/>
  <c r="Q79" i="7"/>
  <c r="T79" i="7" s="1"/>
  <c r="U79" i="7" s="1"/>
  <c r="V79" i="7" s="1"/>
  <c r="C28" i="13" s="1"/>
  <c r="Q83" i="7"/>
  <c r="T83" i="7" s="1"/>
  <c r="U83" i="7" s="1"/>
  <c r="V83" i="7" s="1"/>
  <c r="C32" i="13" s="1"/>
  <c r="Q87" i="7"/>
  <c r="T87" i="7" s="1"/>
  <c r="U87" i="7" s="1"/>
  <c r="V87" i="7" s="1"/>
  <c r="C36" i="13" s="1"/>
  <c r="Q91" i="7"/>
  <c r="T91" i="7" s="1"/>
  <c r="U91" i="7" s="1"/>
  <c r="V91" i="7" s="1"/>
  <c r="C40" i="13" s="1"/>
  <c r="Q95" i="7"/>
  <c r="T95" i="7" s="1"/>
  <c r="U95" i="7" s="1"/>
  <c r="V95" i="7" s="1"/>
  <c r="C44" i="13" s="1"/>
  <c r="Q99" i="7"/>
  <c r="T99" i="7" s="1"/>
  <c r="U99" i="7" s="1"/>
  <c r="V99" i="7" s="1"/>
  <c r="C48" i="13" s="1"/>
  <c r="Q103" i="7"/>
  <c r="T103" i="7" s="1"/>
  <c r="U103" i="7" s="1"/>
  <c r="V103" i="7" s="1"/>
  <c r="C52" i="13" s="1"/>
  <c r="Q107" i="7"/>
  <c r="T107" i="7" s="1"/>
  <c r="U107" i="7" s="1"/>
  <c r="V107" i="7" s="1"/>
  <c r="C56" i="13" s="1"/>
  <c r="Q111" i="7"/>
  <c r="T111" i="7" s="1"/>
  <c r="U111" i="7" s="1"/>
  <c r="V111" i="7" s="1"/>
  <c r="C60" i="13" s="1"/>
  <c r="Q115" i="7"/>
  <c r="T115" i="7" s="1"/>
  <c r="U115" i="7" s="1"/>
  <c r="V115" i="7" s="1"/>
  <c r="C64" i="13" s="1"/>
  <c r="Q119" i="7"/>
  <c r="T119" i="7" s="1"/>
  <c r="U119" i="7" s="1"/>
  <c r="V119" i="7" s="1"/>
  <c r="C68" i="13" s="1"/>
  <c r="Q123" i="7"/>
  <c r="T123" i="7" s="1"/>
  <c r="U123" i="7" s="1"/>
  <c r="V123" i="7" s="1"/>
  <c r="C72" i="13" s="1"/>
  <c r="Q127" i="7"/>
  <c r="T127" i="7" s="1"/>
  <c r="U127" i="7" s="1"/>
  <c r="V127" i="7" s="1"/>
  <c r="C76" i="13" s="1"/>
  <c r="Q131" i="7"/>
  <c r="T131" i="7" s="1"/>
  <c r="U131" i="7" s="1"/>
  <c r="V131" i="7" s="1"/>
  <c r="C80" i="13" s="1"/>
  <c r="Q135" i="7"/>
  <c r="T135" i="7" s="1"/>
  <c r="U135" i="7" s="1"/>
  <c r="V135" i="7" s="1"/>
  <c r="C84" i="13" s="1"/>
  <c r="Q139" i="7"/>
  <c r="T139" i="7" s="1"/>
  <c r="U139" i="7" s="1"/>
  <c r="V139" i="7" s="1"/>
  <c r="C88" i="13" s="1"/>
  <c r="Q143" i="7"/>
  <c r="T143" i="7" s="1"/>
  <c r="U143" i="7" s="1"/>
  <c r="V143" i="7" s="1"/>
  <c r="C92" i="13" s="1"/>
  <c r="Q147" i="7"/>
  <c r="T147" i="7" s="1"/>
  <c r="U147" i="7" s="1"/>
  <c r="V147" i="7" s="1"/>
  <c r="C96" i="13" s="1"/>
  <c r="Q151" i="7"/>
  <c r="T151" i="7" s="1"/>
  <c r="U151" i="7" s="1"/>
  <c r="V151" i="7" s="1"/>
  <c r="C100" i="13" s="1"/>
  <c r="Q155" i="7"/>
  <c r="T155" i="7" s="1"/>
  <c r="U155" i="7" s="1"/>
  <c r="V155" i="7" s="1"/>
  <c r="C104" i="13" s="1"/>
  <c r="Q159" i="7"/>
  <c r="T159" i="7" s="1"/>
  <c r="U159" i="7" s="1"/>
  <c r="V159" i="7" s="1"/>
  <c r="C108" i="13" s="1"/>
  <c r="Q163" i="7"/>
  <c r="T163" i="7" s="1"/>
  <c r="U163" i="7" s="1"/>
  <c r="V163" i="7" s="1"/>
  <c r="C112" i="13" s="1"/>
  <c r="Q167" i="7"/>
  <c r="T167" i="7" s="1"/>
  <c r="U167" i="7" s="1"/>
  <c r="V167" i="7" s="1"/>
  <c r="C116" i="13" s="1"/>
  <c r="Q171" i="7"/>
  <c r="T171" i="7" s="1"/>
  <c r="U171" i="7" s="1"/>
  <c r="V171" i="7" s="1"/>
  <c r="C120" i="13" s="1"/>
  <c r="Q175" i="7"/>
  <c r="T175" i="7" s="1"/>
  <c r="U175" i="7" s="1"/>
  <c r="V175" i="7" s="1"/>
  <c r="C124" i="13" s="1"/>
  <c r="Q179" i="7"/>
  <c r="T179" i="7" s="1"/>
  <c r="U179" i="7" s="1"/>
  <c r="V179" i="7" s="1"/>
  <c r="C128" i="13" s="1"/>
  <c r="Q183" i="7"/>
  <c r="T183" i="7" s="1"/>
  <c r="U183" i="7" s="1"/>
  <c r="V183" i="7" s="1"/>
  <c r="C132" i="13" s="1"/>
  <c r="Q187" i="7"/>
  <c r="T187" i="7" s="1"/>
  <c r="U187" i="7" s="1"/>
  <c r="V187" i="7" s="1"/>
  <c r="C136" i="13" s="1"/>
  <c r="Q191" i="7"/>
  <c r="T191" i="7" s="1"/>
  <c r="U191" i="7" s="1"/>
  <c r="V191" i="7" s="1"/>
  <c r="C140" i="13" s="1"/>
  <c r="Q195" i="7"/>
  <c r="T195" i="7" s="1"/>
  <c r="U195" i="7" s="1"/>
  <c r="V195" i="7" s="1"/>
  <c r="C144" i="13" s="1"/>
  <c r="Q199" i="7"/>
  <c r="T199" i="7" s="1"/>
  <c r="U199" i="7" s="1"/>
  <c r="V199" i="7" s="1"/>
  <c r="C148" i="13" s="1"/>
  <c r="Q203" i="7"/>
  <c r="T203" i="7" s="1"/>
  <c r="U203" i="7" s="1"/>
  <c r="V203" i="7" s="1"/>
  <c r="C152" i="13" s="1"/>
  <c r="Q207" i="7"/>
  <c r="T207" i="7" s="1"/>
  <c r="U207" i="7" s="1"/>
  <c r="V207" i="7" s="1"/>
  <c r="C156" i="13" s="1"/>
  <c r="Q211" i="7"/>
  <c r="T211" i="7" s="1"/>
  <c r="U211" i="7" s="1"/>
  <c r="V211" i="7" s="1"/>
  <c r="C160" i="13" s="1"/>
  <c r="Q215" i="7"/>
  <c r="T215" i="7" s="1"/>
  <c r="U215" i="7" s="1"/>
  <c r="V215" i="7" s="1"/>
  <c r="C164" i="13" s="1"/>
  <c r="Q219" i="7"/>
  <c r="T219" i="7" s="1"/>
  <c r="U219" i="7" s="1"/>
  <c r="V219" i="7" s="1"/>
  <c r="C168" i="13" s="1"/>
  <c r="Q223" i="7"/>
  <c r="T223" i="7" s="1"/>
  <c r="U223" i="7" s="1"/>
  <c r="V223" i="7" s="1"/>
  <c r="C172" i="13" s="1"/>
  <c r="Q227" i="7"/>
  <c r="T227" i="7" s="1"/>
  <c r="U227" i="7" s="1"/>
  <c r="V227" i="7" s="1"/>
  <c r="C176" i="13" s="1"/>
  <c r="Q231" i="7"/>
  <c r="T231" i="7" s="1"/>
  <c r="U231" i="7" s="1"/>
  <c r="V231" i="7" s="1"/>
  <c r="C180" i="13" s="1"/>
  <c r="Q235" i="7"/>
  <c r="T235" i="7" s="1"/>
  <c r="U235" i="7" s="1"/>
  <c r="V235" i="7" s="1"/>
  <c r="C184" i="13" s="1"/>
  <c r="Q239" i="7"/>
  <c r="T239" i="7" s="1"/>
  <c r="U239" i="7" s="1"/>
  <c r="V239" i="7" s="1"/>
  <c r="C188" i="13" s="1"/>
  <c r="Q243" i="7"/>
  <c r="T243" i="7" s="1"/>
  <c r="U243" i="7" s="1"/>
  <c r="V243" i="7" s="1"/>
  <c r="C192" i="13" s="1"/>
  <c r="Q247" i="7"/>
  <c r="T247" i="7" s="1"/>
  <c r="U247" i="7" s="1"/>
  <c r="V247" i="7" s="1"/>
  <c r="C196" i="13" s="1"/>
  <c r="Q251" i="7"/>
  <c r="T251" i="7" s="1"/>
  <c r="U251" i="7" s="1"/>
  <c r="V251" i="7" s="1"/>
  <c r="C200" i="13" s="1"/>
  <c r="Q255" i="7"/>
  <c r="T255" i="7" s="1"/>
  <c r="U255" i="7" s="1"/>
  <c r="V255" i="7" s="1"/>
  <c r="C204" i="13" s="1"/>
  <c r="Q259" i="7"/>
  <c r="T259" i="7" s="1"/>
  <c r="U259" i="7" s="1"/>
  <c r="V259" i="7" s="1"/>
  <c r="C208" i="13" s="1"/>
  <c r="Q263" i="7"/>
  <c r="T263" i="7" s="1"/>
  <c r="U263" i="7" s="1"/>
  <c r="V263" i="7" s="1"/>
  <c r="C212" i="13" s="1"/>
  <c r="Q267" i="7"/>
  <c r="T267" i="7" s="1"/>
  <c r="U267" i="7" s="1"/>
  <c r="V267" i="7" s="1"/>
  <c r="C216" i="13" s="1"/>
  <c r="Q271" i="7"/>
  <c r="T271" i="7" s="1"/>
  <c r="U271" i="7" s="1"/>
  <c r="V271" i="7" s="1"/>
  <c r="C220" i="13" s="1"/>
  <c r="Q275" i="7"/>
  <c r="T275" i="7" s="1"/>
  <c r="U275" i="7" s="1"/>
  <c r="V275" i="7" s="1"/>
  <c r="C224" i="13" s="1"/>
  <c r="Q279" i="7"/>
  <c r="T279" i="7" s="1"/>
  <c r="U279" i="7" s="1"/>
  <c r="V279" i="7" s="1"/>
  <c r="C228" i="13" s="1"/>
  <c r="Q283" i="7"/>
  <c r="T283" i="7" s="1"/>
  <c r="U283" i="7" s="1"/>
  <c r="V283" i="7" s="1"/>
  <c r="C232" i="13" s="1"/>
  <c r="Q287" i="7"/>
  <c r="T287" i="7" s="1"/>
  <c r="U287" i="7" s="1"/>
  <c r="V287" i="7" s="1"/>
  <c r="C236" i="13" s="1"/>
  <c r="Q291" i="7"/>
  <c r="T291" i="7" s="1"/>
  <c r="U291" i="7" s="1"/>
  <c r="V291" i="7" s="1"/>
  <c r="C240" i="13" s="1"/>
  <c r="Q295" i="7"/>
  <c r="T295" i="7" s="1"/>
  <c r="U295" i="7" s="1"/>
  <c r="V295" i="7" s="1"/>
  <c r="C244" i="13" s="1"/>
  <c r="Q299" i="7"/>
  <c r="T299" i="7" s="1"/>
  <c r="U299" i="7" s="1"/>
  <c r="V299" i="7" s="1"/>
  <c r="C248" i="13" s="1"/>
  <c r="Q303" i="7"/>
  <c r="T303" i="7" s="1"/>
  <c r="U303" i="7" s="1"/>
  <c r="V303" i="7" s="1"/>
  <c r="C252" i="13" s="1"/>
  <c r="Q307" i="7"/>
  <c r="T307" i="7" s="1"/>
  <c r="U307" i="7" s="1"/>
  <c r="V307" i="7" s="1"/>
  <c r="C256" i="13" s="1"/>
  <c r="Q311" i="7"/>
  <c r="T311" i="7" s="1"/>
  <c r="U311" i="7" s="1"/>
  <c r="V311" i="7" s="1"/>
  <c r="C260" i="13" s="1"/>
  <c r="Q315" i="7"/>
  <c r="T315" i="7" s="1"/>
  <c r="U315" i="7" s="1"/>
  <c r="V315" i="7" s="1"/>
  <c r="C264" i="13" s="1"/>
  <c r="Q319" i="7"/>
  <c r="T319" i="7" s="1"/>
  <c r="U319" i="7" s="1"/>
  <c r="V319" i="7" s="1"/>
  <c r="C268" i="13" s="1"/>
  <c r="Q323" i="7"/>
  <c r="T323" i="7" s="1"/>
  <c r="U323" i="7" s="1"/>
  <c r="V323" i="7" s="1"/>
  <c r="C272" i="13" s="1"/>
  <c r="Q327" i="7"/>
  <c r="T327" i="7" s="1"/>
  <c r="U327" i="7" s="1"/>
  <c r="V327" i="7" s="1"/>
  <c r="C276" i="13" s="1"/>
  <c r="Q331" i="7"/>
  <c r="T331" i="7" s="1"/>
  <c r="U331" i="7" s="1"/>
  <c r="V331" i="7" s="1"/>
  <c r="C280" i="13" s="1"/>
  <c r="Q335" i="7"/>
  <c r="T335" i="7" s="1"/>
  <c r="U335" i="7" s="1"/>
  <c r="V335" i="7" s="1"/>
  <c r="C284" i="13" s="1"/>
  <c r="Q339" i="7"/>
  <c r="T339" i="7" s="1"/>
  <c r="U339" i="7" s="1"/>
  <c r="V339" i="7" s="1"/>
  <c r="C288" i="13" s="1"/>
  <c r="Q343" i="7"/>
  <c r="T343" i="7" s="1"/>
  <c r="U343" i="7" s="1"/>
  <c r="V343" i="7" s="1"/>
  <c r="C292" i="13" s="1"/>
  <c r="Q347" i="7"/>
  <c r="T347" i="7" s="1"/>
  <c r="U347" i="7" s="1"/>
  <c r="V347" i="7" s="1"/>
  <c r="C296" i="13" s="1"/>
  <c r="Q351" i="7"/>
  <c r="T351" i="7" s="1"/>
  <c r="U351" i="7" s="1"/>
  <c r="V351" i="7" s="1"/>
  <c r="C300" i="13" s="1"/>
  <c r="Q355" i="7"/>
  <c r="T355" i="7" s="1"/>
  <c r="U355" i="7" s="1"/>
  <c r="V355" i="7" s="1"/>
  <c r="C304" i="13" s="1"/>
  <c r="Q359" i="7"/>
  <c r="T359" i="7" s="1"/>
  <c r="U359" i="7" s="1"/>
  <c r="V359" i="7" s="1"/>
  <c r="C308" i="13" s="1"/>
  <c r="Q363" i="7"/>
  <c r="T363" i="7" s="1"/>
  <c r="U363" i="7" s="1"/>
  <c r="V363" i="7" s="1"/>
  <c r="C312" i="13" s="1"/>
  <c r="Q367" i="7"/>
  <c r="T367" i="7" s="1"/>
  <c r="U367" i="7" s="1"/>
  <c r="V367" i="7" s="1"/>
  <c r="C316" i="13" s="1"/>
  <c r="Q371" i="7"/>
  <c r="T371" i="7" s="1"/>
  <c r="U371" i="7" s="1"/>
  <c r="V371" i="7" s="1"/>
  <c r="C320" i="13" s="1"/>
  <c r="Q375" i="7"/>
  <c r="T375" i="7" s="1"/>
  <c r="U375" i="7" s="1"/>
  <c r="V375" i="7" s="1"/>
  <c r="C324" i="13" s="1"/>
  <c r="Q379" i="7"/>
  <c r="T379" i="7" s="1"/>
  <c r="U379" i="7" s="1"/>
  <c r="V379" i="7" s="1"/>
  <c r="C328" i="13" s="1"/>
  <c r="Q383" i="7"/>
  <c r="T383" i="7" s="1"/>
  <c r="U383" i="7" s="1"/>
  <c r="V383" i="7" s="1"/>
  <c r="C332" i="13" s="1"/>
  <c r="Q387" i="7"/>
  <c r="T387" i="7" s="1"/>
  <c r="U387" i="7" s="1"/>
  <c r="V387" i="7" s="1"/>
  <c r="C336" i="13" s="1"/>
  <c r="Q391" i="7"/>
  <c r="T391" i="7" s="1"/>
  <c r="U391" i="7" s="1"/>
  <c r="V391" i="7" s="1"/>
  <c r="C340" i="13" s="1"/>
  <c r="Q395" i="7"/>
  <c r="T395" i="7" s="1"/>
  <c r="U395" i="7" s="1"/>
  <c r="V395" i="7" s="1"/>
  <c r="C344" i="13" s="1"/>
  <c r="Q399" i="7"/>
  <c r="T399" i="7" s="1"/>
  <c r="U399" i="7" s="1"/>
  <c r="V399" i="7" s="1"/>
  <c r="C348" i="13" s="1"/>
  <c r="Q405" i="7"/>
  <c r="T405" i="7" s="1"/>
  <c r="U405" i="7" s="1"/>
  <c r="V405" i="7" s="1"/>
  <c r="C354" i="13" s="1"/>
  <c r="D61" i="7"/>
  <c r="G61" i="7" s="1"/>
  <c r="H61" i="7" s="1"/>
  <c r="I61" i="7" s="1"/>
  <c r="C39" i="10"/>
  <c r="C24" i="10"/>
  <c r="I9" i="10"/>
  <c r="C9" i="10"/>
  <c r="C1036" i="8"/>
  <c r="F1036" i="8" s="1"/>
  <c r="G1036" i="8" s="1"/>
  <c r="H1036" i="8" s="1"/>
  <c r="E991" i="11" s="1"/>
  <c r="C1040" i="8"/>
  <c r="F1040" i="8" s="1"/>
  <c r="G1040" i="8" s="1"/>
  <c r="H1040" i="8" s="1"/>
  <c r="E995" i="11" s="1"/>
  <c r="C1044" i="8"/>
  <c r="F1044" i="8" s="1"/>
  <c r="G1044" i="8" s="1"/>
  <c r="H1044" i="8" s="1"/>
  <c r="E999" i="11" s="1"/>
  <c r="AD1047" i="7"/>
  <c r="AG1047" i="7" s="1"/>
  <c r="AH1047" i="7" s="1"/>
  <c r="AI1047" i="7" s="1"/>
  <c r="D996" i="13" s="1"/>
  <c r="AD1039" i="7"/>
  <c r="AG1039" i="7" s="1"/>
  <c r="AH1039" i="7" s="1"/>
  <c r="AI1039" i="7" s="1"/>
  <c r="D988" i="13" s="1"/>
  <c r="AD1031" i="7"/>
  <c r="AG1031" i="7" s="1"/>
  <c r="AH1031" i="7" s="1"/>
  <c r="AI1031" i="7" s="1"/>
  <c r="D980" i="13" s="1"/>
  <c r="AD1023" i="7"/>
  <c r="AG1023" i="7" s="1"/>
  <c r="AH1023" i="7" s="1"/>
  <c r="AI1023" i="7" s="1"/>
  <c r="D972" i="13" s="1"/>
  <c r="AD1015" i="7"/>
  <c r="AG1015" i="7" s="1"/>
  <c r="AH1015" i="7" s="1"/>
  <c r="AI1015" i="7" s="1"/>
  <c r="D964" i="13" s="1"/>
  <c r="AD1007" i="7"/>
  <c r="AG1007" i="7" s="1"/>
  <c r="AH1007" i="7" s="1"/>
  <c r="AI1007" i="7" s="1"/>
  <c r="D956" i="13" s="1"/>
  <c r="AD999" i="7"/>
  <c r="AG999" i="7" s="1"/>
  <c r="AH999" i="7" s="1"/>
  <c r="AI999" i="7" s="1"/>
  <c r="D948" i="13" s="1"/>
  <c r="AD991" i="7"/>
  <c r="AG991" i="7" s="1"/>
  <c r="AH991" i="7" s="1"/>
  <c r="AI991" i="7" s="1"/>
  <c r="D940" i="13" s="1"/>
  <c r="AD983" i="7"/>
  <c r="AG983" i="7" s="1"/>
  <c r="AH983" i="7" s="1"/>
  <c r="AI983" i="7" s="1"/>
  <c r="D932" i="13" s="1"/>
  <c r="AD975" i="7"/>
  <c r="AG975" i="7" s="1"/>
  <c r="AH975" i="7" s="1"/>
  <c r="AI975" i="7" s="1"/>
  <c r="D924" i="13" s="1"/>
  <c r="AD967" i="7"/>
  <c r="AG967" i="7" s="1"/>
  <c r="AH967" i="7" s="1"/>
  <c r="AI967" i="7" s="1"/>
  <c r="D916" i="13" s="1"/>
  <c r="AD959" i="7"/>
  <c r="AG959" i="7" s="1"/>
  <c r="AH959" i="7" s="1"/>
  <c r="AI959" i="7" s="1"/>
  <c r="D908" i="13" s="1"/>
  <c r="AD951" i="7"/>
  <c r="AG951" i="7" s="1"/>
  <c r="AH951" i="7" s="1"/>
  <c r="AI951" i="7" s="1"/>
  <c r="D900" i="13" s="1"/>
  <c r="AD943" i="7"/>
  <c r="AG943" i="7" s="1"/>
  <c r="AH943" i="7" s="1"/>
  <c r="AI943" i="7" s="1"/>
  <c r="D892" i="13" s="1"/>
  <c r="AD935" i="7"/>
  <c r="AG935" i="7" s="1"/>
  <c r="AH935" i="7" s="1"/>
  <c r="AI935" i="7" s="1"/>
  <c r="D884" i="13" s="1"/>
  <c r="AD927" i="7"/>
  <c r="AG927" i="7" s="1"/>
  <c r="AH927" i="7" s="1"/>
  <c r="AI927" i="7" s="1"/>
  <c r="D876" i="13" s="1"/>
  <c r="AD919" i="7"/>
  <c r="AG919" i="7" s="1"/>
  <c r="AH919" i="7" s="1"/>
  <c r="AI919" i="7" s="1"/>
  <c r="D868" i="13" s="1"/>
  <c r="AD911" i="7"/>
  <c r="AG911" i="7" s="1"/>
  <c r="AH911" i="7" s="1"/>
  <c r="AI911" i="7" s="1"/>
  <c r="D860" i="13" s="1"/>
  <c r="AD903" i="7"/>
  <c r="AG903" i="7" s="1"/>
  <c r="AH903" i="7" s="1"/>
  <c r="AI903" i="7" s="1"/>
  <c r="D852" i="13" s="1"/>
  <c r="AD895" i="7"/>
  <c r="AG895" i="7" s="1"/>
  <c r="AH895" i="7" s="1"/>
  <c r="AI895" i="7" s="1"/>
  <c r="D844" i="13" s="1"/>
  <c r="AD887" i="7"/>
  <c r="AG887" i="7" s="1"/>
  <c r="AH887" i="7" s="1"/>
  <c r="AI887" i="7" s="1"/>
  <c r="D836" i="13" s="1"/>
  <c r="AD879" i="7"/>
  <c r="AG879" i="7" s="1"/>
  <c r="AH879" i="7" s="1"/>
  <c r="AI879" i="7" s="1"/>
  <c r="D828" i="13" s="1"/>
  <c r="AD871" i="7"/>
  <c r="AG871" i="7" s="1"/>
  <c r="AH871" i="7" s="1"/>
  <c r="AI871" i="7" s="1"/>
  <c r="D820" i="13" s="1"/>
  <c r="AD863" i="7"/>
  <c r="AG863" i="7" s="1"/>
  <c r="AH863" i="7" s="1"/>
  <c r="AI863" i="7" s="1"/>
  <c r="D812" i="13" s="1"/>
  <c r="AD855" i="7"/>
  <c r="AG855" i="7" s="1"/>
  <c r="AH855" i="7" s="1"/>
  <c r="AI855" i="7" s="1"/>
  <c r="D804" i="13" s="1"/>
  <c r="AD847" i="7"/>
  <c r="AG847" i="7" s="1"/>
  <c r="AH847" i="7" s="1"/>
  <c r="AI847" i="7" s="1"/>
  <c r="D796" i="13" s="1"/>
  <c r="AD839" i="7"/>
  <c r="AG839" i="7" s="1"/>
  <c r="AH839" i="7" s="1"/>
  <c r="AI839" i="7" s="1"/>
  <c r="D788" i="13" s="1"/>
  <c r="AD831" i="7"/>
  <c r="AG831" i="7" s="1"/>
  <c r="AH831" i="7" s="1"/>
  <c r="AI831" i="7" s="1"/>
  <c r="D780" i="13" s="1"/>
  <c r="AD823" i="7"/>
  <c r="AG823" i="7" s="1"/>
  <c r="AH823" i="7" s="1"/>
  <c r="AI823" i="7" s="1"/>
  <c r="D772" i="13" s="1"/>
  <c r="AD815" i="7"/>
  <c r="AG815" i="7" s="1"/>
  <c r="AH815" i="7" s="1"/>
  <c r="AI815" i="7" s="1"/>
  <c r="D764" i="13" s="1"/>
  <c r="AD807" i="7"/>
  <c r="AG807" i="7" s="1"/>
  <c r="AH807" i="7" s="1"/>
  <c r="AI807" i="7" s="1"/>
  <c r="D756" i="13" s="1"/>
  <c r="AD799" i="7"/>
  <c r="AG799" i="7" s="1"/>
  <c r="AH799" i="7" s="1"/>
  <c r="AI799" i="7" s="1"/>
  <c r="D748" i="13" s="1"/>
  <c r="AD791" i="7"/>
  <c r="AG791" i="7" s="1"/>
  <c r="AH791" i="7" s="1"/>
  <c r="AI791" i="7" s="1"/>
  <c r="D740" i="13" s="1"/>
  <c r="AD783" i="7"/>
  <c r="AG783" i="7" s="1"/>
  <c r="AH783" i="7" s="1"/>
  <c r="AI783" i="7" s="1"/>
  <c r="D732" i="13" s="1"/>
  <c r="AD775" i="7"/>
  <c r="AG775" i="7" s="1"/>
  <c r="AH775" i="7" s="1"/>
  <c r="AI775" i="7" s="1"/>
  <c r="D724" i="13" s="1"/>
  <c r="AD767" i="7"/>
  <c r="AG767" i="7" s="1"/>
  <c r="AH767" i="7" s="1"/>
  <c r="AI767" i="7" s="1"/>
  <c r="D716" i="13" s="1"/>
  <c r="AD759" i="7"/>
  <c r="AG759" i="7" s="1"/>
  <c r="AH759" i="7" s="1"/>
  <c r="AI759" i="7" s="1"/>
  <c r="D708" i="13" s="1"/>
  <c r="AD751" i="7"/>
  <c r="AG751" i="7" s="1"/>
  <c r="AH751" i="7" s="1"/>
  <c r="AI751" i="7" s="1"/>
  <c r="D700" i="13" s="1"/>
  <c r="AD743" i="7"/>
  <c r="AG743" i="7" s="1"/>
  <c r="AH743" i="7" s="1"/>
  <c r="AI743" i="7" s="1"/>
  <c r="D692" i="13" s="1"/>
  <c r="AD735" i="7"/>
  <c r="AG735" i="7" s="1"/>
  <c r="AH735" i="7" s="1"/>
  <c r="AI735" i="7" s="1"/>
  <c r="D684" i="13" s="1"/>
  <c r="AD727" i="7"/>
  <c r="AG727" i="7" s="1"/>
  <c r="AH727" i="7" s="1"/>
  <c r="AI727" i="7" s="1"/>
  <c r="D676" i="13" s="1"/>
  <c r="AD719" i="7"/>
  <c r="AG719" i="7" s="1"/>
  <c r="AH719" i="7" s="1"/>
  <c r="AI719" i="7" s="1"/>
  <c r="D668" i="13" s="1"/>
  <c r="AD711" i="7"/>
  <c r="AG711" i="7" s="1"/>
  <c r="AH711" i="7" s="1"/>
  <c r="AI711" i="7" s="1"/>
  <c r="D660" i="13" s="1"/>
  <c r="AD703" i="7"/>
  <c r="AG703" i="7" s="1"/>
  <c r="AH703" i="7" s="1"/>
  <c r="AI703" i="7" s="1"/>
  <c r="D652" i="13" s="1"/>
  <c r="AD695" i="7"/>
  <c r="AG695" i="7" s="1"/>
  <c r="AH695" i="7" s="1"/>
  <c r="AI695" i="7" s="1"/>
  <c r="D644" i="13" s="1"/>
  <c r="AD687" i="7"/>
  <c r="AG687" i="7" s="1"/>
  <c r="AH687" i="7" s="1"/>
  <c r="AI687" i="7" s="1"/>
  <c r="D636" i="13" s="1"/>
  <c r="AD679" i="7"/>
  <c r="AG679" i="7" s="1"/>
  <c r="AH679" i="7" s="1"/>
  <c r="AI679" i="7" s="1"/>
  <c r="D628" i="13" s="1"/>
  <c r="AD671" i="7"/>
  <c r="AG671" i="7" s="1"/>
  <c r="AH671" i="7" s="1"/>
  <c r="AI671" i="7" s="1"/>
  <c r="D620" i="13" s="1"/>
  <c r="AD663" i="7"/>
  <c r="AG663" i="7" s="1"/>
  <c r="AH663" i="7" s="1"/>
  <c r="AI663" i="7" s="1"/>
  <c r="D612" i="13" s="1"/>
  <c r="AD655" i="7"/>
  <c r="AG655" i="7" s="1"/>
  <c r="AH655" i="7" s="1"/>
  <c r="AI655" i="7" s="1"/>
  <c r="D604" i="13" s="1"/>
  <c r="AD647" i="7"/>
  <c r="AG647" i="7" s="1"/>
  <c r="AH647" i="7" s="1"/>
  <c r="AI647" i="7" s="1"/>
  <c r="D596" i="13" s="1"/>
  <c r="AD639" i="7"/>
  <c r="AG639" i="7" s="1"/>
  <c r="AH639" i="7" s="1"/>
  <c r="AI639" i="7" s="1"/>
  <c r="D588" i="13" s="1"/>
  <c r="AD631" i="7"/>
  <c r="AG631" i="7" s="1"/>
  <c r="AH631" i="7" s="1"/>
  <c r="AI631" i="7" s="1"/>
  <c r="D580" i="13" s="1"/>
  <c r="AD623" i="7"/>
  <c r="AG623" i="7" s="1"/>
  <c r="AH623" i="7" s="1"/>
  <c r="AI623" i="7" s="1"/>
  <c r="D572" i="13" s="1"/>
  <c r="AD615" i="7"/>
  <c r="AG615" i="7" s="1"/>
  <c r="AH615" i="7" s="1"/>
  <c r="AI615" i="7" s="1"/>
  <c r="D564" i="13" s="1"/>
  <c r="AD607" i="7"/>
  <c r="AG607" i="7" s="1"/>
  <c r="AH607" i="7" s="1"/>
  <c r="AI607" i="7" s="1"/>
  <c r="D556" i="13" s="1"/>
  <c r="AD599" i="7"/>
  <c r="AG599" i="7" s="1"/>
  <c r="AH599" i="7" s="1"/>
  <c r="AI599" i="7" s="1"/>
  <c r="D548" i="13" s="1"/>
  <c r="AD591" i="7"/>
  <c r="AG591" i="7" s="1"/>
  <c r="AH591" i="7" s="1"/>
  <c r="AI591" i="7" s="1"/>
  <c r="D540" i="13" s="1"/>
  <c r="AD583" i="7"/>
  <c r="AG583" i="7" s="1"/>
  <c r="AH583" i="7" s="1"/>
  <c r="AI583" i="7" s="1"/>
  <c r="D532" i="13" s="1"/>
  <c r="AD575" i="7"/>
  <c r="AG575" i="7" s="1"/>
  <c r="AH575" i="7" s="1"/>
  <c r="AI575" i="7" s="1"/>
  <c r="D524" i="13" s="1"/>
  <c r="AD567" i="7"/>
  <c r="AG567" i="7" s="1"/>
  <c r="AH567" i="7" s="1"/>
  <c r="AI567" i="7" s="1"/>
  <c r="D516" i="13" s="1"/>
  <c r="AD559" i="7"/>
  <c r="AG559" i="7" s="1"/>
  <c r="AH559" i="7" s="1"/>
  <c r="AI559" i="7" s="1"/>
  <c r="D508" i="13" s="1"/>
  <c r="AD551" i="7"/>
  <c r="AG551" i="7" s="1"/>
  <c r="AH551" i="7" s="1"/>
  <c r="AI551" i="7" s="1"/>
  <c r="D500" i="13" s="1"/>
  <c r="AD543" i="7"/>
  <c r="AG543" i="7" s="1"/>
  <c r="AH543" i="7" s="1"/>
  <c r="AI543" i="7" s="1"/>
  <c r="D492" i="13" s="1"/>
  <c r="AD535" i="7"/>
  <c r="AG535" i="7" s="1"/>
  <c r="AH535" i="7" s="1"/>
  <c r="AI535" i="7" s="1"/>
  <c r="D484" i="13" s="1"/>
  <c r="AD527" i="7"/>
  <c r="AG527" i="7" s="1"/>
  <c r="AH527" i="7" s="1"/>
  <c r="AI527" i="7" s="1"/>
  <c r="D476" i="13" s="1"/>
  <c r="AD519" i="7"/>
  <c r="AG519" i="7" s="1"/>
  <c r="AH519" i="7" s="1"/>
  <c r="AI519" i="7" s="1"/>
  <c r="D468" i="13" s="1"/>
  <c r="AD511" i="7"/>
  <c r="AG511" i="7" s="1"/>
  <c r="AH511" i="7" s="1"/>
  <c r="AI511" i="7" s="1"/>
  <c r="D460" i="13" s="1"/>
  <c r="AD503" i="7"/>
  <c r="AG503" i="7" s="1"/>
  <c r="AH503" i="7" s="1"/>
  <c r="AI503" i="7" s="1"/>
  <c r="D452" i="13" s="1"/>
  <c r="AD495" i="7"/>
  <c r="AG495" i="7" s="1"/>
  <c r="AH495" i="7" s="1"/>
  <c r="AI495" i="7" s="1"/>
  <c r="D444" i="13" s="1"/>
  <c r="AD487" i="7"/>
  <c r="AG487" i="7" s="1"/>
  <c r="AH487" i="7" s="1"/>
  <c r="AI487" i="7" s="1"/>
  <c r="D436" i="13" s="1"/>
  <c r="AD479" i="7"/>
  <c r="AG479" i="7" s="1"/>
  <c r="AH479" i="7" s="1"/>
  <c r="AI479" i="7" s="1"/>
  <c r="D428" i="13" s="1"/>
  <c r="AD471" i="7"/>
  <c r="AG471" i="7" s="1"/>
  <c r="AH471" i="7" s="1"/>
  <c r="AI471" i="7" s="1"/>
  <c r="D420" i="13" s="1"/>
  <c r="AD463" i="7"/>
  <c r="AG463" i="7" s="1"/>
  <c r="AH463" i="7" s="1"/>
  <c r="AI463" i="7" s="1"/>
  <c r="D412" i="13" s="1"/>
  <c r="AD455" i="7"/>
  <c r="AG455" i="7" s="1"/>
  <c r="AH455" i="7" s="1"/>
  <c r="AI455" i="7" s="1"/>
  <c r="D404" i="13" s="1"/>
  <c r="AD447" i="7"/>
  <c r="AG447" i="7" s="1"/>
  <c r="AH447" i="7" s="1"/>
  <c r="AI447" i="7" s="1"/>
  <c r="D396" i="13" s="1"/>
  <c r="AD439" i="7"/>
  <c r="AG439" i="7" s="1"/>
  <c r="AH439" i="7" s="1"/>
  <c r="AI439" i="7" s="1"/>
  <c r="D388" i="13" s="1"/>
  <c r="AD423" i="7"/>
  <c r="AG423" i="7" s="1"/>
  <c r="AH423" i="7" s="1"/>
  <c r="AI423" i="7" s="1"/>
  <c r="D372" i="13" s="1"/>
  <c r="AD407" i="7"/>
  <c r="AG407" i="7" s="1"/>
  <c r="AH407" i="7" s="1"/>
  <c r="AI407" i="7" s="1"/>
  <c r="D356" i="13" s="1"/>
  <c r="AD391" i="7"/>
  <c r="AG391" i="7" s="1"/>
  <c r="AH391" i="7" s="1"/>
  <c r="AI391" i="7" s="1"/>
  <c r="D340" i="13" s="1"/>
  <c r="AD375" i="7"/>
  <c r="AG375" i="7" s="1"/>
  <c r="AH375" i="7" s="1"/>
  <c r="AI375" i="7" s="1"/>
  <c r="D324" i="13" s="1"/>
  <c r="AD359" i="7"/>
  <c r="AG359" i="7" s="1"/>
  <c r="AH359" i="7" s="1"/>
  <c r="AI359" i="7" s="1"/>
  <c r="D308" i="13" s="1"/>
  <c r="AD343" i="7"/>
  <c r="AG343" i="7" s="1"/>
  <c r="AH343" i="7" s="1"/>
  <c r="AI343" i="7" s="1"/>
  <c r="D292" i="13" s="1"/>
  <c r="AD327" i="7"/>
  <c r="AG327" i="7" s="1"/>
  <c r="AH327" i="7" s="1"/>
  <c r="AI327" i="7" s="1"/>
  <c r="D276" i="13" s="1"/>
  <c r="AD311" i="7"/>
  <c r="AG311" i="7" s="1"/>
  <c r="AH311" i="7" s="1"/>
  <c r="AI311" i="7" s="1"/>
  <c r="D260" i="13" s="1"/>
  <c r="AD295" i="7"/>
  <c r="AG295" i="7" s="1"/>
  <c r="AH295" i="7" s="1"/>
  <c r="AI295" i="7" s="1"/>
  <c r="D244" i="13" s="1"/>
  <c r="AD279" i="7"/>
  <c r="AG279" i="7" s="1"/>
  <c r="AH279" i="7" s="1"/>
  <c r="AI279" i="7" s="1"/>
  <c r="D228" i="13" s="1"/>
  <c r="AD263" i="7"/>
  <c r="AG263" i="7" s="1"/>
  <c r="AH263" i="7" s="1"/>
  <c r="AI263" i="7" s="1"/>
  <c r="D212" i="13" s="1"/>
  <c r="AD247" i="7"/>
  <c r="AG247" i="7" s="1"/>
  <c r="AH247" i="7" s="1"/>
  <c r="AI247" i="7" s="1"/>
  <c r="D196" i="13" s="1"/>
  <c r="AD231" i="7"/>
  <c r="AG231" i="7" s="1"/>
  <c r="AH231" i="7" s="1"/>
  <c r="AI231" i="7" s="1"/>
  <c r="D180" i="13" s="1"/>
  <c r="AD215" i="7"/>
  <c r="AG215" i="7" s="1"/>
  <c r="AH215" i="7" s="1"/>
  <c r="AI215" i="7" s="1"/>
  <c r="D164" i="13" s="1"/>
  <c r="AD199" i="7"/>
  <c r="AG199" i="7" s="1"/>
  <c r="AH199" i="7" s="1"/>
  <c r="AI199" i="7" s="1"/>
  <c r="D148" i="13" s="1"/>
  <c r="AD183" i="7"/>
  <c r="AG183" i="7" s="1"/>
  <c r="AH183" i="7" s="1"/>
  <c r="AI183" i="7" s="1"/>
  <c r="D132" i="13" s="1"/>
  <c r="AD167" i="7"/>
  <c r="AG167" i="7" s="1"/>
  <c r="AH167" i="7" s="1"/>
  <c r="AI167" i="7" s="1"/>
  <c r="D116" i="13" s="1"/>
  <c r="AD151" i="7"/>
  <c r="AG151" i="7" s="1"/>
  <c r="AH151" i="7" s="1"/>
  <c r="AI151" i="7" s="1"/>
  <c r="D100" i="13" s="1"/>
  <c r="AD135" i="7"/>
  <c r="AG135" i="7" s="1"/>
  <c r="AH135" i="7" s="1"/>
  <c r="AI135" i="7" s="1"/>
  <c r="D84" i="13" s="1"/>
  <c r="AD119" i="7"/>
  <c r="AG119" i="7" s="1"/>
  <c r="AH119" i="7" s="1"/>
  <c r="AI119" i="7" s="1"/>
  <c r="D68" i="13" s="1"/>
  <c r="AD103" i="7"/>
  <c r="AG103" i="7" s="1"/>
  <c r="AH103" i="7" s="1"/>
  <c r="AI103" i="7" s="1"/>
  <c r="D52" i="13" s="1"/>
  <c r="AD87" i="7"/>
  <c r="AG87" i="7" s="1"/>
  <c r="AH87" i="7" s="1"/>
  <c r="AI87" i="7" s="1"/>
  <c r="D36" i="13" s="1"/>
  <c r="AD71" i="7"/>
  <c r="AG71" i="7" s="1"/>
  <c r="AH71" i="7" s="1"/>
  <c r="AI71" i="7" s="1"/>
  <c r="D20" i="13" s="1"/>
  <c r="V50" i="6"/>
  <c r="AD54" i="7"/>
  <c r="AG54" i="7" s="1"/>
  <c r="AH54" i="7" s="1"/>
  <c r="AI54" i="7" s="1"/>
  <c r="D3" i="13" s="1"/>
  <c r="AD58" i="7"/>
  <c r="AG58" i="7" s="1"/>
  <c r="AH58" i="7" s="1"/>
  <c r="AI58" i="7" s="1"/>
  <c r="D7" i="13" s="1"/>
  <c r="AD62" i="7"/>
  <c r="AG62" i="7" s="1"/>
  <c r="AH62" i="7" s="1"/>
  <c r="AI62" i="7" s="1"/>
  <c r="D11" i="13" s="1"/>
  <c r="AD66" i="7"/>
  <c r="AG66" i="7" s="1"/>
  <c r="AH66" i="7" s="1"/>
  <c r="AI66" i="7" s="1"/>
  <c r="D15" i="13" s="1"/>
  <c r="AD70" i="7"/>
  <c r="AG70" i="7" s="1"/>
  <c r="AH70" i="7" s="1"/>
  <c r="AI70" i="7" s="1"/>
  <c r="D19" i="13" s="1"/>
  <c r="AD74" i="7"/>
  <c r="AG74" i="7" s="1"/>
  <c r="AH74" i="7" s="1"/>
  <c r="AI74" i="7" s="1"/>
  <c r="D23" i="13" s="1"/>
  <c r="AD78" i="7"/>
  <c r="AG78" i="7" s="1"/>
  <c r="AH78" i="7" s="1"/>
  <c r="AI78" i="7" s="1"/>
  <c r="D27" i="13" s="1"/>
  <c r="AD82" i="7"/>
  <c r="AG82" i="7" s="1"/>
  <c r="AH82" i="7" s="1"/>
  <c r="AI82" i="7" s="1"/>
  <c r="D31" i="13" s="1"/>
  <c r="AD86" i="7"/>
  <c r="AG86" i="7" s="1"/>
  <c r="AH86" i="7" s="1"/>
  <c r="AI86" i="7" s="1"/>
  <c r="D35" i="13" s="1"/>
  <c r="AD90" i="7"/>
  <c r="AG90" i="7" s="1"/>
  <c r="AH90" i="7" s="1"/>
  <c r="AI90" i="7" s="1"/>
  <c r="D39" i="13" s="1"/>
  <c r="AD94" i="7"/>
  <c r="AG94" i="7" s="1"/>
  <c r="AH94" i="7" s="1"/>
  <c r="AI94" i="7" s="1"/>
  <c r="D43" i="13" s="1"/>
  <c r="AD98" i="7"/>
  <c r="AG98" i="7" s="1"/>
  <c r="AH98" i="7" s="1"/>
  <c r="AI98" i="7" s="1"/>
  <c r="D47" i="13" s="1"/>
  <c r="AD102" i="7"/>
  <c r="AG102" i="7" s="1"/>
  <c r="AH102" i="7" s="1"/>
  <c r="AI102" i="7" s="1"/>
  <c r="D51" i="13" s="1"/>
  <c r="AD106" i="7"/>
  <c r="AG106" i="7" s="1"/>
  <c r="AH106" i="7" s="1"/>
  <c r="AI106" i="7" s="1"/>
  <c r="D55" i="13" s="1"/>
  <c r="AD110" i="7"/>
  <c r="AG110" i="7" s="1"/>
  <c r="AH110" i="7" s="1"/>
  <c r="AI110" i="7" s="1"/>
  <c r="D59" i="13" s="1"/>
  <c r="AD114" i="7"/>
  <c r="AG114" i="7" s="1"/>
  <c r="AH114" i="7" s="1"/>
  <c r="AI114" i="7" s="1"/>
  <c r="D63" i="13" s="1"/>
  <c r="AD118" i="7"/>
  <c r="AG118" i="7" s="1"/>
  <c r="AH118" i="7" s="1"/>
  <c r="AI118" i="7" s="1"/>
  <c r="D67" i="13" s="1"/>
  <c r="AD122" i="7"/>
  <c r="AG122" i="7" s="1"/>
  <c r="AH122" i="7" s="1"/>
  <c r="AI122" i="7" s="1"/>
  <c r="D71" i="13" s="1"/>
  <c r="AD126" i="7"/>
  <c r="AG126" i="7" s="1"/>
  <c r="AH126" i="7" s="1"/>
  <c r="AI126" i="7" s="1"/>
  <c r="D75" i="13" s="1"/>
  <c r="AD130" i="7"/>
  <c r="AG130" i="7" s="1"/>
  <c r="AH130" i="7" s="1"/>
  <c r="AI130" i="7" s="1"/>
  <c r="D79" i="13" s="1"/>
  <c r="AD134" i="7"/>
  <c r="AG134" i="7" s="1"/>
  <c r="AH134" i="7" s="1"/>
  <c r="AI134" i="7" s="1"/>
  <c r="D83" i="13" s="1"/>
  <c r="AD138" i="7"/>
  <c r="AG138" i="7" s="1"/>
  <c r="AH138" i="7" s="1"/>
  <c r="AI138" i="7" s="1"/>
  <c r="D87" i="13" s="1"/>
  <c r="AD142" i="7"/>
  <c r="AG142" i="7" s="1"/>
  <c r="AH142" i="7" s="1"/>
  <c r="AI142" i="7" s="1"/>
  <c r="D91" i="13" s="1"/>
  <c r="AD146" i="7"/>
  <c r="AG146" i="7" s="1"/>
  <c r="AH146" i="7" s="1"/>
  <c r="AI146" i="7" s="1"/>
  <c r="D95" i="13" s="1"/>
  <c r="AD150" i="7"/>
  <c r="AG150" i="7" s="1"/>
  <c r="AH150" i="7" s="1"/>
  <c r="AI150" i="7" s="1"/>
  <c r="D99" i="13" s="1"/>
  <c r="AD154" i="7"/>
  <c r="AG154" i="7" s="1"/>
  <c r="AH154" i="7" s="1"/>
  <c r="AI154" i="7" s="1"/>
  <c r="D103" i="13" s="1"/>
  <c r="AD158" i="7"/>
  <c r="AG158" i="7" s="1"/>
  <c r="AH158" i="7" s="1"/>
  <c r="AI158" i="7" s="1"/>
  <c r="D107" i="13" s="1"/>
  <c r="AD162" i="7"/>
  <c r="AG162" i="7" s="1"/>
  <c r="AH162" i="7" s="1"/>
  <c r="AI162" i="7" s="1"/>
  <c r="D111" i="13" s="1"/>
  <c r="AD166" i="7"/>
  <c r="AG166" i="7" s="1"/>
  <c r="AH166" i="7" s="1"/>
  <c r="AI166" i="7" s="1"/>
  <c r="D115" i="13" s="1"/>
  <c r="AD170" i="7"/>
  <c r="AG170" i="7" s="1"/>
  <c r="AH170" i="7" s="1"/>
  <c r="AI170" i="7" s="1"/>
  <c r="D119" i="13" s="1"/>
  <c r="AD174" i="7"/>
  <c r="AG174" i="7" s="1"/>
  <c r="AH174" i="7" s="1"/>
  <c r="AI174" i="7" s="1"/>
  <c r="D123" i="13" s="1"/>
  <c r="AD178" i="7"/>
  <c r="AG178" i="7" s="1"/>
  <c r="AH178" i="7" s="1"/>
  <c r="AI178" i="7" s="1"/>
  <c r="D127" i="13" s="1"/>
  <c r="AD182" i="7"/>
  <c r="AG182" i="7" s="1"/>
  <c r="AH182" i="7" s="1"/>
  <c r="AI182" i="7" s="1"/>
  <c r="D131" i="13" s="1"/>
  <c r="AD186" i="7"/>
  <c r="AG186" i="7" s="1"/>
  <c r="AH186" i="7" s="1"/>
  <c r="AI186" i="7" s="1"/>
  <c r="D135" i="13" s="1"/>
  <c r="AD190" i="7"/>
  <c r="AG190" i="7" s="1"/>
  <c r="AH190" i="7" s="1"/>
  <c r="AI190" i="7" s="1"/>
  <c r="D139" i="13" s="1"/>
  <c r="AD194" i="7"/>
  <c r="AG194" i="7" s="1"/>
  <c r="AH194" i="7" s="1"/>
  <c r="AI194" i="7" s="1"/>
  <c r="D143" i="13" s="1"/>
  <c r="AD198" i="7"/>
  <c r="AG198" i="7" s="1"/>
  <c r="AH198" i="7" s="1"/>
  <c r="AI198" i="7" s="1"/>
  <c r="D147" i="13" s="1"/>
  <c r="AD202" i="7"/>
  <c r="AG202" i="7" s="1"/>
  <c r="AH202" i="7" s="1"/>
  <c r="AI202" i="7" s="1"/>
  <c r="D151" i="13" s="1"/>
  <c r="AD206" i="7"/>
  <c r="AG206" i="7" s="1"/>
  <c r="AH206" i="7" s="1"/>
  <c r="AI206" i="7" s="1"/>
  <c r="D155" i="13" s="1"/>
  <c r="AD210" i="7"/>
  <c r="AG210" i="7" s="1"/>
  <c r="AH210" i="7" s="1"/>
  <c r="AI210" i="7" s="1"/>
  <c r="D159" i="13" s="1"/>
  <c r="AD214" i="7"/>
  <c r="AG214" i="7" s="1"/>
  <c r="AH214" i="7" s="1"/>
  <c r="AI214" i="7" s="1"/>
  <c r="D163" i="13" s="1"/>
  <c r="AD218" i="7"/>
  <c r="AG218" i="7" s="1"/>
  <c r="AH218" i="7" s="1"/>
  <c r="AI218" i="7" s="1"/>
  <c r="D167" i="13" s="1"/>
  <c r="AD222" i="7"/>
  <c r="AG222" i="7" s="1"/>
  <c r="AH222" i="7" s="1"/>
  <c r="AI222" i="7" s="1"/>
  <c r="D171" i="13" s="1"/>
  <c r="AD226" i="7"/>
  <c r="AG226" i="7" s="1"/>
  <c r="AH226" i="7" s="1"/>
  <c r="AI226" i="7" s="1"/>
  <c r="D175" i="13" s="1"/>
  <c r="AD230" i="7"/>
  <c r="AG230" i="7" s="1"/>
  <c r="AH230" i="7" s="1"/>
  <c r="AI230" i="7" s="1"/>
  <c r="D179" i="13" s="1"/>
  <c r="AD234" i="7"/>
  <c r="AG234" i="7" s="1"/>
  <c r="AH234" i="7" s="1"/>
  <c r="AI234" i="7" s="1"/>
  <c r="D183" i="13" s="1"/>
  <c r="AD238" i="7"/>
  <c r="AG238" i="7" s="1"/>
  <c r="AH238" i="7" s="1"/>
  <c r="AI238" i="7" s="1"/>
  <c r="D187" i="13" s="1"/>
  <c r="AD242" i="7"/>
  <c r="AG242" i="7" s="1"/>
  <c r="AH242" i="7" s="1"/>
  <c r="AI242" i="7" s="1"/>
  <c r="D191" i="13" s="1"/>
  <c r="AD246" i="7"/>
  <c r="AG246" i="7" s="1"/>
  <c r="AH246" i="7" s="1"/>
  <c r="AI246" i="7" s="1"/>
  <c r="D195" i="13" s="1"/>
  <c r="AD250" i="7"/>
  <c r="AG250" i="7" s="1"/>
  <c r="AH250" i="7" s="1"/>
  <c r="AI250" i="7" s="1"/>
  <c r="D199" i="13" s="1"/>
  <c r="AD254" i="7"/>
  <c r="AG254" i="7" s="1"/>
  <c r="AH254" i="7" s="1"/>
  <c r="AI254" i="7" s="1"/>
  <c r="D203" i="13" s="1"/>
  <c r="AD258" i="7"/>
  <c r="AG258" i="7" s="1"/>
  <c r="AH258" i="7" s="1"/>
  <c r="AI258" i="7" s="1"/>
  <c r="D207" i="13" s="1"/>
  <c r="AD262" i="7"/>
  <c r="AG262" i="7" s="1"/>
  <c r="AH262" i="7" s="1"/>
  <c r="AI262" i="7" s="1"/>
  <c r="D211" i="13" s="1"/>
  <c r="AD266" i="7"/>
  <c r="AG266" i="7" s="1"/>
  <c r="AH266" i="7" s="1"/>
  <c r="AI266" i="7" s="1"/>
  <c r="D215" i="13" s="1"/>
  <c r="AD270" i="7"/>
  <c r="AG270" i="7" s="1"/>
  <c r="AH270" i="7" s="1"/>
  <c r="AI270" i="7" s="1"/>
  <c r="D219" i="13" s="1"/>
  <c r="AD274" i="7"/>
  <c r="AG274" i="7" s="1"/>
  <c r="AH274" i="7" s="1"/>
  <c r="AI274" i="7" s="1"/>
  <c r="D223" i="13" s="1"/>
  <c r="AD278" i="7"/>
  <c r="AG278" i="7" s="1"/>
  <c r="AH278" i="7" s="1"/>
  <c r="AI278" i="7" s="1"/>
  <c r="D227" i="13" s="1"/>
  <c r="AD282" i="7"/>
  <c r="AG282" i="7" s="1"/>
  <c r="AH282" i="7" s="1"/>
  <c r="AI282" i="7" s="1"/>
  <c r="D231" i="13" s="1"/>
  <c r="AD286" i="7"/>
  <c r="AG286" i="7" s="1"/>
  <c r="AH286" i="7" s="1"/>
  <c r="AI286" i="7" s="1"/>
  <c r="D235" i="13" s="1"/>
  <c r="AD290" i="7"/>
  <c r="AG290" i="7" s="1"/>
  <c r="AH290" i="7" s="1"/>
  <c r="AI290" i="7" s="1"/>
  <c r="D239" i="13" s="1"/>
  <c r="AD294" i="7"/>
  <c r="AG294" i="7" s="1"/>
  <c r="AH294" i="7" s="1"/>
  <c r="AI294" i="7" s="1"/>
  <c r="D243" i="13" s="1"/>
  <c r="AD298" i="7"/>
  <c r="AG298" i="7" s="1"/>
  <c r="AH298" i="7" s="1"/>
  <c r="AI298" i="7" s="1"/>
  <c r="D247" i="13" s="1"/>
  <c r="AD302" i="7"/>
  <c r="AG302" i="7" s="1"/>
  <c r="AH302" i="7" s="1"/>
  <c r="AI302" i="7" s="1"/>
  <c r="D251" i="13" s="1"/>
  <c r="AD306" i="7"/>
  <c r="AG306" i="7" s="1"/>
  <c r="AH306" i="7" s="1"/>
  <c r="AI306" i="7" s="1"/>
  <c r="D255" i="13" s="1"/>
  <c r="AD310" i="7"/>
  <c r="AG310" i="7" s="1"/>
  <c r="AH310" i="7" s="1"/>
  <c r="AI310" i="7" s="1"/>
  <c r="D259" i="13" s="1"/>
  <c r="AD314" i="7"/>
  <c r="AG314" i="7" s="1"/>
  <c r="AH314" i="7" s="1"/>
  <c r="AI314" i="7" s="1"/>
  <c r="D263" i="13" s="1"/>
  <c r="AD318" i="7"/>
  <c r="AG318" i="7" s="1"/>
  <c r="AH318" i="7" s="1"/>
  <c r="AI318" i="7" s="1"/>
  <c r="D267" i="13" s="1"/>
  <c r="AD322" i="7"/>
  <c r="AG322" i="7" s="1"/>
  <c r="AH322" i="7" s="1"/>
  <c r="AI322" i="7" s="1"/>
  <c r="D271" i="13" s="1"/>
  <c r="AD326" i="7"/>
  <c r="AG326" i="7" s="1"/>
  <c r="AH326" i="7" s="1"/>
  <c r="AI326" i="7" s="1"/>
  <c r="D275" i="13" s="1"/>
  <c r="AD330" i="7"/>
  <c r="AG330" i="7" s="1"/>
  <c r="AH330" i="7" s="1"/>
  <c r="AI330" i="7" s="1"/>
  <c r="D279" i="13" s="1"/>
  <c r="AD334" i="7"/>
  <c r="AG334" i="7" s="1"/>
  <c r="AH334" i="7" s="1"/>
  <c r="AI334" i="7" s="1"/>
  <c r="D283" i="13" s="1"/>
  <c r="AD338" i="7"/>
  <c r="AG338" i="7" s="1"/>
  <c r="AH338" i="7" s="1"/>
  <c r="AI338" i="7" s="1"/>
  <c r="D287" i="13" s="1"/>
  <c r="AD342" i="7"/>
  <c r="AG342" i="7" s="1"/>
  <c r="AH342" i="7" s="1"/>
  <c r="AI342" i="7" s="1"/>
  <c r="D291" i="13" s="1"/>
  <c r="AD346" i="7"/>
  <c r="AG346" i="7" s="1"/>
  <c r="AH346" i="7" s="1"/>
  <c r="AI346" i="7" s="1"/>
  <c r="D295" i="13" s="1"/>
  <c r="AD350" i="7"/>
  <c r="AG350" i="7" s="1"/>
  <c r="AH350" i="7" s="1"/>
  <c r="AI350" i="7" s="1"/>
  <c r="D299" i="13" s="1"/>
  <c r="AD354" i="7"/>
  <c r="AG354" i="7" s="1"/>
  <c r="AH354" i="7" s="1"/>
  <c r="AI354" i="7" s="1"/>
  <c r="D303" i="13" s="1"/>
  <c r="AD358" i="7"/>
  <c r="AG358" i="7" s="1"/>
  <c r="AH358" i="7" s="1"/>
  <c r="AI358" i="7" s="1"/>
  <c r="D307" i="13" s="1"/>
  <c r="AD362" i="7"/>
  <c r="AG362" i="7" s="1"/>
  <c r="AH362" i="7" s="1"/>
  <c r="AI362" i="7" s="1"/>
  <c r="D311" i="13" s="1"/>
  <c r="AD366" i="7"/>
  <c r="AG366" i="7" s="1"/>
  <c r="AH366" i="7" s="1"/>
  <c r="AI366" i="7" s="1"/>
  <c r="D315" i="13" s="1"/>
  <c r="AD370" i="7"/>
  <c r="AG370" i="7" s="1"/>
  <c r="AH370" i="7" s="1"/>
  <c r="AI370" i="7" s="1"/>
  <c r="D319" i="13" s="1"/>
  <c r="AD374" i="7"/>
  <c r="AG374" i="7" s="1"/>
  <c r="AH374" i="7" s="1"/>
  <c r="AI374" i="7" s="1"/>
  <c r="D323" i="13" s="1"/>
  <c r="AD378" i="7"/>
  <c r="AG378" i="7" s="1"/>
  <c r="AH378" i="7" s="1"/>
  <c r="AI378" i="7" s="1"/>
  <c r="D327" i="13" s="1"/>
  <c r="AD382" i="7"/>
  <c r="AG382" i="7" s="1"/>
  <c r="AH382" i="7" s="1"/>
  <c r="AI382" i="7" s="1"/>
  <c r="D331" i="13" s="1"/>
  <c r="AD386" i="7"/>
  <c r="AG386" i="7" s="1"/>
  <c r="AH386" i="7" s="1"/>
  <c r="AI386" i="7" s="1"/>
  <c r="D335" i="13" s="1"/>
  <c r="AD390" i="7"/>
  <c r="AG390" i="7" s="1"/>
  <c r="AH390" i="7" s="1"/>
  <c r="AI390" i="7" s="1"/>
  <c r="D339" i="13" s="1"/>
  <c r="AD394" i="7"/>
  <c r="AG394" i="7" s="1"/>
  <c r="AH394" i="7" s="1"/>
  <c r="AI394" i="7" s="1"/>
  <c r="D343" i="13" s="1"/>
  <c r="AD398" i="7"/>
  <c r="AG398" i="7" s="1"/>
  <c r="AH398" i="7" s="1"/>
  <c r="AI398" i="7" s="1"/>
  <c r="D347" i="13" s="1"/>
  <c r="AD402" i="7"/>
  <c r="AG402" i="7" s="1"/>
  <c r="AH402" i="7" s="1"/>
  <c r="AI402" i="7" s="1"/>
  <c r="D351" i="13" s="1"/>
  <c r="AD406" i="7"/>
  <c r="AG406" i="7" s="1"/>
  <c r="AH406" i="7" s="1"/>
  <c r="AI406" i="7" s="1"/>
  <c r="D355" i="13" s="1"/>
  <c r="AD410" i="7"/>
  <c r="AG410" i="7" s="1"/>
  <c r="AH410" i="7" s="1"/>
  <c r="AI410" i="7" s="1"/>
  <c r="D359" i="13" s="1"/>
  <c r="AD414" i="7"/>
  <c r="AG414" i="7" s="1"/>
  <c r="AH414" i="7" s="1"/>
  <c r="AI414" i="7" s="1"/>
  <c r="D363" i="13" s="1"/>
  <c r="AD418" i="7"/>
  <c r="AG418" i="7" s="1"/>
  <c r="AH418" i="7" s="1"/>
  <c r="AI418" i="7" s="1"/>
  <c r="D367" i="13" s="1"/>
  <c r="AD422" i="7"/>
  <c r="AG422" i="7" s="1"/>
  <c r="AH422" i="7" s="1"/>
  <c r="AI422" i="7" s="1"/>
  <c r="D371" i="13" s="1"/>
  <c r="AD426" i="7"/>
  <c r="AG426" i="7" s="1"/>
  <c r="AH426" i="7" s="1"/>
  <c r="AI426" i="7" s="1"/>
  <c r="D375" i="13" s="1"/>
  <c r="AD430" i="7"/>
  <c r="AG430" i="7" s="1"/>
  <c r="AH430" i="7" s="1"/>
  <c r="AI430" i="7" s="1"/>
  <c r="D379" i="13" s="1"/>
  <c r="AD434" i="7"/>
  <c r="AG434" i="7" s="1"/>
  <c r="AH434" i="7" s="1"/>
  <c r="AI434" i="7" s="1"/>
  <c r="D383" i="13" s="1"/>
  <c r="AD438" i="7"/>
  <c r="AG438" i="7" s="1"/>
  <c r="AH438" i="7" s="1"/>
  <c r="AI438" i="7" s="1"/>
  <c r="D387" i="13" s="1"/>
  <c r="AD442" i="7"/>
  <c r="AG442" i="7" s="1"/>
  <c r="AH442" i="7" s="1"/>
  <c r="AI442" i="7" s="1"/>
  <c r="D391" i="13" s="1"/>
  <c r="AD446" i="7"/>
  <c r="AG446" i="7" s="1"/>
  <c r="AH446" i="7" s="1"/>
  <c r="AI446" i="7" s="1"/>
  <c r="D395" i="13" s="1"/>
  <c r="AD450" i="7"/>
  <c r="AG450" i="7" s="1"/>
  <c r="AH450" i="7" s="1"/>
  <c r="AI450" i="7" s="1"/>
  <c r="D399" i="13" s="1"/>
  <c r="AD454" i="7"/>
  <c r="AG454" i="7" s="1"/>
  <c r="AH454" i="7" s="1"/>
  <c r="AI454" i="7" s="1"/>
  <c r="D403" i="13" s="1"/>
  <c r="AD458" i="7"/>
  <c r="AG458" i="7" s="1"/>
  <c r="AH458" i="7" s="1"/>
  <c r="AI458" i="7" s="1"/>
  <c r="D407" i="13" s="1"/>
  <c r="AD462" i="7"/>
  <c r="AG462" i="7" s="1"/>
  <c r="AH462" i="7" s="1"/>
  <c r="AI462" i="7" s="1"/>
  <c r="D411" i="13" s="1"/>
  <c r="AD466" i="7"/>
  <c r="AG466" i="7" s="1"/>
  <c r="AH466" i="7" s="1"/>
  <c r="AI466" i="7" s="1"/>
  <c r="D415" i="13" s="1"/>
  <c r="AD470" i="7"/>
  <c r="AG470" i="7" s="1"/>
  <c r="AH470" i="7" s="1"/>
  <c r="AI470" i="7" s="1"/>
  <c r="D419" i="13" s="1"/>
  <c r="AD474" i="7"/>
  <c r="AG474" i="7" s="1"/>
  <c r="AH474" i="7" s="1"/>
  <c r="AI474" i="7" s="1"/>
  <c r="D423" i="13" s="1"/>
  <c r="AD478" i="7"/>
  <c r="AG478" i="7" s="1"/>
  <c r="AH478" i="7" s="1"/>
  <c r="AI478" i="7" s="1"/>
  <c r="D427" i="13" s="1"/>
  <c r="AD482" i="7"/>
  <c r="AG482" i="7" s="1"/>
  <c r="AH482" i="7" s="1"/>
  <c r="AI482" i="7" s="1"/>
  <c r="D431" i="13" s="1"/>
  <c r="AD486" i="7"/>
  <c r="AG486" i="7" s="1"/>
  <c r="AH486" i="7" s="1"/>
  <c r="AI486" i="7" s="1"/>
  <c r="D435" i="13" s="1"/>
  <c r="AD490" i="7"/>
  <c r="AG490" i="7" s="1"/>
  <c r="AH490" i="7" s="1"/>
  <c r="AI490" i="7" s="1"/>
  <c r="D439" i="13" s="1"/>
  <c r="AD494" i="7"/>
  <c r="AG494" i="7" s="1"/>
  <c r="AH494" i="7" s="1"/>
  <c r="AI494" i="7" s="1"/>
  <c r="D443" i="13" s="1"/>
  <c r="AD498" i="7"/>
  <c r="AG498" i="7" s="1"/>
  <c r="AH498" i="7" s="1"/>
  <c r="AI498" i="7" s="1"/>
  <c r="D447" i="13" s="1"/>
  <c r="AD502" i="7"/>
  <c r="AG502" i="7" s="1"/>
  <c r="AH502" i="7" s="1"/>
  <c r="AI502" i="7" s="1"/>
  <c r="D451" i="13" s="1"/>
  <c r="AD506" i="7"/>
  <c r="AG506" i="7" s="1"/>
  <c r="AH506" i="7" s="1"/>
  <c r="AI506" i="7" s="1"/>
  <c r="D455" i="13" s="1"/>
  <c r="AD510" i="7"/>
  <c r="AG510" i="7" s="1"/>
  <c r="AH510" i="7" s="1"/>
  <c r="AI510" i="7" s="1"/>
  <c r="D459" i="13" s="1"/>
  <c r="AD514" i="7"/>
  <c r="AG514" i="7" s="1"/>
  <c r="AH514" i="7" s="1"/>
  <c r="AI514" i="7" s="1"/>
  <c r="D463" i="13" s="1"/>
  <c r="AD518" i="7"/>
  <c r="AG518" i="7" s="1"/>
  <c r="AH518" i="7" s="1"/>
  <c r="AI518" i="7" s="1"/>
  <c r="D467" i="13" s="1"/>
  <c r="AD522" i="7"/>
  <c r="AG522" i="7" s="1"/>
  <c r="AH522" i="7" s="1"/>
  <c r="AI522" i="7" s="1"/>
  <c r="D471" i="13" s="1"/>
  <c r="AD526" i="7"/>
  <c r="AG526" i="7" s="1"/>
  <c r="AH526" i="7" s="1"/>
  <c r="AI526" i="7" s="1"/>
  <c r="D475" i="13" s="1"/>
  <c r="AD530" i="7"/>
  <c r="AG530" i="7" s="1"/>
  <c r="AH530" i="7" s="1"/>
  <c r="AI530" i="7" s="1"/>
  <c r="D479" i="13" s="1"/>
  <c r="AD534" i="7"/>
  <c r="AG534" i="7" s="1"/>
  <c r="AH534" i="7" s="1"/>
  <c r="AI534" i="7" s="1"/>
  <c r="D483" i="13" s="1"/>
  <c r="AD538" i="7"/>
  <c r="AG538" i="7" s="1"/>
  <c r="AH538" i="7" s="1"/>
  <c r="AI538" i="7" s="1"/>
  <c r="D487" i="13" s="1"/>
  <c r="AD542" i="7"/>
  <c r="AG542" i="7" s="1"/>
  <c r="AH542" i="7" s="1"/>
  <c r="AI542" i="7" s="1"/>
  <c r="D491" i="13" s="1"/>
  <c r="AD546" i="7"/>
  <c r="AG546" i="7" s="1"/>
  <c r="AH546" i="7" s="1"/>
  <c r="AI546" i="7" s="1"/>
  <c r="D495" i="13" s="1"/>
  <c r="AD550" i="7"/>
  <c r="AG550" i="7" s="1"/>
  <c r="AH550" i="7" s="1"/>
  <c r="AI550" i="7" s="1"/>
  <c r="D499" i="13" s="1"/>
  <c r="AD554" i="7"/>
  <c r="AG554" i="7" s="1"/>
  <c r="AH554" i="7" s="1"/>
  <c r="AI554" i="7" s="1"/>
  <c r="D503" i="13" s="1"/>
  <c r="AD558" i="7"/>
  <c r="AG558" i="7" s="1"/>
  <c r="AH558" i="7" s="1"/>
  <c r="AI558" i="7" s="1"/>
  <c r="D507" i="13" s="1"/>
  <c r="AD562" i="7"/>
  <c r="AG562" i="7" s="1"/>
  <c r="AH562" i="7" s="1"/>
  <c r="AI562" i="7" s="1"/>
  <c r="D511" i="13" s="1"/>
  <c r="AD566" i="7"/>
  <c r="AG566" i="7" s="1"/>
  <c r="AH566" i="7" s="1"/>
  <c r="AI566" i="7" s="1"/>
  <c r="D515" i="13" s="1"/>
  <c r="AD570" i="7"/>
  <c r="AG570" i="7" s="1"/>
  <c r="AH570" i="7" s="1"/>
  <c r="AI570" i="7" s="1"/>
  <c r="D519" i="13" s="1"/>
  <c r="AD574" i="7"/>
  <c r="AG574" i="7" s="1"/>
  <c r="AH574" i="7" s="1"/>
  <c r="AI574" i="7" s="1"/>
  <c r="D523" i="13" s="1"/>
  <c r="AD578" i="7"/>
  <c r="AG578" i="7" s="1"/>
  <c r="AH578" i="7" s="1"/>
  <c r="AI578" i="7" s="1"/>
  <c r="D527" i="13" s="1"/>
  <c r="AD582" i="7"/>
  <c r="AG582" i="7" s="1"/>
  <c r="AH582" i="7" s="1"/>
  <c r="AI582" i="7" s="1"/>
  <c r="D531" i="13" s="1"/>
  <c r="AD586" i="7"/>
  <c r="AG586" i="7" s="1"/>
  <c r="AH586" i="7" s="1"/>
  <c r="AI586" i="7" s="1"/>
  <c r="D535" i="13" s="1"/>
  <c r="AD590" i="7"/>
  <c r="AG590" i="7" s="1"/>
  <c r="AH590" i="7" s="1"/>
  <c r="AI590" i="7" s="1"/>
  <c r="D539" i="13" s="1"/>
  <c r="AD594" i="7"/>
  <c r="AG594" i="7" s="1"/>
  <c r="AH594" i="7" s="1"/>
  <c r="AI594" i="7" s="1"/>
  <c r="D543" i="13" s="1"/>
  <c r="AD598" i="7"/>
  <c r="AG598" i="7" s="1"/>
  <c r="AH598" i="7" s="1"/>
  <c r="AI598" i="7" s="1"/>
  <c r="D547" i="13" s="1"/>
  <c r="AD602" i="7"/>
  <c r="AG602" i="7" s="1"/>
  <c r="AH602" i="7" s="1"/>
  <c r="AI602" i="7" s="1"/>
  <c r="D551" i="13" s="1"/>
  <c r="AD606" i="7"/>
  <c r="AG606" i="7" s="1"/>
  <c r="AH606" i="7" s="1"/>
  <c r="AI606" i="7" s="1"/>
  <c r="D555" i="13" s="1"/>
  <c r="AD610" i="7"/>
  <c r="AG610" i="7" s="1"/>
  <c r="AH610" i="7" s="1"/>
  <c r="AI610" i="7" s="1"/>
  <c r="D559" i="13" s="1"/>
  <c r="AD614" i="7"/>
  <c r="AG614" i="7" s="1"/>
  <c r="AH614" i="7" s="1"/>
  <c r="AI614" i="7" s="1"/>
  <c r="D563" i="13" s="1"/>
  <c r="AD618" i="7"/>
  <c r="AG618" i="7" s="1"/>
  <c r="AH618" i="7" s="1"/>
  <c r="AI618" i="7" s="1"/>
  <c r="D567" i="13" s="1"/>
  <c r="AD622" i="7"/>
  <c r="AG622" i="7" s="1"/>
  <c r="AH622" i="7" s="1"/>
  <c r="AI622" i="7" s="1"/>
  <c r="D571" i="13" s="1"/>
  <c r="AD626" i="7"/>
  <c r="AG626" i="7" s="1"/>
  <c r="AH626" i="7" s="1"/>
  <c r="AI626" i="7" s="1"/>
  <c r="D575" i="13" s="1"/>
  <c r="AD630" i="7"/>
  <c r="AG630" i="7" s="1"/>
  <c r="AH630" i="7" s="1"/>
  <c r="AI630" i="7" s="1"/>
  <c r="D579" i="13" s="1"/>
  <c r="AD634" i="7"/>
  <c r="AG634" i="7" s="1"/>
  <c r="AH634" i="7" s="1"/>
  <c r="AI634" i="7" s="1"/>
  <c r="D583" i="13" s="1"/>
  <c r="AD638" i="7"/>
  <c r="AG638" i="7" s="1"/>
  <c r="AH638" i="7" s="1"/>
  <c r="AI638" i="7" s="1"/>
  <c r="D587" i="13" s="1"/>
  <c r="AD642" i="7"/>
  <c r="AG642" i="7" s="1"/>
  <c r="AH642" i="7" s="1"/>
  <c r="AI642" i="7" s="1"/>
  <c r="D591" i="13" s="1"/>
  <c r="AD646" i="7"/>
  <c r="AG646" i="7" s="1"/>
  <c r="AH646" i="7" s="1"/>
  <c r="AI646" i="7" s="1"/>
  <c r="D595" i="13" s="1"/>
  <c r="AD650" i="7"/>
  <c r="AG650" i="7" s="1"/>
  <c r="AH650" i="7" s="1"/>
  <c r="AI650" i="7" s="1"/>
  <c r="D599" i="13" s="1"/>
  <c r="AD654" i="7"/>
  <c r="AG654" i="7" s="1"/>
  <c r="AH654" i="7" s="1"/>
  <c r="AI654" i="7" s="1"/>
  <c r="D603" i="13" s="1"/>
  <c r="AD658" i="7"/>
  <c r="AG658" i="7" s="1"/>
  <c r="AH658" i="7" s="1"/>
  <c r="AI658" i="7" s="1"/>
  <c r="D607" i="13" s="1"/>
  <c r="AD662" i="7"/>
  <c r="AG662" i="7" s="1"/>
  <c r="AH662" i="7" s="1"/>
  <c r="AI662" i="7" s="1"/>
  <c r="D611" i="13" s="1"/>
  <c r="AD666" i="7"/>
  <c r="AG666" i="7" s="1"/>
  <c r="AH666" i="7" s="1"/>
  <c r="AI666" i="7" s="1"/>
  <c r="D615" i="13" s="1"/>
  <c r="AD670" i="7"/>
  <c r="AG670" i="7" s="1"/>
  <c r="AH670" i="7" s="1"/>
  <c r="AI670" i="7" s="1"/>
  <c r="D619" i="13" s="1"/>
  <c r="AD674" i="7"/>
  <c r="AG674" i="7" s="1"/>
  <c r="AH674" i="7" s="1"/>
  <c r="AI674" i="7" s="1"/>
  <c r="D623" i="13" s="1"/>
  <c r="AD678" i="7"/>
  <c r="AG678" i="7" s="1"/>
  <c r="AH678" i="7" s="1"/>
  <c r="AI678" i="7" s="1"/>
  <c r="D627" i="13" s="1"/>
  <c r="AD682" i="7"/>
  <c r="AG682" i="7" s="1"/>
  <c r="AH682" i="7" s="1"/>
  <c r="AI682" i="7" s="1"/>
  <c r="D631" i="13" s="1"/>
  <c r="AD686" i="7"/>
  <c r="AG686" i="7" s="1"/>
  <c r="AH686" i="7" s="1"/>
  <c r="AI686" i="7" s="1"/>
  <c r="D635" i="13" s="1"/>
  <c r="AD690" i="7"/>
  <c r="AG690" i="7" s="1"/>
  <c r="AH690" i="7" s="1"/>
  <c r="AI690" i="7" s="1"/>
  <c r="D639" i="13" s="1"/>
  <c r="AD694" i="7"/>
  <c r="AG694" i="7" s="1"/>
  <c r="AH694" i="7" s="1"/>
  <c r="AI694" i="7" s="1"/>
  <c r="D643" i="13" s="1"/>
  <c r="AD698" i="7"/>
  <c r="AG698" i="7" s="1"/>
  <c r="AH698" i="7" s="1"/>
  <c r="AI698" i="7" s="1"/>
  <c r="D647" i="13" s="1"/>
  <c r="AD702" i="7"/>
  <c r="AG702" i="7" s="1"/>
  <c r="AH702" i="7" s="1"/>
  <c r="AI702" i="7" s="1"/>
  <c r="D651" i="13" s="1"/>
  <c r="AD706" i="7"/>
  <c r="AG706" i="7" s="1"/>
  <c r="AH706" i="7" s="1"/>
  <c r="AI706" i="7" s="1"/>
  <c r="D655" i="13" s="1"/>
  <c r="AD710" i="7"/>
  <c r="AG710" i="7" s="1"/>
  <c r="AH710" i="7" s="1"/>
  <c r="AI710" i="7" s="1"/>
  <c r="D659" i="13" s="1"/>
  <c r="AD714" i="7"/>
  <c r="AG714" i="7" s="1"/>
  <c r="AH714" i="7" s="1"/>
  <c r="AI714" i="7" s="1"/>
  <c r="D663" i="13" s="1"/>
  <c r="AD718" i="7"/>
  <c r="AG718" i="7" s="1"/>
  <c r="AH718" i="7" s="1"/>
  <c r="AI718" i="7" s="1"/>
  <c r="D667" i="13" s="1"/>
  <c r="AD722" i="7"/>
  <c r="AG722" i="7" s="1"/>
  <c r="AH722" i="7" s="1"/>
  <c r="AI722" i="7" s="1"/>
  <c r="D671" i="13" s="1"/>
  <c r="AD726" i="7"/>
  <c r="AG726" i="7" s="1"/>
  <c r="AH726" i="7" s="1"/>
  <c r="AI726" i="7" s="1"/>
  <c r="D675" i="13" s="1"/>
  <c r="AD730" i="7"/>
  <c r="AG730" i="7" s="1"/>
  <c r="AH730" i="7" s="1"/>
  <c r="AI730" i="7" s="1"/>
  <c r="D679" i="13" s="1"/>
  <c r="AD734" i="7"/>
  <c r="AG734" i="7" s="1"/>
  <c r="AH734" i="7" s="1"/>
  <c r="AI734" i="7" s="1"/>
  <c r="D683" i="13" s="1"/>
  <c r="AD738" i="7"/>
  <c r="AG738" i="7" s="1"/>
  <c r="AH738" i="7" s="1"/>
  <c r="AI738" i="7" s="1"/>
  <c r="D687" i="13" s="1"/>
  <c r="AD742" i="7"/>
  <c r="AG742" i="7" s="1"/>
  <c r="AH742" i="7" s="1"/>
  <c r="AI742" i="7" s="1"/>
  <c r="D691" i="13" s="1"/>
  <c r="AD746" i="7"/>
  <c r="AG746" i="7" s="1"/>
  <c r="AH746" i="7" s="1"/>
  <c r="AI746" i="7" s="1"/>
  <c r="D695" i="13" s="1"/>
  <c r="AD750" i="7"/>
  <c r="AG750" i="7" s="1"/>
  <c r="AH750" i="7" s="1"/>
  <c r="AI750" i="7" s="1"/>
  <c r="D699" i="13" s="1"/>
  <c r="AD754" i="7"/>
  <c r="AG754" i="7" s="1"/>
  <c r="AH754" i="7" s="1"/>
  <c r="AI754" i="7" s="1"/>
  <c r="D703" i="13" s="1"/>
  <c r="AD758" i="7"/>
  <c r="AG758" i="7" s="1"/>
  <c r="AH758" i="7" s="1"/>
  <c r="AI758" i="7" s="1"/>
  <c r="D707" i="13" s="1"/>
  <c r="AD762" i="7"/>
  <c r="AG762" i="7" s="1"/>
  <c r="AH762" i="7" s="1"/>
  <c r="AI762" i="7" s="1"/>
  <c r="D711" i="13" s="1"/>
  <c r="AD766" i="7"/>
  <c r="AG766" i="7" s="1"/>
  <c r="AH766" i="7" s="1"/>
  <c r="AI766" i="7" s="1"/>
  <c r="D715" i="13" s="1"/>
  <c r="AD770" i="7"/>
  <c r="AG770" i="7" s="1"/>
  <c r="AH770" i="7" s="1"/>
  <c r="AI770" i="7" s="1"/>
  <c r="D719" i="13" s="1"/>
  <c r="AD774" i="7"/>
  <c r="AG774" i="7" s="1"/>
  <c r="AH774" i="7" s="1"/>
  <c r="AI774" i="7" s="1"/>
  <c r="D723" i="13" s="1"/>
  <c r="AD778" i="7"/>
  <c r="AG778" i="7" s="1"/>
  <c r="AH778" i="7" s="1"/>
  <c r="AI778" i="7" s="1"/>
  <c r="D727" i="13" s="1"/>
  <c r="AD782" i="7"/>
  <c r="AG782" i="7" s="1"/>
  <c r="AH782" i="7" s="1"/>
  <c r="AI782" i="7" s="1"/>
  <c r="D731" i="13" s="1"/>
  <c r="AD786" i="7"/>
  <c r="AG786" i="7" s="1"/>
  <c r="AH786" i="7" s="1"/>
  <c r="AI786" i="7" s="1"/>
  <c r="D735" i="13" s="1"/>
  <c r="AD790" i="7"/>
  <c r="AG790" i="7" s="1"/>
  <c r="AH790" i="7" s="1"/>
  <c r="AI790" i="7" s="1"/>
  <c r="D739" i="13" s="1"/>
  <c r="AD794" i="7"/>
  <c r="AG794" i="7" s="1"/>
  <c r="AH794" i="7" s="1"/>
  <c r="AI794" i="7" s="1"/>
  <c r="D743" i="13" s="1"/>
  <c r="AD798" i="7"/>
  <c r="AG798" i="7" s="1"/>
  <c r="AH798" i="7" s="1"/>
  <c r="AI798" i="7" s="1"/>
  <c r="D747" i="13" s="1"/>
  <c r="AD802" i="7"/>
  <c r="AG802" i="7" s="1"/>
  <c r="AH802" i="7" s="1"/>
  <c r="AI802" i="7" s="1"/>
  <c r="D751" i="13" s="1"/>
  <c r="AD806" i="7"/>
  <c r="AG806" i="7" s="1"/>
  <c r="AH806" i="7" s="1"/>
  <c r="AI806" i="7" s="1"/>
  <c r="D755" i="13" s="1"/>
  <c r="AD810" i="7"/>
  <c r="AG810" i="7" s="1"/>
  <c r="AH810" i="7" s="1"/>
  <c r="AI810" i="7" s="1"/>
  <c r="D759" i="13" s="1"/>
  <c r="AD814" i="7"/>
  <c r="AG814" i="7" s="1"/>
  <c r="AH814" i="7" s="1"/>
  <c r="AI814" i="7" s="1"/>
  <c r="D763" i="13" s="1"/>
  <c r="AD818" i="7"/>
  <c r="AG818" i="7" s="1"/>
  <c r="AH818" i="7" s="1"/>
  <c r="AI818" i="7" s="1"/>
  <c r="D767" i="13" s="1"/>
  <c r="AD822" i="7"/>
  <c r="AG822" i="7" s="1"/>
  <c r="AH822" i="7" s="1"/>
  <c r="AI822" i="7" s="1"/>
  <c r="D771" i="13" s="1"/>
  <c r="AD826" i="7"/>
  <c r="AG826" i="7" s="1"/>
  <c r="AH826" i="7" s="1"/>
  <c r="AI826" i="7" s="1"/>
  <c r="D775" i="13" s="1"/>
  <c r="AD830" i="7"/>
  <c r="AG830" i="7" s="1"/>
  <c r="AH830" i="7" s="1"/>
  <c r="AI830" i="7" s="1"/>
  <c r="D779" i="13" s="1"/>
  <c r="AD834" i="7"/>
  <c r="AG834" i="7" s="1"/>
  <c r="AH834" i="7" s="1"/>
  <c r="AI834" i="7" s="1"/>
  <c r="D783" i="13" s="1"/>
  <c r="AD838" i="7"/>
  <c r="AG838" i="7" s="1"/>
  <c r="AH838" i="7" s="1"/>
  <c r="AI838" i="7" s="1"/>
  <c r="D787" i="13" s="1"/>
  <c r="AD842" i="7"/>
  <c r="AG842" i="7" s="1"/>
  <c r="AH842" i="7" s="1"/>
  <c r="AI842" i="7" s="1"/>
  <c r="D791" i="13" s="1"/>
  <c r="AD846" i="7"/>
  <c r="AG846" i="7" s="1"/>
  <c r="AH846" i="7" s="1"/>
  <c r="AI846" i="7" s="1"/>
  <c r="D795" i="13" s="1"/>
  <c r="AD850" i="7"/>
  <c r="AG850" i="7" s="1"/>
  <c r="AH850" i="7" s="1"/>
  <c r="AI850" i="7" s="1"/>
  <c r="D799" i="13" s="1"/>
  <c r="AD854" i="7"/>
  <c r="AG854" i="7" s="1"/>
  <c r="AH854" i="7" s="1"/>
  <c r="AI854" i="7" s="1"/>
  <c r="D803" i="13" s="1"/>
  <c r="AD858" i="7"/>
  <c r="AG858" i="7" s="1"/>
  <c r="AH858" i="7" s="1"/>
  <c r="AI858" i="7" s="1"/>
  <c r="D807" i="13" s="1"/>
  <c r="AD862" i="7"/>
  <c r="AG862" i="7" s="1"/>
  <c r="AH862" i="7" s="1"/>
  <c r="AI862" i="7" s="1"/>
  <c r="D811" i="13" s="1"/>
  <c r="AD866" i="7"/>
  <c r="AG866" i="7" s="1"/>
  <c r="AH866" i="7" s="1"/>
  <c r="AI866" i="7" s="1"/>
  <c r="D815" i="13" s="1"/>
  <c r="AD870" i="7"/>
  <c r="AG870" i="7" s="1"/>
  <c r="AH870" i="7" s="1"/>
  <c r="AI870" i="7" s="1"/>
  <c r="D819" i="13" s="1"/>
  <c r="AD874" i="7"/>
  <c r="AG874" i="7" s="1"/>
  <c r="AH874" i="7" s="1"/>
  <c r="AI874" i="7" s="1"/>
  <c r="D823" i="13" s="1"/>
  <c r="AD878" i="7"/>
  <c r="AG878" i="7" s="1"/>
  <c r="AH878" i="7" s="1"/>
  <c r="AI878" i="7" s="1"/>
  <c r="D827" i="13" s="1"/>
  <c r="AD882" i="7"/>
  <c r="AG882" i="7" s="1"/>
  <c r="AH882" i="7" s="1"/>
  <c r="AI882" i="7" s="1"/>
  <c r="D831" i="13" s="1"/>
  <c r="AD886" i="7"/>
  <c r="AG886" i="7" s="1"/>
  <c r="AH886" i="7" s="1"/>
  <c r="AI886" i="7" s="1"/>
  <c r="D835" i="13" s="1"/>
  <c r="AD890" i="7"/>
  <c r="AG890" i="7" s="1"/>
  <c r="AH890" i="7" s="1"/>
  <c r="AI890" i="7" s="1"/>
  <c r="D839" i="13" s="1"/>
  <c r="AD894" i="7"/>
  <c r="AG894" i="7" s="1"/>
  <c r="AH894" i="7" s="1"/>
  <c r="AI894" i="7" s="1"/>
  <c r="D843" i="13" s="1"/>
  <c r="AD898" i="7"/>
  <c r="AG898" i="7" s="1"/>
  <c r="AH898" i="7" s="1"/>
  <c r="AI898" i="7" s="1"/>
  <c r="D847" i="13" s="1"/>
  <c r="AD902" i="7"/>
  <c r="AG902" i="7" s="1"/>
  <c r="AH902" i="7" s="1"/>
  <c r="AI902" i="7" s="1"/>
  <c r="D851" i="13" s="1"/>
  <c r="AD906" i="7"/>
  <c r="AG906" i="7" s="1"/>
  <c r="AH906" i="7" s="1"/>
  <c r="AI906" i="7" s="1"/>
  <c r="D855" i="13" s="1"/>
  <c r="AD910" i="7"/>
  <c r="AG910" i="7" s="1"/>
  <c r="AH910" i="7" s="1"/>
  <c r="AI910" i="7" s="1"/>
  <c r="D859" i="13" s="1"/>
  <c r="AD914" i="7"/>
  <c r="AG914" i="7" s="1"/>
  <c r="AH914" i="7" s="1"/>
  <c r="AI914" i="7" s="1"/>
  <c r="D863" i="13" s="1"/>
  <c r="AD918" i="7"/>
  <c r="AG918" i="7" s="1"/>
  <c r="AH918" i="7" s="1"/>
  <c r="AI918" i="7" s="1"/>
  <c r="D867" i="13" s="1"/>
  <c r="AD922" i="7"/>
  <c r="AG922" i="7" s="1"/>
  <c r="AH922" i="7" s="1"/>
  <c r="AI922" i="7" s="1"/>
  <c r="D871" i="13" s="1"/>
  <c r="AD926" i="7"/>
  <c r="AG926" i="7" s="1"/>
  <c r="AH926" i="7" s="1"/>
  <c r="AI926" i="7" s="1"/>
  <c r="D875" i="13" s="1"/>
  <c r="AD930" i="7"/>
  <c r="AG930" i="7" s="1"/>
  <c r="AH930" i="7" s="1"/>
  <c r="AI930" i="7" s="1"/>
  <c r="D879" i="13" s="1"/>
  <c r="AD934" i="7"/>
  <c r="AG934" i="7" s="1"/>
  <c r="AH934" i="7" s="1"/>
  <c r="AI934" i="7" s="1"/>
  <c r="D883" i="13" s="1"/>
  <c r="AD938" i="7"/>
  <c r="AG938" i="7" s="1"/>
  <c r="AH938" i="7" s="1"/>
  <c r="AI938" i="7" s="1"/>
  <c r="D887" i="13" s="1"/>
  <c r="AD942" i="7"/>
  <c r="AG942" i="7" s="1"/>
  <c r="AH942" i="7" s="1"/>
  <c r="AI942" i="7" s="1"/>
  <c r="D891" i="13" s="1"/>
  <c r="AD946" i="7"/>
  <c r="AG946" i="7" s="1"/>
  <c r="AH946" i="7" s="1"/>
  <c r="AI946" i="7" s="1"/>
  <c r="D895" i="13" s="1"/>
  <c r="AD950" i="7"/>
  <c r="AG950" i="7" s="1"/>
  <c r="AH950" i="7" s="1"/>
  <c r="AI950" i="7" s="1"/>
  <c r="D899" i="13" s="1"/>
  <c r="AD954" i="7"/>
  <c r="AG954" i="7" s="1"/>
  <c r="AH954" i="7" s="1"/>
  <c r="AI954" i="7" s="1"/>
  <c r="D903" i="13" s="1"/>
  <c r="AD958" i="7"/>
  <c r="AG958" i="7" s="1"/>
  <c r="AH958" i="7" s="1"/>
  <c r="AI958" i="7" s="1"/>
  <c r="D907" i="13" s="1"/>
  <c r="AD962" i="7"/>
  <c r="AG962" i="7" s="1"/>
  <c r="AH962" i="7" s="1"/>
  <c r="AI962" i="7" s="1"/>
  <c r="D911" i="13" s="1"/>
  <c r="AD966" i="7"/>
  <c r="AG966" i="7" s="1"/>
  <c r="AH966" i="7" s="1"/>
  <c r="AI966" i="7" s="1"/>
  <c r="D915" i="13" s="1"/>
  <c r="AD970" i="7"/>
  <c r="AG970" i="7" s="1"/>
  <c r="AH970" i="7" s="1"/>
  <c r="AI970" i="7" s="1"/>
  <c r="D919" i="13" s="1"/>
  <c r="AD974" i="7"/>
  <c r="AG974" i="7" s="1"/>
  <c r="AH974" i="7" s="1"/>
  <c r="AI974" i="7" s="1"/>
  <c r="D923" i="13" s="1"/>
  <c r="AD978" i="7"/>
  <c r="AG978" i="7" s="1"/>
  <c r="AH978" i="7" s="1"/>
  <c r="AI978" i="7" s="1"/>
  <c r="D927" i="13" s="1"/>
  <c r="AD982" i="7"/>
  <c r="AG982" i="7" s="1"/>
  <c r="AH982" i="7" s="1"/>
  <c r="AI982" i="7" s="1"/>
  <c r="D931" i="13" s="1"/>
  <c r="AD986" i="7"/>
  <c r="AG986" i="7" s="1"/>
  <c r="AH986" i="7" s="1"/>
  <c r="AI986" i="7" s="1"/>
  <c r="D935" i="13" s="1"/>
  <c r="AD990" i="7"/>
  <c r="AG990" i="7" s="1"/>
  <c r="AH990" i="7" s="1"/>
  <c r="AI990" i="7" s="1"/>
  <c r="D939" i="13" s="1"/>
  <c r="AD994" i="7"/>
  <c r="AG994" i="7" s="1"/>
  <c r="AH994" i="7" s="1"/>
  <c r="AI994" i="7" s="1"/>
  <c r="D943" i="13" s="1"/>
  <c r="AD998" i="7"/>
  <c r="AG998" i="7" s="1"/>
  <c r="AH998" i="7" s="1"/>
  <c r="AI998" i="7" s="1"/>
  <c r="D947" i="13" s="1"/>
  <c r="AD1002" i="7"/>
  <c r="AG1002" i="7" s="1"/>
  <c r="AH1002" i="7" s="1"/>
  <c r="AI1002" i="7" s="1"/>
  <c r="D951" i="13" s="1"/>
  <c r="AD1006" i="7"/>
  <c r="AG1006" i="7" s="1"/>
  <c r="AH1006" i="7" s="1"/>
  <c r="AI1006" i="7" s="1"/>
  <c r="D955" i="13" s="1"/>
  <c r="AD1010" i="7"/>
  <c r="AG1010" i="7" s="1"/>
  <c r="AH1010" i="7" s="1"/>
  <c r="AI1010" i="7" s="1"/>
  <c r="D959" i="13" s="1"/>
  <c r="AD1014" i="7"/>
  <c r="AG1014" i="7" s="1"/>
  <c r="AH1014" i="7" s="1"/>
  <c r="AI1014" i="7" s="1"/>
  <c r="D963" i="13" s="1"/>
  <c r="AD1018" i="7"/>
  <c r="AG1018" i="7" s="1"/>
  <c r="AH1018" i="7" s="1"/>
  <c r="AI1018" i="7" s="1"/>
  <c r="D967" i="13" s="1"/>
  <c r="AD1022" i="7"/>
  <c r="AG1022" i="7" s="1"/>
  <c r="AH1022" i="7" s="1"/>
  <c r="AI1022" i="7" s="1"/>
  <c r="D971" i="13" s="1"/>
  <c r="AD1026" i="7"/>
  <c r="AG1026" i="7" s="1"/>
  <c r="AH1026" i="7" s="1"/>
  <c r="AI1026" i="7" s="1"/>
  <c r="D975" i="13" s="1"/>
  <c r="AD1030" i="7"/>
  <c r="AG1030" i="7" s="1"/>
  <c r="AH1030" i="7" s="1"/>
  <c r="AI1030" i="7" s="1"/>
  <c r="D979" i="13" s="1"/>
  <c r="AD1034" i="7"/>
  <c r="AG1034" i="7" s="1"/>
  <c r="AH1034" i="7" s="1"/>
  <c r="AI1034" i="7" s="1"/>
  <c r="D983" i="13" s="1"/>
  <c r="AD1038" i="7"/>
  <c r="AG1038" i="7" s="1"/>
  <c r="AH1038" i="7" s="1"/>
  <c r="AI1038" i="7" s="1"/>
  <c r="D987" i="13" s="1"/>
  <c r="AD1042" i="7"/>
  <c r="AG1042" i="7" s="1"/>
  <c r="AH1042" i="7" s="1"/>
  <c r="AI1042" i="7" s="1"/>
  <c r="D991" i="13" s="1"/>
  <c r="AD1046" i="7"/>
  <c r="AG1046" i="7" s="1"/>
  <c r="AH1046" i="7" s="1"/>
  <c r="AI1046" i="7" s="1"/>
  <c r="D995" i="13" s="1"/>
  <c r="AD1050" i="7"/>
  <c r="AG1050" i="7" s="1"/>
  <c r="AH1050" i="7" s="1"/>
  <c r="AI1050" i="7" s="1"/>
  <c r="D999" i="13" s="1"/>
  <c r="AD56" i="7"/>
  <c r="AG56" i="7" s="1"/>
  <c r="AH56" i="7" s="1"/>
  <c r="AI56" i="7" s="1"/>
  <c r="D5" i="13" s="1"/>
  <c r="AD60" i="7"/>
  <c r="AG60" i="7" s="1"/>
  <c r="AH60" i="7" s="1"/>
  <c r="AI60" i="7" s="1"/>
  <c r="D9" i="13" s="1"/>
  <c r="AD64" i="7"/>
  <c r="AG64" i="7" s="1"/>
  <c r="AH64" i="7" s="1"/>
  <c r="AI64" i="7" s="1"/>
  <c r="D13" i="13" s="1"/>
  <c r="AD68" i="7"/>
  <c r="AG68" i="7" s="1"/>
  <c r="AH68" i="7" s="1"/>
  <c r="AI68" i="7" s="1"/>
  <c r="D17" i="13" s="1"/>
  <c r="AD72" i="7"/>
  <c r="AG72" i="7" s="1"/>
  <c r="AH72" i="7" s="1"/>
  <c r="AI72" i="7" s="1"/>
  <c r="D21" i="13" s="1"/>
  <c r="AD76" i="7"/>
  <c r="AG76" i="7" s="1"/>
  <c r="AH76" i="7" s="1"/>
  <c r="AI76" i="7" s="1"/>
  <c r="D25" i="13" s="1"/>
  <c r="AD80" i="7"/>
  <c r="AG80" i="7" s="1"/>
  <c r="AH80" i="7" s="1"/>
  <c r="AI80" i="7" s="1"/>
  <c r="D29" i="13" s="1"/>
  <c r="AD84" i="7"/>
  <c r="AG84" i="7" s="1"/>
  <c r="AH84" i="7" s="1"/>
  <c r="AI84" i="7" s="1"/>
  <c r="D33" i="13" s="1"/>
  <c r="AD88" i="7"/>
  <c r="AG88" i="7" s="1"/>
  <c r="AH88" i="7" s="1"/>
  <c r="AI88" i="7" s="1"/>
  <c r="D37" i="13" s="1"/>
  <c r="AD92" i="7"/>
  <c r="AG92" i="7" s="1"/>
  <c r="AH92" i="7" s="1"/>
  <c r="AI92" i="7" s="1"/>
  <c r="D41" i="13" s="1"/>
  <c r="AD96" i="7"/>
  <c r="AG96" i="7" s="1"/>
  <c r="AH96" i="7" s="1"/>
  <c r="AI96" i="7" s="1"/>
  <c r="D45" i="13" s="1"/>
  <c r="AD100" i="7"/>
  <c r="AG100" i="7" s="1"/>
  <c r="AH100" i="7" s="1"/>
  <c r="AI100" i="7" s="1"/>
  <c r="D49" i="13" s="1"/>
  <c r="AD104" i="7"/>
  <c r="AG104" i="7" s="1"/>
  <c r="AH104" i="7" s="1"/>
  <c r="AI104" i="7" s="1"/>
  <c r="D53" i="13" s="1"/>
  <c r="AD108" i="7"/>
  <c r="AG108" i="7" s="1"/>
  <c r="AH108" i="7" s="1"/>
  <c r="AI108" i="7" s="1"/>
  <c r="D57" i="13" s="1"/>
  <c r="AD112" i="7"/>
  <c r="AG112" i="7" s="1"/>
  <c r="AH112" i="7" s="1"/>
  <c r="AI112" i="7" s="1"/>
  <c r="D61" i="13" s="1"/>
  <c r="AD116" i="7"/>
  <c r="AG116" i="7" s="1"/>
  <c r="AH116" i="7" s="1"/>
  <c r="AI116" i="7" s="1"/>
  <c r="D65" i="13" s="1"/>
  <c r="AD120" i="7"/>
  <c r="AG120" i="7" s="1"/>
  <c r="AH120" i="7" s="1"/>
  <c r="AI120" i="7" s="1"/>
  <c r="D69" i="13" s="1"/>
  <c r="AD124" i="7"/>
  <c r="AG124" i="7" s="1"/>
  <c r="AH124" i="7" s="1"/>
  <c r="AI124" i="7" s="1"/>
  <c r="D73" i="13" s="1"/>
  <c r="AD128" i="7"/>
  <c r="AG128" i="7" s="1"/>
  <c r="AH128" i="7" s="1"/>
  <c r="AI128" i="7" s="1"/>
  <c r="D77" i="13" s="1"/>
  <c r="AD132" i="7"/>
  <c r="AG132" i="7" s="1"/>
  <c r="AH132" i="7" s="1"/>
  <c r="AI132" i="7" s="1"/>
  <c r="D81" i="13" s="1"/>
  <c r="AD136" i="7"/>
  <c r="AG136" i="7" s="1"/>
  <c r="AH136" i="7" s="1"/>
  <c r="AI136" i="7" s="1"/>
  <c r="D85" i="13" s="1"/>
  <c r="AD140" i="7"/>
  <c r="AG140" i="7" s="1"/>
  <c r="AH140" i="7" s="1"/>
  <c r="AI140" i="7" s="1"/>
  <c r="D89" i="13" s="1"/>
  <c r="AD144" i="7"/>
  <c r="AG144" i="7" s="1"/>
  <c r="AH144" i="7" s="1"/>
  <c r="AI144" i="7" s="1"/>
  <c r="D93" i="13" s="1"/>
  <c r="AD148" i="7"/>
  <c r="AG148" i="7" s="1"/>
  <c r="AH148" i="7" s="1"/>
  <c r="AI148" i="7" s="1"/>
  <c r="D97" i="13" s="1"/>
  <c r="AD152" i="7"/>
  <c r="AG152" i="7" s="1"/>
  <c r="AH152" i="7" s="1"/>
  <c r="AI152" i="7" s="1"/>
  <c r="D101" i="13" s="1"/>
  <c r="AD156" i="7"/>
  <c r="AG156" i="7" s="1"/>
  <c r="AH156" i="7" s="1"/>
  <c r="AI156" i="7" s="1"/>
  <c r="D105" i="13" s="1"/>
  <c r="AD160" i="7"/>
  <c r="AG160" i="7" s="1"/>
  <c r="AH160" i="7" s="1"/>
  <c r="AI160" i="7" s="1"/>
  <c r="D109" i="13" s="1"/>
  <c r="AD164" i="7"/>
  <c r="AG164" i="7" s="1"/>
  <c r="AH164" i="7" s="1"/>
  <c r="AI164" i="7" s="1"/>
  <c r="D113" i="13" s="1"/>
  <c r="AD168" i="7"/>
  <c r="AG168" i="7" s="1"/>
  <c r="AH168" i="7" s="1"/>
  <c r="AI168" i="7" s="1"/>
  <c r="D117" i="13" s="1"/>
  <c r="AD172" i="7"/>
  <c r="AG172" i="7" s="1"/>
  <c r="AH172" i="7" s="1"/>
  <c r="AI172" i="7" s="1"/>
  <c r="D121" i="13" s="1"/>
  <c r="AD176" i="7"/>
  <c r="AG176" i="7" s="1"/>
  <c r="AH176" i="7" s="1"/>
  <c r="AI176" i="7" s="1"/>
  <c r="D125" i="13" s="1"/>
  <c r="AD180" i="7"/>
  <c r="AG180" i="7" s="1"/>
  <c r="AH180" i="7" s="1"/>
  <c r="AI180" i="7" s="1"/>
  <c r="D129" i="13" s="1"/>
  <c r="AD184" i="7"/>
  <c r="AG184" i="7" s="1"/>
  <c r="AH184" i="7" s="1"/>
  <c r="AI184" i="7" s="1"/>
  <c r="D133" i="13" s="1"/>
  <c r="AD188" i="7"/>
  <c r="AG188" i="7" s="1"/>
  <c r="AH188" i="7" s="1"/>
  <c r="AI188" i="7" s="1"/>
  <c r="D137" i="13" s="1"/>
  <c r="AD192" i="7"/>
  <c r="AG192" i="7" s="1"/>
  <c r="AH192" i="7" s="1"/>
  <c r="AI192" i="7" s="1"/>
  <c r="D141" i="13" s="1"/>
  <c r="AD196" i="7"/>
  <c r="AG196" i="7" s="1"/>
  <c r="AH196" i="7" s="1"/>
  <c r="AI196" i="7" s="1"/>
  <c r="D145" i="13" s="1"/>
  <c r="AD200" i="7"/>
  <c r="AG200" i="7" s="1"/>
  <c r="AH200" i="7" s="1"/>
  <c r="AI200" i="7" s="1"/>
  <c r="D149" i="13" s="1"/>
  <c r="AD204" i="7"/>
  <c r="AG204" i="7" s="1"/>
  <c r="AH204" i="7" s="1"/>
  <c r="AI204" i="7" s="1"/>
  <c r="D153" i="13" s="1"/>
  <c r="AD208" i="7"/>
  <c r="AG208" i="7" s="1"/>
  <c r="AH208" i="7" s="1"/>
  <c r="AI208" i="7" s="1"/>
  <c r="D157" i="13" s="1"/>
  <c r="AD212" i="7"/>
  <c r="AG212" i="7" s="1"/>
  <c r="AH212" i="7" s="1"/>
  <c r="AI212" i="7" s="1"/>
  <c r="D161" i="13" s="1"/>
  <c r="AD216" i="7"/>
  <c r="AG216" i="7" s="1"/>
  <c r="AH216" i="7" s="1"/>
  <c r="AI216" i="7" s="1"/>
  <c r="D165" i="13" s="1"/>
  <c r="AD220" i="7"/>
  <c r="AG220" i="7" s="1"/>
  <c r="AH220" i="7" s="1"/>
  <c r="AI220" i="7" s="1"/>
  <c r="D169" i="13" s="1"/>
  <c r="AD224" i="7"/>
  <c r="AG224" i="7" s="1"/>
  <c r="AH224" i="7" s="1"/>
  <c r="AI224" i="7" s="1"/>
  <c r="D173" i="13" s="1"/>
  <c r="AD228" i="7"/>
  <c r="AG228" i="7" s="1"/>
  <c r="AH228" i="7" s="1"/>
  <c r="AI228" i="7" s="1"/>
  <c r="D177" i="13" s="1"/>
  <c r="AD232" i="7"/>
  <c r="AG232" i="7" s="1"/>
  <c r="AH232" i="7" s="1"/>
  <c r="AI232" i="7" s="1"/>
  <c r="D181" i="13" s="1"/>
  <c r="AD236" i="7"/>
  <c r="AG236" i="7" s="1"/>
  <c r="AH236" i="7" s="1"/>
  <c r="AI236" i="7" s="1"/>
  <c r="D185" i="13" s="1"/>
  <c r="AD240" i="7"/>
  <c r="AG240" i="7" s="1"/>
  <c r="AH240" i="7" s="1"/>
  <c r="AI240" i="7" s="1"/>
  <c r="D189" i="13" s="1"/>
  <c r="AD244" i="7"/>
  <c r="AG244" i="7" s="1"/>
  <c r="AH244" i="7" s="1"/>
  <c r="AI244" i="7" s="1"/>
  <c r="D193" i="13" s="1"/>
  <c r="AD248" i="7"/>
  <c r="AG248" i="7" s="1"/>
  <c r="AH248" i="7" s="1"/>
  <c r="AI248" i="7" s="1"/>
  <c r="D197" i="13" s="1"/>
  <c r="AD252" i="7"/>
  <c r="AG252" i="7" s="1"/>
  <c r="AH252" i="7" s="1"/>
  <c r="AI252" i="7" s="1"/>
  <c r="D201" i="13" s="1"/>
  <c r="AD256" i="7"/>
  <c r="AG256" i="7" s="1"/>
  <c r="AH256" i="7" s="1"/>
  <c r="AI256" i="7" s="1"/>
  <c r="D205" i="13" s="1"/>
  <c r="AD260" i="7"/>
  <c r="AG260" i="7" s="1"/>
  <c r="AH260" i="7" s="1"/>
  <c r="AI260" i="7" s="1"/>
  <c r="D209" i="13" s="1"/>
  <c r="AD264" i="7"/>
  <c r="AG264" i="7" s="1"/>
  <c r="AH264" i="7" s="1"/>
  <c r="AI264" i="7" s="1"/>
  <c r="D213" i="13" s="1"/>
  <c r="AD268" i="7"/>
  <c r="AG268" i="7" s="1"/>
  <c r="AH268" i="7" s="1"/>
  <c r="AI268" i="7" s="1"/>
  <c r="D217" i="13" s="1"/>
  <c r="AD272" i="7"/>
  <c r="AG272" i="7" s="1"/>
  <c r="AH272" i="7" s="1"/>
  <c r="AI272" i="7" s="1"/>
  <c r="D221" i="13" s="1"/>
  <c r="AD276" i="7"/>
  <c r="AG276" i="7" s="1"/>
  <c r="AH276" i="7" s="1"/>
  <c r="AI276" i="7" s="1"/>
  <c r="D225" i="13" s="1"/>
  <c r="AD280" i="7"/>
  <c r="AG280" i="7" s="1"/>
  <c r="AH280" i="7" s="1"/>
  <c r="AI280" i="7" s="1"/>
  <c r="D229" i="13" s="1"/>
  <c r="AD284" i="7"/>
  <c r="AG284" i="7" s="1"/>
  <c r="AH284" i="7" s="1"/>
  <c r="AI284" i="7" s="1"/>
  <c r="D233" i="13" s="1"/>
  <c r="AD288" i="7"/>
  <c r="AG288" i="7" s="1"/>
  <c r="AH288" i="7" s="1"/>
  <c r="AI288" i="7" s="1"/>
  <c r="D237" i="13" s="1"/>
  <c r="AD292" i="7"/>
  <c r="AG292" i="7" s="1"/>
  <c r="AH292" i="7" s="1"/>
  <c r="AI292" i="7" s="1"/>
  <c r="D241" i="13" s="1"/>
  <c r="AD296" i="7"/>
  <c r="AG296" i="7" s="1"/>
  <c r="AH296" i="7" s="1"/>
  <c r="AI296" i="7" s="1"/>
  <c r="D245" i="13" s="1"/>
  <c r="AD300" i="7"/>
  <c r="AG300" i="7" s="1"/>
  <c r="AH300" i="7" s="1"/>
  <c r="AI300" i="7" s="1"/>
  <c r="D249" i="13" s="1"/>
  <c r="AD304" i="7"/>
  <c r="AG304" i="7" s="1"/>
  <c r="AH304" i="7" s="1"/>
  <c r="AI304" i="7" s="1"/>
  <c r="D253" i="13" s="1"/>
  <c r="AD308" i="7"/>
  <c r="AG308" i="7" s="1"/>
  <c r="AH308" i="7" s="1"/>
  <c r="AI308" i="7" s="1"/>
  <c r="D257" i="13" s="1"/>
  <c r="AD312" i="7"/>
  <c r="AG312" i="7" s="1"/>
  <c r="AH312" i="7" s="1"/>
  <c r="AI312" i="7" s="1"/>
  <c r="D261" i="13" s="1"/>
  <c r="AD316" i="7"/>
  <c r="AG316" i="7" s="1"/>
  <c r="AH316" i="7" s="1"/>
  <c r="AI316" i="7" s="1"/>
  <c r="D265" i="13" s="1"/>
  <c r="AD320" i="7"/>
  <c r="AG320" i="7" s="1"/>
  <c r="AH320" i="7" s="1"/>
  <c r="AI320" i="7" s="1"/>
  <c r="D269" i="13" s="1"/>
  <c r="AD324" i="7"/>
  <c r="AG324" i="7" s="1"/>
  <c r="AH324" i="7" s="1"/>
  <c r="AI324" i="7" s="1"/>
  <c r="D273" i="13" s="1"/>
  <c r="AD328" i="7"/>
  <c r="AG328" i="7" s="1"/>
  <c r="AH328" i="7" s="1"/>
  <c r="AI328" i="7" s="1"/>
  <c r="D277" i="13" s="1"/>
  <c r="AD332" i="7"/>
  <c r="AG332" i="7" s="1"/>
  <c r="AH332" i="7" s="1"/>
  <c r="AI332" i="7" s="1"/>
  <c r="D281" i="13" s="1"/>
  <c r="AD336" i="7"/>
  <c r="AG336" i="7" s="1"/>
  <c r="AH336" i="7" s="1"/>
  <c r="AI336" i="7" s="1"/>
  <c r="D285" i="13" s="1"/>
  <c r="AD340" i="7"/>
  <c r="AG340" i="7" s="1"/>
  <c r="AH340" i="7" s="1"/>
  <c r="AI340" i="7" s="1"/>
  <c r="D289" i="13" s="1"/>
  <c r="AD344" i="7"/>
  <c r="AG344" i="7" s="1"/>
  <c r="AH344" i="7" s="1"/>
  <c r="AI344" i="7" s="1"/>
  <c r="D293" i="13" s="1"/>
  <c r="AD348" i="7"/>
  <c r="AG348" i="7" s="1"/>
  <c r="AH348" i="7" s="1"/>
  <c r="AI348" i="7" s="1"/>
  <c r="D297" i="13" s="1"/>
  <c r="AD352" i="7"/>
  <c r="AG352" i="7" s="1"/>
  <c r="AH352" i="7" s="1"/>
  <c r="AI352" i="7" s="1"/>
  <c r="D301" i="13" s="1"/>
  <c r="AD356" i="7"/>
  <c r="AG356" i="7" s="1"/>
  <c r="AH356" i="7" s="1"/>
  <c r="AI356" i="7" s="1"/>
  <c r="D305" i="13" s="1"/>
  <c r="AD360" i="7"/>
  <c r="AG360" i="7" s="1"/>
  <c r="AH360" i="7" s="1"/>
  <c r="AI360" i="7" s="1"/>
  <c r="D309" i="13" s="1"/>
  <c r="AD364" i="7"/>
  <c r="AG364" i="7" s="1"/>
  <c r="AH364" i="7" s="1"/>
  <c r="AI364" i="7" s="1"/>
  <c r="D313" i="13" s="1"/>
  <c r="AD368" i="7"/>
  <c r="AG368" i="7" s="1"/>
  <c r="AH368" i="7" s="1"/>
  <c r="AI368" i="7" s="1"/>
  <c r="D317" i="13" s="1"/>
  <c r="AD372" i="7"/>
  <c r="AG372" i="7" s="1"/>
  <c r="AH372" i="7" s="1"/>
  <c r="AI372" i="7" s="1"/>
  <c r="D321" i="13" s="1"/>
  <c r="AD376" i="7"/>
  <c r="AG376" i="7" s="1"/>
  <c r="AH376" i="7" s="1"/>
  <c r="AI376" i="7" s="1"/>
  <c r="D325" i="13" s="1"/>
  <c r="AD380" i="7"/>
  <c r="AG380" i="7" s="1"/>
  <c r="AH380" i="7" s="1"/>
  <c r="AI380" i="7" s="1"/>
  <c r="D329" i="13" s="1"/>
  <c r="AD384" i="7"/>
  <c r="AG384" i="7" s="1"/>
  <c r="AH384" i="7" s="1"/>
  <c r="AI384" i="7" s="1"/>
  <c r="D333" i="13" s="1"/>
  <c r="AD388" i="7"/>
  <c r="AG388" i="7" s="1"/>
  <c r="AH388" i="7" s="1"/>
  <c r="AI388" i="7" s="1"/>
  <c r="D337" i="13" s="1"/>
  <c r="AD392" i="7"/>
  <c r="AG392" i="7" s="1"/>
  <c r="AH392" i="7" s="1"/>
  <c r="AI392" i="7" s="1"/>
  <c r="D341" i="13" s="1"/>
  <c r="AD396" i="7"/>
  <c r="AG396" i="7" s="1"/>
  <c r="AH396" i="7" s="1"/>
  <c r="AI396" i="7" s="1"/>
  <c r="D345" i="13" s="1"/>
  <c r="AD400" i="7"/>
  <c r="AG400" i="7" s="1"/>
  <c r="AH400" i="7" s="1"/>
  <c r="AI400" i="7" s="1"/>
  <c r="D349" i="13" s="1"/>
  <c r="AD404" i="7"/>
  <c r="AG404" i="7" s="1"/>
  <c r="AH404" i="7" s="1"/>
  <c r="AI404" i="7" s="1"/>
  <c r="D353" i="13" s="1"/>
  <c r="AD408" i="7"/>
  <c r="AG408" i="7" s="1"/>
  <c r="AH408" i="7" s="1"/>
  <c r="AI408" i="7" s="1"/>
  <c r="D357" i="13" s="1"/>
  <c r="AD412" i="7"/>
  <c r="AG412" i="7" s="1"/>
  <c r="AH412" i="7" s="1"/>
  <c r="AI412" i="7" s="1"/>
  <c r="D361" i="13" s="1"/>
  <c r="AD416" i="7"/>
  <c r="AG416" i="7" s="1"/>
  <c r="AH416" i="7" s="1"/>
  <c r="AI416" i="7" s="1"/>
  <c r="D365" i="13" s="1"/>
  <c r="AD420" i="7"/>
  <c r="AG420" i="7" s="1"/>
  <c r="AH420" i="7" s="1"/>
  <c r="AI420" i="7" s="1"/>
  <c r="D369" i="13" s="1"/>
  <c r="AD424" i="7"/>
  <c r="AG424" i="7" s="1"/>
  <c r="AH424" i="7" s="1"/>
  <c r="AI424" i="7" s="1"/>
  <c r="D373" i="13" s="1"/>
  <c r="AD428" i="7"/>
  <c r="AG428" i="7" s="1"/>
  <c r="AH428" i="7" s="1"/>
  <c r="AI428" i="7" s="1"/>
  <c r="D377" i="13" s="1"/>
  <c r="AD432" i="7"/>
  <c r="AG432" i="7" s="1"/>
  <c r="AH432" i="7" s="1"/>
  <c r="AI432" i="7" s="1"/>
  <c r="D381" i="13" s="1"/>
  <c r="AD436" i="7"/>
  <c r="AG436" i="7" s="1"/>
  <c r="AH436" i="7" s="1"/>
  <c r="AI436" i="7" s="1"/>
  <c r="D385" i="13" s="1"/>
  <c r="AD440" i="7"/>
  <c r="AG440" i="7" s="1"/>
  <c r="AH440" i="7" s="1"/>
  <c r="AI440" i="7" s="1"/>
  <c r="D389" i="13" s="1"/>
  <c r="AD444" i="7"/>
  <c r="AG444" i="7" s="1"/>
  <c r="AH444" i="7" s="1"/>
  <c r="AI444" i="7" s="1"/>
  <c r="D393" i="13" s="1"/>
  <c r="AD448" i="7"/>
  <c r="AG448" i="7" s="1"/>
  <c r="AH448" i="7" s="1"/>
  <c r="AI448" i="7" s="1"/>
  <c r="D397" i="13" s="1"/>
  <c r="AD452" i="7"/>
  <c r="AG452" i="7" s="1"/>
  <c r="AH452" i="7" s="1"/>
  <c r="AI452" i="7" s="1"/>
  <c r="D401" i="13" s="1"/>
  <c r="AD456" i="7"/>
  <c r="AG456" i="7" s="1"/>
  <c r="AH456" i="7" s="1"/>
  <c r="AI456" i="7" s="1"/>
  <c r="D405" i="13" s="1"/>
  <c r="AD460" i="7"/>
  <c r="AG460" i="7" s="1"/>
  <c r="AH460" i="7" s="1"/>
  <c r="AI460" i="7" s="1"/>
  <c r="D409" i="13" s="1"/>
  <c r="AD464" i="7"/>
  <c r="AG464" i="7" s="1"/>
  <c r="AH464" i="7" s="1"/>
  <c r="AI464" i="7" s="1"/>
  <c r="D413" i="13" s="1"/>
  <c r="AD468" i="7"/>
  <c r="AG468" i="7" s="1"/>
  <c r="AH468" i="7" s="1"/>
  <c r="AI468" i="7" s="1"/>
  <c r="D417" i="13" s="1"/>
  <c r="AD472" i="7"/>
  <c r="AG472" i="7" s="1"/>
  <c r="AH472" i="7" s="1"/>
  <c r="AI472" i="7" s="1"/>
  <c r="D421" i="13" s="1"/>
  <c r="AD476" i="7"/>
  <c r="AG476" i="7" s="1"/>
  <c r="AH476" i="7" s="1"/>
  <c r="AI476" i="7" s="1"/>
  <c r="D425" i="13" s="1"/>
  <c r="AD480" i="7"/>
  <c r="AG480" i="7" s="1"/>
  <c r="AH480" i="7" s="1"/>
  <c r="AI480" i="7" s="1"/>
  <c r="D429" i="13" s="1"/>
  <c r="AD484" i="7"/>
  <c r="AG484" i="7" s="1"/>
  <c r="AH484" i="7" s="1"/>
  <c r="AI484" i="7" s="1"/>
  <c r="D433" i="13" s="1"/>
  <c r="AD488" i="7"/>
  <c r="AG488" i="7" s="1"/>
  <c r="AH488" i="7" s="1"/>
  <c r="AI488" i="7" s="1"/>
  <c r="D437" i="13" s="1"/>
  <c r="AD492" i="7"/>
  <c r="AG492" i="7" s="1"/>
  <c r="AH492" i="7" s="1"/>
  <c r="AI492" i="7" s="1"/>
  <c r="D441" i="13" s="1"/>
  <c r="AD496" i="7"/>
  <c r="AG496" i="7" s="1"/>
  <c r="AH496" i="7" s="1"/>
  <c r="AI496" i="7" s="1"/>
  <c r="D445" i="13" s="1"/>
  <c r="AD500" i="7"/>
  <c r="AG500" i="7" s="1"/>
  <c r="AH500" i="7" s="1"/>
  <c r="AI500" i="7" s="1"/>
  <c r="D449" i="13" s="1"/>
  <c r="AD504" i="7"/>
  <c r="AG504" i="7" s="1"/>
  <c r="AH504" i="7" s="1"/>
  <c r="AI504" i="7" s="1"/>
  <c r="D453" i="13" s="1"/>
  <c r="AD508" i="7"/>
  <c r="AG508" i="7" s="1"/>
  <c r="AH508" i="7" s="1"/>
  <c r="AI508" i="7" s="1"/>
  <c r="D457" i="13" s="1"/>
  <c r="AD512" i="7"/>
  <c r="AG512" i="7" s="1"/>
  <c r="AH512" i="7" s="1"/>
  <c r="AI512" i="7" s="1"/>
  <c r="D461" i="13" s="1"/>
  <c r="AD516" i="7"/>
  <c r="AG516" i="7" s="1"/>
  <c r="AH516" i="7" s="1"/>
  <c r="AI516" i="7" s="1"/>
  <c r="D465" i="13" s="1"/>
  <c r="AD520" i="7"/>
  <c r="AG520" i="7" s="1"/>
  <c r="AH520" i="7" s="1"/>
  <c r="AI520" i="7" s="1"/>
  <c r="D469" i="13" s="1"/>
  <c r="AD524" i="7"/>
  <c r="AG524" i="7" s="1"/>
  <c r="AH524" i="7" s="1"/>
  <c r="AI524" i="7" s="1"/>
  <c r="D473" i="13" s="1"/>
  <c r="AD528" i="7"/>
  <c r="AG528" i="7" s="1"/>
  <c r="AH528" i="7" s="1"/>
  <c r="AI528" i="7" s="1"/>
  <c r="D477" i="13" s="1"/>
  <c r="AD532" i="7"/>
  <c r="AG532" i="7" s="1"/>
  <c r="AH532" i="7" s="1"/>
  <c r="AI532" i="7" s="1"/>
  <c r="D481" i="13" s="1"/>
  <c r="AD536" i="7"/>
  <c r="AG536" i="7" s="1"/>
  <c r="AH536" i="7" s="1"/>
  <c r="AI536" i="7" s="1"/>
  <c r="D485" i="13" s="1"/>
  <c r="AD540" i="7"/>
  <c r="AG540" i="7" s="1"/>
  <c r="AH540" i="7" s="1"/>
  <c r="AI540" i="7" s="1"/>
  <c r="D489" i="13" s="1"/>
  <c r="AD544" i="7"/>
  <c r="AG544" i="7" s="1"/>
  <c r="AH544" i="7" s="1"/>
  <c r="AI544" i="7" s="1"/>
  <c r="D493" i="13" s="1"/>
  <c r="AD548" i="7"/>
  <c r="AG548" i="7" s="1"/>
  <c r="AH548" i="7" s="1"/>
  <c r="AI548" i="7" s="1"/>
  <c r="D497" i="13" s="1"/>
  <c r="AD552" i="7"/>
  <c r="AG552" i="7" s="1"/>
  <c r="AH552" i="7" s="1"/>
  <c r="AI552" i="7" s="1"/>
  <c r="D501" i="13" s="1"/>
  <c r="AD556" i="7"/>
  <c r="AG556" i="7" s="1"/>
  <c r="AH556" i="7" s="1"/>
  <c r="AI556" i="7" s="1"/>
  <c r="D505" i="13" s="1"/>
  <c r="AD560" i="7"/>
  <c r="AG560" i="7" s="1"/>
  <c r="AH560" i="7" s="1"/>
  <c r="AI560" i="7" s="1"/>
  <c r="D509" i="13" s="1"/>
  <c r="AD564" i="7"/>
  <c r="AG564" i="7" s="1"/>
  <c r="AH564" i="7" s="1"/>
  <c r="AI564" i="7" s="1"/>
  <c r="D513" i="13" s="1"/>
  <c r="AD568" i="7"/>
  <c r="AG568" i="7" s="1"/>
  <c r="AH568" i="7" s="1"/>
  <c r="AI568" i="7" s="1"/>
  <c r="D517" i="13" s="1"/>
  <c r="AD572" i="7"/>
  <c r="AG572" i="7" s="1"/>
  <c r="AH572" i="7" s="1"/>
  <c r="AI572" i="7" s="1"/>
  <c r="D521" i="13" s="1"/>
  <c r="AD576" i="7"/>
  <c r="AG576" i="7" s="1"/>
  <c r="AH576" i="7" s="1"/>
  <c r="AI576" i="7" s="1"/>
  <c r="D525" i="13" s="1"/>
  <c r="AD580" i="7"/>
  <c r="AG580" i="7" s="1"/>
  <c r="AH580" i="7" s="1"/>
  <c r="AI580" i="7" s="1"/>
  <c r="D529" i="13" s="1"/>
  <c r="AD584" i="7"/>
  <c r="AG584" i="7" s="1"/>
  <c r="AH584" i="7" s="1"/>
  <c r="AI584" i="7" s="1"/>
  <c r="D533" i="13" s="1"/>
  <c r="AD588" i="7"/>
  <c r="AG588" i="7" s="1"/>
  <c r="AH588" i="7" s="1"/>
  <c r="AI588" i="7" s="1"/>
  <c r="D537" i="13" s="1"/>
  <c r="AD592" i="7"/>
  <c r="AG592" i="7" s="1"/>
  <c r="AH592" i="7" s="1"/>
  <c r="AI592" i="7" s="1"/>
  <c r="D541" i="13" s="1"/>
  <c r="AD596" i="7"/>
  <c r="AG596" i="7" s="1"/>
  <c r="AH596" i="7" s="1"/>
  <c r="AI596" i="7" s="1"/>
  <c r="D545" i="13" s="1"/>
  <c r="AD600" i="7"/>
  <c r="AG600" i="7" s="1"/>
  <c r="AH600" i="7" s="1"/>
  <c r="AI600" i="7" s="1"/>
  <c r="D549" i="13" s="1"/>
  <c r="AD604" i="7"/>
  <c r="AG604" i="7" s="1"/>
  <c r="AH604" i="7" s="1"/>
  <c r="AI604" i="7" s="1"/>
  <c r="D553" i="13" s="1"/>
  <c r="AD608" i="7"/>
  <c r="AG608" i="7" s="1"/>
  <c r="AH608" i="7" s="1"/>
  <c r="AI608" i="7" s="1"/>
  <c r="D557" i="13" s="1"/>
  <c r="AD612" i="7"/>
  <c r="AG612" i="7" s="1"/>
  <c r="AH612" i="7" s="1"/>
  <c r="AI612" i="7" s="1"/>
  <c r="D561" i="13" s="1"/>
  <c r="AD616" i="7"/>
  <c r="AG616" i="7" s="1"/>
  <c r="AH616" i="7" s="1"/>
  <c r="AI616" i="7" s="1"/>
  <c r="D565" i="13" s="1"/>
  <c r="AD620" i="7"/>
  <c r="AG620" i="7" s="1"/>
  <c r="AH620" i="7" s="1"/>
  <c r="AI620" i="7" s="1"/>
  <c r="D569" i="13" s="1"/>
  <c r="AD624" i="7"/>
  <c r="AG624" i="7" s="1"/>
  <c r="AH624" i="7" s="1"/>
  <c r="AI624" i="7" s="1"/>
  <c r="D573" i="13" s="1"/>
  <c r="AD628" i="7"/>
  <c r="AG628" i="7" s="1"/>
  <c r="AH628" i="7" s="1"/>
  <c r="AI628" i="7" s="1"/>
  <c r="D577" i="13" s="1"/>
  <c r="AD632" i="7"/>
  <c r="AG632" i="7" s="1"/>
  <c r="AH632" i="7" s="1"/>
  <c r="AI632" i="7" s="1"/>
  <c r="D581" i="13" s="1"/>
  <c r="AD636" i="7"/>
  <c r="AG636" i="7" s="1"/>
  <c r="AH636" i="7" s="1"/>
  <c r="AI636" i="7" s="1"/>
  <c r="D585" i="13" s="1"/>
  <c r="AD640" i="7"/>
  <c r="AG640" i="7" s="1"/>
  <c r="AH640" i="7" s="1"/>
  <c r="AI640" i="7" s="1"/>
  <c r="D589" i="13" s="1"/>
  <c r="AD644" i="7"/>
  <c r="AG644" i="7" s="1"/>
  <c r="AH644" i="7" s="1"/>
  <c r="AI644" i="7" s="1"/>
  <c r="D593" i="13" s="1"/>
  <c r="AD648" i="7"/>
  <c r="AG648" i="7" s="1"/>
  <c r="AH648" i="7" s="1"/>
  <c r="AI648" i="7" s="1"/>
  <c r="D597" i="13" s="1"/>
  <c r="AD652" i="7"/>
  <c r="AG652" i="7" s="1"/>
  <c r="AH652" i="7" s="1"/>
  <c r="AI652" i="7" s="1"/>
  <c r="D601" i="13" s="1"/>
  <c r="AD656" i="7"/>
  <c r="AG656" i="7" s="1"/>
  <c r="AH656" i="7" s="1"/>
  <c r="AI656" i="7" s="1"/>
  <c r="D605" i="13" s="1"/>
  <c r="AD660" i="7"/>
  <c r="AG660" i="7" s="1"/>
  <c r="AH660" i="7" s="1"/>
  <c r="AI660" i="7" s="1"/>
  <c r="D609" i="13" s="1"/>
  <c r="AD664" i="7"/>
  <c r="AG664" i="7" s="1"/>
  <c r="AH664" i="7" s="1"/>
  <c r="AI664" i="7" s="1"/>
  <c r="D613" i="13" s="1"/>
  <c r="AD668" i="7"/>
  <c r="AG668" i="7" s="1"/>
  <c r="AH668" i="7" s="1"/>
  <c r="AI668" i="7" s="1"/>
  <c r="D617" i="13" s="1"/>
  <c r="AD672" i="7"/>
  <c r="AG672" i="7" s="1"/>
  <c r="AH672" i="7" s="1"/>
  <c r="AI672" i="7" s="1"/>
  <c r="D621" i="13" s="1"/>
  <c r="AD676" i="7"/>
  <c r="AG676" i="7" s="1"/>
  <c r="AH676" i="7" s="1"/>
  <c r="AI676" i="7" s="1"/>
  <c r="D625" i="13" s="1"/>
  <c r="AD680" i="7"/>
  <c r="AG680" i="7" s="1"/>
  <c r="AH680" i="7" s="1"/>
  <c r="AI680" i="7" s="1"/>
  <c r="D629" i="13" s="1"/>
  <c r="AD684" i="7"/>
  <c r="AG684" i="7" s="1"/>
  <c r="AH684" i="7" s="1"/>
  <c r="AI684" i="7" s="1"/>
  <c r="D633" i="13" s="1"/>
  <c r="AD688" i="7"/>
  <c r="AG688" i="7" s="1"/>
  <c r="AH688" i="7" s="1"/>
  <c r="AI688" i="7" s="1"/>
  <c r="D637" i="13" s="1"/>
  <c r="AD692" i="7"/>
  <c r="AG692" i="7" s="1"/>
  <c r="AH692" i="7" s="1"/>
  <c r="AI692" i="7" s="1"/>
  <c r="D641" i="13" s="1"/>
  <c r="AD696" i="7"/>
  <c r="AG696" i="7" s="1"/>
  <c r="AH696" i="7" s="1"/>
  <c r="AI696" i="7" s="1"/>
  <c r="D645" i="13" s="1"/>
  <c r="AD700" i="7"/>
  <c r="AG700" i="7" s="1"/>
  <c r="AH700" i="7" s="1"/>
  <c r="AI700" i="7" s="1"/>
  <c r="D649" i="13" s="1"/>
  <c r="AD704" i="7"/>
  <c r="AG704" i="7" s="1"/>
  <c r="AH704" i="7" s="1"/>
  <c r="AI704" i="7" s="1"/>
  <c r="D653" i="13" s="1"/>
  <c r="AD708" i="7"/>
  <c r="AG708" i="7" s="1"/>
  <c r="AH708" i="7" s="1"/>
  <c r="AI708" i="7" s="1"/>
  <c r="D657" i="13" s="1"/>
  <c r="AD712" i="7"/>
  <c r="AG712" i="7" s="1"/>
  <c r="AH712" i="7" s="1"/>
  <c r="AI712" i="7" s="1"/>
  <c r="D661" i="13" s="1"/>
  <c r="AD716" i="7"/>
  <c r="AG716" i="7" s="1"/>
  <c r="AH716" i="7" s="1"/>
  <c r="AI716" i="7" s="1"/>
  <c r="D665" i="13" s="1"/>
  <c r="AD720" i="7"/>
  <c r="AG720" i="7" s="1"/>
  <c r="AH720" i="7" s="1"/>
  <c r="AI720" i="7" s="1"/>
  <c r="D669" i="13" s="1"/>
  <c r="AD724" i="7"/>
  <c r="AG724" i="7" s="1"/>
  <c r="AH724" i="7" s="1"/>
  <c r="AI724" i="7" s="1"/>
  <c r="D673" i="13" s="1"/>
  <c r="AD728" i="7"/>
  <c r="AG728" i="7" s="1"/>
  <c r="AH728" i="7" s="1"/>
  <c r="AI728" i="7" s="1"/>
  <c r="D677" i="13" s="1"/>
  <c r="AD732" i="7"/>
  <c r="AG732" i="7" s="1"/>
  <c r="AH732" i="7" s="1"/>
  <c r="AI732" i="7" s="1"/>
  <c r="D681" i="13" s="1"/>
  <c r="AD736" i="7"/>
  <c r="AG736" i="7" s="1"/>
  <c r="AH736" i="7" s="1"/>
  <c r="AI736" i="7" s="1"/>
  <c r="D685" i="13" s="1"/>
  <c r="AD740" i="7"/>
  <c r="AG740" i="7" s="1"/>
  <c r="AH740" i="7" s="1"/>
  <c r="AI740" i="7" s="1"/>
  <c r="D689" i="13" s="1"/>
  <c r="AD744" i="7"/>
  <c r="AG744" i="7" s="1"/>
  <c r="AH744" i="7" s="1"/>
  <c r="AI744" i="7" s="1"/>
  <c r="D693" i="13" s="1"/>
  <c r="AD748" i="7"/>
  <c r="AG748" i="7" s="1"/>
  <c r="AH748" i="7" s="1"/>
  <c r="AI748" i="7" s="1"/>
  <c r="D697" i="13" s="1"/>
  <c r="AD752" i="7"/>
  <c r="AG752" i="7" s="1"/>
  <c r="AH752" i="7" s="1"/>
  <c r="AI752" i="7" s="1"/>
  <c r="D701" i="13" s="1"/>
  <c r="AD756" i="7"/>
  <c r="AG756" i="7" s="1"/>
  <c r="AH756" i="7" s="1"/>
  <c r="AI756" i="7" s="1"/>
  <c r="D705" i="13" s="1"/>
  <c r="AD760" i="7"/>
  <c r="AG760" i="7" s="1"/>
  <c r="AH760" i="7" s="1"/>
  <c r="AI760" i="7" s="1"/>
  <c r="D709" i="13" s="1"/>
  <c r="AD764" i="7"/>
  <c r="AG764" i="7" s="1"/>
  <c r="AH764" i="7" s="1"/>
  <c r="AI764" i="7" s="1"/>
  <c r="D713" i="13" s="1"/>
  <c r="AD768" i="7"/>
  <c r="AG768" i="7" s="1"/>
  <c r="AH768" i="7" s="1"/>
  <c r="AI768" i="7" s="1"/>
  <c r="D717" i="13" s="1"/>
  <c r="AD772" i="7"/>
  <c r="AG772" i="7" s="1"/>
  <c r="AH772" i="7" s="1"/>
  <c r="AI772" i="7" s="1"/>
  <c r="D721" i="13" s="1"/>
  <c r="AD776" i="7"/>
  <c r="AG776" i="7" s="1"/>
  <c r="AH776" i="7" s="1"/>
  <c r="AI776" i="7" s="1"/>
  <c r="D725" i="13" s="1"/>
  <c r="AD780" i="7"/>
  <c r="AG780" i="7" s="1"/>
  <c r="AH780" i="7" s="1"/>
  <c r="AI780" i="7" s="1"/>
  <c r="D729" i="13" s="1"/>
  <c r="AD784" i="7"/>
  <c r="AG784" i="7" s="1"/>
  <c r="AH784" i="7" s="1"/>
  <c r="AI784" i="7" s="1"/>
  <c r="D733" i="13" s="1"/>
  <c r="AD788" i="7"/>
  <c r="AG788" i="7" s="1"/>
  <c r="AH788" i="7" s="1"/>
  <c r="AI788" i="7" s="1"/>
  <c r="D737" i="13" s="1"/>
  <c r="AD792" i="7"/>
  <c r="AG792" i="7" s="1"/>
  <c r="AH792" i="7" s="1"/>
  <c r="AI792" i="7" s="1"/>
  <c r="D741" i="13" s="1"/>
  <c r="AD796" i="7"/>
  <c r="AG796" i="7" s="1"/>
  <c r="AH796" i="7" s="1"/>
  <c r="AI796" i="7" s="1"/>
  <c r="D745" i="13" s="1"/>
  <c r="AD800" i="7"/>
  <c r="AG800" i="7" s="1"/>
  <c r="AH800" i="7" s="1"/>
  <c r="AI800" i="7" s="1"/>
  <c r="D749" i="13" s="1"/>
  <c r="AD804" i="7"/>
  <c r="AG804" i="7" s="1"/>
  <c r="AH804" i="7" s="1"/>
  <c r="AI804" i="7" s="1"/>
  <c r="D753" i="13" s="1"/>
  <c r="AD808" i="7"/>
  <c r="AG808" i="7" s="1"/>
  <c r="AH808" i="7" s="1"/>
  <c r="AI808" i="7" s="1"/>
  <c r="D757" i="13" s="1"/>
  <c r="AD812" i="7"/>
  <c r="AG812" i="7" s="1"/>
  <c r="AH812" i="7" s="1"/>
  <c r="AI812" i="7" s="1"/>
  <c r="D761" i="13" s="1"/>
  <c r="AD816" i="7"/>
  <c r="AG816" i="7" s="1"/>
  <c r="AH816" i="7" s="1"/>
  <c r="AI816" i="7" s="1"/>
  <c r="D765" i="13" s="1"/>
  <c r="AD820" i="7"/>
  <c r="AG820" i="7" s="1"/>
  <c r="AH820" i="7" s="1"/>
  <c r="AI820" i="7" s="1"/>
  <c r="D769" i="13" s="1"/>
  <c r="AD824" i="7"/>
  <c r="AG824" i="7" s="1"/>
  <c r="AH824" i="7" s="1"/>
  <c r="AI824" i="7" s="1"/>
  <c r="D773" i="13" s="1"/>
  <c r="AD828" i="7"/>
  <c r="AG828" i="7" s="1"/>
  <c r="AH828" i="7" s="1"/>
  <c r="AI828" i="7" s="1"/>
  <c r="D777" i="13" s="1"/>
  <c r="AD832" i="7"/>
  <c r="AG832" i="7" s="1"/>
  <c r="AH832" i="7" s="1"/>
  <c r="AI832" i="7" s="1"/>
  <c r="D781" i="13" s="1"/>
  <c r="AD836" i="7"/>
  <c r="AG836" i="7" s="1"/>
  <c r="AH836" i="7" s="1"/>
  <c r="AI836" i="7" s="1"/>
  <c r="D785" i="13" s="1"/>
  <c r="AD840" i="7"/>
  <c r="AG840" i="7" s="1"/>
  <c r="AH840" i="7" s="1"/>
  <c r="AI840" i="7" s="1"/>
  <c r="D789" i="13" s="1"/>
  <c r="AD844" i="7"/>
  <c r="AG844" i="7" s="1"/>
  <c r="AH844" i="7" s="1"/>
  <c r="AI844" i="7" s="1"/>
  <c r="D793" i="13" s="1"/>
  <c r="AD848" i="7"/>
  <c r="AG848" i="7" s="1"/>
  <c r="AH848" i="7" s="1"/>
  <c r="AI848" i="7" s="1"/>
  <c r="D797" i="13" s="1"/>
  <c r="AD852" i="7"/>
  <c r="AG852" i="7" s="1"/>
  <c r="AH852" i="7" s="1"/>
  <c r="AI852" i="7" s="1"/>
  <c r="D801" i="13" s="1"/>
  <c r="AD856" i="7"/>
  <c r="AG856" i="7" s="1"/>
  <c r="AH856" i="7" s="1"/>
  <c r="AI856" i="7" s="1"/>
  <c r="D805" i="13" s="1"/>
  <c r="AD860" i="7"/>
  <c r="AG860" i="7" s="1"/>
  <c r="AH860" i="7" s="1"/>
  <c r="AI860" i="7" s="1"/>
  <c r="D809" i="13" s="1"/>
  <c r="AD864" i="7"/>
  <c r="AG864" i="7" s="1"/>
  <c r="AH864" i="7" s="1"/>
  <c r="AI864" i="7" s="1"/>
  <c r="D813" i="13" s="1"/>
  <c r="AD868" i="7"/>
  <c r="AG868" i="7" s="1"/>
  <c r="AH868" i="7" s="1"/>
  <c r="AI868" i="7" s="1"/>
  <c r="D817" i="13" s="1"/>
  <c r="AD872" i="7"/>
  <c r="AG872" i="7" s="1"/>
  <c r="AH872" i="7" s="1"/>
  <c r="AI872" i="7" s="1"/>
  <c r="D821" i="13" s="1"/>
  <c r="AD876" i="7"/>
  <c r="AG876" i="7" s="1"/>
  <c r="AH876" i="7" s="1"/>
  <c r="AI876" i="7" s="1"/>
  <c r="D825" i="13" s="1"/>
  <c r="AD880" i="7"/>
  <c r="AG880" i="7" s="1"/>
  <c r="AH880" i="7" s="1"/>
  <c r="AI880" i="7" s="1"/>
  <c r="D829" i="13" s="1"/>
  <c r="AD884" i="7"/>
  <c r="AG884" i="7" s="1"/>
  <c r="AH884" i="7" s="1"/>
  <c r="AI884" i="7" s="1"/>
  <c r="D833" i="13" s="1"/>
  <c r="AD888" i="7"/>
  <c r="AG888" i="7" s="1"/>
  <c r="AH888" i="7" s="1"/>
  <c r="AI888" i="7" s="1"/>
  <c r="D837" i="13" s="1"/>
  <c r="AD892" i="7"/>
  <c r="AG892" i="7" s="1"/>
  <c r="AH892" i="7" s="1"/>
  <c r="AI892" i="7" s="1"/>
  <c r="D841" i="13" s="1"/>
  <c r="AD896" i="7"/>
  <c r="AG896" i="7" s="1"/>
  <c r="AH896" i="7" s="1"/>
  <c r="AI896" i="7" s="1"/>
  <c r="D845" i="13" s="1"/>
  <c r="AD900" i="7"/>
  <c r="AG900" i="7" s="1"/>
  <c r="AH900" i="7" s="1"/>
  <c r="AI900" i="7" s="1"/>
  <c r="D849" i="13" s="1"/>
  <c r="AD904" i="7"/>
  <c r="AG904" i="7" s="1"/>
  <c r="AH904" i="7" s="1"/>
  <c r="AI904" i="7" s="1"/>
  <c r="D853" i="13" s="1"/>
  <c r="AD908" i="7"/>
  <c r="AG908" i="7" s="1"/>
  <c r="AH908" i="7" s="1"/>
  <c r="AI908" i="7" s="1"/>
  <c r="D857" i="13" s="1"/>
  <c r="AD912" i="7"/>
  <c r="AG912" i="7" s="1"/>
  <c r="AH912" i="7" s="1"/>
  <c r="AI912" i="7" s="1"/>
  <c r="D861" i="13" s="1"/>
  <c r="AD916" i="7"/>
  <c r="AG916" i="7" s="1"/>
  <c r="AH916" i="7" s="1"/>
  <c r="AI916" i="7" s="1"/>
  <c r="D865" i="13" s="1"/>
  <c r="AD920" i="7"/>
  <c r="AG920" i="7" s="1"/>
  <c r="AH920" i="7" s="1"/>
  <c r="AI920" i="7" s="1"/>
  <c r="D869" i="13" s="1"/>
  <c r="AD924" i="7"/>
  <c r="AG924" i="7" s="1"/>
  <c r="AH924" i="7" s="1"/>
  <c r="AI924" i="7" s="1"/>
  <c r="D873" i="13" s="1"/>
  <c r="AD928" i="7"/>
  <c r="AG928" i="7" s="1"/>
  <c r="AH928" i="7" s="1"/>
  <c r="AI928" i="7" s="1"/>
  <c r="D877" i="13" s="1"/>
  <c r="AD932" i="7"/>
  <c r="AG932" i="7" s="1"/>
  <c r="AH932" i="7" s="1"/>
  <c r="AI932" i="7" s="1"/>
  <c r="D881" i="13" s="1"/>
  <c r="AD936" i="7"/>
  <c r="AG936" i="7" s="1"/>
  <c r="AH936" i="7" s="1"/>
  <c r="AI936" i="7" s="1"/>
  <c r="D885" i="13" s="1"/>
  <c r="AD940" i="7"/>
  <c r="AG940" i="7" s="1"/>
  <c r="AH940" i="7" s="1"/>
  <c r="AI940" i="7" s="1"/>
  <c r="D889" i="13" s="1"/>
  <c r="AD944" i="7"/>
  <c r="AG944" i="7" s="1"/>
  <c r="AH944" i="7" s="1"/>
  <c r="AI944" i="7" s="1"/>
  <c r="D893" i="13" s="1"/>
  <c r="AD948" i="7"/>
  <c r="AG948" i="7" s="1"/>
  <c r="AH948" i="7" s="1"/>
  <c r="AI948" i="7" s="1"/>
  <c r="D897" i="13" s="1"/>
  <c r="AD952" i="7"/>
  <c r="AG952" i="7" s="1"/>
  <c r="AH952" i="7" s="1"/>
  <c r="AI952" i="7" s="1"/>
  <c r="D901" i="13" s="1"/>
  <c r="AD956" i="7"/>
  <c r="AG956" i="7" s="1"/>
  <c r="AH956" i="7" s="1"/>
  <c r="AI956" i="7" s="1"/>
  <c r="D905" i="13" s="1"/>
  <c r="AD960" i="7"/>
  <c r="AG960" i="7" s="1"/>
  <c r="AH960" i="7" s="1"/>
  <c r="AI960" i="7" s="1"/>
  <c r="D909" i="13" s="1"/>
  <c r="AD964" i="7"/>
  <c r="AG964" i="7" s="1"/>
  <c r="AH964" i="7" s="1"/>
  <c r="AI964" i="7" s="1"/>
  <c r="D913" i="13" s="1"/>
  <c r="AD968" i="7"/>
  <c r="AG968" i="7" s="1"/>
  <c r="AH968" i="7" s="1"/>
  <c r="AI968" i="7" s="1"/>
  <c r="D917" i="13" s="1"/>
  <c r="AD972" i="7"/>
  <c r="AG972" i="7" s="1"/>
  <c r="AH972" i="7" s="1"/>
  <c r="AI972" i="7" s="1"/>
  <c r="D921" i="13" s="1"/>
  <c r="AD976" i="7"/>
  <c r="AG976" i="7" s="1"/>
  <c r="AH976" i="7" s="1"/>
  <c r="AI976" i="7" s="1"/>
  <c r="D925" i="13" s="1"/>
  <c r="AD980" i="7"/>
  <c r="AG980" i="7" s="1"/>
  <c r="AH980" i="7" s="1"/>
  <c r="AI980" i="7" s="1"/>
  <c r="D929" i="13" s="1"/>
  <c r="AD984" i="7"/>
  <c r="AG984" i="7" s="1"/>
  <c r="AH984" i="7" s="1"/>
  <c r="AI984" i="7" s="1"/>
  <c r="D933" i="13" s="1"/>
  <c r="AD988" i="7"/>
  <c r="AG988" i="7" s="1"/>
  <c r="AH988" i="7" s="1"/>
  <c r="AI988" i="7" s="1"/>
  <c r="D937" i="13" s="1"/>
  <c r="AD992" i="7"/>
  <c r="AG992" i="7" s="1"/>
  <c r="AH992" i="7" s="1"/>
  <c r="AI992" i="7" s="1"/>
  <c r="D941" i="13" s="1"/>
  <c r="AD996" i="7"/>
  <c r="AG996" i="7" s="1"/>
  <c r="AH996" i="7" s="1"/>
  <c r="AI996" i="7" s="1"/>
  <c r="D945" i="13" s="1"/>
  <c r="AD1000" i="7"/>
  <c r="AG1000" i="7" s="1"/>
  <c r="AH1000" i="7" s="1"/>
  <c r="AI1000" i="7" s="1"/>
  <c r="D949" i="13" s="1"/>
  <c r="AD1004" i="7"/>
  <c r="AG1004" i="7" s="1"/>
  <c r="AH1004" i="7" s="1"/>
  <c r="AI1004" i="7" s="1"/>
  <c r="D953" i="13" s="1"/>
  <c r="AD1008" i="7"/>
  <c r="AG1008" i="7" s="1"/>
  <c r="AH1008" i="7" s="1"/>
  <c r="AI1008" i="7" s="1"/>
  <c r="D957" i="13" s="1"/>
  <c r="AD1012" i="7"/>
  <c r="AG1012" i="7" s="1"/>
  <c r="AH1012" i="7" s="1"/>
  <c r="AI1012" i="7" s="1"/>
  <c r="D961" i="13" s="1"/>
  <c r="AD1016" i="7"/>
  <c r="AG1016" i="7" s="1"/>
  <c r="AH1016" i="7" s="1"/>
  <c r="AI1016" i="7" s="1"/>
  <c r="D965" i="13" s="1"/>
  <c r="AD1020" i="7"/>
  <c r="AG1020" i="7" s="1"/>
  <c r="AH1020" i="7" s="1"/>
  <c r="AI1020" i="7" s="1"/>
  <c r="D969" i="13" s="1"/>
  <c r="AD1024" i="7"/>
  <c r="AG1024" i="7" s="1"/>
  <c r="AH1024" i="7" s="1"/>
  <c r="AI1024" i="7" s="1"/>
  <c r="D973" i="13" s="1"/>
  <c r="AD1028" i="7"/>
  <c r="AG1028" i="7" s="1"/>
  <c r="AH1028" i="7" s="1"/>
  <c r="AI1028" i="7" s="1"/>
  <c r="D977" i="13" s="1"/>
  <c r="AD1032" i="7"/>
  <c r="AG1032" i="7" s="1"/>
  <c r="AH1032" i="7" s="1"/>
  <c r="AI1032" i="7" s="1"/>
  <c r="D981" i="13" s="1"/>
  <c r="AD1036" i="7"/>
  <c r="AG1036" i="7" s="1"/>
  <c r="AH1036" i="7" s="1"/>
  <c r="AI1036" i="7" s="1"/>
  <c r="D985" i="13" s="1"/>
  <c r="AD1040" i="7"/>
  <c r="AG1040" i="7" s="1"/>
  <c r="AH1040" i="7" s="1"/>
  <c r="AI1040" i="7" s="1"/>
  <c r="D989" i="13" s="1"/>
  <c r="AD1044" i="7"/>
  <c r="AG1044" i="7" s="1"/>
  <c r="AH1044" i="7" s="1"/>
  <c r="AI1044" i="7" s="1"/>
  <c r="D993" i="13" s="1"/>
  <c r="AD1048" i="7"/>
  <c r="AG1048" i="7" s="1"/>
  <c r="AH1048" i="7" s="1"/>
  <c r="AI1048" i="7" s="1"/>
  <c r="D997" i="13" s="1"/>
  <c r="AD1052" i="7"/>
  <c r="AG1052" i="7" s="1"/>
  <c r="AH1052" i="7" s="1"/>
  <c r="AI1052" i="7" s="1"/>
  <c r="D1001" i="13" s="1"/>
  <c r="AD53" i="7"/>
  <c r="AG53" i="7" s="1"/>
  <c r="AH53" i="7" s="1"/>
  <c r="AI53" i="7" s="1"/>
  <c r="AD57" i="7"/>
  <c r="AG57" i="7" s="1"/>
  <c r="AH57" i="7" s="1"/>
  <c r="AI57" i="7" s="1"/>
  <c r="D6" i="13" s="1"/>
  <c r="AD61" i="7"/>
  <c r="AG61" i="7" s="1"/>
  <c r="AH61" i="7" s="1"/>
  <c r="AI61" i="7" s="1"/>
  <c r="D10" i="13" s="1"/>
  <c r="AD65" i="7"/>
  <c r="AG65" i="7" s="1"/>
  <c r="AH65" i="7" s="1"/>
  <c r="AI65" i="7" s="1"/>
  <c r="D14" i="13" s="1"/>
  <c r="AD69" i="7"/>
  <c r="AG69" i="7" s="1"/>
  <c r="AH69" i="7" s="1"/>
  <c r="AI69" i="7" s="1"/>
  <c r="D18" i="13" s="1"/>
  <c r="AD73" i="7"/>
  <c r="AG73" i="7" s="1"/>
  <c r="AH73" i="7" s="1"/>
  <c r="AI73" i="7" s="1"/>
  <c r="D22" i="13" s="1"/>
  <c r="AD77" i="7"/>
  <c r="AG77" i="7" s="1"/>
  <c r="AH77" i="7" s="1"/>
  <c r="AI77" i="7" s="1"/>
  <c r="D26" i="13" s="1"/>
  <c r="AD81" i="7"/>
  <c r="AG81" i="7" s="1"/>
  <c r="AH81" i="7" s="1"/>
  <c r="AI81" i="7" s="1"/>
  <c r="D30" i="13" s="1"/>
  <c r="AD85" i="7"/>
  <c r="AG85" i="7" s="1"/>
  <c r="AH85" i="7" s="1"/>
  <c r="AI85" i="7" s="1"/>
  <c r="D34" i="13" s="1"/>
  <c r="AD89" i="7"/>
  <c r="AG89" i="7" s="1"/>
  <c r="AH89" i="7" s="1"/>
  <c r="AI89" i="7" s="1"/>
  <c r="D38" i="13" s="1"/>
  <c r="AD93" i="7"/>
  <c r="AG93" i="7" s="1"/>
  <c r="AH93" i="7" s="1"/>
  <c r="AI93" i="7" s="1"/>
  <c r="D42" i="13" s="1"/>
  <c r="AD97" i="7"/>
  <c r="AG97" i="7" s="1"/>
  <c r="AH97" i="7" s="1"/>
  <c r="AI97" i="7" s="1"/>
  <c r="D46" i="13" s="1"/>
  <c r="AD101" i="7"/>
  <c r="AG101" i="7" s="1"/>
  <c r="AH101" i="7" s="1"/>
  <c r="AI101" i="7" s="1"/>
  <c r="D50" i="13" s="1"/>
  <c r="AD105" i="7"/>
  <c r="AG105" i="7" s="1"/>
  <c r="AH105" i="7" s="1"/>
  <c r="AI105" i="7" s="1"/>
  <c r="D54" i="13" s="1"/>
  <c r="AD109" i="7"/>
  <c r="AG109" i="7" s="1"/>
  <c r="AH109" i="7" s="1"/>
  <c r="AI109" i="7" s="1"/>
  <c r="D58" i="13" s="1"/>
  <c r="AD113" i="7"/>
  <c r="AG113" i="7" s="1"/>
  <c r="AH113" i="7" s="1"/>
  <c r="AI113" i="7" s="1"/>
  <c r="D62" i="13" s="1"/>
  <c r="AD117" i="7"/>
  <c r="AG117" i="7" s="1"/>
  <c r="AH117" i="7" s="1"/>
  <c r="AI117" i="7" s="1"/>
  <c r="D66" i="13" s="1"/>
  <c r="AD121" i="7"/>
  <c r="AG121" i="7" s="1"/>
  <c r="AH121" i="7" s="1"/>
  <c r="AI121" i="7" s="1"/>
  <c r="D70" i="13" s="1"/>
  <c r="AD125" i="7"/>
  <c r="AG125" i="7" s="1"/>
  <c r="AH125" i="7" s="1"/>
  <c r="AI125" i="7" s="1"/>
  <c r="D74" i="13" s="1"/>
  <c r="AD129" i="7"/>
  <c r="AG129" i="7" s="1"/>
  <c r="AH129" i="7" s="1"/>
  <c r="AI129" i="7" s="1"/>
  <c r="D78" i="13" s="1"/>
  <c r="AD133" i="7"/>
  <c r="AG133" i="7" s="1"/>
  <c r="AH133" i="7" s="1"/>
  <c r="AI133" i="7" s="1"/>
  <c r="D82" i="13" s="1"/>
  <c r="AD137" i="7"/>
  <c r="AG137" i="7" s="1"/>
  <c r="AH137" i="7" s="1"/>
  <c r="AI137" i="7" s="1"/>
  <c r="D86" i="13" s="1"/>
  <c r="AD141" i="7"/>
  <c r="AG141" i="7" s="1"/>
  <c r="AH141" i="7" s="1"/>
  <c r="AI141" i="7" s="1"/>
  <c r="D90" i="13" s="1"/>
  <c r="AD145" i="7"/>
  <c r="AG145" i="7" s="1"/>
  <c r="AH145" i="7" s="1"/>
  <c r="AI145" i="7" s="1"/>
  <c r="D94" i="13" s="1"/>
  <c r="AD149" i="7"/>
  <c r="AG149" i="7" s="1"/>
  <c r="AH149" i="7" s="1"/>
  <c r="AI149" i="7" s="1"/>
  <c r="D98" i="13" s="1"/>
  <c r="AD153" i="7"/>
  <c r="AG153" i="7" s="1"/>
  <c r="AH153" i="7" s="1"/>
  <c r="AI153" i="7" s="1"/>
  <c r="D102" i="13" s="1"/>
  <c r="AD157" i="7"/>
  <c r="AG157" i="7" s="1"/>
  <c r="AH157" i="7" s="1"/>
  <c r="AI157" i="7" s="1"/>
  <c r="D106" i="13" s="1"/>
  <c r="AD161" i="7"/>
  <c r="AG161" i="7" s="1"/>
  <c r="AH161" i="7" s="1"/>
  <c r="AI161" i="7" s="1"/>
  <c r="D110" i="13" s="1"/>
  <c r="AD165" i="7"/>
  <c r="AG165" i="7" s="1"/>
  <c r="AH165" i="7" s="1"/>
  <c r="AI165" i="7" s="1"/>
  <c r="D114" i="13" s="1"/>
  <c r="AD169" i="7"/>
  <c r="AG169" i="7" s="1"/>
  <c r="AH169" i="7" s="1"/>
  <c r="AI169" i="7" s="1"/>
  <c r="D118" i="13" s="1"/>
  <c r="AD173" i="7"/>
  <c r="AG173" i="7" s="1"/>
  <c r="AH173" i="7" s="1"/>
  <c r="AI173" i="7" s="1"/>
  <c r="D122" i="13" s="1"/>
  <c r="AD177" i="7"/>
  <c r="AG177" i="7" s="1"/>
  <c r="AH177" i="7" s="1"/>
  <c r="AI177" i="7" s="1"/>
  <c r="D126" i="13" s="1"/>
  <c r="AD181" i="7"/>
  <c r="AG181" i="7" s="1"/>
  <c r="AH181" i="7" s="1"/>
  <c r="AI181" i="7" s="1"/>
  <c r="D130" i="13" s="1"/>
  <c r="AD185" i="7"/>
  <c r="AG185" i="7" s="1"/>
  <c r="AH185" i="7" s="1"/>
  <c r="AI185" i="7" s="1"/>
  <c r="D134" i="13" s="1"/>
  <c r="AD189" i="7"/>
  <c r="AG189" i="7" s="1"/>
  <c r="AH189" i="7" s="1"/>
  <c r="AI189" i="7" s="1"/>
  <c r="D138" i="13" s="1"/>
  <c r="AD193" i="7"/>
  <c r="AG193" i="7" s="1"/>
  <c r="AH193" i="7" s="1"/>
  <c r="AI193" i="7" s="1"/>
  <c r="D142" i="13" s="1"/>
  <c r="AD197" i="7"/>
  <c r="AG197" i="7" s="1"/>
  <c r="AH197" i="7" s="1"/>
  <c r="AI197" i="7" s="1"/>
  <c r="D146" i="13" s="1"/>
  <c r="AD201" i="7"/>
  <c r="AG201" i="7" s="1"/>
  <c r="AH201" i="7" s="1"/>
  <c r="AI201" i="7" s="1"/>
  <c r="D150" i="13" s="1"/>
  <c r="AD205" i="7"/>
  <c r="AG205" i="7" s="1"/>
  <c r="AH205" i="7" s="1"/>
  <c r="AI205" i="7" s="1"/>
  <c r="D154" i="13" s="1"/>
  <c r="AD209" i="7"/>
  <c r="AG209" i="7" s="1"/>
  <c r="AH209" i="7" s="1"/>
  <c r="AI209" i="7" s="1"/>
  <c r="D158" i="13" s="1"/>
  <c r="AD213" i="7"/>
  <c r="AG213" i="7" s="1"/>
  <c r="AH213" i="7" s="1"/>
  <c r="AI213" i="7" s="1"/>
  <c r="D162" i="13" s="1"/>
  <c r="AD217" i="7"/>
  <c r="AG217" i="7" s="1"/>
  <c r="AH217" i="7" s="1"/>
  <c r="AI217" i="7" s="1"/>
  <c r="D166" i="13" s="1"/>
  <c r="AD221" i="7"/>
  <c r="AG221" i="7" s="1"/>
  <c r="AH221" i="7" s="1"/>
  <c r="AI221" i="7" s="1"/>
  <c r="D170" i="13" s="1"/>
  <c r="AD225" i="7"/>
  <c r="AG225" i="7" s="1"/>
  <c r="AH225" i="7" s="1"/>
  <c r="AI225" i="7" s="1"/>
  <c r="D174" i="13" s="1"/>
  <c r="AD229" i="7"/>
  <c r="AG229" i="7" s="1"/>
  <c r="AH229" i="7" s="1"/>
  <c r="AI229" i="7" s="1"/>
  <c r="D178" i="13" s="1"/>
  <c r="AD233" i="7"/>
  <c r="AG233" i="7" s="1"/>
  <c r="AH233" i="7" s="1"/>
  <c r="AI233" i="7" s="1"/>
  <c r="D182" i="13" s="1"/>
  <c r="AD237" i="7"/>
  <c r="AG237" i="7" s="1"/>
  <c r="AH237" i="7" s="1"/>
  <c r="AI237" i="7" s="1"/>
  <c r="D186" i="13" s="1"/>
  <c r="AD241" i="7"/>
  <c r="AG241" i="7" s="1"/>
  <c r="AH241" i="7" s="1"/>
  <c r="AI241" i="7" s="1"/>
  <c r="D190" i="13" s="1"/>
  <c r="AD245" i="7"/>
  <c r="AG245" i="7" s="1"/>
  <c r="AH245" i="7" s="1"/>
  <c r="AI245" i="7" s="1"/>
  <c r="D194" i="13" s="1"/>
  <c r="AD249" i="7"/>
  <c r="AG249" i="7" s="1"/>
  <c r="AH249" i="7" s="1"/>
  <c r="AI249" i="7" s="1"/>
  <c r="D198" i="13" s="1"/>
  <c r="AD253" i="7"/>
  <c r="AG253" i="7" s="1"/>
  <c r="AH253" i="7" s="1"/>
  <c r="AI253" i="7" s="1"/>
  <c r="D202" i="13" s="1"/>
  <c r="AD257" i="7"/>
  <c r="AG257" i="7" s="1"/>
  <c r="AH257" i="7" s="1"/>
  <c r="AI257" i="7" s="1"/>
  <c r="D206" i="13" s="1"/>
  <c r="AD261" i="7"/>
  <c r="AG261" i="7" s="1"/>
  <c r="AH261" i="7" s="1"/>
  <c r="AI261" i="7" s="1"/>
  <c r="D210" i="13" s="1"/>
  <c r="AD265" i="7"/>
  <c r="AG265" i="7" s="1"/>
  <c r="AH265" i="7" s="1"/>
  <c r="AI265" i="7" s="1"/>
  <c r="D214" i="13" s="1"/>
  <c r="AD269" i="7"/>
  <c r="AG269" i="7" s="1"/>
  <c r="AH269" i="7" s="1"/>
  <c r="AI269" i="7" s="1"/>
  <c r="D218" i="13" s="1"/>
  <c r="AD273" i="7"/>
  <c r="AG273" i="7" s="1"/>
  <c r="AH273" i="7" s="1"/>
  <c r="AI273" i="7" s="1"/>
  <c r="D222" i="13" s="1"/>
  <c r="AD277" i="7"/>
  <c r="AG277" i="7" s="1"/>
  <c r="AH277" i="7" s="1"/>
  <c r="AI277" i="7" s="1"/>
  <c r="D226" i="13" s="1"/>
  <c r="AD281" i="7"/>
  <c r="AG281" i="7" s="1"/>
  <c r="AH281" i="7" s="1"/>
  <c r="AI281" i="7" s="1"/>
  <c r="D230" i="13" s="1"/>
  <c r="AD285" i="7"/>
  <c r="AG285" i="7" s="1"/>
  <c r="AH285" i="7" s="1"/>
  <c r="AI285" i="7" s="1"/>
  <c r="D234" i="13" s="1"/>
  <c r="AD289" i="7"/>
  <c r="AG289" i="7" s="1"/>
  <c r="AH289" i="7" s="1"/>
  <c r="AI289" i="7" s="1"/>
  <c r="D238" i="13" s="1"/>
  <c r="AD293" i="7"/>
  <c r="AG293" i="7" s="1"/>
  <c r="AH293" i="7" s="1"/>
  <c r="AI293" i="7" s="1"/>
  <c r="D242" i="13" s="1"/>
  <c r="AD297" i="7"/>
  <c r="AG297" i="7" s="1"/>
  <c r="AH297" i="7" s="1"/>
  <c r="AI297" i="7" s="1"/>
  <c r="D246" i="13" s="1"/>
  <c r="AD301" i="7"/>
  <c r="AG301" i="7" s="1"/>
  <c r="AH301" i="7" s="1"/>
  <c r="AI301" i="7" s="1"/>
  <c r="D250" i="13" s="1"/>
  <c r="AD305" i="7"/>
  <c r="AG305" i="7" s="1"/>
  <c r="AH305" i="7" s="1"/>
  <c r="AI305" i="7" s="1"/>
  <c r="D254" i="13" s="1"/>
  <c r="AD309" i="7"/>
  <c r="AG309" i="7" s="1"/>
  <c r="AH309" i="7" s="1"/>
  <c r="AI309" i="7" s="1"/>
  <c r="D258" i="13" s="1"/>
  <c r="AD313" i="7"/>
  <c r="AG313" i="7" s="1"/>
  <c r="AH313" i="7" s="1"/>
  <c r="AI313" i="7" s="1"/>
  <c r="D262" i="13" s="1"/>
  <c r="AD317" i="7"/>
  <c r="AG317" i="7" s="1"/>
  <c r="AH317" i="7" s="1"/>
  <c r="AI317" i="7" s="1"/>
  <c r="D266" i="13" s="1"/>
  <c r="AD321" i="7"/>
  <c r="AG321" i="7" s="1"/>
  <c r="AH321" i="7" s="1"/>
  <c r="AI321" i="7" s="1"/>
  <c r="D270" i="13" s="1"/>
  <c r="AD325" i="7"/>
  <c r="AG325" i="7" s="1"/>
  <c r="AH325" i="7" s="1"/>
  <c r="AI325" i="7" s="1"/>
  <c r="D274" i="13" s="1"/>
  <c r="AD329" i="7"/>
  <c r="AG329" i="7" s="1"/>
  <c r="AH329" i="7" s="1"/>
  <c r="AI329" i="7" s="1"/>
  <c r="D278" i="13" s="1"/>
  <c r="AD333" i="7"/>
  <c r="AG333" i="7" s="1"/>
  <c r="AH333" i="7" s="1"/>
  <c r="AI333" i="7" s="1"/>
  <c r="D282" i="13" s="1"/>
  <c r="AD337" i="7"/>
  <c r="AG337" i="7" s="1"/>
  <c r="AH337" i="7" s="1"/>
  <c r="AI337" i="7" s="1"/>
  <c r="D286" i="13" s="1"/>
  <c r="AD341" i="7"/>
  <c r="AG341" i="7" s="1"/>
  <c r="AH341" i="7" s="1"/>
  <c r="AI341" i="7" s="1"/>
  <c r="D290" i="13" s="1"/>
  <c r="AD345" i="7"/>
  <c r="AG345" i="7" s="1"/>
  <c r="AH345" i="7" s="1"/>
  <c r="AI345" i="7" s="1"/>
  <c r="D294" i="13" s="1"/>
  <c r="AD349" i="7"/>
  <c r="AG349" i="7" s="1"/>
  <c r="AH349" i="7" s="1"/>
  <c r="AI349" i="7" s="1"/>
  <c r="D298" i="13" s="1"/>
  <c r="AD353" i="7"/>
  <c r="AG353" i="7" s="1"/>
  <c r="AH353" i="7" s="1"/>
  <c r="AI353" i="7" s="1"/>
  <c r="D302" i="13" s="1"/>
  <c r="AD357" i="7"/>
  <c r="AG357" i="7" s="1"/>
  <c r="AH357" i="7" s="1"/>
  <c r="AI357" i="7" s="1"/>
  <c r="D306" i="13" s="1"/>
  <c r="AD361" i="7"/>
  <c r="AG361" i="7" s="1"/>
  <c r="AH361" i="7" s="1"/>
  <c r="AI361" i="7" s="1"/>
  <c r="D310" i="13" s="1"/>
  <c r="AD365" i="7"/>
  <c r="AG365" i="7" s="1"/>
  <c r="AH365" i="7" s="1"/>
  <c r="AI365" i="7" s="1"/>
  <c r="D314" i="13" s="1"/>
  <c r="AD369" i="7"/>
  <c r="AG369" i="7" s="1"/>
  <c r="AH369" i="7" s="1"/>
  <c r="AI369" i="7" s="1"/>
  <c r="D318" i="13" s="1"/>
  <c r="AD373" i="7"/>
  <c r="AG373" i="7" s="1"/>
  <c r="AH373" i="7" s="1"/>
  <c r="AI373" i="7" s="1"/>
  <c r="D322" i="13" s="1"/>
  <c r="AD377" i="7"/>
  <c r="AG377" i="7" s="1"/>
  <c r="AH377" i="7" s="1"/>
  <c r="AI377" i="7" s="1"/>
  <c r="D326" i="13" s="1"/>
  <c r="AD381" i="7"/>
  <c r="AG381" i="7" s="1"/>
  <c r="AH381" i="7" s="1"/>
  <c r="AI381" i="7" s="1"/>
  <c r="D330" i="13" s="1"/>
  <c r="AD385" i="7"/>
  <c r="AG385" i="7" s="1"/>
  <c r="AH385" i="7" s="1"/>
  <c r="AI385" i="7" s="1"/>
  <c r="D334" i="13" s="1"/>
  <c r="AD389" i="7"/>
  <c r="AG389" i="7" s="1"/>
  <c r="AH389" i="7" s="1"/>
  <c r="AI389" i="7" s="1"/>
  <c r="D338" i="13" s="1"/>
  <c r="AD393" i="7"/>
  <c r="AG393" i="7" s="1"/>
  <c r="AH393" i="7" s="1"/>
  <c r="AI393" i="7" s="1"/>
  <c r="D342" i="13" s="1"/>
  <c r="AD397" i="7"/>
  <c r="AG397" i="7" s="1"/>
  <c r="AH397" i="7" s="1"/>
  <c r="AI397" i="7" s="1"/>
  <c r="D346" i="13" s="1"/>
  <c r="AD401" i="7"/>
  <c r="AG401" i="7" s="1"/>
  <c r="AH401" i="7" s="1"/>
  <c r="AI401" i="7" s="1"/>
  <c r="D350" i="13" s="1"/>
  <c r="AD405" i="7"/>
  <c r="AG405" i="7" s="1"/>
  <c r="AH405" i="7" s="1"/>
  <c r="AI405" i="7" s="1"/>
  <c r="D354" i="13" s="1"/>
  <c r="AD409" i="7"/>
  <c r="AG409" i="7" s="1"/>
  <c r="AH409" i="7" s="1"/>
  <c r="AI409" i="7" s="1"/>
  <c r="D358" i="13" s="1"/>
  <c r="AD413" i="7"/>
  <c r="AG413" i="7" s="1"/>
  <c r="AH413" i="7" s="1"/>
  <c r="AI413" i="7" s="1"/>
  <c r="D362" i="13" s="1"/>
  <c r="AD417" i="7"/>
  <c r="AG417" i="7" s="1"/>
  <c r="AH417" i="7" s="1"/>
  <c r="AI417" i="7" s="1"/>
  <c r="D366" i="13" s="1"/>
  <c r="AD421" i="7"/>
  <c r="AG421" i="7" s="1"/>
  <c r="AH421" i="7" s="1"/>
  <c r="AI421" i="7" s="1"/>
  <c r="D370" i="13" s="1"/>
  <c r="AD425" i="7"/>
  <c r="AG425" i="7" s="1"/>
  <c r="AH425" i="7" s="1"/>
  <c r="AI425" i="7" s="1"/>
  <c r="D374" i="13" s="1"/>
  <c r="AD429" i="7"/>
  <c r="AG429" i="7" s="1"/>
  <c r="AH429" i="7" s="1"/>
  <c r="AI429" i="7" s="1"/>
  <c r="D378" i="13" s="1"/>
  <c r="AD433" i="7"/>
  <c r="AG433" i="7" s="1"/>
  <c r="AH433" i="7" s="1"/>
  <c r="AI433" i="7" s="1"/>
  <c r="D382" i="13" s="1"/>
  <c r="AD437" i="7"/>
  <c r="AG437" i="7" s="1"/>
  <c r="AH437" i="7" s="1"/>
  <c r="AI437" i="7" s="1"/>
  <c r="D386" i="13" s="1"/>
  <c r="L2" i="12" a="1"/>
  <c r="L2" i="12" s="1"/>
  <c r="AD1051" i="7"/>
  <c r="AG1051" i="7" s="1"/>
  <c r="AH1051" i="7" s="1"/>
  <c r="AI1051" i="7" s="1"/>
  <c r="D1000" i="13" s="1"/>
  <c r="AD1043" i="7"/>
  <c r="AG1043" i="7" s="1"/>
  <c r="AH1043" i="7" s="1"/>
  <c r="AI1043" i="7" s="1"/>
  <c r="D992" i="13" s="1"/>
  <c r="AD1035" i="7"/>
  <c r="AG1035" i="7" s="1"/>
  <c r="AH1035" i="7" s="1"/>
  <c r="AI1035" i="7" s="1"/>
  <c r="D984" i="13" s="1"/>
  <c r="AD1027" i="7"/>
  <c r="AG1027" i="7" s="1"/>
  <c r="AH1027" i="7" s="1"/>
  <c r="AI1027" i="7" s="1"/>
  <c r="D976" i="13" s="1"/>
  <c r="AD1019" i="7"/>
  <c r="AG1019" i="7" s="1"/>
  <c r="AH1019" i="7" s="1"/>
  <c r="AI1019" i="7" s="1"/>
  <c r="D968" i="13" s="1"/>
  <c r="AD1011" i="7"/>
  <c r="AG1011" i="7" s="1"/>
  <c r="AH1011" i="7" s="1"/>
  <c r="AI1011" i="7" s="1"/>
  <c r="D960" i="13" s="1"/>
  <c r="AD1003" i="7"/>
  <c r="AG1003" i="7" s="1"/>
  <c r="AH1003" i="7" s="1"/>
  <c r="AI1003" i="7" s="1"/>
  <c r="D952" i="13" s="1"/>
  <c r="AD995" i="7"/>
  <c r="AG995" i="7" s="1"/>
  <c r="AH995" i="7" s="1"/>
  <c r="AI995" i="7" s="1"/>
  <c r="D944" i="13" s="1"/>
  <c r="AD987" i="7"/>
  <c r="AG987" i="7" s="1"/>
  <c r="AH987" i="7" s="1"/>
  <c r="AI987" i="7" s="1"/>
  <c r="D936" i="13" s="1"/>
  <c r="AD979" i="7"/>
  <c r="AG979" i="7" s="1"/>
  <c r="AH979" i="7" s="1"/>
  <c r="AI979" i="7" s="1"/>
  <c r="D928" i="13" s="1"/>
  <c r="AD971" i="7"/>
  <c r="AG971" i="7" s="1"/>
  <c r="AH971" i="7" s="1"/>
  <c r="AI971" i="7" s="1"/>
  <c r="D920" i="13" s="1"/>
  <c r="AD963" i="7"/>
  <c r="AG963" i="7" s="1"/>
  <c r="AH963" i="7" s="1"/>
  <c r="AI963" i="7" s="1"/>
  <c r="D912" i="13" s="1"/>
  <c r="AD955" i="7"/>
  <c r="AG955" i="7" s="1"/>
  <c r="AH955" i="7" s="1"/>
  <c r="AI955" i="7" s="1"/>
  <c r="D904" i="13" s="1"/>
  <c r="AD947" i="7"/>
  <c r="AG947" i="7" s="1"/>
  <c r="AH947" i="7" s="1"/>
  <c r="AI947" i="7" s="1"/>
  <c r="D896" i="13" s="1"/>
  <c r="AD939" i="7"/>
  <c r="AG939" i="7" s="1"/>
  <c r="AH939" i="7" s="1"/>
  <c r="AI939" i="7" s="1"/>
  <c r="D888" i="13" s="1"/>
  <c r="AD931" i="7"/>
  <c r="AG931" i="7" s="1"/>
  <c r="AH931" i="7" s="1"/>
  <c r="AI931" i="7" s="1"/>
  <c r="D880" i="13" s="1"/>
  <c r="AD923" i="7"/>
  <c r="AG923" i="7" s="1"/>
  <c r="AH923" i="7" s="1"/>
  <c r="AI923" i="7" s="1"/>
  <c r="D872" i="13" s="1"/>
  <c r="AD915" i="7"/>
  <c r="AG915" i="7" s="1"/>
  <c r="AH915" i="7" s="1"/>
  <c r="AI915" i="7" s="1"/>
  <c r="D864" i="13" s="1"/>
  <c r="AD907" i="7"/>
  <c r="AG907" i="7" s="1"/>
  <c r="AH907" i="7" s="1"/>
  <c r="AI907" i="7" s="1"/>
  <c r="D856" i="13" s="1"/>
  <c r="AD899" i="7"/>
  <c r="AG899" i="7" s="1"/>
  <c r="AH899" i="7" s="1"/>
  <c r="AI899" i="7" s="1"/>
  <c r="D848" i="13" s="1"/>
  <c r="AD891" i="7"/>
  <c r="AG891" i="7" s="1"/>
  <c r="AH891" i="7" s="1"/>
  <c r="AI891" i="7" s="1"/>
  <c r="D840" i="13" s="1"/>
  <c r="AD883" i="7"/>
  <c r="AG883" i="7" s="1"/>
  <c r="AH883" i="7" s="1"/>
  <c r="AI883" i="7" s="1"/>
  <c r="D832" i="13" s="1"/>
  <c r="AD875" i="7"/>
  <c r="AG875" i="7" s="1"/>
  <c r="AH875" i="7" s="1"/>
  <c r="AI875" i="7" s="1"/>
  <c r="D824" i="13" s="1"/>
  <c r="AD867" i="7"/>
  <c r="AG867" i="7" s="1"/>
  <c r="AH867" i="7" s="1"/>
  <c r="AI867" i="7" s="1"/>
  <c r="D816" i="13" s="1"/>
  <c r="AD859" i="7"/>
  <c r="AG859" i="7" s="1"/>
  <c r="AH859" i="7" s="1"/>
  <c r="AI859" i="7" s="1"/>
  <c r="D808" i="13" s="1"/>
  <c r="AD851" i="7"/>
  <c r="AG851" i="7" s="1"/>
  <c r="AH851" i="7" s="1"/>
  <c r="AI851" i="7" s="1"/>
  <c r="D800" i="13" s="1"/>
  <c r="AD843" i="7"/>
  <c r="AG843" i="7" s="1"/>
  <c r="AH843" i="7" s="1"/>
  <c r="AI843" i="7" s="1"/>
  <c r="D792" i="13" s="1"/>
  <c r="AD835" i="7"/>
  <c r="AG835" i="7" s="1"/>
  <c r="AH835" i="7" s="1"/>
  <c r="AI835" i="7" s="1"/>
  <c r="D784" i="13" s="1"/>
  <c r="AD827" i="7"/>
  <c r="AG827" i="7" s="1"/>
  <c r="AH827" i="7" s="1"/>
  <c r="AI827" i="7" s="1"/>
  <c r="D776" i="13" s="1"/>
  <c r="AD819" i="7"/>
  <c r="AG819" i="7" s="1"/>
  <c r="AH819" i="7" s="1"/>
  <c r="AI819" i="7" s="1"/>
  <c r="D768" i="13" s="1"/>
  <c r="AD811" i="7"/>
  <c r="AG811" i="7" s="1"/>
  <c r="AH811" i="7" s="1"/>
  <c r="AI811" i="7" s="1"/>
  <c r="D760" i="13" s="1"/>
  <c r="AD803" i="7"/>
  <c r="AG803" i="7" s="1"/>
  <c r="AH803" i="7" s="1"/>
  <c r="AI803" i="7" s="1"/>
  <c r="D752" i="13" s="1"/>
  <c r="AD795" i="7"/>
  <c r="AG795" i="7" s="1"/>
  <c r="AH795" i="7" s="1"/>
  <c r="AI795" i="7" s="1"/>
  <c r="D744" i="13" s="1"/>
  <c r="AD787" i="7"/>
  <c r="AG787" i="7" s="1"/>
  <c r="AH787" i="7" s="1"/>
  <c r="AI787" i="7" s="1"/>
  <c r="D736" i="13" s="1"/>
  <c r="AD779" i="7"/>
  <c r="AG779" i="7" s="1"/>
  <c r="AH779" i="7" s="1"/>
  <c r="AI779" i="7" s="1"/>
  <c r="D728" i="13" s="1"/>
  <c r="AD771" i="7"/>
  <c r="AG771" i="7" s="1"/>
  <c r="AH771" i="7" s="1"/>
  <c r="AI771" i="7" s="1"/>
  <c r="D720" i="13" s="1"/>
  <c r="AD763" i="7"/>
  <c r="AG763" i="7" s="1"/>
  <c r="AH763" i="7" s="1"/>
  <c r="AI763" i="7" s="1"/>
  <c r="D712" i="13" s="1"/>
  <c r="AD755" i="7"/>
  <c r="AG755" i="7" s="1"/>
  <c r="AH755" i="7" s="1"/>
  <c r="AI755" i="7" s="1"/>
  <c r="D704" i="13" s="1"/>
  <c r="AD747" i="7"/>
  <c r="AG747" i="7" s="1"/>
  <c r="AH747" i="7" s="1"/>
  <c r="AI747" i="7" s="1"/>
  <c r="D696" i="13" s="1"/>
  <c r="AD739" i="7"/>
  <c r="AG739" i="7" s="1"/>
  <c r="AH739" i="7" s="1"/>
  <c r="AI739" i="7" s="1"/>
  <c r="D688" i="13" s="1"/>
  <c r="AD731" i="7"/>
  <c r="AG731" i="7" s="1"/>
  <c r="AH731" i="7" s="1"/>
  <c r="AI731" i="7" s="1"/>
  <c r="D680" i="13" s="1"/>
  <c r="AD723" i="7"/>
  <c r="AG723" i="7" s="1"/>
  <c r="AH723" i="7" s="1"/>
  <c r="AI723" i="7" s="1"/>
  <c r="D672" i="13" s="1"/>
  <c r="AD715" i="7"/>
  <c r="AG715" i="7" s="1"/>
  <c r="AH715" i="7" s="1"/>
  <c r="AI715" i="7" s="1"/>
  <c r="D664" i="13" s="1"/>
  <c r="AD707" i="7"/>
  <c r="AG707" i="7" s="1"/>
  <c r="AH707" i="7" s="1"/>
  <c r="AI707" i="7" s="1"/>
  <c r="D656" i="13" s="1"/>
  <c r="AD699" i="7"/>
  <c r="AG699" i="7" s="1"/>
  <c r="AH699" i="7" s="1"/>
  <c r="AI699" i="7" s="1"/>
  <c r="D648" i="13" s="1"/>
  <c r="AD691" i="7"/>
  <c r="AG691" i="7" s="1"/>
  <c r="AH691" i="7" s="1"/>
  <c r="AI691" i="7" s="1"/>
  <c r="D640" i="13" s="1"/>
  <c r="AD683" i="7"/>
  <c r="AG683" i="7" s="1"/>
  <c r="AH683" i="7" s="1"/>
  <c r="AI683" i="7" s="1"/>
  <c r="D632" i="13" s="1"/>
  <c r="AD675" i="7"/>
  <c r="AG675" i="7" s="1"/>
  <c r="AH675" i="7" s="1"/>
  <c r="AI675" i="7" s="1"/>
  <c r="D624" i="13" s="1"/>
  <c r="AD667" i="7"/>
  <c r="AG667" i="7" s="1"/>
  <c r="AH667" i="7" s="1"/>
  <c r="AI667" i="7" s="1"/>
  <c r="D616" i="13" s="1"/>
  <c r="AD659" i="7"/>
  <c r="AG659" i="7" s="1"/>
  <c r="AH659" i="7" s="1"/>
  <c r="AI659" i="7" s="1"/>
  <c r="D608" i="13" s="1"/>
  <c r="AD651" i="7"/>
  <c r="AG651" i="7" s="1"/>
  <c r="AH651" i="7" s="1"/>
  <c r="AI651" i="7" s="1"/>
  <c r="D600" i="13" s="1"/>
  <c r="AD643" i="7"/>
  <c r="AG643" i="7" s="1"/>
  <c r="AH643" i="7" s="1"/>
  <c r="AI643" i="7" s="1"/>
  <c r="D592" i="13" s="1"/>
  <c r="AD635" i="7"/>
  <c r="AG635" i="7" s="1"/>
  <c r="AH635" i="7" s="1"/>
  <c r="AI635" i="7" s="1"/>
  <c r="D584" i="13" s="1"/>
  <c r="AD627" i="7"/>
  <c r="AG627" i="7" s="1"/>
  <c r="AH627" i="7" s="1"/>
  <c r="AI627" i="7" s="1"/>
  <c r="D576" i="13" s="1"/>
  <c r="AD619" i="7"/>
  <c r="AG619" i="7" s="1"/>
  <c r="AH619" i="7" s="1"/>
  <c r="AI619" i="7" s="1"/>
  <c r="D568" i="13" s="1"/>
  <c r="AD611" i="7"/>
  <c r="AG611" i="7" s="1"/>
  <c r="AH611" i="7" s="1"/>
  <c r="AI611" i="7" s="1"/>
  <c r="D560" i="13" s="1"/>
  <c r="AD603" i="7"/>
  <c r="AG603" i="7" s="1"/>
  <c r="AH603" i="7" s="1"/>
  <c r="AI603" i="7" s="1"/>
  <c r="D552" i="13" s="1"/>
  <c r="AD595" i="7"/>
  <c r="AG595" i="7" s="1"/>
  <c r="AH595" i="7" s="1"/>
  <c r="AI595" i="7" s="1"/>
  <c r="D544" i="13" s="1"/>
  <c r="AD587" i="7"/>
  <c r="AG587" i="7" s="1"/>
  <c r="AH587" i="7" s="1"/>
  <c r="AI587" i="7" s="1"/>
  <c r="D536" i="13" s="1"/>
  <c r="AD579" i="7"/>
  <c r="AG579" i="7" s="1"/>
  <c r="AH579" i="7" s="1"/>
  <c r="AI579" i="7" s="1"/>
  <c r="D528" i="13" s="1"/>
  <c r="AD571" i="7"/>
  <c r="AG571" i="7" s="1"/>
  <c r="AH571" i="7" s="1"/>
  <c r="AI571" i="7" s="1"/>
  <c r="D520" i="13" s="1"/>
  <c r="AD563" i="7"/>
  <c r="AG563" i="7" s="1"/>
  <c r="AH563" i="7" s="1"/>
  <c r="AI563" i="7" s="1"/>
  <c r="D512" i="13" s="1"/>
  <c r="AD555" i="7"/>
  <c r="AG555" i="7" s="1"/>
  <c r="AH555" i="7" s="1"/>
  <c r="AI555" i="7" s="1"/>
  <c r="D504" i="13" s="1"/>
  <c r="AD547" i="7"/>
  <c r="AG547" i="7" s="1"/>
  <c r="AH547" i="7" s="1"/>
  <c r="AI547" i="7" s="1"/>
  <c r="D496" i="13" s="1"/>
  <c r="AD539" i="7"/>
  <c r="AG539" i="7" s="1"/>
  <c r="AH539" i="7" s="1"/>
  <c r="AI539" i="7" s="1"/>
  <c r="D488" i="13" s="1"/>
  <c r="AD531" i="7"/>
  <c r="AG531" i="7" s="1"/>
  <c r="AH531" i="7" s="1"/>
  <c r="AI531" i="7" s="1"/>
  <c r="D480" i="13" s="1"/>
  <c r="AD523" i="7"/>
  <c r="AG523" i="7" s="1"/>
  <c r="AH523" i="7" s="1"/>
  <c r="AI523" i="7" s="1"/>
  <c r="D472" i="13" s="1"/>
  <c r="AD515" i="7"/>
  <c r="AG515" i="7" s="1"/>
  <c r="AH515" i="7" s="1"/>
  <c r="AI515" i="7" s="1"/>
  <c r="D464" i="13" s="1"/>
  <c r="AD507" i="7"/>
  <c r="AG507" i="7" s="1"/>
  <c r="AH507" i="7" s="1"/>
  <c r="AI507" i="7" s="1"/>
  <c r="D456" i="13" s="1"/>
  <c r="AD499" i="7"/>
  <c r="AG499" i="7" s="1"/>
  <c r="AH499" i="7" s="1"/>
  <c r="AI499" i="7" s="1"/>
  <c r="D448" i="13" s="1"/>
  <c r="AD491" i="7"/>
  <c r="AG491" i="7" s="1"/>
  <c r="AH491" i="7" s="1"/>
  <c r="AI491" i="7" s="1"/>
  <c r="D440" i="13" s="1"/>
  <c r="AD483" i="7"/>
  <c r="AG483" i="7" s="1"/>
  <c r="AH483" i="7" s="1"/>
  <c r="AI483" i="7" s="1"/>
  <c r="D432" i="13" s="1"/>
  <c r="AD475" i="7"/>
  <c r="AG475" i="7" s="1"/>
  <c r="AH475" i="7" s="1"/>
  <c r="AI475" i="7" s="1"/>
  <c r="D424" i="13" s="1"/>
  <c r="AD467" i="7"/>
  <c r="AG467" i="7" s="1"/>
  <c r="AH467" i="7" s="1"/>
  <c r="AI467" i="7" s="1"/>
  <c r="D416" i="13" s="1"/>
  <c r="AD459" i="7"/>
  <c r="AG459" i="7" s="1"/>
  <c r="AH459" i="7" s="1"/>
  <c r="AI459" i="7" s="1"/>
  <c r="D408" i="13" s="1"/>
  <c r="AD451" i="7"/>
  <c r="AG451" i="7" s="1"/>
  <c r="AH451" i="7" s="1"/>
  <c r="AI451" i="7" s="1"/>
  <c r="D400" i="13" s="1"/>
  <c r="AD443" i="7"/>
  <c r="AG443" i="7" s="1"/>
  <c r="AH443" i="7" s="1"/>
  <c r="AI443" i="7" s="1"/>
  <c r="D392" i="13" s="1"/>
  <c r="AD431" i="7"/>
  <c r="AG431" i="7" s="1"/>
  <c r="AH431" i="7" s="1"/>
  <c r="AI431" i="7" s="1"/>
  <c r="D380" i="13" s="1"/>
  <c r="AD415" i="7"/>
  <c r="AG415" i="7" s="1"/>
  <c r="AH415" i="7" s="1"/>
  <c r="AI415" i="7" s="1"/>
  <c r="D364" i="13" s="1"/>
  <c r="AD399" i="7"/>
  <c r="AG399" i="7" s="1"/>
  <c r="AH399" i="7" s="1"/>
  <c r="AI399" i="7" s="1"/>
  <c r="D348" i="13" s="1"/>
  <c r="AD383" i="7"/>
  <c r="AG383" i="7" s="1"/>
  <c r="AH383" i="7" s="1"/>
  <c r="AI383" i="7" s="1"/>
  <c r="D332" i="13" s="1"/>
  <c r="AD367" i="7"/>
  <c r="AG367" i="7" s="1"/>
  <c r="AH367" i="7" s="1"/>
  <c r="AI367" i="7" s="1"/>
  <c r="D316" i="13" s="1"/>
  <c r="AD351" i="7"/>
  <c r="AG351" i="7" s="1"/>
  <c r="AH351" i="7" s="1"/>
  <c r="AI351" i="7" s="1"/>
  <c r="D300" i="13" s="1"/>
  <c r="AD335" i="7"/>
  <c r="AG335" i="7" s="1"/>
  <c r="AH335" i="7" s="1"/>
  <c r="AI335" i="7" s="1"/>
  <c r="D284" i="13" s="1"/>
  <c r="AD319" i="7"/>
  <c r="AG319" i="7" s="1"/>
  <c r="AH319" i="7" s="1"/>
  <c r="AI319" i="7" s="1"/>
  <c r="D268" i="13" s="1"/>
  <c r="AD303" i="7"/>
  <c r="AG303" i="7" s="1"/>
  <c r="AH303" i="7" s="1"/>
  <c r="AI303" i="7" s="1"/>
  <c r="D252" i="13" s="1"/>
  <c r="AD287" i="7"/>
  <c r="AG287" i="7" s="1"/>
  <c r="AH287" i="7" s="1"/>
  <c r="AI287" i="7" s="1"/>
  <c r="D236" i="13" s="1"/>
  <c r="AD271" i="7"/>
  <c r="AG271" i="7" s="1"/>
  <c r="AH271" i="7" s="1"/>
  <c r="AI271" i="7" s="1"/>
  <c r="D220" i="13" s="1"/>
  <c r="AD255" i="7"/>
  <c r="AG255" i="7" s="1"/>
  <c r="AH255" i="7" s="1"/>
  <c r="AI255" i="7" s="1"/>
  <c r="D204" i="13" s="1"/>
  <c r="AD239" i="7"/>
  <c r="AG239" i="7" s="1"/>
  <c r="AH239" i="7" s="1"/>
  <c r="AI239" i="7" s="1"/>
  <c r="D188" i="13" s="1"/>
  <c r="AD223" i="7"/>
  <c r="AG223" i="7" s="1"/>
  <c r="AH223" i="7" s="1"/>
  <c r="AI223" i="7" s="1"/>
  <c r="D172" i="13" s="1"/>
  <c r="AD207" i="7"/>
  <c r="AG207" i="7" s="1"/>
  <c r="AH207" i="7" s="1"/>
  <c r="AI207" i="7" s="1"/>
  <c r="D156" i="13" s="1"/>
  <c r="AD191" i="7"/>
  <c r="AG191" i="7" s="1"/>
  <c r="AH191" i="7" s="1"/>
  <c r="AI191" i="7" s="1"/>
  <c r="D140" i="13" s="1"/>
  <c r="AD175" i="7"/>
  <c r="AG175" i="7" s="1"/>
  <c r="AH175" i="7" s="1"/>
  <c r="AI175" i="7" s="1"/>
  <c r="D124" i="13" s="1"/>
  <c r="AD159" i="7"/>
  <c r="AG159" i="7" s="1"/>
  <c r="AH159" i="7" s="1"/>
  <c r="AI159" i="7" s="1"/>
  <c r="D108" i="13" s="1"/>
  <c r="AD143" i="7"/>
  <c r="AG143" i="7" s="1"/>
  <c r="AH143" i="7" s="1"/>
  <c r="AI143" i="7" s="1"/>
  <c r="D92" i="13" s="1"/>
  <c r="AD127" i="7"/>
  <c r="AG127" i="7" s="1"/>
  <c r="AH127" i="7" s="1"/>
  <c r="AI127" i="7" s="1"/>
  <c r="D76" i="13" s="1"/>
  <c r="AD111" i="7"/>
  <c r="AG111" i="7" s="1"/>
  <c r="AH111" i="7" s="1"/>
  <c r="AI111" i="7" s="1"/>
  <c r="D60" i="13" s="1"/>
  <c r="AD95" i="7"/>
  <c r="AG95" i="7" s="1"/>
  <c r="AH95" i="7" s="1"/>
  <c r="AI95" i="7" s="1"/>
  <c r="D44" i="13" s="1"/>
  <c r="AD79" i="7"/>
  <c r="AG79" i="7" s="1"/>
  <c r="AH79" i="7" s="1"/>
  <c r="AI79" i="7" s="1"/>
  <c r="D28" i="13" s="1"/>
  <c r="AD63" i="7"/>
  <c r="AG63" i="7" s="1"/>
  <c r="AH63" i="7" s="1"/>
  <c r="AI63" i="7" s="1"/>
  <c r="D12" i="13" s="1"/>
  <c r="E2" i="12"/>
  <c r="AD1049" i="7"/>
  <c r="AG1049" i="7" s="1"/>
  <c r="AH1049" i="7" s="1"/>
  <c r="AI1049" i="7" s="1"/>
  <c r="D998" i="13" s="1"/>
  <c r="AD1041" i="7"/>
  <c r="AG1041" i="7" s="1"/>
  <c r="AH1041" i="7" s="1"/>
  <c r="AI1041" i="7" s="1"/>
  <c r="D990" i="13" s="1"/>
  <c r="AD1033" i="7"/>
  <c r="AG1033" i="7" s="1"/>
  <c r="AH1033" i="7" s="1"/>
  <c r="AI1033" i="7" s="1"/>
  <c r="D982" i="13" s="1"/>
  <c r="AD1025" i="7"/>
  <c r="AG1025" i="7" s="1"/>
  <c r="AH1025" i="7" s="1"/>
  <c r="AI1025" i="7" s="1"/>
  <c r="D974" i="13" s="1"/>
  <c r="AD1017" i="7"/>
  <c r="AG1017" i="7" s="1"/>
  <c r="AH1017" i="7" s="1"/>
  <c r="AI1017" i="7" s="1"/>
  <c r="D966" i="13" s="1"/>
  <c r="AD1009" i="7"/>
  <c r="AG1009" i="7" s="1"/>
  <c r="AH1009" i="7" s="1"/>
  <c r="AI1009" i="7" s="1"/>
  <c r="D958" i="13" s="1"/>
  <c r="AD1001" i="7"/>
  <c r="AG1001" i="7" s="1"/>
  <c r="AH1001" i="7" s="1"/>
  <c r="AI1001" i="7" s="1"/>
  <c r="D950" i="13" s="1"/>
  <c r="AD993" i="7"/>
  <c r="AG993" i="7" s="1"/>
  <c r="AH993" i="7" s="1"/>
  <c r="AI993" i="7" s="1"/>
  <c r="D942" i="13" s="1"/>
  <c r="AD985" i="7"/>
  <c r="AG985" i="7" s="1"/>
  <c r="AH985" i="7" s="1"/>
  <c r="AI985" i="7" s="1"/>
  <c r="D934" i="13" s="1"/>
  <c r="AD977" i="7"/>
  <c r="AG977" i="7" s="1"/>
  <c r="AH977" i="7" s="1"/>
  <c r="AI977" i="7" s="1"/>
  <c r="D926" i="13" s="1"/>
  <c r="AD969" i="7"/>
  <c r="AG969" i="7" s="1"/>
  <c r="AH969" i="7" s="1"/>
  <c r="AI969" i="7" s="1"/>
  <c r="D918" i="13" s="1"/>
  <c r="AD961" i="7"/>
  <c r="AG961" i="7" s="1"/>
  <c r="AH961" i="7" s="1"/>
  <c r="AI961" i="7" s="1"/>
  <c r="D910" i="13" s="1"/>
  <c r="AD953" i="7"/>
  <c r="AG953" i="7" s="1"/>
  <c r="AH953" i="7" s="1"/>
  <c r="AI953" i="7" s="1"/>
  <c r="D902" i="13" s="1"/>
  <c r="AD945" i="7"/>
  <c r="AG945" i="7" s="1"/>
  <c r="AH945" i="7" s="1"/>
  <c r="AI945" i="7" s="1"/>
  <c r="D894" i="13" s="1"/>
  <c r="AD937" i="7"/>
  <c r="AG937" i="7" s="1"/>
  <c r="AH937" i="7" s="1"/>
  <c r="AI937" i="7" s="1"/>
  <c r="D886" i="13" s="1"/>
  <c r="AD929" i="7"/>
  <c r="AG929" i="7" s="1"/>
  <c r="AH929" i="7" s="1"/>
  <c r="AI929" i="7" s="1"/>
  <c r="D878" i="13" s="1"/>
  <c r="AD921" i="7"/>
  <c r="AG921" i="7" s="1"/>
  <c r="AH921" i="7" s="1"/>
  <c r="AI921" i="7" s="1"/>
  <c r="D870" i="13" s="1"/>
  <c r="AD913" i="7"/>
  <c r="AG913" i="7" s="1"/>
  <c r="AH913" i="7" s="1"/>
  <c r="AI913" i="7" s="1"/>
  <c r="D862" i="13" s="1"/>
  <c r="AD905" i="7"/>
  <c r="AG905" i="7" s="1"/>
  <c r="AH905" i="7" s="1"/>
  <c r="AI905" i="7" s="1"/>
  <c r="D854" i="13" s="1"/>
  <c r="AD897" i="7"/>
  <c r="AG897" i="7" s="1"/>
  <c r="AH897" i="7" s="1"/>
  <c r="AI897" i="7" s="1"/>
  <c r="D846" i="13" s="1"/>
  <c r="AD889" i="7"/>
  <c r="AG889" i="7" s="1"/>
  <c r="AH889" i="7" s="1"/>
  <c r="AI889" i="7" s="1"/>
  <c r="D838" i="13" s="1"/>
  <c r="AD881" i="7"/>
  <c r="AG881" i="7" s="1"/>
  <c r="AH881" i="7" s="1"/>
  <c r="AI881" i="7" s="1"/>
  <c r="D830" i="13" s="1"/>
  <c r="AD873" i="7"/>
  <c r="AG873" i="7" s="1"/>
  <c r="AH873" i="7" s="1"/>
  <c r="AI873" i="7" s="1"/>
  <c r="D822" i="13" s="1"/>
  <c r="AD865" i="7"/>
  <c r="AG865" i="7" s="1"/>
  <c r="AH865" i="7" s="1"/>
  <c r="AI865" i="7" s="1"/>
  <c r="D814" i="13" s="1"/>
  <c r="AD857" i="7"/>
  <c r="AG857" i="7" s="1"/>
  <c r="AH857" i="7" s="1"/>
  <c r="AI857" i="7" s="1"/>
  <c r="D806" i="13" s="1"/>
  <c r="AD849" i="7"/>
  <c r="AG849" i="7" s="1"/>
  <c r="AH849" i="7" s="1"/>
  <c r="AI849" i="7" s="1"/>
  <c r="D798" i="13" s="1"/>
  <c r="AD841" i="7"/>
  <c r="AG841" i="7" s="1"/>
  <c r="AH841" i="7" s="1"/>
  <c r="AI841" i="7" s="1"/>
  <c r="D790" i="13" s="1"/>
  <c r="AD833" i="7"/>
  <c r="AG833" i="7" s="1"/>
  <c r="AH833" i="7" s="1"/>
  <c r="AI833" i="7" s="1"/>
  <c r="D782" i="13" s="1"/>
  <c r="AD825" i="7"/>
  <c r="AG825" i="7" s="1"/>
  <c r="AH825" i="7" s="1"/>
  <c r="AI825" i="7" s="1"/>
  <c r="D774" i="13" s="1"/>
  <c r="AD817" i="7"/>
  <c r="AG817" i="7" s="1"/>
  <c r="AH817" i="7" s="1"/>
  <c r="AI817" i="7" s="1"/>
  <c r="D766" i="13" s="1"/>
  <c r="AD809" i="7"/>
  <c r="AG809" i="7" s="1"/>
  <c r="AH809" i="7" s="1"/>
  <c r="AI809" i="7" s="1"/>
  <c r="D758" i="13" s="1"/>
  <c r="AD801" i="7"/>
  <c r="AG801" i="7" s="1"/>
  <c r="AH801" i="7" s="1"/>
  <c r="AI801" i="7" s="1"/>
  <c r="D750" i="13" s="1"/>
  <c r="AD793" i="7"/>
  <c r="AG793" i="7" s="1"/>
  <c r="AH793" i="7" s="1"/>
  <c r="AI793" i="7" s="1"/>
  <c r="D742" i="13" s="1"/>
  <c r="AD785" i="7"/>
  <c r="AG785" i="7" s="1"/>
  <c r="AH785" i="7" s="1"/>
  <c r="AI785" i="7" s="1"/>
  <c r="D734" i="13" s="1"/>
  <c r="AD777" i="7"/>
  <c r="AG777" i="7" s="1"/>
  <c r="AH777" i="7" s="1"/>
  <c r="AI777" i="7" s="1"/>
  <c r="D726" i="13" s="1"/>
  <c r="AD769" i="7"/>
  <c r="AG769" i="7" s="1"/>
  <c r="AH769" i="7" s="1"/>
  <c r="AI769" i="7" s="1"/>
  <c r="D718" i="13" s="1"/>
  <c r="AD761" i="7"/>
  <c r="AG761" i="7" s="1"/>
  <c r="AH761" i="7" s="1"/>
  <c r="AI761" i="7" s="1"/>
  <c r="D710" i="13" s="1"/>
  <c r="AD753" i="7"/>
  <c r="AG753" i="7" s="1"/>
  <c r="AH753" i="7" s="1"/>
  <c r="AI753" i="7" s="1"/>
  <c r="D702" i="13" s="1"/>
  <c r="AD745" i="7"/>
  <c r="AG745" i="7" s="1"/>
  <c r="AH745" i="7" s="1"/>
  <c r="AI745" i="7" s="1"/>
  <c r="D694" i="13" s="1"/>
  <c r="AD737" i="7"/>
  <c r="AG737" i="7" s="1"/>
  <c r="AH737" i="7" s="1"/>
  <c r="AI737" i="7" s="1"/>
  <c r="D686" i="13" s="1"/>
  <c r="AD729" i="7"/>
  <c r="AG729" i="7" s="1"/>
  <c r="AH729" i="7" s="1"/>
  <c r="AI729" i="7" s="1"/>
  <c r="D678" i="13" s="1"/>
  <c r="AD721" i="7"/>
  <c r="AG721" i="7" s="1"/>
  <c r="AH721" i="7" s="1"/>
  <c r="AI721" i="7" s="1"/>
  <c r="D670" i="13" s="1"/>
  <c r="AD713" i="7"/>
  <c r="AG713" i="7" s="1"/>
  <c r="AH713" i="7" s="1"/>
  <c r="AI713" i="7" s="1"/>
  <c r="D662" i="13" s="1"/>
  <c r="AD705" i="7"/>
  <c r="AG705" i="7" s="1"/>
  <c r="AH705" i="7" s="1"/>
  <c r="AI705" i="7" s="1"/>
  <c r="D654" i="13" s="1"/>
  <c r="AD697" i="7"/>
  <c r="AG697" i="7" s="1"/>
  <c r="AH697" i="7" s="1"/>
  <c r="AI697" i="7" s="1"/>
  <c r="D646" i="13" s="1"/>
  <c r="AD689" i="7"/>
  <c r="AG689" i="7" s="1"/>
  <c r="AH689" i="7" s="1"/>
  <c r="AI689" i="7" s="1"/>
  <c r="D638" i="13" s="1"/>
  <c r="AD681" i="7"/>
  <c r="AG681" i="7" s="1"/>
  <c r="AH681" i="7" s="1"/>
  <c r="AI681" i="7" s="1"/>
  <c r="D630" i="13" s="1"/>
  <c r="AD673" i="7"/>
  <c r="AG673" i="7" s="1"/>
  <c r="AH673" i="7" s="1"/>
  <c r="AI673" i="7" s="1"/>
  <c r="D622" i="13" s="1"/>
  <c r="AD665" i="7"/>
  <c r="AG665" i="7" s="1"/>
  <c r="AH665" i="7" s="1"/>
  <c r="AI665" i="7" s="1"/>
  <c r="D614" i="13" s="1"/>
  <c r="AD657" i="7"/>
  <c r="AG657" i="7" s="1"/>
  <c r="AH657" i="7" s="1"/>
  <c r="AI657" i="7" s="1"/>
  <c r="D606" i="13" s="1"/>
  <c r="AD649" i="7"/>
  <c r="AG649" i="7" s="1"/>
  <c r="AH649" i="7" s="1"/>
  <c r="AI649" i="7" s="1"/>
  <c r="D598" i="13" s="1"/>
  <c r="AD641" i="7"/>
  <c r="AG641" i="7" s="1"/>
  <c r="AH641" i="7" s="1"/>
  <c r="AI641" i="7" s="1"/>
  <c r="D590" i="13" s="1"/>
  <c r="AD633" i="7"/>
  <c r="AG633" i="7" s="1"/>
  <c r="AH633" i="7" s="1"/>
  <c r="AI633" i="7" s="1"/>
  <c r="D582" i="13" s="1"/>
  <c r="AD625" i="7"/>
  <c r="AG625" i="7" s="1"/>
  <c r="AH625" i="7" s="1"/>
  <c r="AI625" i="7" s="1"/>
  <c r="D574" i="13" s="1"/>
  <c r="AD617" i="7"/>
  <c r="AG617" i="7" s="1"/>
  <c r="AH617" i="7" s="1"/>
  <c r="AI617" i="7" s="1"/>
  <c r="D566" i="13" s="1"/>
  <c r="AD609" i="7"/>
  <c r="AG609" i="7" s="1"/>
  <c r="AH609" i="7" s="1"/>
  <c r="AI609" i="7" s="1"/>
  <c r="D558" i="13" s="1"/>
  <c r="AD601" i="7"/>
  <c r="AG601" i="7" s="1"/>
  <c r="AH601" i="7" s="1"/>
  <c r="AI601" i="7" s="1"/>
  <c r="D550" i="13" s="1"/>
  <c r="AD593" i="7"/>
  <c r="AG593" i="7" s="1"/>
  <c r="AH593" i="7" s="1"/>
  <c r="AI593" i="7" s="1"/>
  <c r="D542" i="13" s="1"/>
  <c r="AD585" i="7"/>
  <c r="AG585" i="7" s="1"/>
  <c r="AH585" i="7" s="1"/>
  <c r="AI585" i="7" s="1"/>
  <c r="D534" i="13" s="1"/>
  <c r="AD577" i="7"/>
  <c r="AG577" i="7" s="1"/>
  <c r="AH577" i="7" s="1"/>
  <c r="AI577" i="7" s="1"/>
  <c r="D526" i="13" s="1"/>
  <c r="AD569" i="7"/>
  <c r="AG569" i="7" s="1"/>
  <c r="AH569" i="7" s="1"/>
  <c r="AI569" i="7" s="1"/>
  <c r="D518" i="13" s="1"/>
  <c r="AD561" i="7"/>
  <c r="AG561" i="7" s="1"/>
  <c r="AH561" i="7" s="1"/>
  <c r="AI561" i="7" s="1"/>
  <c r="D510" i="13" s="1"/>
  <c r="AD553" i="7"/>
  <c r="AG553" i="7" s="1"/>
  <c r="AH553" i="7" s="1"/>
  <c r="AI553" i="7" s="1"/>
  <c r="D502" i="13" s="1"/>
  <c r="AD545" i="7"/>
  <c r="AG545" i="7" s="1"/>
  <c r="AH545" i="7" s="1"/>
  <c r="AI545" i="7" s="1"/>
  <c r="D494" i="13" s="1"/>
  <c r="AD537" i="7"/>
  <c r="AG537" i="7" s="1"/>
  <c r="AH537" i="7" s="1"/>
  <c r="AI537" i="7" s="1"/>
  <c r="D486" i="13" s="1"/>
  <c r="AD529" i="7"/>
  <c r="AG529" i="7" s="1"/>
  <c r="AH529" i="7" s="1"/>
  <c r="AI529" i="7" s="1"/>
  <c r="D478" i="13" s="1"/>
  <c r="AD521" i="7"/>
  <c r="AG521" i="7" s="1"/>
  <c r="AH521" i="7" s="1"/>
  <c r="AI521" i="7" s="1"/>
  <c r="D470" i="13" s="1"/>
  <c r="AD513" i="7"/>
  <c r="AG513" i="7" s="1"/>
  <c r="AH513" i="7" s="1"/>
  <c r="AI513" i="7" s="1"/>
  <c r="D462" i="13" s="1"/>
  <c r="AD505" i="7"/>
  <c r="AG505" i="7" s="1"/>
  <c r="AH505" i="7" s="1"/>
  <c r="AI505" i="7" s="1"/>
  <c r="D454" i="13" s="1"/>
  <c r="AD497" i="7"/>
  <c r="AG497" i="7" s="1"/>
  <c r="AH497" i="7" s="1"/>
  <c r="AI497" i="7" s="1"/>
  <c r="D446" i="13" s="1"/>
  <c r="AD489" i="7"/>
  <c r="AG489" i="7" s="1"/>
  <c r="AH489" i="7" s="1"/>
  <c r="AI489" i="7" s="1"/>
  <c r="D438" i="13" s="1"/>
  <c r="AD481" i="7"/>
  <c r="AG481" i="7" s="1"/>
  <c r="AH481" i="7" s="1"/>
  <c r="AI481" i="7" s="1"/>
  <c r="D430" i="13" s="1"/>
  <c r="AD473" i="7"/>
  <c r="AG473" i="7" s="1"/>
  <c r="AH473" i="7" s="1"/>
  <c r="AI473" i="7" s="1"/>
  <c r="D422" i="13" s="1"/>
  <c r="AD465" i="7"/>
  <c r="AG465" i="7" s="1"/>
  <c r="AH465" i="7" s="1"/>
  <c r="AI465" i="7" s="1"/>
  <c r="D414" i="13" s="1"/>
  <c r="AD457" i="7"/>
  <c r="AG457" i="7" s="1"/>
  <c r="AH457" i="7" s="1"/>
  <c r="AI457" i="7" s="1"/>
  <c r="D406" i="13" s="1"/>
  <c r="AD449" i="7"/>
  <c r="AG449" i="7" s="1"/>
  <c r="AH449" i="7" s="1"/>
  <c r="AI449" i="7" s="1"/>
  <c r="D398" i="13" s="1"/>
  <c r="AD441" i="7"/>
  <c r="AG441" i="7" s="1"/>
  <c r="AH441" i="7" s="1"/>
  <c r="AI441" i="7" s="1"/>
  <c r="D390" i="13" s="1"/>
  <c r="AD427" i="7"/>
  <c r="AG427" i="7" s="1"/>
  <c r="AH427" i="7" s="1"/>
  <c r="AI427" i="7" s="1"/>
  <c r="D376" i="13" s="1"/>
  <c r="AD411" i="7"/>
  <c r="AG411" i="7" s="1"/>
  <c r="AH411" i="7" s="1"/>
  <c r="AI411" i="7" s="1"/>
  <c r="D360" i="13" s="1"/>
  <c r="AD395" i="7"/>
  <c r="AG395" i="7" s="1"/>
  <c r="AH395" i="7" s="1"/>
  <c r="AI395" i="7" s="1"/>
  <c r="D344" i="13" s="1"/>
  <c r="AD379" i="7"/>
  <c r="AG379" i="7" s="1"/>
  <c r="AH379" i="7" s="1"/>
  <c r="AI379" i="7" s="1"/>
  <c r="D328" i="13" s="1"/>
  <c r="AD363" i="7"/>
  <c r="AG363" i="7" s="1"/>
  <c r="AH363" i="7" s="1"/>
  <c r="AI363" i="7" s="1"/>
  <c r="D312" i="13" s="1"/>
  <c r="AD347" i="7"/>
  <c r="AG347" i="7" s="1"/>
  <c r="AH347" i="7" s="1"/>
  <c r="AI347" i="7" s="1"/>
  <c r="D296" i="13" s="1"/>
  <c r="AD331" i="7"/>
  <c r="AG331" i="7" s="1"/>
  <c r="AH331" i="7" s="1"/>
  <c r="AI331" i="7" s="1"/>
  <c r="D280" i="13" s="1"/>
  <c r="AD315" i="7"/>
  <c r="AG315" i="7" s="1"/>
  <c r="AH315" i="7" s="1"/>
  <c r="AI315" i="7" s="1"/>
  <c r="D264" i="13" s="1"/>
  <c r="AD299" i="7"/>
  <c r="AG299" i="7" s="1"/>
  <c r="AH299" i="7" s="1"/>
  <c r="AI299" i="7" s="1"/>
  <c r="D248" i="13" s="1"/>
  <c r="AD283" i="7"/>
  <c r="AG283" i="7" s="1"/>
  <c r="AH283" i="7" s="1"/>
  <c r="AI283" i="7" s="1"/>
  <c r="D232" i="13" s="1"/>
  <c r="AD267" i="7"/>
  <c r="AG267" i="7" s="1"/>
  <c r="AH267" i="7" s="1"/>
  <c r="AI267" i="7" s="1"/>
  <c r="D216" i="13" s="1"/>
  <c r="AD251" i="7"/>
  <c r="AG251" i="7" s="1"/>
  <c r="AH251" i="7" s="1"/>
  <c r="AI251" i="7" s="1"/>
  <c r="D200" i="13" s="1"/>
  <c r="AD235" i="7"/>
  <c r="AG235" i="7" s="1"/>
  <c r="AH235" i="7" s="1"/>
  <c r="AI235" i="7" s="1"/>
  <c r="D184" i="13" s="1"/>
  <c r="AD219" i="7"/>
  <c r="AG219" i="7" s="1"/>
  <c r="AH219" i="7" s="1"/>
  <c r="AI219" i="7" s="1"/>
  <c r="D168" i="13" s="1"/>
  <c r="AD203" i="7"/>
  <c r="AG203" i="7" s="1"/>
  <c r="AH203" i="7" s="1"/>
  <c r="AI203" i="7" s="1"/>
  <c r="D152" i="13" s="1"/>
  <c r="AD187" i="7"/>
  <c r="AG187" i="7" s="1"/>
  <c r="AH187" i="7" s="1"/>
  <c r="AI187" i="7" s="1"/>
  <c r="D136" i="13" s="1"/>
  <c r="AD171" i="7"/>
  <c r="AG171" i="7" s="1"/>
  <c r="AH171" i="7" s="1"/>
  <c r="AI171" i="7" s="1"/>
  <c r="D120" i="13" s="1"/>
  <c r="AD155" i="7"/>
  <c r="AG155" i="7" s="1"/>
  <c r="AH155" i="7" s="1"/>
  <c r="AI155" i="7" s="1"/>
  <c r="D104" i="13" s="1"/>
  <c r="AD139" i="7"/>
  <c r="AG139" i="7" s="1"/>
  <c r="AH139" i="7" s="1"/>
  <c r="AI139" i="7" s="1"/>
  <c r="D88" i="13" s="1"/>
  <c r="AD123" i="7"/>
  <c r="AG123" i="7" s="1"/>
  <c r="AH123" i="7" s="1"/>
  <c r="AI123" i="7" s="1"/>
  <c r="D72" i="13" s="1"/>
  <c r="AD107" i="7"/>
  <c r="AG107" i="7" s="1"/>
  <c r="AH107" i="7" s="1"/>
  <c r="AI107" i="7" s="1"/>
  <c r="D56" i="13" s="1"/>
  <c r="AD91" i="7"/>
  <c r="AG91" i="7" s="1"/>
  <c r="AH91" i="7" s="1"/>
  <c r="AI91" i="7" s="1"/>
  <c r="D40" i="13" s="1"/>
  <c r="AD75" i="7"/>
  <c r="AG75" i="7" s="1"/>
  <c r="AH75" i="7" s="1"/>
  <c r="AI75" i="7" s="1"/>
  <c r="D24" i="13" s="1"/>
  <c r="AD59" i="7"/>
  <c r="AG59" i="7" s="1"/>
  <c r="AH59" i="7" s="1"/>
  <c r="AI59" i="7" s="1"/>
  <c r="D8" i="13" s="1"/>
  <c r="AM96" i="6"/>
  <c r="AP96" i="6" s="1"/>
  <c r="AQ96" i="6" s="1"/>
  <c r="AR96" i="6" s="1"/>
  <c r="E44" i="12" s="1"/>
  <c r="AM92" i="6"/>
  <c r="AP92" i="6" s="1"/>
  <c r="AQ92" i="6" s="1"/>
  <c r="AR92" i="6" s="1"/>
  <c r="E40" i="12" s="1"/>
  <c r="AM88" i="6"/>
  <c r="AP88" i="6" s="1"/>
  <c r="AQ88" i="6" s="1"/>
  <c r="AR88" i="6" s="1"/>
  <c r="E36" i="12" s="1"/>
  <c r="AM84" i="6"/>
  <c r="AP84" i="6" s="1"/>
  <c r="AQ84" i="6" s="1"/>
  <c r="AR84" i="6" s="1"/>
  <c r="E32" i="12" s="1"/>
  <c r="AM80" i="6"/>
  <c r="AP80" i="6" s="1"/>
  <c r="AQ80" i="6" s="1"/>
  <c r="AR80" i="6" s="1"/>
  <c r="E28" i="12" s="1"/>
  <c r="AM76" i="6"/>
  <c r="AP76" i="6" s="1"/>
  <c r="AQ76" i="6" s="1"/>
  <c r="AR76" i="6" s="1"/>
  <c r="E24" i="12" s="1"/>
  <c r="AM72" i="6"/>
  <c r="AP72" i="6" s="1"/>
  <c r="AQ72" i="6" s="1"/>
  <c r="AR72" i="6" s="1"/>
  <c r="E20" i="12" s="1"/>
  <c r="AM68" i="6"/>
  <c r="AP68" i="6" s="1"/>
  <c r="AQ68" i="6" s="1"/>
  <c r="AR68" i="6" s="1"/>
  <c r="E16" i="12" s="1"/>
  <c r="AM64" i="6"/>
  <c r="AP64" i="6" s="1"/>
  <c r="AQ64" i="6" s="1"/>
  <c r="AR64" i="6" s="1"/>
  <c r="E12" i="12" s="1"/>
  <c r="AM60" i="6"/>
  <c r="AP60" i="6" s="1"/>
  <c r="AQ60" i="6" s="1"/>
  <c r="AR60" i="6" s="1"/>
  <c r="E8" i="12" s="1"/>
  <c r="AM56" i="6"/>
  <c r="AP56" i="6" s="1"/>
  <c r="AQ56" i="6" s="1"/>
  <c r="AR56" i="6" s="1"/>
  <c r="E4" i="12" s="1"/>
  <c r="AM290" i="6"/>
  <c r="AP290" i="6" s="1"/>
  <c r="AQ290" i="6" s="1"/>
  <c r="AR290" i="6" s="1"/>
  <c r="E238" i="12" s="1"/>
  <c r="AM286" i="6"/>
  <c r="AP286" i="6" s="1"/>
  <c r="AQ286" i="6" s="1"/>
  <c r="AR286" i="6" s="1"/>
  <c r="E234" i="12" s="1"/>
  <c r="AM282" i="6"/>
  <c r="AP282" i="6" s="1"/>
  <c r="AQ282" i="6" s="1"/>
  <c r="AR282" i="6" s="1"/>
  <c r="E230" i="12" s="1"/>
  <c r="AM278" i="6"/>
  <c r="AP278" i="6" s="1"/>
  <c r="AQ278" i="6" s="1"/>
  <c r="AR278" i="6" s="1"/>
  <c r="E226" i="12" s="1"/>
  <c r="AM274" i="6"/>
  <c r="AP274" i="6" s="1"/>
  <c r="AQ274" i="6" s="1"/>
  <c r="AR274" i="6" s="1"/>
  <c r="E222" i="12" s="1"/>
  <c r="AM270" i="6"/>
  <c r="AP270" i="6" s="1"/>
  <c r="AQ270" i="6" s="1"/>
  <c r="AR270" i="6" s="1"/>
  <c r="E218" i="12" s="1"/>
  <c r="AM266" i="6"/>
  <c r="AP266" i="6" s="1"/>
  <c r="AQ266" i="6" s="1"/>
  <c r="AR266" i="6" s="1"/>
  <c r="E214" i="12" s="1"/>
  <c r="AM262" i="6"/>
  <c r="AP262" i="6" s="1"/>
  <c r="AQ262" i="6" s="1"/>
  <c r="AR262" i="6" s="1"/>
  <c r="E210" i="12" s="1"/>
  <c r="AM258" i="6"/>
  <c r="AP258" i="6" s="1"/>
  <c r="AQ258" i="6" s="1"/>
  <c r="AR258" i="6" s="1"/>
  <c r="E206" i="12" s="1"/>
  <c r="AM254" i="6"/>
  <c r="AP254" i="6" s="1"/>
  <c r="AQ254" i="6" s="1"/>
  <c r="AR254" i="6" s="1"/>
  <c r="E202" i="12" s="1"/>
  <c r="AM250" i="6"/>
  <c r="AP250" i="6" s="1"/>
  <c r="AQ250" i="6" s="1"/>
  <c r="AR250" i="6" s="1"/>
  <c r="E198" i="12" s="1"/>
  <c r="AM246" i="6"/>
  <c r="AP246" i="6" s="1"/>
  <c r="AQ246" i="6" s="1"/>
  <c r="AR246" i="6" s="1"/>
  <c r="E194" i="12" s="1"/>
  <c r="AM242" i="6"/>
  <c r="AP242" i="6" s="1"/>
  <c r="AQ242" i="6" s="1"/>
  <c r="AR242" i="6" s="1"/>
  <c r="E190" i="12" s="1"/>
  <c r="AM238" i="6"/>
  <c r="AP238" i="6" s="1"/>
  <c r="AQ238" i="6" s="1"/>
  <c r="AR238" i="6" s="1"/>
  <c r="E186" i="12" s="1"/>
  <c r="AM234" i="6"/>
  <c r="AP234" i="6" s="1"/>
  <c r="AQ234" i="6" s="1"/>
  <c r="AR234" i="6" s="1"/>
  <c r="E182" i="12" s="1"/>
  <c r="AM230" i="6"/>
  <c r="AP230" i="6" s="1"/>
  <c r="AQ230" i="6" s="1"/>
  <c r="AR230" i="6" s="1"/>
  <c r="E178" i="12" s="1"/>
  <c r="AM226" i="6"/>
  <c r="AP226" i="6" s="1"/>
  <c r="AQ226" i="6" s="1"/>
  <c r="AR226" i="6" s="1"/>
  <c r="E174" i="12" s="1"/>
  <c r="AM222" i="6"/>
  <c r="AP222" i="6" s="1"/>
  <c r="AQ222" i="6" s="1"/>
  <c r="AR222" i="6" s="1"/>
  <c r="E170" i="12" s="1"/>
  <c r="AM218" i="6"/>
  <c r="AP218" i="6" s="1"/>
  <c r="AQ218" i="6" s="1"/>
  <c r="AR218" i="6" s="1"/>
  <c r="E166" i="12" s="1"/>
  <c r="AM214" i="6"/>
  <c r="AP214" i="6" s="1"/>
  <c r="AQ214" i="6" s="1"/>
  <c r="AR214" i="6" s="1"/>
  <c r="E162" i="12" s="1"/>
  <c r="AM210" i="6"/>
  <c r="AP210" i="6" s="1"/>
  <c r="AQ210" i="6" s="1"/>
  <c r="AR210" i="6" s="1"/>
  <c r="E158" i="12" s="1"/>
  <c r="AM206" i="6"/>
  <c r="AP206" i="6" s="1"/>
  <c r="AQ206" i="6" s="1"/>
  <c r="AR206" i="6" s="1"/>
  <c r="E154" i="12" s="1"/>
  <c r="AM202" i="6"/>
  <c r="AP202" i="6" s="1"/>
  <c r="AQ202" i="6" s="1"/>
  <c r="AR202" i="6" s="1"/>
  <c r="E150" i="12" s="1"/>
  <c r="AM198" i="6"/>
  <c r="AP198" i="6" s="1"/>
  <c r="AQ198" i="6" s="1"/>
  <c r="AR198" i="6" s="1"/>
  <c r="E146" i="12" s="1"/>
  <c r="AM194" i="6"/>
  <c r="AP194" i="6" s="1"/>
  <c r="AQ194" i="6" s="1"/>
  <c r="AR194" i="6" s="1"/>
  <c r="E142" i="12" s="1"/>
  <c r="AM190" i="6"/>
  <c r="AP190" i="6" s="1"/>
  <c r="AQ190" i="6" s="1"/>
  <c r="AR190" i="6" s="1"/>
  <c r="E138" i="12" s="1"/>
  <c r="AM186" i="6"/>
  <c r="AP186" i="6" s="1"/>
  <c r="AQ186" i="6" s="1"/>
  <c r="AR186" i="6" s="1"/>
  <c r="E134" i="12" s="1"/>
  <c r="AM182" i="6"/>
  <c r="AP182" i="6" s="1"/>
  <c r="AQ182" i="6" s="1"/>
  <c r="AR182" i="6" s="1"/>
  <c r="E130" i="12" s="1"/>
  <c r="AM178" i="6"/>
  <c r="AP178" i="6" s="1"/>
  <c r="AQ178" i="6" s="1"/>
  <c r="AR178" i="6" s="1"/>
  <c r="E126" i="12" s="1"/>
  <c r="AM174" i="6"/>
  <c r="AP174" i="6" s="1"/>
  <c r="AQ174" i="6" s="1"/>
  <c r="AR174" i="6" s="1"/>
  <c r="E122" i="12" s="1"/>
  <c r="AM170" i="6"/>
  <c r="AP170" i="6" s="1"/>
  <c r="AQ170" i="6" s="1"/>
  <c r="AR170" i="6" s="1"/>
  <c r="E118" i="12" s="1"/>
  <c r="AM166" i="6"/>
  <c r="AP166" i="6" s="1"/>
  <c r="AQ166" i="6" s="1"/>
  <c r="AR166" i="6" s="1"/>
  <c r="E114" i="12" s="1"/>
  <c r="AM162" i="6"/>
  <c r="AP162" i="6" s="1"/>
  <c r="AQ162" i="6" s="1"/>
  <c r="AR162" i="6" s="1"/>
  <c r="E110" i="12" s="1"/>
  <c r="AM158" i="6"/>
  <c r="AP158" i="6" s="1"/>
  <c r="AQ158" i="6" s="1"/>
  <c r="AR158" i="6" s="1"/>
  <c r="E106" i="12" s="1"/>
  <c r="AM154" i="6"/>
  <c r="AP154" i="6" s="1"/>
  <c r="AQ154" i="6" s="1"/>
  <c r="AR154" i="6" s="1"/>
  <c r="E102" i="12" s="1"/>
  <c r="AM150" i="6"/>
  <c r="AP150" i="6" s="1"/>
  <c r="AQ150" i="6" s="1"/>
  <c r="AR150" i="6" s="1"/>
  <c r="E98" i="12" s="1"/>
  <c r="AM146" i="6"/>
  <c r="AP146" i="6" s="1"/>
  <c r="AQ146" i="6" s="1"/>
  <c r="AR146" i="6" s="1"/>
  <c r="E94" i="12" s="1"/>
  <c r="AM142" i="6"/>
  <c r="AP142" i="6" s="1"/>
  <c r="AQ142" i="6" s="1"/>
  <c r="AR142" i="6" s="1"/>
  <c r="E90" i="12" s="1"/>
  <c r="AM138" i="6"/>
  <c r="AP138" i="6" s="1"/>
  <c r="AQ138" i="6" s="1"/>
  <c r="AR138" i="6" s="1"/>
  <c r="E86" i="12" s="1"/>
  <c r="AM134" i="6"/>
  <c r="AP134" i="6" s="1"/>
  <c r="AQ134" i="6" s="1"/>
  <c r="AR134" i="6" s="1"/>
  <c r="E82" i="12" s="1"/>
  <c r="AM130" i="6"/>
  <c r="AP130" i="6" s="1"/>
  <c r="AQ130" i="6" s="1"/>
  <c r="AR130" i="6" s="1"/>
  <c r="E78" i="12" s="1"/>
  <c r="AM126" i="6"/>
  <c r="AP126" i="6" s="1"/>
  <c r="AQ126" i="6" s="1"/>
  <c r="AR126" i="6" s="1"/>
  <c r="E74" i="12" s="1"/>
  <c r="AM122" i="6"/>
  <c r="AP122" i="6" s="1"/>
  <c r="AQ122" i="6" s="1"/>
  <c r="AR122" i="6" s="1"/>
  <c r="E70" i="12" s="1"/>
  <c r="AM118" i="6"/>
  <c r="AP118" i="6" s="1"/>
  <c r="AQ118" i="6" s="1"/>
  <c r="AR118" i="6" s="1"/>
  <c r="E66" i="12" s="1"/>
  <c r="AM114" i="6"/>
  <c r="AP114" i="6" s="1"/>
  <c r="AQ114" i="6" s="1"/>
  <c r="AR114" i="6" s="1"/>
  <c r="E62" i="12" s="1"/>
  <c r="AM110" i="6"/>
  <c r="AP110" i="6" s="1"/>
  <c r="AQ110" i="6" s="1"/>
  <c r="AR110" i="6" s="1"/>
  <c r="E58" i="12" s="1"/>
  <c r="AM106" i="6"/>
  <c r="AP106" i="6" s="1"/>
  <c r="AQ106" i="6" s="1"/>
  <c r="AR106" i="6" s="1"/>
  <c r="E54" i="12" s="1"/>
  <c r="AM102" i="6"/>
  <c r="AP102" i="6" s="1"/>
  <c r="AQ102" i="6" s="1"/>
  <c r="AR102" i="6" s="1"/>
  <c r="E50" i="12" s="1"/>
  <c r="AM98" i="6"/>
  <c r="AP98" i="6" s="1"/>
  <c r="AQ98" i="6" s="1"/>
  <c r="AR98" i="6" s="1"/>
  <c r="E46" i="12" s="1"/>
  <c r="AM94" i="6"/>
  <c r="AP94" i="6" s="1"/>
  <c r="AQ94" i="6" s="1"/>
  <c r="AR94" i="6" s="1"/>
  <c r="E42" i="12" s="1"/>
  <c r="AM90" i="6"/>
  <c r="AP90" i="6" s="1"/>
  <c r="AQ90" i="6" s="1"/>
  <c r="AR90" i="6" s="1"/>
  <c r="E38" i="12" s="1"/>
  <c r="AM86" i="6"/>
  <c r="AP86" i="6" s="1"/>
  <c r="AQ86" i="6" s="1"/>
  <c r="AR86" i="6" s="1"/>
  <c r="E34" i="12" s="1"/>
  <c r="AM82" i="6"/>
  <c r="AP82" i="6" s="1"/>
  <c r="AQ82" i="6" s="1"/>
  <c r="AR82" i="6" s="1"/>
  <c r="E30" i="12" s="1"/>
  <c r="AM78" i="6"/>
  <c r="AP78" i="6" s="1"/>
  <c r="AQ78" i="6" s="1"/>
  <c r="AR78" i="6" s="1"/>
  <c r="E26" i="12" s="1"/>
  <c r="AM74" i="6"/>
  <c r="AP74" i="6" s="1"/>
  <c r="AQ74" i="6" s="1"/>
  <c r="AR74" i="6" s="1"/>
  <c r="E22" i="12" s="1"/>
  <c r="AM70" i="6"/>
  <c r="AP70" i="6" s="1"/>
  <c r="AQ70" i="6" s="1"/>
  <c r="AR70" i="6" s="1"/>
  <c r="E18" i="12" s="1"/>
  <c r="AM66" i="6"/>
  <c r="AP66" i="6" s="1"/>
  <c r="AQ66" i="6" s="1"/>
  <c r="AR66" i="6" s="1"/>
  <c r="E14" i="12" s="1"/>
  <c r="AM62" i="6"/>
  <c r="AP62" i="6" s="1"/>
  <c r="AQ62" i="6" s="1"/>
  <c r="AR62" i="6" s="1"/>
  <c r="E10" i="12" s="1"/>
  <c r="Q72" i="7"/>
  <c r="T72" i="7" s="1"/>
  <c r="U72" i="7" s="1"/>
  <c r="V72" i="7" s="1"/>
  <c r="C21" i="13" s="1"/>
  <c r="Q68" i="7"/>
  <c r="T68" i="7" s="1"/>
  <c r="U68" i="7" s="1"/>
  <c r="V68" i="7" s="1"/>
  <c r="C17" i="13" s="1"/>
  <c r="Q64" i="7"/>
  <c r="T64" i="7" s="1"/>
  <c r="U64" i="7" s="1"/>
  <c r="V64" i="7" s="1"/>
  <c r="C13" i="13" s="1"/>
  <c r="Q60" i="7"/>
  <c r="T60" i="7" s="1"/>
  <c r="U60" i="7" s="1"/>
  <c r="V60" i="7" s="1"/>
  <c r="C9" i="13" s="1"/>
  <c r="Q56" i="7"/>
  <c r="T56" i="7" s="1"/>
  <c r="U56" i="7" s="1"/>
  <c r="V56" i="7" s="1"/>
  <c r="C5" i="13" s="1"/>
  <c r="Q75" i="7"/>
  <c r="T75" i="7" s="1"/>
  <c r="U75" i="7" s="1"/>
  <c r="V75" i="7" s="1"/>
  <c r="C24" i="13" s="1"/>
  <c r="Q71" i="7"/>
  <c r="T71" i="7" s="1"/>
  <c r="U71" i="7" s="1"/>
  <c r="V71" i="7" s="1"/>
  <c r="C20" i="13" s="1"/>
  <c r="Q67" i="7"/>
  <c r="T67" i="7" s="1"/>
  <c r="U67" i="7" s="1"/>
  <c r="V67" i="7" s="1"/>
  <c r="C16" i="13" s="1"/>
  <c r="Q63" i="7"/>
  <c r="T63" i="7" s="1"/>
  <c r="U63" i="7" s="1"/>
  <c r="V63" i="7" s="1"/>
  <c r="C12" i="13" s="1"/>
  <c r="Q59" i="7"/>
  <c r="T59" i="7" s="1"/>
  <c r="U59" i="7" s="1"/>
  <c r="V59" i="7" s="1"/>
  <c r="C8" i="13" s="1"/>
  <c r="D60" i="7"/>
  <c r="G60" i="7" s="1"/>
  <c r="H60" i="7" s="1"/>
  <c r="I60" i="7" s="1"/>
  <c r="D59" i="7"/>
  <c r="G59" i="7" s="1"/>
  <c r="H59" i="7" s="1"/>
  <c r="I59" i="7" s="1"/>
  <c r="D58" i="7"/>
  <c r="G58" i="7" s="1"/>
  <c r="H58" i="7" s="1"/>
  <c r="I58" i="7" s="1"/>
  <c r="D57" i="7"/>
  <c r="G57" i="7" s="1"/>
  <c r="H57" i="7" s="1"/>
  <c r="I57" i="7" s="1"/>
  <c r="D56" i="7"/>
  <c r="G56" i="7" s="1"/>
  <c r="H56" i="7" s="1"/>
  <c r="I56" i="7" s="1"/>
  <c r="D55" i="7"/>
  <c r="G55" i="7" s="1"/>
  <c r="H55" i="7" s="1"/>
  <c r="I55" i="7" s="1"/>
  <c r="D54" i="7"/>
  <c r="G54" i="7" s="1"/>
  <c r="H54" i="7" s="1"/>
  <c r="I54" i="7" s="1"/>
  <c r="L15" i="11"/>
  <c r="B3" i="10"/>
  <c r="B5" i="6"/>
  <c r="M15" i="12"/>
  <c r="B2" i="11"/>
  <c r="K2" i="11" s="1" a="1"/>
  <c r="K2" i="11" s="1"/>
  <c r="J31" i="9"/>
  <c r="K42" i="8"/>
  <c r="E2" i="11"/>
  <c r="N2" i="11" s="1" a="1"/>
  <c r="N2" i="11" s="1"/>
  <c r="B1001" i="13"/>
  <c r="D1001" i="11"/>
  <c r="B1000" i="13"/>
  <c r="D1000" i="11"/>
  <c r="B999" i="13"/>
  <c r="D999" i="11"/>
  <c r="B998" i="13"/>
  <c r="D998" i="11"/>
  <c r="B997" i="13"/>
  <c r="D997" i="11"/>
  <c r="B996" i="13"/>
  <c r="D996" i="11"/>
  <c r="B995" i="13"/>
  <c r="D995" i="11"/>
  <c r="B994" i="13"/>
  <c r="D994" i="11"/>
  <c r="B993" i="13"/>
  <c r="D993" i="11"/>
  <c r="B992" i="13"/>
  <c r="D992" i="11"/>
  <c r="B991" i="13"/>
  <c r="D991" i="11"/>
  <c r="B990" i="13"/>
  <c r="D990" i="11"/>
  <c r="B989" i="13"/>
  <c r="D989" i="11"/>
  <c r="B988" i="13"/>
  <c r="D988" i="11"/>
  <c r="B987" i="13"/>
  <c r="D987" i="11"/>
  <c r="B986" i="13"/>
  <c r="D986" i="11"/>
  <c r="B985" i="13"/>
  <c r="D985" i="11"/>
  <c r="B984" i="13"/>
  <c r="D984" i="11"/>
  <c r="B983" i="13"/>
  <c r="D983" i="11"/>
  <c r="B982" i="13"/>
  <c r="D982" i="11"/>
  <c r="B981" i="13"/>
  <c r="D981" i="11"/>
  <c r="B980" i="13"/>
  <c r="D980" i="11"/>
  <c r="B979" i="13"/>
  <c r="D979" i="11"/>
  <c r="B978" i="13"/>
  <c r="D978" i="11"/>
  <c r="B977" i="13"/>
  <c r="D977" i="11"/>
  <c r="B976" i="13"/>
  <c r="D976" i="11"/>
  <c r="B975" i="13"/>
  <c r="D975" i="11"/>
  <c r="B974" i="13"/>
  <c r="D974" i="11"/>
  <c r="B973" i="13"/>
  <c r="D973" i="11"/>
  <c r="B972" i="13"/>
  <c r="D972" i="11"/>
  <c r="B971" i="13"/>
  <c r="D971" i="11"/>
  <c r="B970" i="13"/>
  <c r="D970" i="11"/>
  <c r="B969" i="13"/>
  <c r="D969" i="11"/>
  <c r="B968" i="13"/>
  <c r="D968" i="11"/>
  <c r="B967" i="13"/>
  <c r="D967" i="11"/>
  <c r="B966" i="13"/>
  <c r="D966" i="11"/>
  <c r="B965" i="13"/>
  <c r="D965" i="11"/>
  <c r="B964" i="13"/>
  <c r="D964" i="11"/>
  <c r="B963" i="13"/>
  <c r="D963" i="11"/>
  <c r="B962" i="13"/>
  <c r="D962" i="11"/>
  <c r="B961" i="13"/>
  <c r="D961" i="11"/>
  <c r="B960" i="13"/>
  <c r="D960" i="11"/>
  <c r="B959" i="13"/>
  <c r="D959" i="11"/>
  <c r="B958" i="13"/>
  <c r="D958" i="11"/>
  <c r="B957" i="13"/>
  <c r="D957" i="11"/>
  <c r="B956" i="13"/>
  <c r="D956" i="11"/>
  <c r="B955" i="13"/>
  <c r="D955" i="11"/>
  <c r="B954" i="13"/>
  <c r="D954" i="11"/>
  <c r="B953" i="13"/>
  <c r="D953" i="11"/>
  <c r="B952" i="13"/>
  <c r="D952" i="11"/>
  <c r="B951" i="13"/>
  <c r="D951" i="11"/>
  <c r="B950" i="13"/>
  <c r="D950" i="11"/>
  <c r="B949" i="13"/>
  <c r="D949" i="11"/>
  <c r="B948" i="13"/>
  <c r="D948" i="11"/>
  <c r="B947" i="13"/>
  <c r="D947" i="11"/>
  <c r="B946" i="13"/>
  <c r="D946" i="11"/>
  <c r="B945" i="13"/>
  <c r="D945" i="11"/>
  <c r="B944" i="13"/>
  <c r="D944" i="11"/>
  <c r="B943" i="13"/>
  <c r="D943" i="11"/>
  <c r="B942" i="13"/>
  <c r="D942" i="11"/>
  <c r="B941" i="13"/>
  <c r="D941" i="11"/>
  <c r="B940" i="13"/>
  <c r="D940" i="11"/>
  <c r="B939" i="13"/>
  <c r="D939" i="11"/>
  <c r="B938" i="13"/>
  <c r="D938" i="11"/>
  <c r="B937" i="13"/>
  <c r="D937" i="11"/>
  <c r="B936" i="13"/>
  <c r="D936" i="11"/>
  <c r="B935" i="13"/>
  <c r="D935" i="11"/>
  <c r="B934" i="13"/>
  <c r="D934" i="11"/>
  <c r="B933" i="13"/>
  <c r="D933" i="11"/>
  <c r="B932" i="13"/>
  <c r="D932" i="11"/>
  <c r="B931" i="13"/>
  <c r="D931" i="11"/>
  <c r="B930" i="13"/>
  <c r="D930" i="11"/>
  <c r="B929" i="13"/>
  <c r="D929" i="11"/>
  <c r="B928" i="13"/>
  <c r="D928" i="11"/>
  <c r="B927" i="13"/>
  <c r="D927" i="11"/>
  <c r="B926" i="13"/>
  <c r="D926" i="11"/>
  <c r="B925" i="13"/>
  <c r="D925" i="11"/>
  <c r="B924" i="13"/>
  <c r="D924" i="11"/>
  <c r="B923" i="13"/>
  <c r="D923" i="11"/>
  <c r="B922" i="13"/>
  <c r="D922" i="11"/>
  <c r="B921" i="13"/>
  <c r="D921" i="11"/>
  <c r="B920" i="13"/>
  <c r="D920" i="11"/>
  <c r="B919" i="13"/>
  <c r="D919" i="11"/>
  <c r="B918" i="13"/>
  <c r="D918" i="11"/>
  <c r="B917" i="13"/>
  <c r="D917" i="11"/>
  <c r="B916" i="13"/>
  <c r="D916" i="11"/>
  <c r="B915" i="13"/>
  <c r="D915" i="11"/>
  <c r="B914" i="13"/>
  <c r="D914" i="11"/>
  <c r="B913" i="13"/>
  <c r="D913" i="11"/>
  <c r="B912" i="13"/>
  <c r="D912" i="11"/>
  <c r="B911" i="13"/>
  <c r="D911" i="11"/>
  <c r="B910" i="13"/>
  <c r="D910" i="11"/>
  <c r="B909" i="13"/>
  <c r="D909" i="11"/>
  <c r="B908" i="13"/>
  <c r="D908" i="11"/>
  <c r="B907" i="13"/>
  <c r="D907" i="11"/>
  <c r="B906" i="13"/>
  <c r="D906" i="11"/>
  <c r="B905" i="13"/>
  <c r="D905" i="11"/>
  <c r="B904" i="13"/>
  <c r="D904" i="11"/>
  <c r="B903" i="13"/>
  <c r="D903" i="11"/>
  <c r="B902" i="13"/>
  <c r="D902" i="11"/>
  <c r="B901" i="13"/>
  <c r="D901" i="11"/>
  <c r="B900" i="13"/>
  <c r="D900" i="11"/>
  <c r="B899" i="13"/>
  <c r="D899" i="11"/>
  <c r="B898" i="13"/>
  <c r="D898" i="11"/>
  <c r="B897" i="13"/>
  <c r="D897" i="11"/>
  <c r="B896" i="13"/>
  <c r="D896" i="11"/>
  <c r="B895" i="13"/>
  <c r="D895" i="11"/>
  <c r="B894" i="13"/>
  <c r="D894" i="11"/>
  <c r="B893" i="13"/>
  <c r="D893" i="11"/>
  <c r="B892" i="13"/>
  <c r="D892" i="11"/>
  <c r="B891" i="13"/>
  <c r="D891" i="11"/>
  <c r="B890" i="13"/>
  <c r="D890" i="11"/>
  <c r="B889" i="13"/>
  <c r="D889" i="11"/>
  <c r="B888" i="13"/>
  <c r="D888" i="11"/>
  <c r="B887" i="13"/>
  <c r="D887" i="11"/>
  <c r="B886" i="13"/>
  <c r="D886" i="11"/>
  <c r="B885" i="13"/>
  <c r="D885" i="11"/>
  <c r="B884" i="13"/>
  <c r="D884" i="11"/>
  <c r="B883" i="13"/>
  <c r="D883" i="11"/>
  <c r="B882" i="13"/>
  <c r="D882" i="11"/>
  <c r="B881" i="13"/>
  <c r="D881" i="11"/>
  <c r="B880" i="13"/>
  <c r="D880" i="11"/>
  <c r="B879" i="13"/>
  <c r="D879" i="11"/>
  <c r="B878" i="13"/>
  <c r="D878" i="11"/>
  <c r="B877" i="13"/>
  <c r="D877" i="11"/>
  <c r="B876" i="13"/>
  <c r="D876" i="11"/>
  <c r="B875" i="13"/>
  <c r="D875" i="11"/>
  <c r="B874" i="13"/>
  <c r="D874" i="11"/>
  <c r="B873" i="13"/>
  <c r="D873" i="11"/>
  <c r="B872" i="13"/>
  <c r="D872" i="11"/>
  <c r="B871" i="13"/>
  <c r="D871" i="11"/>
  <c r="B870" i="13"/>
  <c r="D870" i="11"/>
  <c r="B869" i="13"/>
  <c r="D869" i="11"/>
  <c r="B868" i="13"/>
  <c r="D868" i="11"/>
  <c r="B867" i="13"/>
  <c r="D867" i="11"/>
  <c r="B866" i="13"/>
  <c r="D866" i="11"/>
  <c r="B865" i="13"/>
  <c r="D865" i="11"/>
  <c r="B864" i="13"/>
  <c r="D864" i="11"/>
  <c r="B863" i="13"/>
  <c r="D863" i="11"/>
  <c r="B862" i="13"/>
  <c r="D862" i="11"/>
  <c r="B861" i="13"/>
  <c r="D861" i="11"/>
  <c r="B860" i="13"/>
  <c r="D860" i="11"/>
  <c r="B859" i="13"/>
  <c r="D859" i="11"/>
  <c r="B858" i="13"/>
  <c r="D858" i="11"/>
  <c r="B857" i="13"/>
  <c r="D857" i="11"/>
  <c r="B856" i="13"/>
  <c r="D856" i="11"/>
  <c r="B855" i="13"/>
  <c r="D855" i="11"/>
  <c r="B854" i="13"/>
  <c r="D854" i="11"/>
  <c r="B853" i="13"/>
  <c r="D853" i="11"/>
  <c r="B852" i="13"/>
  <c r="D852" i="11"/>
  <c r="B851" i="13"/>
  <c r="D851" i="11"/>
  <c r="B850" i="13"/>
  <c r="D850" i="11"/>
  <c r="B849" i="13"/>
  <c r="D849" i="11"/>
  <c r="B848" i="13"/>
  <c r="D848" i="11"/>
  <c r="B847" i="13"/>
  <c r="D847" i="11"/>
  <c r="B846" i="13"/>
  <c r="D846" i="11"/>
  <c r="B845" i="13"/>
  <c r="D845" i="11"/>
  <c r="B844" i="13"/>
  <c r="D844" i="11"/>
  <c r="B843" i="13"/>
  <c r="D843" i="11"/>
  <c r="B842" i="13"/>
  <c r="D842" i="11"/>
  <c r="B841" i="13"/>
  <c r="D841" i="11"/>
  <c r="B840" i="13"/>
  <c r="D840" i="11"/>
  <c r="B839" i="13"/>
  <c r="D839" i="11"/>
  <c r="B838" i="13"/>
  <c r="D838" i="11"/>
  <c r="B837" i="13"/>
  <c r="D837" i="11"/>
  <c r="B836" i="13"/>
  <c r="D836" i="11"/>
  <c r="B835" i="13"/>
  <c r="D835" i="11"/>
  <c r="B834" i="13"/>
  <c r="D834" i="11"/>
  <c r="B833" i="13"/>
  <c r="D833" i="11"/>
  <c r="B832" i="13"/>
  <c r="D832" i="11"/>
  <c r="B831" i="13"/>
  <c r="D831" i="11"/>
  <c r="B830" i="13"/>
  <c r="D830" i="11"/>
  <c r="B829" i="13"/>
  <c r="D829" i="11"/>
  <c r="B828" i="13"/>
  <c r="D828" i="11"/>
  <c r="B827" i="13"/>
  <c r="D827" i="11"/>
  <c r="B826" i="13"/>
  <c r="D826" i="11"/>
  <c r="B825" i="13"/>
  <c r="D825" i="11"/>
  <c r="B824" i="13"/>
  <c r="D824" i="11"/>
  <c r="B823" i="13"/>
  <c r="D823" i="11"/>
  <c r="B822" i="13"/>
  <c r="D822" i="11"/>
  <c r="B821" i="13"/>
  <c r="D821" i="11"/>
  <c r="B820" i="13"/>
  <c r="D820" i="11"/>
  <c r="B819" i="13"/>
  <c r="D819" i="11"/>
  <c r="B818" i="13"/>
  <c r="D818" i="11"/>
  <c r="B817" i="13"/>
  <c r="D817" i="11"/>
  <c r="B816" i="13"/>
  <c r="D816" i="11"/>
  <c r="B815" i="13"/>
  <c r="D815" i="11"/>
  <c r="B814" i="13"/>
  <c r="D814" i="11"/>
  <c r="B813" i="13"/>
  <c r="D813" i="11"/>
  <c r="B812" i="13"/>
  <c r="D812" i="11"/>
  <c r="B811" i="13"/>
  <c r="D811" i="11"/>
  <c r="B810" i="13"/>
  <c r="D810" i="11"/>
  <c r="B809" i="13"/>
  <c r="D809" i="11"/>
  <c r="B808" i="13"/>
  <c r="D808" i="11"/>
  <c r="B807" i="13"/>
  <c r="D807" i="11"/>
  <c r="B806" i="13"/>
  <c r="D806" i="11"/>
  <c r="B805" i="13"/>
  <c r="D805" i="11"/>
  <c r="B804" i="13"/>
  <c r="D804" i="11"/>
  <c r="B803" i="13"/>
  <c r="D803" i="11"/>
  <c r="B802" i="13"/>
  <c r="D802" i="11"/>
  <c r="B801" i="13"/>
  <c r="D801" i="11"/>
  <c r="B800" i="13"/>
  <c r="D800" i="11"/>
  <c r="B799" i="13"/>
  <c r="D799" i="11"/>
  <c r="B798" i="13"/>
  <c r="D798" i="11"/>
  <c r="B797" i="13"/>
  <c r="D797" i="11"/>
  <c r="B796" i="13"/>
  <c r="D796" i="11"/>
  <c r="B795" i="13"/>
  <c r="D795" i="11"/>
  <c r="B794" i="13"/>
  <c r="D794" i="11"/>
  <c r="B793" i="13"/>
  <c r="D793" i="11"/>
  <c r="B792" i="13"/>
  <c r="D792" i="11"/>
  <c r="B791" i="13"/>
  <c r="D791" i="11"/>
  <c r="B790" i="13"/>
  <c r="D790" i="11"/>
  <c r="B789" i="13"/>
  <c r="D789" i="11"/>
  <c r="B788" i="13"/>
  <c r="D788" i="11"/>
  <c r="B787" i="13"/>
  <c r="D787" i="11"/>
  <c r="B786" i="13"/>
  <c r="D786" i="11"/>
  <c r="B785" i="13"/>
  <c r="D785" i="11"/>
  <c r="B784" i="13"/>
  <c r="D784" i="11"/>
  <c r="B783" i="13"/>
  <c r="D783" i="11"/>
  <c r="B782" i="13"/>
  <c r="D782" i="11"/>
  <c r="B781" i="13"/>
  <c r="D781" i="11"/>
  <c r="B780" i="13"/>
  <c r="D780" i="11"/>
  <c r="B779" i="13"/>
  <c r="D779" i="11"/>
  <c r="B778" i="13"/>
  <c r="D778" i="11"/>
  <c r="B777" i="13"/>
  <c r="D777" i="11"/>
  <c r="B776" i="13"/>
  <c r="D776" i="11"/>
  <c r="B775" i="13"/>
  <c r="D775" i="11"/>
  <c r="B774" i="13"/>
  <c r="D774" i="11"/>
  <c r="B773" i="13"/>
  <c r="D773" i="11"/>
  <c r="B772" i="13"/>
  <c r="D772" i="11"/>
  <c r="B771" i="13"/>
  <c r="D771" i="11"/>
  <c r="B770" i="13"/>
  <c r="D770" i="11"/>
  <c r="B769" i="13"/>
  <c r="D769" i="11"/>
  <c r="B768" i="13"/>
  <c r="D768" i="11"/>
  <c r="B767" i="13"/>
  <c r="D767" i="11"/>
  <c r="B766" i="13"/>
  <c r="D766" i="11"/>
  <c r="B765" i="13"/>
  <c r="D765" i="11"/>
  <c r="B764" i="13"/>
  <c r="D764" i="11"/>
  <c r="B763" i="13"/>
  <c r="D763" i="11"/>
  <c r="B762" i="13"/>
  <c r="D762" i="11"/>
  <c r="B761" i="13"/>
  <c r="D761" i="11"/>
  <c r="B760" i="13"/>
  <c r="D760" i="11"/>
  <c r="B759" i="13"/>
  <c r="D759" i="11"/>
  <c r="B758" i="13"/>
  <c r="D758" i="11"/>
  <c r="B757" i="13"/>
  <c r="D757" i="11"/>
  <c r="B756" i="13"/>
  <c r="D756" i="11"/>
  <c r="B755" i="13"/>
  <c r="D755" i="11"/>
  <c r="B754" i="13"/>
  <c r="D754" i="11"/>
  <c r="B753" i="13"/>
  <c r="D753" i="11"/>
  <c r="B752" i="13"/>
  <c r="D752" i="11"/>
  <c r="B751" i="13"/>
  <c r="D751" i="11"/>
  <c r="B750" i="13"/>
  <c r="D750" i="11"/>
  <c r="B749" i="13"/>
  <c r="D749" i="11"/>
  <c r="B748" i="13"/>
  <c r="D748" i="11"/>
  <c r="B747" i="13"/>
  <c r="D747" i="11"/>
  <c r="B746" i="13"/>
  <c r="D746" i="11"/>
  <c r="B745" i="13"/>
  <c r="D745" i="11"/>
  <c r="B744" i="13"/>
  <c r="D744" i="11"/>
  <c r="B743" i="13"/>
  <c r="D743" i="11"/>
  <c r="B742" i="13"/>
  <c r="D742" i="11"/>
  <c r="B741" i="13"/>
  <c r="D741" i="11"/>
  <c r="B740" i="13"/>
  <c r="D740" i="11"/>
  <c r="B739" i="13"/>
  <c r="D739" i="11"/>
  <c r="B738" i="13"/>
  <c r="D738" i="11"/>
  <c r="B737" i="13"/>
  <c r="D737" i="11"/>
  <c r="B736" i="13"/>
  <c r="D736" i="11"/>
  <c r="B735" i="13"/>
  <c r="D735" i="11"/>
  <c r="B734" i="13"/>
  <c r="D734" i="11"/>
  <c r="B733" i="13"/>
  <c r="D733" i="11"/>
  <c r="B732" i="13"/>
  <c r="D732" i="11"/>
  <c r="B731" i="13"/>
  <c r="D731" i="11"/>
  <c r="B730" i="13"/>
  <c r="D730" i="11"/>
  <c r="B729" i="13"/>
  <c r="D729" i="11"/>
  <c r="B728" i="13"/>
  <c r="D728" i="11"/>
  <c r="B727" i="13"/>
  <c r="D727" i="11"/>
  <c r="B726" i="13"/>
  <c r="D726" i="11"/>
  <c r="B725" i="13"/>
  <c r="D725" i="11"/>
  <c r="B724" i="13"/>
  <c r="D724" i="11"/>
  <c r="B723" i="13"/>
  <c r="D723" i="11"/>
  <c r="B722" i="13"/>
  <c r="D722" i="11"/>
  <c r="B721" i="13"/>
  <c r="D721" i="11"/>
  <c r="B720" i="13"/>
  <c r="D720" i="11"/>
  <c r="B719" i="13"/>
  <c r="D719" i="11"/>
  <c r="B718" i="13"/>
  <c r="D718" i="11"/>
  <c r="B717" i="13"/>
  <c r="D717" i="11"/>
  <c r="B716" i="13"/>
  <c r="D716" i="11"/>
  <c r="B715" i="13"/>
  <c r="D715" i="11"/>
  <c r="B714" i="13"/>
  <c r="D714" i="11"/>
  <c r="B713" i="13"/>
  <c r="D713" i="11"/>
  <c r="B712" i="13"/>
  <c r="D712" i="11"/>
  <c r="B711" i="13"/>
  <c r="D711" i="11"/>
  <c r="B710" i="13"/>
  <c r="D710" i="11"/>
  <c r="B709" i="13"/>
  <c r="D709" i="11"/>
  <c r="B708" i="13"/>
  <c r="D708" i="11"/>
  <c r="B707" i="13"/>
  <c r="D707" i="11"/>
  <c r="B706" i="13"/>
  <c r="D706" i="11"/>
  <c r="B705" i="13"/>
  <c r="D705" i="11"/>
  <c r="B704" i="13"/>
  <c r="D704" i="11"/>
  <c r="B703" i="13"/>
  <c r="D703" i="11"/>
  <c r="B702" i="13"/>
  <c r="D702" i="11"/>
  <c r="B701" i="13"/>
  <c r="D701" i="11"/>
  <c r="B700" i="13"/>
  <c r="D700" i="11"/>
  <c r="B699" i="13"/>
  <c r="D699" i="11"/>
  <c r="B698" i="13"/>
  <c r="D698" i="11"/>
  <c r="B697" i="13"/>
  <c r="D697" i="11"/>
  <c r="B696" i="13"/>
  <c r="D696" i="11"/>
  <c r="B695" i="13"/>
  <c r="D695" i="11"/>
  <c r="B694" i="13"/>
  <c r="D694" i="11"/>
  <c r="B693" i="13"/>
  <c r="D693" i="11"/>
  <c r="B692" i="13"/>
  <c r="D692" i="11"/>
  <c r="B691" i="13"/>
  <c r="D691" i="11"/>
  <c r="B690" i="13"/>
  <c r="D690" i="11"/>
  <c r="B689" i="13"/>
  <c r="D689" i="11"/>
  <c r="B688" i="13"/>
  <c r="D688" i="11"/>
  <c r="B687" i="13"/>
  <c r="D687" i="11"/>
  <c r="B686" i="13"/>
  <c r="D686" i="11"/>
  <c r="B685" i="13"/>
  <c r="D685" i="11"/>
  <c r="B684" i="13"/>
  <c r="D684" i="11"/>
  <c r="B683" i="13"/>
  <c r="D683" i="11"/>
  <c r="B682" i="13"/>
  <c r="D682" i="11"/>
  <c r="B681" i="13"/>
  <c r="D681" i="11"/>
  <c r="B680" i="13"/>
  <c r="D680" i="11"/>
  <c r="B679" i="13"/>
  <c r="D679" i="11"/>
  <c r="B678" i="13"/>
  <c r="D678" i="11"/>
  <c r="B677" i="13"/>
  <c r="D677" i="11"/>
  <c r="B676" i="13"/>
  <c r="D676" i="11"/>
  <c r="B675" i="13"/>
  <c r="D675" i="11"/>
  <c r="B674" i="13"/>
  <c r="D674" i="11"/>
  <c r="B673" i="13"/>
  <c r="D673" i="11"/>
  <c r="B672" i="13"/>
  <c r="D672" i="11"/>
  <c r="B671" i="13"/>
  <c r="D671" i="11"/>
  <c r="B670" i="13"/>
  <c r="D670" i="11"/>
  <c r="B669" i="13"/>
  <c r="D669" i="11"/>
  <c r="B668" i="13"/>
  <c r="D668" i="11"/>
  <c r="B667" i="13"/>
  <c r="D667" i="11"/>
  <c r="B666" i="13"/>
  <c r="D666" i="11"/>
  <c r="B665" i="13"/>
  <c r="D665" i="11"/>
  <c r="B664" i="13"/>
  <c r="D664" i="11"/>
  <c r="B663" i="13"/>
  <c r="D663" i="11"/>
  <c r="B662" i="13"/>
  <c r="D662" i="11"/>
  <c r="B661" i="13"/>
  <c r="D661" i="11"/>
  <c r="B660" i="13"/>
  <c r="D660" i="11"/>
  <c r="B659" i="13"/>
  <c r="D659" i="11"/>
  <c r="B658" i="13"/>
  <c r="D658" i="11"/>
  <c r="B657" i="13"/>
  <c r="D657" i="11"/>
  <c r="B656" i="13"/>
  <c r="D656" i="11"/>
  <c r="B655" i="13"/>
  <c r="D655" i="11"/>
  <c r="B654" i="13"/>
  <c r="D654" i="11"/>
  <c r="B653" i="13"/>
  <c r="D653" i="11"/>
  <c r="B652" i="13"/>
  <c r="D652" i="11"/>
  <c r="B651" i="13"/>
  <c r="D651" i="11"/>
  <c r="B650" i="13"/>
  <c r="D650" i="11"/>
  <c r="B649" i="13"/>
  <c r="D649" i="11"/>
  <c r="B648" i="13"/>
  <c r="D648" i="11"/>
  <c r="B647" i="13"/>
  <c r="D647" i="11"/>
  <c r="B646" i="13"/>
  <c r="D646" i="11"/>
  <c r="B645" i="13"/>
  <c r="D645" i="11"/>
  <c r="B644" i="13"/>
  <c r="D644" i="11"/>
  <c r="B643" i="13"/>
  <c r="D643" i="11"/>
  <c r="B642" i="13"/>
  <c r="D642" i="11"/>
  <c r="B641" i="13"/>
  <c r="D641" i="11"/>
  <c r="B640" i="13"/>
  <c r="D640" i="11"/>
  <c r="B639" i="13"/>
  <c r="D639" i="11"/>
  <c r="B638" i="13"/>
  <c r="D638" i="11"/>
  <c r="B637" i="13"/>
  <c r="D637" i="11"/>
  <c r="B636" i="13"/>
  <c r="D636" i="11"/>
  <c r="B635" i="13"/>
  <c r="D635" i="11"/>
  <c r="B634" i="13"/>
  <c r="D634" i="11"/>
  <c r="B633" i="13"/>
  <c r="D633" i="11"/>
  <c r="B632" i="13"/>
  <c r="D632" i="11"/>
  <c r="B631" i="13"/>
  <c r="D631" i="11"/>
  <c r="B630" i="13"/>
  <c r="D630" i="11"/>
  <c r="B629" i="13"/>
  <c r="D629" i="11"/>
  <c r="B628" i="13"/>
  <c r="D628" i="11"/>
  <c r="B627" i="13"/>
  <c r="D627" i="11"/>
  <c r="B626" i="13"/>
  <c r="D626" i="11"/>
  <c r="B625" i="13"/>
  <c r="D625" i="11"/>
  <c r="B624" i="13"/>
  <c r="D624" i="11"/>
  <c r="B623" i="13"/>
  <c r="D623" i="11"/>
  <c r="B622" i="13"/>
  <c r="D622" i="11"/>
  <c r="B621" i="13"/>
  <c r="D621" i="11"/>
  <c r="B620" i="13"/>
  <c r="D620" i="11"/>
  <c r="B619" i="13"/>
  <c r="D619" i="11"/>
  <c r="B618" i="13"/>
  <c r="D618" i="11"/>
  <c r="B617" i="13"/>
  <c r="D617" i="11"/>
  <c r="B616" i="13"/>
  <c r="D616" i="11"/>
  <c r="B615" i="13"/>
  <c r="D615" i="11"/>
  <c r="B614" i="13"/>
  <c r="D614" i="11"/>
  <c r="B613" i="13"/>
  <c r="D613" i="11"/>
  <c r="B612" i="13"/>
  <c r="D612" i="11"/>
  <c r="B611" i="13"/>
  <c r="D611" i="11"/>
  <c r="B610" i="13"/>
  <c r="D610" i="11"/>
  <c r="B609" i="13"/>
  <c r="D609" i="11"/>
  <c r="B608" i="13"/>
  <c r="D608" i="11"/>
  <c r="B607" i="13"/>
  <c r="D607" i="11"/>
  <c r="B606" i="13"/>
  <c r="D606" i="11"/>
  <c r="B605" i="13"/>
  <c r="D605" i="11"/>
  <c r="B604" i="13"/>
  <c r="D604" i="11"/>
  <c r="B603" i="13"/>
  <c r="D603" i="11"/>
  <c r="B602" i="13"/>
  <c r="D602" i="11"/>
  <c r="B601" i="13"/>
  <c r="D601" i="11"/>
  <c r="B600" i="13"/>
  <c r="D600" i="11"/>
  <c r="B599" i="13"/>
  <c r="D599" i="11"/>
  <c r="B598" i="13"/>
  <c r="D598" i="11"/>
  <c r="B597" i="13"/>
  <c r="D597" i="11"/>
  <c r="B596" i="13"/>
  <c r="D596" i="11"/>
  <c r="B595" i="13"/>
  <c r="D595" i="11"/>
  <c r="B594" i="13"/>
  <c r="D594" i="11"/>
  <c r="B593" i="13"/>
  <c r="D593" i="11"/>
  <c r="B592" i="13"/>
  <c r="D592" i="11"/>
  <c r="B591" i="13"/>
  <c r="D591" i="11"/>
  <c r="B590" i="13"/>
  <c r="D590" i="11"/>
  <c r="B589" i="13"/>
  <c r="D589" i="11"/>
  <c r="B588" i="13"/>
  <c r="D588" i="11"/>
  <c r="B587" i="13"/>
  <c r="D587" i="11"/>
  <c r="B586" i="13"/>
  <c r="D586" i="11"/>
  <c r="B585" i="13"/>
  <c r="D585" i="11"/>
  <c r="B584" i="13"/>
  <c r="D584" i="11"/>
  <c r="B583" i="13"/>
  <c r="D583" i="11"/>
  <c r="B582" i="13"/>
  <c r="D582" i="11"/>
  <c r="B581" i="13"/>
  <c r="D581" i="11"/>
  <c r="B580" i="13"/>
  <c r="D580" i="11"/>
  <c r="B579" i="13"/>
  <c r="D579" i="11"/>
  <c r="B578" i="13"/>
  <c r="D578" i="11"/>
  <c r="B577" i="13"/>
  <c r="D577" i="11"/>
  <c r="B576" i="13"/>
  <c r="D576" i="11"/>
  <c r="B575" i="13"/>
  <c r="D575" i="11"/>
  <c r="B574" i="13"/>
  <c r="D574" i="11"/>
  <c r="B573" i="13"/>
  <c r="D573" i="11"/>
  <c r="B572" i="13"/>
  <c r="D572" i="11"/>
  <c r="B571" i="13"/>
  <c r="D571" i="11"/>
  <c r="B570" i="13"/>
  <c r="D570" i="11"/>
  <c r="B569" i="13"/>
  <c r="D569" i="11"/>
  <c r="B568" i="13"/>
  <c r="D568" i="11"/>
  <c r="B567" i="13"/>
  <c r="D567" i="11"/>
  <c r="B566" i="13"/>
  <c r="D566" i="11"/>
  <c r="B565" i="13"/>
  <c r="D565" i="11"/>
  <c r="B564" i="13"/>
  <c r="D564" i="11"/>
  <c r="B563" i="13"/>
  <c r="D563" i="11"/>
  <c r="B562" i="13"/>
  <c r="D562" i="11"/>
  <c r="B561" i="13"/>
  <c r="D561" i="11"/>
  <c r="B560" i="13"/>
  <c r="D560" i="11"/>
  <c r="B559" i="13"/>
  <c r="D559" i="11"/>
  <c r="B558" i="13"/>
  <c r="D558" i="11"/>
  <c r="B557" i="13"/>
  <c r="D557" i="11"/>
  <c r="B556" i="13"/>
  <c r="D556" i="11"/>
  <c r="B555" i="13"/>
  <c r="D555" i="11"/>
  <c r="B554" i="13"/>
  <c r="D554" i="11"/>
  <c r="B553" i="13"/>
  <c r="D553" i="11"/>
  <c r="B552" i="13"/>
  <c r="D552" i="11"/>
  <c r="B551" i="13"/>
  <c r="D551" i="11"/>
  <c r="B550" i="13"/>
  <c r="D550" i="11"/>
  <c r="B549" i="13"/>
  <c r="D549" i="11"/>
  <c r="B548" i="13"/>
  <c r="D548" i="11"/>
  <c r="B547" i="13"/>
  <c r="D547" i="11"/>
  <c r="B546" i="13"/>
  <c r="D546" i="11"/>
  <c r="B545" i="13"/>
  <c r="D545" i="11"/>
  <c r="B544" i="13"/>
  <c r="D544" i="11"/>
  <c r="B543" i="13"/>
  <c r="D543" i="11"/>
  <c r="B542" i="13"/>
  <c r="D542" i="11"/>
  <c r="B541" i="13"/>
  <c r="D541" i="11"/>
  <c r="B540" i="13"/>
  <c r="D540" i="11"/>
  <c r="B539" i="13"/>
  <c r="D539" i="11"/>
  <c r="B538" i="13"/>
  <c r="D538" i="11"/>
  <c r="B537" i="13"/>
  <c r="D537" i="11"/>
  <c r="B536" i="13"/>
  <c r="D536" i="11"/>
  <c r="B535" i="13"/>
  <c r="D535" i="11"/>
  <c r="B534" i="13"/>
  <c r="D534" i="11"/>
  <c r="B533" i="13"/>
  <c r="D533" i="11"/>
  <c r="B532" i="13"/>
  <c r="D532" i="11"/>
  <c r="B531" i="13"/>
  <c r="D531" i="11"/>
  <c r="B530" i="13"/>
  <c r="D530" i="11"/>
  <c r="B529" i="13"/>
  <c r="D529" i="11"/>
  <c r="B528" i="13"/>
  <c r="D528" i="11"/>
  <c r="B527" i="13"/>
  <c r="D527" i="11"/>
  <c r="B526" i="13"/>
  <c r="D526" i="11"/>
  <c r="B525" i="13"/>
  <c r="D525" i="11"/>
  <c r="B524" i="13"/>
  <c r="D524" i="11"/>
  <c r="B523" i="13"/>
  <c r="D523" i="11"/>
  <c r="B522" i="13"/>
  <c r="D522" i="11"/>
  <c r="B521" i="13"/>
  <c r="D521" i="11"/>
  <c r="B520" i="13"/>
  <c r="D520" i="11"/>
  <c r="B519" i="13"/>
  <c r="D519" i="11"/>
  <c r="B518" i="13"/>
  <c r="D518" i="11"/>
  <c r="B517" i="13"/>
  <c r="D517" i="11"/>
  <c r="B516" i="13"/>
  <c r="D516" i="11"/>
  <c r="B515" i="13"/>
  <c r="D515" i="11"/>
  <c r="B514" i="13"/>
  <c r="D514" i="11"/>
  <c r="B513" i="13"/>
  <c r="D513" i="11"/>
  <c r="B512" i="13"/>
  <c r="D512" i="11"/>
  <c r="B511" i="13"/>
  <c r="D511" i="11"/>
  <c r="B510" i="13"/>
  <c r="D510" i="11"/>
  <c r="B509" i="13"/>
  <c r="D509" i="11"/>
  <c r="B508" i="13"/>
  <c r="D508" i="11"/>
  <c r="B507" i="13"/>
  <c r="D507" i="11"/>
  <c r="B506" i="13"/>
  <c r="D506" i="11"/>
  <c r="B505" i="13"/>
  <c r="D505" i="11"/>
  <c r="B504" i="13"/>
  <c r="D504" i="11"/>
  <c r="B503" i="13"/>
  <c r="D503" i="11"/>
  <c r="B502" i="13"/>
  <c r="D502" i="11"/>
  <c r="B501" i="13"/>
  <c r="D501" i="11"/>
  <c r="B500" i="13"/>
  <c r="D500" i="11"/>
  <c r="B499" i="13"/>
  <c r="D499" i="11"/>
  <c r="B498" i="13"/>
  <c r="D498" i="11"/>
  <c r="B497" i="13"/>
  <c r="D497" i="11"/>
  <c r="B496" i="13"/>
  <c r="D496" i="11"/>
  <c r="B495" i="13"/>
  <c r="D495" i="11"/>
  <c r="B494" i="13"/>
  <c r="D494" i="11"/>
  <c r="B493" i="13"/>
  <c r="D493" i="11"/>
  <c r="B492" i="13"/>
  <c r="D492" i="11"/>
  <c r="B491" i="13"/>
  <c r="D491" i="11"/>
  <c r="B490" i="13"/>
  <c r="D490" i="11"/>
  <c r="B489" i="13"/>
  <c r="D489" i="11"/>
  <c r="B488" i="13"/>
  <c r="D488" i="11"/>
  <c r="B487" i="13"/>
  <c r="D487" i="11"/>
  <c r="B486" i="13"/>
  <c r="D486" i="11"/>
  <c r="B485" i="13"/>
  <c r="D485" i="11"/>
  <c r="B484" i="13"/>
  <c r="D484" i="11"/>
  <c r="B483" i="13"/>
  <c r="D483" i="11"/>
  <c r="B482" i="13"/>
  <c r="D482" i="11"/>
  <c r="B481" i="13"/>
  <c r="D481" i="11"/>
  <c r="B480" i="13"/>
  <c r="D480" i="11"/>
  <c r="B479" i="13"/>
  <c r="D479" i="11"/>
  <c r="B478" i="13"/>
  <c r="D478" i="11"/>
  <c r="B477" i="13"/>
  <c r="D477" i="11"/>
  <c r="B476" i="13"/>
  <c r="D476" i="11"/>
  <c r="B475" i="13"/>
  <c r="D475" i="11"/>
  <c r="B474" i="13"/>
  <c r="D474" i="11"/>
  <c r="B473" i="13"/>
  <c r="D473" i="11"/>
  <c r="B472" i="13"/>
  <c r="D472" i="11"/>
  <c r="B471" i="13"/>
  <c r="D471" i="11"/>
  <c r="B470" i="13"/>
  <c r="D470" i="11"/>
  <c r="B469" i="13"/>
  <c r="D469" i="11"/>
  <c r="B468" i="13"/>
  <c r="D468" i="11"/>
  <c r="B467" i="13"/>
  <c r="D467" i="11"/>
  <c r="B466" i="13"/>
  <c r="D466" i="11"/>
  <c r="B465" i="13"/>
  <c r="D465" i="11"/>
  <c r="B464" i="13"/>
  <c r="D464" i="11"/>
  <c r="B463" i="13"/>
  <c r="D463" i="11"/>
  <c r="B462" i="13"/>
  <c r="D462" i="11"/>
  <c r="B461" i="13"/>
  <c r="D461" i="11"/>
  <c r="B460" i="13"/>
  <c r="D460" i="11"/>
  <c r="B459" i="13"/>
  <c r="D459" i="11"/>
  <c r="B458" i="13"/>
  <c r="D458" i="11"/>
  <c r="B457" i="13"/>
  <c r="D457" i="11"/>
  <c r="B456" i="13"/>
  <c r="D456" i="11"/>
  <c r="B455" i="13"/>
  <c r="D455" i="11"/>
  <c r="B454" i="13"/>
  <c r="D454" i="11"/>
  <c r="B453" i="13"/>
  <c r="D453" i="11"/>
  <c r="B452" i="13"/>
  <c r="D452" i="11"/>
  <c r="B451" i="13"/>
  <c r="D451" i="11"/>
  <c r="B450" i="13"/>
  <c r="D450" i="11"/>
  <c r="B449" i="13"/>
  <c r="D449" i="11"/>
  <c r="B448" i="13"/>
  <c r="D448" i="11"/>
  <c r="B447" i="13"/>
  <c r="D447" i="11"/>
  <c r="B446" i="13"/>
  <c r="D446" i="11"/>
  <c r="B445" i="13"/>
  <c r="D445" i="11"/>
  <c r="B444" i="13"/>
  <c r="D444" i="11"/>
  <c r="B443" i="13"/>
  <c r="D443" i="11"/>
  <c r="B442" i="13"/>
  <c r="D442" i="11"/>
  <c r="B441" i="13"/>
  <c r="D441" i="11"/>
  <c r="B440" i="13"/>
  <c r="D440" i="11"/>
  <c r="B439" i="13"/>
  <c r="D439" i="11"/>
  <c r="B438" i="13"/>
  <c r="D438" i="11"/>
  <c r="B437" i="13"/>
  <c r="D437" i="11"/>
  <c r="B436" i="13"/>
  <c r="D436" i="11"/>
  <c r="B435" i="13"/>
  <c r="D435" i="11"/>
  <c r="B434" i="13"/>
  <c r="D434" i="11"/>
  <c r="B433" i="13"/>
  <c r="D433" i="11"/>
  <c r="B432" i="13"/>
  <c r="D432" i="11"/>
  <c r="B431" i="13"/>
  <c r="D431" i="11"/>
  <c r="B430" i="13"/>
  <c r="D430" i="11"/>
  <c r="B429" i="13"/>
  <c r="D429" i="11"/>
  <c r="B428" i="13"/>
  <c r="D428" i="11"/>
  <c r="B427" i="13"/>
  <c r="D427" i="11"/>
  <c r="B426" i="13"/>
  <c r="D426" i="11"/>
  <c r="B425" i="13"/>
  <c r="D425" i="11"/>
  <c r="B424" i="13"/>
  <c r="D424" i="11"/>
  <c r="B423" i="13"/>
  <c r="D423" i="11"/>
  <c r="B422" i="13"/>
  <c r="D422" i="11"/>
  <c r="B421" i="13"/>
  <c r="D421" i="11"/>
  <c r="B420" i="13"/>
  <c r="D420" i="11"/>
  <c r="B419" i="13"/>
  <c r="D419" i="11"/>
  <c r="B418" i="13"/>
  <c r="D418" i="11"/>
  <c r="B417" i="13"/>
  <c r="D417" i="11"/>
  <c r="B416" i="13"/>
  <c r="D416" i="11"/>
  <c r="B415" i="13"/>
  <c r="D415" i="11"/>
  <c r="B414" i="13"/>
  <c r="D414" i="11"/>
  <c r="B413" i="13"/>
  <c r="D413" i="11"/>
  <c r="B412" i="13"/>
  <c r="D412" i="11"/>
  <c r="B411" i="13"/>
  <c r="D411" i="11"/>
  <c r="B410" i="13"/>
  <c r="D410" i="11"/>
  <c r="B409" i="13"/>
  <c r="D409" i="11"/>
  <c r="B408" i="13"/>
  <c r="D408" i="11"/>
  <c r="B407" i="13"/>
  <c r="D407" i="11"/>
  <c r="B406" i="13"/>
  <c r="D406" i="11"/>
  <c r="B405" i="13"/>
  <c r="D405" i="11"/>
  <c r="B404" i="13"/>
  <c r="D404" i="11"/>
  <c r="B403" i="13"/>
  <c r="D403" i="11"/>
  <c r="B402" i="13"/>
  <c r="D402" i="11"/>
  <c r="B401" i="13"/>
  <c r="D401" i="11"/>
  <c r="B400" i="13"/>
  <c r="D400" i="11"/>
  <c r="B399" i="13"/>
  <c r="D399" i="11"/>
  <c r="B398" i="13"/>
  <c r="D398" i="11"/>
  <c r="B397" i="13"/>
  <c r="D397" i="11"/>
  <c r="B396" i="13"/>
  <c r="D396" i="11"/>
  <c r="B395" i="13"/>
  <c r="D395" i="11"/>
  <c r="B394" i="13"/>
  <c r="D394" i="11"/>
  <c r="B393" i="13"/>
  <c r="D393" i="11"/>
  <c r="B392" i="13"/>
  <c r="D392" i="11"/>
  <c r="B391" i="13"/>
  <c r="D391" i="11"/>
  <c r="B390" i="13"/>
  <c r="D390" i="11"/>
  <c r="B389" i="13"/>
  <c r="D389" i="11"/>
  <c r="B388" i="13"/>
  <c r="D388" i="11"/>
  <c r="B387" i="13"/>
  <c r="D387" i="11"/>
  <c r="B386" i="13"/>
  <c r="D386" i="11"/>
  <c r="B385" i="13"/>
  <c r="D385" i="11"/>
  <c r="B384" i="13"/>
  <c r="D384" i="11"/>
  <c r="B383" i="13"/>
  <c r="D383" i="11"/>
  <c r="B382" i="13"/>
  <c r="D382" i="11"/>
  <c r="B381" i="13"/>
  <c r="D381" i="11"/>
  <c r="B380" i="13"/>
  <c r="D380" i="11"/>
  <c r="B379" i="13"/>
  <c r="D379" i="11"/>
  <c r="B378" i="13"/>
  <c r="D378" i="11"/>
  <c r="B377" i="13"/>
  <c r="D377" i="11"/>
  <c r="B376" i="13"/>
  <c r="D376" i="11"/>
  <c r="B375" i="13"/>
  <c r="D375" i="11"/>
  <c r="B374" i="13"/>
  <c r="D374" i="11"/>
  <c r="B373" i="13"/>
  <c r="D373" i="11"/>
  <c r="B372" i="13"/>
  <c r="D372" i="11"/>
  <c r="B371" i="13"/>
  <c r="D371" i="11"/>
  <c r="B370" i="13"/>
  <c r="D370" i="11"/>
  <c r="B369" i="13"/>
  <c r="D369" i="11"/>
  <c r="B368" i="13"/>
  <c r="D368" i="11"/>
  <c r="B367" i="13"/>
  <c r="D367" i="11"/>
  <c r="B366" i="13"/>
  <c r="D366" i="11"/>
  <c r="B365" i="13"/>
  <c r="D365" i="11"/>
  <c r="B364" i="13"/>
  <c r="D364" i="11"/>
  <c r="B363" i="13"/>
  <c r="D363" i="11"/>
  <c r="B362" i="13"/>
  <c r="D362" i="11"/>
  <c r="B361" i="13"/>
  <c r="D361" i="11"/>
  <c r="B360" i="13"/>
  <c r="D360" i="11"/>
  <c r="B359" i="13"/>
  <c r="D359" i="11"/>
  <c r="B358" i="13"/>
  <c r="D358" i="11"/>
  <c r="B357" i="13"/>
  <c r="D357" i="11"/>
  <c r="B356" i="13"/>
  <c r="D356" i="11"/>
  <c r="B355" i="13"/>
  <c r="D355" i="11"/>
  <c r="B354" i="13"/>
  <c r="D354" i="11"/>
  <c r="B353" i="13"/>
  <c r="D353" i="11"/>
  <c r="B352" i="13"/>
  <c r="D352" i="11"/>
  <c r="B351" i="13"/>
  <c r="D351" i="11"/>
  <c r="B350" i="13"/>
  <c r="D350" i="11"/>
  <c r="B349" i="13"/>
  <c r="D349" i="11"/>
  <c r="B348" i="13"/>
  <c r="D348" i="11"/>
  <c r="B347" i="13"/>
  <c r="D347" i="11"/>
  <c r="B346" i="13"/>
  <c r="D346" i="11"/>
  <c r="B345" i="13"/>
  <c r="D345" i="11"/>
  <c r="B344" i="13"/>
  <c r="D344" i="11"/>
  <c r="B343" i="13"/>
  <c r="D343" i="11"/>
  <c r="B342" i="13"/>
  <c r="D342" i="11"/>
  <c r="B341" i="13"/>
  <c r="D341" i="11"/>
  <c r="B340" i="13"/>
  <c r="D340" i="11"/>
  <c r="B339" i="13"/>
  <c r="D339" i="11"/>
  <c r="B338" i="13"/>
  <c r="D338" i="11"/>
  <c r="B337" i="13"/>
  <c r="D337" i="11"/>
  <c r="B336" i="13"/>
  <c r="D336" i="11"/>
  <c r="B335" i="13"/>
  <c r="D335" i="11"/>
  <c r="B334" i="13"/>
  <c r="D334" i="11"/>
  <c r="B333" i="13"/>
  <c r="D333" i="11"/>
  <c r="B332" i="13"/>
  <c r="D332" i="11"/>
  <c r="B331" i="13"/>
  <c r="D331" i="11"/>
  <c r="B330" i="13"/>
  <c r="D330" i="11"/>
  <c r="B329" i="13"/>
  <c r="D329" i="11"/>
  <c r="B328" i="13"/>
  <c r="D328" i="11"/>
  <c r="B327" i="13"/>
  <c r="D327" i="11"/>
  <c r="B326" i="13"/>
  <c r="D326" i="11"/>
  <c r="B325" i="13"/>
  <c r="D325" i="11"/>
  <c r="B324" i="13"/>
  <c r="D324" i="11"/>
  <c r="B323" i="13"/>
  <c r="D323" i="11"/>
  <c r="B322" i="13"/>
  <c r="D322" i="11"/>
  <c r="B321" i="13"/>
  <c r="D321" i="11"/>
  <c r="B320" i="13"/>
  <c r="D320" i="11"/>
  <c r="B319" i="13"/>
  <c r="D319" i="11"/>
  <c r="B318" i="13"/>
  <c r="D318" i="11"/>
  <c r="B317" i="13"/>
  <c r="D317" i="11"/>
  <c r="B316" i="13"/>
  <c r="D316" i="11"/>
  <c r="B315" i="13"/>
  <c r="D315" i="11"/>
  <c r="B314" i="13"/>
  <c r="D314" i="11"/>
  <c r="B313" i="13"/>
  <c r="D313" i="11"/>
  <c r="B312" i="13"/>
  <c r="D312" i="11"/>
  <c r="B311" i="13"/>
  <c r="D311" i="11"/>
  <c r="B310" i="13"/>
  <c r="D310" i="11"/>
  <c r="B309" i="13"/>
  <c r="D309" i="11"/>
  <c r="B308" i="13"/>
  <c r="D308" i="11"/>
  <c r="B307" i="13"/>
  <c r="D307" i="11"/>
  <c r="B306" i="13"/>
  <c r="D306" i="11"/>
  <c r="B305" i="13"/>
  <c r="D305" i="11"/>
  <c r="B304" i="13"/>
  <c r="D304" i="11"/>
  <c r="B303" i="13"/>
  <c r="D303" i="11"/>
  <c r="B302" i="13"/>
  <c r="D302" i="11"/>
  <c r="B301" i="13"/>
  <c r="D301" i="11"/>
  <c r="B300" i="13"/>
  <c r="D300" i="11"/>
  <c r="B299" i="13"/>
  <c r="D299" i="11"/>
  <c r="B298" i="13"/>
  <c r="D298" i="11"/>
  <c r="B297" i="13"/>
  <c r="D297" i="11"/>
  <c r="B296" i="13"/>
  <c r="D296" i="11"/>
  <c r="B295" i="13"/>
  <c r="D295" i="11"/>
  <c r="B294" i="13"/>
  <c r="D294" i="11"/>
  <c r="B293" i="13"/>
  <c r="D293" i="11"/>
  <c r="B292" i="13"/>
  <c r="D292" i="11"/>
  <c r="B291" i="13"/>
  <c r="D291" i="11"/>
  <c r="B290" i="13"/>
  <c r="D290" i="11"/>
  <c r="B289" i="13"/>
  <c r="D289" i="11"/>
  <c r="B288" i="13"/>
  <c r="D288" i="11"/>
  <c r="B287" i="13"/>
  <c r="D287" i="11"/>
  <c r="B286" i="13"/>
  <c r="D286" i="11"/>
  <c r="B285" i="13"/>
  <c r="D285" i="11"/>
  <c r="B284" i="13"/>
  <c r="D284" i="11"/>
  <c r="B283" i="13"/>
  <c r="D283" i="11"/>
  <c r="B282" i="13"/>
  <c r="D282" i="11"/>
  <c r="B281" i="13"/>
  <c r="D281" i="11"/>
  <c r="B280" i="13"/>
  <c r="D280" i="11"/>
  <c r="B279" i="13"/>
  <c r="D279" i="11"/>
  <c r="B278" i="13"/>
  <c r="D278" i="11"/>
  <c r="B277" i="13"/>
  <c r="D277" i="11"/>
  <c r="B276" i="13"/>
  <c r="D276" i="11"/>
  <c r="B275" i="13"/>
  <c r="D275" i="11"/>
  <c r="B274" i="13"/>
  <c r="D274" i="11"/>
  <c r="B273" i="13"/>
  <c r="D273" i="11"/>
  <c r="B272" i="13"/>
  <c r="D272" i="11"/>
  <c r="B271" i="13"/>
  <c r="D271" i="11"/>
  <c r="B270" i="13"/>
  <c r="D270" i="11"/>
  <c r="B269" i="13"/>
  <c r="D269" i="11"/>
  <c r="B268" i="13"/>
  <c r="D268" i="11"/>
  <c r="B267" i="13"/>
  <c r="D267" i="11"/>
  <c r="B266" i="13"/>
  <c r="D266" i="11"/>
  <c r="B265" i="13"/>
  <c r="D265" i="11"/>
  <c r="B264" i="13"/>
  <c r="D264" i="11"/>
  <c r="B263" i="13"/>
  <c r="D263" i="11"/>
  <c r="B262" i="13"/>
  <c r="D262" i="11"/>
  <c r="B261" i="13"/>
  <c r="D261" i="11"/>
  <c r="B260" i="13"/>
  <c r="D260" i="11"/>
  <c r="B259" i="13"/>
  <c r="D259" i="11"/>
  <c r="B258" i="13"/>
  <c r="D258" i="11"/>
  <c r="B257" i="13"/>
  <c r="D257" i="11"/>
  <c r="B256" i="13"/>
  <c r="D256" i="11"/>
  <c r="B255" i="13"/>
  <c r="D255" i="11"/>
  <c r="B254" i="13"/>
  <c r="D254" i="11"/>
  <c r="B253" i="13"/>
  <c r="D253" i="11"/>
  <c r="B252" i="13"/>
  <c r="D252" i="11"/>
  <c r="B251" i="13"/>
  <c r="D251" i="11"/>
  <c r="B250" i="13"/>
  <c r="D250" i="11"/>
  <c r="B249" i="13"/>
  <c r="D249" i="11"/>
  <c r="B248" i="13"/>
  <c r="D248" i="11"/>
  <c r="B247" i="13"/>
  <c r="D247" i="11"/>
  <c r="B246" i="13"/>
  <c r="D246" i="11"/>
  <c r="B245" i="13"/>
  <c r="D245" i="11"/>
  <c r="B244" i="13"/>
  <c r="D244" i="11"/>
  <c r="B243" i="13"/>
  <c r="D243" i="11"/>
  <c r="B242" i="13"/>
  <c r="D242" i="11"/>
  <c r="B241" i="13"/>
  <c r="D241" i="11"/>
  <c r="B240" i="13"/>
  <c r="D240" i="11"/>
  <c r="B239" i="13"/>
  <c r="D239" i="11"/>
  <c r="B238" i="13"/>
  <c r="D238" i="11"/>
  <c r="B237" i="13"/>
  <c r="D237" i="11"/>
  <c r="B236" i="13"/>
  <c r="D236" i="11"/>
  <c r="B235" i="13"/>
  <c r="D235" i="11"/>
  <c r="B234" i="13"/>
  <c r="D234" i="11"/>
  <c r="B233" i="13"/>
  <c r="D233" i="11"/>
  <c r="B232" i="13"/>
  <c r="D232" i="11"/>
  <c r="B231" i="13"/>
  <c r="D231" i="11"/>
  <c r="B230" i="13"/>
  <c r="D230" i="11"/>
  <c r="B229" i="13"/>
  <c r="D229" i="11"/>
  <c r="B228" i="13"/>
  <c r="D228" i="11"/>
  <c r="B227" i="13"/>
  <c r="D227" i="11"/>
  <c r="B226" i="13"/>
  <c r="D226" i="11"/>
  <c r="B225" i="13"/>
  <c r="D225" i="11"/>
  <c r="B224" i="13"/>
  <c r="D224" i="11"/>
  <c r="B223" i="13"/>
  <c r="D223" i="11"/>
  <c r="B222" i="13"/>
  <c r="D222" i="11"/>
  <c r="B221" i="13"/>
  <c r="D221" i="11"/>
  <c r="B220" i="13"/>
  <c r="D220" i="11"/>
  <c r="B219" i="13"/>
  <c r="D219" i="11"/>
  <c r="B218" i="13"/>
  <c r="D218" i="11"/>
  <c r="B217" i="13"/>
  <c r="D217" i="11"/>
  <c r="B216" i="13"/>
  <c r="D216" i="11"/>
  <c r="B215" i="13"/>
  <c r="D215" i="11"/>
  <c r="B214" i="13"/>
  <c r="D214" i="11"/>
  <c r="B213" i="13"/>
  <c r="D213" i="11"/>
  <c r="B212" i="13"/>
  <c r="D212" i="11"/>
  <c r="B211" i="13"/>
  <c r="D211" i="11"/>
  <c r="B210" i="13"/>
  <c r="D210" i="11"/>
  <c r="B209" i="13"/>
  <c r="D209" i="11"/>
  <c r="B208" i="13"/>
  <c r="D208" i="11"/>
  <c r="B207" i="13"/>
  <c r="D207" i="11"/>
  <c r="B206" i="13"/>
  <c r="D206" i="11"/>
  <c r="B205" i="13"/>
  <c r="D205" i="11"/>
  <c r="B204" i="13"/>
  <c r="D204" i="11"/>
  <c r="B203" i="13"/>
  <c r="D203" i="11"/>
  <c r="B202" i="13"/>
  <c r="D202" i="11"/>
  <c r="B201" i="13"/>
  <c r="D201" i="11"/>
  <c r="B200" i="13"/>
  <c r="D200" i="11"/>
  <c r="B199" i="13"/>
  <c r="D199" i="11"/>
  <c r="B198" i="13"/>
  <c r="D198" i="11"/>
  <c r="B197" i="13"/>
  <c r="D197" i="11"/>
  <c r="B196" i="13"/>
  <c r="D196" i="11"/>
  <c r="B195" i="13"/>
  <c r="D195" i="11"/>
  <c r="B194" i="13"/>
  <c r="D194" i="11"/>
  <c r="B193" i="13"/>
  <c r="D193" i="11"/>
  <c r="B192" i="13"/>
  <c r="D192" i="11"/>
  <c r="B191" i="13"/>
  <c r="D191" i="11"/>
  <c r="B190" i="13"/>
  <c r="D190" i="11"/>
  <c r="B189" i="13"/>
  <c r="D189" i="11"/>
  <c r="B188" i="13"/>
  <c r="D188" i="11"/>
  <c r="B187" i="13"/>
  <c r="D187" i="11"/>
  <c r="B186" i="13"/>
  <c r="D186" i="11"/>
  <c r="B185" i="13"/>
  <c r="D185" i="11"/>
  <c r="B184" i="13"/>
  <c r="D184" i="11"/>
  <c r="B183" i="13"/>
  <c r="D183" i="11"/>
  <c r="B182" i="13"/>
  <c r="D182" i="11"/>
  <c r="B181" i="13"/>
  <c r="D181" i="11"/>
  <c r="B180" i="13"/>
  <c r="D180" i="11"/>
  <c r="B179" i="13"/>
  <c r="D179" i="11"/>
  <c r="B178" i="13"/>
  <c r="D178" i="11"/>
  <c r="B177" i="13"/>
  <c r="D177" i="11"/>
  <c r="B176" i="13"/>
  <c r="D176" i="11"/>
  <c r="B175" i="13"/>
  <c r="D175" i="11"/>
  <c r="B174" i="13"/>
  <c r="D174" i="11"/>
  <c r="B173" i="13"/>
  <c r="D173" i="11"/>
  <c r="B172" i="13"/>
  <c r="D172" i="11"/>
  <c r="B171" i="13"/>
  <c r="D171" i="11"/>
  <c r="B170" i="13"/>
  <c r="D170" i="11"/>
  <c r="B169" i="13"/>
  <c r="D169" i="11"/>
  <c r="B168" i="13"/>
  <c r="D168" i="11"/>
  <c r="B167" i="13"/>
  <c r="D167" i="11"/>
  <c r="B166" i="13"/>
  <c r="D166" i="11"/>
  <c r="B165" i="13"/>
  <c r="D165" i="11"/>
  <c r="B164" i="13"/>
  <c r="D164" i="11"/>
  <c r="B163" i="13"/>
  <c r="D163" i="11"/>
  <c r="B162" i="13"/>
  <c r="D162" i="11"/>
  <c r="B161" i="13"/>
  <c r="D161" i="11"/>
  <c r="B160" i="13"/>
  <c r="D160" i="11"/>
  <c r="B159" i="13"/>
  <c r="D159" i="11"/>
  <c r="B158" i="13"/>
  <c r="D158" i="11"/>
  <c r="B157" i="13"/>
  <c r="D157" i="11"/>
  <c r="B156" i="13"/>
  <c r="D156" i="11"/>
  <c r="B155" i="13"/>
  <c r="D155" i="11"/>
  <c r="B154" i="13"/>
  <c r="D154" i="11"/>
  <c r="B153" i="13"/>
  <c r="D153" i="11"/>
  <c r="B152" i="13"/>
  <c r="D152" i="11"/>
  <c r="B151" i="13"/>
  <c r="D151" i="11"/>
  <c r="B150" i="13"/>
  <c r="D150" i="11"/>
  <c r="B149" i="13"/>
  <c r="D149" i="11"/>
  <c r="B148" i="13"/>
  <c r="D148" i="11"/>
  <c r="B147" i="13"/>
  <c r="D147" i="11"/>
  <c r="B146" i="13"/>
  <c r="D146" i="11"/>
  <c r="B145" i="13"/>
  <c r="D145" i="11"/>
  <c r="B144" i="13"/>
  <c r="D144" i="11"/>
  <c r="B143" i="13"/>
  <c r="D143" i="11"/>
  <c r="B142" i="13"/>
  <c r="D142" i="11"/>
  <c r="B141" i="13"/>
  <c r="D141" i="11"/>
  <c r="B140" i="13"/>
  <c r="D140" i="11"/>
  <c r="B139" i="13"/>
  <c r="D139" i="11"/>
  <c r="B138" i="13"/>
  <c r="D138" i="11"/>
  <c r="B137" i="13"/>
  <c r="D137" i="11"/>
  <c r="B136" i="13"/>
  <c r="D136" i="11"/>
  <c r="B135" i="13"/>
  <c r="D135" i="11"/>
  <c r="B134" i="13"/>
  <c r="D134" i="11"/>
  <c r="B133" i="13"/>
  <c r="D133" i="11"/>
  <c r="B132" i="13"/>
  <c r="D132" i="11"/>
  <c r="B131" i="13"/>
  <c r="D131" i="11"/>
  <c r="B130" i="13"/>
  <c r="D130" i="11"/>
  <c r="B129" i="13"/>
  <c r="D129" i="11"/>
  <c r="B128" i="13"/>
  <c r="D128" i="11"/>
  <c r="B127" i="13"/>
  <c r="D127" i="11"/>
  <c r="B126" i="13"/>
  <c r="D126" i="11"/>
  <c r="B125" i="13"/>
  <c r="D125" i="11"/>
  <c r="B124" i="13"/>
  <c r="D124" i="11"/>
  <c r="B123" i="13"/>
  <c r="D123" i="11"/>
  <c r="B122" i="13"/>
  <c r="D122" i="11"/>
  <c r="B121" i="13"/>
  <c r="D121" i="11"/>
  <c r="B120" i="13"/>
  <c r="D120" i="11"/>
  <c r="B119" i="13"/>
  <c r="D119" i="11"/>
  <c r="B118" i="13"/>
  <c r="D118" i="11"/>
  <c r="B117" i="13"/>
  <c r="D117" i="11"/>
  <c r="B116" i="13"/>
  <c r="D116" i="11"/>
  <c r="B115" i="13"/>
  <c r="D115" i="11"/>
  <c r="B114" i="13"/>
  <c r="D114" i="11"/>
  <c r="B113" i="13"/>
  <c r="D113" i="11"/>
  <c r="B112" i="13"/>
  <c r="D112" i="11"/>
  <c r="B111" i="13"/>
  <c r="D111" i="11"/>
  <c r="B110" i="13"/>
  <c r="D110" i="11"/>
  <c r="B109" i="13"/>
  <c r="D109" i="11"/>
  <c r="B108" i="13"/>
  <c r="D108" i="11"/>
  <c r="B107" i="13"/>
  <c r="D107" i="11"/>
  <c r="B106" i="13"/>
  <c r="D106" i="11"/>
  <c r="B105" i="13"/>
  <c r="D105" i="11"/>
  <c r="B104" i="13"/>
  <c r="D104" i="11"/>
  <c r="B103" i="13"/>
  <c r="D103" i="11"/>
  <c r="B102" i="13"/>
  <c r="D102" i="11"/>
  <c r="B101" i="13"/>
  <c r="D101" i="11"/>
  <c r="B100" i="13"/>
  <c r="D100" i="11"/>
  <c r="B99" i="13"/>
  <c r="D99" i="11"/>
  <c r="B98" i="13"/>
  <c r="D98" i="11"/>
  <c r="B97" i="13"/>
  <c r="D97" i="11"/>
  <c r="B96" i="13"/>
  <c r="D96" i="11"/>
  <c r="B95" i="13"/>
  <c r="D95" i="11"/>
  <c r="B94" i="13"/>
  <c r="D94" i="11"/>
  <c r="B93" i="13"/>
  <c r="D93" i="11"/>
  <c r="B92" i="13"/>
  <c r="D92" i="11"/>
  <c r="B91" i="13"/>
  <c r="D91" i="11"/>
  <c r="B90" i="13"/>
  <c r="D90" i="11"/>
  <c r="B89" i="13"/>
  <c r="D89" i="11"/>
  <c r="B88" i="13"/>
  <c r="D88" i="11"/>
  <c r="B87" i="13"/>
  <c r="D87" i="11"/>
  <c r="B86" i="13"/>
  <c r="D86" i="11"/>
  <c r="B85" i="13"/>
  <c r="D85" i="11"/>
  <c r="B84" i="13"/>
  <c r="D84" i="11"/>
  <c r="B83" i="13"/>
  <c r="D83" i="11"/>
  <c r="B82" i="13"/>
  <c r="D82" i="11"/>
  <c r="B81" i="13"/>
  <c r="D81" i="11"/>
  <c r="B80" i="13"/>
  <c r="D80" i="11"/>
  <c r="B79" i="13"/>
  <c r="D79" i="11"/>
  <c r="B78" i="13"/>
  <c r="D78" i="11"/>
  <c r="B77" i="13"/>
  <c r="D77" i="11"/>
  <c r="B76" i="13"/>
  <c r="D76" i="11"/>
  <c r="B75" i="13"/>
  <c r="D75" i="11"/>
  <c r="B74" i="13"/>
  <c r="D74" i="11"/>
  <c r="B73" i="13"/>
  <c r="D73" i="11"/>
  <c r="B72" i="13"/>
  <c r="D72" i="11"/>
  <c r="B71" i="13"/>
  <c r="D71" i="11"/>
  <c r="B70" i="13"/>
  <c r="D70" i="11"/>
  <c r="B69" i="13"/>
  <c r="D69" i="11"/>
  <c r="B68" i="13"/>
  <c r="D68" i="11"/>
  <c r="B67" i="13"/>
  <c r="D67" i="11"/>
  <c r="B66" i="13"/>
  <c r="D66" i="11"/>
  <c r="B65" i="13"/>
  <c r="D65" i="11"/>
  <c r="B64" i="13"/>
  <c r="D64" i="11"/>
  <c r="B63" i="13"/>
  <c r="D63" i="11"/>
  <c r="B62" i="13"/>
  <c r="D62" i="11"/>
  <c r="B61" i="13"/>
  <c r="D61" i="11"/>
  <c r="B60" i="13"/>
  <c r="D60" i="11"/>
  <c r="B59" i="13"/>
  <c r="D59" i="11"/>
  <c r="B58" i="13"/>
  <c r="D58" i="11"/>
  <c r="B57" i="13"/>
  <c r="D57" i="11"/>
  <c r="B56" i="13"/>
  <c r="D56" i="11"/>
  <c r="B55" i="13"/>
  <c r="D55" i="11"/>
  <c r="B54" i="13"/>
  <c r="D54" i="11"/>
  <c r="B53" i="13"/>
  <c r="D53" i="11"/>
  <c r="B52" i="13"/>
  <c r="D52" i="11"/>
  <c r="B51" i="13"/>
  <c r="D51" i="11"/>
  <c r="B50" i="13"/>
  <c r="D50" i="11"/>
  <c r="B49" i="13"/>
  <c r="D49" i="11"/>
  <c r="B48" i="13"/>
  <c r="D48" i="11"/>
  <c r="B47" i="13"/>
  <c r="D47" i="11"/>
  <c r="B46" i="13"/>
  <c r="D46" i="11"/>
  <c r="B45" i="13"/>
  <c r="D45" i="11"/>
  <c r="B44" i="13"/>
  <c r="D44" i="11"/>
  <c r="B43" i="13"/>
  <c r="D43" i="11"/>
  <c r="B42" i="13"/>
  <c r="D42" i="11"/>
  <c r="B41" i="13"/>
  <c r="D41" i="11"/>
  <c r="B40" i="13"/>
  <c r="D40" i="11"/>
  <c r="B39" i="13"/>
  <c r="D39" i="11"/>
  <c r="B38" i="13"/>
  <c r="D38" i="11"/>
  <c r="B37" i="13"/>
  <c r="D37" i="11"/>
  <c r="B36" i="13"/>
  <c r="D36" i="11"/>
  <c r="B35" i="13"/>
  <c r="D35" i="11"/>
  <c r="B34" i="13"/>
  <c r="D34" i="11"/>
  <c r="B33" i="13"/>
  <c r="D33" i="11"/>
  <c r="B32" i="13"/>
  <c r="D32" i="11"/>
  <c r="B31" i="13"/>
  <c r="D31" i="11"/>
  <c r="B30" i="13"/>
  <c r="D30" i="11"/>
  <c r="B29" i="13"/>
  <c r="D29" i="11"/>
  <c r="B28" i="13"/>
  <c r="D28" i="11"/>
  <c r="B27" i="13"/>
  <c r="D27" i="11"/>
  <c r="B26" i="13"/>
  <c r="D26" i="11"/>
  <c r="B25" i="13"/>
  <c r="D25" i="11"/>
  <c r="B24" i="13"/>
  <c r="D24" i="11"/>
  <c r="B23" i="13"/>
  <c r="D23" i="11"/>
  <c r="B22" i="13"/>
  <c r="D22" i="11"/>
  <c r="B21" i="13"/>
  <c r="D21" i="11"/>
  <c r="B20" i="13"/>
  <c r="D20" i="11"/>
  <c r="B19" i="13"/>
  <c r="D19" i="11"/>
  <c r="B18" i="13"/>
  <c r="D18" i="11"/>
  <c r="B17" i="13"/>
  <c r="D17" i="11"/>
  <c r="B16" i="13"/>
  <c r="D16" i="11"/>
  <c r="B15" i="13"/>
  <c r="D15" i="11"/>
  <c r="B14" i="13"/>
  <c r="D14" i="11"/>
  <c r="B13" i="13"/>
  <c r="D13" i="11"/>
  <c r="B12" i="13"/>
  <c r="D12" i="11"/>
  <c r="B11" i="13"/>
  <c r="D11" i="11"/>
  <c r="B10" i="13"/>
  <c r="D10" i="11"/>
  <c r="B9" i="13"/>
  <c r="D9" i="11"/>
  <c r="B8" i="13"/>
  <c r="D8" i="11"/>
  <c r="B7" i="13"/>
  <c r="D7" i="11"/>
  <c r="B6" i="13"/>
  <c r="D6" i="11"/>
  <c r="B5" i="13"/>
  <c r="D5" i="11"/>
  <c r="B4" i="13"/>
  <c r="D4" i="11"/>
  <c r="B3" i="13"/>
  <c r="D3" i="11"/>
  <c r="B2" i="13"/>
  <c r="D2" i="11"/>
  <c r="K2" i="13" a="1"/>
  <c r="K2" i="13" s="1"/>
  <c r="E39" i="10" l="1"/>
  <c r="B39" i="10"/>
  <c r="E24" i="10"/>
  <c r="B24" i="10"/>
  <c r="K9" i="10"/>
  <c r="H9" i="10"/>
  <c r="E9" i="10"/>
  <c r="J2" i="13" a="1"/>
  <c r="J2" i="13" s="1"/>
  <c r="B9" i="10"/>
  <c r="N2" i="12" a="1"/>
  <c r="N2" i="12" s="1"/>
  <c r="L15" i="12"/>
  <c r="B4" i="6"/>
  <c r="M2" i="11" a="1"/>
  <c r="M2" i="11" s="1"/>
  <c r="X49" i="7"/>
  <c r="K49" i="7"/>
  <c r="AT50" i="6"/>
  <c r="D2" i="13"/>
  <c r="L2" i="13" s="1" a="1"/>
  <c r="L2" i="13" s="1"/>
  <c r="AK49" i="7"/>
  <c r="K15" i="11"/>
  <c r="B2" i="10"/>
  <c r="N15" i="11"/>
  <c r="B5" i="10"/>
  <c r="AH43" i="6"/>
  <c r="AH44" i="6"/>
  <c r="V43" i="6"/>
  <c r="V44" i="6"/>
  <c r="J43" i="6"/>
  <c r="J44" i="6"/>
  <c r="B38" i="6"/>
  <c r="B40" i="6" s="1"/>
  <c r="C93" i="6" s="1"/>
  <c r="F93" i="6" s="1"/>
  <c r="G93" i="6" s="1"/>
  <c r="H93" i="6" s="1"/>
  <c r="B41" i="12" s="1"/>
  <c r="B36" i="6"/>
  <c r="C69" i="6"/>
  <c r="F69" i="6" s="1"/>
  <c r="G69" i="6" s="1"/>
  <c r="H69" i="6" s="1"/>
  <c r="B17" i="12" s="1"/>
  <c r="C77" i="6"/>
  <c r="F77" i="6" s="1"/>
  <c r="G77" i="6" s="1"/>
  <c r="H77" i="6" s="1"/>
  <c r="B25" i="12" s="1"/>
  <c r="C85" i="6"/>
  <c r="F85" i="6" s="1"/>
  <c r="G85" i="6" s="1"/>
  <c r="H85" i="6" s="1"/>
  <c r="B33" i="12" s="1"/>
  <c r="C214" i="6"/>
  <c r="F214" i="6" s="1"/>
  <c r="G214" i="6" s="1"/>
  <c r="H214" i="6" s="1"/>
  <c r="B162" i="12" s="1"/>
  <c r="C217" i="6"/>
  <c r="F217" i="6" s="1"/>
  <c r="G217" i="6" s="1"/>
  <c r="H217" i="6" s="1"/>
  <c r="B165" i="12" s="1"/>
  <c r="C220" i="6"/>
  <c r="F220" i="6" s="1"/>
  <c r="G220" i="6" s="1"/>
  <c r="H220" i="6" s="1"/>
  <c r="B168" i="12" s="1"/>
  <c r="C223" i="6"/>
  <c r="F223" i="6" s="1"/>
  <c r="G223" i="6" s="1"/>
  <c r="H223" i="6" s="1"/>
  <c r="B171" i="12" s="1"/>
  <c r="C230" i="6"/>
  <c r="F230" i="6" s="1"/>
  <c r="G230" i="6" s="1"/>
  <c r="H230" i="6" s="1"/>
  <c r="B178" i="12" s="1"/>
  <c r="C233" i="6"/>
  <c r="F233" i="6" s="1"/>
  <c r="G233" i="6" s="1"/>
  <c r="H233" i="6" s="1"/>
  <c r="B181" i="12" s="1"/>
  <c r="C236" i="6"/>
  <c r="F236" i="6" s="1"/>
  <c r="G236" i="6" s="1"/>
  <c r="H236" i="6" s="1"/>
  <c r="B184" i="12" s="1"/>
  <c r="C239" i="6"/>
  <c r="F239" i="6" s="1"/>
  <c r="G239" i="6" s="1"/>
  <c r="H239" i="6" s="1"/>
  <c r="B187" i="12" s="1"/>
  <c r="C246" i="6"/>
  <c r="F246" i="6" s="1"/>
  <c r="G246" i="6" s="1"/>
  <c r="H246" i="6" s="1"/>
  <c r="B194" i="12" s="1"/>
  <c r="C249" i="6"/>
  <c r="F249" i="6" s="1"/>
  <c r="G249" i="6" s="1"/>
  <c r="H249" i="6" s="1"/>
  <c r="B197" i="12" s="1"/>
  <c r="C252" i="6"/>
  <c r="F252" i="6" s="1"/>
  <c r="G252" i="6" s="1"/>
  <c r="H252" i="6" s="1"/>
  <c r="B200" i="12" s="1"/>
  <c r="C255" i="6"/>
  <c r="F255" i="6" s="1"/>
  <c r="G255" i="6" s="1"/>
  <c r="H255" i="6" s="1"/>
  <c r="B203" i="12" s="1"/>
  <c r="C262" i="6"/>
  <c r="F262" i="6" s="1"/>
  <c r="G262" i="6" s="1"/>
  <c r="H262" i="6" s="1"/>
  <c r="B210" i="12" s="1"/>
  <c r="C265" i="6"/>
  <c r="F265" i="6" s="1"/>
  <c r="G265" i="6" s="1"/>
  <c r="H265" i="6" s="1"/>
  <c r="B213" i="12" s="1"/>
  <c r="C268" i="6"/>
  <c r="F268" i="6" s="1"/>
  <c r="G268" i="6" s="1"/>
  <c r="H268" i="6" s="1"/>
  <c r="B216" i="12" s="1"/>
  <c r="C271" i="6"/>
  <c r="F271" i="6" s="1"/>
  <c r="G271" i="6" s="1"/>
  <c r="H271" i="6" s="1"/>
  <c r="B219" i="12" s="1"/>
  <c r="C278" i="6"/>
  <c r="F278" i="6" s="1"/>
  <c r="G278" i="6" s="1"/>
  <c r="H278" i="6" s="1"/>
  <c r="B226" i="12" s="1"/>
  <c r="C281" i="6"/>
  <c r="F281" i="6" s="1"/>
  <c r="G281" i="6" s="1"/>
  <c r="H281" i="6" s="1"/>
  <c r="B229" i="12" s="1"/>
  <c r="C284" i="6"/>
  <c r="F284" i="6" s="1"/>
  <c r="G284" i="6" s="1"/>
  <c r="H284" i="6" s="1"/>
  <c r="B232" i="12" s="1"/>
  <c r="C287" i="6"/>
  <c r="F287" i="6" s="1"/>
  <c r="G287" i="6" s="1"/>
  <c r="H287" i="6" s="1"/>
  <c r="B235" i="12" s="1"/>
  <c r="C294" i="6"/>
  <c r="F294" i="6" s="1"/>
  <c r="G294" i="6" s="1"/>
  <c r="H294" i="6" s="1"/>
  <c r="B242" i="12" s="1"/>
  <c r="C297" i="6"/>
  <c r="F297" i="6" s="1"/>
  <c r="G297" i="6" s="1"/>
  <c r="H297" i="6" s="1"/>
  <c r="B245" i="12" s="1"/>
  <c r="C300" i="6"/>
  <c r="F300" i="6" s="1"/>
  <c r="G300" i="6" s="1"/>
  <c r="H300" i="6" s="1"/>
  <c r="B248" i="12" s="1"/>
  <c r="C303" i="6"/>
  <c r="F303" i="6" s="1"/>
  <c r="G303" i="6" s="1"/>
  <c r="H303" i="6" s="1"/>
  <c r="B251" i="12" s="1"/>
  <c r="C310" i="6"/>
  <c r="F310" i="6" s="1"/>
  <c r="G310" i="6" s="1"/>
  <c r="H310" i="6" s="1"/>
  <c r="B258" i="12" s="1"/>
  <c r="C313" i="6"/>
  <c r="F313" i="6" s="1"/>
  <c r="G313" i="6" s="1"/>
  <c r="H313" i="6" s="1"/>
  <c r="B261" i="12" s="1"/>
  <c r="C316" i="6"/>
  <c r="F316" i="6" s="1"/>
  <c r="G316" i="6" s="1"/>
  <c r="H316" i="6" s="1"/>
  <c r="B264" i="12" s="1"/>
  <c r="C319" i="6"/>
  <c r="F319" i="6" s="1"/>
  <c r="G319" i="6" s="1"/>
  <c r="H319" i="6" s="1"/>
  <c r="B267" i="12" s="1"/>
  <c r="C326" i="6"/>
  <c r="F326" i="6" s="1"/>
  <c r="G326" i="6" s="1"/>
  <c r="H326" i="6" s="1"/>
  <c r="B274" i="12" s="1"/>
  <c r="C329" i="6"/>
  <c r="F329" i="6" s="1"/>
  <c r="G329" i="6" s="1"/>
  <c r="H329" i="6" s="1"/>
  <c r="B277" i="12" s="1"/>
  <c r="C332" i="6"/>
  <c r="F332" i="6" s="1"/>
  <c r="G332" i="6" s="1"/>
  <c r="H332" i="6" s="1"/>
  <c r="B280" i="12" s="1"/>
  <c r="C335" i="6"/>
  <c r="F335" i="6" s="1"/>
  <c r="G335" i="6" s="1"/>
  <c r="H335" i="6" s="1"/>
  <c r="B283" i="12" s="1"/>
  <c r="C342" i="6"/>
  <c r="F342" i="6" s="1"/>
  <c r="G342" i="6" s="1"/>
  <c r="H342" i="6" s="1"/>
  <c r="B290" i="12" s="1"/>
  <c r="C345" i="6"/>
  <c r="F345" i="6" s="1"/>
  <c r="G345" i="6" s="1"/>
  <c r="H345" i="6" s="1"/>
  <c r="B293" i="12" s="1"/>
  <c r="C348" i="6"/>
  <c r="F348" i="6" s="1"/>
  <c r="G348" i="6" s="1"/>
  <c r="H348" i="6" s="1"/>
  <c r="B296" i="12" s="1"/>
  <c r="C351" i="6"/>
  <c r="F351" i="6" s="1"/>
  <c r="G351" i="6" s="1"/>
  <c r="H351" i="6" s="1"/>
  <c r="B299" i="12" s="1"/>
  <c r="C358" i="6"/>
  <c r="F358" i="6" s="1"/>
  <c r="G358" i="6" s="1"/>
  <c r="H358" i="6" s="1"/>
  <c r="B306" i="12" s="1"/>
  <c r="C361" i="6"/>
  <c r="F361" i="6" s="1"/>
  <c r="G361" i="6" s="1"/>
  <c r="H361" i="6" s="1"/>
  <c r="B309" i="12" s="1"/>
  <c r="C364" i="6"/>
  <c r="F364" i="6" s="1"/>
  <c r="G364" i="6" s="1"/>
  <c r="H364" i="6" s="1"/>
  <c r="B312" i="12" s="1"/>
  <c r="C367" i="6"/>
  <c r="F367" i="6" s="1"/>
  <c r="G367" i="6" s="1"/>
  <c r="H367" i="6" s="1"/>
  <c r="B315" i="12" s="1"/>
  <c r="C374" i="6"/>
  <c r="F374" i="6" s="1"/>
  <c r="G374" i="6" s="1"/>
  <c r="H374" i="6" s="1"/>
  <c r="B322" i="12" s="1"/>
  <c r="C377" i="6"/>
  <c r="F377" i="6" s="1"/>
  <c r="G377" i="6" s="1"/>
  <c r="H377" i="6" s="1"/>
  <c r="B325" i="12" s="1"/>
  <c r="C380" i="6"/>
  <c r="F380" i="6" s="1"/>
  <c r="G380" i="6" s="1"/>
  <c r="H380" i="6" s="1"/>
  <c r="B328" i="12" s="1"/>
  <c r="C383" i="6"/>
  <c r="F383" i="6" s="1"/>
  <c r="G383" i="6" s="1"/>
  <c r="H383" i="6" s="1"/>
  <c r="B331" i="12" s="1"/>
  <c r="C390" i="6"/>
  <c r="F390" i="6" s="1"/>
  <c r="G390" i="6" s="1"/>
  <c r="H390" i="6" s="1"/>
  <c r="B338" i="12" s="1"/>
  <c r="C393" i="6"/>
  <c r="F393" i="6" s="1"/>
  <c r="G393" i="6" s="1"/>
  <c r="H393" i="6" s="1"/>
  <c r="B341" i="12" s="1"/>
  <c r="C396" i="6"/>
  <c r="F396" i="6" s="1"/>
  <c r="G396" i="6" s="1"/>
  <c r="H396" i="6" s="1"/>
  <c r="B344" i="12" s="1"/>
  <c r="C399" i="6"/>
  <c r="F399" i="6" s="1"/>
  <c r="G399" i="6" s="1"/>
  <c r="H399" i="6" s="1"/>
  <c r="B347" i="12" s="1"/>
  <c r="C406" i="6"/>
  <c r="F406" i="6" s="1"/>
  <c r="G406" i="6" s="1"/>
  <c r="H406" i="6" s="1"/>
  <c r="B354" i="12" s="1"/>
  <c r="C409" i="6"/>
  <c r="F409" i="6" s="1"/>
  <c r="G409" i="6" s="1"/>
  <c r="H409" i="6" s="1"/>
  <c r="B357" i="12" s="1"/>
  <c r="C412" i="6"/>
  <c r="F412" i="6" s="1"/>
  <c r="G412" i="6" s="1"/>
  <c r="H412" i="6" s="1"/>
  <c r="B360" i="12" s="1"/>
  <c r="C415" i="6"/>
  <c r="F415" i="6" s="1"/>
  <c r="G415" i="6" s="1"/>
  <c r="H415" i="6" s="1"/>
  <c r="B363" i="12" s="1"/>
  <c r="C422" i="6"/>
  <c r="F422" i="6" s="1"/>
  <c r="G422" i="6" s="1"/>
  <c r="H422" i="6" s="1"/>
  <c r="B370" i="12" s="1"/>
  <c r="C425" i="6"/>
  <c r="F425" i="6" s="1"/>
  <c r="G425" i="6" s="1"/>
  <c r="H425" i="6" s="1"/>
  <c r="B373" i="12" s="1"/>
  <c r="C428" i="6"/>
  <c r="F428" i="6" s="1"/>
  <c r="G428" i="6" s="1"/>
  <c r="H428" i="6" s="1"/>
  <c r="B376" i="12" s="1"/>
  <c r="C431" i="6"/>
  <c r="F431" i="6" s="1"/>
  <c r="G431" i="6" s="1"/>
  <c r="H431" i="6" s="1"/>
  <c r="B379" i="12" s="1"/>
  <c r="C438" i="6"/>
  <c r="F438" i="6" s="1"/>
  <c r="G438" i="6" s="1"/>
  <c r="H438" i="6" s="1"/>
  <c r="B386" i="12" s="1"/>
  <c r="C441" i="6"/>
  <c r="F441" i="6" s="1"/>
  <c r="G441" i="6" s="1"/>
  <c r="H441" i="6" s="1"/>
  <c r="B389" i="12" s="1"/>
  <c r="C444" i="6"/>
  <c r="F444" i="6" s="1"/>
  <c r="G444" i="6" s="1"/>
  <c r="H444" i="6" s="1"/>
  <c r="B392" i="12" s="1"/>
  <c r="C447" i="6"/>
  <c r="F447" i="6" s="1"/>
  <c r="G447" i="6" s="1"/>
  <c r="H447" i="6" s="1"/>
  <c r="B395" i="12" s="1"/>
  <c r="C454" i="6"/>
  <c r="F454" i="6" s="1"/>
  <c r="G454" i="6" s="1"/>
  <c r="H454" i="6" s="1"/>
  <c r="B402" i="12" s="1"/>
  <c r="C457" i="6"/>
  <c r="F457" i="6" s="1"/>
  <c r="G457" i="6" s="1"/>
  <c r="H457" i="6" s="1"/>
  <c r="B405" i="12" s="1"/>
  <c r="C460" i="6"/>
  <c r="F460" i="6" s="1"/>
  <c r="G460" i="6" s="1"/>
  <c r="H460" i="6" s="1"/>
  <c r="B408" i="12" s="1"/>
  <c r="C463" i="6"/>
  <c r="F463" i="6" s="1"/>
  <c r="G463" i="6" s="1"/>
  <c r="H463" i="6" s="1"/>
  <c r="B411" i="12" s="1"/>
  <c r="C470" i="6"/>
  <c r="F470" i="6" s="1"/>
  <c r="G470" i="6" s="1"/>
  <c r="H470" i="6" s="1"/>
  <c r="B418" i="12" s="1"/>
  <c r="C473" i="6"/>
  <c r="F473" i="6" s="1"/>
  <c r="G473" i="6" s="1"/>
  <c r="H473" i="6" s="1"/>
  <c r="B421" i="12" s="1"/>
  <c r="C476" i="6"/>
  <c r="F476" i="6" s="1"/>
  <c r="G476" i="6" s="1"/>
  <c r="H476" i="6" s="1"/>
  <c r="B424" i="12" s="1"/>
  <c r="C479" i="6"/>
  <c r="F479" i="6" s="1"/>
  <c r="G479" i="6" s="1"/>
  <c r="H479" i="6" s="1"/>
  <c r="B427" i="12" s="1"/>
  <c r="C486" i="6"/>
  <c r="F486" i="6" s="1"/>
  <c r="G486" i="6" s="1"/>
  <c r="H486" i="6" s="1"/>
  <c r="B434" i="12" s="1"/>
  <c r="C489" i="6"/>
  <c r="F489" i="6" s="1"/>
  <c r="G489" i="6" s="1"/>
  <c r="H489" i="6" s="1"/>
  <c r="B437" i="12" s="1"/>
  <c r="C492" i="6"/>
  <c r="F492" i="6" s="1"/>
  <c r="G492" i="6" s="1"/>
  <c r="H492" i="6" s="1"/>
  <c r="B440" i="12" s="1"/>
  <c r="C495" i="6"/>
  <c r="F495" i="6" s="1"/>
  <c r="G495" i="6" s="1"/>
  <c r="H495" i="6" s="1"/>
  <c r="B443" i="12" s="1"/>
  <c r="C502" i="6"/>
  <c r="F502" i="6" s="1"/>
  <c r="G502" i="6" s="1"/>
  <c r="H502" i="6" s="1"/>
  <c r="B450" i="12" s="1"/>
  <c r="C505" i="6"/>
  <c r="F505" i="6" s="1"/>
  <c r="G505" i="6" s="1"/>
  <c r="H505" i="6" s="1"/>
  <c r="B453" i="12" s="1"/>
  <c r="C508" i="6"/>
  <c r="F508" i="6" s="1"/>
  <c r="G508" i="6" s="1"/>
  <c r="H508" i="6" s="1"/>
  <c r="B456" i="12" s="1"/>
  <c r="C511" i="6"/>
  <c r="F511" i="6" s="1"/>
  <c r="G511" i="6" s="1"/>
  <c r="H511" i="6" s="1"/>
  <c r="B459" i="12" s="1"/>
  <c r="C518" i="6"/>
  <c r="F518" i="6" s="1"/>
  <c r="G518" i="6" s="1"/>
  <c r="H518" i="6" s="1"/>
  <c r="B466" i="12" s="1"/>
  <c r="C521" i="6"/>
  <c r="F521" i="6" s="1"/>
  <c r="G521" i="6" s="1"/>
  <c r="H521" i="6" s="1"/>
  <c r="B469" i="12" s="1"/>
  <c r="C524" i="6"/>
  <c r="F524" i="6" s="1"/>
  <c r="G524" i="6" s="1"/>
  <c r="H524" i="6" s="1"/>
  <c r="B472" i="12" s="1"/>
  <c r="C527" i="6"/>
  <c r="F527" i="6" s="1"/>
  <c r="G527" i="6" s="1"/>
  <c r="H527" i="6" s="1"/>
  <c r="B475" i="12" s="1"/>
  <c r="C534" i="6"/>
  <c r="F534" i="6" s="1"/>
  <c r="G534" i="6" s="1"/>
  <c r="H534" i="6" s="1"/>
  <c r="B482" i="12" s="1"/>
  <c r="C537" i="6"/>
  <c r="F537" i="6" s="1"/>
  <c r="G537" i="6" s="1"/>
  <c r="H537" i="6" s="1"/>
  <c r="B485" i="12" s="1"/>
  <c r="C540" i="6"/>
  <c r="F540" i="6" s="1"/>
  <c r="G540" i="6" s="1"/>
  <c r="H540" i="6" s="1"/>
  <c r="B488" i="12" s="1"/>
  <c r="C543" i="6"/>
  <c r="F543" i="6" s="1"/>
  <c r="G543" i="6" s="1"/>
  <c r="H543" i="6" s="1"/>
  <c r="B491" i="12" s="1"/>
  <c r="C550" i="6"/>
  <c r="F550" i="6" s="1"/>
  <c r="G550" i="6" s="1"/>
  <c r="H550" i="6" s="1"/>
  <c r="B498" i="12" s="1"/>
  <c r="C553" i="6"/>
  <c r="F553" i="6" s="1"/>
  <c r="G553" i="6" s="1"/>
  <c r="H553" i="6" s="1"/>
  <c r="B501" i="12" s="1"/>
  <c r="C556" i="6"/>
  <c r="F556" i="6" s="1"/>
  <c r="G556" i="6" s="1"/>
  <c r="H556" i="6" s="1"/>
  <c r="B504" i="12" s="1"/>
  <c r="C559" i="6"/>
  <c r="F559" i="6" s="1"/>
  <c r="G559" i="6" s="1"/>
  <c r="H559" i="6" s="1"/>
  <c r="B507" i="12" s="1"/>
  <c r="C566" i="6"/>
  <c r="F566" i="6" s="1"/>
  <c r="G566" i="6" s="1"/>
  <c r="H566" i="6" s="1"/>
  <c r="B514" i="12" s="1"/>
  <c r="C569" i="6"/>
  <c r="F569" i="6" s="1"/>
  <c r="G569" i="6" s="1"/>
  <c r="H569" i="6" s="1"/>
  <c r="B517" i="12" s="1"/>
  <c r="C572" i="6"/>
  <c r="F572" i="6" s="1"/>
  <c r="G572" i="6" s="1"/>
  <c r="H572" i="6" s="1"/>
  <c r="B520" i="12" s="1"/>
  <c r="C575" i="6"/>
  <c r="F575" i="6" s="1"/>
  <c r="G575" i="6" s="1"/>
  <c r="H575" i="6" s="1"/>
  <c r="B523" i="12" s="1"/>
  <c r="C582" i="6"/>
  <c r="F582" i="6" s="1"/>
  <c r="G582" i="6" s="1"/>
  <c r="H582" i="6" s="1"/>
  <c r="B530" i="12" s="1"/>
  <c r="C585" i="6"/>
  <c r="F585" i="6" s="1"/>
  <c r="G585" i="6" s="1"/>
  <c r="H585" i="6" s="1"/>
  <c r="B533" i="12" s="1"/>
  <c r="C588" i="6"/>
  <c r="F588" i="6" s="1"/>
  <c r="G588" i="6" s="1"/>
  <c r="H588" i="6" s="1"/>
  <c r="B536" i="12" s="1"/>
  <c r="C591" i="6"/>
  <c r="F591" i="6" s="1"/>
  <c r="G591" i="6" s="1"/>
  <c r="H591" i="6" s="1"/>
  <c r="B539" i="12" s="1"/>
  <c r="C598" i="6"/>
  <c r="F598" i="6" s="1"/>
  <c r="G598" i="6" s="1"/>
  <c r="H598" i="6" s="1"/>
  <c r="B546" i="12" s="1"/>
  <c r="C601" i="6"/>
  <c r="F601" i="6" s="1"/>
  <c r="G601" i="6" s="1"/>
  <c r="H601" i="6" s="1"/>
  <c r="B549" i="12" s="1"/>
  <c r="C604" i="6"/>
  <c r="F604" i="6" s="1"/>
  <c r="G604" i="6" s="1"/>
  <c r="H604" i="6" s="1"/>
  <c r="B552" i="12" s="1"/>
  <c r="C607" i="6"/>
  <c r="F607" i="6" s="1"/>
  <c r="G607" i="6" s="1"/>
  <c r="H607" i="6" s="1"/>
  <c r="B555" i="12" s="1"/>
  <c r="C608" i="6"/>
  <c r="F608" i="6" s="1"/>
  <c r="G608" i="6" s="1"/>
  <c r="H608" i="6" s="1"/>
  <c r="B556" i="12" s="1"/>
  <c r="C611" i="6"/>
  <c r="F611" i="6" s="1"/>
  <c r="G611" i="6" s="1"/>
  <c r="H611" i="6" s="1"/>
  <c r="B559" i="12" s="1"/>
  <c r="C614" i="6"/>
  <c r="F614" i="6"/>
  <c r="G614" i="6" s="1"/>
  <c r="H614" i="6" s="1"/>
  <c r="B562" i="12" s="1"/>
  <c r="C617" i="6"/>
  <c r="F617" i="6" s="1"/>
  <c r="G617" i="6" s="1"/>
  <c r="H617" i="6" s="1"/>
  <c r="B565" i="12" s="1"/>
  <c r="C618" i="6"/>
  <c r="F618" i="6" s="1"/>
  <c r="G618" i="6" s="1"/>
  <c r="H618" i="6" s="1"/>
  <c r="B566" i="12" s="1"/>
  <c r="C620" i="6"/>
  <c r="F620" i="6" s="1"/>
  <c r="G620" i="6" s="1"/>
  <c r="H620" i="6" s="1"/>
  <c r="B568" i="12" s="1"/>
  <c r="C621" i="6"/>
  <c r="F621" i="6" s="1"/>
  <c r="G621" i="6" s="1"/>
  <c r="H621" i="6" s="1"/>
  <c r="B569" i="12" s="1"/>
  <c r="C623" i="6"/>
  <c r="F623" i="6" s="1"/>
  <c r="G623" i="6" s="1"/>
  <c r="H623" i="6" s="1"/>
  <c r="B571" i="12" s="1"/>
  <c r="C624" i="6"/>
  <c r="F624" i="6" s="1"/>
  <c r="G624" i="6" s="1"/>
  <c r="H624" i="6" s="1"/>
  <c r="B572" i="12" s="1"/>
  <c r="C627" i="6"/>
  <c r="F627" i="6" s="1"/>
  <c r="G627" i="6" s="1"/>
  <c r="H627" i="6" s="1"/>
  <c r="B575" i="12" s="1"/>
  <c r="C630" i="6"/>
  <c r="F630" i="6"/>
  <c r="G630" i="6" s="1"/>
  <c r="H630" i="6" s="1"/>
  <c r="B578" i="12" s="1"/>
  <c r="C633" i="6"/>
  <c r="F633" i="6" s="1"/>
  <c r="G633" i="6" s="1"/>
  <c r="H633" i="6" s="1"/>
  <c r="B581" i="12" s="1"/>
  <c r="C634" i="6"/>
  <c r="F634" i="6" s="1"/>
  <c r="G634" i="6" s="1"/>
  <c r="H634" i="6" s="1"/>
  <c r="B582" i="12" s="1"/>
  <c r="C636" i="6"/>
  <c r="F636" i="6" s="1"/>
  <c r="G636" i="6" s="1"/>
  <c r="H636" i="6" s="1"/>
  <c r="B584" i="12" s="1"/>
  <c r="C637" i="6"/>
  <c r="F637" i="6" s="1"/>
  <c r="G637" i="6" s="1"/>
  <c r="H637" i="6" s="1"/>
  <c r="B585" i="12" s="1"/>
  <c r="C639" i="6"/>
  <c r="F639" i="6" s="1"/>
  <c r="G639" i="6" s="1"/>
  <c r="H639" i="6" s="1"/>
  <c r="B587" i="12" s="1"/>
  <c r="C640" i="6"/>
  <c r="F640" i="6" s="1"/>
  <c r="G640" i="6" s="1"/>
  <c r="H640" i="6" s="1"/>
  <c r="B588" i="12" s="1"/>
  <c r="C643" i="6"/>
  <c r="F643" i="6" s="1"/>
  <c r="G643" i="6" s="1"/>
  <c r="H643" i="6" s="1"/>
  <c r="B591" i="12" s="1"/>
  <c r="C646" i="6"/>
  <c r="F646" i="6"/>
  <c r="G646" i="6" s="1"/>
  <c r="H646" i="6" s="1"/>
  <c r="B594" i="12" s="1"/>
  <c r="C647" i="6"/>
  <c r="F647" i="6" s="1"/>
  <c r="G647" i="6" s="1"/>
  <c r="H647" i="6" s="1"/>
  <c r="B595" i="12" s="1"/>
  <c r="C648" i="6"/>
  <c r="F648" i="6" s="1"/>
  <c r="G648" i="6" s="1"/>
  <c r="H648" i="6" s="1"/>
  <c r="B596" i="12" s="1"/>
  <c r="C649" i="6"/>
  <c r="F649" i="6" s="1"/>
  <c r="G649" i="6" s="1"/>
  <c r="H649" i="6" s="1"/>
  <c r="B597" i="12" s="1"/>
  <c r="C650" i="6"/>
  <c r="F650" i="6" s="1"/>
  <c r="G650" i="6" s="1"/>
  <c r="H650" i="6" s="1"/>
  <c r="B598" i="12" s="1"/>
  <c r="C651" i="6"/>
  <c r="F651" i="6" s="1"/>
  <c r="G651" i="6" s="1"/>
  <c r="H651" i="6" s="1"/>
  <c r="B599" i="12" s="1"/>
  <c r="C652" i="6"/>
  <c r="F652" i="6" s="1"/>
  <c r="G652" i="6" s="1"/>
  <c r="H652" i="6" s="1"/>
  <c r="B600" i="12" s="1"/>
  <c r="C653" i="6"/>
  <c r="F653" i="6" s="1"/>
  <c r="G653" i="6" s="1"/>
  <c r="H653" i="6" s="1"/>
  <c r="B601" i="12" s="1"/>
  <c r="C654" i="6"/>
  <c r="F654" i="6"/>
  <c r="G654" i="6" s="1"/>
  <c r="H654" i="6" s="1"/>
  <c r="B602" i="12" s="1"/>
  <c r="C655" i="6"/>
  <c r="F655" i="6" s="1"/>
  <c r="G655" i="6" s="1"/>
  <c r="H655" i="6" s="1"/>
  <c r="B603" i="12" s="1"/>
  <c r="C656" i="6"/>
  <c r="F656" i="6" s="1"/>
  <c r="G656" i="6" s="1"/>
  <c r="H656" i="6" s="1"/>
  <c r="B604" i="12" s="1"/>
  <c r="C657" i="6"/>
  <c r="F657" i="6" s="1"/>
  <c r="G657" i="6" s="1"/>
  <c r="H657" i="6" s="1"/>
  <c r="B605" i="12" s="1"/>
  <c r="C658" i="6"/>
  <c r="F658" i="6"/>
  <c r="G658" i="6" s="1"/>
  <c r="H658" i="6" s="1"/>
  <c r="B606" i="12" s="1"/>
  <c r="C659" i="6"/>
  <c r="F659" i="6" s="1"/>
  <c r="G659" i="6" s="1"/>
  <c r="H659" i="6" s="1"/>
  <c r="B607" i="12" s="1"/>
  <c r="C660" i="6"/>
  <c r="F660" i="6" s="1"/>
  <c r="G660" i="6" s="1"/>
  <c r="H660" i="6" s="1"/>
  <c r="B608" i="12" s="1"/>
  <c r="C661" i="6"/>
  <c r="F661" i="6" s="1"/>
  <c r="G661" i="6" s="1"/>
  <c r="H661" i="6" s="1"/>
  <c r="B609" i="12" s="1"/>
  <c r="C662" i="6"/>
  <c r="F662" i="6"/>
  <c r="G662" i="6" s="1"/>
  <c r="H662" i="6" s="1"/>
  <c r="B610" i="12" s="1"/>
  <c r="C663" i="6"/>
  <c r="F663" i="6" s="1"/>
  <c r="G663" i="6" s="1"/>
  <c r="H663" i="6" s="1"/>
  <c r="B611" i="12" s="1"/>
  <c r="C664" i="6"/>
  <c r="F664" i="6" s="1"/>
  <c r="G664" i="6" s="1"/>
  <c r="H664" i="6" s="1"/>
  <c r="B612" i="12" s="1"/>
  <c r="C665" i="6"/>
  <c r="F665" i="6" s="1"/>
  <c r="G665" i="6" s="1"/>
  <c r="H665" i="6" s="1"/>
  <c r="B613" i="12" s="1"/>
  <c r="C666" i="6"/>
  <c r="F666" i="6" s="1"/>
  <c r="G666" i="6" s="1"/>
  <c r="H666" i="6" s="1"/>
  <c r="B614" i="12" s="1"/>
  <c r="C667" i="6"/>
  <c r="F667" i="6" s="1"/>
  <c r="G667" i="6" s="1"/>
  <c r="H667" i="6" s="1"/>
  <c r="B615" i="12" s="1"/>
  <c r="C668" i="6"/>
  <c r="F668" i="6" s="1"/>
  <c r="G668" i="6" s="1"/>
  <c r="H668" i="6" s="1"/>
  <c r="B616" i="12" s="1"/>
  <c r="C669" i="6"/>
  <c r="F669" i="6" s="1"/>
  <c r="G669" i="6" s="1"/>
  <c r="H669" i="6" s="1"/>
  <c r="B617" i="12" s="1"/>
  <c r="C670" i="6"/>
  <c r="F670" i="6"/>
  <c r="G670" i="6" s="1"/>
  <c r="H670" i="6" s="1"/>
  <c r="B618" i="12" s="1"/>
  <c r="C671" i="6"/>
  <c r="F671" i="6" s="1"/>
  <c r="G671" i="6" s="1"/>
  <c r="H671" i="6" s="1"/>
  <c r="B619" i="12" s="1"/>
  <c r="C672" i="6"/>
  <c r="F672" i="6" s="1"/>
  <c r="G672" i="6" s="1"/>
  <c r="H672" i="6" s="1"/>
  <c r="B620" i="12" s="1"/>
  <c r="C673" i="6"/>
  <c r="F673" i="6" s="1"/>
  <c r="G673" i="6" s="1"/>
  <c r="H673" i="6" s="1"/>
  <c r="B621" i="12" s="1"/>
  <c r="C674" i="6"/>
  <c r="F674" i="6" s="1"/>
  <c r="G674" i="6" s="1"/>
  <c r="H674" i="6" s="1"/>
  <c r="B622" i="12" s="1"/>
  <c r="C675" i="6"/>
  <c r="F675" i="6" s="1"/>
  <c r="G675" i="6" s="1"/>
  <c r="H675" i="6" s="1"/>
  <c r="B623" i="12" s="1"/>
  <c r="C676" i="6"/>
  <c r="F676" i="6" s="1"/>
  <c r="G676" i="6" s="1"/>
  <c r="H676" i="6" s="1"/>
  <c r="B624" i="12" s="1"/>
  <c r="C677" i="6"/>
  <c r="F677" i="6" s="1"/>
  <c r="G677" i="6" s="1"/>
  <c r="H677" i="6" s="1"/>
  <c r="B625" i="12" s="1"/>
  <c r="C678" i="6"/>
  <c r="F678" i="6"/>
  <c r="G678" i="6" s="1"/>
  <c r="H678" i="6" s="1"/>
  <c r="B626" i="12" s="1"/>
  <c r="C679" i="6"/>
  <c r="F679" i="6" s="1"/>
  <c r="G679" i="6" s="1"/>
  <c r="H679" i="6" s="1"/>
  <c r="B627" i="12" s="1"/>
  <c r="C680" i="6"/>
  <c r="F680" i="6" s="1"/>
  <c r="G680" i="6" s="1"/>
  <c r="H680" i="6" s="1"/>
  <c r="B628" i="12" s="1"/>
  <c r="C681" i="6"/>
  <c r="F681" i="6" s="1"/>
  <c r="G681" i="6" s="1"/>
  <c r="H681" i="6" s="1"/>
  <c r="B629" i="12" s="1"/>
  <c r="C682" i="6"/>
  <c r="F682" i="6" s="1"/>
  <c r="G682" i="6" s="1"/>
  <c r="H682" i="6" s="1"/>
  <c r="B630" i="12" s="1"/>
  <c r="C683" i="6"/>
  <c r="F683" i="6" s="1"/>
  <c r="G683" i="6" s="1"/>
  <c r="H683" i="6" s="1"/>
  <c r="B631" i="12" s="1"/>
  <c r="C684" i="6"/>
  <c r="F684" i="6" s="1"/>
  <c r="G684" i="6" s="1"/>
  <c r="H684" i="6" s="1"/>
  <c r="B632" i="12" s="1"/>
  <c r="C685" i="6"/>
  <c r="F685" i="6" s="1"/>
  <c r="G685" i="6" s="1"/>
  <c r="H685" i="6" s="1"/>
  <c r="B633" i="12" s="1"/>
  <c r="C686" i="6"/>
  <c r="F686" i="6"/>
  <c r="G686" i="6" s="1"/>
  <c r="H686" i="6" s="1"/>
  <c r="B634" i="12" s="1"/>
  <c r="C687" i="6"/>
  <c r="F687" i="6" s="1"/>
  <c r="G687" i="6" s="1"/>
  <c r="H687" i="6" s="1"/>
  <c r="B635" i="12" s="1"/>
  <c r="C688" i="6"/>
  <c r="F688" i="6" s="1"/>
  <c r="G688" i="6" s="1"/>
  <c r="H688" i="6" s="1"/>
  <c r="B636" i="12" s="1"/>
  <c r="C689" i="6"/>
  <c r="F689" i="6" s="1"/>
  <c r="G689" i="6" s="1"/>
  <c r="H689" i="6" s="1"/>
  <c r="B637" i="12" s="1"/>
  <c r="C690" i="6"/>
  <c r="F690" i="6" s="1"/>
  <c r="G690" i="6" s="1"/>
  <c r="H690" i="6" s="1"/>
  <c r="B638" i="12" s="1"/>
  <c r="C691" i="6"/>
  <c r="F691" i="6" s="1"/>
  <c r="G691" i="6" s="1"/>
  <c r="H691" i="6" s="1"/>
  <c r="B639" i="12" s="1"/>
  <c r="C692" i="6"/>
  <c r="F692" i="6" s="1"/>
  <c r="G692" i="6" s="1"/>
  <c r="H692" i="6" s="1"/>
  <c r="B640" i="12" s="1"/>
  <c r="C693" i="6"/>
  <c r="F693" i="6" s="1"/>
  <c r="G693" i="6" s="1"/>
  <c r="H693" i="6" s="1"/>
  <c r="B641" i="12" s="1"/>
  <c r="C694" i="6"/>
  <c r="F694" i="6"/>
  <c r="G694" i="6" s="1"/>
  <c r="H694" i="6" s="1"/>
  <c r="B642" i="12" s="1"/>
  <c r="C695" i="6"/>
  <c r="F695" i="6" s="1"/>
  <c r="G695" i="6" s="1"/>
  <c r="H695" i="6" s="1"/>
  <c r="B643" i="12" s="1"/>
  <c r="C696" i="6"/>
  <c r="F696" i="6" s="1"/>
  <c r="G696" i="6" s="1"/>
  <c r="H696" i="6" s="1"/>
  <c r="B644" i="12" s="1"/>
  <c r="C697" i="6"/>
  <c r="F697" i="6" s="1"/>
  <c r="G697" i="6" s="1"/>
  <c r="H697" i="6" s="1"/>
  <c r="B645" i="12" s="1"/>
  <c r="C698" i="6"/>
  <c r="F698" i="6" s="1"/>
  <c r="G698" i="6" s="1"/>
  <c r="H698" i="6" s="1"/>
  <c r="B646" i="12" s="1"/>
  <c r="C699" i="6"/>
  <c r="F699" i="6" s="1"/>
  <c r="G699" i="6" s="1"/>
  <c r="H699" i="6" s="1"/>
  <c r="B647" i="12" s="1"/>
  <c r="C700" i="6"/>
  <c r="F700" i="6" s="1"/>
  <c r="G700" i="6" s="1"/>
  <c r="H700" i="6" s="1"/>
  <c r="B648" i="12" s="1"/>
  <c r="C701" i="6"/>
  <c r="F701" i="6" s="1"/>
  <c r="G701" i="6" s="1"/>
  <c r="H701" i="6" s="1"/>
  <c r="B649" i="12" s="1"/>
  <c r="C702" i="6"/>
  <c r="F702" i="6"/>
  <c r="G702" i="6" s="1"/>
  <c r="H702" i="6" s="1"/>
  <c r="B650" i="12" s="1"/>
  <c r="C703" i="6"/>
  <c r="F703" i="6" s="1"/>
  <c r="G703" i="6" s="1"/>
  <c r="H703" i="6" s="1"/>
  <c r="B651" i="12" s="1"/>
  <c r="C704" i="6"/>
  <c r="F704" i="6" s="1"/>
  <c r="G704" i="6" s="1"/>
  <c r="H704" i="6" s="1"/>
  <c r="B652" i="12" s="1"/>
  <c r="C705" i="6"/>
  <c r="F705" i="6" s="1"/>
  <c r="G705" i="6" s="1"/>
  <c r="H705" i="6" s="1"/>
  <c r="B653" i="12" s="1"/>
  <c r="C706" i="6"/>
  <c r="F706" i="6" s="1"/>
  <c r="G706" i="6" s="1"/>
  <c r="H706" i="6" s="1"/>
  <c r="B654" i="12" s="1"/>
  <c r="C707" i="6"/>
  <c r="F707" i="6" s="1"/>
  <c r="G707" i="6" s="1"/>
  <c r="H707" i="6" s="1"/>
  <c r="B655" i="12" s="1"/>
  <c r="C708" i="6"/>
  <c r="F708" i="6" s="1"/>
  <c r="G708" i="6" s="1"/>
  <c r="H708" i="6" s="1"/>
  <c r="B656" i="12" s="1"/>
  <c r="C709" i="6"/>
  <c r="F709" i="6" s="1"/>
  <c r="G709" i="6" s="1"/>
  <c r="H709" i="6" s="1"/>
  <c r="B657" i="12" s="1"/>
  <c r="C710" i="6"/>
  <c r="F710" i="6"/>
  <c r="G710" i="6" s="1"/>
  <c r="H710" i="6" s="1"/>
  <c r="B658" i="12" s="1"/>
  <c r="C711" i="6"/>
  <c r="F711" i="6" s="1"/>
  <c r="G711" i="6" s="1"/>
  <c r="H711" i="6" s="1"/>
  <c r="B659" i="12" s="1"/>
  <c r="C712" i="6"/>
  <c r="F712" i="6" s="1"/>
  <c r="G712" i="6" s="1"/>
  <c r="H712" i="6" s="1"/>
  <c r="B660" i="12" s="1"/>
  <c r="C713" i="6"/>
  <c r="F713" i="6" s="1"/>
  <c r="G713" i="6" s="1"/>
  <c r="H713" i="6" s="1"/>
  <c r="B661" i="12" s="1"/>
  <c r="C714" i="6"/>
  <c r="F714" i="6" s="1"/>
  <c r="G714" i="6" s="1"/>
  <c r="H714" i="6" s="1"/>
  <c r="B662" i="12" s="1"/>
  <c r="C715" i="6"/>
  <c r="F715" i="6" s="1"/>
  <c r="G715" i="6" s="1"/>
  <c r="H715" i="6" s="1"/>
  <c r="B663" i="12" s="1"/>
  <c r="C716" i="6"/>
  <c r="F716" i="6" s="1"/>
  <c r="G716" i="6" s="1"/>
  <c r="H716" i="6" s="1"/>
  <c r="B664" i="12" s="1"/>
  <c r="C717" i="6"/>
  <c r="F717" i="6" s="1"/>
  <c r="G717" i="6" s="1"/>
  <c r="H717" i="6" s="1"/>
  <c r="B665" i="12" s="1"/>
  <c r="C718" i="6"/>
  <c r="F718" i="6"/>
  <c r="G718" i="6" s="1"/>
  <c r="H718" i="6" s="1"/>
  <c r="B666" i="12" s="1"/>
  <c r="C719" i="6"/>
  <c r="F719" i="6" s="1"/>
  <c r="G719" i="6" s="1"/>
  <c r="H719" i="6" s="1"/>
  <c r="B667" i="12" s="1"/>
  <c r="C720" i="6"/>
  <c r="F720" i="6" s="1"/>
  <c r="G720" i="6" s="1"/>
  <c r="H720" i="6" s="1"/>
  <c r="B668" i="12" s="1"/>
  <c r="C721" i="6"/>
  <c r="F721" i="6" s="1"/>
  <c r="G721" i="6" s="1"/>
  <c r="H721" i="6" s="1"/>
  <c r="B669" i="12" s="1"/>
  <c r="C722" i="6"/>
  <c r="F722" i="6" s="1"/>
  <c r="G722" i="6" s="1"/>
  <c r="H722" i="6" s="1"/>
  <c r="B670" i="12" s="1"/>
  <c r="C723" i="6"/>
  <c r="F723" i="6" s="1"/>
  <c r="G723" i="6" s="1"/>
  <c r="H723" i="6" s="1"/>
  <c r="B671" i="12" s="1"/>
  <c r="C724" i="6"/>
  <c r="F724" i="6" s="1"/>
  <c r="G724" i="6" s="1"/>
  <c r="H724" i="6" s="1"/>
  <c r="B672" i="12" s="1"/>
  <c r="C725" i="6"/>
  <c r="F725" i="6" s="1"/>
  <c r="G725" i="6" s="1"/>
  <c r="H725" i="6" s="1"/>
  <c r="B673" i="12" s="1"/>
  <c r="C726" i="6"/>
  <c r="F726" i="6"/>
  <c r="G726" i="6" s="1"/>
  <c r="H726" i="6" s="1"/>
  <c r="B674" i="12" s="1"/>
  <c r="C727" i="6"/>
  <c r="F727" i="6" s="1"/>
  <c r="G727" i="6" s="1"/>
  <c r="H727" i="6" s="1"/>
  <c r="B675" i="12" s="1"/>
  <c r="C728" i="6"/>
  <c r="F728" i="6" s="1"/>
  <c r="G728" i="6" s="1"/>
  <c r="H728" i="6" s="1"/>
  <c r="B676" i="12" s="1"/>
  <c r="C729" i="6"/>
  <c r="F729" i="6" s="1"/>
  <c r="G729" i="6" s="1"/>
  <c r="H729" i="6" s="1"/>
  <c r="B677" i="12" s="1"/>
  <c r="C730" i="6"/>
  <c r="F730" i="6" s="1"/>
  <c r="G730" i="6" s="1"/>
  <c r="H730" i="6" s="1"/>
  <c r="B678" i="12" s="1"/>
  <c r="C731" i="6"/>
  <c r="F731" i="6" s="1"/>
  <c r="G731" i="6" s="1"/>
  <c r="H731" i="6" s="1"/>
  <c r="B679" i="12" s="1"/>
  <c r="C732" i="6"/>
  <c r="F732" i="6" s="1"/>
  <c r="G732" i="6" s="1"/>
  <c r="H732" i="6" s="1"/>
  <c r="B680" i="12" s="1"/>
  <c r="C733" i="6"/>
  <c r="F733" i="6" s="1"/>
  <c r="G733" i="6" s="1"/>
  <c r="H733" i="6" s="1"/>
  <c r="B681" i="12" s="1"/>
  <c r="C734" i="6"/>
  <c r="F734" i="6"/>
  <c r="G734" i="6" s="1"/>
  <c r="H734" i="6" s="1"/>
  <c r="B682" i="12" s="1"/>
  <c r="C735" i="6"/>
  <c r="F735" i="6" s="1"/>
  <c r="G735" i="6" s="1"/>
  <c r="H735" i="6" s="1"/>
  <c r="B683" i="12" s="1"/>
  <c r="C736" i="6"/>
  <c r="F736" i="6" s="1"/>
  <c r="G736" i="6" s="1"/>
  <c r="H736" i="6" s="1"/>
  <c r="B684" i="12" s="1"/>
  <c r="C737" i="6"/>
  <c r="F737" i="6" s="1"/>
  <c r="G737" i="6" s="1"/>
  <c r="H737" i="6" s="1"/>
  <c r="B685" i="12" s="1"/>
  <c r="C738" i="6"/>
  <c r="F738" i="6" s="1"/>
  <c r="G738" i="6" s="1"/>
  <c r="H738" i="6" s="1"/>
  <c r="B686" i="12" s="1"/>
  <c r="C739" i="6"/>
  <c r="F739" i="6" s="1"/>
  <c r="G739" i="6" s="1"/>
  <c r="H739" i="6" s="1"/>
  <c r="B687" i="12" s="1"/>
  <c r="C740" i="6"/>
  <c r="F740" i="6" s="1"/>
  <c r="G740" i="6" s="1"/>
  <c r="H740" i="6" s="1"/>
  <c r="B688" i="12" s="1"/>
  <c r="C741" i="6"/>
  <c r="F741" i="6" s="1"/>
  <c r="G741" i="6" s="1"/>
  <c r="H741" i="6" s="1"/>
  <c r="B689" i="12" s="1"/>
  <c r="C742" i="6"/>
  <c r="F742" i="6"/>
  <c r="G742" i="6" s="1"/>
  <c r="H742" i="6" s="1"/>
  <c r="B690" i="12" s="1"/>
  <c r="C743" i="6"/>
  <c r="F743" i="6" s="1"/>
  <c r="G743" i="6" s="1"/>
  <c r="H743" i="6" s="1"/>
  <c r="B691" i="12" s="1"/>
  <c r="C744" i="6"/>
  <c r="F744" i="6" s="1"/>
  <c r="G744" i="6" s="1"/>
  <c r="H744" i="6" s="1"/>
  <c r="B692" i="12" s="1"/>
  <c r="C745" i="6"/>
  <c r="F745" i="6" s="1"/>
  <c r="G745" i="6" s="1"/>
  <c r="H745" i="6" s="1"/>
  <c r="B693" i="12" s="1"/>
  <c r="C746" i="6"/>
  <c r="F746" i="6" s="1"/>
  <c r="G746" i="6" s="1"/>
  <c r="H746" i="6" s="1"/>
  <c r="B694" i="12" s="1"/>
  <c r="C747" i="6"/>
  <c r="F747" i="6" s="1"/>
  <c r="G747" i="6" s="1"/>
  <c r="H747" i="6" s="1"/>
  <c r="B695" i="12" s="1"/>
  <c r="C748" i="6"/>
  <c r="F748" i="6" s="1"/>
  <c r="G748" i="6" s="1"/>
  <c r="H748" i="6" s="1"/>
  <c r="B696" i="12" s="1"/>
  <c r="C749" i="6"/>
  <c r="F749" i="6" s="1"/>
  <c r="G749" i="6" s="1"/>
  <c r="H749" i="6" s="1"/>
  <c r="B697" i="12" s="1"/>
  <c r="C750" i="6"/>
  <c r="F750" i="6"/>
  <c r="G750" i="6" s="1"/>
  <c r="H750" i="6" s="1"/>
  <c r="B698" i="12" s="1"/>
  <c r="C751" i="6"/>
  <c r="F751" i="6" s="1"/>
  <c r="G751" i="6" s="1"/>
  <c r="H751" i="6" s="1"/>
  <c r="B699" i="12" s="1"/>
  <c r="C752" i="6"/>
  <c r="F752" i="6" s="1"/>
  <c r="G752" i="6" s="1"/>
  <c r="H752" i="6" s="1"/>
  <c r="B700" i="12" s="1"/>
  <c r="C753" i="6"/>
  <c r="F753" i="6" s="1"/>
  <c r="G753" i="6" s="1"/>
  <c r="H753" i="6" s="1"/>
  <c r="B701" i="12" s="1"/>
  <c r="C754" i="6"/>
  <c r="F754" i="6" s="1"/>
  <c r="G754" i="6" s="1"/>
  <c r="H754" i="6" s="1"/>
  <c r="B702" i="12" s="1"/>
  <c r="C755" i="6"/>
  <c r="F755" i="6" s="1"/>
  <c r="G755" i="6" s="1"/>
  <c r="H755" i="6" s="1"/>
  <c r="B703" i="12" s="1"/>
  <c r="C756" i="6"/>
  <c r="F756" i="6" s="1"/>
  <c r="G756" i="6" s="1"/>
  <c r="H756" i="6" s="1"/>
  <c r="B704" i="12" s="1"/>
  <c r="C757" i="6"/>
  <c r="F757" i="6" s="1"/>
  <c r="G757" i="6" s="1"/>
  <c r="H757" i="6" s="1"/>
  <c r="B705" i="12" s="1"/>
  <c r="C758" i="6"/>
  <c r="F758" i="6"/>
  <c r="G758" i="6" s="1"/>
  <c r="H758" i="6" s="1"/>
  <c r="B706" i="12" s="1"/>
  <c r="C759" i="6"/>
  <c r="F759" i="6" s="1"/>
  <c r="G759" i="6" s="1"/>
  <c r="H759" i="6" s="1"/>
  <c r="B707" i="12" s="1"/>
  <c r="C760" i="6"/>
  <c r="F760" i="6" s="1"/>
  <c r="G760" i="6" s="1"/>
  <c r="H760" i="6" s="1"/>
  <c r="B708" i="12" s="1"/>
  <c r="C761" i="6"/>
  <c r="F761" i="6" s="1"/>
  <c r="G761" i="6" s="1"/>
  <c r="H761" i="6" s="1"/>
  <c r="B709" i="12" s="1"/>
  <c r="C762" i="6"/>
  <c r="F762" i="6" s="1"/>
  <c r="G762" i="6" s="1"/>
  <c r="H762" i="6" s="1"/>
  <c r="B710" i="12" s="1"/>
  <c r="C763" i="6"/>
  <c r="F763" i="6" s="1"/>
  <c r="G763" i="6" s="1"/>
  <c r="H763" i="6" s="1"/>
  <c r="B711" i="12" s="1"/>
  <c r="C764" i="6"/>
  <c r="F764" i="6" s="1"/>
  <c r="G764" i="6" s="1"/>
  <c r="H764" i="6" s="1"/>
  <c r="B712" i="12" s="1"/>
  <c r="C765" i="6"/>
  <c r="F765" i="6" s="1"/>
  <c r="G765" i="6" s="1"/>
  <c r="H765" i="6" s="1"/>
  <c r="B713" i="12" s="1"/>
  <c r="C766" i="6"/>
  <c r="F766" i="6"/>
  <c r="G766" i="6" s="1"/>
  <c r="H766" i="6" s="1"/>
  <c r="B714" i="12" s="1"/>
  <c r="C767" i="6"/>
  <c r="F767" i="6" s="1"/>
  <c r="G767" i="6" s="1"/>
  <c r="H767" i="6" s="1"/>
  <c r="B715" i="12" s="1"/>
  <c r="C768" i="6"/>
  <c r="F768" i="6" s="1"/>
  <c r="G768" i="6" s="1"/>
  <c r="H768" i="6" s="1"/>
  <c r="B716" i="12" s="1"/>
  <c r="C769" i="6"/>
  <c r="F769" i="6" s="1"/>
  <c r="G769" i="6" s="1"/>
  <c r="H769" i="6" s="1"/>
  <c r="B717" i="12" s="1"/>
  <c r="C770" i="6"/>
  <c r="F770" i="6" s="1"/>
  <c r="G770" i="6" s="1"/>
  <c r="H770" i="6" s="1"/>
  <c r="B718" i="12" s="1"/>
  <c r="C771" i="6"/>
  <c r="F771" i="6" s="1"/>
  <c r="G771" i="6" s="1"/>
  <c r="H771" i="6" s="1"/>
  <c r="B719" i="12" s="1"/>
  <c r="C772" i="6"/>
  <c r="F772" i="6" s="1"/>
  <c r="G772" i="6" s="1"/>
  <c r="H772" i="6" s="1"/>
  <c r="B720" i="12" s="1"/>
  <c r="C773" i="6"/>
  <c r="F773" i="6" s="1"/>
  <c r="G773" i="6" s="1"/>
  <c r="H773" i="6" s="1"/>
  <c r="B721" i="12" s="1"/>
  <c r="C774" i="6"/>
  <c r="F774" i="6"/>
  <c r="G774" i="6" s="1"/>
  <c r="H774" i="6" s="1"/>
  <c r="B722" i="12" s="1"/>
  <c r="C775" i="6"/>
  <c r="F775" i="6" s="1"/>
  <c r="G775" i="6" s="1"/>
  <c r="H775" i="6" s="1"/>
  <c r="B723" i="12" s="1"/>
  <c r="C776" i="6"/>
  <c r="F776" i="6" s="1"/>
  <c r="G776" i="6" s="1"/>
  <c r="H776" i="6" s="1"/>
  <c r="B724" i="12" s="1"/>
  <c r="C777" i="6"/>
  <c r="F777" i="6" s="1"/>
  <c r="G777" i="6" s="1"/>
  <c r="H777" i="6" s="1"/>
  <c r="B725" i="12" s="1"/>
  <c r="C778" i="6"/>
  <c r="F778" i="6" s="1"/>
  <c r="G778" i="6" s="1"/>
  <c r="H778" i="6" s="1"/>
  <c r="B726" i="12" s="1"/>
  <c r="C779" i="6"/>
  <c r="F779" i="6" s="1"/>
  <c r="G779" i="6" s="1"/>
  <c r="H779" i="6" s="1"/>
  <c r="B727" i="12" s="1"/>
  <c r="C780" i="6"/>
  <c r="F780" i="6" s="1"/>
  <c r="G780" i="6" s="1"/>
  <c r="H780" i="6" s="1"/>
  <c r="B728" i="12" s="1"/>
  <c r="C781" i="6"/>
  <c r="F781" i="6" s="1"/>
  <c r="G781" i="6" s="1"/>
  <c r="H781" i="6" s="1"/>
  <c r="B729" i="12" s="1"/>
  <c r="C782" i="6"/>
  <c r="F782" i="6"/>
  <c r="G782" i="6" s="1"/>
  <c r="H782" i="6" s="1"/>
  <c r="B730" i="12" s="1"/>
  <c r="C783" i="6"/>
  <c r="F783" i="6" s="1"/>
  <c r="G783" i="6" s="1"/>
  <c r="H783" i="6" s="1"/>
  <c r="B731" i="12" s="1"/>
  <c r="C784" i="6"/>
  <c r="F784" i="6" s="1"/>
  <c r="G784" i="6" s="1"/>
  <c r="H784" i="6" s="1"/>
  <c r="B732" i="12" s="1"/>
  <c r="C785" i="6"/>
  <c r="F785" i="6" s="1"/>
  <c r="G785" i="6" s="1"/>
  <c r="H785" i="6" s="1"/>
  <c r="B733" i="12" s="1"/>
  <c r="C786" i="6"/>
  <c r="F786" i="6" s="1"/>
  <c r="G786" i="6" s="1"/>
  <c r="H786" i="6" s="1"/>
  <c r="B734" i="12" s="1"/>
  <c r="C787" i="6"/>
  <c r="F787" i="6" s="1"/>
  <c r="G787" i="6" s="1"/>
  <c r="H787" i="6" s="1"/>
  <c r="B735" i="12" s="1"/>
  <c r="C788" i="6"/>
  <c r="F788" i="6" s="1"/>
  <c r="G788" i="6" s="1"/>
  <c r="H788" i="6" s="1"/>
  <c r="B736" i="12" s="1"/>
  <c r="C789" i="6"/>
  <c r="F789" i="6" s="1"/>
  <c r="G789" i="6" s="1"/>
  <c r="H789" i="6" s="1"/>
  <c r="B737" i="12" s="1"/>
  <c r="C790" i="6"/>
  <c r="F790" i="6"/>
  <c r="G790" i="6" s="1"/>
  <c r="H790" i="6" s="1"/>
  <c r="B738" i="12" s="1"/>
  <c r="C791" i="6"/>
  <c r="F791" i="6" s="1"/>
  <c r="G791" i="6" s="1"/>
  <c r="H791" i="6" s="1"/>
  <c r="B739" i="12" s="1"/>
  <c r="C792" i="6"/>
  <c r="F792" i="6" s="1"/>
  <c r="G792" i="6" s="1"/>
  <c r="H792" i="6" s="1"/>
  <c r="B740" i="12" s="1"/>
  <c r="C793" i="6"/>
  <c r="F793" i="6" s="1"/>
  <c r="G793" i="6" s="1"/>
  <c r="H793" i="6" s="1"/>
  <c r="B741" i="12" s="1"/>
  <c r="C794" i="6"/>
  <c r="F794" i="6" s="1"/>
  <c r="G794" i="6" s="1"/>
  <c r="H794" i="6" s="1"/>
  <c r="B742" i="12" s="1"/>
  <c r="C795" i="6"/>
  <c r="F795" i="6" s="1"/>
  <c r="G795" i="6" s="1"/>
  <c r="H795" i="6" s="1"/>
  <c r="B743" i="12" s="1"/>
  <c r="C796" i="6"/>
  <c r="F796" i="6" s="1"/>
  <c r="G796" i="6" s="1"/>
  <c r="H796" i="6" s="1"/>
  <c r="B744" i="12" s="1"/>
  <c r="C797" i="6"/>
  <c r="F797" i="6" s="1"/>
  <c r="G797" i="6" s="1"/>
  <c r="H797" i="6" s="1"/>
  <c r="B745" i="12" s="1"/>
  <c r="C798" i="6"/>
  <c r="F798" i="6"/>
  <c r="G798" i="6" s="1"/>
  <c r="H798" i="6" s="1"/>
  <c r="B746" i="12" s="1"/>
  <c r="C799" i="6"/>
  <c r="F799" i="6" s="1"/>
  <c r="G799" i="6" s="1"/>
  <c r="H799" i="6" s="1"/>
  <c r="B747" i="12" s="1"/>
  <c r="C800" i="6"/>
  <c r="F800" i="6" s="1"/>
  <c r="G800" i="6" s="1"/>
  <c r="H800" i="6" s="1"/>
  <c r="B748" i="12" s="1"/>
  <c r="C801" i="6"/>
  <c r="F801" i="6" s="1"/>
  <c r="G801" i="6" s="1"/>
  <c r="H801" i="6" s="1"/>
  <c r="B749" i="12" s="1"/>
  <c r="C802" i="6"/>
  <c r="F802" i="6" s="1"/>
  <c r="G802" i="6" s="1"/>
  <c r="H802" i="6" s="1"/>
  <c r="B750" i="12" s="1"/>
  <c r="C803" i="6"/>
  <c r="F803" i="6" s="1"/>
  <c r="G803" i="6" s="1"/>
  <c r="H803" i="6" s="1"/>
  <c r="B751" i="12" s="1"/>
  <c r="C804" i="6"/>
  <c r="F804" i="6" s="1"/>
  <c r="G804" i="6" s="1"/>
  <c r="H804" i="6" s="1"/>
  <c r="B752" i="12" s="1"/>
  <c r="C805" i="6"/>
  <c r="F805" i="6" s="1"/>
  <c r="G805" i="6" s="1"/>
  <c r="H805" i="6" s="1"/>
  <c r="B753" i="12" s="1"/>
  <c r="C806" i="6"/>
  <c r="F806" i="6"/>
  <c r="G806" i="6" s="1"/>
  <c r="H806" i="6" s="1"/>
  <c r="B754" i="12" s="1"/>
  <c r="C807" i="6"/>
  <c r="F807" i="6" s="1"/>
  <c r="G807" i="6" s="1"/>
  <c r="H807" i="6" s="1"/>
  <c r="B755" i="12" s="1"/>
  <c r="C808" i="6"/>
  <c r="F808" i="6" s="1"/>
  <c r="G808" i="6" s="1"/>
  <c r="H808" i="6" s="1"/>
  <c r="B756" i="12" s="1"/>
  <c r="C809" i="6"/>
  <c r="F809" i="6" s="1"/>
  <c r="G809" i="6" s="1"/>
  <c r="H809" i="6" s="1"/>
  <c r="B757" i="12" s="1"/>
  <c r="C810" i="6"/>
  <c r="F810" i="6" s="1"/>
  <c r="G810" i="6" s="1"/>
  <c r="H810" i="6" s="1"/>
  <c r="B758" i="12" s="1"/>
  <c r="C811" i="6"/>
  <c r="F811" i="6" s="1"/>
  <c r="G811" i="6" s="1"/>
  <c r="H811" i="6" s="1"/>
  <c r="B759" i="12" s="1"/>
  <c r="C812" i="6"/>
  <c r="F812" i="6" s="1"/>
  <c r="G812" i="6" s="1"/>
  <c r="H812" i="6" s="1"/>
  <c r="B760" i="12" s="1"/>
  <c r="C813" i="6"/>
  <c r="F813" i="6" s="1"/>
  <c r="G813" i="6" s="1"/>
  <c r="H813" i="6" s="1"/>
  <c r="B761" i="12" s="1"/>
  <c r="C814" i="6"/>
  <c r="F814" i="6"/>
  <c r="G814" i="6" s="1"/>
  <c r="H814" i="6" s="1"/>
  <c r="B762" i="12" s="1"/>
  <c r="C815" i="6"/>
  <c r="F815" i="6" s="1"/>
  <c r="G815" i="6" s="1"/>
  <c r="H815" i="6" s="1"/>
  <c r="B763" i="12" s="1"/>
  <c r="C816" i="6"/>
  <c r="F816" i="6" s="1"/>
  <c r="G816" i="6" s="1"/>
  <c r="H816" i="6" s="1"/>
  <c r="B764" i="12" s="1"/>
  <c r="C817" i="6"/>
  <c r="F817" i="6" s="1"/>
  <c r="G817" i="6" s="1"/>
  <c r="H817" i="6" s="1"/>
  <c r="B765" i="12" s="1"/>
  <c r="C818" i="6"/>
  <c r="F818" i="6" s="1"/>
  <c r="G818" i="6" s="1"/>
  <c r="H818" i="6" s="1"/>
  <c r="B766" i="12" s="1"/>
  <c r="C819" i="6"/>
  <c r="F819" i="6" s="1"/>
  <c r="G819" i="6" s="1"/>
  <c r="H819" i="6" s="1"/>
  <c r="B767" i="12" s="1"/>
  <c r="C820" i="6"/>
  <c r="F820" i="6" s="1"/>
  <c r="G820" i="6" s="1"/>
  <c r="H820" i="6" s="1"/>
  <c r="B768" i="12" s="1"/>
  <c r="C821" i="6"/>
  <c r="F821" i="6" s="1"/>
  <c r="G821" i="6" s="1"/>
  <c r="H821" i="6" s="1"/>
  <c r="B769" i="12" s="1"/>
  <c r="C822" i="6"/>
  <c r="F822" i="6"/>
  <c r="G822" i="6" s="1"/>
  <c r="H822" i="6" s="1"/>
  <c r="B770" i="12" s="1"/>
  <c r="C823" i="6"/>
  <c r="F823" i="6" s="1"/>
  <c r="G823" i="6" s="1"/>
  <c r="H823" i="6" s="1"/>
  <c r="B771" i="12" s="1"/>
  <c r="C824" i="6"/>
  <c r="F824" i="6" s="1"/>
  <c r="G824" i="6" s="1"/>
  <c r="H824" i="6" s="1"/>
  <c r="B772" i="12" s="1"/>
  <c r="C825" i="6"/>
  <c r="F825" i="6" s="1"/>
  <c r="G825" i="6" s="1"/>
  <c r="H825" i="6" s="1"/>
  <c r="B773" i="12" s="1"/>
  <c r="C826" i="6"/>
  <c r="F826" i="6" s="1"/>
  <c r="G826" i="6" s="1"/>
  <c r="H826" i="6" s="1"/>
  <c r="B774" i="12" s="1"/>
  <c r="C827" i="6"/>
  <c r="F827" i="6" s="1"/>
  <c r="G827" i="6" s="1"/>
  <c r="H827" i="6" s="1"/>
  <c r="B775" i="12" s="1"/>
  <c r="C828" i="6"/>
  <c r="F828" i="6" s="1"/>
  <c r="G828" i="6" s="1"/>
  <c r="H828" i="6" s="1"/>
  <c r="B776" i="12" s="1"/>
  <c r="C829" i="6"/>
  <c r="F829" i="6" s="1"/>
  <c r="G829" i="6" s="1"/>
  <c r="H829" i="6" s="1"/>
  <c r="B777" i="12" s="1"/>
  <c r="C830" i="6"/>
  <c r="F830" i="6"/>
  <c r="G830" i="6" s="1"/>
  <c r="H830" i="6" s="1"/>
  <c r="B778" i="12" s="1"/>
  <c r="C831" i="6"/>
  <c r="F831" i="6" s="1"/>
  <c r="G831" i="6" s="1"/>
  <c r="H831" i="6" s="1"/>
  <c r="B779" i="12" s="1"/>
  <c r="C832" i="6"/>
  <c r="F832" i="6" s="1"/>
  <c r="G832" i="6" s="1"/>
  <c r="H832" i="6" s="1"/>
  <c r="B780" i="12" s="1"/>
  <c r="C833" i="6"/>
  <c r="F833" i="6" s="1"/>
  <c r="G833" i="6" s="1"/>
  <c r="H833" i="6" s="1"/>
  <c r="B781" i="12" s="1"/>
  <c r="C834" i="6"/>
  <c r="F834" i="6" s="1"/>
  <c r="G834" i="6" s="1"/>
  <c r="H834" i="6" s="1"/>
  <c r="B782" i="12" s="1"/>
  <c r="C835" i="6"/>
  <c r="F835" i="6" s="1"/>
  <c r="G835" i="6" s="1"/>
  <c r="H835" i="6" s="1"/>
  <c r="B783" i="12" s="1"/>
  <c r="C836" i="6"/>
  <c r="F836" i="6" s="1"/>
  <c r="G836" i="6" s="1"/>
  <c r="H836" i="6" s="1"/>
  <c r="B784" i="12" s="1"/>
  <c r="C837" i="6"/>
  <c r="F837" i="6" s="1"/>
  <c r="G837" i="6" s="1"/>
  <c r="H837" i="6" s="1"/>
  <c r="B785" i="12" s="1"/>
  <c r="C838" i="6"/>
  <c r="F838" i="6"/>
  <c r="G838" i="6" s="1"/>
  <c r="H838" i="6" s="1"/>
  <c r="B786" i="12" s="1"/>
  <c r="C839" i="6"/>
  <c r="F839" i="6" s="1"/>
  <c r="G839" i="6" s="1"/>
  <c r="H839" i="6" s="1"/>
  <c r="B787" i="12" s="1"/>
  <c r="C840" i="6"/>
  <c r="F840" i="6" s="1"/>
  <c r="G840" i="6" s="1"/>
  <c r="H840" i="6" s="1"/>
  <c r="B788" i="12" s="1"/>
  <c r="C841" i="6"/>
  <c r="F841" i="6" s="1"/>
  <c r="G841" i="6" s="1"/>
  <c r="H841" i="6" s="1"/>
  <c r="B789" i="12" s="1"/>
  <c r="C842" i="6"/>
  <c r="F842" i="6" s="1"/>
  <c r="G842" i="6" s="1"/>
  <c r="H842" i="6" s="1"/>
  <c r="B790" i="12" s="1"/>
  <c r="C843" i="6"/>
  <c r="F843" i="6" s="1"/>
  <c r="G843" i="6" s="1"/>
  <c r="H843" i="6" s="1"/>
  <c r="B791" i="12" s="1"/>
  <c r="C844" i="6"/>
  <c r="F844" i="6" s="1"/>
  <c r="G844" i="6" s="1"/>
  <c r="H844" i="6" s="1"/>
  <c r="B792" i="12" s="1"/>
  <c r="C845" i="6"/>
  <c r="F845" i="6" s="1"/>
  <c r="G845" i="6" s="1"/>
  <c r="H845" i="6" s="1"/>
  <c r="B793" i="12" s="1"/>
  <c r="C846" i="6"/>
  <c r="F846" i="6"/>
  <c r="G846" i="6" s="1"/>
  <c r="H846" i="6" s="1"/>
  <c r="B794" i="12" s="1"/>
  <c r="C847" i="6"/>
  <c r="F847" i="6" s="1"/>
  <c r="G847" i="6" s="1"/>
  <c r="H847" i="6" s="1"/>
  <c r="B795" i="12" s="1"/>
  <c r="C848" i="6"/>
  <c r="F848" i="6" s="1"/>
  <c r="G848" i="6" s="1"/>
  <c r="H848" i="6" s="1"/>
  <c r="B796" i="12" s="1"/>
  <c r="C849" i="6"/>
  <c r="F849" i="6" s="1"/>
  <c r="G849" i="6" s="1"/>
  <c r="H849" i="6" s="1"/>
  <c r="B797" i="12" s="1"/>
  <c r="C850" i="6"/>
  <c r="F850" i="6" s="1"/>
  <c r="G850" i="6" s="1"/>
  <c r="H850" i="6" s="1"/>
  <c r="B798" i="12" s="1"/>
  <c r="C851" i="6"/>
  <c r="F851" i="6" s="1"/>
  <c r="G851" i="6" s="1"/>
  <c r="H851" i="6" s="1"/>
  <c r="B799" i="12" s="1"/>
  <c r="C852" i="6"/>
  <c r="F852" i="6" s="1"/>
  <c r="G852" i="6" s="1"/>
  <c r="H852" i="6" s="1"/>
  <c r="B800" i="12" s="1"/>
  <c r="C853" i="6"/>
  <c r="F853" i="6" s="1"/>
  <c r="G853" i="6" s="1"/>
  <c r="H853" i="6" s="1"/>
  <c r="B801" i="12" s="1"/>
  <c r="C854" i="6"/>
  <c r="F854" i="6"/>
  <c r="G854" i="6" s="1"/>
  <c r="H854" i="6" s="1"/>
  <c r="B802" i="12" s="1"/>
  <c r="C855" i="6"/>
  <c r="F855" i="6" s="1"/>
  <c r="G855" i="6" s="1"/>
  <c r="H855" i="6" s="1"/>
  <c r="B803" i="12" s="1"/>
  <c r="C856" i="6"/>
  <c r="F856" i="6" s="1"/>
  <c r="G856" i="6" s="1"/>
  <c r="H856" i="6" s="1"/>
  <c r="B804" i="12" s="1"/>
  <c r="C857" i="6"/>
  <c r="F857" i="6" s="1"/>
  <c r="G857" i="6" s="1"/>
  <c r="H857" i="6" s="1"/>
  <c r="B805" i="12" s="1"/>
  <c r="C858" i="6"/>
  <c r="F858" i="6" s="1"/>
  <c r="G858" i="6" s="1"/>
  <c r="H858" i="6" s="1"/>
  <c r="B806" i="12" s="1"/>
  <c r="C859" i="6"/>
  <c r="F859" i="6" s="1"/>
  <c r="G859" i="6" s="1"/>
  <c r="H859" i="6" s="1"/>
  <c r="B807" i="12" s="1"/>
  <c r="C860" i="6"/>
  <c r="F860" i="6" s="1"/>
  <c r="G860" i="6" s="1"/>
  <c r="H860" i="6" s="1"/>
  <c r="B808" i="12" s="1"/>
  <c r="C861" i="6"/>
  <c r="F861" i="6" s="1"/>
  <c r="G861" i="6" s="1"/>
  <c r="H861" i="6" s="1"/>
  <c r="B809" i="12" s="1"/>
  <c r="C862" i="6"/>
  <c r="F862" i="6"/>
  <c r="G862" i="6" s="1"/>
  <c r="H862" i="6" s="1"/>
  <c r="B810" i="12" s="1"/>
  <c r="C863" i="6"/>
  <c r="F863" i="6" s="1"/>
  <c r="G863" i="6" s="1"/>
  <c r="H863" i="6" s="1"/>
  <c r="B811" i="12" s="1"/>
  <c r="C864" i="6"/>
  <c r="F864" i="6" s="1"/>
  <c r="G864" i="6" s="1"/>
  <c r="H864" i="6" s="1"/>
  <c r="B812" i="12" s="1"/>
  <c r="C865" i="6"/>
  <c r="F865" i="6" s="1"/>
  <c r="G865" i="6" s="1"/>
  <c r="H865" i="6" s="1"/>
  <c r="B813" i="12" s="1"/>
  <c r="C866" i="6"/>
  <c r="F866" i="6" s="1"/>
  <c r="G866" i="6" s="1"/>
  <c r="H866" i="6" s="1"/>
  <c r="B814" i="12" s="1"/>
  <c r="C867" i="6"/>
  <c r="F867" i="6" s="1"/>
  <c r="G867" i="6" s="1"/>
  <c r="H867" i="6" s="1"/>
  <c r="B815" i="12" s="1"/>
  <c r="C868" i="6"/>
  <c r="F868" i="6" s="1"/>
  <c r="G868" i="6" s="1"/>
  <c r="H868" i="6" s="1"/>
  <c r="B816" i="12" s="1"/>
  <c r="C869" i="6"/>
  <c r="F869" i="6" s="1"/>
  <c r="G869" i="6" s="1"/>
  <c r="H869" i="6" s="1"/>
  <c r="B817" i="12" s="1"/>
  <c r="C870" i="6"/>
  <c r="F870" i="6"/>
  <c r="G870" i="6" s="1"/>
  <c r="H870" i="6" s="1"/>
  <c r="B818" i="12" s="1"/>
  <c r="C871" i="6"/>
  <c r="F871" i="6" s="1"/>
  <c r="G871" i="6" s="1"/>
  <c r="H871" i="6" s="1"/>
  <c r="B819" i="12" s="1"/>
  <c r="C872" i="6"/>
  <c r="F872" i="6" s="1"/>
  <c r="G872" i="6" s="1"/>
  <c r="H872" i="6" s="1"/>
  <c r="B820" i="12" s="1"/>
  <c r="C873" i="6"/>
  <c r="F873" i="6" s="1"/>
  <c r="G873" i="6" s="1"/>
  <c r="H873" i="6" s="1"/>
  <c r="B821" i="12" s="1"/>
  <c r="C874" i="6"/>
  <c r="F874" i="6" s="1"/>
  <c r="G874" i="6" s="1"/>
  <c r="H874" i="6" s="1"/>
  <c r="B822" i="12" s="1"/>
  <c r="C875" i="6"/>
  <c r="F875" i="6" s="1"/>
  <c r="G875" i="6" s="1"/>
  <c r="H875" i="6" s="1"/>
  <c r="B823" i="12" s="1"/>
  <c r="C876" i="6"/>
  <c r="F876" i="6" s="1"/>
  <c r="G876" i="6" s="1"/>
  <c r="H876" i="6" s="1"/>
  <c r="B824" i="12" s="1"/>
  <c r="C877" i="6"/>
  <c r="F877" i="6" s="1"/>
  <c r="G877" i="6" s="1"/>
  <c r="H877" i="6" s="1"/>
  <c r="B825" i="12" s="1"/>
  <c r="C878" i="6"/>
  <c r="F878" i="6"/>
  <c r="G878" i="6" s="1"/>
  <c r="H878" i="6" s="1"/>
  <c r="B826" i="12" s="1"/>
  <c r="C879" i="6"/>
  <c r="F879" i="6" s="1"/>
  <c r="G879" i="6" s="1"/>
  <c r="H879" i="6" s="1"/>
  <c r="B827" i="12" s="1"/>
  <c r="C880" i="6"/>
  <c r="F880" i="6" s="1"/>
  <c r="G880" i="6" s="1"/>
  <c r="H880" i="6" s="1"/>
  <c r="B828" i="12" s="1"/>
  <c r="C881" i="6"/>
  <c r="F881" i="6" s="1"/>
  <c r="G881" i="6" s="1"/>
  <c r="H881" i="6" s="1"/>
  <c r="B829" i="12" s="1"/>
  <c r="C882" i="6"/>
  <c r="F882" i="6" s="1"/>
  <c r="G882" i="6" s="1"/>
  <c r="H882" i="6" s="1"/>
  <c r="B830" i="12" s="1"/>
  <c r="C883" i="6"/>
  <c r="F883" i="6" s="1"/>
  <c r="G883" i="6" s="1"/>
  <c r="H883" i="6" s="1"/>
  <c r="B831" i="12" s="1"/>
  <c r="C884" i="6"/>
  <c r="F884" i="6" s="1"/>
  <c r="G884" i="6" s="1"/>
  <c r="H884" i="6" s="1"/>
  <c r="B832" i="12" s="1"/>
  <c r="C885" i="6"/>
  <c r="F885" i="6" s="1"/>
  <c r="G885" i="6" s="1"/>
  <c r="H885" i="6" s="1"/>
  <c r="B833" i="12" s="1"/>
  <c r="C886" i="6"/>
  <c r="F886" i="6"/>
  <c r="G886" i="6" s="1"/>
  <c r="H886" i="6" s="1"/>
  <c r="B834" i="12" s="1"/>
  <c r="C887" i="6"/>
  <c r="F887" i="6" s="1"/>
  <c r="G887" i="6" s="1"/>
  <c r="H887" i="6" s="1"/>
  <c r="B835" i="12" s="1"/>
  <c r="C888" i="6"/>
  <c r="F888" i="6" s="1"/>
  <c r="G888" i="6" s="1"/>
  <c r="H888" i="6" s="1"/>
  <c r="B836" i="12" s="1"/>
  <c r="C889" i="6"/>
  <c r="F889" i="6" s="1"/>
  <c r="G889" i="6" s="1"/>
  <c r="H889" i="6" s="1"/>
  <c r="B837" i="12" s="1"/>
  <c r="C890" i="6"/>
  <c r="F890" i="6" s="1"/>
  <c r="G890" i="6" s="1"/>
  <c r="H890" i="6" s="1"/>
  <c r="B838" i="12" s="1"/>
  <c r="C891" i="6"/>
  <c r="F891" i="6" s="1"/>
  <c r="G891" i="6" s="1"/>
  <c r="H891" i="6" s="1"/>
  <c r="B839" i="12" s="1"/>
  <c r="C892" i="6"/>
  <c r="F892" i="6" s="1"/>
  <c r="G892" i="6" s="1"/>
  <c r="H892" i="6" s="1"/>
  <c r="B840" i="12" s="1"/>
  <c r="C893" i="6"/>
  <c r="F893" i="6" s="1"/>
  <c r="G893" i="6" s="1"/>
  <c r="H893" i="6" s="1"/>
  <c r="B841" i="12" s="1"/>
  <c r="C894" i="6"/>
  <c r="F894" i="6"/>
  <c r="G894" i="6" s="1"/>
  <c r="H894" i="6" s="1"/>
  <c r="B842" i="12" s="1"/>
  <c r="C895" i="6"/>
  <c r="F895" i="6" s="1"/>
  <c r="G895" i="6" s="1"/>
  <c r="H895" i="6" s="1"/>
  <c r="B843" i="12" s="1"/>
  <c r="C896" i="6"/>
  <c r="F896" i="6" s="1"/>
  <c r="G896" i="6" s="1"/>
  <c r="H896" i="6" s="1"/>
  <c r="B844" i="12" s="1"/>
  <c r="C897" i="6"/>
  <c r="F897" i="6" s="1"/>
  <c r="G897" i="6" s="1"/>
  <c r="H897" i="6" s="1"/>
  <c r="B845" i="12" s="1"/>
  <c r="C898" i="6"/>
  <c r="F898" i="6"/>
  <c r="G898" i="6" s="1"/>
  <c r="H898" i="6" s="1"/>
  <c r="B846" i="12" s="1"/>
  <c r="C899" i="6"/>
  <c r="F899" i="6" s="1"/>
  <c r="G899" i="6" s="1"/>
  <c r="H899" i="6" s="1"/>
  <c r="B847" i="12" s="1"/>
  <c r="C900" i="6"/>
  <c r="F900" i="6" s="1"/>
  <c r="G900" i="6" s="1"/>
  <c r="H900" i="6" s="1"/>
  <c r="B848" i="12" s="1"/>
  <c r="C901" i="6"/>
  <c r="F901" i="6" s="1"/>
  <c r="G901" i="6" s="1"/>
  <c r="H901" i="6" s="1"/>
  <c r="B849" i="12" s="1"/>
  <c r="C902" i="6"/>
  <c r="F902" i="6" s="1"/>
  <c r="G902" i="6" s="1"/>
  <c r="H902" i="6" s="1"/>
  <c r="B850" i="12" s="1"/>
  <c r="C903" i="6"/>
  <c r="F903" i="6" s="1"/>
  <c r="G903" i="6" s="1"/>
  <c r="H903" i="6" s="1"/>
  <c r="B851" i="12" s="1"/>
  <c r="C904" i="6"/>
  <c r="F904" i="6" s="1"/>
  <c r="G904" i="6" s="1"/>
  <c r="H904" i="6" s="1"/>
  <c r="B852" i="12" s="1"/>
  <c r="C905" i="6"/>
  <c r="F905" i="6" s="1"/>
  <c r="G905" i="6" s="1"/>
  <c r="H905" i="6" s="1"/>
  <c r="B853" i="12" s="1"/>
  <c r="C906" i="6"/>
  <c r="F906" i="6"/>
  <c r="G906" i="6" s="1"/>
  <c r="H906" i="6" s="1"/>
  <c r="B854" i="12" s="1"/>
  <c r="C907" i="6"/>
  <c r="F907" i="6" s="1"/>
  <c r="G907" i="6" s="1"/>
  <c r="H907" i="6" s="1"/>
  <c r="B855" i="12" s="1"/>
  <c r="C908" i="6"/>
  <c r="F908" i="6" s="1"/>
  <c r="G908" i="6" s="1"/>
  <c r="H908" i="6" s="1"/>
  <c r="B856" i="12" s="1"/>
  <c r="C909" i="6"/>
  <c r="F909" i="6" s="1"/>
  <c r="G909" i="6" s="1"/>
  <c r="H909" i="6" s="1"/>
  <c r="B857" i="12" s="1"/>
  <c r="C910" i="6"/>
  <c r="F910" i="6" s="1"/>
  <c r="G910" i="6" s="1"/>
  <c r="H910" i="6" s="1"/>
  <c r="B858" i="12" s="1"/>
  <c r="C911" i="6"/>
  <c r="F911" i="6" s="1"/>
  <c r="G911" i="6" s="1"/>
  <c r="H911" i="6" s="1"/>
  <c r="B859" i="12" s="1"/>
  <c r="C912" i="6"/>
  <c r="F912" i="6" s="1"/>
  <c r="G912" i="6" s="1"/>
  <c r="H912" i="6" s="1"/>
  <c r="B860" i="12" s="1"/>
  <c r="C913" i="6"/>
  <c r="F913" i="6" s="1"/>
  <c r="G913" i="6" s="1"/>
  <c r="H913" i="6" s="1"/>
  <c r="B861" i="12" s="1"/>
  <c r="C914" i="6"/>
  <c r="F914" i="6"/>
  <c r="G914" i="6" s="1"/>
  <c r="H914" i="6" s="1"/>
  <c r="B862" i="12" s="1"/>
  <c r="C915" i="6"/>
  <c r="F915" i="6" s="1"/>
  <c r="G915" i="6" s="1"/>
  <c r="H915" i="6" s="1"/>
  <c r="B863" i="12" s="1"/>
  <c r="C916" i="6"/>
  <c r="F916" i="6" s="1"/>
  <c r="G916" i="6" s="1"/>
  <c r="H916" i="6" s="1"/>
  <c r="B864" i="12" s="1"/>
  <c r="C917" i="6"/>
  <c r="F917" i="6" s="1"/>
  <c r="G917" i="6" s="1"/>
  <c r="H917" i="6" s="1"/>
  <c r="B865" i="12" s="1"/>
  <c r="C918" i="6"/>
  <c r="F918" i="6" s="1"/>
  <c r="G918" i="6" s="1"/>
  <c r="H918" i="6" s="1"/>
  <c r="B866" i="12" s="1"/>
  <c r="C919" i="6"/>
  <c r="F919" i="6" s="1"/>
  <c r="G919" i="6" s="1"/>
  <c r="H919" i="6" s="1"/>
  <c r="B867" i="12" s="1"/>
  <c r="C920" i="6"/>
  <c r="F920" i="6" s="1"/>
  <c r="G920" i="6" s="1"/>
  <c r="H920" i="6" s="1"/>
  <c r="B868" i="12" s="1"/>
  <c r="C921" i="6"/>
  <c r="F921" i="6" s="1"/>
  <c r="G921" i="6" s="1"/>
  <c r="H921" i="6" s="1"/>
  <c r="B869" i="12" s="1"/>
  <c r="C922" i="6"/>
  <c r="F922" i="6"/>
  <c r="G922" i="6" s="1"/>
  <c r="H922" i="6" s="1"/>
  <c r="B870" i="12" s="1"/>
  <c r="C923" i="6"/>
  <c r="F923" i="6" s="1"/>
  <c r="G923" i="6" s="1"/>
  <c r="H923" i="6" s="1"/>
  <c r="B871" i="12" s="1"/>
  <c r="C924" i="6"/>
  <c r="F924" i="6" s="1"/>
  <c r="G924" i="6" s="1"/>
  <c r="H924" i="6" s="1"/>
  <c r="B872" i="12" s="1"/>
  <c r="C925" i="6"/>
  <c r="F925" i="6" s="1"/>
  <c r="G925" i="6" s="1"/>
  <c r="H925" i="6" s="1"/>
  <c r="B873" i="12" s="1"/>
  <c r="C926" i="6"/>
  <c r="F926" i="6" s="1"/>
  <c r="G926" i="6" s="1"/>
  <c r="H926" i="6" s="1"/>
  <c r="B874" i="12" s="1"/>
  <c r="C927" i="6"/>
  <c r="F927" i="6" s="1"/>
  <c r="G927" i="6" s="1"/>
  <c r="H927" i="6" s="1"/>
  <c r="B875" i="12" s="1"/>
  <c r="C928" i="6"/>
  <c r="F928" i="6" s="1"/>
  <c r="G928" i="6" s="1"/>
  <c r="H928" i="6" s="1"/>
  <c r="B876" i="12" s="1"/>
  <c r="C929" i="6"/>
  <c r="F929" i="6" s="1"/>
  <c r="G929" i="6" s="1"/>
  <c r="H929" i="6" s="1"/>
  <c r="B877" i="12" s="1"/>
  <c r="C930" i="6"/>
  <c r="F930" i="6"/>
  <c r="G930" i="6" s="1"/>
  <c r="H930" i="6" s="1"/>
  <c r="B878" i="12" s="1"/>
  <c r="C931" i="6"/>
  <c r="F931" i="6" s="1"/>
  <c r="G931" i="6" s="1"/>
  <c r="H931" i="6" s="1"/>
  <c r="B879" i="12" s="1"/>
  <c r="C932" i="6"/>
  <c r="F932" i="6" s="1"/>
  <c r="G932" i="6" s="1"/>
  <c r="H932" i="6" s="1"/>
  <c r="B880" i="12" s="1"/>
  <c r="C933" i="6"/>
  <c r="F933" i="6" s="1"/>
  <c r="G933" i="6" s="1"/>
  <c r="H933" i="6" s="1"/>
  <c r="B881" i="12" s="1"/>
  <c r="C934" i="6"/>
  <c r="F934" i="6" s="1"/>
  <c r="G934" i="6" s="1"/>
  <c r="H934" i="6" s="1"/>
  <c r="B882" i="12" s="1"/>
  <c r="C935" i="6"/>
  <c r="F935" i="6" s="1"/>
  <c r="G935" i="6" s="1"/>
  <c r="H935" i="6" s="1"/>
  <c r="B883" i="12" s="1"/>
  <c r="C936" i="6"/>
  <c r="F936" i="6" s="1"/>
  <c r="G936" i="6" s="1"/>
  <c r="H936" i="6" s="1"/>
  <c r="B884" i="12" s="1"/>
  <c r="C937" i="6"/>
  <c r="F937" i="6" s="1"/>
  <c r="G937" i="6" s="1"/>
  <c r="H937" i="6" s="1"/>
  <c r="B885" i="12" s="1"/>
  <c r="C938" i="6"/>
  <c r="F938" i="6"/>
  <c r="G938" i="6" s="1"/>
  <c r="H938" i="6" s="1"/>
  <c r="B886" i="12" s="1"/>
  <c r="C939" i="6"/>
  <c r="F939" i="6" s="1"/>
  <c r="G939" i="6" s="1"/>
  <c r="H939" i="6" s="1"/>
  <c r="B887" i="12" s="1"/>
  <c r="C940" i="6"/>
  <c r="F940" i="6" s="1"/>
  <c r="G940" i="6" s="1"/>
  <c r="H940" i="6" s="1"/>
  <c r="B888" i="12" s="1"/>
  <c r="C941" i="6"/>
  <c r="F941" i="6" s="1"/>
  <c r="G941" i="6" s="1"/>
  <c r="H941" i="6" s="1"/>
  <c r="B889" i="12" s="1"/>
  <c r="C942" i="6"/>
  <c r="F942" i="6" s="1"/>
  <c r="G942" i="6" s="1"/>
  <c r="H942" i="6" s="1"/>
  <c r="B890" i="12" s="1"/>
  <c r="C943" i="6"/>
  <c r="F943" i="6" s="1"/>
  <c r="G943" i="6" s="1"/>
  <c r="H943" i="6" s="1"/>
  <c r="B891" i="12" s="1"/>
  <c r="C944" i="6"/>
  <c r="F944" i="6" s="1"/>
  <c r="G944" i="6" s="1"/>
  <c r="H944" i="6" s="1"/>
  <c r="B892" i="12" s="1"/>
  <c r="C945" i="6"/>
  <c r="F945" i="6" s="1"/>
  <c r="G945" i="6" s="1"/>
  <c r="H945" i="6" s="1"/>
  <c r="B893" i="12" s="1"/>
  <c r="C946" i="6"/>
  <c r="F946" i="6"/>
  <c r="G946" i="6" s="1"/>
  <c r="H946" i="6" s="1"/>
  <c r="B894" i="12" s="1"/>
  <c r="C947" i="6"/>
  <c r="F947" i="6" s="1"/>
  <c r="G947" i="6" s="1"/>
  <c r="H947" i="6" s="1"/>
  <c r="B895" i="12" s="1"/>
  <c r="C948" i="6"/>
  <c r="F948" i="6" s="1"/>
  <c r="G948" i="6" s="1"/>
  <c r="H948" i="6" s="1"/>
  <c r="B896" i="12" s="1"/>
  <c r="C949" i="6"/>
  <c r="F949" i="6" s="1"/>
  <c r="G949" i="6" s="1"/>
  <c r="H949" i="6" s="1"/>
  <c r="B897" i="12" s="1"/>
  <c r="C950" i="6"/>
  <c r="F950" i="6" s="1"/>
  <c r="G950" i="6" s="1"/>
  <c r="H950" i="6" s="1"/>
  <c r="B898" i="12" s="1"/>
  <c r="C951" i="6"/>
  <c r="F951" i="6" s="1"/>
  <c r="G951" i="6" s="1"/>
  <c r="H951" i="6" s="1"/>
  <c r="B899" i="12" s="1"/>
  <c r="C952" i="6"/>
  <c r="F952" i="6" s="1"/>
  <c r="G952" i="6" s="1"/>
  <c r="H952" i="6" s="1"/>
  <c r="B900" i="12" s="1"/>
  <c r="C953" i="6"/>
  <c r="F953" i="6" s="1"/>
  <c r="G953" i="6" s="1"/>
  <c r="H953" i="6" s="1"/>
  <c r="B901" i="12" s="1"/>
  <c r="C954" i="6"/>
  <c r="F954" i="6"/>
  <c r="G954" i="6" s="1"/>
  <c r="H954" i="6" s="1"/>
  <c r="B902" i="12" s="1"/>
  <c r="C955" i="6"/>
  <c r="F955" i="6" s="1"/>
  <c r="G955" i="6" s="1"/>
  <c r="H955" i="6" s="1"/>
  <c r="B903" i="12" s="1"/>
  <c r="C956" i="6"/>
  <c r="F956" i="6" s="1"/>
  <c r="G956" i="6" s="1"/>
  <c r="H956" i="6" s="1"/>
  <c r="B904" i="12" s="1"/>
  <c r="C957" i="6"/>
  <c r="F957" i="6" s="1"/>
  <c r="G957" i="6" s="1"/>
  <c r="H957" i="6" s="1"/>
  <c r="B905" i="12" s="1"/>
  <c r="C958" i="6"/>
  <c r="F958" i="6" s="1"/>
  <c r="G958" i="6" s="1"/>
  <c r="H958" i="6" s="1"/>
  <c r="B906" i="12" s="1"/>
  <c r="C959" i="6"/>
  <c r="F959" i="6" s="1"/>
  <c r="G959" i="6" s="1"/>
  <c r="H959" i="6" s="1"/>
  <c r="B907" i="12" s="1"/>
  <c r="C960" i="6"/>
  <c r="F960" i="6" s="1"/>
  <c r="G960" i="6" s="1"/>
  <c r="H960" i="6" s="1"/>
  <c r="B908" i="12" s="1"/>
  <c r="C961" i="6"/>
  <c r="F961" i="6" s="1"/>
  <c r="G961" i="6" s="1"/>
  <c r="H961" i="6" s="1"/>
  <c r="B909" i="12" s="1"/>
  <c r="C962" i="6"/>
  <c r="F962" i="6"/>
  <c r="G962" i="6" s="1"/>
  <c r="H962" i="6" s="1"/>
  <c r="B910" i="12" s="1"/>
  <c r="C963" i="6"/>
  <c r="F963" i="6" s="1"/>
  <c r="G963" i="6" s="1"/>
  <c r="H963" i="6" s="1"/>
  <c r="B911" i="12" s="1"/>
  <c r="C964" i="6"/>
  <c r="F964" i="6" s="1"/>
  <c r="G964" i="6" s="1"/>
  <c r="H964" i="6" s="1"/>
  <c r="B912" i="12" s="1"/>
  <c r="C965" i="6"/>
  <c r="F965" i="6" s="1"/>
  <c r="G965" i="6" s="1"/>
  <c r="H965" i="6" s="1"/>
  <c r="B913" i="12" s="1"/>
  <c r="C966" i="6"/>
  <c r="F966" i="6" s="1"/>
  <c r="G966" i="6" s="1"/>
  <c r="H966" i="6" s="1"/>
  <c r="B914" i="12" s="1"/>
  <c r="C967" i="6"/>
  <c r="F967" i="6" s="1"/>
  <c r="G967" i="6" s="1"/>
  <c r="H967" i="6" s="1"/>
  <c r="B915" i="12" s="1"/>
  <c r="C968" i="6"/>
  <c r="F968" i="6" s="1"/>
  <c r="G968" i="6" s="1"/>
  <c r="H968" i="6" s="1"/>
  <c r="B916" i="12" s="1"/>
  <c r="C969" i="6"/>
  <c r="F969" i="6" s="1"/>
  <c r="G969" i="6" s="1"/>
  <c r="H969" i="6" s="1"/>
  <c r="B917" i="12" s="1"/>
  <c r="C970" i="6"/>
  <c r="F970" i="6"/>
  <c r="G970" i="6" s="1"/>
  <c r="H970" i="6" s="1"/>
  <c r="B918" i="12" s="1"/>
  <c r="C971" i="6"/>
  <c r="F971" i="6" s="1"/>
  <c r="G971" i="6" s="1"/>
  <c r="H971" i="6" s="1"/>
  <c r="B919" i="12" s="1"/>
  <c r="C972" i="6"/>
  <c r="F972" i="6" s="1"/>
  <c r="G972" i="6" s="1"/>
  <c r="H972" i="6" s="1"/>
  <c r="B920" i="12" s="1"/>
  <c r="C973" i="6"/>
  <c r="F973" i="6" s="1"/>
  <c r="G973" i="6" s="1"/>
  <c r="H973" i="6" s="1"/>
  <c r="B921" i="12" s="1"/>
  <c r="C974" i="6"/>
  <c r="F974" i="6" s="1"/>
  <c r="G974" i="6" s="1"/>
  <c r="H974" i="6" s="1"/>
  <c r="B922" i="12" s="1"/>
  <c r="C975" i="6"/>
  <c r="F975" i="6" s="1"/>
  <c r="G975" i="6" s="1"/>
  <c r="H975" i="6" s="1"/>
  <c r="B923" i="12" s="1"/>
  <c r="C976" i="6"/>
  <c r="F976" i="6" s="1"/>
  <c r="G976" i="6" s="1"/>
  <c r="H976" i="6" s="1"/>
  <c r="B924" i="12" s="1"/>
  <c r="C977" i="6"/>
  <c r="F977" i="6" s="1"/>
  <c r="G977" i="6" s="1"/>
  <c r="H977" i="6" s="1"/>
  <c r="B925" i="12" s="1"/>
  <c r="C978" i="6"/>
  <c r="F978" i="6"/>
  <c r="G978" i="6" s="1"/>
  <c r="H978" i="6" s="1"/>
  <c r="B926" i="12" s="1"/>
  <c r="C979" i="6"/>
  <c r="F979" i="6" s="1"/>
  <c r="G979" i="6" s="1"/>
  <c r="H979" i="6" s="1"/>
  <c r="B927" i="12" s="1"/>
  <c r="C980" i="6"/>
  <c r="F980" i="6" s="1"/>
  <c r="G980" i="6" s="1"/>
  <c r="H980" i="6" s="1"/>
  <c r="B928" i="12" s="1"/>
  <c r="C981" i="6"/>
  <c r="F981" i="6" s="1"/>
  <c r="G981" i="6" s="1"/>
  <c r="H981" i="6" s="1"/>
  <c r="B929" i="12" s="1"/>
  <c r="C982" i="6"/>
  <c r="F982" i="6" s="1"/>
  <c r="G982" i="6" s="1"/>
  <c r="H982" i="6" s="1"/>
  <c r="B930" i="12" s="1"/>
  <c r="C983" i="6"/>
  <c r="F983" i="6" s="1"/>
  <c r="G983" i="6" s="1"/>
  <c r="H983" i="6" s="1"/>
  <c r="B931" i="12" s="1"/>
  <c r="C984" i="6"/>
  <c r="F984" i="6" s="1"/>
  <c r="G984" i="6" s="1"/>
  <c r="H984" i="6" s="1"/>
  <c r="B932" i="12" s="1"/>
  <c r="C985" i="6"/>
  <c r="F985" i="6" s="1"/>
  <c r="G985" i="6" s="1"/>
  <c r="H985" i="6" s="1"/>
  <c r="B933" i="12" s="1"/>
  <c r="C986" i="6"/>
  <c r="F986" i="6"/>
  <c r="G986" i="6" s="1"/>
  <c r="H986" i="6" s="1"/>
  <c r="B934" i="12" s="1"/>
  <c r="C987" i="6"/>
  <c r="F987" i="6" s="1"/>
  <c r="G987" i="6" s="1"/>
  <c r="H987" i="6" s="1"/>
  <c r="B935" i="12" s="1"/>
  <c r="C988" i="6"/>
  <c r="F988" i="6" s="1"/>
  <c r="G988" i="6" s="1"/>
  <c r="H988" i="6" s="1"/>
  <c r="B936" i="12" s="1"/>
  <c r="C989" i="6"/>
  <c r="F989" i="6" s="1"/>
  <c r="G989" i="6" s="1"/>
  <c r="H989" i="6" s="1"/>
  <c r="B937" i="12" s="1"/>
  <c r="C990" i="6"/>
  <c r="F990" i="6" s="1"/>
  <c r="G990" i="6" s="1"/>
  <c r="H990" i="6" s="1"/>
  <c r="B938" i="12" s="1"/>
  <c r="C991" i="6"/>
  <c r="F991" i="6" s="1"/>
  <c r="G991" i="6" s="1"/>
  <c r="H991" i="6" s="1"/>
  <c r="B939" i="12" s="1"/>
  <c r="C992" i="6"/>
  <c r="F992" i="6" s="1"/>
  <c r="G992" i="6" s="1"/>
  <c r="H992" i="6" s="1"/>
  <c r="B940" i="12" s="1"/>
  <c r="C993" i="6"/>
  <c r="F993" i="6" s="1"/>
  <c r="G993" i="6" s="1"/>
  <c r="H993" i="6" s="1"/>
  <c r="B941" i="12" s="1"/>
  <c r="C994" i="6"/>
  <c r="F994" i="6"/>
  <c r="G994" i="6" s="1"/>
  <c r="H994" i="6" s="1"/>
  <c r="B942" i="12" s="1"/>
  <c r="C995" i="6"/>
  <c r="F995" i="6" s="1"/>
  <c r="G995" i="6" s="1"/>
  <c r="H995" i="6" s="1"/>
  <c r="B943" i="12" s="1"/>
  <c r="C996" i="6"/>
  <c r="F996" i="6" s="1"/>
  <c r="G996" i="6" s="1"/>
  <c r="H996" i="6" s="1"/>
  <c r="B944" i="12" s="1"/>
  <c r="C997" i="6"/>
  <c r="F997" i="6" s="1"/>
  <c r="G997" i="6" s="1"/>
  <c r="H997" i="6" s="1"/>
  <c r="B945" i="12" s="1"/>
  <c r="C998" i="6"/>
  <c r="F998" i="6" s="1"/>
  <c r="G998" i="6" s="1"/>
  <c r="H998" i="6" s="1"/>
  <c r="B946" i="12" s="1"/>
  <c r="C999" i="6"/>
  <c r="F999" i="6" s="1"/>
  <c r="G999" i="6" s="1"/>
  <c r="H999" i="6" s="1"/>
  <c r="B947" i="12" s="1"/>
  <c r="C1000" i="6"/>
  <c r="F1000" i="6" s="1"/>
  <c r="G1000" i="6" s="1"/>
  <c r="H1000" i="6" s="1"/>
  <c r="B948" i="12" s="1"/>
  <c r="C1001" i="6"/>
  <c r="F1001" i="6" s="1"/>
  <c r="G1001" i="6" s="1"/>
  <c r="H1001" i="6" s="1"/>
  <c r="B949" i="12" s="1"/>
  <c r="C1002" i="6"/>
  <c r="F1002" i="6"/>
  <c r="G1002" i="6" s="1"/>
  <c r="H1002" i="6" s="1"/>
  <c r="B950" i="12" s="1"/>
  <c r="C1003" i="6"/>
  <c r="F1003" i="6" s="1"/>
  <c r="G1003" i="6" s="1"/>
  <c r="H1003" i="6" s="1"/>
  <c r="B951" i="12" s="1"/>
  <c r="C1004" i="6"/>
  <c r="F1004" i="6" s="1"/>
  <c r="G1004" i="6" s="1"/>
  <c r="H1004" i="6" s="1"/>
  <c r="B952" i="12" s="1"/>
  <c r="C1005" i="6"/>
  <c r="F1005" i="6" s="1"/>
  <c r="G1005" i="6" s="1"/>
  <c r="H1005" i="6" s="1"/>
  <c r="B953" i="12" s="1"/>
  <c r="C1006" i="6"/>
  <c r="F1006" i="6" s="1"/>
  <c r="G1006" i="6" s="1"/>
  <c r="H1006" i="6" s="1"/>
  <c r="B954" i="12" s="1"/>
  <c r="C1007" i="6"/>
  <c r="F1007" i="6" s="1"/>
  <c r="G1007" i="6" s="1"/>
  <c r="H1007" i="6" s="1"/>
  <c r="B955" i="12" s="1"/>
  <c r="C1008" i="6"/>
  <c r="F1008" i="6" s="1"/>
  <c r="G1008" i="6" s="1"/>
  <c r="H1008" i="6" s="1"/>
  <c r="B956" i="12" s="1"/>
  <c r="C1009" i="6"/>
  <c r="F1009" i="6" s="1"/>
  <c r="G1009" i="6" s="1"/>
  <c r="H1009" i="6" s="1"/>
  <c r="B957" i="12" s="1"/>
  <c r="C1010" i="6"/>
  <c r="F1010" i="6" s="1"/>
  <c r="G1010" i="6" s="1"/>
  <c r="H1010" i="6" s="1"/>
  <c r="B958" i="12" s="1"/>
  <c r="C1011" i="6"/>
  <c r="F1011" i="6" s="1"/>
  <c r="G1011" i="6" s="1"/>
  <c r="H1011" i="6" s="1"/>
  <c r="B959" i="12" s="1"/>
  <c r="C1012" i="6"/>
  <c r="F1012" i="6" s="1"/>
  <c r="G1012" i="6" s="1"/>
  <c r="H1012" i="6" s="1"/>
  <c r="B960" i="12" s="1"/>
  <c r="C1013" i="6"/>
  <c r="F1013" i="6" s="1"/>
  <c r="G1013" i="6" s="1"/>
  <c r="H1013" i="6" s="1"/>
  <c r="B961" i="12" s="1"/>
  <c r="C1014" i="6"/>
  <c r="F1014" i="6" s="1"/>
  <c r="G1014" i="6" s="1"/>
  <c r="H1014" i="6" s="1"/>
  <c r="B962" i="12" s="1"/>
  <c r="C1015" i="6"/>
  <c r="F1015" i="6" s="1"/>
  <c r="G1015" i="6" s="1"/>
  <c r="H1015" i="6" s="1"/>
  <c r="B963" i="12" s="1"/>
  <c r="C1016" i="6"/>
  <c r="F1016" i="6" s="1"/>
  <c r="G1016" i="6" s="1"/>
  <c r="H1016" i="6" s="1"/>
  <c r="B964" i="12" s="1"/>
  <c r="C1017" i="6"/>
  <c r="F1017" i="6" s="1"/>
  <c r="G1017" i="6" s="1"/>
  <c r="H1017" i="6" s="1"/>
  <c r="B965" i="12" s="1"/>
  <c r="C1018" i="6"/>
  <c r="F1018" i="6"/>
  <c r="G1018" i="6" s="1"/>
  <c r="H1018" i="6" s="1"/>
  <c r="B966" i="12" s="1"/>
  <c r="C1019" i="6"/>
  <c r="F1019" i="6" s="1"/>
  <c r="G1019" i="6" s="1"/>
  <c r="H1019" i="6" s="1"/>
  <c r="B967" i="12" s="1"/>
  <c r="C1020" i="6"/>
  <c r="F1020" i="6" s="1"/>
  <c r="G1020" i="6" s="1"/>
  <c r="H1020" i="6" s="1"/>
  <c r="B968" i="12" s="1"/>
  <c r="C1021" i="6"/>
  <c r="F1021" i="6" s="1"/>
  <c r="G1021" i="6" s="1"/>
  <c r="H1021" i="6" s="1"/>
  <c r="B969" i="12" s="1"/>
  <c r="C1022" i="6"/>
  <c r="F1022" i="6" s="1"/>
  <c r="G1022" i="6" s="1"/>
  <c r="H1022" i="6" s="1"/>
  <c r="B970" i="12" s="1"/>
  <c r="C1023" i="6"/>
  <c r="F1023" i="6" s="1"/>
  <c r="G1023" i="6" s="1"/>
  <c r="H1023" i="6" s="1"/>
  <c r="B971" i="12" s="1"/>
  <c r="C1024" i="6"/>
  <c r="F1024" i="6" s="1"/>
  <c r="G1024" i="6" s="1"/>
  <c r="H1024" i="6" s="1"/>
  <c r="B972" i="12" s="1"/>
  <c r="C1025" i="6"/>
  <c r="F1025" i="6" s="1"/>
  <c r="G1025" i="6" s="1"/>
  <c r="H1025" i="6" s="1"/>
  <c r="B973" i="12" s="1"/>
  <c r="C1026" i="6"/>
  <c r="F1026" i="6"/>
  <c r="G1026" i="6" s="1"/>
  <c r="H1026" i="6" s="1"/>
  <c r="B974" i="12" s="1"/>
  <c r="C1027" i="6"/>
  <c r="F1027" i="6" s="1"/>
  <c r="G1027" i="6" s="1"/>
  <c r="H1027" i="6" s="1"/>
  <c r="B975" i="12" s="1"/>
  <c r="C1028" i="6"/>
  <c r="F1028" i="6" s="1"/>
  <c r="G1028" i="6" s="1"/>
  <c r="H1028" i="6" s="1"/>
  <c r="B976" i="12" s="1"/>
  <c r="C1029" i="6"/>
  <c r="F1029" i="6" s="1"/>
  <c r="G1029" i="6" s="1"/>
  <c r="H1029" i="6" s="1"/>
  <c r="B977" i="12" s="1"/>
  <c r="C1030" i="6"/>
  <c r="F1030" i="6" s="1"/>
  <c r="G1030" i="6" s="1"/>
  <c r="H1030" i="6" s="1"/>
  <c r="B978" i="12" s="1"/>
  <c r="C1031" i="6"/>
  <c r="F1031" i="6" s="1"/>
  <c r="G1031" i="6" s="1"/>
  <c r="H1031" i="6" s="1"/>
  <c r="B979" i="12" s="1"/>
  <c r="C1032" i="6"/>
  <c r="F1032" i="6" s="1"/>
  <c r="G1032" i="6" s="1"/>
  <c r="H1032" i="6" s="1"/>
  <c r="B980" i="12" s="1"/>
  <c r="C1033" i="6"/>
  <c r="F1033" i="6" s="1"/>
  <c r="G1033" i="6" s="1"/>
  <c r="H1033" i="6" s="1"/>
  <c r="B981" i="12" s="1"/>
  <c r="C1034" i="6"/>
  <c r="F1034" i="6"/>
  <c r="G1034" i="6" s="1"/>
  <c r="H1034" i="6" s="1"/>
  <c r="B982" i="12" s="1"/>
  <c r="C1035" i="6"/>
  <c r="F1035" i="6" s="1"/>
  <c r="G1035" i="6" s="1"/>
  <c r="H1035" i="6" s="1"/>
  <c r="B983" i="12" s="1"/>
  <c r="C1036" i="6"/>
  <c r="F1036" i="6" s="1"/>
  <c r="G1036" i="6" s="1"/>
  <c r="H1036" i="6" s="1"/>
  <c r="B984" i="12" s="1"/>
  <c r="C1037" i="6"/>
  <c r="F1037" i="6" s="1"/>
  <c r="G1037" i="6" s="1"/>
  <c r="H1037" i="6" s="1"/>
  <c r="B985" i="12" s="1"/>
  <c r="C1038" i="6"/>
  <c r="F1038" i="6"/>
  <c r="G1038" i="6" s="1"/>
  <c r="H1038" i="6" s="1"/>
  <c r="B986" i="12" s="1"/>
  <c r="C1039" i="6"/>
  <c r="F1039" i="6" s="1"/>
  <c r="G1039" i="6" s="1"/>
  <c r="H1039" i="6" s="1"/>
  <c r="B987" i="12" s="1"/>
  <c r="C1040" i="6"/>
  <c r="F1040" i="6" s="1"/>
  <c r="G1040" i="6" s="1"/>
  <c r="H1040" i="6" s="1"/>
  <c r="B988" i="12" s="1"/>
  <c r="C1041" i="6"/>
  <c r="F1041" i="6" s="1"/>
  <c r="G1041" i="6" s="1"/>
  <c r="H1041" i="6" s="1"/>
  <c r="B989" i="12" s="1"/>
  <c r="C1042" i="6"/>
  <c r="F1042" i="6" s="1"/>
  <c r="G1042" i="6" s="1"/>
  <c r="H1042" i="6" s="1"/>
  <c r="B990" i="12" s="1"/>
  <c r="C1043" i="6"/>
  <c r="F1043" i="6" s="1"/>
  <c r="G1043" i="6" s="1"/>
  <c r="H1043" i="6" s="1"/>
  <c r="B991" i="12" s="1"/>
  <c r="C1044" i="6"/>
  <c r="F1044" i="6" s="1"/>
  <c r="G1044" i="6" s="1"/>
  <c r="H1044" i="6" s="1"/>
  <c r="B992" i="12" s="1"/>
  <c r="C1045" i="6"/>
  <c r="F1045" i="6" s="1"/>
  <c r="G1045" i="6" s="1"/>
  <c r="H1045" i="6" s="1"/>
  <c r="B993" i="12" s="1"/>
  <c r="C1046" i="6"/>
  <c r="F1046" i="6" s="1"/>
  <c r="G1046" i="6" s="1"/>
  <c r="H1046" i="6" s="1"/>
  <c r="B994" i="12" s="1"/>
  <c r="C1047" i="6"/>
  <c r="F1047" i="6" s="1"/>
  <c r="G1047" i="6" s="1"/>
  <c r="H1047" i="6" s="1"/>
  <c r="B995" i="12" s="1"/>
  <c r="C1048" i="6"/>
  <c r="F1048" i="6" s="1"/>
  <c r="G1048" i="6" s="1"/>
  <c r="H1048" i="6" s="1"/>
  <c r="B996" i="12" s="1"/>
  <c r="C1049" i="6"/>
  <c r="F1049" i="6" s="1"/>
  <c r="G1049" i="6" s="1"/>
  <c r="H1049" i="6" s="1"/>
  <c r="B997" i="12" s="1"/>
  <c r="C1050" i="6"/>
  <c r="F1050" i="6"/>
  <c r="G1050" i="6" s="1"/>
  <c r="H1050" i="6" s="1"/>
  <c r="B998" i="12" s="1"/>
  <c r="C1051" i="6"/>
  <c r="F1051" i="6" s="1"/>
  <c r="G1051" i="6" s="1"/>
  <c r="H1051" i="6" s="1"/>
  <c r="B999" i="12" s="1"/>
  <c r="C1052" i="6"/>
  <c r="F1052" i="6" s="1"/>
  <c r="G1052" i="6" s="1"/>
  <c r="H1052" i="6" s="1"/>
  <c r="B1000" i="12" s="1"/>
  <c r="C1053" i="6"/>
  <c r="F1053" i="6" s="1"/>
  <c r="G1053" i="6" s="1"/>
  <c r="H1053" i="6" s="1"/>
  <c r="B1001" i="12" s="1"/>
  <c r="K42" i="7"/>
  <c r="K43" i="7"/>
  <c r="C57" i="6" l="1"/>
  <c r="F57" i="6" s="1"/>
  <c r="G57" i="6" s="1"/>
  <c r="H57" i="6" s="1"/>
  <c r="B5" i="12" s="1"/>
  <c r="C60" i="6"/>
  <c r="F60" i="6" s="1"/>
  <c r="G60" i="6" s="1"/>
  <c r="H60" i="6" s="1"/>
  <c r="B8" i="12" s="1"/>
  <c r="C71" i="6"/>
  <c r="F71" i="6" s="1"/>
  <c r="G71" i="6" s="1"/>
  <c r="H71" i="6" s="1"/>
  <c r="B19" i="12" s="1"/>
  <c r="C79" i="6"/>
  <c r="F79" i="6" s="1"/>
  <c r="G79" i="6" s="1"/>
  <c r="H79" i="6" s="1"/>
  <c r="B27" i="12" s="1"/>
  <c r="C87" i="6"/>
  <c r="F87" i="6" s="1"/>
  <c r="G87" i="6" s="1"/>
  <c r="H87" i="6" s="1"/>
  <c r="B35" i="12" s="1"/>
  <c r="C95" i="6"/>
  <c r="F95" i="6" s="1"/>
  <c r="G95" i="6" s="1"/>
  <c r="H95" i="6" s="1"/>
  <c r="B43" i="12" s="1"/>
  <c r="C99" i="6"/>
  <c r="F99" i="6" s="1"/>
  <c r="G99" i="6" s="1"/>
  <c r="H99" i="6" s="1"/>
  <c r="B47" i="12" s="1"/>
  <c r="C103" i="6"/>
  <c r="F103" i="6" s="1"/>
  <c r="G103" i="6" s="1"/>
  <c r="H103" i="6" s="1"/>
  <c r="B51" i="12" s="1"/>
  <c r="C107" i="6"/>
  <c r="F107" i="6" s="1"/>
  <c r="G107" i="6" s="1"/>
  <c r="H107" i="6" s="1"/>
  <c r="B55" i="12" s="1"/>
  <c r="C111" i="6"/>
  <c r="F111" i="6" s="1"/>
  <c r="G111" i="6" s="1"/>
  <c r="H111" i="6" s="1"/>
  <c r="B59" i="12" s="1"/>
  <c r="C115" i="6"/>
  <c r="F115" i="6" s="1"/>
  <c r="G115" i="6" s="1"/>
  <c r="H115" i="6" s="1"/>
  <c r="B63" i="12" s="1"/>
  <c r="C119" i="6"/>
  <c r="F119" i="6" s="1"/>
  <c r="G119" i="6" s="1"/>
  <c r="H119" i="6" s="1"/>
  <c r="B67" i="12" s="1"/>
  <c r="C123" i="6"/>
  <c r="F123" i="6" s="1"/>
  <c r="G123" i="6" s="1"/>
  <c r="H123" i="6" s="1"/>
  <c r="B71" i="12" s="1"/>
  <c r="C127" i="6"/>
  <c r="F127" i="6" s="1"/>
  <c r="G127" i="6" s="1"/>
  <c r="H127" i="6" s="1"/>
  <c r="B75" i="12" s="1"/>
  <c r="C131" i="6"/>
  <c r="F131" i="6" s="1"/>
  <c r="G131" i="6" s="1"/>
  <c r="H131" i="6" s="1"/>
  <c r="B79" i="12" s="1"/>
  <c r="C135" i="6"/>
  <c r="F135" i="6" s="1"/>
  <c r="G135" i="6" s="1"/>
  <c r="H135" i="6" s="1"/>
  <c r="B83" i="12" s="1"/>
  <c r="C139" i="6"/>
  <c r="F139" i="6" s="1"/>
  <c r="G139" i="6" s="1"/>
  <c r="H139" i="6" s="1"/>
  <c r="B87" i="12" s="1"/>
  <c r="C143" i="6"/>
  <c r="F143" i="6" s="1"/>
  <c r="G143" i="6" s="1"/>
  <c r="H143" i="6" s="1"/>
  <c r="B91" i="12" s="1"/>
  <c r="C147" i="6"/>
  <c r="F147" i="6" s="1"/>
  <c r="G147" i="6" s="1"/>
  <c r="H147" i="6" s="1"/>
  <c r="B95" i="12" s="1"/>
  <c r="C151" i="6"/>
  <c r="F151" i="6" s="1"/>
  <c r="G151" i="6" s="1"/>
  <c r="H151" i="6" s="1"/>
  <c r="B99" i="12" s="1"/>
  <c r="C155" i="6"/>
  <c r="F155" i="6" s="1"/>
  <c r="G155" i="6" s="1"/>
  <c r="H155" i="6" s="1"/>
  <c r="B103" i="12" s="1"/>
  <c r="C159" i="6"/>
  <c r="F159" i="6" s="1"/>
  <c r="G159" i="6" s="1"/>
  <c r="H159" i="6" s="1"/>
  <c r="B107" i="12" s="1"/>
  <c r="C163" i="6"/>
  <c r="F163" i="6" s="1"/>
  <c r="G163" i="6" s="1"/>
  <c r="H163" i="6" s="1"/>
  <c r="B111" i="12" s="1"/>
  <c r="C167" i="6"/>
  <c r="F167" i="6" s="1"/>
  <c r="G167" i="6" s="1"/>
  <c r="H167" i="6" s="1"/>
  <c r="B115" i="12" s="1"/>
  <c r="C171" i="6"/>
  <c r="F171" i="6" s="1"/>
  <c r="G171" i="6" s="1"/>
  <c r="H171" i="6" s="1"/>
  <c r="B119" i="12" s="1"/>
  <c r="C175" i="6"/>
  <c r="F175" i="6" s="1"/>
  <c r="G175" i="6" s="1"/>
  <c r="H175" i="6" s="1"/>
  <c r="B123" i="12" s="1"/>
  <c r="C179" i="6"/>
  <c r="F179" i="6" s="1"/>
  <c r="G179" i="6" s="1"/>
  <c r="H179" i="6" s="1"/>
  <c r="B127" i="12" s="1"/>
  <c r="C183" i="6"/>
  <c r="F183" i="6" s="1"/>
  <c r="G183" i="6" s="1"/>
  <c r="H183" i="6" s="1"/>
  <c r="B131" i="12" s="1"/>
  <c r="C187" i="6"/>
  <c r="F187" i="6" s="1"/>
  <c r="G187" i="6" s="1"/>
  <c r="H187" i="6" s="1"/>
  <c r="B135" i="12" s="1"/>
  <c r="C191" i="6"/>
  <c r="F191" i="6" s="1"/>
  <c r="G191" i="6" s="1"/>
  <c r="H191" i="6" s="1"/>
  <c r="B139" i="12" s="1"/>
  <c r="C195" i="6"/>
  <c r="F195" i="6" s="1"/>
  <c r="G195" i="6" s="1"/>
  <c r="H195" i="6" s="1"/>
  <c r="B143" i="12" s="1"/>
  <c r="C199" i="6"/>
  <c r="F199" i="6" s="1"/>
  <c r="G199" i="6" s="1"/>
  <c r="H199" i="6" s="1"/>
  <c r="B147" i="12" s="1"/>
  <c r="C203" i="6"/>
  <c r="F203" i="6" s="1"/>
  <c r="G203" i="6" s="1"/>
  <c r="H203" i="6" s="1"/>
  <c r="B151" i="12" s="1"/>
  <c r="C207" i="6"/>
  <c r="F207" i="6" s="1"/>
  <c r="G207" i="6" s="1"/>
  <c r="H207" i="6" s="1"/>
  <c r="B155" i="12" s="1"/>
  <c r="C211" i="6"/>
  <c r="F211" i="6" s="1"/>
  <c r="G211" i="6" s="1"/>
  <c r="H211" i="6" s="1"/>
  <c r="B159" i="12" s="1"/>
  <c r="C218" i="6"/>
  <c r="F218" i="6" s="1"/>
  <c r="G218" i="6" s="1"/>
  <c r="H218" i="6" s="1"/>
  <c r="B166" i="12" s="1"/>
  <c r="C221" i="6"/>
  <c r="F221" i="6" s="1"/>
  <c r="G221" i="6" s="1"/>
  <c r="H221" i="6" s="1"/>
  <c r="B169" i="12" s="1"/>
  <c r="C224" i="6"/>
  <c r="F224" i="6" s="1"/>
  <c r="G224" i="6" s="1"/>
  <c r="H224" i="6" s="1"/>
  <c r="B172" i="12" s="1"/>
  <c r="C227" i="6"/>
  <c r="F227" i="6" s="1"/>
  <c r="G227" i="6" s="1"/>
  <c r="H227" i="6" s="1"/>
  <c r="B175" i="12" s="1"/>
  <c r="C234" i="6"/>
  <c r="F234" i="6" s="1"/>
  <c r="G234" i="6" s="1"/>
  <c r="H234" i="6" s="1"/>
  <c r="B182" i="12" s="1"/>
  <c r="C237" i="6"/>
  <c r="F237" i="6" s="1"/>
  <c r="G237" i="6" s="1"/>
  <c r="H237" i="6" s="1"/>
  <c r="B185" i="12" s="1"/>
  <c r="C240" i="6"/>
  <c r="F240" i="6" s="1"/>
  <c r="G240" i="6" s="1"/>
  <c r="H240" i="6" s="1"/>
  <c r="B188" i="12" s="1"/>
  <c r="C243" i="6"/>
  <c r="F243" i="6" s="1"/>
  <c r="G243" i="6" s="1"/>
  <c r="H243" i="6" s="1"/>
  <c r="B191" i="12" s="1"/>
  <c r="C250" i="6"/>
  <c r="F250" i="6" s="1"/>
  <c r="G250" i="6" s="1"/>
  <c r="H250" i="6" s="1"/>
  <c r="B198" i="12" s="1"/>
  <c r="C253" i="6"/>
  <c r="F253" i="6" s="1"/>
  <c r="G253" i="6" s="1"/>
  <c r="H253" i="6" s="1"/>
  <c r="B201" i="12" s="1"/>
  <c r="C256" i="6"/>
  <c r="F256" i="6" s="1"/>
  <c r="G256" i="6" s="1"/>
  <c r="H256" i="6" s="1"/>
  <c r="B204" i="12" s="1"/>
  <c r="C259" i="6"/>
  <c r="F259" i="6" s="1"/>
  <c r="G259" i="6" s="1"/>
  <c r="H259" i="6" s="1"/>
  <c r="B207" i="12" s="1"/>
  <c r="C266" i="6"/>
  <c r="F266" i="6" s="1"/>
  <c r="G266" i="6" s="1"/>
  <c r="H266" i="6" s="1"/>
  <c r="B214" i="12" s="1"/>
  <c r="C269" i="6"/>
  <c r="F269" i="6" s="1"/>
  <c r="G269" i="6" s="1"/>
  <c r="H269" i="6" s="1"/>
  <c r="B217" i="12" s="1"/>
  <c r="C272" i="6"/>
  <c r="F272" i="6" s="1"/>
  <c r="G272" i="6" s="1"/>
  <c r="H272" i="6" s="1"/>
  <c r="B220" i="12" s="1"/>
  <c r="C275" i="6"/>
  <c r="F275" i="6" s="1"/>
  <c r="G275" i="6" s="1"/>
  <c r="H275" i="6" s="1"/>
  <c r="B223" i="12" s="1"/>
  <c r="C282" i="6"/>
  <c r="F282" i="6" s="1"/>
  <c r="G282" i="6" s="1"/>
  <c r="H282" i="6" s="1"/>
  <c r="B230" i="12" s="1"/>
  <c r="C285" i="6"/>
  <c r="F285" i="6" s="1"/>
  <c r="G285" i="6" s="1"/>
  <c r="H285" i="6" s="1"/>
  <c r="B233" i="12" s="1"/>
  <c r="C288" i="6"/>
  <c r="F288" i="6" s="1"/>
  <c r="G288" i="6" s="1"/>
  <c r="H288" i="6" s="1"/>
  <c r="B236" i="12" s="1"/>
  <c r="C291" i="6"/>
  <c r="F291" i="6" s="1"/>
  <c r="G291" i="6" s="1"/>
  <c r="H291" i="6" s="1"/>
  <c r="B239" i="12" s="1"/>
  <c r="C298" i="6"/>
  <c r="F298" i="6" s="1"/>
  <c r="G298" i="6" s="1"/>
  <c r="H298" i="6" s="1"/>
  <c r="B246" i="12" s="1"/>
  <c r="C301" i="6"/>
  <c r="F301" i="6" s="1"/>
  <c r="G301" i="6" s="1"/>
  <c r="H301" i="6" s="1"/>
  <c r="B249" i="12" s="1"/>
  <c r="C304" i="6"/>
  <c r="F304" i="6" s="1"/>
  <c r="G304" i="6" s="1"/>
  <c r="H304" i="6" s="1"/>
  <c r="B252" i="12" s="1"/>
  <c r="C307" i="6"/>
  <c r="F307" i="6" s="1"/>
  <c r="G307" i="6" s="1"/>
  <c r="H307" i="6" s="1"/>
  <c r="B255" i="12" s="1"/>
  <c r="C314" i="6"/>
  <c r="F314" i="6" s="1"/>
  <c r="G314" i="6" s="1"/>
  <c r="H314" i="6" s="1"/>
  <c r="B262" i="12" s="1"/>
  <c r="C317" i="6"/>
  <c r="F317" i="6" s="1"/>
  <c r="G317" i="6" s="1"/>
  <c r="H317" i="6" s="1"/>
  <c r="B265" i="12" s="1"/>
  <c r="C320" i="6"/>
  <c r="F320" i="6" s="1"/>
  <c r="G320" i="6" s="1"/>
  <c r="H320" i="6" s="1"/>
  <c r="B268" i="12" s="1"/>
  <c r="C323" i="6"/>
  <c r="F323" i="6" s="1"/>
  <c r="G323" i="6" s="1"/>
  <c r="H323" i="6" s="1"/>
  <c r="B271" i="12" s="1"/>
  <c r="C330" i="6"/>
  <c r="F330" i="6" s="1"/>
  <c r="G330" i="6" s="1"/>
  <c r="H330" i="6" s="1"/>
  <c r="B278" i="12" s="1"/>
  <c r="C333" i="6"/>
  <c r="F333" i="6" s="1"/>
  <c r="G333" i="6" s="1"/>
  <c r="H333" i="6" s="1"/>
  <c r="B281" i="12" s="1"/>
  <c r="C336" i="6"/>
  <c r="F336" i="6" s="1"/>
  <c r="G336" i="6" s="1"/>
  <c r="H336" i="6" s="1"/>
  <c r="B284" i="12" s="1"/>
  <c r="C339" i="6"/>
  <c r="F339" i="6" s="1"/>
  <c r="G339" i="6" s="1"/>
  <c r="H339" i="6" s="1"/>
  <c r="B287" i="12" s="1"/>
  <c r="C346" i="6"/>
  <c r="F346" i="6" s="1"/>
  <c r="G346" i="6" s="1"/>
  <c r="H346" i="6" s="1"/>
  <c r="B294" i="12" s="1"/>
  <c r="C349" i="6"/>
  <c r="F349" i="6" s="1"/>
  <c r="G349" i="6" s="1"/>
  <c r="H349" i="6" s="1"/>
  <c r="B297" i="12" s="1"/>
  <c r="C352" i="6"/>
  <c r="F352" i="6" s="1"/>
  <c r="G352" i="6" s="1"/>
  <c r="H352" i="6" s="1"/>
  <c r="B300" i="12" s="1"/>
  <c r="C355" i="6"/>
  <c r="F355" i="6" s="1"/>
  <c r="G355" i="6" s="1"/>
  <c r="H355" i="6" s="1"/>
  <c r="B303" i="12" s="1"/>
  <c r="C362" i="6"/>
  <c r="F362" i="6" s="1"/>
  <c r="G362" i="6" s="1"/>
  <c r="H362" i="6" s="1"/>
  <c r="B310" i="12" s="1"/>
  <c r="C365" i="6"/>
  <c r="F365" i="6" s="1"/>
  <c r="G365" i="6" s="1"/>
  <c r="H365" i="6" s="1"/>
  <c r="B313" i="12" s="1"/>
  <c r="C368" i="6"/>
  <c r="F368" i="6" s="1"/>
  <c r="G368" i="6" s="1"/>
  <c r="H368" i="6" s="1"/>
  <c r="B316" i="12" s="1"/>
  <c r="C371" i="6"/>
  <c r="F371" i="6" s="1"/>
  <c r="G371" i="6" s="1"/>
  <c r="H371" i="6" s="1"/>
  <c r="B319" i="12" s="1"/>
  <c r="C378" i="6"/>
  <c r="F378" i="6" s="1"/>
  <c r="G378" i="6" s="1"/>
  <c r="H378" i="6" s="1"/>
  <c r="B326" i="12" s="1"/>
  <c r="C381" i="6"/>
  <c r="F381" i="6" s="1"/>
  <c r="G381" i="6" s="1"/>
  <c r="H381" i="6" s="1"/>
  <c r="B329" i="12" s="1"/>
  <c r="C384" i="6"/>
  <c r="F384" i="6" s="1"/>
  <c r="G384" i="6" s="1"/>
  <c r="H384" i="6" s="1"/>
  <c r="B332" i="12" s="1"/>
  <c r="C387" i="6"/>
  <c r="F387" i="6" s="1"/>
  <c r="G387" i="6" s="1"/>
  <c r="H387" i="6" s="1"/>
  <c r="B335" i="12" s="1"/>
  <c r="C394" i="6"/>
  <c r="F394" i="6" s="1"/>
  <c r="G394" i="6" s="1"/>
  <c r="H394" i="6" s="1"/>
  <c r="B342" i="12" s="1"/>
  <c r="C397" i="6"/>
  <c r="F397" i="6" s="1"/>
  <c r="G397" i="6" s="1"/>
  <c r="H397" i="6" s="1"/>
  <c r="B345" i="12" s="1"/>
  <c r="C400" i="6"/>
  <c r="F400" i="6" s="1"/>
  <c r="G400" i="6" s="1"/>
  <c r="H400" i="6" s="1"/>
  <c r="B348" i="12" s="1"/>
  <c r="C403" i="6"/>
  <c r="F403" i="6" s="1"/>
  <c r="G403" i="6" s="1"/>
  <c r="H403" i="6" s="1"/>
  <c r="B351" i="12" s="1"/>
  <c r="C410" i="6"/>
  <c r="F410" i="6" s="1"/>
  <c r="G410" i="6" s="1"/>
  <c r="H410" i="6" s="1"/>
  <c r="B358" i="12" s="1"/>
  <c r="C413" i="6"/>
  <c r="F413" i="6" s="1"/>
  <c r="G413" i="6" s="1"/>
  <c r="H413" i="6" s="1"/>
  <c r="B361" i="12" s="1"/>
  <c r="C416" i="6"/>
  <c r="F416" i="6" s="1"/>
  <c r="G416" i="6" s="1"/>
  <c r="H416" i="6" s="1"/>
  <c r="B364" i="12" s="1"/>
  <c r="C419" i="6"/>
  <c r="F419" i="6" s="1"/>
  <c r="G419" i="6" s="1"/>
  <c r="H419" i="6" s="1"/>
  <c r="B367" i="12" s="1"/>
  <c r="C426" i="6"/>
  <c r="F426" i="6" s="1"/>
  <c r="G426" i="6" s="1"/>
  <c r="H426" i="6" s="1"/>
  <c r="B374" i="12" s="1"/>
  <c r="C429" i="6"/>
  <c r="F429" i="6" s="1"/>
  <c r="G429" i="6" s="1"/>
  <c r="H429" i="6" s="1"/>
  <c r="B377" i="12" s="1"/>
  <c r="C432" i="6"/>
  <c r="F432" i="6" s="1"/>
  <c r="G432" i="6" s="1"/>
  <c r="H432" i="6" s="1"/>
  <c r="B380" i="12" s="1"/>
  <c r="C435" i="6"/>
  <c r="F435" i="6" s="1"/>
  <c r="G435" i="6" s="1"/>
  <c r="H435" i="6" s="1"/>
  <c r="B383" i="12" s="1"/>
  <c r="C442" i="6"/>
  <c r="F442" i="6" s="1"/>
  <c r="G442" i="6" s="1"/>
  <c r="H442" i="6" s="1"/>
  <c r="B390" i="12" s="1"/>
  <c r="C445" i="6"/>
  <c r="F445" i="6" s="1"/>
  <c r="G445" i="6" s="1"/>
  <c r="H445" i="6" s="1"/>
  <c r="B393" i="12" s="1"/>
  <c r="C448" i="6"/>
  <c r="F448" i="6" s="1"/>
  <c r="G448" i="6" s="1"/>
  <c r="H448" i="6" s="1"/>
  <c r="B396" i="12" s="1"/>
  <c r="C451" i="6"/>
  <c r="F451" i="6" s="1"/>
  <c r="G451" i="6" s="1"/>
  <c r="H451" i="6" s="1"/>
  <c r="B399" i="12" s="1"/>
  <c r="C458" i="6"/>
  <c r="F458" i="6" s="1"/>
  <c r="G458" i="6" s="1"/>
  <c r="H458" i="6" s="1"/>
  <c r="B406" i="12" s="1"/>
  <c r="C461" i="6"/>
  <c r="F461" i="6" s="1"/>
  <c r="G461" i="6" s="1"/>
  <c r="H461" i="6" s="1"/>
  <c r="B409" i="12" s="1"/>
  <c r="C464" i="6"/>
  <c r="F464" i="6" s="1"/>
  <c r="G464" i="6" s="1"/>
  <c r="H464" i="6" s="1"/>
  <c r="B412" i="12" s="1"/>
  <c r="C467" i="6"/>
  <c r="F467" i="6" s="1"/>
  <c r="G467" i="6" s="1"/>
  <c r="H467" i="6" s="1"/>
  <c r="B415" i="12" s="1"/>
  <c r="C474" i="6"/>
  <c r="F474" i="6" s="1"/>
  <c r="G474" i="6" s="1"/>
  <c r="H474" i="6" s="1"/>
  <c r="B422" i="12" s="1"/>
  <c r="C477" i="6"/>
  <c r="F477" i="6" s="1"/>
  <c r="G477" i="6" s="1"/>
  <c r="H477" i="6" s="1"/>
  <c r="B425" i="12" s="1"/>
  <c r="C480" i="6"/>
  <c r="F480" i="6" s="1"/>
  <c r="G480" i="6" s="1"/>
  <c r="H480" i="6" s="1"/>
  <c r="B428" i="12" s="1"/>
  <c r="C483" i="6"/>
  <c r="F483" i="6" s="1"/>
  <c r="G483" i="6" s="1"/>
  <c r="H483" i="6" s="1"/>
  <c r="B431" i="12" s="1"/>
  <c r="C490" i="6"/>
  <c r="F490" i="6" s="1"/>
  <c r="G490" i="6" s="1"/>
  <c r="H490" i="6" s="1"/>
  <c r="B438" i="12" s="1"/>
  <c r="C493" i="6"/>
  <c r="F493" i="6" s="1"/>
  <c r="G493" i="6" s="1"/>
  <c r="H493" i="6" s="1"/>
  <c r="B441" i="12" s="1"/>
  <c r="C496" i="6"/>
  <c r="F496" i="6" s="1"/>
  <c r="G496" i="6" s="1"/>
  <c r="H496" i="6" s="1"/>
  <c r="B444" i="12" s="1"/>
  <c r="C499" i="6"/>
  <c r="F499" i="6" s="1"/>
  <c r="G499" i="6" s="1"/>
  <c r="H499" i="6" s="1"/>
  <c r="B447" i="12" s="1"/>
  <c r="C506" i="6"/>
  <c r="F506" i="6" s="1"/>
  <c r="G506" i="6" s="1"/>
  <c r="H506" i="6" s="1"/>
  <c r="B454" i="12" s="1"/>
  <c r="C509" i="6"/>
  <c r="F509" i="6" s="1"/>
  <c r="G509" i="6" s="1"/>
  <c r="H509" i="6" s="1"/>
  <c r="B457" i="12" s="1"/>
  <c r="C512" i="6"/>
  <c r="F512" i="6" s="1"/>
  <c r="G512" i="6" s="1"/>
  <c r="H512" i="6" s="1"/>
  <c r="B460" i="12" s="1"/>
  <c r="C515" i="6"/>
  <c r="F515" i="6" s="1"/>
  <c r="G515" i="6" s="1"/>
  <c r="H515" i="6" s="1"/>
  <c r="B463" i="12" s="1"/>
  <c r="C522" i="6"/>
  <c r="F522" i="6" s="1"/>
  <c r="G522" i="6" s="1"/>
  <c r="H522" i="6" s="1"/>
  <c r="B470" i="12" s="1"/>
  <c r="C525" i="6"/>
  <c r="F525" i="6" s="1"/>
  <c r="G525" i="6" s="1"/>
  <c r="H525" i="6" s="1"/>
  <c r="B473" i="12" s="1"/>
  <c r="C528" i="6"/>
  <c r="F528" i="6" s="1"/>
  <c r="G528" i="6" s="1"/>
  <c r="H528" i="6" s="1"/>
  <c r="B476" i="12" s="1"/>
  <c r="C531" i="6"/>
  <c r="F531" i="6" s="1"/>
  <c r="G531" i="6" s="1"/>
  <c r="H531" i="6" s="1"/>
  <c r="B479" i="12" s="1"/>
  <c r="C538" i="6"/>
  <c r="F538" i="6" s="1"/>
  <c r="G538" i="6" s="1"/>
  <c r="H538" i="6" s="1"/>
  <c r="B486" i="12" s="1"/>
  <c r="C541" i="6"/>
  <c r="F541" i="6" s="1"/>
  <c r="G541" i="6" s="1"/>
  <c r="H541" i="6" s="1"/>
  <c r="B489" i="12" s="1"/>
  <c r="C544" i="6"/>
  <c r="F544" i="6" s="1"/>
  <c r="G544" i="6" s="1"/>
  <c r="H544" i="6" s="1"/>
  <c r="B492" i="12" s="1"/>
  <c r="C547" i="6"/>
  <c r="F547" i="6" s="1"/>
  <c r="G547" i="6" s="1"/>
  <c r="H547" i="6" s="1"/>
  <c r="B495" i="12" s="1"/>
  <c r="C554" i="6"/>
  <c r="F554" i="6" s="1"/>
  <c r="G554" i="6" s="1"/>
  <c r="H554" i="6" s="1"/>
  <c r="B502" i="12" s="1"/>
  <c r="C557" i="6"/>
  <c r="F557" i="6" s="1"/>
  <c r="G557" i="6" s="1"/>
  <c r="H557" i="6" s="1"/>
  <c r="B505" i="12" s="1"/>
  <c r="C560" i="6"/>
  <c r="F560" i="6" s="1"/>
  <c r="G560" i="6" s="1"/>
  <c r="H560" i="6" s="1"/>
  <c r="B508" i="12" s="1"/>
  <c r="C563" i="6"/>
  <c r="F563" i="6" s="1"/>
  <c r="G563" i="6" s="1"/>
  <c r="H563" i="6" s="1"/>
  <c r="B511" i="12" s="1"/>
  <c r="C570" i="6"/>
  <c r="F570" i="6" s="1"/>
  <c r="G570" i="6" s="1"/>
  <c r="H570" i="6" s="1"/>
  <c r="B518" i="12" s="1"/>
  <c r="C573" i="6"/>
  <c r="F573" i="6" s="1"/>
  <c r="G573" i="6" s="1"/>
  <c r="H573" i="6" s="1"/>
  <c r="B521" i="12" s="1"/>
  <c r="C576" i="6"/>
  <c r="F576" i="6" s="1"/>
  <c r="G576" i="6" s="1"/>
  <c r="H576" i="6" s="1"/>
  <c r="B524" i="12" s="1"/>
  <c r="C579" i="6"/>
  <c r="F579" i="6" s="1"/>
  <c r="G579" i="6" s="1"/>
  <c r="H579" i="6" s="1"/>
  <c r="B527" i="12" s="1"/>
  <c r="C586" i="6"/>
  <c r="F586" i="6" s="1"/>
  <c r="G586" i="6" s="1"/>
  <c r="H586" i="6" s="1"/>
  <c r="B534" i="12" s="1"/>
  <c r="C589" i="6"/>
  <c r="F589" i="6" s="1"/>
  <c r="G589" i="6" s="1"/>
  <c r="H589" i="6" s="1"/>
  <c r="B537" i="12" s="1"/>
  <c r="C592" i="6"/>
  <c r="F592" i="6" s="1"/>
  <c r="G592" i="6" s="1"/>
  <c r="H592" i="6" s="1"/>
  <c r="B540" i="12" s="1"/>
  <c r="C595" i="6"/>
  <c r="F595" i="6" s="1"/>
  <c r="G595" i="6" s="1"/>
  <c r="H595" i="6" s="1"/>
  <c r="B543" i="12" s="1"/>
  <c r="C602" i="6"/>
  <c r="F602" i="6" s="1"/>
  <c r="G602" i="6" s="1"/>
  <c r="H602" i="6" s="1"/>
  <c r="B550" i="12" s="1"/>
  <c r="C605" i="6"/>
  <c r="F605" i="6" s="1"/>
  <c r="G605" i="6" s="1"/>
  <c r="H605" i="6" s="1"/>
  <c r="B553" i="12" s="1"/>
  <c r="C65" i="6"/>
  <c r="F65" i="6" s="1"/>
  <c r="G65" i="6" s="1"/>
  <c r="H65" i="6" s="1"/>
  <c r="B13" i="12" s="1"/>
  <c r="C73" i="6"/>
  <c r="F73" i="6" s="1"/>
  <c r="G73" i="6" s="1"/>
  <c r="H73" i="6" s="1"/>
  <c r="B21" i="12" s="1"/>
  <c r="C81" i="6"/>
  <c r="F81" i="6" s="1"/>
  <c r="G81" i="6" s="1"/>
  <c r="H81" i="6" s="1"/>
  <c r="B29" i="12" s="1"/>
  <c r="C89" i="6"/>
  <c r="F89" i="6" s="1"/>
  <c r="G89" i="6" s="1"/>
  <c r="H89" i="6" s="1"/>
  <c r="B37" i="12" s="1"/>
  <c r="C97" i="6"/>
  <c r="F97" i="6" s="1"/>
  <c r="G97" i="6" s="1"/>
  <c r="H97" i="6" s="1"/>
  <c r="B45" i="12" s="1"/>
  <c r="C101" i="6"/>
  <c r="F101" i="6" s="1"/>
  <c r="G101" i="6" s="1"/>
  <c r="H101" i="6" s="1"/>
  <c r="B49" i="12" s="1"/>
  <c r="C105" i="6"/>
  <c r="F105" i="6" s="1"/>
  <c r="G105" i="6" s="1"/>
  <c r="H105" i="6" s="1"/>
  <c r="B53" i="12" s="1"/>
  <c r="C109" i="6"/>
  <c r="F109" i="6" s="1"/>
  <c r="G109" i="6" s="1"/>
  <c r="H109" i="6" s="1"/>
  <c r="B57" i="12" s="1"/>
  <c r="C113" i="6"/>
  <c r="F113" i="6" s="1"/>
  <c r="G113" i="6" s="1"/>
  <c r="H113" i="6" s="1"/>
  <c r="B61" i="12" s="1"/>
  <c r="C117" i="6"/>
  <c r="F117" i="6" s="1"/>
  <c r="G117" i="6" s="1"/>
  <c r="H117" i="6" s="1"/>
  <c r="B65" i="12" s="1"/>
  <c r="C121" i="6"/>
  <c r="F121" i="6" s="1"/>
  <c r="G121" i="6" s="1"/>
  <c r="H121" i="6" s="1"/>
  <c r="B69" i="12" s="1"/>
  <c r="C125" i="6"/>
  <c r="F125" i="6" s="1"/>
  <c r="G125" i="6" s="1"/>
  <c r="H125" i="6" s="1"/>
  <c r="B73" i="12" s="1"/>
  <c r="C129" i="6"/>
  <c r="F129" i="6" s="1"/>
  <c r="G129" i="6" s="1"/>
  <c r="H129" i="6" s="1"/>
  <c r="B77" i="12" s="1"/>
  <c r="C133" i="6"/>
  <c r="F133" i="6" s="1"/>
  <c r="G133" i="6" s="1"/>
  <c r="H133" i="6" s="1"/>
  <c r="B81" i="12" s="1"/>
  <c r="C137" i="6"/>
  <c r="F137" i="6" s="1"/>
  <c r="G137" i="6" s="1"/>
  <c r="H137" i="6" s="1"/>
  <c r="B85" i="12" s="1"/>
  <c r="C141" i="6"/>
  <c r="F141" i="6" s="1"/>
  <c r="G141" i="6" s="1"/>
  <c r="H141" i="6" s="1"/>
  <c r="B89" i="12" s="1"/>
  <c r="C145" i="6"/>
  <c r="F145" i="6" s="1"/>
  <c r="G145" i="6" s="1"/>
  <c r="H145" i="6" s="1"/>
  <c r="B93" i="12" s="1"/>
  <c r="C149" i="6"/>
  <c r="F149" i="6" s="1"/>
  <c r="G149" i="6" s="1"/>
  <c r="H149" i="6" s="1"/>
  <c r="B97" i="12" s="1"/>
  <c r="C153" i="6"/>
  <c r="F153" i="6" s="1"/>
  <c r="G153" i="6" s="1"/>
  <c r="H153" i="6" s="1"/>
  <c r="B101" i="12" s="1"/>
  <c r="C157" i="6"/>
  <c r="F157" i="6" s="1"/>
  <c r="G157" i="6" s="1"/>
  <c r="H157" i="6" s="1"/>
  <c r="B105" i="12" s="1"/>
  <c r="C161" i="6"/>
  <c r="F161" i="6" s="1"/>
  <c r="G161" i="6" s="1"/>
  <c r="H161" i="6" s="1"/>
  <c r="B109" i="12" s="1"/>
  <c r="C165" i="6"/>
  <c r="F165" i="6" s="1"/>
  <c r="G165" i="6" s="1"/>
  <c r="H165" i="6" s="1"/>
  <c r="B113" i="12" s="1"/>
  <c r="C169" i="6"/>
  <c r="F169" i="6" s="1"/>
  <c r="G169" i="6" s="1"/>
  <c r="H169" i="6" s="1"/>
  <c r="B117" i="12" s="1"/>
  <c r="C173" i="6"/>
  <c r="F173" i="6" s="1"/>
  <c r="G173" i="6" s="1"/>
  <c r="H173" i="6" s="1"/>
  <c r="B121" i="12" s="1"/>
  <c r="C177" i="6"/>
  <c r="F177" i="6" s="1"/>
  <c r="G177" i="6" s="1"/>
  <c r="H177" i="6" s="1"/>
  <c r="B125" i="12" s="1"/>
  <c r="C181" i="6"/>
  <c r="F181" i="6" s="1"/>
  <c r="G181" i="6" s="1"/>
  <c r="H181" i="6" s="1"/>
  <c r="B129" i="12" s="1"/>
  <c r="C185" i="6"/>
  <c r="F185" i="6" s="1"/>
  <c r="G185" i="6" s="1"/>
  <c r="H185" i="6" s="1"/>
  <c r="B133" i="12" s="1"/>
  <c r="C189" i="6"/>
  <c r="F189" i="6" s="1"/>
  <c r="G189" i="6" s="1"/>
  <c r="H189" i="6" s="1"/>
  <c r="B137" i="12" s="1"/>
  <c r="C193" i="6"/>
  <c r="F193" i="6" s="1"/>
  <c r="G193" i="6" s="1"/>
  <c r="H193" i="6" s="1"/>
  <c r="B141" i="12" s="1"/>
  <c r="C197" i="6"/>
  <c r="F197" i="6" s="1"/>
  <c r="G197" i="6" s="1"/>
  <c r="H197" i="6" s="1"/>
  <c r="B145" i="12" s="1"/>
  <c r="C201" i="6"/>
  <c r="F201" i="6" s="1"/>
  <c r="G201" i="6" s="1"/>
  <c r="H201" i="6" s="1"/>
  <c r="B149" i="12" s="1"/>
  <c r="C205" i="6"/>
  <c r="F205" i="6" s="1"/>
  <c r="G205" i="6" s="1"/>
  <c r="H205" i="6" s="1"/>
  <c r="B153" i="12" s="1"/>
  <c r="C209" i="6"/>
  <c r="F209" i="6" s="1"/>
  <c r="G209" i="6" s="1"/>
  <c r="H209" i="6" s="1"/>
  <c r="B157" i="12" s="1"/>
  <c r="C212" i="6"/>
  <c r="F212" i="6" s="1"/>
  <c r="G212" i="6" s="1"/>
  <c r="H212" i="6" s="1"/>
  <c r="B160" i="12" s="1"/>
  <c r="C215" i="6"/>
  <c r="F215" i="6" s="1"/>
  <c r="G215" i="6" s="1"/>
  <c r="H215" i="6" s="1"/>
  <c r="B163" i="12" s="1"/>
  <c r="C222" i="6"/>
  <c r="F222" i="6" s="1"/>
  <c r="G222" i="6" s="1"/>
  <c r="H222" i="6" s="1"/>
  <c r="B170" i="12" s="1"/>
  <c r="C225" i="6"/>
  <c r="F225" i="6" s="1"/>
  <c r="G225" i="6" s="1"/>
  <c r="H225" i="6" s="1"/>
  <c r="B173" i="12" s="1"/>
  <c r="C228" i="6"/>
  <c r="F228" i="6" s="1"/>
  <c r="G228" i="6" s="1"/>
  <c r="H228" i="6" s="1"/>
  <c r="B176" i="12" s="1"/>
  <c r="C231" i="6"/>
  <c r="F231" i="6" s="1"/>
  <c r="G231" i="6" s="1"/>
  <c r="H231" i="6" s="1"/>
  <c r="B179" i="12" s="1"/>
  <c r="C238" i="6"/>
  <c r="F238" i="6" s="1"/>
  <c r="G238" i="6" s="1"/>
  <c r="H238" i="6" s="1"/>
  <c r="B186" i="12" s="1"/>
  <c r="C241" i="6"/>
  <c r="F241" i="6" s="1"/>
  <c r="G241" i="6" s="1"/>
  <c r="H241" i="6" s="1"/>
  <c r="B189" i="12" s="1"/>
  <c r="C244" i="6"/>
  <c r="F244" i="6" s="1"/>
  <c r="G244" i="6" s="1"/>
  <c r="H244" i="6" s="1"/>
  <c r="B192" i="12" s="1"/>
  <c r="C247" i="6"/>
  <c r="F247" i="6" s="1"/>
  <c r="G247" i="6" s="1"/>
  <c r="H247" i="6" s="1"/>
  <c r="B195" i="12" s="1"/>
  <c r="C254" i="6"/>
  <c r="F254" i="6" s="1"/>
  <c r="G254" i="6" s="1"/>
  <c r="H254" i="6" s="1"/>
  <c r="B202" i="12" s="1"/>
  <c r="C257" i="6"/>
  <c r="F257" i="6" s="1"/>
  <c r="G257" i="6" s="1"/>
  <c r="H257" i="6" s="1"/>
  <c r="B205" i="12" s="1"/>
  <c r="C260" i="6"/>
  <c r="F260" i="6" s="1"/>
  <c r="G260" i="6" s="1"/>
  <c r="H260" i="6" s="1"/>
  <c r="B208" i="12" s="1"/>
  <c r="C263" i="6"/>
  <c r="F263" i="6" s="1"/>
  <c r="G263" i="6" s="1"/>
  <c r="H263" i="6" s="1"/>
  <c r="B211" i="12" s="1"/>
  <c r="C270" i="6"/>
  <c r="F270" i="6" s="1"/>
  <c r="G270" i="6" s="1"/>
  <c r="H270" i="6" s="1"/>
  <c r="B218" i="12" s="1"/>
  <c r="C273" i="6"/>
  <c r="F273" i="6" s="1"/>
  <c r="G273" i="6" s="1"/>
  <c r="H273" i="6" s="1"/>
  <c r="B221" i="12" s="1"/>
  <c r="C276" i="6"/>
  <c r="F276" i="6" s="1"/>
  <c r="G276" i="6" s="1"/>
  <c r="H276" i="6" s="1"/>
  <c r="B224" i="12" s="1"/>
  <c r="C279" i="6"/>
  <c r="F279" i="6" s="1"/>
  <c r="G279" i="6" s="1"/>
  <c r="H279" i="6" s="1"/>
  <c r="B227" i="12" s="1"/>
  <c r="C286" i="6"/>
  <c r="F286" i="6" s="1"/>
  <c r="G286" i="6" s="1"/>
  <c r="H286" i="6" s="1"/>
  <c r="B234" i="12" s="1"/>
  <c r="C289" i="6"/>
  <c r="F289" i="6" s="1"/>
  <c r="G289" i="6" s="1"/>
  <c r="H289" i="6" s="1"/>
  <c r="B237" i="12" s="1"/>
  <c r="C292" i="6"/>
  <c r="F292" i="6" s="1"/>
  <c r="G292" i="6" s="1"/>
  <c r="H292" i="6" s="1"/>
  <c r="B240" i="12" s="1"/>
  <c r="C295" i="6"/>
  <c r="F295" i="6" s="1"/>
  <c r="G295" i="6" s="1"/>
  <c r="H295" i="6" s="1"/>
  <c r="B243" i="12" s="1"/>
  <c r="C302" i="6"/>
  <c r="F302" i="6" s="1"/>
  <c r="G302" i="6" s="1"/>
  <c r="H302" i="6" s="1"/>
  <c r="B250" i="12" s="1"/>
  <c r="C305" i="6"/>
  <c r="F305" i="6" s="1"/>
  <c r="G305" i="6" s="1"/>
  <c r="H305" i="6" s="1"/>
  <c r="B253" i="12" s="1"/>
  <c r="C308" i="6"/>
  <c r="F308" i="6" s="1"/>
  <c r="G308" i="6" s="1"/>
  <c r="H308" i="6" s="1"/>
  <c r="B256" i="12" s="1"/>
  <c r="C311" i="6"/>
  <c r="F311" i="6" s="1"/>
  <c r="G311" i="6" s="1"/>
  <c r="H311" i="6" s="1"/>
  <c r="B259" i="12" s="1"/>
  <c r="C318" i="6"/>
  <c r="F318" i="6" s="1"/>
  <c r="G318" i="6" s="1"/>
  <c r="H318" i="6" s="1"/>
  <c r="B266" i="12" s="1"/>
  <c r="C321" i="6"/>
  <c r="F321" i="6" s="1"/>
  <c r="G321" i="6" s="1"/>
  <c r="H321" i="6" s="1"/>
  <c r="B269" i="12" s="1"/>
  <c r="C324" i="6"/>
  <c r="F324" i="6" s="1"/>
  <c r="G324" i="6" s="1"/>
  <c r="H324" i="6" s="1"/>
  <c r="B272" i="12" s="1"/>
  <c r="C327" i="6"/>
  <c r="F327" i="6" s="1"/>
  <c r="G327" i="6" s="1"/>
  <c r="H327" i="6" s="1"/>
  <c r="B275" i="12" s="1"/>
  <c r="C334" i="6"/>
  <c r="F334" i="6" s="1"/>
  <c r="G334" i="6" s="1"/>
  <c r="H334" i="6" s="1"/>
  <c r="B282" i="12" s="1"/>
  <c r="C337" i="6"/>
  <c r="F337" i="6" s="1"/>
  <c r="G337" i="6" s="1"/>
  <c r="H337" i="6" s="1"/>
  <c r="B285" i="12" s="1"/>
  <c r="C340" i="6"/>
  <c r="F340" i="6" s="1"/>
  <c r="G340" i="6" s="1"/>
  <c r="H340" i="6" s="1"/>
  <c r="B288" i="12" s="1"/>
  <c r="C343" i="6"/>
  <c r="F343" i="6" s="1"/>
  <c r="G343" i="6" s="1"/>
  <c r="H343" i="6" s="1"/>
  <c r="B291" i="12" s="1"/>
  <c r="C350" i="6"/>
  <c r="F350" i="6" s="1"/>
  <c r="G350" i="6" s="1"/>
  <c r="H350" i="6" s="1"/>
  <c r="B298" i="12" s="1"/>
  <c r="C353" i="6"/>
  <c r="F353" i="6" s="1"/>
  <c r="G353" i="6" s="1"/>
  <c r="H353" i="6" s="1"/>
  <c r="B301" i="12" s="1"/>
  <c r="C356" i="6"/>
  <c r="F356" i="6" s="1"/>
  <c r="G356" i="6" s="1"/>
  <c r="H356" i="6" s="1"/>
  <c r="B304" i="12" s="1"/>
  <c r="C359" i="6"/>
  <c r="F359" i="6" s="1"/>
  <c r="G359" i="6" s="1"/>
  <c r="H359" i="6" s="1"/>
  <c r="B307" i="12" s="1"/>
  <c r="C366" i="6"/>
  <c r="F366" i="6" s="1"/>
  <c r="G366" i="6" s="1"/>
  <c r="H366" i="6" s="1"/>
  <c r="B314" i="12" s="1"/>
  <c r="C369" i="6"/>
  <c r="F369" i="6" s="1"/>
  <c r="G369" i="6" s="1"/>
  <c r="H369" i="6" s="1"/>
  <c r="B317" i="12" s="1"/>
  <c r="C372" i="6"/>
  <c r="F372" i="6" s="1"/>
  <c r="G372" i="6" s="1"/>
  <c r="H372" i="6" s="1"/>
  <c r="B320" i="12" s="1"/>
  <c r="C375" i="6"/>
  <c r="F375" i="6" s="1"/>
  <c r="G375" i="6" s="1"/>
  <c r="H375" i="6" s="1"/>
  <c r="B323" i="12" s="1"/>
  <c r="C382" i="6"/>
  <c r="F382" i="6" s="1"/>
  <c r="G382" i="6" s="1"/>
  <c r="H382" i="6" s="1"/>
  <c r="B330" i="12" s="1"/>
  <c r="C385" i="6"/>
  <c r="F385" i="6" s="1"/>
  <c r="G385" i="6" s="1"/>
  <c r="H385" i="6" s="1"/>
  <c r="B333" i="12" s="1"/>
  <c r="C388" i="6"/>
  <c r="F388" i="6" s="1"/>
  <c r="G388" i="6" s="1"/>
  <c r="H388" i="6" s="1"/>
  <c r="B336" i="12" s="1"/>
  <c r="C391" i="6"/>
  <c r="F391" i="6" s="1"/>
  <c r="G391" i="6" s="1"/>
  <c r="H391" i="6" s="1"/>
  <c r="B339" i="12" s="1"/>
  <c r="C398" i="6"/>
  <c r="F398" i="6" s="1"/>
  <c r="G398" i="6" s="1"/>
  <c r="H398" i="6" s="1"/>
  <c r="B346" i="12" s="1"/>
  <c r="C401" i="6"/>
  <c r="F401" i="6" s="1"/>
  <c r="G401" i="6" s="1"/>
  <c r="H401" i="6" s="1"/>
  <c r="B349" i="12" s="1"/>
  <c r="C404" i="6"/>
  <c r="F404" i="6" s="1"/>
  <c r="G404" i="6" s="1"/>
  <c r="H404" i="6" s="1"/>
  <c r="B352" i="12" s="1"/>
  <c r="C407" i="6"/>
  <c r="F407" i="6" s="1"/>
  <c r="G407" i="6" s="1"/>
  <c r="H407" i="6" s="1"/>
  <c r="B355" i="12" s="1"/>
  <c r="C414" i="6"/>
  <c r="F414" i="6" s="1"/>
  <c r="G414" i="6" s="1"/>
  <c r="H414" i="6" s="1"/>
  <c r="B362" i="12" s="1"/>
  <c r="C417" i="6"/>
  <c r="F417" i="6" s="1"/>
  <c r="G417" i="6" s="1"/>
  <c r="H417" i="6" s="1"/>
  <c r="B365" i="12" s="1"/>
  <c r="C420" i="6"/>
  <c r="F420" i="6" s="1"/>
  <c r="G420" i="6" s="1"/>
  <c r="H420" i="6" s="1"/>
  <c r="B368" i="12" s="1"/>
  <c r="C423" i="6"/>
  <c r="F423" i="6" s="1"/>
  <c r="G423" i="6" s="1"/>
  <c r="H423" i="6" s="1"/>
  <c r="B371" i="12" s="1"/>
  <c r="C430" i="6"/>
  <c r="F430" i="6" s="1"/>
  <c r="G430" i="6" s="1"/>
  <c r="H430" i="6" s="1"/>
  <c r="B378" i="12" s="1"/>
  <c r="C433" i="6"/>
  <c r="F433" i="6" s="1"/>
  <c r="G433" i="6" s="1"/>
  <c r="H433" i="6" s="1"/>
  <c r="B381" i="12" s="1"/>
  <c r="C436" i="6"/>
  <c r="F436" i="6" s="1"/>
  <c r="G436" i="6" s="1"/>
  <c r="H436" i="6" s="1"/>
  <c r="B384" i="12" s="1"/>
  <c r="C439" i="6"/>
  <c r="F439" i="6" s="1"/>
  <c r="G439" i="6" s="1"/>
  <c r="H439" i="6" s="1"/>
  <c r="B387" i="12" s="1"/>
  <c r="C446" i="6"/>
  <c r="F446" i="6" s="1"/>
  <c r="G446" i="6" s="1"/>
  <c r="H446" i="6" s="1"/>
  <c r="B394" i="12" s="1"/>
  <c r="C449" i="6"/>
  <c r="F449" i="6" s="1"/>
  <c r="G449" i="6" s="1"/>
  <c r="H449" i="6" s="1"/>
  <c r="B397" i="12" s="1"/>
  <c r="C452" i="6"/>
  <c r="F452" i="6" s="1"/>
  <c r="G452" i="6" s="1"/>
  <c r="H452" i="6" s="1"/>
  <c r="B400" i="12" s="1"/>
  <c r="C455" i="6"/>
  <c r="F455" i="6" s="1"/>
  <c r="G455" i="6" s="1"/>
  <c r="H455" i="6" s="1"/>
  <c r="B403" i="12" s="1"/>
  <c r="C462" i="6"/>
  <c r="F462" i="6" s="1"/>
  <c r="G462" i="6" s="1"/>
  <c r="H462" i="6" s="1"/>
  <c r="B410" i="12" s="1"/>
  <c r="C465" i="6"/>
  <c r="F465" i="6" s="1"/>
  <c r="G465" i="6" s="1"/>
  <c r="H465" i="6" s="1"/>
  <c r="B413" i="12" s="1"/>
  <c r="C468" i="6"/>
  <c r="F468" i="6" s="1"/>
  <c r="G468" i="6" s="1"/>
  <c r="H468" i="6" s="1"/>
  <c r="B416" i="12" s="1"/>
  <c r="C471" i="6"/>
  <c r="F471" i="6" s="1"/>
  <c r="G471" i="6" s="1"/>
  <c r="H471" i="6" s="1"/>
  <c r="B419" i="12" s="1"/>
  <c r="C478" i="6"/>
  <c r="F478" i="6" s="1"/>
  <c r="G478" i="6" s="1"/>
  <c r="H478" i="6" s="1"/>
  <c r="B426" i="12" s="1"/>
  <c r="C481" i="6"/>
  <c r="F481" i="6" s="1"/>
  <c r="G481" i="6" s="1"/>
  <c r="H481" i="6" s="1"/>
  <c r="B429" i="12" s="1"/>
  <c r="C484" i="6"/>
  <c r="F484" i="6" s="1"/>
  <c r="G484" i="6" s="1"/>
  <c r="H484" i="6" s="1"/>
  <c r="B432" i="12" s="1"/>
  <c r="C487" i="6"/>
  <c r="F487" i="6" s="1"/>
  <c r="G487" i="6" s="1"/>
  <c r="H487" i="6" s="1"/>
  <c r="B435" i="12" s="1"/>
  <c r="C494" i="6"/>
  <c r="F494" i="6" s="1"/>
  <c r="G494" i="6" s="1"/>
  <c r="H494" i="6" s="1"/>
  <c r="B442" i="12" s="1"/>
  <c r="C497" i="6"/>
  <c r="F497" i="6" s="1"/>
  <c r="G497" i="6" s="1"/>
  <c r="H497" i="6" s="1"/>
  <c r="B445" i="12" s="1"/>
  <c r="C500" i="6"/>
  <c r="F500" i="6" s="1"/>
  <c r="G500" i="6" s="1"/>
  <c r="H500" i="6" s="1"/>
  <c r="B448" i="12" s="1"/>
  <c r="C503" i="6"/>
  <c r="F503" i="6" s="1"/>
  <c r="G503" i="6" s="1"/>
  <c r="H503" i="6" s="1"/>
  <c r="B451" i="12" s="1"/>
  <c r="C510" i="6"/>
  <c r="F510" i="6" s="1"/>
  <c r="G510" i="6" s="1"/>
  <c r="H510" i="6" s="1"/>
  <c r="B458" i="12" s="1"/>
  <c r="C513" i="6"/>
  <c r="F513" i="6" s="1"/>
  <c r="G513" i="6" s="1"/>
  <c r="H513" i="6" s="1"/>
  <c r="B461" i="12" s="1"/>
  <c r="C516" i="6"/>
  <c r="F516" i="6" s="1"/>
  <c r="G516" i="6" s="1"/>
  <c r="H516" i="6" s="1"/>
  <c r="B464" i="12" s="1"/>
  <c r="C519" i="6"/>
  <c r="F519" i="6" s="1"/>
  <c r="G519" i="6" s="1"/>
  <c r="H519" i="6" s="1"/>
  <c r="B467" i="12" s="1"/>
  <c r="C526" i="6"/>
  <c r="F526" i="6" s="1"/>
  <c r="G526" i="6" s="1"/>
  <c r="H526" i="6" s="1"/>
  <c r="B474" i="12" s="1"/>
  <c r="C529" i="6"/>
  <c r="F529" i="6" s="1"/>
  <c r="G529" i="6" s="1"/>
  <c r="H529" i="6" s="1"/>
  <c r="B477" i="12" s="1"/>
  <c r="C532" i="6"/>
  <c r="F532" i="6" s="1"/>
  <c r="G532" i="6" s="1"/>
  <c r="H532" i="6" s="1"/>
  <c r="B480" i="12" s="1"/>
  <c r="C535" i="6"/>
  <c r="F535" i="6" s="1"/>
  <c r="G535" i="6" s="1"/>
  <c r="H535" i="6" s="1"/>
  <c r="B483" i="12" s="1"/>
  <c r="C542" i="6"/>
  <c r="F542" i="6" s="1"/>
  <c r="G542" i="6" s="1"/>
  <c r="H542" i="6" s="1"/>
  <c r="B490" i="12" s="1"/>
  <c r="C545" i="6"/>
  <c r="F545" i="6" s="1"/>
  <c r="G545" i="6" s="1"/>
  <c r="H545" i="6" s="1"/>
  <c r="B493" i="12" s="1"/>
  <c r="C548" i="6"/>
  <c r="F548" i="6" s="1"/>
  <c r="G548" i="6" s="1"/>
  <c r="H548" i="6" s="1"/>
  <c r="B496" i="12" s="1"/>
  <c r="C551" i="6"/>
  <c r="F551" i="6" s="1"/>
  <c r="G551" i="6" s="1"/>
  <c r="H551" i="6" s="1"/>
  <c r="B499" i="12" s="1"/>
  <c r="C558" i="6"/>
  <c r="F558" i="6" s="1"/>
  <c r="G558" i="6" s="1"/>
  <c r="H558" i="6" s="1"/>
  <c r="B506" i="12" s="1"/>
  <c r="C561" i="6"/>
  <c r="F561" i="6" s="1"/>
  <c r="G561" i="6" s="1"/>
  <c r="H561" i="6" s="1"/>
  <c r="B509" i="12" s="1"/>
  <c r="C564" i="6"/>
  <c r="F564" i="6" s="1"/>
  <c r="G564" i="6" s="1"/>
  <c r="H564" i="6" s="1"/>
  <c r="B512" i="12" s="1"/>
  <c r="C567" i="6"/>
  <c r="F567" i="6" s="1"/>
  <c r="G567" i="6" s="1"/>
  <c r="H567" i="6" s="1"/>
  <c r="B515" i="12" s="1"/>
  <c r="C574" i="6"/>
  <c r="F574" i="6" s="1"/>
  <c r="G574" i="6" s="1"/>
  <c r="H574" i="6" s="1"/>
  <c r="B522" i="12" s="1"/>
  <c r="C577" i="6"/>
  <c r="F577" i="6" s="1"/>
  <c r="G577" i="6" s="1"/>
  <c r="H577" i="6" s="1"/>
  <c r="B525" i="12" s="1"/>
  <c r="C580" i="6"/>
  <c r="F580" i="6" s="1"/>
  <c r="G580" i="6" s="1"/>
  <c r="H580" i="6" s="1"/>
  <c r="B528" i="12" s="1"/>
  <c r="C583" i="6"/>
  <c r="F583" i="6" s="1"/>
  <c r="G583" i="6" s="1"/>
  <c r="H583" i="6" s="1"/>
  <c r="B531" i="12" s="1"/>
  <c r="C590" i="6"/>
  <c r="F590" i="6" s="1"/>
  <c r="G590" i="6" s="1"/>
  <c r="H590" i="6" s="1"/>
  <c r="B538" i="12" s="1"/>
  <c r="C593" i="6"/>
  <c r="F593" i="6" s="1"/>
  <c r="G593" i="6" s="1"/>
  <c r="H593" i="6" s="1"/>
  <c r="B541" i="12" s="1"/>
  <c r="C596" i="6"/>
  <c r="F596" i="6" s="1"/>
  <c r="G596" i="6" s="1"/>
  <c r="H596" i="6" s="1"/>
  <c r="B544" i="12" s="1"/>
  <c r="C599" i="6"/>
  <c r="F599" i="6" s="1"/>
  <c r="G599" i="6" s="1"/>
  <c r="H599" i="6" s="1"/>
  <c r="B547" i="12" s="1"/>
  <c r="C606" i="6"/>
  <c r="F606" i="6" s="1"/>
  <c r="G606" i="6" s="1"/>
  <c r="H606" i="6" s="1"/>
  <c r="B554" i="12" s="1"/>
  <c r="C609" i="6"/>
  <c r="F609" i="6" s="1"/>
  <c r="G609" i="6" s="1"/>
  <c r="H609" i="6" s="1"/>
  <c r="B557" i="12" s="1"/>
  <c r="C612" i="6"/>
  <c r="F612" i="6" s="1"/>
  <c r="G612" i="6" s="1"/>
  <c r="H612" i="6" s="1"/>
  <c r="B560" i="12" s="1"/>
  <c r="C615" i="6"/>
  <c r="F615" i="6" s="1"/>
  <c r="G615" i="6" s="1"/>
  <c r="H615" i="6" s="1"/>
  <c r="B563" i="12" s="1"/>
  <c r="C622" i="6"/>
  <c r="F622" i="6" s="1"/>
  <c r="G622" i="6" s="1"/>
  <c r="H622" i="6" s="1"/>
  <c r="B570" i="12" s="1"/>
  <c r="C625" i="6"/>
  <c r="F625" i="6" s="1"/>
  <c r="G625" i="6" s="1"/>
  <c r="H625" i="6" s="1"/>
  <c r="B573" i="12" s="1"/>
  <c r="C628" i="6"/>
  <c r="F628" i="6" s="1"/>
  <c r="G628" i="6" s="1"/>
  <c r="H628" i="6" s="1"/>
  <c r="B576" i="12" s="1"/>
  <c r="C631" i="6"/>
  <c r="F631" i="6" s="1"/>
  <c r="G631" i="6" s="1"/>
  <c r="H631" i="6" s="1"/>
  <c r="B579" i="12" s="1"/>
  <c r="C638" i="6"/>
  <c r="F638" i="6" s="1"/>
  <c r="G638" i="6" s="1"/>
  <c r="H638" i="6" s="1"/>
  <c r="B586" i="12" s="1"/>
  <c r="C641" i="6"/>
  <c r="F641" i="6" s="1"/>
  <c r="G641" i="6" s="1"/>
  <c r="H641" i="6" s="1"/>
  <c r="B589" i="12" s="1"/>
  <c r="C644" i="6"/>
  <c r="F644" i="6" s="1"/>
  <c r="G644" i="6" s="1"/>
  <c r="H644" i="6" s="1"/>
  <c r="B592" i="12" s="1"/>
  <c r="C67" i="6"/>
  <c r="F67" i="6" s="1"/>
  <c r="G67" i="6" s="1"/>
  <c r="H67" i="6" s="1"/>
  <c r="B15" i="12" s="1"/>
  <c r="C75" i="6"/>
  <c r="F75" i="6" s="1"/>
  <c r="G75" i="6" s="1"/>
  <c r="H75" i="6" s="1"/>
  <c r="B23" i="12" s="1"/>
  <c r="C83" i="6"/>
  <c r="F83" i="6" s="1"/>
  <c r="G83" i="6" s="1"/>
  <c r="H83" i="6" s="1"/>
  <c r="B31" i="12" s="1"/>
  <c r="C91" i="6"/>
  <c r="F91" i="6" s="1"/>
  <c r="G91" i="6" s="1"/>
  <c r="H91" i="6" s="1"/>
  <c r="B39" i="12" s="1"/>
  <c r="C98" i="6"/>
  <c r="F98" i="6" s="1"/>
  <c r="G98" i="6" s="1"/>
  <c r="H98" i="6" s="1"/>
  <c r="B46" i="12" s="1"/>
  <c r="C102" i="6"/>
  <c r="F102" i="6" s="1"/>
  <c r="G102" i="6" s="1"/>
  <c r="H102" i="6" s="1"/>
  <c r="B50" i="12" s="1"/>
  <c r="C106" i="6"/>
  <c r="F106" i="6" s="1"/>
  <c r="G106" i="6" s="1"/>
  <c r="H106" i="6" s="1"/>
  <c r="B54" i="12" s="1"/>
  <c r="C110" i="6"/>
  <c r="F110" i="6" s="1"/>
  <c r="G110" i="6" s="1"/>
  <c r="H110" i="6" s="1"/>
  <c r="B58" i="12" s="1"/>
  <c r="C114" i="6"/>
  <c r="F114" i="6" s="1"/>
  <c r="G114" i="6" s="1"/>
  <c r="H114" i="6" s="1"/>
  <c r="B62" i="12" s="1"/>
  <c r="C118" i="6"/>
  <c r="F118" i="6" s="1"/>
  <c r="G118" i="6" s="1"/>
  <c r="H118" i="6" s="1"/>
  <c r="B66" i="12" s="1"/>
  <c r="C122" i="6"/>
  <c r="F122" i="6" s="1"/>
  <c r="G122" i="6" s="1"/>
  <c r="H122" i="6" s="1"/>
  <c r="B70" i="12" s="1"/>
  <c r="C126" i="6"/>
  <c r="F126" i="6" s="1"/>
  <c r="G126" i="6" s="1"/>
  <c r="H126" i="6" s="1"/>
  <c r="B74" i="12" s="1"/>
  <c r="C130" i="6"/>
  <c r="F130" i="6" s="1"/>
  <c r="G130" i="6" s="1"/>
  <c r="H130" i="6" s="1"/>
  <c r="B78" i="12" s="1"/>
  <c r="C134" i="6"/>
  <c r="F134" i="6" s="1"/>
  <c r="G134" i="6" s="1"/>
  <c r="H134" i="6" s="1"/>
  <c r="B82" i="12" s="1"/>
  <c r="C138" i="6"/>
  <c r="F138" i="6" s="1"/>
  <c r="G138" i="6" s="1"/>
  <c r="H138" i="6" s="1"/>
  <c r="B86" i="12" s="1"/>
  <c r="C142" i="6"/>
  <c r="F142" i="6" s="1"/>
  <c r="G142" i="6" s="1"/>
  <c r="H142" i="6" s="1"/>
  <c r="B90" i="12" s="1"/>
  <c r="C146" i="6"/>
  <c r="F146" i="6" s="1"/>
  <c r="G146" i="6" s="1"/>
  <c r="H146" i="6" s="1"/>
  <c r="B94" i="12" s="1"/>
  <c r="C150" i="6"/>
  <c r="F150" i="6" s="1"/>
  <c r="G150" i="6" s="1"/>
  <c r="H150" i="6" s="1"/>
  <c r="B98" i="12" s="1"/>
  <c r="C154" i="6"/>
  <c r="F154" i="6" s="1"/>
  <c r="G154" i="6" s="1"/>
  <c r="H154" i="6" s="1"/>
  <c r="B102" i="12" s="1"/>
  <c r="C158" i="6"/>
  <c r="F158" i="6" s="1"/>
  <c r="G158" i="6" s="1"/>
  <c r="H158" i="6" s="1"/>
  <c r="B106" i="12" s="1"/>
  <c r="C162" i="6"/>
  <c r="F162" i="6" s="1"/>
  <c r="G162" i="6" s="1"/>
  <c r="H162" i="6" s="1"/>
  <c r="B110" i="12" s="1"/>
  <c r="C166" i="6"/>
  <c r="F166" i="6" s="1"/>
  <c r="G166" i="6" s="1"/>
  <c r="H166" i="6" s="1"/>
  <c r="B114" i="12" s="1"/>
  <c r="C170" i="6"/>
  <c r="F170" i="6" s="1"/>
  <c r="G170" i="6" s="1"/>
  <c r="H170" i="6" s="1"/>
  <c r="B118" i="12" s="1"/>
  <c r="C174" i="6"/>
  <c r="F174" i="6" s="1"/>
  <c r="G174" i="6" s="1"/>
  <c r="H174" i="6" s="1"/>
  <c r="B122" i="12" s="1"/>
  <c r="C178" i="6"/>
  <c r="F178" i="6" s="1"/>
  <c r="G178" i="6" s="1"/>
  <c r="H178" i="6" s="1"/>
  <c r="B126" i="12" s="1"/>
  <c r="C182" i="6"/>
  <c r="F182" i="6" s="1"/>
  <c r="G182" i="6" s="1"/>
  <c r="H182" i="6" s="1"/>
  <c r="B130" i="12" s="1"/>
  <c r="C186" i="6"/>
  <c r="F186" i="6" s="1"/>
  <c r="G186" i="6" s="1"/>
  <c r="H186" i="6" s="1"/>
  <c r="B134" i="12" s="1"/>
  <c r="C190" i="6"/>
  <c r="F190" i="6" s="1"/>
  <c r="G190" i="6" s="1"/>
  <c r="H190" i="6" s="1"/>
  <c r="B138" i="12" s="1"/>
  <c r="C194" i="6"/>
  <c r="F194" i="6" s="1"/>
  <c r="G194" i="6" s="1"/>
  <c r="H194" i="6" s="1"/>
  <c r="B142" i="12" s="1"/>
  <c r="C198" i="6"/>
  <c r="F198" i="6" s="1"/>
  <c r="G198" i="6" s="1"/>
  <c r="H198" i="6" s="1"/>
  <c r="B146" i="12" s="1"/>
  <c r="C202" i="6"/>
  <c r="F202" i="6" s="1"/>
  <c r="G202" i="6" s="1"/>
  <c r="H202" i="6" s="1"/>
  <c r="B150" i="12" s="1"/>
  <c r="C206" i="6"/>
  <c r="F206" i="6" s="1"/>
  <c r="G206" i="6" s="1"/>
  <c r="H206" i="6" s="1"/>
  <c r="B154" i="12" s="1"/>
  <c r="C210" i="6"/>
  <c r="F210" i="6" s="1"/>
  <c r="G210" i="6" s="1"/>
  <c r="H210" i="6" s="1"/>
  <c r="B158" i="12" s="1"/>
  <c r="C213" i="6"/>
  <c r="F213" i="6" s="1"/>
  <c r="G213" i="6" s="1"/>
  <c r="H213" i="6" s="1"/>
  <c r="B161" i="12" s="1"/>
  <c r="C216" i="6"/>
  <c r="F216" i="6" s="1"/>
  <c r="G216" i="6" s="1"/>
  <c r="H216" i="6" s="1"/>
  <c r="B164" i="12" s="1"/>
  <c r="C219" i="6"/>
  <c r="F219" i="6" s="1"/>
  <c r="G219" i="6" s="1"/>
  <c r="H219" i="6" s="1"/>
  <c r="B167" i="12" s="1"/>
  <c r="C226" i="6"/>
  <c r="F226" i="6" s="1"/>
  <c r="G226" i="6" s="1"/>
  <c r="H226" i="6" s="1"/>
  <c r="B174" i="12" s="1"/>
  <c r="C229" i="6"/>
  <c r="F229" i="6" s="1"/>
  <c r="G229" i="6" s="1"/>
  <c r="H229" i="6" s="1"/>
  <c r="B177" i="12" s="1"/>
  <c r="C232" i="6"/>
  <c r="F232" i="6" s="1"/>
  <c r="G232" i="6" s="1"/>
  <c r="H232" i="6" s="1"/>
  <c r="B180" i="12" s="1"/>
  <c r="C235" i="6"/>
  <c r="F235" i="6" s="1"/>
  <c r="G235" i="6" s="1"/>
  <c r="H235" i="6" s="1"/>
  <c r="B183" i="12" s="1"/>
  <c r="C242" i="6"/>
  <c r="F242" i="6" s="1"/>
  <c r="G242" i="6" s="1"/>
  <c r="H242" i="6" s="1"/>
  <c r="B190" i="12" s="1"/>
  <c r="C245" i="6"/>
  <c r="F245" i="6" s="1"/>
  <c r="G245" i="6" s="1"/>
  <c r="H245" i="6" s="1"/>
  <c r="B193" i="12" s="1"/>
  <c r="C248" i="6"/>
  <c r="F248" i="6" s="1"/>
  <c r="G248" i="6" s="1"/>
  <c r="H248" i="6" s="1"/>
  <c r="B196" i="12" s="1"/>
  <c r="C251" i="6"/>
  <c r="F251" i="6" s="1"/>
  <c r="G251" i="6" s="1"/>
  <c r="H251" i="6" s="1"/>
  <c r="B199" i="12" s="1"/>
  <c r="C258" i="6"/>
  <c r="F258" i="6" s="1"/>
  <c r="G258" i="6" s="1"/>
  <c r="H258" i="6" s="1"/>
  <c r="B206" i="12" s="1"/>
  <c r="C261" i="6"/>
  <c r="F261" i="6" s="1"/>
  <c r="G261" i="6" s="1"/>
  <c r="H261" i="6" s="1"/>
  <c r="B209" i="12" s="1"/>
  <c r="C264" i="6"/>
  <c r="F264" i="6" s="1"/>
  <c r="G264" i="6" s="1"/>
  <c r="H264" i="6" s="1"/>
  <c r="B212" i="12" s="1"/>
  <c r="C267" i="6"/>
  <c r="F267" i="6" s="1"/>
  <c r="G267" i="6" s="1"/>
  <c r="H267" i="6" s="1"/>
  <c r="B215" i="12" s="1"/>
  <c r="C274" i="6"/>
  <c r="F274" i="6" s="1"/>
  <c r="G274" i="6" s="1"/>
  <c r="H274" i="6" s="1"/>
  <c r="B222" i="12" s="1"/>
  <c r="C277" i="6"/>
  <c r="F277" i="6" s="1"/>
  <c r="G277" i="6" s="1"/>
  <c r="H277" i="6" s="1"/>
  <c r="B225" i="12" s="1"/>
  <c r="C280" i="6"/>
  <c r="F280" i="6" s="1"/>
  <c r="G280" i="6" s="1"/>
  <c r="H280" i="6" s="1"/>
  <c r="B228" i="12" s="1"/>
  <c r="C283" i="6"/>
  <c r="F283" i="6" s="1"/>
  <c r="G283" i="6" s="1"/>
  <c r="H283" i="6" s="1"/>
  <c r="B231" i="12" s="1"/>
  <c r="C290" i="6"/>
  <c r="F290" i="6" s="1"/>
  <c r="G290" i="6" s="1"/>
  <c r="H290" i="6" s="1"/>
  <c r="B238" i="12" s="1"/>
  <c r="C293" i="6"/>
  <c r="F293" i="6" s="1"/>
  <c r="G293" i="6" s="1"/>
  <c r="H293" i="6" s="1"/>
  <c r="B241" i="12" s="1"/>
  <c r="C296" i="6"/>
  <c r="F296" i="6" s="1"/>
  <c r="G296" i="6" s="1"/>
  <c r="H296" i="6" s="1"/>
  <c r="B244" i="12" s="1"/>
  <c r="C299" i="6"/>
  <c r="F299" i="6" s="1"/>
  <c r="G299" i="6" s="1"/>
  <c r="H299" i="6" s="1"/>
  <c r="B247" i="12" s="1"/>
  <c r="C306" i="6"/>
  <c r="F306" i="6" s="1"/>
  <c r="G306" i="6" s="1"/>
  <c r="H306" i="6" s="1"/>
  <c r="B254" i="12" s="1"/>
  <c r="C309" i="6"/>
  <c r="F309" i="6" s="1"/>
  <c r="G309" i="6" s="1"/>
  <c r="H309" i="6" s="1"/>
  <c r="B257" i="12" s="1"/>
  <c r="C312" i="6"/>
  <c r="F312" i="6" s="1"/>
  <c r="G312" i="6" s="1"/>
  <c r="H312" i="6" s="1"/>
  <c r="B260" i="12" s="1"/>
  <c r="C315" i="6"/>
  <c r="F315" i="6" s="1"/>
  <c r="G315" i="6" s="1"/>
  <c r="H315" i="6" s="1"/>
  <c r="B263" i="12" s="1"/>
  <c r="C322" i="6"/>
  <c r="F322" i="6" s="1"/>
  <c r="G322" i="6" s="1"/>
  <c r="H322" i="6" s="1"/>
  <c r="B270" i="12" s="1"/>
  <c r="C325" i="6"/>
  <c r="F325" i="6" s="1"/>
  <c r="G325" i="6" s="1"/>
  <c r="H325" i="6" s="1"/>
  <c r="B273" i="12" s="1"/>
  <c r="C328" i="6"/>
  <c r="F328" i="6" s="1"/>
  <c r="G328" i="6" s="1"/>
  <c r="H328" i="6" s="1"/>
  <c r="B276" i="12" s="1"/>
  <c r="C331" i="6"/>
  <c r="F331" i="6" s="1"/>
  <c r="G331" i="6" s="1"/>
  <c r="H331" i="6" s="1"/>
  <c r="B279" i="12" s="1"/>
  <c r="C338" i="6"/>
  <c r="F338" i="6" s="1"/>
  <c r="G338" i="6" s="1"/>
  <c r="H338" i="6" s="1"/>
  <c r="B286" i="12" s="1"/>
  <c r="C341" i="6"/>
  <c r="F341" i="6" s="1"/>
  <c r="G341" i="6" s="1"/>
  <c r="H341" i="6" s="1"/>
  <c r="B289" i="12" s="1"/>
  <c r="C344" i="6"/>
  <c r="F344" i="6" s="1"/>
  <c r="G344" i="6" s="1"/>
  <c r="H344" i="6" s="1"/>
  <c r="B292" i="12" s="1"/>
  <c r="C347" i="6"/>
  <c r="F347" i="6" s="1"/>
  <c r="G347" i="6" s="1"/>
  <c r="H347" i="6" s="1"/>
  <c r="B295" i="12" s="1"/>
  <c r="C354" i="6"/>
  <c r="F354" i="6" s="1"/>
  <c r="G354" i="6" s="1"/>
  <c r="H354" i="6" s="1"/>
  <c r="B302" i="12" s="1"/>
  <c r="C357" i="6"/>
  <c r="F357" i="6" s="1"/>
  <c r="G357" i="6" s="1"/>
  <c r="H357" i="6" s="1"/>
  <c r="B305" i="12" s="1"/>
  <c r="C360" i="6"/>
  <c r="F360" i="6" s="1"/>
  <c r="G360" i="6" s="1"/>
  <c r="H360" i="6" s="1"/>
  <c r="B308" i="12" s="1"/>
  <c r="C363" i="6"/>
  <c r="F363" i="6" s="1"/>
  <c r="G363" i="6" s="1"/>
  <c r="H363" i="6" s="1"/>
  <c r="B311" i="12" s="1"/>
  <c r="C370" i="6"/>
  <c r="F370" i="6" s="1"/>
  <c r="G370" i="6" s="1"/>
  <c r="H370" i="6" s="1"/>
  <c r="B318" i="12" s="1"/>
  <c r="C373" i="6"/>
  <c r="F373" i="6" s="1"/>
  <c r="G373" i="6" s="1"/>
  <c r="H373" i="6" s="1"/>
  <c r="B321" i="12" s="1"/>
  <c r="C376" i="6"/>
  <c r="F376" i="6" s="1"/>
  <c r="G376" i="6" s="1"/>
  <c r="H376" i="6" s="1"/>
  <c r="B324" i="12" s="1"/>
  <c r="C379" i="6"/>
  <c r="F379" i="6" s="1"/>
  <c r="G379" i="6" s="1"/>
  <c r="H379" i="6" s="1"/>
  <c r="B327" i="12" s="1"/>
  <c r="C386" i="6"/>
  <c r="F386" i="6" s="1"/>
  <c r="G386" i="6" s="1"/>
  <c r="H386" i="6" s="1"/>
  <c r="B334" i="12" s="1"/>
  <c r="C389" i="6"/>
  <c r="F389" i="6" s="1"/>
  <c r="G389" i="6" s="1"/>
  <c r="H389" i="6" s="1"/>
  <c r="B337" i="12" s="1"/>
  <c r="C392" i="6"/>
  <c r="F392" i="6" s="1"/>
  <c r="G392" i="6" s="1"/>
  <c r="H392" i="6" s="1"/>
  <c r="B340" i="12" s="1"/>
  <c r="C395" i="6"/>
  <c r="F395" i="6" s="1"/>
  <c r="G395" i="6" s="1"/>
  <c r="H395" i="6" s="1"/>
  <c r="B343" i="12" s="1"/>
  <c r="C402" i="6"/>
  <c r="F402" i="6" s="1"/>
  <c r="G402" i="6" s="1"/>
  <c r="H402" i="6" s="1"/>
  <c r="B350" i="12" s="1"/>
  <c r="C405" i="6"/>
  <c r="F405" i="6" s="1"/>
  <c r="G405" i="6" s="1"/>
  <c r="H405" i="6" s="1"/>
  <c r="B353" i="12" s="1"/>
  <c r="C408" i="6"/>
  <c r="F408" i="6" s="1"/>
  <c r="G408" i="6" s="1"/>
  <c r="H408" i="6" s="1"/>
  <c r="B356" i="12" s="1"/>
  <c r="C411" i="6"/>
  <c r="F411" i="6" s="1"/>
  <c r="G411" i="6" s="1"/>
  <c r="H411" i="6" s="1"/>
  <c r="B359" i="12" s="1"/>
  <c r="C418" i="6"/>
  <c r="F418" i="6" s="1"/>
  <c r="G418" i="6" s="1"/>
  <c r="H418" i="6" s="1"/>
  <c r="B366" i="12" s="1"/>
  <c r="C421" i="6"/>
  <c r="F421" i="6" s="1"/>
  <c r="G421" i="6" s="1"/>
  <c r="H421" i="6" s="1"/>
  <c r="B369" i="12" s="1"/>
  <c r="C424" i="6"/>
  <c r="F424" i="6" s="1"/>
  <c r="G424" i="6" s="1"/>
  <c r="H424" i="6" s="1"/>
  <c r="B372" i="12" s="1"/>
  <c r="C427" i="6"/>
  <c r="F427" i="6" s="1"/>
  <c r="G427" i="6" s="1"/>
  <c r="H427" i="6" s="1"/>
  <c r="B375" i="12" s="1"/>
  <c r="C434" i="6"/>
  <c r="F434" i="6" s="1"/>
  <c r="G434" i="6" s="1"/>
  <c r="H434" i="6" s="1"/>
  <c r="B382" i="12" s="1"/>
  <c r="C437" i="6"/>
  <c r="F437" i="6" s="1"/>
  <c r="G437" i="6" s="1"/>
  <c r="H437" i="6" s="1"/>
  <c r="B385" i="12" s="1"/>
  <c r="C440" i="6"/>
  <c r="F440" i="6" s="1"/>
  <c r="G440" i="6" s="1"/>
  <c r="H440" i="6" s="1"/>
  <c r="B388" i="12" s="1"/>
  <c r="C443" i="6"/>
  <c r="F443" i="6" s="1"/>
  <c r="G443" i="6" s="1"/>
  <c r="H443" i="6" s="1"/>
  <c r="B391" i="12" s="1"/>
  <c r="C450" i="6"/>
  <c r="F450" i="6" s="1"/>
  <c r="G450" i="6" s="1"/>
  <c r="H450" i="6" s="1"/>
  <c r="B398" i="12" s="1"/>
  <c r="C453" i="6"/>
  <c r="F453" i="6" s="1"/>
  <c r="G453" i="6" s="1"/>
  <c r="H453" i="6" s="1"/>
  <c r="B401" i="12" s="1"/>
  <c r="C456" i="6"/>
  <c r="F456" i="6" s="1"/>
  <c r="G456" i="6" s="1"/>
  <c r="H456" i="6" s="1"/>
  <c r="B404" i="12" s="1"/>
  <c r="C459" i="6"/>
  <c r="F459" i="6" s="1"/>
  <c r="G459" i="6" s="1"/>
  <c r="H459" i="6" s="1"/>
  <c r="B407" i="12" s="1"/>
  <c r="C466" i="6"/>
  <c r="F466" i="6" s="1"/>
  <c r="G466" i="6" s="1"/>
  <c r="H466" i="6" s="1"/>
  <c r="B414" i="12" s="1"/>
  <c r="C469" i="6"/>
  <c r="F469" i="6" s="1"/>
  <c r="G469" i="6" s="1"/>
  <c r="H469" i="6" s="1"/>
  <c r="B417" i="12" s="1"/>
  <c r="C472" i="6"/>
  <c r="F472" i="6" s="1"/>
  <c r="G472" i="6" s="1"/>
  <c r="H472" i="6" s="1"/>
  <c r="B420" i="12" s="1"/>
  <c r="C475" i="6"/>
  <c r="F475" i="6" s="1"/>
  <c r="G475" i="6" s="1"/>
  <c r="H475" i="6" s="1"/>
  <c r="B423" i="12" s="1"/>
  <c r="C482" i="6"/>
  <c r="F482" i="6" s="1"/>
  <c r="G482" i="6" s="1"/>
  <c r="H482" i="6" s="1"/>
  <c r="B430" i="12" s="1"/>
  <c r="C485" i="6"/>
  <c r="F485" i="6" s="1"/>
  <c r="G485" i="6" s="1"/>
  <c r="H485" i="6" s="1"/>
  <c r="B433" i="12" s="1"/>
  <c r="C488" i="6"/>
  <c r="F488" i="6" s="1"/>
  <c r="G488" i="6" s="1"/>
  <c r="H488" i="6" s="1"/>
  <c r="B436" i="12" s="1"/>
  <c r="C491" i="6"/>
  <c r="F491" i="6" s="1"/>
  <c r="G491" i="6" s="1"/>
  <c r="H491" i="6" s="1"/>
  <c r="B439" i="12" s="1"/>
  <c r="C498" i="6"/>
  <c r="F498" i="6" s="1"/>
  <c r="G498" i="6" s="1"/>
  <c r="H498" i="6" s="1"/>
  <c r="B446" i="12" s="1"/>
  <c r="C501" i="6"/>
  <c r="F501" i="6" s="1"/>
  <c r="G501" i="6" s="1"/>
  <c r="H501" i="6" s="1"/>
  <c r="B449" i="12" s="1"/>
  <c r="C504" i="6"/>
  <c r="F504" i="6" s="1"/>
  <c r="G504" i="6" s="1"/>
  <c r="H504" i="6" s="1"/>
  <c r="B452" i="12" s="1"/>
  <c r="C507" i="6"/>
  <c r="F507" i="6" s="1"/>
  <c r="G507" i="6" s="1"/>
  <c r="H507" i="6" s="1"/>
  <c r="B455" i="12" s="1"/>
  <c r="C514" i="6"/>
  <c r="F514" i="6" s="1"/>
  <c r="G514" i="6" s="1"/>
  <c r="H514" i="6" s="1"/>
  <c r="B462" i="12" s="1"/>
  <c r="C517" i="6"/>
  <c r="F517" i="6" s="1"/>
  <c r="G517" i="6" s="1"/>
  <c r="H517" i="6" s="1"/>
  <c r="B465" i="12" s="1"/>
  <c r="C520" i="6"/>
  <c r="F520" i="6" s="1"/>
  <c r="G520" i="6" s="1"/>
  <c r="H520" i="6" s="1"/>
  <c r="B468" i="12" s="1"/>
  <c r="C523" i="6"/>
  <c r="F523" i="6" s="1"/>
  <c r="G523" i="6" s="1"/>
  <c r="H523" i="6" s="1"/>
  <c r="B471" i="12" s="1"/>
  <c r="C530" i="6"/>
  <c r="F530" i="6" s="1"/>
  <c r="G530" i="6" s="1"/>
  <c r="H530" i="6" s="1"/>
  <c r="B478" i="12" s="1"/>
  <c r="C533" i="6"/>
  <c r="F533" i="6" s="1"/>
  <c r="G533" i="6" s="1"/>
  <c r="H533" i="6" s="1"/>
  <c r="B481" i="12" s="1"/>
  <c r="C536" i="6"/>
  <c r="F536" i="6" s="1"/>
  <c r="G536" i="6" s="1"/>
  <c r="H536" i="6" s="1"/>
  <c r="B484" i="12" s="1"/>
  <c r="C539" i="6"/>
  <c r="F539" i="6" s="1"/>
  <c r="G539" i="6" s="1"/>
  <c r="H539" i="6" s="1"/>
  <c r="B487" i="12" s="1"/>
  <c r="C546" i="6"/>
  <c r="F546" i="6" s="1"/>
  <c r="G546" i="6" s="1"/>
  <c r="H546" i="6" s="1"/>
  <c r="B494" i="12" s="1"/>
  <c r="C549" i="6"/>
  <c r="F549" i="6" s="1"/>
  <c r="G549" i="6" s="1"/>
  <c r="H549" i="6" s="1"/>
  <c r="B497" i="12" s="1"/>
  <c r="C552" i="6"/>
  <c r="F552" i="6" s="1"/>
  <c r="G552" i="6" s="1"/>
  <c r="H552" i="6" s="1"/>
  <c r="B500" i="12" s="1"/>
  <c r="C555" i="6"/>
  <c r="F555" i="6" s="1"/>
  <c r="G555" i="6" s="1"/>
  <c r="H555" i="6" s="1"/>
  <c r="B503" i="12" s="1"/>
  <c r="C562" i="6"/>
  <c r="F562" i="6" s="1"/>
  <c r="G562" i="6" s="1"/>
  <c r="H562" i="6" s="1"/>
  <c r="B510" i="12" s="1"/>
  <c r="C565" i="6"/>
  <c r="F565" i="6" s="1"/>
  <c r="G565" i="6" s="1"/>
  <c r="H565" i="6" s="1"/>
  <c r="B513" i="12" s="1"/>
  <c r="C568" i="6"/>
  <c r="F568" i="6" s="1"/>
  <c r="G568" i="6" s="1"/>
  <c r="H568" i="6" s="1"/>
  <c r="B516" i="12" s="1"/>
  <c r="C571" i="6"/>
  <c r="F571" i="6" s="1"/>
  <c r="G571" i="6" s="1"/>
  <c r="H571" i="6" s="1"/>
  <c r="B519" i="12" s="1"/>
  <c r="C578" i="6"/>
  <c r="F578" i="6" s="1"/>
  <c r="G578" i="6" s="1"/>
  <c r="H578" i="6" s="1"/>
  <c r="B526" i="12" s="1"/>
  <c r="C581" i="6"/>
  <c r="F581" i="6" s="1"/>
  <c r="G581" i="6" s="1"/>
  <c r="H581" i="6" s="1"/>
  <c r="B529" i="12" s="1"/>
  <c r="C584" i="6"/>
  <c r="F584" i="6" s="1"/>
  <c r="G584" i="6" s="1"/>
  <c r="H584" i="6" s="1"/>
  <c r="B532" i="12" s="1"/>
  <c r="C587" i="6"/>
  <c r="F587" i="6" s="1"/>
  <c r="G587" i="6" s="1"/>
  <c r="H587" i="6" s="1"/>
  <c r="B535" i="12" s="1"/>
  <c r="C594" i="6"/>
  <c r="F594" i="6" s="1"/>
  <c r="G594" i="6" s="1"/>
  <c r="H594" i="6" s="1"/>
  <c r="B542" i="12" s="1"/>
  <c r="C597" i="6"/>
  <c r="F597" i="6" s="1"/>
  <c r="G597" i="6" s="1"/>
  <c r="H597" i="6" s="1"/>
  <c r="B545" i="12" s="1"/>
  <c r="C600" i="6"/>
  <c r="F600" i="6" s="1"/>
  <c r="G600" i="6" s="1"/>
  <c r="H600" i="6" s="1"/>
  <c r="B548" i="12" s="1"/>
  <c r="C603" i="6"/>
  <c r="F603" i="6" s="1"/>
  <c r="G603" i="6" s="1"/>
  <c r="H603" i="6" s="1"/>
  <c r="B551" i="12" s="1"/>
  <c r="C610" i="6"/>
  <c r="F610" i="6" s="1"/>
  <c r="G610" i="6" s="1"/>
  <c r="H610" i="6" s="1"/>
  <c r="B558" i="12" s="1"/>
  <c r="C613" i="6"/>
  <c r="F613" i="6" s="1"/>
  <c r="G613" i="6" s="1"/>
  <c r="H613" i="6" s="1"/>
  <c r="B561" i="12" s="1"/>
  <c r="C616" i="6"/>
  <c r="F616" i="6" s="1"/>
  <c r="G616" i="6" s="1"/>
  <c r="H616" i="6" s="1"/>
  <c r="B564" i="12" s="1"/>
  <c r="C619" i="6"/>
  <c r="F619" i="6" s="1"/>
  <c r="G619" i="6" s="1"/>
  <c r="H619" i="6" s="1"/>
  <c r="B567" i="12" s="1"/>
  <c r="C626" i="6"/>
  <c r="F626" i="6" s="1"/>
  <c r="G626" i="6" s="1"/>
  <c r="H626" i="6" s="1"/>
  <c r="B574" i="12" s="1"/>
  <c r="C629" i="6"/>
  <c r="F629" i="6" s="1"/>
  <c r="G629" i="6" s="1"/>
  <c r="H629" i="6" s="1"/>
  <c r="B577" i="12" s="1"/>
  <c r="C632" i="6"/>
  <c r="F632" i="6" s="1"/>
  <c r="G632" i="6" s="1"/>
  <c r="H632" i="6" s="1"/>
  <c r="B580" i="12" s="1"/>
  <c r="C635" i="6"/>
  <c r="F635" i="6" s="1"/>
  <c r="G635" i="6" s="1"/>
  <c r="H635" i="6" s="1"/>
  <c r="B583" i="12" s="1"/>
  <c r="C642" i="6"/>
  <c r="F642" i="6" s="1"/>
  <c r="G642" i="6" s="1"/>
  <c r="H642" i="6" s="1"/>
  <c r="B590" i="12" s="1"/>
  <c r="C645" i="6"/>
  <c r="F645" i="6" s="1"/>
  <c r="G645" i="6" s="1"/>
  <c r="H645" i="6" s="1"/>
  <c r="B593" i="12" s="1"/>
  <c r="C56" i="6"/>
  <c r="F56" i="6" s="1"/>
  <c r="G56" i="6" s="1"/>
  <c r="H56" i="6" s="1"/>
  <c r="B4" i="12" s="1"/>
  <c r="D39" i="10"/>
  <c r="D24" i="10"/>
  <c r="J9" i="10"/>
  <c r="D9" i="10"/>
  <c r="C94" i="6"/>
  <c r="F94" i="6" s="1"/>
  <c r="G94" i="6" s="1"/>
  <c r="H94" i="6" s="1"/>
  <c r="B42" i="12" s="1"/>
  <c r="C90" i="6"/>
  <c r="F90" i="6" s="1"/>
  <c r="G90" i="6" s="1"/>
  <c r="H90" i="6" s="1"/>
  <c r="B38" i="12" s="1"/>
  <c r="C86" i="6"/>
  <c r="F86" i="6" s="1"/>
  <c r="G86" i="6" s="1"/>
  <c r="H86" i="6" s="1"/>
  <c r="B34" i="12" s="1"/>
  <c r="C82" i="6"/>
  <c r="F82" i="6" s="1"/>
  <c r="G82" i="6" s="1"/>
  <c r="H82" i="6" s="1"/>
  <c r="B30" i="12" s="1"/>
  <c r="C78" i="6"/>
  <c r="F78" i="6" s="1"/>
  <c r="G78" i="6" s="1"/>
  <c r="H78" i="6" s="1"/>
  <c r="B26" i="12" s="1"/>
  <c r="C74" i="6"/>
  <c r="F74" i="6" s="1"/>
  <c r="G74" i="6" s="1"/>
  <c r="H74" i="6" s="1"/>
  <c r="B22" i="12" s="1"/>
  <c r="C70" i="6"/>
  <c r="F70" i="6" s="1"/>
  <c r="G70" i="6" s="1"/>
  <c r="H70" i="6" s="1"/>
  <c r="B18" i="12" s="1"/>
  <c r="C66" i="6"/>
  <c r="F66" i="6" s="1"/>
  <c r="G66" i="6" s="1"/>
  <c r="H66" i="6" s="1"/>
  <c r="B14" i="12" s="1"/>
  <c r="C63" i="6"/>
  <c r="F63" i="6" s="1"/>
  <c r="C59" i="6"/>
  <c r="F59" i="6" s="1"/>
  <c r="G59" i="6" s="1"/>
  <c r="H59" i="6" s="1"/>
  <c r="B7" i="12" s="1"/>
  <c r="C55" i="6"/>
  <c r="F55" i="6" s="1"/>
  <c r="G55" i="6" s="1"/>
  <c r="H55" i="6" s="1"/>
  <c r="B3" i="12" s="1"/>
  <c r="C62" i="6"/>
  <c r="F62" i="6" s="1"/>
  <c r="G62" i="6" s="1"/>
  <c r="H62" i="6" s="1"/>
  <c r="B10" i="12" s="1"/>
  <c r="C58" i="6"/>
  <c r="F58" i="6" s="1"/>
  <c r="G58" i="6" s="1"/>
  <c r="H58" i="6" s="1"/>
  <c r="B6" i="12" s="1"/>
  <c r="C54" i="6"/>
  <c r="F54" i="6" s="1"/>
  <c r="G54" i="6" s="1"/>
  <c r="H54" i="6" s="1"/>
  <c r="N15" i="12"/>
  <c r="B6" i="6"/>
  <c r="K15" i="13"/>
  <c r="C4" i="7"/>
  <c r="C208" i="6"/>
  <c r="F208" i="6" s="1"/>
  <c r="G208" i="6" s="1"/>
  <c r="H208" i="6" s="1"/>
  <c r="B156" i="12" s="1"/>
  <c r="C204" i="6"/>
  <c r="F204" i="6" s="1"/>
  <c r="G204" i="6" s="1"/>
  <c r="H204" i="6" s="1"/>
  <c r="B152" i="12" s="1"/>
  <c r="C200" i="6"/>
  <c r="F200" i="6" s="1"/>
  <c r="G200" i="6" s="1"/>
  <c r="H200" i="6" s="1"/>
  <c r="B148" i="12" s="1"/>
  <c r="C196" i="6"/>
  <c r="F196" i="6" s="1"/>
  <c r="G196" i="6" s="1"/>
  <c r="H196" i="6" s="1"/>
  <c r="B144" i="12" s="1"/>
  <c r="C192" i="6"/>
  <c r="F192" i="6" s="1"/>
  <c r="G192" i="6" s="1"/>
  <c r="H192" i="6" s="1"/>
  <c r="B140" i="12" s="1"/>
  <c r="C188" i="6"/>
  <c r="F188" i="6" s="1"/>
  <c r="G188" i="6" s="1"/>
  <c r="H188" i="6" s="1"/>
  <c r="B136" i="12" s="1"/>
  <c r="C184" i="6"/>
  <c r="F184" i="6" s="1"/>
  <c r="G184" i="6" s="1"/>
  <c r="H184" i="6" s="1"/>
  <c r="B132" i="12" s="1"/>
  <c r="C180" i="6"/>
  <c r="F180" i="6" s="1"/>
  <c r="G180" i="6" s="1"/>
  <c r="H180" i="6" s="1"/>
  <c r="B128" i="12" s="1"/>
  <c r="C176" i="6"/>
  <c r="F176" i="6" s="1"/>
  <c r="G176" i="6" s="1"/>
  <c r="H176" i="6" s="1"/>
  <c r="B124" i="12" s="1"/>
  <c r="C172" i="6"/>
  <c r="F172" i="6" s="1"/>
  <c r="G172" i="6" s="1"/>
  <c r="H172" i="6" s="1"/>
  <c r="B120" i="12" s="1"/>
  <c r="C168" i="6"/>
  <c r="F168" i="6" s="1"/>
  <c r="G168" i="6" s="1"/>
  <c r="H168" i="6" s="1"/>
  <c r="B116" i="12" s="1"/>
  <c r="C164" i="6"/>
  <c r="F164" i="6" s="1"/>
  <c r="G164" i="6" s="1"/>
  <c r="H164" i="6" s="1"/>
  <c r="B112" i="12" s="1"/>
  <c r="C160" i="6"/>
  <c r="F160" i="6" s="1"/>
  <c r="G160" i="6" s="1"/>
  <c r="H160" i="6" s="1"/>
  <c r="B108" i="12" s="1"/>
  <c r="C156" i="6"/>
  <c r="F156" i="6" s="1"/>
  <c r="G156" i="6" s="1"/>
  <c r="H156" i="6" s="1"/>
  <c r="B104" i="12" s="1"/>
  <c r="C152" i="6"/>
  <c r="F152" i="6" s="1"/>
  <c r="G152" i="6" s="1"/>
  <c r="H152" i="6" s="1"/>
  <c r="B100" i="12" s="1"/>
  <c r="C148" i="6"/>
  <c r="F148" i="6" s="1"/>
  <c r="G148" i="6" s="1"/>
  <c r="H148" i="6" s="1"/>
  <c r="B96" i="12" s="1"/>
  <c r="C144" i="6"/>
  <c r="F144" i="6" s="1"/>
  <c r="G144" i="6" s="1"/>
  <c r="H144" i="6" s="1"/>
  <c r="B92" i="12" s="1"/>
  <c r="C140" i="6"/>
  <c r="F140" i="6" s="1"/>
  <c r="G140" i="6" s="1"/>
  <c r="H140" i="6" s="1"/>
  <c r="B88" i="12" s="1"/>
  <c r="C136" i="6"/>
  <c r="F136" i="6" s="1"/>
  <c r="G136" i="6" s="1"/>
  <c r="H136" i="6" s="1"/>
  <c r="B84" i="12" s="1"/>
  <c r="C132" i="6"/>
  <c r="F132" i="6" s="1"/>
  <c r="G132" i="6" s="1"/>
  <c r="H132" i="6" s="1"/>
  <c r="B80" i="12" s="1"/>
  <c r="C128" i="6"/>
  <c r="F128" i="6" s="1"/>
  <c r="G128" i="6" s="1"/>
  <c r="H128" i="6" s="1"/>
  <c r="B76" i="12" s="1"/>
  <c r="C124" i="6"/>
  <c r="F124" i="6" s="1"/>
  <c r="G124" i="6" s="1"/>
  <c r="H124" i="6" s="1"/>
  <c r="B72" i="12" s="1"/>
  <c r="C120" i="6"/>
  <c r="F120" i="6" s="1"/>
  <c r="G120" i="6" s="1"/>
  <c r="H120" i="6" s="1"/>
  <c r="B68" i="12" s="1"/>
  <c r="C116" i="6"/>
  <c r="F116" i="6" s="1"/>
  <c r="G116" i="6" s="1"/>
  <c r="H116" i="6" s="1"/>
  <c r="B64" i="12" s="1"/>
  <c r="C112" i="6"/>
  <c r="F112" i="6" s="1"/>
  <c r="G112" i="6" s="1"/>
  <c r="H112" i="6" s="1"/>
  <c r="B60" i="12" s="1"/>
  <c r="C108" i="6"/>
  <c r="F108" i="6" s="1"/>
  <c r="G108" i="6" s="1"/>
  <c r="H108" i="6" s="1"/>
  <c r="B56" i="12" s="1"/>
  <c r="C104" i="6"/>
  <c r="F104" i="6" s="1"/>
  <c r="G104" i="6" s="1"/>
  <c r="H104" i="6" s="1"/>
  <c r="B52" i="12" s="1"/>
  <c r="C100" i="6"/>
  <c r="F100" i="6" s="1"/>
  <c r="G100" i="6" s="1"/>
  <c r="H100" i="6" s="1"/>
  <c r="B48" i="12" s="1"/>
  <c r="C96" i="6"/>
  <c r="F96" i="6" s="1"/>
  <c r="G96" i="6" s="1"/>
  <c r="H96" i="6" s="1"/>
  <c r="B44" i="12" s="1"/>
  <c r="C92" i="6"/>
  <c r="F92" i="6" s="1"/>
  <c r="G92" i="6" s="1"/>
  <c r="H92" i="6" s="1"/>
  <c r="B40" i="12" s="1"/>
  <c r="C88" i="6"/>
  <c r="F88" i="6" s="1"/>
  <c r="G88" i="6" s="1"/>
  <c r="H88" i="6" s="1"/>
  <c r="B36" i="12" s="1"/>
  <c r="C84" i="6"/>
  <c r="F84" i="6" s="1"/>
  <c r="G84" i="6" s="1"/>
  <c r="H84" i="6" s="1"/>
  <c r="B32" i="12" s="1"/>
  <c r="C80" i="6"/>
  <c r="F80" i="6" s="1"/>
  <c r="G80" i="6" s="1"/>
  <c r="H80" i="6" s="1"/>
  <c r="B28" i="12" s="1"/>
  <c r="C76" i="6"/>
  <c r="F76" i="6" s="1"/>
  <c r="G76" i="6" s="1"/>
  <c r="H76" i="6" s="1"/>
  <c r="B24" i="12" s="1"/>
  <c r="C72" i="6"/>
  <c r="F72" i="6" s="1"/>
  <c r="G72" i="6" s="1"/>
  <c r="H72" i="6" s="1"/>
  <c r="B20" i="12" s="1"/>
  <c r="C68" i="6"/>
  <c r="F68" i="6" s="1"/>
  <c r="G68" i="6" s="1"/>
  <c r="H68" i="6" s="1"/>
  <c r="B16" i="12" s="1"/>
  <c r="C64" i="6"/>
  <c r="F64" i="6" s="1"/>
  <c r="G64" i="6" s="1"/>
  <c r="H64" i="6" s="1"/>
  <c r="B12" i="12" s="1"/>
  <c r="C61" i="6"/>
  <c r="F61" i="6" s="1"/>
  <c r="G61" i="6" s="1"/>
  <c r="H61" i="6" s="1"/>
  <c r="B9" i="12" s="1"/>
  <c r="C5" i="7"/>
  <c r="B4" i="10"/>
  <c r="J15" i="13"/>
  <c r="M15" i="11"/>
  <c r="L15" i="13"/>
  <c r="C3" i="7"/>
  <c r="F2" i="7" l="1"/>
  <c r="F3" i="7" s="1"/>
  <c r="J50" i="6"/>
  <c r="B2" i="12"/>
  <c r="K2" i="12" s="1" a="1"/>
  <c r="K2" i="12" s="1"/>
  <c r="K15" i="12" l="1"/>
  <c r="B3" i="6"/>
  <c r="E2" i="6" s="1"/>
  <c r="E3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<sst xmlns="http://schemas.openxmlformats.org/spreadsheetml/2006/main" count="708" uniqueCount="179">
  <si>
    <t>For CBD Rectangle,</t>
  </si>
  <si>
    <t>Distance from Box</t>
  </si>
  <si>
    <t>Demand Probability</t>
  </si>
  <si>
    <t>Weather / Day</t>
  </si>
  <si>
    <t>Binomial Distribution</t>
  </si>
  <si>
    <t>P lower limit</t>
  </si>
  <si>
    <t>Multiplier</t>
  </si>
  <si>
    <t xml:space="preserve">Total Variable Cost </t>
  </si>
  <si>
    <t>Rainy, p</t>
  </si>
  <si>
    <t>0.0- 0.4</t>
  </si>
  <si>
    <t>Number of Charging Stations in CBD</t>
  </si>
  <si>
    <t>Non-Rainy</t>
  </si>
  <si>
    <t>0.4-1.0</t>
  </si>
  <si>
    <t>Cost of Installation of Each Charging Station</t>
  </si>
  <si>
    <t>Maintenance Of Each Charging Station/ month (including labor costs)</t>
  </si>
  <si>
    <t>Additional Travel time to destination per box (minutes) for distance 0-5 boxes</t>
  </si>
  <si>
    <t>Total Installation Cost</t>
  </si>
  <si>
    <t>Additional Travel time to destination (minutes) for distance &gt;5 boxes</t>
  </si>
  <si>
    <t>Total Maintenance Cost</t>
  </si>
  <si>
    <t>&gt;5</t>
  </si>
  <si>
    <t>Ratio of Cars : Each Customer</t>
  </si>
  <si>
    <t>Total Revenue per customer ($)</t>
  </si>
  <si>
    <t>A</t>
  </si>
  <si>
    <t>B</t>
  </si>
  <si>
    <t>C</t>
  </si>
  <si>
    <t>D</t>
  </si>
  <si>
    <t>E</t>
  </si>
  <si>
    <t>F</t>
  </si>
  <si>
    <t>Monthly Subscription Fee / month ($)</t>
  </si>
  <si>
    <t>Rental Fee, / minute ($)</t>
  </si>
  <si>
    <t xml:space="preserve"> </t>
  </si>
  <si>
    <t>Time Usage Of Car (minutes)</t>
  </si>
  <si>
    <t>Revenue from car rental</t>
  </si>
  <si>
    <t>Mean demand per box</t>
  </si>
  <si>
    <t>Std demand per box</t>
  </si>
  <si>
    <t>Variance per box</t>
  </si>
  <si>
    <t>Number of Boxes</t>
  </si>
  <si>
    <t xml:space="preserve">Legend: </t>
  </si>
  <si>
    <t>Green - Initial Charging Station</t>
  </si>
  <si>
    <t>Number of Cars assigned to CBD</t>
  </si>
  <si>
    <t>Yellow - Customers Destinations</t>
  </si>
  <si>
    <t xml:space="preserve">Blue- Locations where new charging stations can be placed </t>
  </si>
  <si>
    <t>Area of CBD rectangle (KM^2)</t>
  </si>
  <si>
    <t>Breadth (KM)</t>
  </si>
  <si>
    <t>Length (KM)</t>
  </si>
  <si>
    <t>Breadth of each box (KM)</t>
  </si>
  <si>
    <t>Length of each box (KM)</t>
  </si>
  <si>
    <t>Number of BlueSg Cars in Sg</t>
  </si>
  <si>
    <t>Number of Charging Station in Sg</t>
  </si>
  <si>
    <t>Number of Charging Locations</t>
  </si>
  <si>
    <t>Optimal Profits</t>
  </si>
  <si>
    <t>Values in which optimal solution changes</t>
  </si>
  <si>
    <t>Current Values</t>
  </si>
  <si>
    <t> </t>
  </si>
  <si>
    <t>Profits</t>
  </si>
  <si>
    <t>1 charging station</t>
  </si>
  <si>
    <t>2 charging station</t>
  </si>
  <si>
    <t>3 charging station</t>
  </si>
  <si>
    <t>4 charging station</t>
  </si>
  <si>
    <t>Demand</t>
  </si>
  <si>
    <t>1 Charging Station</t>
  </si>
  <si>
    <t>*Numbers indicated are the no. of boxes from the charging station</t>
  </si>
  <si>
    <t>Legend:</t>
  </si>
  <si>
    <t xml:space="preserve">Green box - Initial Charging Station </t>
  </si>
  <si>
    <t xml:space="preserve"> Yellow Boxes- Customers Destinations </t>
  </si>
  <si>
    <t>Y=</t>
  </si>
  <si>
    <t>Demand of entire CBD (Σx = x1 + x2 ... + x32)</t>
  </si>
  <si>
    <t>X=</t>
  </si>
  <si>
    <t xml:space="preserve">Demand of an individual sqaure </t>
  </si>
  <si>
    <t>Mean demand per box (X)</t>
  </si>
  <si>
    <t>Std demand per box (X)</t>
  </si>
  <si>
    <t>Variance per box (X)</t>
  </si>
  <si>
    <t>Mean(Y)</t>
  </si>
  <si>
    <t>1*1*EX + 4*1*EX + 7*0.9*EX + 7*0.7*EX + 6*0.4*EX + 5*0.2EX + 2*0*EX</t>
  </si>
  <si>
    <t>Mean demand (Y) of CBD</t>
  </si>
  <si>
    <t>Var(Y) of CBD</t>
  </si>
  <si>
    <t>1*1VarX + 4*1VarX + 7*0.81VarX + 7*0.49VarX + 6*0.16VarX + 5*0.04VarX + 2*0*VarX</t>
  </si>
  <si>
    <t>Std (Y) of CBD</t>
  </si>
  <si>
    <t>sqrt(Var(Y))</t>
  </si>
  <si>
    <t>Distance From Box</t>
  </si>
  <si>
    <t>Quantity</t>
  </si>
  <si>
    <t>Probability of demand</t>
  </si>
  <si>
    <t>Probability of demand squared</t>
  </si>
  <si>
    <t>Mean Demand Per Box</t>
  </si>
  <si>
    <t>Variance Demand Per Box</t>
  </si>
  <si>
    <t>Additional Time to destination</t>
  </si>
  <si>
    <t>Total additional time</t>
  </si>
  <si>
    <t>Average additional time</t>
  </si>
  <si>
    <t>Total Revenue Per Customers ($)</t>
  </si>
  <si>
    <t>Total Variable Cost ($)</t>
  </si>
  <si>
    <t>Expected Profit ($)</t>
  </si>
  <si>
    <t>Iteration</t>
  </si>
  <si>
    <t>RAND</t>
  </si>
  <si>
    <t>Weather</t>
  </si>
  <si>
    <t>Actual Demand</t>
  </si>
  <si>
    <t>Revenue 1</t>
  </si>
  <si>
    <t>Profit 1</t>
  </si>
  <si>
    <t>Scenario</t>
  </si>
  <si>
    <t>MAX PROFITS</t>
  </si>
  <si>
    <t xml:space="preserve">Zoning Template </t>
  </si>
  <si>
    <t>*Numbers indicated are the no. of boxes from the respective charging station</t>
  </si>
  <si>
    <t xml:space="preserve">Blue box - Additional Charging Stations </t>
  </si>
  <si>
    <t>Pink and Yellow Boxes- Customers Destinations (in 2 different zones)</t>
  </si>
  <si>
    <t>2 Charging Station</t>
  </si>
  <si>
    <t>Scenario 1</t>
  </si>
  <si>
    <t>Scenario 2</t>
  </si>
  <si>
    <t>Scenario 3</t>
  </si>
  <si>
    <t>Scenario 4</t>
  </si>
  <si>
    <t>* The Colour of the 0 indicating each charging station</t>
  </si>
  <si>
    <t xml:space="preserve">represents the corresponding zone colour that it will provide for </t>
  </si>
  <si>
    <t>2*1*EX + 5*1*EX + 6*0.9*EX + 7*0.7*EX + 4*0.4*EX + 3*0.2*EX + 5*0*EX</t>
  </si>
  <si>
    <t>2*1*EX + 5*1*EX + 7*0.9*EX +7*0.7*EX + 6*0.4*EX + 4*0.2*EX + 1*0*EX</t>
  </si>
  <si>
    <t>2*1*EX + 7*1*EX + 8*0.9*EX + 7*0.7*EX + 4*0.4*EX + 3*0.2*EX + 1*0*EX</t>
  </si>
  <si>
    <t>2*1*EX + 5*1*EX + 7*0.9*EX + 7*0.7*EX + 5*0.4*EX + 3*0.2*EX + 3*0*EX</t>
  </si>
  <si>
    <t>2*1*VarX + 5*1*VarX + 6*0.81*VarX + 7*0.49*VarX + 4*0.16*VarX + 3*0.04*VarX + 5*0*VarX</t>
  </si>
  <si>
    <t>2*1*VarX + 5*1*VarX + 7*0.81*VarX + 7*0.49*VarX + 6*0.16*VarX + 4*0.04*VarX + 1*0*VarX</t>
  </si>
  <si>
    <t>2*1*VarX + 7*1*VarX + 8*0.81*VarX + 7*0.49*VarX + 4*0.16*VarX + 3*0.04*VarX + 1*0*VarX</t>
  </si>
  <si>
    <t>2*1*VarX + 5*1*VarX + 7*0.81*VarX + 7*0.49*VarX + 5*0.16*VarX + 3*0.04*VarX + 3*0*VarX</t>
  </si>
  <si>
    <t xml:space="preserve">Demand </t>
  </si>
  <si>
    <t>Revenue</t>
  </si>
  <si>
    <t>Profit 2</t>
  </si>
  <si>
    <t>Profit 3</t>
  </si>
  <si>
    <t xml:space="preserve">Revenue </t>
  </si>
  <si>
    <t>Profit 4</t>
  </si>
  <si>
    <t>Profit 5</t>
  </si>
  <si>
    <t>Scenerio</t>
  </si>
  <si>
    <t xml:space="preserve">Profits </t>
  </si>
  <si>
    <t xml:space="preserve">*Scenario 4,5 and 6 were not considered as there are no charging stations in the yellow zone </t>
  </si>
  <si>
    <t>Zoning Template</t>
  </si>
  <si>
    <t>3 Charging Station</t>
  </si>
  <si>
    <t>Pink, Yellow and Grey Boxes - Customers Destinations (in 3 different zones)</t>
  </si>
  <si>
    <t>Scenario 5</t>
  </si>
  <si>
    <t>Scenario 6</t>
  </si>
  <si>
    <t>3*1*EX + 9*1*EX + 10*0.9*EX + 7*0.7*EX + 2*0.4*EX + 1*0.2*EX + 0*0*EX</t>
  </si>
  <si>
    <t>3*1*EX + 8*1*EX + 9*0.9*EX + 7*0.7*EX + 2*0.4*EX + 1*0.2*EX + 2*0*EX</t>
  </si>
  <si>
    <t>3*1*EX + 8*1*EX + 9*0.9*EX + 7*0.7*EX + 3*0.4*EX + 1*0.2*EX + 1*0*EX</t>
  </si>
  <si>
    <t>3*1*VarX + 9*1*VarX + 10*0.81*VarX + 7*0.49*VarX + 2*0.16*VarX + 1*0.04*VarX + 0*0*VarX</t>
  </si>
  <si>
    <t>3*1*VarX + 8*1*VarX + 9*0.81*VarX + 7*0.49*VarX + 2*0.16*VarX + 1*0.04*VarX + 2*0*VarX</t>
  </si>
  <si>
    <t>3*1*VarX + 8*1*VarX + 9*0.81*VarX + 7*0.49*VarX + 3*0.16*VarX + 1*0.04*VarX + 1*0*VarX</t>
  </si>
  <si>
    <t xml:space="preserve">Total Variable Cost ($) </t>
  </si>
  <si>
    <t>Profit 6</t>
  </si>
  <si>
    <t>Profit 7</t>
  </si>
  <si>
    <t>Profit 8</t>
  </si>
  <si>
    <t>Brown, Pink, Yellow and Grey Boxes - Customers Destinations (in 4 different zones)</t>
  </si>
  <si>
    <t>4 Charging Stations</t>
  </si>
  <si>
    <t>*Scenario 2 is not considered as the charging stations are too close together (in boxes that are side by side)</t>
  </si>
  <si>
    <t>Red, Yellow, Orange, Grey Boxes - Boxes with no charging stations (in 4 different zones)</t>
  </si>
  <si>
    <t>4*1*EX + 8*1*EX + 10*0.9EX + 7*0.7EX + 2*0.4EX + 1*0.2EX + 0*0*EX</t>
  </si>
  <si>
    <t>4*1*VarX + 8*1*VarX + 10*0.81*VarX + 7*0.49*VarX + 2*0.16*VarX + 1*0.04*VarX + 0*0*VarX</t>
  </si>
  <si>
    <t>Profit 9</t>
  </si>
  <si>
    <t>Bins</t>
  </si>
  <si>
    <t>Upper Limit</t>
  </si>
  <si>
    <t>Profit Bins</t>
  </si>
  <si>
    <t>4 Charging Station</t>
  </si>
  <si>
    <t>650-949</t>
  </si>
  <si>
    <t>950-1249</t>
  </si>
  <si>
    <t>1250-1549</t>
  </si>
  <si>
    <t>1550-1849</t>
  </si>
  <si>
    <t>1850-2149</t>
  </si>
  <si>
    <t>2150-2449</t>
  </si>
  <si>
    <t>2450-2749</t>
  </si>
  <si>
    <t>2750-3049</t>
  </si>
  <si>
    <t>3050-3349</t>
  </si>
  <si>
    <t>3350-3649</t>
  </si>
  <si>
    <t>3650-3949</t>
  </si>
  <si>
    <t>Expected Profit</t>
  </si>
  <si>
    <t>3 (scenario 1)</t>
  </si>
  <si>
    <t>2 (scenario 3)</t>
  </si>
  <si>
    <t>1</t>
  </si>
  <si>
    <t>1.1</t>
  </si>
  <si>
    <t>1.2</t>
  </si>
  <si>
    <t>1.3</t>
  </si>
  <si>
    <t>1.4</t>
  </si>
  <si>
    <t>1.5</t>
  </si>
  <si>
    <t>1.6</t>
  </si>
  <si>
    <t>1.7</t>
  </si>
  <si>
    <t>1.8</t>
  </si>
  <si>
    <t>1.9</t>
  </si>
  <si>
    <t>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</si>
</sst>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809]#,##0.00"/>
    <numFmt numFmtId="165" formatCode="_-[$$-4809]* #,##0.00_-;\-[$$-4809]* #,##0.00_-;_-[$$-4809]* &quot;-&quot;??_-;_-@_-"/>
    <numFmt numFmtId="166" formatCode="_-[$$-1004]* #,##0.00_-;\-[$$-1004]* #,##0.00_-;_-[$$-1004]* &quot;-&quot;??_-;_-@_-"/>
  </numFmts>
  <fonts count="5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444444"/>
      <name val="Calibri"/>
      <family val="2"/>
      <charset val="1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rgb="FF444444"/>
      <name val="Calibri"/>
      <family val="2"/>
    </font>
    <font>
      <sz val="11"/>
      <color rgb="FFE7E6E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00"/>
      <name val="Calibri"/>
      <family val="2"/>
    </font>
    <font>
      <sz val="11"/>
      <color rgb="FF3F3F76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808080"/>
      <name val="Calibri"/>
      <family val="2"/>
      <scheme val="minor"/>
    </font>
    <font>
      <sz val="11"/>
      <color rgb="FFBF8F00"/>
      <name val="Calibri"/>
      <family val="2"/>
      <scheme val="minor"/>
    </font>
    <font>
      <sz val="11"/>
      <color rgb="FF000000"/>
      <name val="Calibri"/>
      <family val="2"/>
    </font>
    <font>
      <sz val="11"/>
      <color rgb="FF9C5700"/>
      <name val="Calibri"/>
      <family val="2"/>
    </font>
    <font>
      <sz val="11"/>
      <color rgb="FF9C0006"/>
      <name val="Calibri"/>
      <family val="2"/>
    </font>
    <font>
      <b/>
      <sz val="11"/>
      <color rgb="FF3F3F3F"/>
      <name val="Calibri"/>
      <family val="2"/>
    </font>
    <font>
      <sz val="11"/>
      <color rgb="FFFFC000"/>
      <name val="Calibri"/>
      <family val="2"/>
    </font>
    <font>
      <sz val="11"/>
      <color rgb="FFED7D31"/>
      <name val="Calibri"/>
      <family val="2"/>
    </font>
    <font>
      <sz val="11"/>
      <color rgb="FFFF0000"/>
      <name val="Calibri"/>
      <family val="2"/>
    </font>
    <font>
      <sz val="11"/>
      <color rgb="FF808080"/>
      <name val="Calibri"/>
      <family val="2"/>
    </font>
    <font>
      <sz val="11"/>
      <color rgb="FFFF0000"/>
      <name val="Calibri"/>
      <family val="2"/>
    </font>
    <font>
      <sz val="11"/>
      <color rgb="FF9C5700"/>
      <name val="Calibri"/>
      <family val="2"/>
    </font>
    <font>
      <sz val="11"/>
      <color rgb="FF9C0006"/>
      <name val="Calibri"/>
      <family val="2"/>
    </font>
    <font>
      <b/>
      <sz val="11"/>
      <color rgb="FF3F3F3F"/>
      <name val="Calibri"/>
      <family val="2"/>
    </font>
    <font>
      <sz val="11"/>
      <color rgb="FFFFC000"/>
      <name val="Calibri"/>
      <family val="2"/>
    </font>
    <font>
      <sz val="11"/>
      <color rgb="FFED7D31"/>
      <name val="Calibri"/>
      <family val="2"/>
    </font>
    <font>
      <sz val="11"/>
      <color rgb="FF808080"/>
      <name val="Calibri"/>
      <family val="2"/>
    </font>
    <font>
      <sz val="18"/>
      <color theme="1"/>
      <name val="Times New Roman"/>
      <family val="1"/>
    </font>
    <font>
      <sz val="16"/>
      <color theme="1"/>
      <name val="Times New Roman"/>
      <family val="1"/>
    </font>
    <font>
      <b/>
      <sz val="12"/>
      <color theme="1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222222"/>
      <name val="Calibri"/>
      <family val="2"/>
    </font>
    <font>
      <b/>
      <sz val="12"/>
      <color rgb="FF000000"/>
      <name val="Calibri"/>
      <family val="2"/>
    </font>
    <font>
      <sz val="8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BDD7EE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D9E1F2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8CBAD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CC99"/>
      </patternFill>
    </fill>
    <fill>
      <patternFill patternType="solid">
        <fgColor rgb="FFFFEB9C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DDEBF7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theme="2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0" fontId="10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6" fillId="9" borderId="0" applyNumberFormat="0" applyBorder="0" applyAlignment="0" applyProtection="0"/>
    <xf numFmtId="0" fontId="14" fillId="0" borderId="0" applyNumberForma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13" borderId="0" applyNumberFormat="0" applyBorder="0" applyAlignment="0" applyProtection="0"/>
    <xf numFmtId="0" fontId="16" fillId="15" borderId="11" applyNumberFormat="0" applyFont="0" applyAlignment="0" applyProtection="0"/>
    <xf numFmtId="0" fontId="2" fillId="16" borderId="0" applyNumberFormat="0" applyBorder="0" applyAlignment="0" applyProtection="0"/>
    <xf numFmtId="0" fontId="20" fillId="17" borderId="8" applyNumberFormat="0" applyAlignment="0" applyProtection="0"/>
  </cellStyleXfs>
  <cellXfs count="402">
    <xf numFmtId="0" fontId="0" fillId="0" borderId="0" xfId="0"/>
    <xf numFmtId="0" fontId="8" fillId="0" borderId="0" xfId="0" applyFont="1" applyFill="1" applyBorder="1" applyAlignment="1"/>
    <xf numFmtId="0" fontId="9" fillId="0" borderId="0" xfId="0" applyFont="1" applyFill="1" applyBorder="1" applyAlignment="1"/>
    <xf numFmtId="0" fontId="0" fillId="0" borderId="1" xfId="0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0" fillId="3" borderId="1" xfId="1" applyBorder="1" applyAlignment="1">
      <alignment horizontal="center" vertical="center"/>
    </xf>
    <xf numFmtId="0" fontId="11" fillId="7" borderId="1" xfId="4" applyBorder="1" applyAlignment="1">
      <alignment horizontal="center" vertical="center"/>
    </xf>
    <xf numFmtId="1" fontId="0" fillId="0" borderId="0" xfId="0" applyNumberFormat="1"/>
    <xf numFmtId="164" fontId="0" fillId="0" borderId="0" xfId="0" applyNumberFormat="1"/>
    <xf numFmtId="0" fontId="12" fillId="8" borderId="1" xfId="5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14" fillId="0" borderId="0" xfId="7" applyAlignment="1"/>
    <xf numFmtId="0" fontId="0" fillId="2" borderId="1" xfId="0" applyFill="1" applyBorder="1"/>
    <xf numFmtId="0" fontId="0" fillId="2" borderId="10" xfId="0" applyFill="1" applyBorder="1"/>
    <xf numFmtId="0" fontId="11" fillId="7" borderId="2" xfId="4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0" borderId="0" xfId="0" applyAlignment="1"/>
    <xf numFmtId="0" fontId="0" fillId="2" borderId="10" xfId="0" applyFill="1" applyBorder="1" applyAlignment="1"/>
    <xf numFmtId="0" fontId="0" fillId="2" borderId="1" xfId="0" applyFill="1" applyBorder="1" applyAlignment="1"/>
    <xf numFmtId="0" fontId="0" fillId="2" borderId="3" xfId="0" applyFill="1" applyBorder="1"/>
    <xf numFmtId="0" fontId="0" fillId="0" borderId="0" xfId="0" applyFill="1" applyBorder="1"/>
    <xf numFmtId="0" fontId="0" fillId="12" borderId="1" xfId="0" applyFill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0" fontId="12" fillId="8" borderId="1" xfId="5" applyFont="1" applyBorder="1" applyAlignment="1">
      <alignment horizontal="center" vertical="center"/>
    </xf>
    <xf numFmtId="0" fontId="12" fillId="8" borderId="2" xfId="5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12" fillId="8" borderId="3" xfId="5" applyFont="1" applyBorder="1" applyAlignment="1">
      <alignment horizontal="center" vertical="center"/>
    </xf>
    <xf numFmtId="0" fontId="12" fillId="8" borderId="7" xfId="5" applyFont="1" applyBorder="1" applyAlignment="1">
      <alignment horizontal="center" vertical="center"/>
    </xf>
    <xf numFmtId="0" fontId="3" fillId="9" borderId="0" xfId="6" applyFont="1"/>
    <xf numFmtId="0" fontId="8" fillId="0" borderId="0" xfId="0" applyFont="1"/>
    <xf numFmtId="1" fontId="8" fillId="0" borderId="0" xfId="0" applyNumberFormat="1" applyFont="1"/>
    <xf numFmtId="0" fontId="3" fillId="0" borderId="0" xfId="2" applyFont="1" applyFill="1" applyBorder="1" applyAlignment="1">
      <alignment horizontal="center" vertical="center"/>
    </xf>
    <xf numFmtId="0" fontId="11" fillId="0" borderId="1" xfId="4" applyFont="1" applyFill="1" applyBorder="1" applyAlignment="1">
      <alignment horizontal="center" vertical="center"/>
    </xf>
    <xf numFmtId="0" fontId="11" fillId="7" borderId="1" xfId="4" applyFont="1" applyBorder="1" applyAlignment="1">
      <alignment horizontal="center" vertical="center"/>
    </xf>
    <xf numFmtId="0" fontId="11" fillId="7" borderId="2" xfId="4" applyFont="1" applyBorder="1" applyAlignment="1">
      <alignment horizontal="center" vertical="center"/>
    </xf>
    <xf numFmtId="0" fontId="11" fillId="7" borderId="7" xfId="4" applyFont="1" applyBorder="1" applyAlignment="1">
      <alignment horizontal="center" vertical="center"/>
    </xf>
    <xf numFmtId="0" fontId="3" fillId="12" borderId="1" xfId="3" applyFont="1" applyFill="1" applyBorder="1" applyAlignment="1">
      <alignment horizontal="center" vertical="center" wrapText="1"/>
    </xf>
    <xf numFmtId="0" fontId="3" fillId="12" borderId="3" xfId="3" applyFont="1" applyFill="1" applyBorder="1" applyAlignment="1">
      <alignment horizontal="center" vertical="center" wrapText="1"/>
    </xf>
    <xf numFmtId="0" fontId="11" fillId="7" borderId="9" xfId="4" applyFont="1" applyBorder="1" applyAlignment="1">
      <alignment horizontal="center" vertical="center"/>
    </xf>
    <xf numFmtId="0" fontId="11" fillId="7" borderId="5" xfId="4" applyFont="1" applyBorder="1" applyAlignment="1">
      <alignment horizontal="center" vertical="center"/>
    </xf>
    <xf numFmtId="0" fontId="11" fillId="0" borderId="0" xfId="4" applyFont="1" applyFill="1" applyBorder="1" applyAlignment="1">
      <alignment horizontal="center" vertical="center"/>
    </xf>
    <xf numFmtId="0" fontId="9" fillId="0" borderId="0" xfId="0" applyFont="1"/>
    <xf numFmtId="1" fontId="8" fillId="0" borderId="0" xfId="0" applyNumberFormat="1" applyFont="1" applyBorder="1"/>
    <xf numFmtId="0" fontId="14" fillId="0" borderId="0" xfId="7" applyFont="1" applyAlignment="1"/>
    <xf numFmtId="0" fontId="3" fillId="11" borderId="0" xfId="8" applyFont="1" applyAlignment="1"/>
    <xf numFmtId="0" fontId="12" fillId="6" borderId="1" xfId="5" applyFill="1" applyBorder="1" applyAlignment="1">
      <alignment horizontal="center" vertical="center"/>
    </xf>
    <xf numFmtId="0" fontId="9" fillId="0" borderId="1" xfId="0" applyFont="1" applyBorder="1"/>
    <xf numFmtId="0" fontId="0" fillId="0" borderId="2" xfId="0" applyBorder="1" applyAlignment="1">
      <alignment horizontal="center"/>
    </xf>
    <xf numFmtId="0" fontId="17" fillId="0" borderId="0" xfId="0" applyFont="1"/>
    <xf numFmtId="0" fontId="14" fillId="3" borderId="1" xfId="1" applyFont="1" applyBorder="1" applyAlignment="1">
      <alignment horizontal="center" vertical="center"/>
    </xf>
    <xf numFmtId="0" fontId="19" fillId="6" borderId="1" xfId="5" applyFont="1" applyFill="1" applyBorder="1" applyAlignment="1">
      <alignment horizontal="center" vertical="center"/>
    </xf>
    <xf numFmtId="0" fontId="2" fillId="16" borderId="1" xfId="11" applyBorder="1" applyAlignment="1">
      <alignment horizontal="center" vertical="center"/>
    </xf>
    <xf numFmtId="0" fontId="3" fillId="16" borderId="1" xfId="11" applyFont="1" applyBorder="1" applyAlignment="1">
      <alignment horizontal="center" vertical="center"/>
    </xf>
    <xf numFmtId="0" fontId="3" fillId="2" borderId="1" xfId="11" applyFont="1" applyFill="1" applyBorder="1" applyAlignment="1">
      <alignment horizontal="center" vertical="center"/>
    </xf>
    <xf numFmtId="0" fontId="12" fillId="2" borderId="1" xfId="5" applyFill="1" applyBorder="1" applyAlignment="1">
      <alignment horizontal="center" vertical="center"/>
    </xf>
    <xf numFmtId="0" fontId="0" fillId="12" borderId="1" xfId="0" applyFill="1" applyBorder="1" applyAlignment="1">
      <alignment vertical="center" wrapText="1"/>
    </xf>
    <xf numFmtId="0" fontId="17" fillId="0" borderId="1" xfId="0" applyFont="1" applyBorder="1"/>
    <xf numFmtId="0" fontId="11" fillId="0" borderId="1" xfId="4" applyFill="1" applyBorder="1" applyAlignment="1">
      <alignment horizontal="center" vertical="center"/>
    </xf>
    <xf numFmtId="0" fontId="21" fillId="0" borderId="0" xfId="0" applyFont="1"/>
    <xf numFmtId="0" fontId="11" fillId="7" borderId="1" xfId="4" applyBorder="1" applyAlignment="1">
      <alignment vertical="center"/>
    </xf>
    <xf numFmtId="0" fontId="3" fillId="16" borderId="1" xfId="11" applyFont="1" applyBorder="1" applyAlignment="1">
      <alignment vertical="center"/>
    </xf>
    <xf numFmtId="0" fontId="2" fillId="16" borderId="1" xfId="11" applyBorder="1" applyAlignment="1">
      <alignment vertical="center"/>
    </xf>
    <xf numFmtId="0" fontId="0" fillId="0" borderId="0" xfId="0" applyFill="1" applyBorder="1" applyAlignment="1"/>
    <xf numFmtId="0" fontId="3" fillId="12" borderId="1" xfId="3" applyFont="1" applyFill="1" applyBorder="1" applyAlignment="1">
      <alignment vertical="center" wrapText="1"/>
    </xf>
    <xf numFmtId="0" fontId="7" fillId="0" borderId="0" xfId="2" applyFill="1" applyAlignment="1"/>
    <xf numFmtId="0" fontId="17" fillId="0" borderId="2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7" fillId="0" borderId="1" xfId="0" applyFont="1" applyBorder="1" applyAlignment="1">
      <alignment wrapText="1"/>
    </xf>
    <xf numFmtId="0" fontId="17" fillId="0" borderId="2" xfId="0" applyFont="1" applyBorder="1" applyAlignment="1">
      <alignment wrapText="1"/>
    </xf>
    <xf numFmtId="1" fontId="17" fillId="0" borderId="1" xfId="0" applyNumberFormat="1" applyFont="1" applyBorder="1" applyAlignment="1">
      <alignment horizontal="center" wrapText="1"/>
    </xf>
    <xf numFmtId="1" fontId="17" fillId="0" borderId="3" xfId="0" applyNumberFormat="1" applyFont="1" applyBorder="1" applyAlignment="1">
      <alignment horizontal="center" wrapText="1"/>
    </xf>
    <xf numFmtId="0" fontId="17" fillId="0" borderId="7" xfId="0" applyFont="1" applyBorder="1" applyAlignment="1">
      <alignment wrapText="1"/>
    </xf>
    <xf numFmtId="0" fontId="0" fillId="0" borderId="3" xfId="0" applyBorder="1"/>
    <xf numFmtId="1" fontId="17" fillId="0" borderId="3" xfId="0" applyNumberFormat="1" applyFont="1" applyFill="1" applyBorder="1" applyAlignment="1">
      <alignment horizontal="center" wrapText="1"/>
    </xf>
    <xf numFmtId="1" fontId="17" fillId="0" borderId="1" xfId="0" applyNumberFormat="1" applyFont="1" applyFill="1" applyBorder="1" applyAlignment="1">
      <alignment horizontal="center" wrapText="1"/>
    </xf>
    <xf numFmtId="1" fontId="17" fillId="0" borderId="0" xfId="0" applyNumberFormat="1" applyFont="1" applyBorder="1" applyAlignment="1">
      <alignment horizontal="center" wrapText="1"/>
    </xf>
    <xf numFmtId="0" fontId="17" fillId="0" borderId="0" xfId="0" applyFont="1" applyBorder="1" applyAlignment="1">
      <alignment horizontal="right" wrapText="1"/>
    </xf>
    <xf numFmtId="0" fontId="17" fillId="0" borderId="0" xfId="0" applyFont="1" applyBorder="1" applyAlignment="1">
      <alignment wrapText="1"/>
    </xf>
    <xf numFmtId="1" fontId="17" fillId="0" borderId="0" xfId="0" applyNumberFormat="1" applyFont="1" applyFill="1" applyBorder="1" applyAlignment="1">
      <alignment horizontal="center" wrapText="1"/>
    </xf>
    <xf numFmtId="0" fontId="10" fillId="0" borderId="0" xfId="1" applyFill="1" applyAlignment="1"/>
    <xf numFmtId="0" fontId="0" fillId="0" borderId="0" xfId="0" applyBorder="1" applyAlignment="1">
      <alignment wrapText="1"/>
    </xf>
    <xf numFmtId="0" fontId="0" fillId="0" borderId="0" xfId="0" applyAlignment="1">
      <alignment vertical="top"/>
    </xf>
    <xf numFmtId="0" fontId="0" fillId="2" borderId="1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wrapText="1"/>
    </xf>
    <xf numFmtId="0" fontId="23" fillId="6" borderId="1" xfId="5" applyFont="1" applyFill="1" applyBorder="1" applyAlignment="1">
      <alignment horizontal="center" vertical="center"/>
    </xf>
    <xf numFmtId="0" fontId="14" fillId="13" borderId="1" xfId="9" applyFont="1" applyBorder="1" applyAlignment="1">
      <alignment horizontal="center" vertical="center"/>
    </xf>
    <xf numFmtId="0" fontId="11" fillId="7" borderId="13" xfId="4" applyFont="1" applyBorder="1" applyAlignment="1">
      <alignment horizontal="center" vertical="center"/>
    </xf>
    <xf numFmtId="0" fontId="12" fillId="8" borderId="6" xfId="5" applyBorder="1" applyAlignment="1">
      <alignment horizontal="center" vertical="center"/>
    </xf>
    <xf numFmtId="0" fontId="14" fillId="13" borderId="7" xfId="9" applyFont="1" applyBorder="1" applyAlignment="1">
      <alignment horizontal="center" vertical="center"/>
    </xf>
    <xf numFmtId="0" fontId="12" fillId="8" borderId="6" xfId="5" applyFont="1" applyBorder="1" applyAlignment="1">
      <alignment horizontal="center" vertical="center"/>
    </xf>
    <xf numFmtId="0" fontId="14" fillId="13" borderId="6" xfId="9" applyFont="1" applyBorder="1" applyAlignment="1">
      <alignment horizontal="center" vertical="center"/>
    </xf>
    <xf numFmtId="0" fontId="11" fillId="0" borderId="6" xfId="4" applyFont="1" applyFill="1" applyBorder="1" applyAlignment="1">
      <alignment horizontal="center" vertical="center"/>
    </xf>
    <xf numFmtId="0" fontId="11" fillId="7" borderId="12" xfId="4" applyFont="1" applyBorder="1" applyAlignment="1">
      <alignment horizontal="center" vertical="center"/>
    </xf>
    <xf numFmtId="0" fontId="11" fillId="7" borderId="0" xfId="4" applyFont="1" applyBorder="1" applyAlignment="1">
      <alignment horizontal="center" vertical="center"/>
    </xf>
    <xf numFmtId="0" fontId="11" fillId="7" borderId="14" xfId="4" applyFont="1" applyBorder="1" applyAlignment="1">
      <alignment horizontal="center" vertical="center"/>
    </xf>
    <xf numFmtId="0" fontId="12" fillId="8" borderId="5" xfId="5" applyFont="1" applyBorder="1" applyAlignment="1">
      <alignment horizontal="center" vertical="center"/>
    </xf>
    <xf numFmtId="0" fontId="12" fillId="8" borderId="9" xfId="5" applyFont="1" applyBorder="1" applyAlignment="1">
      <alignment horizontal="center" vertical="center"/>
    </xf>
    <xf numFmtId="0" fontId="24" fillId="6" borderId="1" xfId="5" applyFont="1" applyFill="1" applyBorder="1" applyAlignment="1">
      <alignment horizontal="center" vertical="center"/>
    </xf>
    <xf numFmtId="0" fontId="10" fillId="3" borderId="1" xfId="1" applyBorder="1" applyAlignment="1">
      <alignment wrapText="1"/>
    </xf>
    <xf numFmtId="0" fontId="10" fillId="3" borderId="1" xfId="1" applyBorder="1"/>
    <xf numFmtId="0" fontId="14" fillId="3" borderId="1" xfId="1" applyFont="1" applyBorder="1"/>
    <xf numFmtId="2" fontId="3" fillId="4" borderId="1" xfId="2" applyNumberFormat="1" applyFont="1" applyBorder="1" applyAlignment="1">
      <alignment vertical="center"/>
    </xf>
    <xf numFmtId="0" fontId="13" fillId="4" borderId="1" xfId="2" applyFont="1" applyBorder="1" applyAlignment="1"/>
    <xf numFmtId="0" fontId="3" fillId="4" borderId="1" xfId="2" applyFont="1" applyBorder="1" applyAlignment="1"/>
    <xf numFmtId="0" fontId="10" fillId="3" borderId="1" xfId="1" applyBorder="1" applyAlignment="1"/>
    <xf numFmtId="0" fontId="9" fillId="0" borderId="1" xfId="0" applyFont="1" applyBorder="1" applyAlignment="1"/>
    <xf numFmtId="0" fontId="12" fillId="8" borderId="1" xfId="5" applyFont="1" applyBorder="1" applyAlignment="1"/>
    <xf numFmtId="0" fontId="0" fillId="10" borderId="1" xfId="0" applyFill="1" applyBorder="1"/>
    <xf numFmtId="0" fontId="13" fillId="4" borderId="1" xfId="2" applyFont="1" applyBorder="1"/>
    <xf numFmtId="0" fontId="3" fillId="4" borderId="1" xfId="2" applyFont="1" applyBorder="1"/>
    <xf numFmtId="0" fontId="0" fillId="0" borderId="1" xfId="0" applyBorder="1" applyAlignment="1"/>
    <xf numFmtId="0" fontId="0" fillId="0" borderId="0" xfId="0" applyBorder="1" applyAlignment="1"/>
    <xf numFmtId="0" fontId="10" fillId="3" borderId="2" xfId="1" applyBorder="1" applyAlignment="1"/>
    <xf numFmtId="0" fontId="0" fillId="0" borderId="2" xfId="0" applyBorder="1" applyAlignment="1"/>
    <xf numFmtId="0" fontId="12" fillId="8" borderId="2" xfId="5" applyFont="1" applyBorder="1" applyAlignment="1"/>
    <xf numFmtId="0" fontId="12" fillId="8" borderId="1" xfId="5" applyBorder="1"/>
    <xf numFmtId="164" fontId="10" fillId="3" borderId="1" xfId="1" applyNumberFormat="1" applyBorder="1"/>
    <xf numFmtId="0" fontId="10" fillId="3" borderId="3" xfId="1" applyBorder="1"/>
    <xf numFmtId="0" fontId="12" fillId="8" borderId="2" xfId="5" applyBorder="1"/>
    <xf numFmtId="2" fontId="15" fillId="10" borderId="1" xfId="0" applyNumberFormat="1" applyFont="1" applyFill="1" applyBorder="1"/>
    <xf numFmtId="0" fontId="15" fillId="10" borderId="1" xfId="0" applyFont="1" applyFill="1" applyBorder="1"/>
    <xf numFmtId="2" fontId="18" fillId="10" borderId="1" xfId="0" applyNumberFormat="1" applyFont="1" applyFill="1" applyBorder="1"/>
    <xf numFmtId="0" fontId="18" fillId="10" borderId="1" xfId="0" applyFont="1" applyFill="1" applyBorder="1"/>
    <xf numFmtId="0" fontId="0" fillId="0" borderId="3" xfId="0" applyBorder="1" applyAlignment="1"/>
    <xf numFmtId="0" fontId="12" fillId="8" borderId="9" xfId="5" applyFont="1" applyBorder="1" applyAlignment="1"/>
    <xf numFmtId="0" fontId="12" fillId="8" borderId="17" xfId="5" applyFont="1" applyBorder="1" applyAlignment="1"/>
    <xf numFmtId="0" fontId="12" fillId="8" borderId="1" xfId="5" applyBorder="1" applyAlignment="1"/>
    <xf numFmtId="0" fontId="3" fillId="5" borderId="1" xfId="3" applyFont="1" applyBorder="1" applyAlignment="1">
      <alignment horizontal="center" vertical="center"/>
    </xf>
    <xf numFmtId="0" fontId="3" fillId="5" borderId="1" xfId="3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0" fontId="12" fillId="8" borderId="2" xfId="5" applyBorder="1" applyAlignment="1"/>
    <xf numFmtId="0" fontId="12" fillId="8" borderId="3" xfId="5" applyBorder="1"/>
    <xf numFmtId="0" fontId="12" fillId="8" borderId="9" xfId="5" applyBorder="1"/>
    <xf numFmtId="0" fontId="17" fillId="0" borderId="1" xfId="0" applyFont="1" applyBorder="1" applyAlignment="1"/>
    <xf numFmtId="0" fontId="17" fillId="0" borderId="0" xfId="0" applyFont="1" applyBorder="1" applyAlignment="1"/>
    <xf numFmtId="0" fontId="12" fillId="8" borderId="17" xfId="5" applyBorder="1"/>
    <xf numFmtId="0" fontId="0" fillId="0" borderId="9" xfId="0" applyBorder="1" applyAlignment="1">
      <alignment horizontal="center"/>
    </xf>
    <xf numFmtId="0" fontId="20" fillId="17" borderId="1" xfId="12" applyBorder="1" applyAlignment="1">
      <alignment horizontal="center"/>
    </xf>
    <xf numFmtId="0" fontId="20" fillId="17" borderId="2" xfId="12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2" fillId="8" borderId="1" xfId="5" applyFont="1" applyBorder="1"/>
    <xf numFmtId="0" fontId="12" fillId="8" borderId="17" xfId="5" applyFont="1" applyBorder="1"/>
    <xf numFmtId="0" fontId="12" fillId="8" borderId="9" xfId="5" applyFont="1" applyBorder="1"/>
    <xf numFmtId="0" fontId="12" fillId="8" borderId="17" xfId="5" applyBorder="1" applyAlignment="1"/>
    <xf numFmtId="0" fontId="13" fillId="4" borderId="2" xfId="2" applyFont="1" applyBorder="1" applyAlignment="1">
      <alignment vertical="center"/>
    </xf>
    <xf numFmtId="164" fontId="11" fillId="7" borderId="1" xfId="4" applyNumberForma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12" fillId="8" borderId="15" xfId="5" applyFont="1" applyBorder="1" applyAlignment="1">
      <alignment horizontal="center" vertical="center"/>
    </xf>
    <xf numFmtId="0" fontId="12" fillId="8" borderId="9" xfId="5" applyBorder="1" applyAlignment="1">
      <alignment horizontal="center" vertical="center"/>
    </xf>
    <xf numFmtId="0" fontId="12" fillId="2" borderId="9" xfId="5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10" borderId="1" xfId="0" applyFill="1" applyBorder="1" applyAlignment="1">
      <alignment wrapText="1"/>
    </xf>
    <xf numFmtId="0" fontId="0" fillId="15" borderId="1" xfId="1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3" xfId="0" applyBorder="1"/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0" fontId="0" fillId="14" borderId="0" xfId="0" applyFill="1" applyBorder="1" applyAlignment="1">
      <alignment horizontal="right"/>
    </xf>
    <xf numFmtId="0" fontId="0" fillId="14" borderId="0" xfId="0" applyFill="1" applyBorder="1"/>
    <xf numFmtId="0" fontId="9" fillId="0" borderId="0" xfId="0" applyFont="1" applyFill="1" applyBorder="1" applyAlignment="1">
      <alignment wrapText="1"/>
    </xf>
    <xf numFmtId="0" fontId="0" fillId="14" borderId="0" xfId="0" applyFill="1"/>
    <xf numFmtId="0" fontId="0" fillId="0" borderId="16" xfId="0" applyBorder="1" applyAlignment="1">
      <alignment horizontal="right"/>
    </xf>
    <xf numFmtId="0" fontId="3" fillId="0" borderId="0" xfId="11" applyFont="1" applyFill="1" applyBorder="1" applyAlignment="1">
      <alignment horizontal="center" vertical="center"/>
    </xf>
    <xf numFmtId="0" fontId="25" fillId="3" borderId="1" xfId="1" applyFont="1" applyBorder="1" applyAlignment="1">
      <alignment horizontal="center" vertical="center"/>
    </xf>
    <xf numFmtId="0" fontId="26" fillId="0" borderId="0" xfId="0" applyFont="1"/>
    <xf numFmtId="0" fontId="17" fillId="0" borderId="6" xfId="0" applyFont="1" applyBorder="1" applyAlignment="1">
      <alignment horizontal="center" wrapText="1"/>
    </xf>
    <xf numFmtId="0" fontId="17" fillId="0" borderId="2" xfId="0" applyFon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17" fillId="0" borderId="1" xfId="0" applyFont="1" applyBorder="1" applyAlignment="1">
      <alignment horizontal="center" wrapText="1"/>
    </xf>
    <xf numFmtId="0" fontId="17" fillId="0" borderId="7" xfId="0" applyFont="1" applyBorder="1" applyAlignment="1">
      <alignment horizontal="center" wrapText="1"/>
    </xf>
    <xf numFmtId="0" fontId="17" fillId="0" borderId="0" xfId="0" applyFont="1" applyFill="1"/>
    <xf numFmtId="0" fontId="10" fillId="3" borderId="1" xfId="1" applyBorder="1" applyAlignment="1">
      <alignment horizontal="center"/>
    </xf>
    <xf numFmtId="0" fontId="20" fillId="17" borderId="9" xfId="12" applyBorder="1" applyAlignment="1">
      <alignment horizontal="center" wrapText="1"/>
    </xf>
    <xf numFmtId="0" fontId="22" fillId="17" borderId="1" xfId="12" applyFont="1" applyBorder="1" applyAlignment="1">
      <alignment horizontal="center" wrapText="1"/>
    </xf>
    <xf numFmtId="0" fontId="17" fillId="0" borderId="3" xfId="0" applyFont="1" applyBorder="1"/>
    <xf numFmtId="0" fontId="0" fillId="0" borderId="0" xfId="0" applyAlignment="1"/>
    <xf numFmtId="0" fontId="0" fillId="0" borderId="0" xfId="0" applyFill="1" applyAlignment="1"/>
    <xf numFmtId="0" fontId="12" fillId="8" borderId="7" xfId="5" applyBorder="1" applyAlignment="1">
      <alignment horizontal="center" vertical="center"/>
    </xf>
    <xf numFmtId="0" fontId="12" fillId="8" borderId="2" xfId="5" applyBorder="1" applyAlignment="1">
      <alignment horizontal="center" vertical="center"/>
    </xf>
    <xf numFmtId="0" fontId="11" fillId="0" borderId="6" xfId="4" applyFill="1" applyBorder="1" applyAlignment="1">
      <alignment horizontal="center" vertical="center"/>
    </xf>
    <xf numFmtId="0" fontId="12" fillId="8" borderId="5" xfId="5" applyBorder="1" applyAlignment="1">
      <alignment horizontal="center" vertical="center"/>
    </xf>
    <xf numFmtId="0" fontId="11" fillId="7" borderId="12" xfId="4" applyBorder="1" applyAlignment="1">
      <alignment horizontal="center" vertical="center"/>
    </xf>
    <xf numFmtId="0" fontId="10" fillId="3" borderId="9" xfId="1" applyBorder="1" applyAlignment="1">
      <alignment horizontal="center" vertical="center"/>
    </xf>
    <xf numFmtId="0" fontId="11" fillId="7" borderId="0" xfId="4" applyAlignment="1">
      <alignment horizontal="center" vertical="center"/>
    </xf>
    <xf numFmtId="0" fontId="11" fillId="7" borderId="14" xfId="4" applyBorder="1" applyAlignment="1">
      <alignment horizontal="center" vertical="center"/>
    </xf>
    <xf numFmtId="0" fontId="11" fillId="7" borderId="7" xfId="4" applyBorder="1" applyAlignment="1">
      <alignment horizontal="center" vertical="center"/>
    </xf>
    <xf numFmtId="0" fontId="11" fillId="7" borderId="13" xfId="4" applyBorder="1" applyAlignment="1">
      <alignment horizontal="center" vertical="center"/>
    </xf>
    <xf numFmtId="0" fontId="12" fillId="8" borderId="3" xfId="5" applyBorder="1" applyAlignment="1">
      <alignment horizontal="center" vertical="center"/>
    </xf>
    <xf numFmtId="0" fontId="11" fillId="7" borderId="9" xfId="4" applyBorder="1" applyAlignment="1">
      <alignment horizontal="center" vertical="center"/>
    </xf>
    <xf numFmtId="0" fontId="11" fillId="7" borderId="5" xfId="4" applyBorder="1" applyAlignment="1">
      <alignment horizontal="center" vertical="center"/>
    </xf>
    <xf numFmtId="0" fontId="27" fillId="18" borderId="1" xfId="0" applyFont="1" applyFill="1" applyBorder="1" applyAlignment="1"/>
    <xf numFmtId="0" fontId="0" fillId="0" borderId="6" xfId="0" applyBorder="1" applyAlignment="1">
      <alignment horizontal="center"/>
    </xf>
    <xf numFmtId="0" fontId="32" fillId="0" borderId="0" xfId="0" applyFont="1" applyFill="1" applyBorder="1" applyAlignment="1"/>
    <xf numFmtId="0" fontId="8" fillId="25" borderId="0" xfId="0" applyFont="1" applyFill="1" applyBorder="1" applyAlignment="1"/>
    <xf numFmtId="11" fontId="17" fillId="0" borderId="0" xfId="0" applyNumberFormat="1" applyFont="1"/>
    <xf numFmtId="0" fontId="3" fillId="0" borderId="0" xfId="0" applyFont="1"/>
    <xf numFmtId="0" fontId="0" fillId="0" borderId="6" xfId="0" applyFill="1" applyBorder="1" applyAlignment="1">
      <alignment horizontal="center"/>
    </xf>
    <xf numFmtId="0" fontId="10" fillId="0" borderId="0" xfId="1" applyFill="1" applyBorder="1"/>
    <xf numFmtId="0" fontId="34" fillId="0" borderId="0" xfId="0" applyFont="1"/>
    <xf numFmtId="0" fontId="21" fillId="25" borderId="0" xfId="0" applyFont="1" applyFill="1"/>
    <xf numFmtId="0" fontId="12" fillId="0" borderId="0" xfId="5" applyFill="1" applyBorder="1" applyAlignment="1">
      <alignment horizontal="center" vertical="center"/>
    </xf>
    <xf numFmtId="0" fontId="11" fillId="0" borderId="0" xfId="4" applyFill="1" applyBorder="1" applyAlignment="1">
      <alignment horizontal="center" vertical="center"/>
    </xf>
    <xf numFmtId="0" fontId="10" fillId="0" borderId="0" xfId="1" applyFill="1" applyBorder="1" applyAlignment="1">
      <alignment horizontal="center" vertical="center"/>
    </xf>
    <xf numFmtId="0" fontId="14" fillId="0" borderId="0" xfId="9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14" fillId="0" borderId="0" xfId="1" applyFont="1" applyFill="1" applyBorder="1"/>
    <xf numFmtId="2" fontId="18" fillId="0" borderId="0" xfId="0" applyNumberFormat="1" applyFont="1" applyFill="1" applyBorder="1"/>
    <xf numFmtId="0" fontId="18" fillId="0" borderId="0" xfId="0" applyFont="1" applyFill="1" applyBorder="1"/>
    <xf numFmtId="0" fontId="11" fillId="0" borderId="0" xfId="4" applyFill="1" applyBorder="1" applyAlignment="1">
      <alignment vertical="center"/>
    </xf>
    <xf numFmtId="0" fontId="2" fillId="0" borderId="0" xfId="11" applyFill="1" applyBorder="1" applyAlignment="1">
      <alignment vertical="center"/>
    </xf>
    <xf numFmtId="0" fontId="3" fillId="0" borderId="0" xfId="11" applyFont="1" applyFill="1" applyBorder="1" applyAlignment="1">
      <alignment vertical="center"/>
    </xf>
    <xf numFmtId="165" fontId="10" fillId="3" borderId="1" xfId="1" applyNumberFormat="1" applyBorder="1"/>
    <xf numFmtId="166" fontId="10" fillId="3" borderId="1" xfId="1" applyNumberFormat="1" applyBorder="1" applyAlignment="1"/>
    <xf numFmtId="165" fontId="10" fillId="14" borderId="1" xfId="1" applyNumberFormat="1" applyFill="1" applyBorder="1"/>
    <xf numFmtId="165" fontId="17" fillId="0" borderId="1" xfId="0" applyNumberFormat="1" applyFont="1" applyBorder="1"/>
    <xf numFmtId="165" fontId="17" fillId="0" borderId="6" xfId="0" applyNumberFormat="1" applyFont="1" applyBorder="1"/>
    <xf numFmtId="165" fontId="17" fillId="0" borderId="9" xfId="0" applyNumberFormat="1" applyFont="1" applyBorder="1"/>
    <xf numFmtId="0" fontId="41" fillId="0" borderId="0" xfId="0" applyFont="1" applyFill="1" applyBorder="1" applyAlignment="1">
      <alignment vertical="center"/>
    </xf>
    <xf numFmtId="0" fontId="42" fillId="0" borderId="0" xfId="0" applyFont="1" applyFill="1" applyBorder="1" applyAlignment="1"/>
    <xf numFmtId="165" fontId="41" fillId="0" borderId="0" xfId="0" applyNumberFormat="1" applyFont="1" applyFill="1" applyBorder="1" applyAlignment="1">
      <alignment vertical="center"/>
    </xf>
    <xf numFmtId="0" fontId="11" fillId="7" borderId="6" xfId="4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7" fillId="19" borderId="1" xfId="0" applyFont="1" applyFill="1" applyBorder="1" applyAlignment="1"/>
    <xf numFmtId="0" fontId="29" fillId="20" borderId="1" xfId="0" applyFont="1" applyFill="1" applyBorder="1" applyAlignment="1"/>
    <xf numFmtId="0" fontId="28" fillId="19" borderId="1" xfId="0" applyFont="1" applyFill="1" applyBorder="1" applyAlignment="1"/>
    <xf numFmtId="0" fontId="9" fillId="23" borderId="1" xfId="0" applyFont="1" applyFill="1" applyBorder="1" applyAlignment="1"/>
    <xf numFmtId="0" fontId="28" fillId="24" borderId="1" xfId="0" applyFont="1" applyFill="1" applyBorder="1" applyAlignment="1"/>
    <xf numFmtId="0" fontId="43" fillId="0" borderId="0" xfId="0" applyFont="1"/>
    <xf numFmtId="165" fontId="0" fillId="0" borderId="0" xfId="0" applyNumberFormat="1" applyFill="1" applyAlignment="1">
      <alignment horizontal="center"/>
    </xf>
    <xf numFmtId="166" fontId="0" fillId="0" borderId="0" xfId="0" applyNumberFormat="1" applyFill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43" fillId="0" borderId="0" xfId="0" applyFont="1" applyBorder="1"/>
    <xf numFmtId="0" fontId="44" fillId="3" borderId="0" xfId="1" applyFont="1"/>
    <xf numFmtId="0" fontId="0" fillId="0" borderId="9" xfId="0" applyBorder="1"/>
    <xf numFmtId="0" fontId="42" fillId="0" borderId="0" xfId="0" applyFont="1"/>
    <xf numFmtId="0" fontId="20" fillId="17" borderId="3" xfId="12" applyBorder="1" applyAlignment="1">
      <alignment horizontal="center"/>
    </xf>
    <xf numFmtId="0" fontId="0" fillId="0" borderId="17" xfId="0" applyBorder="1" applyAlignment="1">
      <alignment horizontal="center"/>
    </xf>
    <xf numFmtId="0" fontId="9" fillId="0" borderId="6" xfId="0" applyFont="1" applyFill="1" applyBorder="1" applyAlignment="1">
      <alignment horizontal="center" vertical="center" readingOrder="1"/>
    </xf>
    <xf numFmtId="0" fontId="0" fillId="0" borderId="0" xfId="0" applyFill="1" applyAlignment="1">
      <alignment horizontal="left"/>
    </xf>
    <xf numFmtId="0" fontId="0" fillId="15" borderId="6" xfId="10" applyFont="1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0" fillId="0" borderId="9" xfId="0" applyBorder="1" applyAlignment="1">
      <alignment wrapText="1"/>
    </xf>
    <xf numFmtId="0" fontId="23" fillId="15" borderId="1" xfId="10" applyFont="1" applyBorder="1" applyAlignment="1">
      <alignment horizontal="center"/>
    </xf>
    <xf numFmtId="0" fontId="3" fillId="12" borderId="7" xfId="3" applyFont="1" applyFill="1" applyBorder="1" applyAlignment="1">
      <alignment horizontal="center" vertical="center" wrapText="1"/>
    </xf>
    <xf numFmtId="0" fontId="3" fillId="12" borderId="4" xfId="3" applyFont="1" applyFill="1" applyBorder="1" applyAlignment="1">
      <alignment horizontal="center" vertical="center" wrapText="1"/>
    </xf>
    <xf numFmtId="0" fontId="0" fillId="0" borderId="6" xfId="0" applyBorder="1"/>
    <xf numFmtId="2" fontId="3" fillId="0" borderId="0" xfId="2" applyNumberFormat="1" applyFont="1" applyFill="1" applyBorder="1" applyAlignment="1">
      <alignment vertical="center"/>
    </xf>
    <xf numFmtId="0" fontId="3" fillId="0" borderId="0" xfId="2" applyFont="1" applyFill="1" applyBorder="1" applyAlignment="1"/>
    <xf numFmtId="165" fontId="10" fillId="0" borderId="0" xfId="1" applyNumberFormat="1" applyFill="1" applyBorder="1"/>
    <xf numFmtId="0" fontId="3" fillId="5" borderId="1" xfId="3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3" fillId="5" borderId="3" xfId="3" applyFont="1" applyBorder="1" applyAlignment="1">
      <alignment horizontal="center" wrapText="1"/>
    </xf>
    <xf numFmtId="166" fontId="10" fillId="0" borderId="0" xfId="1" applyNumberFormat="1" applyFill="1" applyBorder="1" applyAlignment="1"/>
    <xf numFmtId="0" fontId="0" fillId="0" borderId="4" xfId="0" applyBorder="1" applyAlignment="1">
      <alignment horizontal="center"/>
    </xf>
    <xf numFmtId="165" fontId="10" fillId="0" borderId="0" xfId="1" applyNumberFormat="1" applyFill="1" applyBorder="1" applyAlignment="1"/>
    <xf numFmtId="0" fontId="0" fillId="0" borderId="0" xfId="0" applyAlignment="1">
      <alignment wrapText="1"/>
    </xf>
    <xf numFmtId="0" fontId="0" fillId="10" borderId="1" xfId="0" applyFill="1" applyBorder="1" applyAlignment="1"/>
    <xf numFmtId="0" fontId="0" fillId="0" borderId="7" xfId="0" applyBorder="1" applyAlignment="1">
      <alignment horizontal="center" wrapText="1"/>
    </xf>
    <xf numFmtId="165" fontId="10" fillId="14" borderId="1" xfId="1" applyNumberFormat="1" applyFill="1" applyBorder="1" applyAlignment="1"/>
    <xf numFmtId="0" fontId="3" fillId="12" borderId="7" xfId="3" applyFont="1" applyFill="1" applyBorder="1" applyAlignment="1">
      <alignment vertical="center" wrapText="1"/>
    </xf>
    <xf numFmtId="0" fontId="3" fillId="12" borderId="4" xfId="3" applyFont="1" applyFill="1" applyBorder="1" applyAlignment="1">
      <alignment vertical="center" wrapText="1"/>
    </xf>
    <xf numFmtId="0" fontId="0" fillId="0" borderId="2" xfId="0" applyBorder="1" applyAlignment="1">
      <alignment wrapText="1"/>
    </xf>
    <xf numFmtId="0" fontId="17" fillId="0" borderId="0" xfId="0" applyFont="1" applyAlignment="1">
      <alignment horizontal="center"/>
    </xf>
    <xf numFmtId="0" fontId="0" fillId="0" borderId="17" xfId="0" applyBorder="1"/>
    <xf numFmtId="0" fontId="3" fillId="5" borderId="1" xfId="3" applyFont="1" applyBorder="1" applyAlignment="1">
      <alignment wrapText="1"/>
    </xf>
    <xf numFmtId="2" fontId="15" fillId="0" borderId="0" xfId="0" applyNumberFormat="1" applyFont="1" applyFill="1" applyBorder="1"/>
    <xf numFmtId="0" fontId="15" fillId="0" borderId="0" xfId="0" applyFont="1" applyFill="1" applyBorder="1"/>
    <xf numFmtId="0" fontId="14" fillId="3" borderId="1" xfId="1" applyFont="1" applyBorder="1" applyAlignment="1">
      <alignment wrapText="1"/>
    </xf>
    <xf numFmtId="0" fontId="14" fillId="0" borderId="0" xfId="1" applyFont="1" applyFill="1" applyBorder="1" applyAlignment="1">
      <alignment wrapText="1"/>
    </xf>
    <xf numFmtId="0" fontId="0" fillId="0" borderId="0" xfId="0" applyFill="1" applyBorder="1" applyAlignment="1">
      <alignment horizontal="center" wrapText="1"/>
    </xf>
    <xf numFmtId="0" fontId="8" fillId="0" borderId="0" xfId="0" applyFont="1" applyFill="1"/>
    <xf numFmtId="0" fontId="17" fillId="0" borderId="2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5" fillId="0" borderId="0" xfId="0" applyFont="1"/>
    <xf numFmtId="0" fontId="45" fillId="0" borderId="0" xfId="0" applyFont="1" applyAlignment="1">
      <alignment horizontal="right"/>
    </xf>
    <xf numFmtId="0" fontId="12" fillId="0" borderId="0" xfId="5" applyFont="1" applyFill="1" applyBorder="1" applyAlignment="1">
      <alignment horizontal="center" vertical="center"/>
    </xf>
    <xf numFmtId="0" fontId="0" fillId="0" borderId="0" xfId="0" applyFill="1" applyAlignment="1">
      <alignment horizontal="right"/>
    </xf>
    <xf numFmtId="0" fontId="2" fillId="0" borderId="0" xfId="11" applyFill="1" applyBorder="1" applyAlignment="1">
      <alignment horizontal="center" vertical="center"/>
    </xf>
    <xf numFmtId="0" fontId="24" fillId="0" borderId="0" xfId="5" applyFont="1" applyFill="1" applyBorder="1" applyAlignment="1">
      <alignment horizontal="center" vertical="center"/>
    </xf>
    <xf numFmtId="0" fontId="19" fillId="0" borderId="0" xfId="5" applyFont="1" applyFill="1" applyBorder="1" applyAlignment="1">
      <alignment horizontal="center" vertical="center"/>
    </xf>
    <xf numFmtId="0" fontId="45" fillId="0" borderId="0" xfId="0" applyFont="1" applyFill="1" applyAlignment="1">
      <alignment horizontal="right"/>
    </xf>
    <xf numFmtId="0" fontId="45" fillId="0" borderId="0" xfId="0" applyFont="1" applyFill="1"/>
    <xf numFmtId="0" fontId="45" fillId="0" borderId="0" xfId="0" applyFont="1" applyFill="1" applyAlignment="1"/>
    <xf numFmtId="0" fontId="37" fillId="0" borderId="0" xfId="0" applyFont="1" applyFill="1" applyBorder="1"/>
    <xf numFmtId="0" fontId="36" fillId="0" borderId="0" xfId="0" applyFont="1" applyFill="1" applyBorder="1"/>
    <xf numFmtId="0" fontId="17" fillId="0" borderId="0" xfId="0" applyFont="1" applyFill="1" applyBorder="1"/>
    <xf numFmtId="0" fontId="17" fillId="0" borderId="18" xfId="0" applyFont="1" applyBorder="1"/>
    <xf numFmtId="0" fontId="17" fillId="26" borderId="18" xfId="0" applyFont="1" applyFill="1" applyBorder="1"/>
    <xf numFmtId="0" fontId="27" fillId="18" borderId="1" xfId="0" applyFont="1" applyFill="1" applyBorder="1" applyAlignment="1">
      <alignment horizontal="center"/>
    </xf>
    <xf numFmtId="0" fontId="27" fillId="18" borderId="6" xfId="0" applyFont="1" applyFill="1" applyBorder="1" applyAlignment="1">
      <alignment horizontal="center"/>
    </xf>
    <xf numFmtId="0" fontId="27" fillId="19" borderId="6" xfId="0" applyFont="1" applyFill="1" applyBorder="1" applyAlignment="1">
      <alignment horizontal="center"/>
    </xf>
    <xf numFmtId="0" fontId="28" fillId="0" borderId="6" xfId="0" applyFont="1" applyFill="1" applyBorder="1" applyAlignment="1">
      <alignment horizontal="center"/>
    </xf>
    <xf numFmtId="0" fontId="29" fillId="20" borderId="9" xfId="0" applyFont="1" applyFill="1" applyBorder="1" applyAlignment="1">
      <alignment horizontal="center"/>
    </xf>
    <xf numFmtId="0" fontId="27" fillId="18" borderId="15" xfId="0" applyFont="1" applyFill="1" applyBorder="1" applyAlignment="1">
      <alignment horizontal="center"/>
    </xf>
    <xf numFmtId="0" fontId="27" fillId="19" borderId="15" xfId="0" applyFont="1" applyFill="1" applyBorder="1" applyAlignment="1">
      <alignment horizontal="center"/>
    </xf>
    <xf numFmtId="0" fontId="28" fillId="19" borderId="15" xfId="0" applyFont="1" applyFill="1" applyBorder="1" applyAlignment="1">
      <alignment horizontal="center"/>
    </xf>
    <xf numFmtId="0" fontId="30" fillId="21" borderId="15" xfId="0" applyFont="1" applyFill="1" applyBorder="1" applyAlignment="1">
      <alignment horizontal="center"/>
    </xf>
    <xf numFmtId="0" fontId="31" fillId="22" borderId="15" xfId="0" applyFont="1" applyFill="1" applyBorder="1" applyAlignment="1">
      <alignment horizontal="center"/>
    </xf>
    <xf numFmtId="0" fontId="29" fillId="20" borderId="15" xfId="0" applyFont="1" applyFill="1" applyBorder="1" applyAlignment="1">
      <alignment horizontal="center"/>
    </xf>
    <xf numFmtId="0" fontId="9" fillId="23" borderId="15" xfId="0" applyFont="1" applyFill="1" applyBorder="1" applyAlignment="1">
      <alignment horizontal="center"/>
    </xf>
    <xf numFmtId="0" fontId="28" fillId="24" borderId="15" xfId="0" applyFont="1" applyFill="1" applyBorder="1" applyAlignment="1">
      <alignment horizontal="center"/>
    </xf>
    <xf numFmtId="0" fontId="32" fillId="22" borderId="15" xfId="0" applyFont="1" applyFill="1" applyBorder="1" applyAlignment="1">
      <alignment horizontal="center"/>
    </xf>
    <xf numFmtId="0" fontId="33" fillId="22" borderId="15" xfId="0" applyFont="1" applyFill="1" applyBorder="1" applyAlignment="1">
      <alignment horizontal="center"/>
    </xf>
    <xf numFmtId="0" fontId="35" fillId="18" borderId="1" xfId="0" applyFont="1" applyFill="1" applyBorder="1" applyAlignment="1">
      <alignment horizontal="center"/>
    </xf>
    <xf numFmtId="0" fontId="35" fillId="18" borderId="6" xfId="0" applyFont="1" applyFill="1" applyBorder="1" applyAlignment="1">
      <alignment horizontal="center"/>
    </xf>
    <xf numFmtId="0" fontId="35" fillId="19" borderId="6" xfId="0" applyFont="1" applyFill="1" applyBorder="1" applyAlignment="1">
      <alignment horizontal="center"/>
    </xf>
    <xf numFmtId="0" fontId="36" fillId="0" borderId="6" xfId="0" applyFont="1" applyBorder="1" applyAlignment="1">
      <alignment horizontal="center"/>
    </xf>
    <xf numFmtId="0" fontId="37" fillId="20" borderId="9" xfId="0" applyFont="1" applyFill="1" applyBorder="1" applyAlignment="1">
      <alignment horizontal="center"/>
    </xf>
    <xf numFmtId="0" fontId="35" fillId="18" borderId="15" xfId="0" applyFont="1" applyFill="1" applyBorder="1" applyAlignment="1">
      <alignment horizontal="center"/>
    </xf>
    <xf numFmtId="0" fontId="35" fillId="19" borderId="15" xfId="0" applyFont="1" applyFill="1" applyBorder="1" applyAlignment="1">
      <alignment horizontal="center"/>
    </xf>
    <xf numFmtId="0" fontId="36" fillId="19" borderId="15" xfId="0" applyFont="1" applyFill="1" applyBorder="1" applyAlignment="1">
      <alignment horizontal="center"/>
    </xf>
    <xf numFmtId="0" fontId="38" fillId="21" borderId="15" xfId="0" applyFont="1" applyFill="1" applyBorder="1" applyAlignment="1">
      <alignment horizontal="center"/>
    </xf>
    <xf numFmtId="0" fontId="39" fillId="22" borderId="15" xfId="0" applyFont="1" applyFill="1" applyBorder="1" applyAlignment="1">
      <alignment horizontal="center"/>
    </xf>
    <xf numFmtId="0" fontId="37" fillId="20" borderId="15" xfId="0" applyFont="1" applyFill="1" applyBorder="1" applyAlignment="1">
      <alignment horizontal="center"/>
    </xf>
    <xf numFmtId="0" fontId="17" fillId="23" borderId="15" xfId="0" applyFont="1" applyFill="1" applyBorder="1" applyAlignment="1">
      <alignment horizontal="center"/>
    </xf>
    <xf numFmtId="0" fontId="36" fillId="24" borderId="15" xfId="0" applyFont="1" applyFill="1" applyBorder="1" applyAlignment="1">
      <alignment horizontal="center"/>
    </xf>
    <xf numFmtId="0" fontId="40" fillId="22" borderId="16" xfId="0" applyFont="1" applyFill="1" applyBorder="1" applyAlignment="1">
      <alignment horizontal="center"/>
    </xf>
    <xf numFmtId="0" fontId="34" fillId="22" borderId="15" xfId="0" applyFont="1" applyFill="1" applyBorder="1" applyAlignment="1">
      <alignment horizontal="center"/>
    </xf>
    <xf numFmtId="0" fontId="37" fillId="20" borderId="5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7" fillId="19" borderId="1" xfId="0" applyFont="1" applyFill="1" applyBorder="1" applyAlignment="1">
      <alignment horizontal="center"/>
    </xf>
    <xf numFmtId="0" fontId="28" fillId="0" borderId="1" xfId="0" applyFont="1" applyFill="1" applyBorder="1" applyAlignment="1">
      <alignment horizontal="center"/>
    </xf>
    <xf numFmtId="0" fontId="14" fillId="3" borderId="1" xfId="1" applyFont="1" applyBorder="1" applyAlignment="1"/>
    <xf numFmtId="165" fontId="10" fillId="3" borderId="1" xfId="1" applyNumberFormat="1" applyBorder="1" applyAlignment="1"/>
    <xf numFmtId="0" fontId="17" fillId="0" borderId="20" xfId="0" applyFont="1" applyBorder="1"/>
    <xf numFmtId="165" fontId="17" fillId="0" borderId="19" xfId="0" applyNumberFormat="1" applyFont="1" applyBorder="1"/>
    <xf numFmtId="165" fontId="17" fillId="14" borderId="19" xfId="0" applyNumberFormat="1" applyFont="1" applyFill="1" applyBorder="1"/>
    <xf numFmtId="165" fontId="17" fillId="26" borderId="19" xfId="0" applyNumberFormat="1" applyFont="1" applyFill="1" applyBorder="1"/>
    <xf numFmtId="164" fontId="17" fillId="0" borderId="19" xfId="0" applyNumberFormat="1" applyFont="1" applyBorder="1"/>
    <xf numFmtId="165" fontId="17" fillId="0" borderId="21" xfId="0" applyNumberFormat="1" applyFont="1" applyBorder="1"/>
    <xf numFmtId="165" fontId="17" fillId="14" borderId="1" xfId="0" applyNumberFormat="1" applyFont="1" applyFill="1" applyBorder="1"/>
    <xf numFmtId="164" fontId="17" fillId="26" borderId="19" xfId="0" applyNumberFormat="1" applyFont="1" applyFill="1" applyBorder="1"/>
    <xf numFmtId="164" fontId="17" fillId="14" borderId="19" xfId="0" applyNumberFormat="1" applyFont="1" applyFill="1" applyBorder="1"/>
    <xf numFmtId="165" fontId="17" fillId="0" borderId="1" xfId="0" applyNumberFormat="1" applyFont="1" applyBorder="1" applyAlignment="1">
      <alignment horizontal="center" vertical="center"/>
    </xf>
    <xf numFmtId="0" fontId="17" fillId="26" borderId="20" xfId="0" applyFont="1" applyFill="1" applyBorder="1"/>
    <xf numFmtId="165" fontId="17" fillId="26" borderId="1" xfId="0" applyNumberFormat="1" applyFont="1" applyFill="1" applyBorder="1"/>
    <xf numFmtId="0" fontId="0" fillId="26" borderId="0" xfId="0" applyFill="1"/>
    <xf numFmtId="0" fontId="0" fillId="0" borderId="1" xfId="0" applyBorder="1" applyAlignment="1">
      <alignment horizontal="center"/>
    </xf>
    <xf numFmtId="164" fontId="17" fillId="0" borderId="19" xfId="0" applyNumberFormat="1" applyFont="1" applyFill="1" applyBorder="1"/>
    <xf numFmtId="165" fontId="17" fillId="0" borderId="1" xfId="0" applyNumberFormat="1" applyFont="1" applyFill="1" applyBorder="1"/>
    <xf numFmtId="165" fontId="17" fillId="0" borderId="1" xfId="0" applyNumberFormat="1" applyFont="1" applyFill="1" applyBorder="1" applyAlignment="1">
      <alignment horizontal="center" vertical="center"/>
    </xf>
    <xf numFmtId="0" fontId="7" fillId="5" borderId="1" xfId="3" applyBorder="1"/>
    <xf numFmtId="0" fontId="5" fillId="11" borderId="1" xfId="8" applyBorder="1" applyAlignment="1"/>
    <xf numFmtId="0" fontId="0" fillId="14" borderId="1" xfId="0" applyFill="1" applyBorder="1"/>
    <xf numFmtId="0" fontId="7" fillId="4" borderId="1" xfId="2" applyBorder="1"/>
    <xf numFmtId="0" fontId="9" fillId="0" borderId="1" xfId="0" applyFont="1" applyFill="1" applyBorder="1" applyAlignment="1"/>
    <xf numFmtId="0" fontId="3" fillId="26" borderId="0" xfId="6" applyFont="1" applyFill="1"/>
    <xf numFmtId="0" fontId="5" fillId="11" borderId="2" xfId="8" applyBorder="1" applyAlignment="1"/>
    <xf numFmtId="0" fontId="7" fillId="5" borderId="3" xfId="3" applyBorder="1"/>
    <xf numFmtId="0" fontId="47" fillId="14" borderId="1" xfId="0" applyFont="1" applyFill="1" applyBorder="1"/>
    <xf numFmtId="0" fontId="0" fillId="0" borderId="1" xfId="0" applyFill="1" applyBorder="1"/>
    <xf numFmtId="165" fontId="0" fillId="14" borderId="1" xfId="0" applyNumberFormat="1" applyFill="1" applyBorder="1"/>
    <xf numFmtId="165" fontId="0" fillId="0" borderId="1" xfId="0" applyNumberFormat="1" applyBorder="1"/>
    <xf numFmtId="0" fontId="0" fillId="26" borderId="1" xfId="0" applyFill="1" applyBorder="1"/>
    <xf numFmtId="0" fontId="45" fillId="14" borderId="1" xfId="0" applyFont="1" applyFill="1" applyBorder="1"/>
    <xf numFmtId="2" fontId="9" fillId="0" borderId="6" xfId="0" applyNumberFormat="1" applyFont="1" applyFill="1" applyBorder="1" applyAlignment="1">
      <alignment horizontal="center" vertical="center" readingOrder="1"/>
    </xf>
    <xf numFmtId="0" fontId="3" fillId="9" borderId="0" xfId="6" applyFont="1" applyAlignment="1">
      <alignment horizontal="center"/>
    </xf>
    <xf numFmtId="0" fontId="10" fillId="0" borderId="0" xfId="1" applyFill="1" applyAlignment="1">
      <alignment horizontal="center"/>
    </xf>
    <xf numFmtId="3" fontId="48" fillId="0" borderId="1" xfId="0" applyNumberFormat="1" applyFont="1" applyFill="1" applyBorder="1" applyAlignment="1">
      <alignment horizontal="center" vertical="center"/>
    </xf>
    <xf numFmtId="0" fontId="17" fillId="0" borderId="0" xfId="0" applyFont="1" applyBorder="1" applyAlignment="1">
      <alignment horizontal="left"/>
    </xf>
    <xf numFmtId="0" fontId="17" fillId="0" borderId="0" xfId="0" applyFont="1" applyBorder="1" applyAlignment="1">
      <alignment horizontal="center"/>
    </xf>
    <xf numFmtId="165" fontId="0" fillId="0" borderId="0" xfId="0" applyNumberFormat="1"/>
    <xf numFmtId="0" fontId="46" fillId="0" borderId="0" xfId="0" applyFont="1" applyFill="1"/>
    <xf numFmtId="0" fontId="47" fillId="0" borderId="0" xfId="0" applyFont="1" applyFill="1"/>
    <xf numFmtId="165" fontId="10" fillId="3" borderId="1" xfId="1" applyNumberFormat="1" applyBorder="1" applyAlignment="1">
      <alignment horizontal="center" vertical="center"/>
    </xf>
    <xf numFmtId="0" fontId="12" fillId="28" borderId="1" xfId="5" applyFill="1" applyBorder="1" applyAlignment="1">
      <alignment horizontal="center" vertical="center"/>
    </xf>
    <xf numFmtId="164" fontId="17" fillId="0" borderId="0" xfId="0" applyNumberFormat="1" applyFont="1"/>
    <xf numFmtId="165" fontId="17" fillId="0" borderId="0" xfId="0" applyNumberFormat="1" applyFont="1"/>
    <xf numFmtId="165" fontId="21" fillId="0" borderId="0" xfId="0" applyNumberFormat="1" applyFont="1"/>
    <xf numFmtId="0" fontId="17" fillId="0" borderId="0" xfId="0" applyFont="1" applyAlignment="1">
      <alignment horizontal="right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1" fillId="16" borderId="1" xfId="11" applyFont="1" applyBorder="1" applyAlignment="1">
      <alignment horizontal="center"/>
    </xf>
    <xf numFmtId="0" fontId="1" fillId="0" borderId="0" xfId="11" applyFont="1" applyFill="1" applyBorder="1"/>
    <xf numFmtId="166" fontId="17" fillId="0" borderId="1" xfId="0" applyNumberFormat="1" applyFont="1" applyBorder="1" applyAlignment="1">
      <alignment horizontal="center" vertical="center"/>
    </xf>
    <xf numFmtId="166" fontId="17" fillId="27" borderId="1" xfId="0" applyNumberFormat="1" applyFont="1" applyFill="1" applyBorder="1" applyAlignment="1">
      <alignment horizontal="center" vertical="center"/>
    </xf>
    <xf numFmtId="0" fontId="49" fillId="29" borderId="1" xfId="0" applyFont="1" applyFill="1" applyBorder="1" applyAlignment="1">
      <alignment wrapText="1"/>
    </xf>
    <xf numFmtId="0" fontId="49" fillId="29" borderId="1" xfId="0" applyFont="1" applyFill="1" applyBorder="1"/>
    <xf numFmtId="0" fontId="9" fillId="0" borderId="1" xfId="0" applyFont="1" applyBorder="1" applyAlignment="1">
      <alignment horizontal="center" vertical="center"/>
    </xf>
    <xf numFmtId="0" fontId="9" fillId="27" borderId="1" xfId="0" applyFont="1" applyFill="1" applyBorder="1" applyAlignment="1">
      <alignment horizontal="center" vertical="center"/>
    </xf>
    <xf numFmtId="49" fontId="9" fillId="0" borderId="18" xfId="0" applyNumberFormat="1" applyFont="1" applyBorder="1" applyAlignment="1">
      <alignment horizontal="center"/>
    </xf>
    <xf numFmtId="0" fontId="0" fillId="0" borderId="0" xfId="0"/>
    <xf numFmtId="0" fontId="17" fillId="0" borderId="1" xfId="0" applyFont="1" applyBorder="1" applyAlignment="1">
      <alignment horizontal="center"/>
    </xf>
    <xf numFmtId="0" fontId="17" fillId="0" borderId="16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14" fillId="0" borderId="0" xfId="7" applyFont="1" applyAlignment="1">
      <alignment horizontal="right"/>
    </xf>
    <xf numFmtId="0" fontId="0" fillId="0" borderId="1" xfId="0" applyBorder="1" applyAlignment="1">
      <alignment horizontal="left"/>
    </xf>
  </cellXfs>
  <cellStyles count="13">
    <cellStyle name="20% - Accent1" xfId="2" builtinId="30"/>
    <cellStyle name="20% - Accent2" xfId="8" builtinId="34"/>
    <cellStyle name="20% - Accent3" xfId="11" builtinId="38"/>
    <cellStyle name="20% - Accent5" xfId="6" builtinId="46"/>
    <cellStyle name="40% - Accent1" xfId="9" builtinId="31"/>
    <cellStyle name="40% - Accent2" xfId="3" builtinId="35"/>
    <cellStyle name="Bad" xfId="4" builtinId="27"/>
    <cellStyle name="Good" xfId="1" builtinId="26"/>
    <cellStyle name="Input" xfId="12" builtinId="20"/>
    <cellStyle name="Neutral" xfId="5" builtinId="28"/>
    <cellStyle name="Normal" xfId="0" builtinId="0"/>
    <cellStyle name="Note" xfId="10" builtinId="10"/>
    <cellStyle name="Warning Text" xfId="7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Optimal Number of Charging Stations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'Optimal No. of CS '!$K$1</c:f>
              <c:strCache>
                <c:ptCount val="1"/>
                <c:pt idx="0">
                  <c:v>1 Charging Station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No. of CS '!$J$2:$J$12</c:f>
              <c:strCache>
                <c:ptCount val="11"/>
                <c:pt idx="0">
                  <c:v>650-949</c:v>
                </c:pt>
                <c:pt idx="1">
                  <c:v>950-1249</c:v>
                </c:pt>
                <c:pt idx="2">
                  <c:v>1250-1549</c:v>
                </c:pt>
                <c:pt idx="3">
                  <c:v>1550-1849</c:v>
                </c:pt>
                <c:pt idx="4">
                  <c:v>1850-2149</c:v>
                </c:pt>
                <c:pt idx="5">
                  <c:v>2150-2449</c:v>
                </c:pt>
                <c:pt idx="6">
                  <c:v>2450-2749</c:v>
                </c:pt>
                <c:pt idx="7">
                  <c:v>2750-3049</c:v>
                </c:pt>
                <c:pt idx="8">
                  <c:v>3050-3349</c:v>
                </c:pt>
                <c:pt idx="9">
                  <c:v>3350-3649</c:v>
                </c:pt>
                <c:pt idx="10">
                  <c:v>3650-3949</c:v>
                </c:pt>
              </c:strCache>
            </c:strRef>
          </c:cat>
          <c:val>
            <c:numRef>
              <c:f>'Optimal No. of CS '!$K$2:$K$12</c:f>
              <c:numCache>
                <c:formatCode>General</c:formatCode>
                <c:ptCount val="11"/>
                <c:pt idx="0">
                  <c:v>0</c:v>
                </c:pt>
                <c:pt idx="1">
                  <c:v>3</c:v>
                </c:pt>
                <c:pt idx="2">
                  <c:v>28</c:v>
                </c:pt>
                <c:pt idx="3">
                  <c:v>220</c:v>
                </c:pt>
                <c:pt idx="4">
                  <c:v>152</c:v>
                </c:pt>
                <c:pt idx="5">
                  <c:v>0</c:v>
                </c:pt>
                <c:pt idx="6">
                  <c:v>0</c:v>
                </c:pt>
                <c:pt idx="7">
                  <c:v>55</c:v>
                </c:pt>
                <c:pt idx="8">
                  <c:v>313</c:v>
                </c:pt>
                <c:pt idx="9">
                  <c:v>162</c:v>
                </c:pt>
                <c:pt idx="10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03-46FD-8E4C-B0A03F6B40F7}"/>
            </c:ext>
          </c:extLst>
        </c:ser>
        <c:ser>
          <c:idx val="1"/>
          <c:order val="1"/>
          <c:tx>
            <c:strRef>
              <c:f>'Optimal No. of CS '!$L$1</c:f>
              <c:strCache>
                <c:ptCount val="1"/>
                <c:pt idx="0">
                  <c:v>2 Charging Station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No. of CS '!$J$2:$J$12</c:f>
              <c:strCache>
                <c:ptCount val="11"/>
                <c:pt idx="0">
                  <c:v>650-949</c:v>
                </c:pt>
                <c:pt idx="1">
                  <c:v>950-1249</c:v>
                </c:pt>
                <c:pt idx="2">
                  <c:v>1250-1549</c:v>
                </c:pt>
                <c:pt idx="3">
                  <c:v>1550-1849</c:v>
                </c:pt>
                <c:pt idx="4">
                  <c:v>1850-2149</c:v>
                </c:pt>
                <c:pt idx="5">
                  <c:v>2150-2449</c:v>
                </c:pt>
                <c:pt idx="6">
                  <c:v>2450-2749</c:v>
                </c:pt>
                <c:pt idx="7">
                  <c:v>2750-3049</c:v>
                </c:pt>
                <c:pt idx="8">
                  <c:v>3050-3349</c:v>
                </c:pt>
                <c:pt idx="9">
                  <c:v>3350-3649</c:v>
                </c:pt>
                <c:pt idx="10">
                  <c:v>3650-3949</c:v>
                </c:pt>
              </c:strCache>
            </c:strRef>
          </c:cat>
          <c:val>
            <c:numRef>
              <c:f>'Optimal No. of CS '!$L$2:$L$12</c:f>
              <c:numCache>
                <c:formatCode>General</c:formatCode>
                <c:ptCount val="11"/>
                <c:pt idx="0">
                  <c:v>1</c:v>
                </c:pt>
                <c:pt idx="1">
                  <c:v>4</c:v>
                </c:pt>
                <c:pt idx="2">
                  <c:v>46</c:v>
                </c:pt>
                <c:pt idx="3">
                  <c:v>201</c:v>
                </c:pt>
                <c:pt idx="4">
                  <c:v>133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615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03-46FD-8E4C-B0A03F6B40F7}"/>
            </c:ext>
          </c:extLst>
        </c:ser>
        <c:ser>
          <c:idx val="2"/>
          <c:order val="2"/>
          <c:tx>
            <c:strRef>
              <c:f>'Optimal No. of CS '!$M$1</c:f>
              <c:strCache>
                <c:ptCount val="1"/>
                <c:pt idx="0">
                  <c:v>3 Charging Station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No. of CS '!$J$2:$J$12</c:f>
              <c:strCache>
                <c:ptCount val="11"/>
                <c:pt idx="0">
                  <c:v>650-949</c:v>
                </c:pt>
                <c:pt idx="1">
                  <c:v>950-1249</c:v>
                </c:pt>
                <c:pt idx="2">
                  <c:v>1250-1549</c:v>
                </c:pt>
                <c:pt idx="3">
                  <c:v>1550-1849</c:v>
                </c:pt>
                <c:pt idx="4">
                  <c:v>1850-2149</c:v>
                </c:pt>
                <c:pt idx="5">
                  <c:v>2150-2449</c:v>
                </c:pt>
                <c:pt idx="6">
                  <c:v>2450-2749</c:v>
                </c:pt>
                <c:pt idx="7">
                  <c:v>2750-3049</c:v>
                </c:pt>
                <c:pt idx="8">
                  <c:v>3050-3349</c:v>
                </c:pt>
                <c:pt idx="9">
                  <c:v>3350-3649</c:v>
                </c:pt>
                <c:pt idx="10">
                  <c:v>3650-3949</c:v>
                </c:pt>
              </c:strCache>
            </c:strRef>
          </c:cat>
          <c:val>
            <c:numRef>
              <c:f>'Optimal No. of CS '!$M$2:$M$12</c:f>
              <c:numCache>
                <c:formatCode>General</c:formatCode>
                <c:ptCount val="11"/>
                <c:pt idx="0">
                  <c:v>0</c:v>
                </c:pt>
                <c:pt idx="1">
                  <c:v>12</c:v>
                </c:pt>
                <c:pt idx="2">
                  <c:v>66</c:v>
                </c:pt>
                <c:pt idx="3">
                  <c:v>229</c:v>
                </c:pt>
                <c:pt idx="4">
                  <c:v>81</c:v>
                </c:pt>
                <c:pt idx="5">
                  <c:v>0</c:v>
                </c:pt>
                <c:pt idx="6">
                  <c:v>0</c:v>
                </c:pt>
                <c:pt idx="7">
                  <c:v>612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03-46FD-8E4C-B0A03F6B40F7}"/>
            </c:ext>
          </c:extLst>
        </c:ser>
        <c:ser>
          <c:idx val="3"/>
          <c:order val="3"/>
          <c:tx>
            <c:strRef>
              <c:f>'Optimal No. of CS '!$N$1</c:f>
              <c:strCache>
                <c:ptCount val="1"/>
                <c:pt idx="0">
                  <c:v>4 Charging Station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No. of CS '!$J$2:$J$12</c:f>
              <c:strCache>
                <c:ptCount val="11"/>
                <c:pt idx="0">
                  <c:v>650-949</c:v>
                </c:pt>
                <c:pt idx="1">
                  <c:v>950-1249</c:v>
                </c:pt>
                <c:pt idx="2">
                  <c:v>1250-1549</c:v>
                </c:pt>
                <c:pt idx="3">
                  <c:v>1550-1849</c:v>
                </c:pt>
                <c:pt idx="4">
                  <c:v>1850-2149</c:v>
                </c:pt>
                <c:pt idx="5">
                  <c:v>2150-2449</c:v>
                </c:pt>
                <c:pt idx="6">
                  <c:v>2450-2749</c:v>
                </c:pt>
                <c:pt idx="7">
                  <c:v>2750-3049</c:v>
                </c:pt>
                <c:pt idx="8">
                  <c:v>3050-3349</c:v>
                </c:pt>
                <c:pt idx="9">
                  <c:v>3350-3649</c:v>
                </c:pt>
                <c:pt idx="10">
                  <c:v>3650-3949</c:v>
                </c:pt>
              </c:strCache>
            </c:strRef>
          </c:cat>
          <c:val>
            <c:numRef>
              <c:f>'Optimal No. of CS '!$N$2:$N$12</c:f>
              <c:numCache>
                <c:formatCode>General</c:formatCode>
                <c:ptCount val="11"/>
                <c:pt idx="0">
                  <c:v>30</c:v>
                </c:pt>
                <c:pt idx="1">
                  <c:v>159</c:v>
                </c:pt>
                <c:pt idx="2">
                  <c:v>213</c:v>
                </c:pt>
                <c:pt idx="3">
                  <c:v>0</c:v>
                </c:pt>
                <c:pt idx="4">
                  <c:v>0</c:v>
                </c:pt>
                <c:pt idx="5">
                  <c:v>598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03-46FD-8E4C-B0A03F6B40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6"/>
        <c:overlap val="-27"/>
        <c:axId val="905273175"/>
        <c:axId val="2040397911"/>
      </c:barChart>
      <c:catAx>
        <c:axId val="905273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397911"/>
        <c:crosses val="autoZero"/>
        <c:auto val="1"/>
        <c:lblAlgn val="ctr"/>
        <c:lblOffset val="100"/>
        <c:noMultiLvlLbl val="0"/>
      </c:catAx>
      <c:valAx>
        <c:axId val="2040397911"/>
        <c:scaling>
          <c:orientation val="minMax"/>
          <c:max val="6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273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Optimal Scenario for 2 Charging Stations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'Optimal 2 CS'!$K$1</c:f>
              <c:strCache>
                <c:ptCount val="1"/>
                <c:pt idx="0">
                  <c:v>Scenario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2 CS'!$J$2:$J$12</c:f>
              <c:strCache>
                <c:ptCount val="11"/>
                <c:pt idx="0">
                  <c:v>650-949</c:v>
                </c:pt>
                <c:pt idx="1">
                  <c:v>950-1249</c:v>
                </c:pt>
                <c:pt idx="2">
                  <c:v>1250-1549</c:v>
                </c:pt>
                <c:pt idx="3">
                  <c:v>1550-1849</c:v>
                </c:pt>
                <c:pt idx="4">
                  <c:v>1850-2149</c:v>
                </c:pt>
                <c:pt idx="5">
                  <c:v>2150-2449</c:v>
                </c:pt>
                <c:pt idx="6">
                  <c:v>2450-2749</c:v>
                </c:pt>
                <c:pt idx="7">
                  <c:v>2750-3049</c:v>
                </c:pt>
                <c:pt idx="8">
                  <c:v>3050-3349</c:v>
                </c:pt>
                <c:pt idx="9">
                  <c:v>3350-3649</c:v>
                </c:pt>
                <c:pt idx="10">
                  <c:v>3650-3949</c:v>
                </c:pt>
              </c:strCache>
            </c:strRef>
          </c:cat>
          <c:val>
            <c:numRef>
              <c:f>'Optimal 2 CS'!$K$2:$K$12</c:f>
              <c:numCache>
                <c:formatCode>General</c:formatCode>
                <c:ptCount val="11"/>
                <c:pt idx="0">
                  <c:v>17</c:v>
                </c:pt>
                <c:pt idx="1">
                  <c:v>143</c:v>
                </c:pt>
                <c:pt idx="2">
                  <c:v>252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260</c:v>
                </c:pt>
                <c:pt idx="7">
                  <c:v>213</c:v>
                </c:pt>
                <c:pt idx="8">
                  <c:v>115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22-41E5-984F-C0F1B78DFA13}"/>
            </c:ext>
          </c:extLst>
        </c:ser>
        <c:ser>
          <c:idx val="1"/>
          <c:order val="1"/>
          <c:tx>
            <c:strRef>
              <c:f>'Optimal 2 CS'!$L$1</c:f>
              <c:strCache>
                <c:ptCount val="1"/>
                <c:pt idx="0">
                  <c:v>Scenario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2 CS'!$J$2:$J$12</c:f>
              <c:strCache>
                <c:ptCount val="11"/>
                <c:pt idx="0">
                  <c:v>650-949</c:v>
                </c:pt>
                <c:pt idx="1">
                  <c:v>950-1249</c:v>
                </c:pt>
                <c:pt idx="2">
                  <c:v>1250-1549</c:v>
                </c:pt>
                <c:pt idx="3">
                  <c:v>1550-1849</c:v>
                </c:pt>
                <c:pt idx="4">
                  <c:v>1850-2149</c:v>
                </c:pt>
                <c:pt idx="5">
                  <c:v>2150-2449</c:v>
                </c:pt>
                <c:pt idx="6">
                  <c:v>2450-2749</c:v>
                </c:pt>
                <c:pt idx="7">
                  <c:v>2750-3049</c:v>
                </c:pt>
                <c:pt idx="8">
                  <c:v>3050-3349</c:v>
                </c:pt>
                <c:pt idx="9">
                  <c:v>3350-3649</c:v>
                </c:pt>
                <c:pt idx="10">
                  <c:v>3650-3949</c:v>
                </c:pt>
              </c:strCache>
            </c:strRef>
          </c:cat>
          <c:val>
            <c:numRef>
              <c:f>'Optimal 2 CS'!$L$2:$L$12</c:f>
              <c:numCache>
                <c:formatCode>General</c:formatCode>
                <c:ptCount val="11"/>
                <c:pt idx="0">
                  <c:v>1</c:v>
                </c:pt>
                <c:pt idx="1">
                  <c:v>24</c:v>
                </c:pt>
                <c:pt idx="2">
                  <c:v>213</c:v>
                </c:pt>
                <c:pt idx="3">
                  <c:v>170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218</c:v>
                </c:pt>
                <c:pt idx="8">
                  <c:v>374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22-41E5-984F-C0F1B78DFA13}"/>
            </c:ext>
          </c:extLst>
        </c:ser>
        <c:ser>
          <c:idx val="2"/>
          <c:order val="2"/>
          <c:tx>
            <c:strRef>
              <c:f>'Optimal 2 CS'!$M$1</c:f>
              <c:strCache>
                <c:ptCount val="1"/>
                <c:pt idx="0">
                  <c:v>Scenario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2 CS'!$J$2:$J$12</c:f>
              <c:strCache>
                <c:ptCount val="11"/>
                <c:pt idx="0">
                  <c:v>650-949</c:v>
                </c:pt>
                <c:pt idx="1">
                  <c:v>950-1249</c:v>
                </c:pt>
                <c:pt idx="2">
                  <c:v>1250-1549</c:v>
                </c:pt>
                <c:pt idx="3">
                  <c:v>1550-1849</c:v>
                </c:pt>
                <c:pt idx="4">
                  <c:v>1850-2149</c:v>
                </c:pt>
                <c:pt idx="5">
                  <c:v>2150-2449</c:v>
                </c:pt>
                <c:pt idx="6">
                  <c:v>2450-2749</c:v>
                </c:pt>
                <c:pt idx="7">
                  <c:v>2750-3049</c:v>
                </c:pt>
                <c:pt idx="8">
                  <c:v>3050-3349</c:v>
                </c:pt>
                <c:pt idx="9">
                  <c:v>3350-3649</c:v>
                </c:pt>
                <c:pt idx="10">
                  <c:v>3650-3949</c:v>
                </c:pt>
              </c:strCache>
            </c:strRef>
          </c:cat>
          <c:val>
            <c:numRef>
              <c:f>'Optimal 2 CS'!$M$2:$M$12</c:f>
              <c:numCache>
                <c:formatCode>General</c:formatCode>
                <c:ptCount val="11"/>
                <c:pt idx="0">
                  <c:v>1</c:v>
                </c:pt>
                <c:pt idx="1">
                  <c:v>4</c:v>
                </c:pt>
                <c:pt idx="2">
                  <c:v>46</c:v>
                </c:pt>
                <c:pt idx="3">
                  <c:v>201</c:v>
                </c:pt>
                <c:pt idx="4">
                  <c:v>133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615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22-41E5-984F-C0F1B78DFA13}"/>
            </c:ext>
          </c:extLst>
        </c:ser>
        <c:ser>
          <c:idx val="3"/>
          <c:order val="3"/>
          <c:tx>
            <c:strRef>
              <c:f>'Optimal 2 CS'!$N$1</c:f>
              <c:strCache>
                <c:ptCount val="1"/>
                <c:pt idx="0">
                  <c:v>Scenario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2 CS'!$J$2:$J$12</c:f>
              <c:strCache>
                <c:ptCount val="11"/>
                <c:pt idx="0">
                  <c:v>650-949</c:v>
                </c:pt>
                <c:pt idx="1">
                  <c:v>950-1249</c:v>
                </c:pt>
                <c:pt idx="2">
                  <c:v>1250-1549</c:v>
                </c:pt>
                <c:pt idx="3">
                  <c:v>1550-1849</c:v>
                </c:pt>
                <c:pt idx="4">
                  <c:v>1850-2149</c:v>
                </c:pt>
                <c:pt idx="5">
                  <c:v>2150-2449</c:v>
                </c:pt>
                <c:pt idx="6">
                  <c:v>2450-2749</c:v>
                </c:pt>
                <c:pt idx="7">
                  <c:v>2750-3049</c:v>
                </c:pt>
                <c:pt idx="8">
                  <c:v>3050-3349</c:v>
                </c:pt>
                <c:pt idx="9">
                  <c:v>3350-3649</c:v>
                </c:pt>
                <c:pt idx="10">
                  <c:v>3650-3949</c:v>
                </c:pt>
              </c:strCache>
            </c:strRef>
          </c:cat>
          <c:val>
            <c:numRef>
              <c:f>'Optimal 2 CS'!$N$2:$N$12</c:f>
              <c:numCache>
                <c:formatCode>General</c:formatCode>
                <c:ptCount val="11"/>
                <c:pt idx="0">
                  <c:v>5</c:v>
                </c:pt>
                <c:pt idx="1">
                  <c:v>40</c:v>
                </c:pt>
                <c:pt idx="2">
                  <c:v>271</c:v>
                </c:pt>
                <c:pt idx="3">
                  <c:v>95</c:v>
                </c:pt>
                <c:pt idx="4">
                  <c:v>0</c:v>
                </c:pt>
                <c:pt idx="5">
                  <c:v>0</c:v>
                </c:pt>
                <c:pt idx="6">
                  <c:v>12</c:v>
                </c:pt>
                <c:pt idx="7">
                  <c:v>288</c:v>
                </c:pt>
                <c:pt idx="8">
                  <c:v>289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22-41E5-984F-C0F1B78DFA1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33115896"/>
        <c:axId val="130979144"/>
      </c:barChart>
      <c:catAx>
        <c:axId val="1333115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79144"/>
        <c:crosses val="autoZero"/>
        <c:auto val="1"/>
        <c:lblAlgn val="ctr"/>
        <c:lblOffset val="100"/>
        <c:noMultiLvlLbl val="0"/>
      </c:catAx>
      <c:valAx>
        <c:axId val="130979144"/>
        <c:scaling>
          <c:orientation val="minMax"/>
          <c:max val="6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11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Optimal Scenario for 3 Charging Stations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'Optimal 3 CS'!$J$1</c:f>
              <c:strCache>
                <c:ptCount val="1"/>
                <c:pt idx="0">
                  <c:v>Scenario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3 CS'!$I$2:$I$12</c:f>
              <c:strCache>
                <c:ptCount val="11"/>
                <c:pt idx="0">
                  <c:v>650-949</c:v>
                </c:pt>
                <c:pt idx="1">
                  <c:v>950-1249</c:v>
                </c:pt>
                <c:pt idx="2">
                  <c:v>1250-1549</c:v>
                </c:pt>
                <c:pt idx="3">
                  <c:v>1550-1849</c:v>
                </c:pt>
                <c:pt idx="4">
                  <c:v>1850-2149</c:v>
                </c:pt>
                <c:pt idx="5">
                  <c:v>2150-2449</c:v>
                </c:pt>
                <c:pt idx="6">
                  <c:v>2450-2749</c:v>
                </c:pt>
                <c:pt idx="7">
                  <c:v>2750-3049</c:v>
                </c:pt>
                <c:pt idx="8">
                  <c:v>3050-3349</c:v>
                </c:pt>
                <c:pt idx="9">
                  <c:v>3350-3649</c:v>
                </c:pt>
                <c:pt idx="10">
                  <c:v>3650-3949</c:v>
                </c:pt>
              </c:strCache>
            </c:strRef>
          </c:cat>
          <c:val>
            <c:numRef>
              <c:f>'Optimal 3 CS'!$J$2:$J$12</c:f>
              <c:numCache>
                <c:formatCode>General</c:formatCode>
                <c:ptCount val="11"/>
                <c:pt idx="0">
                  <c:v>0</c:v>
                </c:pt>
                <c:pt idx="1">
                  <c:v>12</c:v>
                </c:pt>
                <c:pt idx="2">
                  <c:v>66</c:v>
                </c:pt>
                <c:pt idx="3">
                  <c:v>229</c:v>
                </c:pt>
                <c:pt idx="4">
                  <c:v>81</c:v>
                </c:pt>
                <c:pt idx="5">
                  <c:v>0</c:v>
                </c:pt>
                <c:pt idx="6">
                  <c:v>0</c:v>
                </c:pt>
                <c:pt idx="7">
                  <c:v>612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5-4B06-96C3-DF374D0EBC38}"/>
            </c:ext>
          </c:extLst>
        </c:ser>
        <c:ser>
          <c:idx val="1"/>
          <c:order val="1"/>
          <c:tx>
            <c:strRef>
              <c:f>'Optimal 3 CS'!$K$1</c:f>
              <c:strCache>
                <c:ptCount val="1"/>
                <c:pt idx="0">
                  <c:v>Scenario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3 CS'!$I$2:$I$12</c:f>
              <c:strCache>
                <c:ptCount val="11"/>
                <c:pt idx="0">
                  <c:v>650-949</c:v>
                </c:pt>
                <c:pt idx="1">
                  <c:v>950-1249</c:v>
                </c:pt>
                <c:pt idx="2">
                  <c:v>1250-1549</c:v>
                </c:pt>
                <c:pt idx="3">
                  <c:v>1550-1849</c:v>
                </c:pt>
                <c:pt idx="4">
                  <c:v>1850-2149</c:v>
                </c:pt>
                <c:pt idx="5">
                  <c:v>2150-2449</c:v>
                </c:pt>
                <c:pt idx="6">
                  <c:v>2450-2749</c:v>
                </c:pt>
                <c:pt idx="7">
                  <c:v>2750-3049</c:v>
                </c:pt>
                <c:pt idx="8">
                  <c:v>3050-3349</c:v>
                </c:pt>
                <c:pt idx="9">
                  <c:v>3350-3649</c:v>
                </c:pt>
                <c:pt idx="10">
                  <c:v>3650-3949</c:v>
                </c:pt>
              </c:strCache>
            </c:strRef>
          </c:cat>
          <c:val>
            <c:numRef>
              <c:f>'Optimal 3 CS'!$K$2:$K$12</c:f>
              <c:numCache>
                <c:formatCode>General</c:formatCode>
                <c:ptCount val="11"/>
                <c:pt idx="0">
                  <c:v>1</c:v>
                </c:pt>
                <c:pt idx="1">
                  <c:v>48</c:v>
                </c:pt>
                <c:pt idx="2">
                  <c:v>213</c:v>
                </c:pt>
                <c:pt idx="3">
                  <c:v>143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595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5-4B06-96C3-DF374D0EBC38}"/>
            </c:ext>
          </c:extLst>
        </c:ser>
        <c:ser>
          <c:idx val="2"/>
          <c:order val="2"/>
          <c:tx>
            <c:strRef>
              <c:f>'Optimal 3 CS'!$L$1</c:f>
              <c:strCache>
                <c:ptCount val="1"/>
                <c:pt idx="0">
                  <c:v>Scenario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'Optimal 3 CS'!$I$2:$I$12</c:f>
              <c:strCache>
                <c:ptCount val="11"/>
                <c:pt idx="0">
                  <c:v>650-949</c:v>
                </c:pt>
                <c:pt idx="1">
                  <c:v>950-1249</c:v>
                </c:pt>
                <c:pt idx="2">
                  <c:v>1250-1549</c:v>
                </c:pt>
                <c:pt idx="3">
                  <c:v>1550-1849</c:v>
                </c:pt>
                <c:pt idx="4">
                  <c:v>1850-2149</c:v>
                </c:pt>
                <c:pt idx="5">
                  <c:v>2150-2449</c:v>
                </c:pt>
                <c:pt idx="6">
                  <c:v>2450-2749</c:v>
                </c:pt>
                <c:pt idx="7">
                  <c:v>2750-3049</c:v>
                </c:pt>
                <c:pt idx="8">
                  <c:v>3050-3349</c:v>
                </c:pt>
                <c:pt idx="9">
                  <c:v>3350-3649</c:v>
                </c:pt>
                <c:pt idx="10">
                  <c:v>3650-3949</c:v>
                </c:pt>
              </c:strCache>
            </c:strRef>
          </c:cat>
          <c:val>
            <c:numRef>
              <c:f>'Optimal 3 CS'!$L$2:$L$12</c:f>
              <c:numCache>
                <c:formatCode>General</c:formatCode>
                <c:ptCount val="11"/>
                <c:pt idx="0">
                  <c:v>2</c:v>
                </c:pt>
                <c:pt idx="1">
                  <c:v>26</c:v>
                </c:pt>
                <c:pt idx="2">
                  <c:v>191</c:v>
                </c:pt>
                <c:pt idx="3">
                  <c:v>182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599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5-4B06-96C3-DF374D0EBC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93479079"/>
        <c:axId val="989081591"/>
      </c:barChart>
      <c:catAx>
        <c:axId val="893479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081591"/>
        <c:crosses val="autoZero"/>
        <c:auto val="1"/>
        <c:lblAlgn val="ctr"/>
        <c:lblOffset val="100"/>
        <c:noMultiLvlLbl val="0"/>
      </c:catAx>
      <c:valAx>
        <c:axId val="989081591"/>
        <c:scaling>
          <c:orientation val="minMax"/>
          <c:max val="6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79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1247775</xdr:colOff>
      <xdr:row>18</xdr:row>
      <xdr:rowOff>123825</xdr:rowOff>
    </xdr:from>
    <xdr:to>
      <xdr:col>6</xdr:col>
      <xdr:colOff>904875</xdr:colOff>
      <xdr:row>38</xdr:row>
      <xdr:rowOff>38100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52143105-108A-4EBF-A234-22721993F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0875" y="5105400"/>
          <a:ext cx="4600575" cy="3914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676275</xdr:colOff>
      <xdr:row>15</xdr:row>
      <xdr:rowOff>190500</xdr:rowOff>
    </xdr:from>
    <xdr:to>
      <xdr:col>18</xdr:col>
      <xdr:colOff>104775</xdr:colOff>
      <xdr:row>43</xdr:row>
      <xdr:rowOff>28575</xdr:rowOff>
    </xdr:to>
    <xdr:graphicFrame macro="">
      <xdr:nvGraphicFramePr>
        <xdr:cNvPr id="39" name="Chart 1">
          <a:extLst>
            <a:ext uri="{FF2B5EF4-FFF2-40B4-BE49-F238E27FC236}">
              <a16:creationId xmlns:a16="http://schemas.microsoft.com/office/drawing/2014/main" id="{C8BD0C84-D24E-452A-967E-A969EE2C1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676275</xdr:colOff>
      <xdr:row>16</xdr:row>
      <xdr:rowOff>0</xdr:rowOff>
    </xdr:from>
    <xdr:to>
      <xdr:col>19</xdr:col>
      <xdr:colOff>66675</xdr:colOff>
      <xdr:row>42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4098CF-2EFA-4F7B-8554-D64209F98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16</xdr:row>
      <xdr:rowOff>95250</xdr:rowOff>
    </xdr:from>
    <xdr:to>
      <xdr:col>20</xdr:col>
      <xdr:colOff>190500</xdr:colOff>
      <xdr:row>43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B88BE-6858-43BF-A486-3D7F159D7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157A5-943C-44E3-8493-693AC46AE2A5}">
  <dimension ref="A1:W1031"/>
  <sheetViews>
    <sheetView tabSelected="1" workbookViewId="0">
      <selection activeCell="B30" sqref="B30"/>
    </sheetView>
  </sheetViews>
  <sheetFormatPr baseColWidth="10" defaultColWidth="11" defaultRowHeight="16"/>
  <cols>
    <col min="1" max="1" width="33.6640625" customWidth="1"/>
    <col min="2" max="2" width="24.1640625" customWidth="1"/>
    <col min="3" max="4" width="17.6640625" customWidth="1"/>
    <col min="5" max="5" width="21.6640625" customWidth="1"/>
    <col min="6" max="6" width="25.5" customWidth="1"/>
    <col min="7" max="7" width="20.6640625" style="13" customWidth="1"/>
    <col min="8" max="8" width="17.6640625" customWidth="1"/>
    <col min="9" max="9" width="17.1640625" customWidth="1"/>
    <col min="10" max="10" width="18.83203125" customWidth="1"/>
    <col min="11" max="11" width="16.83203125" customWidth="1"/>
    <col min="14" max="14" width="15.1640625" customWidth="1"/>
    <col min="16" max="16" width="16.6640625" customWidth="1"/>
    <col min="17" max="17" width="31.6640625" customWidth="1"/>
  </cols>
  <sheetData>
    <row r="1" spans="1:23">
      <c r="A1" t="s">
        <v>0</v>
      </c>
      <c r="B1" s="13"/>
      <c r="C1" s="13"/>
      <c r="D1" s="13"/>
      <c r="E1" s="13"/>
      <c r="G1" s="131" t="s">
        <v>1</v>
      </c>
      <c r="H1" s="132" t="s">
        <v>2</v>
      </c>
      <c r="J1" s="142" t="s">
        <v>3</v>
      </c>
      <c r="K1" s="143" t="s">
        <v>4</v>
      </c>
      <c r="L1" s="247" t="s">
        <v>5</v>
      </c>
      <c r="M1" s="142" t="s">
        <v>6</v>
      </c>
    </row>
    <row r="2" spans="1:23">
      <c r="A2" s="150" t="s">
        <v>7</v>
      </c>
      <c r="B2" s="151">
        <f>SUM(B7,B6)</f>
        <v>480</v>
      </c>
      <c r="C2" s="151">
        <f>SUM(C7,C6)</f>
        <v>960</v>
      </c>
      <c r="D2" s="151">
        <f>SUM(D7,D6)</f>
        <v>1440</v>
      </c>
      <c r="E2" s="151">
        <f>SUM(E7,E6)</f>
        <v>1920</v>
      </c>
      <c r="G2" s="352">
        <v>0</v>
      </c>
      <c r="H2" s="352">
        <v>1</v>
      </c>
      <c r="I2" s="5"/>
      <c r="J2" s="352" t="s">
        <v>8</v>
      </c>
      <c r="K2" s="50" t="s">
        <v>9</v>
      </c>
      <c r="L2" s="160">
        <v>0</v>
      </c>
      <c r="M2" s="200">
        <v>0.7</v>
      </c>
    </row>
    <row r="3" spans="1:23" ht="17">
      <c r="A3" s="153" t="s">
        <v>10</v>
      </c>
      <c r="B3" s="154">
        <v>1</v>
      </c>
      <c r="C3" s="154">
        <v>2</v>
      </c>
      <c r="D3" s="154">
        <v>3</v>
      </c>
      <c r="E3" s="154">
        <v>4</v>
      </c>
      <c r="G3" s="133">
        <v>1</v>
      </c>
      <c r="H3" s="28">
        <v>1</v>
      </c>
      <c r="J3" s="86" t="s">
        <v>11</v>
      </c>
      <c r="K3" s="161" t="s">
        <v>12</v>
      </c>
      <c r="L3" s="160">
        <v>0.4</v>
      </c>
      <c r="M3" s="200">
        <v>1</v>
      </c>
      <c r="V3" s="34"/>
    </row>
    <row r="4" spans="1:23" ht="34">
      <c r="A4" s="153" t="s">
        <v>13</v>
      </c>
      <c r="B4" s="134">
        <v>450</v>
      </c>
      <c r="C4" s="134">
        <f>B4</f>
        <v>450</v>
      </c>
      <c r="D4" s="134">
        <f>B4</f>
        <v>450</v>
      </c>
      <c r="E4" s="134">
        <f>B4</f>
        <v>450</v>
      </c>
      <c r="G4" s="28">
        <v>2</v>
      </c>
      <c r="H4" s="28">
        <v>0.9</v>
      </c>
      <c r="J4" s="162"/>
      <c r="K4" s="162"/>
      <c r="V4" s="34"/>
    </row>
    <row r="5" spans="1:23" ht="64">
      <c r="A5" s="153" t="s">
        <v>14</v>
      </c>
      <c r="B5" s="134">
        <v>30</v>
      </c>
      <c r="C5" s="134">
        <v>30</v>
      </c>
      <c r="D5" s="134">
        <v>30</v>
      </c>
      <c r="E5" s="134">
        <v>30</v>
      </c>
      <c r="G5" s="352">
        <v>3</v>
      </c>
      <c r="H5" s="28">
        <v>0.7</v>
      </c>
      <c r="J5" s="181" t="s">
        <v>15</v>
      </c>
      <c r="K5" s="141">
        <v>2.5</v>
      </c>
      <c r="M5" s="288"/>
      <c r="N5" s="288"/>
      <c r="O5" s="288"/>
      <c r="P5" s="288"/>
      <c r="V5" s="34"/>
    </row>
    <row r="6" spans="1:23" ht="64">
      <c r="A6" s="153" t="s">
        <v>16</v>
      </c>
      <c r="B6" s="134">
        <f>B4*B3</f>
        <v>450</v>
      </c>
      <c r="C6" s="134">
        <f>C4*C3</f>
        <v>900</v>
      </c>
      <c r="D6" s="134">
        <f>D4*D3</f>
        <v>1350</v>
      </c>
      <c r="E6" s="134">
        <f>E4*E3</f>
        <v>1800</v>
      </c>
      <c r="G6" s="28">
        <v>4</v>
      </c>
      <c r="H6" s="28">
        <v>0.4</v>
      </c>
      <c r="J6" s="182" t="s">
        <v>17</v>
      </c>
      <c r="K6" s="352">
        <v>15</v>
      </c>
      <c r="M6" s="288"/>
      <c r="V6" s="34"/>
    </row>
    <row r="7" spans="1:23">
      <c r="A7" s="152" t="s">
        <v>18</v>
      </c>
      <c r="B7" s="134">
        <f>B5*B3</f>
        <v>30</v>
      </c>
      <c r="C7" s="134">
        <f>C5*C3</f>
        <v>60</v>
      </c>
      <c r="D7" s="134">
        <f>D5*D3</f>
        <v>90</v>
      </c>
      <c r="E7" s="134">
        <f>E5*E3</f>
        <v>120</v>
      </c>
      <c r="G7" s="28">
        <v>5</v>
      </c>
      <c r="H7" s="28">
        <v>0.2</v>
      </c>
      <c r="J7" s="5"/>
      <c r="K7" s="5"/>
      <c r="M7" s="288"/>
      <c r="V7" s="34"/>
    </row>
    <row r="8" spans="1:23">
      <c r="G8" s="28" t="s">
        <v>19</v>
      </c>
      <c r="H8" s="28">
        <v>0</v>
      </c>
      <c r="M8" s="288"/>
      <c r="N8" s="288"/>
      <c r="O8" s="288"/>
      <c r="P8" s="288"/>
      <c r="V8" s="34"/>
    </row>
    <row r="9" spans="1:23">
      <c r="A9" s="3" t="s">
        <v>20</v>
      </c>
      <c r="B9" s="251">
        <v>1.2</v>
      </c>
      <c r="M9" s="288"/>
      <c r="N9" s="288"/>
      <c r="O9" s="288"/>
      <c r="P9" s="288"/>
    </row>
    <row r="11" spans="1:23">
      <c r="A11" s="111" t="s">
        <v>21</v>
      </c>
      <c r="B11" s="253">
        <f>SUM(B12,B15)</f>
        <v>22.85</v>
      </c>
      <c r="D11" s="13"/>
      <c r="E11" s="158" t="s">
        <v>22</v>
      </c>
      <c r="F11" s="158" t="s">
        <v>23</v>
      </c>
      <c r="G11" s="158" t="s">
        <v>24</v>
      </c>
      <c r="H11" s="158" t="s">
        <v>25</v>
      </c>
      <c r="I11" s="158" t="s">
        <v>26</v>
      </c>
      <c r="J11" s="158" t="s">
        <v>27</v>
      </c>
      <c r="L11" s="4"/>
    </row>
    <row r="12" spans="1:23" ht="20.25" customHeight="1">
      <c r="A12" s="254" t="s">
        <v>28</v>
      </c>
      <c r="B12" s="144">
        <v>8</v>
      </c>
      <c r="D12" s="169">
        <v>1</v>
      </c>
      <c r="E12" s="155"/>
      <c r="F12" s="156"/>
      <c r="G12" s="100"/>
      <c r="H12" s="156"/>
      <c r="I12" s="156"/>
      <c r="J12" s="157"/>
      <c r="L12" s="4"/>
    </row>
    <row r="13" spans="1:23">
      <c r="A13" t="s">
        <v>29</v>
      </c>
      <c r="B13" s="160">
        <v>0.33</v>
      </c>
      <c r="D13" s="169">
        <v>2</v>
      </c>
      <c r="E13" s="91"/>
      <c r="F13" s="11"/>
      <c r="G13" s="11"/>
      <c r="H13" s="11"/>
      <c r="I13" s="11"/>
      <c r="J13" s="11"/>
      <c r="L13" s="4"/>
      <c r="W13" t="s">
        <v>30</v>
      </c>
    </row>
    <row r="14" spans="1:23">
      <c r="A14" s="3" t="s">
        <v>31</v>
      </c>
      <c r="B14" s="145">
        <v>45</v>
      </c>
      <c r="D14" s="169">
        <v>3</v>
      </c>
      <c r="E14" s="93"/>
      <c r="F14" s="7"/>
      <c r="G14" s="11"/>
      <c r="H14" s="380"/>
      <c r="I14" s="11"/>
      <c r="J14" s="11"/>
      <c r="L14" s="4"/>
    </row>
    <row r="15" spans="1:23">
      <c r="A15" s="3" t="s">
        <v>32</v>
      </c>
      <c r="B15" s="145">
        <f>B14*B13</f>
        <v>14.850000000000001</v>
      </c>
      <c r="D15" s="169">
        <v>4</v>
      </c>
      <c r="E15" s="91"/>
      <c r="F15" s="11"/>
      <c r="G15" s="11"/>
      <c r="H15" s="15"/>
      <c r="I15" s="15"/>
      <c r="J15" s="11"/>
      <c r="L15" s="4"/>
    </row>
    <row r="16" spans="1:23">
      <c r="B16" s="6"/>
      <c r="D16" s="169">
        <v>5</v>
      </c>
      <c r="E16" s="91"/>
      <c r="F16" s="380"/>
      <c r="G16" s="380"/>
      <c r="H16" s="11"/>
      <c r="I16" s="11"/>
      <c r="J16" s="11"/>
      <c r="L16" s="4"/>
    </row>
    <row r="17" spans="1:22">
      <c r="A17" s="352" t="s">
        <v>33</v>
      </c>
      <c r="B17" s="352">
        <v>8</v>
      </c>
      <c r="D17" s="169">
        <v>6</v>
      </c>
      <c r="E17" s="91"/>
      <c r="F17" s="380"/>
      <c r="G17" s="11"/>
      <c r="H17" s="11"/>
      <c r="I17" s="11"/>
      <c r="J17" s="57"/>
      <c r="L17" s="4"/>
    </row>
    <row r="18" spans="1:22">
      <c r="A18" s="86" t="s">
        <v>34</v>
      </c>
      <c r="B18" s="86">
        <v>4</v>
      </c>
    </row>
    <row r="19" spans="1:22">
      <c r="A19" s="352" t="s">
        <v>35</v>
      </c>
      <c r="B19" s="352">
        <f>B18^2</f>
        <v>16</v>
      </c>
      <c r="G19"/>
    </row>
    <row r="20" spans="1:22">
      <c r="A20" s="248" t="s">
        <v>36</v>
      </c>
      <c r="B20" s="248">
        <v>32</v>
      </c>
      <c r="G20"/>
      <c r="I20" s="165" t="s">
        <v>37</v>
      </c>
      <c r="J20" s="166" t="s">
        <v>38</v>
      </c>
      <c r="K20" s="166"/>
      <c r="L20" s="166"/>
    </row>
    <row r="21" spans="1:22">
      <c r="A21" s="12" t="s">
        <v>39</v>
      </c>
      <c r="B21" s="255">
        <f>ROUNDDOWN('1 Charging Station'!B18*'Info Sheet'!B9,0)</f>
        <v>188</v>
      </c>
      <c r="G21"/>
      <c r="I21" s="166"/>
      <c r="J21" s="166" t="s">
        <v>40</v>
      </c>
      <c r="K21" s="166"/>
      <c r="L21" s="168"/>
    </row>
    <row r="22" spans="1:22">
      <c r="G22"/>
      <c r="I22" s="168"/>
      <c r="J22" s="168" t="s">
        <v>41</v>
      </c>
      <c r="K22" s="168"/>
      <c r="L22" s="168"/>
    </row>
    <row r="23" spans="1:22">
      <c r="A23" s="3" t="s">
        <v>42</v>
      </c>
      <c r="B23" s="370">
        <f>B24*B25</f>
        <v>17.953600000000002</v>
      </c>
      <c r="G23"/>
    </row>
    <row r="24" spans="1:22">
      <c r="A24" s="3" t="s">
        <v>43</v>
      </c>
      <c r="B24" s="249">
        <v>3.92</v>
      </c>
      <c r="G24" s="2"/>
      <c r="H24" s="167"/>
      <c r="I24" s="167"/>
      <c r="J24" s="167"/>
      <c r="K24" s="167"/>
    </row>
    <row r="25" spans="1:22">
      <c r="A25" s="3" t="s">
        <v>44</v>
      </c>
      <c r="B25" s="249">
        <v>4.58</v>
      </c>
      <c r="G25" s="2"/>
      <c r="H25" s="2"/>
      <c r="I25" s="2"/>
      <c r="J25" s="2"/>
      <c r="K25" s="2"/>
    </row>
    <row r="26" spans="1:22">
      <c r="A26" s="3" t="s">
        <v>45</v>
      </c>
      <c r="B26" s="370">
        <f>B24/6</f>
        <v>0.65333333333333332</v>
      </c>
      <c r="G26" s="2"/>
      <c r="H26" s="2"/>
      <c r="I26" s="2"/>
      <c r="J26" s="2"/>
      <c r="K26" s="2"/>
      <c r="V26" s="43"/>
    </row>
    <row r="27" spans="1:22">
      <c r="A27" s="3" t="s">
        <v>46</v>
      </c>
      <c r="B27" s="370">
        <f>B25/6</f>
        <v>0.76333333333333331</v>
      </c>
      <c r="G27" s="2"/>
      <c r="H27" s="2"/>
      <c r="I27" s="2"/>
      <c r="J27" s="2"/>
      <c r="K27" s="2"/>
      <c r="V27" s="43"/>
    </row>
    <row r="28" spans="1:22">
      <c r="A28" s="75" t="s">
        <v>47</v>
      </c>
      <c r="B28" s="252">
        <v>530</v>
      </c>
      <c r="G28" s="2"/>
      <c r="H28" s="2"/>
      <c r="I28" s="2"/>
      <c r="J28" s="2"/>
      <c r="K28" s="2"/>
      <c r="M28" s="61"/>
      <c r="V28" s="43"/>
    </row>
    <row r="29" spans="1:22">
      <c r="A29" s="3" t="s">
        <v>48</v>
      </c>
      <c r="B29" s="373">
        <v>253</v>
      </c>
      <c r="G29" s="2"/>
      <c r="H29" s="2"/>
      <c r="I29" s="2"/>
      <c r="J29" s="2"/>
      <c r="K29" s="2"/>
      <c r="M29" s="61"/>
      <c r="V29" s="43"/>
    </row>
    <row r="30" spans="1:22">
      <c r="G30" s="2"/>
      <c r="H30" s="2"/>
      <c r="I30" s="2"/>
      <c r="J30" s="2"/>
      <c r="K30" s="2"/>
      <c r="M30" s="61"/>
      <c r="V30" s="43"/>
    </row>
    <row r="31" spans="1:22">
      <c r="G31" s="2"/>
      <c r="H31" s="2"/>
      <c r="I31" s="2"/>
      <c r="J31" s="2"/>
      <c r="K31" s="1"/>
      <c r="M31" s="61"/>
      <c r="V31" s="43"/>
    </row>
    <row r="32" spans="1:22">
      <c r="G32" s="2"/>
      <c r="H32" s="2"/>
      <c r="I32" s="2"/>
      <c r="J32" s="2"/>
      <c r="K32" s="1"/>
      <c r="V32" s="4"/>
    </row>
    <row r="33" spans="2:22">
      <c r="G33" s="2"/>
      <c r="H33" s="2"/>
      <c r="I33" s="2"/>
      <c r="J33" s="2"/>
      <c r="K33" s="1"/>
      <c r="V33" s="4"/>
    </row>
    <row r="34" spans="2:22">
      <c r="G34" s="2"/>
      <c r="H34" s="2"/>
      <c r="I34" s="2"/>
      <c r="J34" s="2"/>
      <c r="K34" s="1"/>
    </row>
    <row r="35" spans="2:22">
      <c r="G35" s="2"/>
      <c r="H35" s="2"/>
      <c r="I35" s="2"/>
      <c r="J35" s="2"/>
      <c r="K35" s="2"/>
    </row>
    <row r="36" spans="2:22">
      <c r="G36"/>
    </row>
    <row r="37" spans="2:22">
      <c r="G37"/>
    </row>
    <row r="38" spans="2:22">
      <c r="G38"/>
    </row>
    <row r="39" spans="2:22">
      <c r="G39"/>
    </row>
    <row r="40" spans="2:22">
      <c r="B40" s="396"/>
      <c r="C40" s="396"/>
      <c r="D40" s="396"/>
      <c r="E40" s="396"/>
      <c r="G40"/>
    </row>
    <row r="41" spans="2:22">
      <c r="G41"/>
    </row>
    <row r="42" spans="2:22">
      <c r="G42"/>
    </row>
    <row r="43" spans="2:22">
      <c r="G43"/>
    </row>
    <row r="44" spans="2:22">
      <c r="G44"/>
    </row>
    <row r="45" spans="2:22">
      <c r="G45"/>
    </row>
    <row r="46" spans="2:22">
      <c r="G46"/>
    </row>
    <row r="47" spans="2:22">
      <c r="G47"/>
      <c r="I47" s="13"/>
      <c r="J47" s="10"/>
      <c r="P47" s="44"/>
      <c r="Q47" s="44"/>
      <c r="R47" s="44"/>
    </row>
    <row r="48" spans="2:22">
      <c r="G48"/>
      <c r="I48" s="45"/>
      <c r="J48" s="9"/>
      <c r="P48" s="44"/>
      <c r="Q48" s="44"/>
      <c r="R48" s="44"/>
    </row>
    <row r="49" spans="7:18">
      <c r="G49"/>
      <c r="I49" s="45"/>
      <c r="J49" s="9"/>
      <c r="K49" s="9"/>
      <c r="L49" s="10"/>
      <c r="P49" s="44"/>
      <c r="Q49" s="44"/>
      <c r="R49" s="44"/>
    </row>
    <row r="50" spans="7:18">
      <c r="G50"/>
      <c r="I50" s="45"/>
      <c r="J50" s="9"/>
      <c r="L50" s="10"/>
      <c r="P50" s="44"/>
      <c r="Q50" s="44"/>
      <c r="R50" s="44"/>
    </row>
    <row r="51" spans="7:18">
      <c r="G51"/>
      <c r="I51" s="45"/>
      <c r="J51" s="9"/>
      <c r="L51" s="10"/>
      <c r="P51" s="44"/>
      <c r="Q51" s="44"/>
      <c r="R51" s="44"/>
    </row>
    <row r="52" spans="7:18">
      <c r="G52"/>
      <c r="I52" s="45"/>
      <c r="J52" s="9"/>
      <c r="L52" s="10"/>
      <c r="P52" s="44"/>
      <c r="Q52" s="44"/>
      <c r="R52" s="44"/>
    </row>
    <row r="53" spans="7:18">
      <c r="G53"/>
      <c r="I53" s="45"/>
      <c r="J53" s="9"/>
      <c r="L53" s="10"/>
      <c r="P53" s="44"/>
      <c r="Q53" s="44"/>
      <c r="R53" s="44"/>
    </row>
    <row r="54" spans="7:18">
      <c r="G54"/>
      <c r="I54" s="45"/>
      <c r="J54" s="9"/>
      <c r="L54" s="10"/>
      <c r="P54" s="44"/>
      <c r="Q54" s="44"/>
      <c r="R54" s="44"/>
    </row>
    <row r="55" spans="7:18">
      <c r="G55"/>
      <c r="I55" s="45"/>
      <c r="J55" s="9"/>
      <c r="L55" s="10"/>
      <c r="P55" s="44"/>
      <c r="Q55" s="44"/>
      <c r="R55" s="44"/>
    </row>
    <row r="56" spans="7:18">
      <c r="G56"/>
      <c r="I56" s="45"/>
      <c r="J56" s="9"/>
      <c r="L56" s="10"/>
      <c r="P56" s="44"/>
      <c r="Q56" s="44"/>
      <c r="R56" s="44"/>
    </row>
    <row r="57" spans="7:18">
      <c r="G57"/>
      <c r="I57" s="45"/>
      <c r="J57" s="9"/>
      <c r="K57" s="32"/>
      <c r="L57" s="10"/>
      <c r="M57" s="32"/>
      <c r="P57" s="44"/>
      <c r="Q57" s="44"/>
      <c r="R57" s="44"/>
    </row>
    <row r="58" spans="7:18">
      <c r="G58"/>
      <c r="I58" s="45"/>
      <c r="J58" s="9"/>
      <c r="K58" s="32"/>
      <c r="L58" s="10"/>
      <c r="M58" s="32"/>
      <c r="N58" s="32"/>
      <c r="P58" s="44"/>
      <c r="Q58" s="44"/>
      <c r="R58" s="44"/>
    </row>
    <row r="59" spans="7:18">
      <c r="G59"/>
      <c r="I59" s="45"/>
      <c r="J59" s="9"/>
      <c r="K59" s="32"/>
      <c r="L59" s="10"/>
      <c r="M59" s="32"/>
      <c r="N59" s="32"/>
      <c r="P59" s="44"/>
      <c r="Q59" s="44"/>
      <c r="R59" s="44"/>
    </row>
    <row r="60" spans="7:18">
      <c r="G60"/>
      <c r="I60" s="45"/>
      <c r="J60" s="9"/>
      <c r="K60" s="32"/>
      <c r="L60" s="10"/>
      <c r="M60" s="32"/>
      <c r="N60" s="32"/>
      <c r="P60" s="44"/>
      <c r="Q60" s="44"/>
      <c r="R60" s="44"/>
    </row>
    <row r="61" spans="7:18">
      <c r="G61"/>
      <c r="I61" s="45"/>
      <c r="J61" s="9"/>
      <c r="L61" s="10"/>
      <c r="N61" s="32"/>
      <c r="P61" s="44"/>
      <c r="Q61" s="44"/>
      <c r="R61" s="44"/>
    </row>
    <row r="62" spans="7:18">
      <c r="G62"/>
      <c r="I62" s="45"/>
      <c r="J62" s="9"/>
      <c r="L62" s="10"/>
      <c r="P62" s="44"/>
      <c r="Q62" s="44"/>
      <c r="R62" s="44"/>
    </row>
    <row r="63" spans="7:18">
      <c r="G63"/>
      <c r="I63" s="45"/>
      <c r="J63" s="9"/>
      <c r="L63" s="10"/>
      <c r="P63" s="44"/>
      <c r="Q63" s="44"/>
      <c r="R63" s="44"/>
    </row>
    <row r="64" spans="7:18">
      <c r="G64"/>
      <c r="I64" s="45"/>
      <c r="J64" s="9"/>
      <c r="L64" s="10"/>
      <c r="P64" s="44"/>
      <c r="Q64" s="44"/>
      <c r="R64" s="44"/>
    </row>
    <row r="65" spans="7:18">
      <c r="G65"/>
      <c r="I65" s="33"/>
      <c r="J65" s="9"/>
      <c r="L65" s="10"/>
      <c r="P65" s="44"/>
      <c r="Q65" s="44"/>
      <c r="R65" s="44"/>
    </row>
    <row r="66" spans="7:18">
      <c r="G66"/>
      <c r="I66" s="33"/>
      <c r="J66" s="9"/>
      <c r="L66" s="10"/>
      <c r="P66" s="44"/>
      <c r="Q66" s="44"/>
      <c r="R66" s="44"/>
    </row>
    <row r="67" spans="7:18">
      <c r="G67"/>
      <c r="I67" s="33"/>
      <c r="J67" s="9"/>
      <c r="L67" s="10"/>
      <c r="P67" s="44"/>
      <c r="Q67" s="44"/>
      <c r="R67" s="44"/>
    </row>
    <row r="68" spans="7:18">
      <c r="G68"/>
      <c r="I68" s="33"/>
      <c r="J68" s="9"/>
      <c r="L68" s="10"/>
      <c r="P68" s="44"/>
      <c r="Q68" s="44"/>
      <c r="R68" s="44"/>
    </row>
    <row r="69" spans="7:18">
      <c r="G69"/>
      <c r="I69" s="33"/>
      <c r="J69" s="9"/>
      <c r="L69" s="10"/>
      <c r="P69" s="44"/>
      <c r="Q69" s="44"/>
      <c r="R69" s="44"/>
    </row>
    <row r="70" spans="7:18">
      <c r="G70"/>
      <c r="I70" s="33"/>
      <c r="J70" s="9"/>
      <c r="P70" s="44"/>
      <c r="Q70" s="44"/>
      <c r="R70" s="44"/>
    </row>
    <row r="71" spans="7:18">
      <c r="G71"/>
      <c r="I71" s="33"/>
      <c r="J71" s="9"/>
      <c r="P71" s="44"/>
      <c r="Q71" s="44"/>
      <c r="R71" s="44"/>
    </row>
    <row r="72" spans="7:18">
      <c r="G72"/>
      <c r="I72" s="33"/>
      <c r="J72" s="9"/>
      <c r="P72" s="44"/>
      <c r="Q72" s="44"/>
      <c r="R72" s="44"/>
    </row>
    <row r="73" spans="7:18">
      <c r="G73"/>
      <c r="I73" s="33"/>
      <c r="J73" s="9"/>
      <c r="P73" s="44"/>
      <c r="Q73" s="44"/>
      <c r="R73" s="44"/>
    </row>
    <row r="74" spans="7:18">
      <c r="G74"/>
      <c r="I74" s="33"/>
      <c r="J74" s="9"/>
      <c r="P74" s="44"/>
      <c r="Q74" s="44"/>
      <c r="R74" s="44"/>
    </row>
    <row r="75" spans="7:18">
      <c r="G75"/>
      <c r="I75" s="33"/>
      <c r="J75" s="9"/>
      <c r="P75" s="44"/>
      <c r="Q75" s="44"/>
      <c r="R75" s="44"/>
    </row>
    <row r="76" spans="7:18">
      <c r="G76"/>
      <c r="I76" s="33"/>
      <c r="J76" s="9"/>
    </row>
    <row r="77" spans="7:18">
      <c r="G77"/>
      <c r="I77" s="33"/>
      <c r="J77" s="9"/>
    </row>
    <row r="78" spans="7:18">
      <c r="G78"/>
      <c r="I78" s="33"/>
      <c r="J78" s="9"/>
    </row>
    <row r="79" spans="7:18">
      <c r="G79"/>
      <c r="I79" s="33"/>
      <c r="J79" s="9"/>
    </row>
    <row r="80" spans="7:18">
      <c r="G80"/>
      <c r="I80" s="33"/>
      <c r="J80" s="9"/>
    </row>
    <row r="81" spans="7:10">
      <c r="G81"/>
      <c r="I81" s="33"/>
      <c r="J81" s="9"/>
    </row>
    <row r="82" spans="7:10">
      <c r="G82"/>
      <c r="I82" s="33"/>
      <c r="J82" s="9"/>
    </row>
    <row r="83" spans="7:10">
      <c r="G83"/>
    </row>
    <row r="84" spans="7:10">
      <c r="G84"/>
    </row>
    <row r="85" spans="7:10">
      <c r="G85"/>
    </row>
    <row r="86" spans="7:10">
      <c r="G86"/>
    </row>
    <row r="87" spans="7:10">
      <c r="G87"/>
    </row>
    <row r="88" spans="7:10">
      <c r="G88"/>
    </row>
    <row r="89" spans="7:10">
      <c r="G89"/>
    </row>
    <row r="90" spans="7:10">
      <c r="G90"/>
    </row>
    <row r="91" spans="7:10">
      <c r="G91"/>
    </row>
    <row r="92" spans="7:10">
      <c r="G92"/>
    </row>
    <row r="93" spans="7:10">
      <c r="G93"/>
    </row>
    <row r="94" spans="7:10">
      <c r="G94"/>
    </row>
    <row r="95" spans="7:10">
      <c r="G95"/>
    </row>
    <row r="96" spans="7:10">
      <c r="G96"/>
    </row>
    <row r="97" spans="7:7">
      <c r="G97"/>
    </row>
    <row r="98" spans="7:7">
      <c r="G98"/>
    </row>
    <row r="99" spans="7:7">
      <c r="G99"/>
    </row>
    <row r="100" spans="7:7">
      <c r="G100"/>
    </row>
    <row r="101" spans="7:7">
      <c r="G101"/>
    </row>
    <row r="102" spans="7:7">
      <c r="G102"/>
    </row>
    <row r="103" spans="7:7">
      <c r="G103"/>
    </row>
    <row r="104" spans="7:7">
      <c r="G104"/>
    </row>
    <row r="105" spans="7:7">
      <c r="G105"/>
    </row>
    <row r="106" spans="7:7">
      <c r="G106"/>
    </row>
    <row r="107" spans="7:7">
      <c r="G107"/>
    </row>
    <row r="108" spans="7:7">
      <c r="G108"/>
    </row>
    <row r="109" spans="7:7">
      <c r="G109"/>
    </row>
    <row r="110" spans="7:7">
      <c r="G110"/>
    </row>
    <row r="111" spans="7:7">
      <c r="G111"/>
    </row>
    <row r="112" spans="7:7">
      <c r="G112"/>
    </row>
    <row r="113" spans="7:7">
      <c r="G113"/>
    </row>
    <row r="114" spans="7:7">
      <c r="G114"/>
    </row>
    <row r="115" spans="7:7">
      <c r="G115"/>
    </row>
    <row r="116" spans="7:7">
      <c r="G116"/>
    </row>
    <row r="117" spans="7:7">
      <c r="G117"/>
    </row>
    <row r="118" spans="7:7">
      <c r="G118"/>
    </row>
    <row r="119" spans="7:7">
      <c r="G119"/>
    </row>
    <row r="120" spans="7:7">
      <c r="G120"/>
    </row>
    <row r="121" spans="7:7">
      <c r="G121"/>
    </row>
    <row r="122" spans="7:7">
      <c r="G122"/>
    </row>
    <row r="123" spans="7:7">
      <c r="G123"/>
    </row>
    <row r="124" spans="7:7">
      <c r="G124"/>
    </row>
    <row r="125" spans="7:7">
      <c r="G125"/>
    </row>
    <row r="126" spans="7:7">
      <c r="G126"/>
    </row>
    <row r="127" spans="7:7">
      <c r="G127"/>
    </row>
    <row r="128" spans="7:7">
      <c r="G128"/>
    </row>
    <row r="129" spans="7:7">
      <c r="G129"/>
    </row>
    <row r="130" spans="7:7">
      <c r="G130"/>
    </row>
    <row r="131" spans="7:7">
      <c r="G131"/>
    </row>
    <row r="132" spans="7:7">
      <c r="G132"/>
    </row>
    <row r="133" spans="7:7">
      <c r="G133"/>
    </row>
    <row r="134" spans="7:7">
      <c r="G134"/>
    </row>
    <row r="135" spans="7:7">
      <c r="G135"/>
    </row>
    <row r="136" spans="7:7">
      <c r="G136"/>
    </row>
    <row r="137" spans="7:7">
      <c r="G137"/>
    </row>
    <row r="138" spans="7:7">
      <c r="G138"/>
    </row>
    <row r="139" spans="7:7">
      <c r="G139"/>
    </row>
    <row r="140" spans="7:7">
      <c r="G140"/>
    </row>
    <row r="141" spans="7:7">
      <c r="G141"/>
    </row>
    <row r="142" spans="7:7">
      <c r="G142"/>
    </row>
    <row r="143" spans="7:7">
      <c r="G143"/>
    </row>
    <row r="144" spans="7:7">
      <c r="G144"/>
    </row>
    <row r="145" spans="7:7">
      <c r="G145"/>
    </row>
    <row r="146" spans="7:7">
      <c r="G146"/>
    </row>
    <row r="147" spans="7:7">
      <c r="G147"/>
    </row>
    <row r="148" spans="7:7">
      <c r="G148"/>
    </row>
    <row r="149" spans="7:7">
      <c r="G149"/>
    </row>
    <row r="150" spans="7:7">
      <c r="G150"/>
    </row>
    <row r="151" spans="7:7">
      <c r="G151"/>
    </row>
    <row r="152" spans="7:7">
      <c r="G152"/>
    </row>
    <row r="153" spans="7:7">
      <c r="G153"/>
    </row>
    <row r="154" spans="7:7">
      <c r="G154"/>
    </row>
    <row r="155" spans="7:7">
      <c r="G155"/>
    </row>
    <row r="156" spans="7:7">
      <c r="G156"/>
    </row>
    <row r="157" spans="7:7">
      <c r="G157"/>
    </row>
    <row r="158" spans="7:7">
      <c r="G158"/>
    </row>
    <row r="159" spans="7:7">
      <c r="G159"/>
    </row>
    <row r="160" spans="7:7">
      <c r="G160"/>
    </row>
    <row r="161" spans="7:7">
      <c r="G161"/>
    </row>
    <row r="162" spans="7:7">
      <c r="G162"/>
    </row>
    <row r="163" spans="7:7">
      <c r="G163"/>
    </row>
    <row r="164" spans="7:7">
      <c r="G164"/>
    </row>
    <row r="165" spans="7:7">
      <c r="G165"/>
    </row>
    <row r="166" spans="7:7">
      <c r="G166"/>
    </row>
    <row r="167" spans="7:7">
      <c r="G167"/>
    </row>
    <row r="168" spans="7:7">
      <c r="G168"/>
    </row>
    <row r="169" spans="7:7">
      <c r="G169"/>
    </row>
    <row r="170" spans="7:7">
      <c r="G170"/>
    </row>
    <row r="171" spans="7:7">
      <c r="G171"/>
    </row>
    <row r="172" spans="7:7">
      <c r="G172"/>
    </row>
    <row r="173" spans="7:7">
      <c r="G173"/>
    </row>
    <row r="174" spans="7:7">
      <c r="G174"/>
    </row>
    <row r="175" spans="7:7">
      <c r="G175"/>
    </row>
    <row r="176" spans="7:7">
      <c r="G176"/>
    </row>
    <row r="177" spans="7:7">
      <c r="G177"/>
    </row>
    <row r="178" spans="7:7">
      <c r="G178"/>
    </row>
    <row r="179" spans="7:7">
      <c r="G179"/>
    </row>
    <row r="180" spans="7:7">
      <c r="G180"/>
    </row>
    <row r="181" spans="7:7">
      <c r="G181"/>
    </row>
    <row r="182" spans="7:7">
      <c r="G182"/>
    </row>
    <row r="183" spans="7:7">
      <c r="G183"/>
    </row>
    <row r="184" spans="7:7">
      <c r="G184"/>
    </row>
    <row r="185" spans="7:7">
      <c r="G185"/>
    </row>
    <row r="186" spans="7:7">
      <c r="G186"/>
    </row>
    <row r="187" spans="7:7">
      <c r="G187"/>
    </row>
    <row r="188" spans="7:7">
      <c r="G188"/>
    </row>
    <row r="189" spans="7:7">
      <c r="G189"/>
    </row>
    <row r="190" spans="7:7">
      <c r="G190"/>
    </row>
    <row r="191" spans="7:7">
      <c r="G191"/>
    </row>
    <row r="192" spans="7:7">
      <c r="G192"/>
    </row>
    <row r="193" spans="7:7">
      <c r="G193"/>
    </row>
    <row r="194" spans="7:7">
      <c r="G194"/>
    </row>
    <row r="195" spans="7:7">
      <c r="G195"/>
    </row>
    <row r="196" spans="7:7">
      <c r="G196"/>
    </row>
    <row r="197" spans="7:7">
      <c r="G197"/>
    </row>
    <row r="198" spans="7:7">
      <c r="G198"/>
    </row>
    <row r="199" spans="7:7">
      <c r="G199"/>
    </row>
    <row r="200" spans="7:7">
      <c r="G200"/>
    </row>
    <row r="201" spans="7:7">
      <c r="G201"/>
    </row>
    <row r="202" spans="7:7">
      <c r="G202"/>
    </row>
    <row r="203" spans="7:7">
      <c r="G203"/>
    </row>
    <row r="204" spans="7:7">
      <c r="G204"/>
    </row>
    <row r="205" spans="7:7">
      <c r="G205"/>
    </row>
    <row r="206" spans="7:7">
      <c r="G206"/>
    </row>
    <row r="207" spans="7:7">
      <c r="G207"/>
    </row>
    <row r="208" spans="7:7">
      <c r="G208"/>
    </row>
    <row r="209" spans="7:7">
      <c r="G209"/>
    </row>
    <row r="210" spans="7:7">
      <c r="G210"/>
    </row>
    <row r="211" spans="7:7">
      <c r="G211"/>
    </row>
    <row r="212" spans="7:7">
      <c r="G212"/>
    </row>
    <row r="213" spans="7:7">
      <c r="G213"/>
    </row>
    <row r="214" spans="7:7">
      <c r="G214"/>
    </row>
    <row r="215" spans="7:7">
      <c r="G215"/>
    </row>
    <row r="216" spans="7:7">
      <c r="G216"/>
    </row>
    <row r="217" spans="7:7">
      <c r="G217"/>
    </row>
    <row r="218" spans="7:7">
      <c r="G218"/>
    </row>
    <row r="219" spans="7:7">
      <c r="G219"/>
    </row>
    <row r="220" spans="7:7">
      <c r="G220"/>
    </row>
    <row r="221" spans="7:7">
      <c r="G221"/>
    </row>
    <row r="222" spans="7:7">
      <c r="G222"/>
    </row>
    <row r="223" spans="7:7">
      <c r="G223"/>
    </row>
    <row r="224" spans="7:7">
      <c r="G224"/>
    </row>
    <row r="225" spans="7:7">
      <c r="G225"/>
    </row>
    <row r="226" spans="7:7">
      <c r="G226"/>
    </row>
    <row r="227" spans="7:7">
      <c r="G227"/>
    </row>
    <row r="228" spans="7:7">
      <c r="G228"/>
    </row>
    <row r="229" spans="7:7">
      <c r="G229"/>
    </row>
    <row r="230" spans="7:7">
      <c r="G230"/>
    </row>
    <row r="231" spans="7:7">
      <c r="G231"/>
    </row>
    <row r="232" spans="7:7">
      <c r="G232"/>
    </row>
    <row r="233" spans="7:7">
      <c r="G233"/>
    </row>
    <row r="234" spans="7:7">
      <c r="G234"/>
    </row>
    <row r="235" spans="7:7">
      <c r="G235"/>
    </row>
    <row r="236" spans="7:7">
      <c r="G236"/>
    </row>
    <row r="237" spans="7:7">
      <c r="G237"/>
    </row>
    <row r="238" spans="7:7">
      <c r="G238"/>
    </row>
    <row r="239" spans="7:7">
      <c r="G239"/>
    </row>
    <row r="240" spans="7:7">
      <c r="G240"/>
    </row>
    <row r="241" spans="7:7">
      <c r="G241"/>
    </row>
    <row r="242" spans="7:7">
      <c r="G242"/>
    </row>
    <row r="243" spans="7:7">
      <c r="G243"/>
    </row>
    <row r="244" spans="7:7">
      <c r="G244"/>
    </row>
    <row r="245" spans="7:7">
      <c r="G245"/>
    </row>
    <row r="246" spans="7:7">
      <c r="G246"/>
    </row>
    <row r="247" spans="7:7">
      <c r="G247"/>
    </row>
    <row r="248" spans="7:7">
      <c r="G248"/>
    </row>
    <row r="249" spans="7:7">
      <c r="G249"/>
    </row>
    <row r="250" spans="7:7">
      <c r="G250"/>
    </row>
    <row r="251" spans="7:7">
      <c r="G251"/>
    </row>
    <row r="252" spans="7:7">
      <c r="G252"/>
    </row>
    <row r="253" spans="7:7">
      <c r="G253"/>
    </row>
    <row r="254" spans="7:7">
      <c r="G254"/>
    </row>
    <row r="255" spans="7:7">
      <c r="G255"/>
    </row>
    <row r="256" spans="7:7">
      <c r="G256"/>
    </row>
    <row r="257" spans="7:7">
      <c r="G257"/>
    </row>
    <row r="258" spans="7:7">
      <c r="G258"/>
    </row>
    <row r="259" spans="7:7">
      <c r="G259"/>
    </row>
    <row r="260" spans="7:7">
      <c r="G260"/>
    </row>
    <row r="261" spans="7:7">
      <c r="G261"/>
    </row>
    <row r="262" spans="7:7">
      <c r="G262"/>
    </row>
    <row r="263" spans="7:7">
      <c r="G263"/>
    </row>
    <row r="264" spans="7:7">
      <c r="G264"/>
    </row>
    <row r="265" spans="7:7">
      <c r="G265"/>
    </row>
    <row r="266" spans="7:7">
      <c r="G266"/>
    </row>
    <row r="267" spans="7:7">
      <c r="G267"/>
    </row>
    <row r="268" spans="7:7">
      <c r="G268"/>
    </row>
    <row r="269" spans="7:7">
      <c r="G269"/>
    </row>
    <row r="270" spans="7:7">
      <c r="G270"/>
    </row>
    <row r="271" spans="7:7">
      <c r="G271"/>
    </row>
    <row r="272" spans="7:7">
      <c r="G272"/>
    </row>
    <row r="273" spans="7:7">
      <c r="G273"/>
    </row>
    <row r="274" spans="7:7">
      <c r="G274"/>
    </row>
    <row r="275" spans="7:7">
      <c r="G275"/>
    </row>
    <row r="276" spans="7:7">
      <c r="G276"/>
    </row>
    <row r="277" spans="7:7">
      <c r="G277"/>
    </row>
    <row r="278" spans="7:7">
      <c r="G278"/>
    </row>
    <row r="279" spans="7:7">
      <c r="G279"/>
    </row>
    <row r="280" spans="7:7">
      <c r="G280"/>
    </row>
    <row r="281" spans="7:7">
      <c r="G281"/>
    </row>
    <row r="282" spans="7:7">
      <c r="G282"/>
    </row>
    <row r="283" spans="7:7">
      <c r="G283"/>
    </row>
    <row r="284" spans="7:7">
      <c r="G284"/>
    </row>
    <row r="285" spans="7:7">
      <c r="G285"/>
    </row>
    <row r="286" spans="7:7">
      <c r="G286"/>
    </row>
    <row r="287" spans="7:7">
      <c r="G287"/>
    </row>
    <row r="288" spans="7:7">
      <c r="G288"/>
    </row>
    <row r="289" spans="7:7">
      <c r="G289"/>
    </row>
    <row r="290" spans="7:7">
      <c r="G290"/>
    </row>
    <row r="291" spans="7:7">
      <c r="G291"/>
    </row>
    <row r="292" spans="7:7">
      <c r="G292"/>
    </row>
    <row r="293" spans="7:7">
      <c r="G293"/>
    </row>
    <row r="294" spans="7:7">
      <c r="G294"/>
    </row>
    <row r="295" spans="7:7">
      <c r="G295"/>
    </row>
    <row r="296" spans="7:7">
      <c r="G296"/>
    </row>
    <row r="297" spans="7:7">
      <c r="G297"/>
    </row>
    <row r="298" spans="7:7">
      <c r="G298"/>
    </row>
    <row r="299" spans="7:7">
      <c r="G299"/>
    </row>
    <row r="300" spans="7:7">
      <c r="G300"/>
    </row>
    <row r="301" spans="7:7">
      <c r="G301"/>
    </row>
    <row r="302" spans="7:7">
      <c r="G302"/>
    </row>
    <row r="303" spans="7:7">
      <c r="G303"/>
    </row>
    <row r="304" spans="7:7">
      <c r="G304"/>
    </row>
    <row r="305" spans="7:7">
      <c r="G305"/>
    </row>
    <row r="306" spans="7:7">
      <c r="G306"/>
    </row>
    <row r="307" spans="7:7">
      <c r="G307"/>
    </row>
    <row r="308" spans="7:7">
      <c r="G308"/>
    </row>
    <row r="309" spans="7:7">
      <c r="G309"/>
    </row>
    <row r="310" spans="7:7">
      <c r="G310"/>
    </row>
    <row r="311" spans="7:7">
      <c r="G311"/>
    </row>
    <row r="312" spans="7:7">
      <c r="G312"/>
    </row>
    <row r="313" spans="7:7">
      <c r="G313"/>
    </row>
    <row r="314" spans="7:7">
      <c r="G314"/>
    </row>
    <row r="315" spans="7:7">
      <c r="G315"/>
    </row>
    <row r="316" spans="7:7">
      <c r="G316"/>
    </row>
    <row r="317" spans="7:7">
      <c r="G317"/>
    </row>
    <row r="318" spans="7:7">
      <c r="G318"/>
    </row>
    <row r="319" spans="7:7">
      <c r="G319"/>
    </row>
    <row r="320" spans="7:7">
      <c r="G320"/>
    </row>
    <row r="321" spans="7:7">
      <c r="G321"/>
    </row>
    <row r="322" spans="7:7">
      <c r="G322"/>
    </row>
    <row r="323" spans="7:7">
      <c r="G323"/>
    </row>
    <row r="324" spans="7:7">
      <c r="G324"/>
    </row>
    <row r="325" spans="7:7">
      <c r="G325"/>
    </row>
    <row r="326" spans="7:7">
      <c r="G326"/>
    </row>
    <row r="327" spans="7:7">
      <c r="G327"/>
    </row>
    <row r="328" spans="7:7">
      <c r="G328"/>
    </row>
    <row r="329" spans="7:7">
      <c r="G329"/>
    </row>
    <row r="330" spans="7:7">
      <c r="G330"/>
    </row>
    <row r="331" spans="7:7">
      <c r="G331"/>
    </row>
    <row r="332" spans="7:7">
      <c r="G332"/>
    </row>
    <row r="333" spans="7:7">
      <c r="G333"/>
    </row>
    <row r="334" spans="7:7">
      <c r="G334"/>
    </row>
    <row r="335" spans="7:7">
      <c r="G335"/>
    </row>
    <row r="336" spans="7:7">
      <c r="G336"/>
    </row>
    <row r="337" spans="7:7">
      <c r="G337"/>
    </row>
    <row r="338" spans="7:7">
      <c r="G338"/>
    </row>
    <row r="339" spans="7:7">
      <c r="G339"/>
    </row>
    <row r="340" spans="7:7">
      <c r="G340"/>
    </row>
    <row r="341" spans="7:7">
      <c r="G341"/>
    </row>
    <row r="342" spans="7:7">
      <c r="G342"/>
    </row>
    <row r="343" spans="7:7">
      <c r="G343"/>
    </row>
    <row r="344" spans="7:7">
      <c r="G344"/>
    </row>
    <row r="345" spans="7:7">
      <c r="G345"/>
    </row>
    <row r="346" spans="7:7">
      <c r="G346"/>
    </row>
    <row r="347" spans="7:7">
      <c r="G347"/>
    </row>
    <row r="348" spans="7:7">
      <c r="G348"/>
    </row>
    <row r="349" spans="7:7">
      <c r="G349"/>
    </row>
    <row r="350" spans="7:7">
      <c r="G350"/>
    </row>
    <row r="351" spans="7:7">
      <c r="G351"/>
    </row>
    <row r="352" spans="7:7">
      <c r="G352"/>
    </row>
    <row r="353" spans="7:7">
      <c r="G353"/>
    </row>
    <row r="354" spans="7:7">
      <c r="G354"/>
    </row>
    <row r="355" spans="7:7">
      <c r="G355"/>
    </row>
    <row r="356" spans="7:7">
      <c r="G356"/>
    </row>
    <row r="357" spans="7:7">
      <c r="G357"/>
    </row>
    <row r="358" spans="7:7">
      <c r="G358"/>
    </row>
    <row r="359" spans="7:7">
      <c r="G359"/>
    </row>
    <row r="360" spans="7:7">
      <c r="G360"/>
    </row>
    <row r="361" spans="7:7">
      <c r="G361"/>
    </row>
    <row r="362" spans="7:7">
      <c r="G362"/>
    </row>
    <row r="363" spans="7:7">
      <c r="G363"/>
    </row>
    <row r="364" spans="7:7">
      <c r="G364"/>
    </row>
    <row r="365" spans="7:7">
      <c r="G365"/>
    </row>
    <row r="366" spans="7:7">
      <c r="G366"/>
    </row>
    <row r="367" spans="7:7">
      <c r="G367"/>
    </row>
    <row r="368" spans="7:7">
      <c r="G368"/>
    </row>
    <row r="369" spans="7:7">
      <c r="G369"/>
    </row>
    <row r="370" spans="7:7">
      <c r="G370"/>
    </row>
    <row r="371" spans="7:7">
      <c r="G371"/>
    </row>
    <row r="372" spans="7:7">
      <c r="G372"/>
    </row>
    <row r="373" spans="7:7">
      <c r="G373"/>
    </row>
    <row r="374" spans="7:7">
      <c r="G374"/>
    </row>
    <row r="375" spans="7:7">
      <c r="G375"/>
    </row>
    <row r="376" spans="7:7">
      <c r="G376"/>
    </row>
    <row r="377" spans="7:7">
      <c r="G377"/>
    </row>
    <row r="378" spans="7:7">
      <c r="G378"/>
    </row>
    <row r="379" spans="7:7">
      <c r="G379"/>
    </row>
    <row r="380" spans="7:7">
      <c r="G380"/>
    </row>
    <row r="381" spans="7:7">
      <c r="G381"/>
    </row>
    <row r="382" spans="7:7">
      <c r="G382"/>
    </row>
    <row r="383" spans="7:7">
      <c r="G383"/>
    </row>
    <row r="384" spans="7:7">
      <c r="G384"/>
    </row>
    <row r="385" spans="7:7">
      <c r="G385"/>
    </row>
    <row r="386" spans="7:7">
      <c r="G386"/>
    </row>
    <row r="387" spans="7:7">
      <c r="G387"/>
    </row>
    <row r="388" spans="7:7">
      <c r="G388"/>
    </row>
    <row r="389" spans="7:7">
      <c r="G389"/>
    </row>
    <row r="390" spans="7:7">
      <c r="G390"/>
    </row>
    <row r="391" spans="7:7">
      <c r="G391"/>
    </row>
    <row r="392" spans="7:7">
      <c r="G392"/>
    </row>
    <row r="393" spans="7:7">
      <c r="G393"/>
    </row>
    <row r="394" spans="7:7">
      <c r="G394"/>
    </row>
    <row r="395" spans="7:7">
      <c r="G395"/>
    </row>
    <row r="396" spans="7:7">
      <c r="G396"/>
    </row>
    <row r="397" spans="7:7">
      <c r="G397"/>
    </row>
    <row r="398" spans="7:7">
      <c r="G398"/>
    </row>
    <row r="399" spans="7:7">
      <c r="G399"/>
    </row>
    <row r="400" spans="7:7">
      <c r="G400"/>
    </row>
    <row r="401" spans="7:7">
      <c r="G401"/>
    </row>
    <row r="402" spans="7:7">
      <c r="G402"/>
    </row>
    <row r="403" spans="7:7">
      <c r="G403"/>
    </row>
    <row r="404" spans="7:7">
      <c r="G404"/>
    </row>
    <row r="405" spans="7:7">
      <c r="G405"/>
    </row>
    <row r="406" spans="7:7">
      <c r="G406"/>
    </row>
    <row r="407" spans="7:7">
      <c r="G407"/>
    </row>
    <row r="408" spans="7:7">
      <c r="G408"/>
    </row>
    <row r="409" spans="7:7">
      <c r="G409"/>
    </row>
    <row r="410" spans="7:7">
      <c r="G410"/>
    </row>
    <row r="411" spans="7:7">
      <c r="G411"/>
    </row>
    <row r="412" spans="7:7">
      <c r="G412"/>
    </row>
    <row r="413" spans="7:7">
      <c r="G413"/>
    </row>
    <row r="414" spans="7:7">
      <c r="G414"/>
    </row>
    <row r="415" spans="7:7">
      <c r="G415"/>
    </row>
    <row r="416" spans="7:7">
      <c r="G416"/>
    </row>
    <row r="417" spans="7:7">
      <c r="G417"/>
    </row>
    <row r="418" spans="7:7">
      <c r="G418"/>
    </row>
    <row r="419" spans="7:7">
      <c r="G419"/>
    </row>
    <row r="420" spans="7:7">
      <c r="G420"/>
    </row>
    <row r="421" spans="7:7">
      <c r="G421"/>
    </row>
    <row r="422" spans="7:7">
      <c r="G422"/>
    </row>
    <row r="423" spans="7:7">
      <c r="G423"/>
    </row>
    <row r="424" spans="7:7">
      <c r="G424"/>
    </row>
    <row r="425" spans="7:7">
      <c r="G425"/>
    </row>
    <row r="426" spans="7:7">
      <c r="G426"/>
    </row>
    <row r="427" spans="7:7">
      <c r="G427"/>
    </row>
    <row r="428" spans="7:7">
      <c r="G428"/>
    </row>
    <row r="429" spans="7:7">
      <c r="G429"/>
    </row>
    <row r="430" spans="7:7">
      <c r="G430"/>
    </row>
    <row r="431" spans="7:7">
      <c r="G431"/>
    </row>
    <row r="432" spans="7:7">
      <c r="G432"/>
    </row>
    <row r="433" spans="7:7">
      <c r="G433"/>
    </row>
    <row r="434" spans="7:7">
      <c r="G434"/>
    </row>
    <row r="435" spans="7:7">
      <c r="G435"/>
    </row>
    <row r="436" spans="7:7">
      <c r="G436"/>
    </row>
    <row r="437" spans="7:7">
      <c r="G437"/>
    </row>
    <row r="438" spans="7:7">
      <c r="G438"/>
    </row>
    <row r="439" spans="7:7">
      <c r="G439"/>
    </row>
    <row r="440" spans="7:7">
      <c r="G440"/>
    </row>
    <row r="441" spans="7:7">
      <c r="G441"/>
    </row>
    <row r="442" spans="7:7">
      <c r="G442"/>
    </row>
    <row r="443" spans="7:7">
      <c r="G443"/>
    </row>
    <row r="444" spans="7:7">
      <c r="G444"/>
    </row>
    <row r="445" spans="7:7">
      <c r="G445"/>
    </row>
    <row r="446" spans="7:7">
      <c r="G446"/>
    </row>
    <row r="447" spans="7:7">
      <c r="G447"/>
    </row>
    <row r="448" spans="7:7">
      <c r="G448"/>
    </row>
    <row r="449" spans="7:7">
      <c r="G449"/>
    </row>
    <row r="450" spans="7:7">
      <c r="G450"/>
    </row>
    <row r="451" spans="7:7">
      <c r="G451"/>
    </row>
    <row r="452" spans="7:7">
      <c r="G452"/>
    </row>
    <row r="453" spans="7:7">
      <c r="G453"/>
    </row>
    <row r="454" spans="7:7">
      <c r="G454"/>
    </row>
    <row r="455" spans="7:7">
      <c r="G455"/>
    </row>
    <row r="456" spans="7:7">
      <c r="G456"/>
    </row>
    <row r="457" spans="7:7">
      <c r="G457"/>
    </row>
    <row r="458" spans="7:7">
      <c r="G458"/>
    </row>
    <row r="459" spans="7:7">
      <c r="G459"/>
    </row>
    <row r="460" spans="7:7">
      <c r="G460"/>
    </row>
    <row r="461" spans="7:7">
      <c r="G461"/>
    </row>
    <row r="462" spans="7:7">
      <c r="G462"/>
    </row>
    <row r="463" spans="7:7">
      <c r="G463"/>
    </row>
    <row r="464" spans="7:7">
      <c r="G464"/>
    </row>
    <row r="465" spans="7:7">
      <c r="G465"/>
    </row>
    <row r="466" spans="7:7">
      <c r="G466"/>
    </row>
    <row r="467" spans="7:7">
      <c r="G467"/>
    </row>
    <row r="468" spans="7:7">
      <c r="G468"/>
    </row>
    <row r="469" spans="7:7">
      <c r="G469"/>
    </row>
    <row r="470" spans="7:7">
      <c r="G470"/>
    </row>
    <row r="471" spans="7:7">
      <c r="G471"/>
    </row>
    <row r="472" spans="7:7">
      <c r="G472"/>
    </row>
    <row r="473" spans="7:7">
      <c r="G473"/>
    </row>
    <row r="474" spans="7:7">
      <c r="G474"/>
    </row>
    <row r="475" spans="7:7">
      <c r="G475"/>
    </row>
    <row r="476" spans="7:7">
      <c r="G476"/>
    </row>
    <row r="477" spans="7:7">
      <c r="G477"/>
    </row>
    <row r="478" spans="7:7">
      <c r="G478"/>
    </row>
    <row r="479" spans="7:7">
      <c r="G479"/>
    </row>
    <row r="480" spans="7:7">
      <c r="G480"/>
    </row>
    <row r="481" spans="7:7">
      <c r="G481"/>
    </row>
    <row r="482" spans="7:7">
      <c r="G482"/>
    </row>
    <row r="483" spans="7:7">
      <c r="G483"/>
    </row>
    <row r="484" spans="7:7">
      <c r="G484"/>
    </row>
    <row r="485" spans="7:7">
      <c r="G485"/>
    </row>
    <row r="486" spans="7:7">
      <c r="G486"/>
    </row>
    <row r="487" spans="7:7">
      <c r="G487"/>
    </row>
    <row r="488" spans="7:7">
      <c r="G488"/>
    </row>
    <row r="489" spans="7:7">
      <c r="G489"/>
    </row>
    <row r="490" spans="7:7">
      <c r="G490"/>
    </row>
    <row r="491" spans="7:7">
      <c r="G491"/>
    </row>
    <row r="492" spans="7:7">
      <c r="G492"/>
    </row>
    <row r="493" spans="7:7">
      <c r="G493"/>
    </row>
    <row r="494" spans="7:7">
      <c r="G494"/>
    </row>
    <row r="495" spans="7:7">
      <c r="G495"/>
    </row>
    <row r="496" spans="7:7">
      <c r="G496"/>
    </row>
    <row r="497" spans="7:7">
      <c r="G497"/>
    </row>
    <row r="498" spans="7:7">
      <c r="G498"/>
    </row>
    <row r="499" spans="7:7">
      <c r="G499"/>
    </row>
    <row r="500" spans="7:7">
      <c r="G500"/>
    </row>
    <row r="501" spans="7:7">
      <c r="G501"/>
    </row>
    <row r="502" spans="7:7">
      <c r="G502"/>
    </row>
    <row r="503" spans="7:7">
      <c r="G503"/>
    </row>
    <row r="504" spans="7:7">
      <c r="G504"/>
    </row>
    <row r="505" spans="7:7">
      <c r="G505"/>
    </row>
    <row r="506" spans="7:7">
      <c r="G506"/>
    </row>
    <row r="507" spans="7:7">
      <c r="G507"/>
    </row>
    <row r="508" spans="7:7">
      <c r="G508"/>
    </row>
    <row r="509" spans="7:7">
      <c r="G509"/>
    </row>
    <row r="510" spans="7:7">
      <c r="G510"/>
    </row>
    <row r="511" spans="7:7">
      <c r="G511"/>
    </row>
    <row r="512" spans="7:7">
      <c r="G512"/>
    </row>
    <row r="513" spans="7:7">
      <c r="G513"/>
    </row>
    <row r="514" spans="7:7">
      <c r="G514"/>
    </row>
    <row r="515" spans="7:7">
      <c r="G515"/>
    </row>
    <row r="516" spans="7:7">
      <c r="G516"/>
    </row>
    <row r="517" spans="7:7">
      <c r="G517"/>
    </row>
    <row r="518" spans="7:7">
      <c r="G518"/>
    </row>
    <row r="519" spans="7:7">
      <c r="G519"/>
    </row>
    <row r="520" spans="7:7">
      <c r="G520"/>
    </row>
    <row r="521" spans="7:7">
      <c r="G521"/>
    </row>
    <row r="522" spans="7:7">
      <c r="G522"/>
    </row>
    <row r="523" spans="7:7">
      <c r="G523"/>
    </row>
    <row r="524" spans="7:7">
      <c r="G524"/>
    </row>
    <row r="525" spans="7:7">
      <c r="G525"/>
    </row>
    <row r="526" spans="7:7">
      <c r="G526"/>
    </row>
    <row r="527" spans="7:7">
      <c r="G527"/>
    </row>
    <row r="528" spans="7:7">
      <c r="G528"/>
    </row>
    <row r="529" spans="7:7">
      <c r="G529"/>
    </row>
    <row r="530" spans="7:7">
      <c r="G530"/>
    </row>
    <row r="531" spans="7:7">
      <c r="G531"/>
    </row>
    <row r="532" spans="7:7">
      <c r="G532"/>
    </row>
    <row r="533" spans="7:7">
      <c r="G533"/>
    </row>
    <row r="534" spans="7:7">
      <c r="G534"/>
    </row>
    <row r="535" spans="7:7">
      <c r="G535"/>
    </row>
    <row r="536" spans="7:7">
      <c r="G536"/>
    </row>
    <row r="537" spans="7:7">
      <c r="G537"/>
    </row>
    <row r="538" spans="7:7">
      <c r="G538"/>
    </row>
    <row r="539" spans="7:7">
      <c r="G539"/>
    </row>
    <row r="540" spans="7:7">
      <c r="G540"/>
    </row>
    <row r="541" spans="7:7">
      <c r="G541"/>
    </row>
    <row r="542" spans="7:7">
      <c r="G542"/>
    </row>
    <row r="543" spans="7:7">
      <c r="G543"/>
    </row>
    <row r="544" spans="7:7">
      <c r="G544"/>
    </row>
    <row r="545" spans="7:7">
      <c r="G545"/>
    </row>
    <row r="546" spans="7:7">
      <c r="G546"/>
    </row>
    <row r="547" spans="7:7">
      <c r="G547"/>
    </row>
    <row r="548" spans="7:7">
      <c r="G548"/>
    </row>
    <row r="549" spans="7:7">
      <c r="G549"/>
    </row>
    <row r="550" spans="7:7">
      <c r="G550"/>
    </row>
    <row r="551" spans="7:7">
      <c r="G551"/>
    </row>
    <row r="552" spans="7:7">
      <c r="G552"/>
    </row>
    <row r="553" spans="7:7">
      <c r="G553"/>
    </row>
    <row r="554" spans="7:7">
      <c r="G554"/>
    </row>
    <row r="555" spans="7:7">
      <c r="G555"/>
    </row>
    <row r="556" spans="7:7">
      <c r="G556"/>
    </row>
    <row r="557" spans="7:7">
      <c r="G557"/>
    </row>
    <row r="558" spans="7:7">
      <c r="G558"/>
    </row>
    <row r="559" spans="7:7">
      <c r="G559"/>
    </row>
    <row r="560" spans="7:7">
      <c r="G560"/>
    </row>
    <row r="561" spans="7:7">
      <c r="G561"/>
    </row>
    <row r="562" spans="7:7">
      <c r="G562"/>
    </row>
    <row r="563" spans="7:7">
      <c r="G563"/>
    </row>
    <row r="564" spans="7:7">
      <c r="G564"/>
    </row>
    <row r="565" spans="7:7">
      <c r="G565"/>
    </row>
    <row r="566" spans="7:7">
      <c r="G566"/>
    </row>
    <row r="567" spans="7:7">
      <c r="G567"/>
    </row>
    <row r="568" spans="7:7">
      <c r="G568"/>
    </row>
    <row r="569" spans="7:7">
      <c r="G569"/>
    </row>
    <row r="570" spans="7:7">
      <c r="G570"/>
    </row>
    <row r="571" spans="7:7">
      <c r="G571"/>
    </row>
    <row r="572" spans="7:7">
      <c r="G572"/>
    </row>
    <row r="573" spans="7:7">
      <c r="G573"/>
    </row>
    <row r="574" spans="7:7">
      <c r="G574"/>
    </row>
    <row r="575" spans="7:7">
      <c r="G575"/>
    </row>
    <row r="576" spans="7:7">
      <c r="G576"/>
    </row>
    <row r="577" spans="7:7">
      <c r="G577"/>
    </row>
    <row r="578" spans="7:7">
      <c r="G578"/>
    </row>
    <row r="579" spans="7:7">
      <c r="G579"/>
    </row>
    <row r="580" spans="7:7">
      <c r="G580"/>
    </row>
    <row r="581" spans="7:7">
      <c r="G581"/>
    </row>
    <row r="582" spans="7:7">
      <c r="G582"/>
    </row>
    <row r="583" spans="7:7">
      <c r="G583"/>
    </row>
    <row r="584" spans="7:7">
      <c r="G584"/>
    </row>
    <row r="585" spans="7:7">
      <c r="G585"/>
    </row>
    <row r="586" spans="7:7">
      <c r="G586"/>
    </row>
    <row r="587" spans="7:7">
      <c r="G587"/>
    </row>
    <row r="588" spans="7:7">
      <c r="G588"/>
    </row>
    <row r="589" spans="7:7">
      <c r="G589"/>
    </row>
    <row r="590" spans="7:7">
      <c r="G590"/>
    </row>
    <row r="591" spans="7:7">
      <c r="G591"/>
    </row>
    <row r="592" spans="7:7">
      <c r="G592"/>
    </row>
    <row r="593" spans="7:7">
      <c r="G593"/>
    </row>
    <row r="594" spans="7:7">
      <c r="G594"/>
    </row>
    <row r="595" spans="7:7">
      <c r="G595"/>
    </row>
    <row r="596" spans="7:7">
      <c r="G596"/>
    </row>
    <row r="597" spans="7:7">
      <c r="G597"/>
    </row>
    <row r="598" spans="7:7">
      <c r="G598"/>
    </row>
    <row r="599" spans="7:7">
      <c r="G599"/>
    </row>
    <row r="600" spans="7:7">
      <c r="G600"/>
    </row>
    <row r="601" spans="7:7">
      <c r="G601"/>
    </row>
    <row r="602" spans="7:7">
      <c r="G602"/>
    </row>
    <row r="603" spans="7:7">
      <c r="G603"/>
    </row>
    <row r="604" spans="7:7">
      <c r="G604"/>
    </row>
    <row r="605" spans="7:7">
      <c r="G605"/>
    </row>
    <row r="606" spans="7:7">
      <c r="G606"/>
    </row>
    <row r="607" spans="7:7">
      <c r="G607"/>
    </row>
    <row r="608" spans="7:7">
      <c r="G608"/>
    </row>
    <row r="609" spans="7:7">
      <c r="G609"/>
    </row>
    <row r="610" spans="7:7">
      <c r="G610"/>
    </row>
    <row r="611" spans="7:7">
      <c r="G611"/>
    </row>
    <row r="612" spans="7:7">
      <c r="G612"/>
    </row>
    <row r="613" spans="7:7">
      <c r="G613"/>
    </row>
    <row r="614" spans="7:7">
      <c r="G614"/>
    </row>
    <row r="615" spans="7:7">
      <c r="G615"/>
    </row>
    <row r="616" spans="7:7">
      <c r="G616"/>
    </row>
    <row r="617" spans="7:7">
      <c r="G617"/>
    </row>
    <row r="618" spans="7:7">
      <c r="G618"/>
    </row>
    <row r="619" spans="7:7">
      <c r="G619"/>
    </row>
    <row r="620" spans="7:7">
      <c r="G620"/>
    </row>
    <row r="621" spans="7:7">
      <c r="G621"/>
    </row>
    <row r="622" spans="7:7">
      <c r="G622"/>
    </row>
    <row r="623" spans="7:7">
      <c r="G623"/>
    </row>
    <row r="624" spans="7:7">
      <c r="G624"/>
    </row>
    <row r="625" spans="7:7">
      <c r="G625"/>
    </row>
    <row r="626" spans="7:7">
      <c r="G626"/>
    </row>
    <row r="627" spans="7:7">
      <c r="G627"/>
    </row>
    <row r="628" spans="7:7">
      <c r="G628"/>
    </row>
    <row r="629" spans="7:7">
      <c r="G629"/>
    </row>
    <row r="630" spans="7:7">
      <c r="G630"/>
    </row>
    <row r="631" spans="7:7">
      <c r="G631"/>
    </row>
    <row r="632" spans="7:7">
      <c r="G632"/>
    </row>
    <row r="633" spans="7:7">
      <c r="G633"/>
    </row>
    <row r="634" spans="7:7">
      <c r="G634"/>
    </row>
    <row r="635" spans="7:7">
      <c r="G635"/>
    </row>
    <row r="636" spans="7:7">
      <c r="G636"/>
    </row>
    <row r="637" spans="7:7">
      <c r="G637"/>
    </row>
    <row r="638" spans="7:7">
      <c r="G638"/>
    </row>
    <row r="639" spans="7:7">
      <c r="G639"/>
    </row>
    <row r="640" spans="7:7">
      <c r="G640"/>
    </row>
    <row r="641" spans="7:7">
      <c r="G641"/>
    </row>
    <row r="642" spans="7:7">
      <c r="G642"/>
    </row>
    <row r="643" spans="7:7">
      <c r="G643"/>
    </row>
    <row r="644" spans="7:7">
      <c r="G644"/>
    </row>
    <row r="645" spans="7:7">
      <c r="G645"/>
    </row>
    <row r="646" spans="7:7">
      <c r="G646"/>
    </row>
    <row r="647" spans="7:7">
      <c r="G647"/>
    </row>
    <row r="648" spans="7:7">
      <c r="G648"/>
    </row>
    <row r="649" spans="7:7">
      <c r="G649"/>
    </row>
    <row r="650" spans="7:7">
      <c r="G650"/>
    </row>
    <row r="651" spans="7:7">
      <c r="G651"/>
    </row>
    <row r="652" spans="7:7">
      <c r="G652"/>
    </row>
    <row r="653" spans="7:7">
      <c r="G653"/>
    </row>
    <row r="654" spans="7:7">
      <c r="G654"/>
    </row>
    <row r="655" spans="7:7">
      <c r="G655"/>
    </row>
    <row r="656" spans="7:7">
      <c r="G656"/>
    </row>
    <row r="657" spans="7:7">
      <c r="G657"/>
    </row>
    <row r="658" spans="7:7">
      <c r="G658"/>
    </row>
    <row r="659" spans="7:7">
      <c r="G659"/>
    </row>
    <row r="660" spans="7:7">
      <c r="G660"/>
    </row>
    <row r="661" spans="7:7">
      <c r="G661"/>
    </row>
    <row r="662" spans="7:7">
      <c r="G662"/>
    </row>
    <row r="663" spans="7:7">
      <c r="G663"/>
    </row>
    <row r="664" spans="7:7">
      <c r="G664"/>
    </row>
    <row r="665" spans="7:7">
      <c r="G665"/>
    </row>
    <row r="666" spans="7:7">
      <c r="G666"/>
    </row>
    <row r="667" spans="7:7">
      <c r="G667"/>
    </row>
    <row r="668" spans="7:7">
      <c r="G668"/>
    </row>
    <row r="669" spans="7:7">
      <c r="G669"/>
    </row>
    <row r="670" spans="7:7">
      <c r="G670"/>
    </row>
    <row r="671" spans="7:7">
      <c r="G671"/>
    </row>
    <row r="672" spans="7:7">
      <c r="G672"/>
    </row>
    <row r="673" spans="7:7">
      <c r="G673"/>
    </row>
    <row r="674" spans="7:7">
      <c r="G674"/>
    </row>
    <row r="675" spans="7:7">
      <c r="G675"/>
    </row>
    <row r="676" spans="7:7">
      <c r="G676"/>
    </row>
    <row r="677" spans="7:7">
      <c r="G677"/>
    </row>
    <row r="678" spans="7:7">
      <c r="G678"/>
    </row>
    <row r="679" spans="7:7">
      <c r="G679"/>
    </row>
    <row r="680" spans="7:7">
      <c r="G680"/>
    </row>
    <row r="681" spans="7:7">
      <c r="G681"/>
    </row>
    <row r="682" spans="7:7">
      <c r="G682"/>
    </row>
    <row r="683" spans="7:7">
      <c r="G683"/>
    </row>
    <row r="684" spans="7:7">
      <c r="G684"/>
    </row>
    <row r="685" spans="7:7">
      <c r="G685"/>
    </row>
    <row r="686" spans="7:7">
      <c r="G686"/>
    </row>
    <row r="687" spans="7:7">
      <c r="G687"/>
    </row>
    <row r="688" spans="7:7">
      <c r="G688"/>
    </row>
    <row r="689" spans="7:7">
      <c r="G689"/>
    </row>
    <row r="690" spans="7:7">
      <c r="G690"/>
    </row>
    <row r="691" spans="7:7">
      <c r="G691"/>
    </row>
    <row r="692" spans="7:7">
      <c r="G692"/>
    </row>
    <row r="693" spans="7:7">
      <c r="G693"/>
    </row>
    <row r="694" spans="7:7">
      <c r="G694"/>
    </row>
    <row r="695" spans="7:7">
      <c r="G695"/>
    </row>
    <row r="696" spans="7:7">
      <c r="G696"/>
    </row>
    <row r="697" spans="7:7">
      <c r="G697"/>
    </row>
    <row r="698" spans="7:7">
      <c r="G698"/>
    </row>
    <row r="699" spans="7:7">
      <c r="G699"/>
    </row>
    <row r="700" spans="7:7">
      <c r="G700"/>
    </row>
    <row r="701" spans="7:7">
      <c r="G701"/>
    </row>
    <row r="702" spans="7:7">
      <c r="G702"/>
    </row>
    <row r="703" spans="7:7">
      <c r="G703"/>
    </row>
    <row r="704" spans="7:7">
      <c r="G704"/>
    </row>
    <row r="705" spans="7:7">
      <c r="G705"/>
    </row>
    <row r="706" spans="7:7">
      <c r="G706"/>
    </row>
    <row r="707" spans="7:7">
      <c r="G707"/>
    </row>
    <row r="708" spans="7:7">
      <c r="G708"/>
    </row>
    <row r="709" spans="7:7">
      <c r="G709"/>
    </row>
    <row r="710" spans="7:7">
      <c r="G710"/>
    </row>
    <row r="711" spans="7:7">
      <c r="G711"/>
    </row>
    <row r="712" spans="7:7">
      <c r="G712"/>
    </row>
    <row r="713" spans="7:7">
      <c r="G713"/>
    </row>
    <row r="714" spans="7:7">
      <c r="G714"/>
    </row>
    <row r="715" spans="7:7">
      <c r="G715"/>
    </row>
    <row r="716" spans="7:7">
      <c r="G716"/>
    </row>
    <row r="717" spans="7:7">
      <c r="G717"/>
    </row>
    <row r="718" spans="7:7">
      <c r="G718"/>
    </row>
    <row r="719" spans="7:7">
      <c r="G719"/>
    </row>
    <row r="720" spans="7:7">
      <c r="G720"/>
    </row>
    <row r="721" spans="7:7">
      <c r="G721"/>
    </row>
    <row r="722" spans="7:7">
      <c r="G722"/>
    </row>
    <row r="723" spans="7:7">
      <c r="G723"/>
    </row>
    <row r="724" spans="7:7">
      <c r="G724"/>
    </row>
    <row r="725" spans="7:7">
      <c r="G725"/>
    </row>
    <row r="726" spans="7:7">
      <c r="G726"/>
    </row>
    <row r="727" spans="7:7">
      <c r="G727"/>
    </row>
    <row r="728" spans="7:7">
      <c r="G728"/>
    </row>
    <row r="729" spans="7:7">
      <c r="G729"/>
    </row>
    <row r="730" spans="7:7">
      <c r="G730"/>
    </row>
    <row r="731" spans="7:7">
      <c r="G731"/>
    </row>
    <row r="732" spans="7:7">
      <c r="G732"/>
    </row>
    <row r="733" spans="7:7">
      <c r="G733"/>
    </row>
    <row r="734" spans="7:7">
      <c r="G734"/>
    </row>
    <row r="735" spans="7:7">
      <c r="G735"/>
    </row>
    <row r="736" spans="7:7">
      <c r="G736"/>
    </row>
    <row r="737" spans="7:7">
      <c r="G737"/>
    </row>
    <row r="738" spans="7:7">
      <c r="G738"/>
    </row>
    <row r="739" spans="7:7">
      <c r="G739"/>
    </row>
    <row r="740" spans="7:7">
      <c r="G740"/>
    </row>
    <row r="741" spans="7:7">
      <c r="G741"/>
    </row>
    <row r="742" spans="7:7">
      <c r="G742"/>
    </row>
    <row r="743" spans="7:7">
      <c r="G743"/>
    </row>
    <row r="744" spans="7:7">
      <c r="G744"/>
    </row>
    <row r="745" spans="7:7">
      <c r="G745"/>
    </row>
    <row r="746" spans="7:7">
      <c r="G746"/>
    </row>
    <row r="747" spans="7:7">
      <c r="G747"/>
    </row>
    <row r="748" spans="7:7">
      <c r="G748"/>
    </row>
    <row r="749" spans="7:7">
      <c r="G749"/>
    </row>
    <row r="750" spans="7:7">
      <c r="G750"/>
    </row>
    <row r="751" spans="7:7">
      <c r="G751"/>
    </row>
    <row r="752" spans="7:7">
      <c r="G752"/>
    </row>
    <row r="753" spans="7:7">
      <c r="G753"/>
    </row>
    <row r="754" spans="7:7">
      <c r="G754"/>
    </row>
    <row r="755" spans="7:7">
      <c r="G755"/>
    </row>
    <row r="756" spans="7:7">
      <c r="G756"/>
    </row>
    <row r="757" spans="7:7">
      <c r="G757"/>
    </row>
    <row r="758" spans="7:7">
      <c r="G758"/>
    </row>
    <row r="759" spans="7:7">
      <c r="G759"/>
    </row>
    <row r="760" spans="7:7">
      <c r="G760"/>
    </row>
    <row r="761" spans="7:7">
      <c r="G761"/>
    </row>
    <row r="762" spans="7:7">
      <c r="G762"/>
    </row>
    <row r="763" spans="7:7">
      <c r="G763"/>
    </row>
    <row r="764" spans="7:7">
      <c r="G764"/>
    </row>
    <row r="765" spans="7:7">
      <c r="G765"/>
    </row>
    <row r="766" spans="7:7">
      <c r="G766"/>
    </row>
    <row r="767" spans="7:7">
      <c r="G767"/>
    </row>
    <row r="768" spans="7:7">
      <c r="G768"/>
    </row>
    <row r="769" spans="7:7">
      <c r="G769"/>
    </row>
    <row r="770" spans="7:7">
      <c r="G770"/>
    </row>
    <row r="771" spans="7:7">
      <c r="G771"/>
    </row>
    <row r="772" spans="7:7">
      <c r="G772"/>
    </row>
    <row r="773" spans="7:7">
      <c r="G773"/>
    </row>
    <row r="774" spans="7:7">
      <c r="G774"/>
    </row>
    <row r="775" spans="7:7">
      <c r="G775"/>
    </row>
    <row r="776" spans="7:7">
      <c r="G776"/>
    </row>
    <row r="777" spans="7:7">
      <c r="G777"/>
    </row>
    <row r="778" spans="7:7">
      <c r="G778"/>
    </row>
    <row r="779" spans="7:7">
      <c r="G779"/>
    </row>
    <row r="780" spans="7:7">
      <c r="G780"/>
    </row>
    <row r="781" spans="7:7">
      <c r="G781"/>
    </row>
    <row r="782" spans="7:7">
      <c r="G782"/>
    </row>
    <row r="783" spans="7:7">
      <c r="G783"/>
    </row>
    <row r="784" spans="7:7">
      <c r="G784"/>
    </row>
    <row r="785" spans="7:7">
      <c r="G785"/>
    </row>
    <row r="786" spans="7:7">
      <c r="G786"/>
    </row>
    <row r="787" spans="7:7">
      <c r="G787"/>
    </row>
    <row r="788" spans="7:7">
      <c r="G788"/>
    </row>
    <row r="789" spans="7:7">
      <c r="G789"/>
    </row>
    <row r="790" spans="7:7">
      <c r="G790"/>
    </row>
    <row r="791" spans="7:7">
      <c r="G791"/>
    </row>
    <row r="792" spans="7:7">
      <c r="G792"/>
    </row>
    <row r="793" spans="7:7">
      <c r="G793"/>
    </row>
    <row r="794" spans="7:7">
      <c r="G794"/>
    </row>
    <row r="795" spans="7:7">
      <c r="G795"/>
    </row>
    <row r="796" spans="7:7">
      <c r="G796"/>
    </row>
    <row r="797" spans="7:7">
      <c r="G797"/>
    </row>
    <row r="798" spans="7:7">
      <c r="G798"/>
    </row>
    <row r="799" spans="7:7">
      <c r="G799"/>
    </row>
    <row r="800" spans="7:7">
      <c r="G800"/>
    </row>
    <row r="801" spans="7:7">
      <c r="G801"/>
    </row>
    <row r="802" spans="7:7">
      <c r="G802"/>
    </row>
    <row r="803" spans="7:7">
      <c r="G803"/>
    </row>
    <row r="804" spans="7:7">
      <c r="G804"/>
    </row>
    <row r="805" spans="7:7">
      <c r="G805"/>
    </row>
    <row r="806" spans="7:7">
      <c r="G806"/>
    </row>
    <row r="807" spans="7:7">
      <c r="G807"/>
    </row>
    <row r="808" spans="7:7">
      <c r="G808"/>
    </row>
    <row r="809" spans="7:7">
      <c r="G809"/>
    </row>
    <row r="810" spans="7:7">
      <c r="G810"/>
    </row>
    <row r="811" spans="7:7">
      <c r="G811"/>
    </row>
    <row r="812" spans="7:7">
      <c r="G812"/>
    </row>
    <row r="813" spans="7:7">
      <c r="G813"/>
    </row>
    <row r="814" spans="7:7">
      <c r="G814"/>
    </row>
    <row r="815" spans="7:7">
      <c r="G815"/>
    </row>
    <row r="816" spans="7:7">
      <c r="G816"/>
    </row>
    <row r="817" spans="7:7">
      <c r="G817"/>
    </row>
    <row r="818" spans="7:7">
      <c r="G818"/>
    </row>
    <row r="819" spans="7:7">
      <c r="G819"/>
    </row>
    <row r="820" spans="7:7">
      <c r="G820"/>
    </row>
    <row r="821" spans="7:7">
      <c r="G821"/>
    </row>
    <row r="822" spans="7:7">
      <c r="G822"/>
    </row>
    <row r="823" spans="7:7">
      <c r="G823"/>
    </row>
    <row r="824" spans="7:7">
      <c r="G824"/>
    </row>
    <row r="825" spans="7:7">
      <c r="G825"/>
    </row>
    <row r="826" spans="7:7">
      <c r="G826"/>
    </row>
    <row r="827" spans="7:7">
      <c r="G827"/>
    </row>
    <row r="828" spans="7:7">
      <c r="G828"/>
    </row>
    <row r="829" spans="7:7">
      <c r="G829"/>
    </row>
    <row r="830" spans="7:7">
      <c r="G830"/>
    </row>
    <row r="831" spans="7:7">
      <c r="G831"/>
    </row>
    <row r="832" spans="7:7">
      <c r="G832"/>
    </row>
    <row r="833" spans="7:7">
      <c r="G833"/>
    </row>
    <row r="834" spans="7:7">
      <c r="G834"/>
    </row>
    <row r="835" spans="7:7">
      <c r="G835"/>
    </row>
    <row r="836" spans="7:7">
      <c r="G836"/>
    </row>
    <row r="837" spans="7:7">
      <c r="G837"/>
    </row>
    <row r="838" spans="7:7">
      <c r="G838"/>
    </row>
    <row r="839" spans="7:7">
      <c r="G839"/>
    </row>
    <row r="840" spans="7:7">
      <c r="G840"/>
    </row>
    <row r="841" spans="7:7">
      <c r="G841"/>
    </row>
    <row r="842" spans="7:7">
      <c r="G842"/>
    </row>
    <row r="843" spans="7:7">
      <c r="G843"/>
    </row>
    <row r="844" spans="7:7">
      <c r="G844"/>
    </row>
    <row r="845" spans="7:7">
      <c r="G845"/>
    </row>
    <row r="846" spans="7:7">
      <c r="G846"/>
    </row>
    <row r="847" spans="7:7">
      <c r="G847"/>
    </row>
    <row r="848" spans="7:7">
      <c r="G848"/>
    </row>
    <row r="849" spans="7:7">
      <c r="G849"/>
    </row>
    <row r="850" spans="7:7">
      <c r="G850"/>
    </row>
    <row r="851" spans="7:7">
      <c r="G851"/>
    </row>
    <row r="852" spans="7:7">
      <c r="G852"/>
    </row>
    <row r="853" spans="7:7">
      <c r="G853"/>
    </row>
    <row r="854" spans="7:7">
      <c r="G854"/>
    </row>
    <row r="855" spans="7:7">
      <c r="G855"/>
    </row>
    <row r="856" spans="7:7">
      <c r="G856"/>
    </row>
    <row r="857" spans="7:7">
      <c r="G857"/>
    </row>
    <row r="858" spans="7:7">
      <c r="G858"/>
    </row>
    <row r="859" spans="7:7">
      <c r="G859"/>
    </row>
    <row r="860" spans="7:7">
      <c r="G860"/>
    </row>
    <row r="861" spans="7:7">
      <c r="G861"/>
    </row>
    <row r="862" spans="7:7">
      <c r="G862"/>
    </row>
    <row r="863" spans="7:7">
      <c r="G863"/>
    </row>
    <row r="864" spans="7:7">
      <c r="G864"/>
    </row>
    <row r="865" spans="7:7">
      <c r="G865"/>
    </row>
    <row r="866" spans="7:7">
      <c r="G866"/>
    </row>
    <row r="867" spans="7:7">
      <c r="G867"/>
    </row>
    <row r="868" spans="7:7">
      <c r="G868"/>
    </row>
    <row r="869" spans="7:7">
      <c r="G869"/>
    </row>
    <row r="870" spans="7:7">
      <c r="G870"/>
    </row>
    <row r="871" spans="7:7">
      <c r="G871"/>
    </row>
    <row r="872" spans="7:7">
      <c r="G872"/>
    </row>
    <row r="873" spans="7:7">
      <c r="G873"/>
    </row>
    <row r="874" spans="7:7">
      <c r="G874"/>
    </row>
    <row r="875" spans="7:7">
      <c r="G875"/>
    </row>
    <row r="876" spans="7:7">
      <c r="G876"/>
    </row>
    <row r="877" spans="7:7">
      <c r="G877"/>
    </row>
    <row r="878" spans="7:7">
      <c r="G878"/>
    </row>
    <row r="879" spans="7:7">
      <c r="G879"/>
    </row>
    <row r="880" spans="7:7">
      <c r="G880"/>
    </row>
    <row r="881" spans="7:7">
      <c r="G881"/>
    </row>
    <row r="882" spans="7:7">
      <c r="G882"/>
    </row>
    <row r="883" spans="7:7">
      <c r="G883"/>
    </row>
    <row r="884" spans="7:7">
      <c r="G884"/>
    </row>
    <row r="885" spans="7:7">
      <c r="G885"/>
    </row>
    <row r="886" spans="7:7">
      <c r="G886"/>
    </row>
    <row r="887" spans="7:7">
      <c r="G887"/>
    </row>
    <row r="888" spans="7:7">
      <c r="G888"/>
    </row>
    <row r="889" spans="7:7">
      <c r="G889"/>
    </row>
    <row r="890" spans="7:7">
      <c r="G890"/>
    </row>
    <row r="891" spans="7:7">
      <c r="G891"/>
    </row>
    <row r="892" spans="7:7">
      <c r="G892"/>
    </row>
    <row r="893" spans="7:7">
      <c r="G893"/>
    </row>
    <row r="894" spans="7:7">
      <c r="G894"/>
    </row>
    <row r="895" spans="7:7">
      <c r="G895"/>
    </row>
    <row r="896" spans="7:7">
      <c r="G896"/>
    </row>
    <row r="897" spans="7:7">
      <c r="G897"/>
    </row>
    <row r="898" spans="7:7">
      <c r="G898"/>
    </row>
    <row r="899" spans="7:7">
      <c r="G899"/>
    </row>
    <row r="900" spans="7:7">
      <c r="G900"/>
    </row>
    <row r="901" spans="7:7">
      <c r="G901"/>
    </row>
    <row r="902" spans="7:7">
      <c r="G902"/>
    </row>
    <row r="903" spans="7:7">
      <c r="G903"/>
    </row>
    <row r="904" spans="7:7">
      <c r="G904"/>
    </row>
    <row r="905" spans="7:7">
      <c r="G905"/>
    </row>
    <row r="906" spans="7:7">
      <c r="G906"/>
    </row>
    <row r="907" spans="7:7">
      <c r="G907"/>
    </row>
    <row r="908" spans="7:7">
      <c r="G908"/>
    </row>
    <row r="909" spans="7:7">
      <c r="G909"/>
    </row>
    <row r="910" spans="7:7">
      <c r="G910"/>
    </row>
    <row r="911" spans="7:7">
      <c r="G911"/>
    </row>
    <row r="912" spans="7:7">
      <c r="G912"/>
    </row>
    <row r="913" spans="7:7">
      <c r="G913"/>
    </row>
    <row r="914" spans="7:7">
      <c r="G914"/>
    </row>
    <row r="915" spans="7:7">
      <c r="G915"/>
    </row>
    <row r="916" spans="7:7">
      <c r="G916"/>
    </row>
    <row r="917" spans="7:7">
      <c r="G917"/>
    </row>
    <row r="918" spans="7:7">
      <c r="G918"/>
    </row>
    <row r="919" spans="7:7">
      <c r="G919"/>
    </row>
    <row r="920" spans="7:7">
      <c r="G920"/>
    </row>
    <row r="921" spans="7:7">
      <c r="G921"/>
    </row>
    <row r="922" spans="7:7">
      <c r="G922"/>
    </row>
    <row r="923" spans="7:7">
      <c r="G923"/>
    </row>
    <row r="924" spans="7:7">
      <c r="G924"/>
    </row>
    <row r="925" spans="7:7">
      <c r="G925"/>
    </row>
    <row r="926" spans="7:7">
      <c r="G926"/>
    </row>
    <row r="927" spans="7:7">
      <c r="G927"/>
    </row>
    <row r="928" spans="7:7">
      <c r="G928"/>
    </row>
    <row r="929" spans="7:7">
      <c r="G929"/>
    </row>
    <row r="930" spans="7:7">
      <c r="G930"/>
    </row>
    <row r="931" spans="7:7">
      <c r="G931"/>
    </row>
    <row r="932" spans="7:7">
      <c r="G932"/>
    </row>
    <row r="933" spans="7:7">
      <c r="G933"/>
    </row>
    <row r="934" spans="7:7">
      <c r="G934"/>
    </row>
    <row r="935" spans="7:7">
      <c r="G935"/>
    </row>
    <row r="936" spans="7:7">
      <c r="G936"/>
    </row>
    <row r="937" spans="7:7">
      <c r="G937"/>
    </row>
    <row r="938" spans="7:7">
      <c r="G938"/>
    </row>
    <row r="939" spans="7:7">
      <c r="G939"/>
    </row>
    <row r="940" spans="7:7">
      <c r="G940"/>
    </row>
    <row r="941" spans="7:7">
      <c r="G941"/>
    </row>
    <row r="942" spans="7:7">
      <c r="G942"/>
    </row>
    <row r="943" spans="7:7">
      <c r="G943"/>
    </row>
    <row r="944" spans="7:7">
      <c r="G944"/>
    </row>
    <row r="945" spans="7:7">
      <c r="G945"/>
    </row>
    <row r="946" spans="7:7">
      <c r="G946"/>
    </row>
    <row r="947" spans="7:7">
      <c r="G947"/>
    </row>
    <row r="948" spans="7:7">
      <c r="G948"/>
    </row>
    <row r="949" spans="7:7">
      <c r="G949"/>
    </row>
    <row r="950" spans="7:7">
      <c r="G950"/>
    </row>
    <row r="951" spans="7:7">
      <c r="G951"/>
    </row>
    <row r="952" spans="7:7">
      <c r="G952"/>
    </row>
    <row r="953" spans="7:7">
      <c r="G953"/>
    </row>
    <row r="954" spans="7:7">
      <c r="G954"/>
    </row>
    <row r="955" spans="7:7">
      <c r="G955"/>
    </row>
    <row r="956" spans="7:7">
      <c r="G956"/>
    </row>
    <row r="957" spans="7:7">
      <c r="G957"/>
    </row>
    <row r="958" spans="7:7">
      <c r="G958"/>
    </row>
    <row r="959" spans="7:7">
      <c r="G959"/>
    </row>
    <row r="960" spans="7:7">
      <c r="G960"/>
    </row>
    <row r="961" spans="7:7">
      <c r="G961"/>
    </row>
    <row r="962" spans="7:7">
      <c r="G962"/>
    </row>
    <row r="963" spans="7:7">
      <c r="G963"/>
    </row>
    <row r="964" spans="7:7">
      <c r="G964"/>
    </row>
    <row r="965" spans="7:7">
      <c r="G965"/>
    </row>
    <row r="966" spans="7:7">
      <c r="G966"/>
    </row>
    <row r="967" spans="7:7">
      <c r="G967"/>
    </row>
    <row r="968" spans="7:7">
      <c r="G968"/>
    </row>
    <row r="969" spans="7:7">
      <c r="G969"/>
    </row>
    <row r="970" spans="7:7">
      <c r="G970"/>
    </row>
    <row r="971" spans="7:7">
      <c r="G971"/>
    </row>
    <row r="972" spans="7:7">
      <c r="G972"/>
    </row>
    <row r="973" spans="7:7">
      <c r="G973"/>
    </row>
    <row r="974" spans="7:7">
      <c r="G974"/>
    </row>
    <row r="975" spans="7:7">
      <c r="G975"/>
    </row>
    <row r="976" spans="7:7">
      <c r="G976"/>
    </row>
    <row r="977" spans="7:7">
      <c r="G977"/>
    </row>
    <row r="978" spans="7:7">
      <c r="G978"/>
    </row>
    <row r="979" spans="7:7">
      <c r="G979"/>
    </row>
    <row r="980" spans="7:7">
      <c r="G980"/>
    </row>
    <row r="981" spans="7:7">
      <c r="G981"/>
    </row>
    <row r="982" spans="7:7">
      <c r="G982"/>
    </row>
    <row r="983" spans="7:7">
      <c r="G983"/>
    </row>
    <row r="984" spans="7:7">
      <c r="G984"/>
    </row>
    <row r="985" spans="7:7">
      <c r="G985"/>
    </row>
    <row r="986" spans="7:7">
      <c r="G986"/>
    </row>
    <row r="987" spans="7:7">
      <c r="G987"/>
    </row>
    <row r="988" spans="7:7">
      <c r="G988"/>
    </row>
    <row r="989" spans="7:7">
      <c r="G989"/>
    </row>
    <row r="990" spans="7:7">
      <c r="G990"/>
    </row>
    <row r="991" spans="7:7">
      <c r="G991"/>
    </row>
    <row r="992" spans="7:7">
      <c r="G992"/>
    </row>
    <row r="993" spans="7:7">
      <c r="G993"/>
    </row>
    <row r="994" spans="7:7">
      <c r="G994"/>
    </row>
    <row r="995" spans="7:7">
      <c r="G995"/>
    </row>
    <row r="996" spans="7:7">
      <c r="G996"/>
    </row>
    <row r="997" spans="7:7">
      <c r="G997"/>
    </row>
    <row r="998" spans="7:7">
      <c r="G998"/>
    </row>
    <row r="999" spans="7:7">
      <c r="G999"/>
    </row>
    <row r="1000" spans="7:7">
      <c r="G1000"/>
    </row>
    <row r="1001" spans="7:7">
      <c r="G1001"/>
    </row>
    <row r="1002" spans="7:7">
      <c r="G1002"/>
    </row>
    <row r="1003" spans="7:7">
      <c r="G1003"/>
    </row>
    <row r="1004" spans="7:7">
      <c r="G1004"/>
    </row>
    <row r="1005" spans="7:7">
      <c r="G1005"/>
    </row>
    <row r="1006" spans="7:7">
      <c r="G1006"/>
    </row>
    <row r="1007" spans="7:7">
      <c r="G1007"/>
    </row>
    <row r="1008" spans="7:7">
      <c r="G1008"/>
    </row>
    <row r="1009" spans="7:7">
      <c r="G1009"/>
    </row>
    <row r="1010" spans="7:7">
      <c r="G1010"/>
    </row>
    <row r="1011" spans="7:7">
      <c r="G1011"/>
    </row>
    <row r="1012" spans="7:7">
      <c r="G1012"/>
    </row>
    <row r="1013" spans="7:7">
      <c r="G1013"/>
    </row>
    <row r="1014" spans="7:7">
      <c r="G1014"/>
    </row>
    <row r="1015" spans="7:7">
      <c r="G1015"/>
    </row>
    <row r="1016" spans="7:7">
      <c r="G1016"/>
    </row>
    <row r="1017" spans="7:7">
      <c r="G1017"/>
    </row>
    <row r="1018" spans="7:7">
      <c r="G1018"/>
    </row>
    <row r="1019" spans="7:7">
      <c r="G1019"/>
    </row>
    <row r="1020" spans="7:7">
      <c r="G1020"/>
    </row>
    <row r="1021" spans="7:7">
      <c r="G1021"/>
    </row>
    <row r="1022" spans="7:7">
      <c r="G1022"/>
    </row>
    <row r="1023" spans="7:7">
      <c r="G1023"/>
    </row>
    <row r="1024" spans="7:7">
      <c r="G1024"/>
    </row>
    <row r="1025" spans="7:7">
      <c r="G1025"/>
    </row>
    <row r="1026" spans="7:7">
      <c r="G1026"/>
    </row>
    <row r="1027" spans="7:7">
      <c r="G1027"/>
    </row>
    <row r="1028" spans="7:7">
      <c r="G1028"/>
    </row>
    <row r="1029" spans="7:7">
      <c r="G1029"/>
    </row>
    <row r="1030" spans="7:7">
      <c r="G1030"/>
    </row>
    <row r="1031" spans="7:7">
      <c r="G1031"/>
    </row>
  </sheetData>
  <mergeCells count="1">
    <mergeCell ref="B40:E4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3B29B-B765-43C8-AA19-4CD2FCADD13E}">
  <dimension ref="A1:L62"/>
  <sheetViews>
    <sheetView topLeftCell="A5" workbookViewId="0">
      <selection activeCell="G37" sqref="G37"/>
    </sheetView>
  </sheetViews>
  <sheetFormatPr baseColWidth="10" defaultColWidth="8.83203125" defaultRowHeight="16"/>
  <cols>
    <col min="1" max="1" width="32.1640625" bestFit="1" customWidth="1"/>
    <col min="2" max="5" width="15.6640625" bestFit="1" customWidth="1"/>
    <col min="6" max="6" width="14.6640625" customWidth="1"/>
    <col min="7" max="7" width="35.6640625" bestFit="1" customWidth="1"/>
    <col min="8" max="11" width="15.6640625" bestFit="1" customWidth="1"/>
  </cols>
  <sheetData>
    <row r="1" spans="1:12" ht="17">
      <c r="A1" s="391" t="s">
        <v>49</v>
      </c>
      <c r="B1" s="392" t="s">
        <v>50</v>
      </c>
      <c r="C1" s="51"/>
      <c r="D1" s="51"/>
      <c r="E1" s="51"/>
    </row>
    <row r="2" spans="1:12">
      <c r="A2" s="393">
        <v>1</v>
      </c>
      <c r="B2" s="389">
        <f>'1 Charging Station'!J31</f>
        <v>2691.7399499999983</v>
      </c>
      <c r="C2" s="51"/>
      <c r="D2" s="51"/>
      <c r="E2" s="51"/>
      <c r="F2" s="168"/>
      <c r="G2" t="s">
        <v>51</v>
      </c>
    </row>
    <row r="3" spans="1:12">
      <c r="A3" s="394" t="s">
        <v>167</v>
      </c>
      <c r="B3" s="390">
        <f>'2 Charging Stations'!AH50</f>
        <v>2710.8753499999953</v>
      </c>
      <c r="C3" s="51"/>
      <c r="D3" s="51"/>
      <c r="E3" s="51"/>
      <c r="F3" s="351"/>
      <c r="G3" t="s">
        <v>52</v>
      </c>
    </row>
    <row r="4" spans="1:12">
      <c r="A4" s="393" t="s">
        <v>166</v>
      </c>
      <c r="B4" s="389">
        <f>'3 Charging Stations '!K49</f>
        <v>2398.5029500000014</v>
      </c>
      <c r="C4" s="51"/>
      <c r="D4" s="51"/>
      <c r="E4" s="51"/>
    </row>
    <row r="5" spans="1:12">
      <c r="A5" s="393">
        <v>4</v>
      </c>
      <c r="B5" s="389">
        <f>'4 Charging Stations'!K42</f>
        <v>1910.2998000000186</v>
      </c>
      <c r="C5" s="51"/>
      <c r="D5" s="51"/>
      <c r="E5" s="51"/>
    </row>
    <row r="6" spans="1:12">
      <c r="A6" s="51"/>
      <c r="B6" s="51"/>
      <c r="C6" s="51"/>
      <c r="D6" s="51"/>
      <c r="E6" s="51"/>
    </row>
    <row r="7" spans="1:12">
      <c r="A7" t="s">
        <v>53</v>
      </c>
      <c r="B7" s="397" t="s">
        <v>54</v>
      </c>
      <c r="C7" s="397"/>
      <c r="D7" s="397"/>
      <c r="E7" s="397"/>
      <c r="F7" s="51"/>
      <c r="G7" t="s">
        <v>53</v>
      </c>
      <c r="H7" s="397" t="s">
        <v>54</v>
      </c>
      <c r="I7" s="397"/>
      <c r="J7" s="397"/>
      <c r="K7" s="397"/>
    </row>
    <row r="8" spans="1:12">
      <c r="A8" t="s">
        <v>53</v>
      </c>
      <c r="B8" s="59" t="s">
        <v>55</v>
      </c>
      <c r="C8" s="59" t="s">
        <v>56</v>
      </c>
      <c r="D8" s="59" t="s">
        <v>57</v>
      </c>
      <c r="E8" s="59" t="s">
        <v>58</v>
      </c>
      <c r="F8" s="51"/>
      <c r="G8" t="s">
        <v>53</v>
      </c>
      <c r="H8" s="59" t="s">
        <v>55</v>
      </c>
      <c r="I8" s="59" t="s">
        <v>56</v>
      </c>
      <c r="J8" s="59" t="s">
        <v>57</v>
      </c>
      <c r="K8" s="59" t="s">
        <v>58</v>
      </c>
    </row>
    <row r="9" spans="1:12">
      <c r="A9" s="59" t="str">
        <f>'Info Sheet'!A9</f>
        <v>Ratio of Cars : Each Customer</v>
      </c>
      <c r="B9" s="226">
        <f>'1 Charging Station'!$J$31</f>
        <v>2691.7399499999983</v>
      </c>
      <c r="C9" s="225">
        <f>'2 Charging Stations'!$AH$50</f>
        <v>2710.8753499999953</v>
      </c>
      <c r="D9" s="225">
        <f>'3 Charging Stations '!$K$49</f>
        <v>2398.5029500000014</v>
      </c>
      <c r="E9" s="225">
        <f>'4 Charging Stations'!$K$42</f>
        <v>1910.2998000000186</v>
      </c>
      <c r="F9" s="382"/>
      <c r="G9" s="59" t="str">
        <f>'Info Sheet'!A13</f>
        <v>Rental Fee, / minute ($)</v>
      </c>
      <c r="H9" s="226">
        <f>'1 Charging Station'!$J$31</f>
        <v>2691.7399499999983</v>
      </c>
      <c r="I9" s="225">
        <f>'2 Charging Stations'!$AH$50</f>
        <v>2710.8753499999953</v>
      </c>
      <c r="J9" s="225">
        <f>'3 Charging Stations '!$K$49</f>
        <v>2398.5029500000014</v>
      </c>
      <c r="K9" s="225">
        <f>'4 Charging Stations'!$K$42</f>
        <v>1910.2998000000186</v>
      </c>
      <c r="L9" s="376"/>
    </row>
    <row r="10" spans="1:12">
      <c r="A10" s="395" t="s">
        <v>168</v>
      </c>
      <c r="B10" s="340">
        <v>2548.5161500000231</v>
      </c>
      <c r="C10" s="340">
        <v>2270.0303000000281</v>
      </c>
      <c r="D10" s="340">
        <v>1951.0085500000207</v>
      </c>
      <c r="E10" s="340">
        <v>1473.0422000000092</v>
      </c>
      <c r="F10" s="382"/>
      <c r="G10" s="301">
        <v>0.03</v>
      </c>
      <c r="H10" s="340">
        <v>817.84545000000048</v>
      </c>
      <c r="I10" s="340">
        <v>542.08684999999639</v>
      </c>
      <c r="J10" s="340">
        <v>130.67845000000119</v>
      </c>
      <c r="K10" s="340">
        <v>-352.67820000000398</v>
      </c>
      <c r="L10" s="376"/>
    </row>
    <row r="11" spans="1:12">
      <c r="A11" s="395" t="s">
        <v>169</v>
      </c>
      <c r="B11" s="341">
        <v>2664.3656500000029</v>
      </c>
      <c r="C11" s="341">
        <v>2494.874300000004</v>
      </c>
      <c r="D11" s="340">
        <v>2174.7557499999839</v>
      </c>
      <c r="E11" s="340">
        <v>1691.6709999999814</v>
      </c>
      <c r="F11" s="382"/>
      <c r="G11" s="301">
        <v>0.13</v>
      </c>
      <c r="H11" s="340">
        <v>1442.4769500000029</v>
      </c>
      <c r="I11" s="340">
        <v>1265.0163500000112</v>
      </c>
      <c r="J11" s="340">
        <v>886.61995000000866</v>
      </c>
      <c r="K11" s="340">
        <v>401.64779999999581</v>
      </c>
      <c r="L11" s="376"/>
    </row>
    <row r="12" spans="1:12">
      <c r="A12" s="395" t="s">
        <v>170</v>
      </c>
      <c r="B12" s="342">
        <v>2691.7399499999983</v>
      </c>
      <c r="C12" s="342">
        <v>2710.8753499999953</v>
      </c>
      <c r="D12" s="342">
        <v>2398.5029500000014</v>
      </c>
      <c r="E12" s="342">
        <v>1910.2998000000186</v>
      </c>
      <c r="F12" s="382"/>
      <c r="G12" s="301">
        <v>0.23</v>
      </c>
      <c r="H12" s="341">
        <v>2067.1084500000029</v>
      </c>
      <c r="I12" s="341">
        <v>1987.9458500000178</v>
      </c>
      <c r="J12" s="340">
        <v>1642.5614500000172</v>
      </c>
      <c r="K12" s="340">
        <v>1155.9738000000134</v>
      </c>
      <c r="L12" s="376"/>
    </row>
    <row r="13" spans="1:12">
      <c r="A13" s="395" t="s">
        <v>171</v>
      </c>
      <c r="B13" s="340">
        <v>2694.3676999999984</v>
      </c>
      <c r="C13" s="340">
        <v>2820.5324999999975</v>
      </c>
      <c r="D13" s="340">
        <v>2608.2659499999932</v>
      </c>
      <c r="E13" s="340">
        <v>2115.2643000000185</v>
      </c>
      <c r="F13" s="382"/>
      <c r="G13" s="302">
        <v>0.33</v>
      </c>
      <c r="H13" s="342">
        <v>2691.7399499999983</v>
      </c>
      <c r="I13" s="342">
        <v>2710.8753499999953</v>
      </c>
      <c r="J13" s="342">
        <v>2398.5029500000014</v>
      </c>
      <c r="K13" s="342">
        <v>1910.2998000000186</v>
      </c>
      <c r="L13" s="376"/>
    </row>
    <row r="14" spans="1:12">
      <c r="A14" s="395" t="s">
        <v>172</v>
      </c>
      <c r="B14" s="340">
        <v>2694.3676999999984</v>
      </c>
      <c r="C14" s="340">
        <v>2854.2133999999992</v>
      </c>
      <c r="D14" s="340">
        <v>2811.3567499999785</v>
      </c>
      <c r="E14" s="340">
        <v>2315.4988499999818</v>
      </c>
      <c r="F14" s="382"/>
      <c r="G14" s="301">
        <v>0.43</v>
      </c>
      <c r="H14" s="340">
        <v>3316.3714499999983</v>
      </c>
      <c r="I14" s="340">
        <v>3433.8048499999795</v>
      </c>
      <c r="J14" s="340">
        <v>3154.4444499999763</v>
      </c>
      <c r="K14" s="340">
        <v>2664.6257999999898</v>
      </c>
      <c r="L14" s="376"/>
    </row>
    <row r="15" spans="1:12">
      <c r="A15" s="395" t="s">
        <v>173</v>
      </c>
      <c r="B15" s="340">
        <v>2694.3676999999984</v>
      </c>
      <c r="C15" s="341">
        <v>2858.6462999999999</v>
      </c>
      <c r="D15" s="341">
        <v>2916.3525000000018</v>
      </c>
      <c r="E15" s="340">
        <v>2416.9299999999985</v>
      </c>
      <c r="F15" s="382"/>
      <c r="G15" s="301">
        <v>0.53</v>
      </c>
      <c r="H15" s="340">
        <v>3941.0029499999991</v>
      </c>
      <c r="I15" s="340">
        <v>4156.7343499999697</v>
      </c>
      <c r="J15" s="340">
        <v>3910.3859499999567</v>
      </c>
      <c r="K15" s="340">
        <v>3418.9517999999689</v>
      </c>
      <c r="L15" s="376"/>
    </row>
    <row r="16" spans="1:12">
      <c r="A16" s="395" t="s">
        <v>174</v>
      </c>
      <c r="B16" s="340">
        <v>2694.3676999999984</v>
      </c>
      <c r="C16" s="340">
        <v>2858.9205000000002</v>
      </c>
      <c r="D16" s="340">
        <v>2947.4285000000027</v>
      </c>
      <c r="E16" s="340">
        <v>2447.0462999999991</v>
      </c>
      <c r="F16" s="382"/>
      <c r="G16" s="301">
        <v>0.63</v>
      </c>
      <c r="H16" s="340">
        <v>4565.634449999995</v>
      </c>
      <c r="I16" s="340">
        <v>4879.6638499999581</v>
      </c>
      <c r="J16" s="340">
        <v>4666.3274499999488</v>
      </c>
      <c r="K16" s="340">
        <v>4173.2777999999525</v>
      </c>
      <c r="L16" s="376"/>
    </row>
    <row r="17" spans="1:12">
      <c r="A17" s="395" t="s">
        <v>175</v>
      </c>
      <c r="B17" s="340">
        <v>2694.3676999999984</v>
      </c>
      <c r="C17" s="340">
        <v>2858.9205000000002</v>
      </c>
      <c r="D17" s="340">
        <v>2953.6894000000038</v>
      </c>
      <c r="E17" s="340">
        <v>2453.0101499999996</v>
      </c>
      <c r="F17" s="382"/>
      <c r="G17" s="301">
        <v>0.73</v>
      </c>
      <c r="H17" s="340">
        <v>5190.2659499999882</v>
      </c>
      <c r="I17" s="340">
        <v>5602.5933499999473</v>
      </c>
      <c r="J17" s="340">
        <v>5422.2689499999378</v>
      </c>
      <c r="K17" s="340">
        <v>4927.6037999999444</v>
      </c>
      <c r="L17" s="376"/>
    </row>
    <row r="18" spans="1:12">
      <c r="A18" s="395" t="s">
        <v>176</v>
      </c>
      <c r="B18" s="340">
        <v>2694.3676999999984</v>
      </c>
      <c r="C18" s="340">
        <v>2858.9205000000002</v>
      </c>
      <c r="D18" s="340">
        <v>2954.4206000000036</v>
      </c>
      <c r="E18" s="340">
        <v>2453.7413499999989</v>
      </c>
      <c r="F18" s="382"/>
      <c r="G18" s="301">
        <v>0.83</v>
      </c>
      <c r="H18" s="340">
        <v>5814.8974499999886</v>
      </c>
      <c r="I18" s="340">
        <v>6325.5228499999421</v>
      </c>
      <c r="J18" s="340">
        <v>6178.2104499999341</v>
      </c>
      <c r="K18" s="340">
        <v>5681.929799999938</v>
      </c>
      <c r="L18" s="376"/>
    </row>
    <row r="19" spans="1:12">
      <c r="A19" s="395" t="s">
        <v>177</v>
      </c>
      <c r="B19" s="340">
        <v>2694.3676999999984</v>
      </c>
      <c r="C19" s="340">
        <v>2858.9205000000002</v>
      </c>
      <c r="D19" s="340">
        <v>2954.4206000000036</v>
      </c>
      <c r="E19" s="340">
        <v>2453.7413499999989</v>
      </c>
      <c r="F19" s="382"/>
      <c r="G19" s="301">
        <v>0.93</v>
      </c>
      <c r="H19" s="340">
        <v>6439.5289499999917</v>
      </c>
      <c r="I19" s="340">
        <v>7048.452349999935</v>
      </c>
      <c r="J19" s="340">
        <v>6934.1519499999304</v>
      </c>
      <c r="K19" s="340">
        <v>6436.2557999999317</v>
      </c>
      <c r="L19" s="376"/>
    </row>
    <row r="20" spans="1:12">
      <c r="A20" s="395" t="s">
        <v>178</v>
      </c>
      <c r="B20" s="340">
        <v>2694.3676999999984</v>
      </c>
      <c r="C20" s="340">
        <v>2858.9205000000002</v>
      </c>
      <c r="D20" s="340">
        <v>2954.4206000000036</v>
      </c>
      <c r="E20" s="340">
        <v>2453.7413499999989</v>
      </c>
      <c r="F20" s="382"/>
      <c r="G20" s="301">
        <v>1.03</v>
      </c>
      <c r="H20" s="340">
        <v>7064.1604499999894</v>
      </c>
      <c r="I20" s="340">
        <v>7771.3818499999306</v>
      </c>
      <c r="J20" s="340">
        <v>7690.0934499999266</v>
      </c>
      <c r="K20" s="340">
        <v>7190.5817999999281</v>
      </c>
      <c r="L20" s="376"/>
    </row>
    <row r="21" spans="1:12">
      <c r="A21" s="384"/>
      <c r="B21" s="51"/>
      <c r="C21" s="51"/>
      <c r="D21" s="51"/>
      <c r="E21" s="51"/>
      <c r="F21" s="51"/>
      <c r="G21" s="301">
        <v>1.1299999999999999</v>
      </c>
      <c r="H21" s="340">
        <v>7688.7919499999907</v>
      </c>
      <c r="I21" s="340">
        <v>8494.3113499999345</v>
      </c>
      <c r="J21" s="340">
        <v>8446.0349499999229</v>
      </c>
      <c r="K21" s="340">
        <v>7944.9077999999245</v>
      </c>
      <c r="L21" s="376"/>
    </row>
    <row r="22" spans="1:12">
      <c r="A22" t="s">
        <v>53</v>
      </c>
      <c r="B22" s="397" t="s">
        <v>54</v>
      </c>
      <c r="C22" s="397"/>
      <c r="D22" s="397"/>
      <c r="E22" s="397"/>
      <c r="F22" s="51"/>
      <c r="G22" s="301">
        <v>1.23</v>
      </c>
      <c r="H22" s="344">
        <v>8313.4234499999893</v>
      </c>
      <c r="I22" s="344">
        <v>9217.2408499999619</v>
      </c>
      <c r="J22" s="344">
        <v>9201.9764499999746</v>
      </c>
      <c r="K22" s="344">
        <v>8699.2337999999418</v>
      </c>
      <c r="L22" s="376"/>
    </row>
    <row r="23" spans="1:12">
      <c r="A23" t="s">
        <v>53</v>
      </c>
      <c r="B23" s="59" t="s">
        <v>55</v>
      </c>
      <c r="C23" s="59" t="s">
        <v>56</v>
      </c>
      <c r="D23" s="59" t="s">
        <v>57</v>
      </c>
      <c r="E23" s="59" t="s">
        <v>58</v>
      </c>
      <c r="F23" s="51"/>
      <c r="G23" s="339">
        <v>1.33</v>
      </c>
      <c r="H23" s="225">
        <v>8938.0549499999943</v>
      </c>
      <c r="I23" s="345">
        <v>9940.1703499999894</v>
      </c>
      <c r="J23" s="345">
        <v>9957.9179500000064</v>
      </c>
      <c r="K23" s="225">
        <v>9453.55979999999</v>
      </c>
      <c r="L23" s="376"/>
    </row>
    <row r="24" spans="1:12">
      <c r="A24" s="59" t="str">
        <f>'Info Sheet'!J2</f>
        <v>Rainy, p</v>
      </c>
      <c r="B24" s="226">
        <f>'1 Charging Station'!$J$31</f>
        <v>2691.7399499999983</v>
      </c>
      <c r="C24" s="225">
        <f>'2 Charging Stations'!$AH$50</f>
        <v>2710.8753499999953</v>
      </c>
      <c r="D24" s="225">
        <f>'3 Charging Stations '!$K$49</f>
        <v>2398.5029500000014</v>
      </c>
      <c r="E24" s="225">
        <f>'4 Charging Stations'!$K$42</f>
        <v>1910.2998000000186</v>
      </c>
      <c r="F24" s="381"/>
      <c r="G24" s="339">
        <v>1.43</v>
      </c>
      <c r="H24" s="225">
        <v>9562.6864499999974</v>
      </c>
      <c r="I24" s="225">
        <v>10663.099850000017</v>
      </c>
      <c r="J24" s="225">
        <v>10713.859450000034</v>
      </c>
      <c r="K24" s="225">
        <v>10207.885800000024</v>
      </c>
      <c r="L24" s="376"/>
    </row>
    <row r="25" spans="1:12">
      <c r="A25" s="301">
        <v>0</v>
      </c>
      <c r="B25" s="343">
        <v>3085.011300000001</v>
      </c>
      <c r="C25" s="343">
        <v>3160.997499999979</v>
      </c>
      <c r="D25" s="343">
        <v>2837.8170499999774</v>
      </c>
      <c r="E25" s="343">
        <v>2361.7244000000069</v>
      </c>
      <c r="F25" s="381"/>
      <c r="G25" s="339">
        <v>1.53</v>
      </c>
      <c r="H25" s="225">
        <v>10187.317949999999</v>
      </c>
      <c r="I25" s="225">
        <v>11386.02935000003</v>
      </c>
      <c r="J25" s="225">
        <v>11469.800950000059</v>
      </c>
      <c r="K25" s="225">
        <v>10962.211800000054</v>
      </c>
      <c r="L25" s="376"/>
    </row>
    <row r="26" spans="1:12">
      <c r="A26" s="301">
        <v>0.1</v>
      </c>
      <c r="B26" s="343">
        <v>2995.1194000000005</v>
      </c>
      <c r="C26" s="343">
        <v>3064.5019499999835</v>
      </c>
      <c r="D26" s="343">
        <v>2714.884049999986</v>
      </c>
      <c r="E26" s="343">
        <v>2255.6090000000158</v>
      </c>
      <c r="F26" s="381"/>
    </row>
    <row r="27" spans="1:12">
      <c r="A27" s="301">
        <v>0.2</v>
      </c>
      <c r="B27" s="343">
        <v>2887.4501999999993</v>
      </c>
      <c r="C27" s="343">
        <v>2967.2066499999869</v>
      </c>
      <c r="D27" s="343">
        <v>2594.4188499999932</v>
      </c>
      <c r="E27" s="343">
        <v>2131.9448000000239</v>
      </c>
      <c r="F27" s="381"/>
    </row>
    <row r="28" spans="1:12">
      <c r="A28" s="301">
        <v>0.3</v>
      </c>
      <c r="B28" s="343">
        <v>2791.2059999999997</v>
      </c>
      <c r="C28" s="343">
        <v>2838.4925999999923</v>
      </c>
      <c r="D28" s="343">
        <v>2494.6785999999988</v>
      </c>
      <c r="E28" s="343">
        <v>2013.3761500000226</v>
      </c>
      <c r="F28" s="381"/>
    </row>
    <row r="29" spans="1:12">
      <c r="A29" s="302">
        <v>0.4</v>
      </c>
      <c r="B29" s="346">
        <v>2691.7399499999983</v>
      </c>
      <c r="C29" s="346">
        <v>2710.8753499999953</v>
      </c>
      <c r="D29" s="346">
        <v>2398.5029500000014</v>
      </c>
      <c r="E29" s="346">
        <v>1910.2998000000186</v>
      </c>
      <c r="F29" s="381"/>
    </row>
    <row r="30" spans="1:12">
      <c r="A30" s="301">
        <v>0.5</v>
      </c>
      <c r="B30" s="343">
        <v>2587.1326499999996</v>
      </c>
      <c r="C30" s="343">
        <v>2611.866299999997</v>
      </c>
      <c r="D30" s="343">
        <v>2302.6015000000034</v>
      </c>
      <c r="E30" s="343">
        <v>1833.7066000000141</v>
      </c>
      <c r="F30" s="381"/>
    </row>
    <row r="31" spans="1:12">
      <c r="A31" s="301">
        <v>0.6</v>
      </c>
      <c r="B31" s="347">
        <v>2483.0508999999993</v>
      </c>
      <c r="C31" s="347">
        <v>2452.6018000000022</v>
      </c>
      <c r="D31" s="343">
        <v>2225.0714500000067</v>
      </c>
      <c r="E31" s="343">
        <v>1738.3078500000106</v>
      </c>
      <c r="F31" s="381"/>
    </row>
    <row r="32" spans="1:12">
      <c r="A32" s="301">
        <v>0.7</v>
      </c>
      <c r="B32" s="353">
        <v>2364.0252499999974</v>
      </c>
      <c r="C32" s="353">
        <v>2334.1245500000064</v>
      </c>
      <c r="D32" s="343">
        <v>2158.3266000000081</v>
      </c>
      <c r="E32" s="343">
        <v>1669.8035500000076</v>
      </c>
      <c r="F32" s="381"/>
    </row>
    <row r="33" spans="1:11">
      <c r="A33" s="301">
        <v>0.8</v>
      </c>
      <c r="B33" s="343">
        <v>2247.2388999999971</v>
      </c>
      <c r="C33" s="343">
        <v>2227.2322500000068</v>
      </c>
      <c r="D33" s="343">
        <v>2085.1380500000078</v>
      </c>
      <c r="E33" s="343">
        <v>1600.7737000000054</v>
      </c>
      <c r="F33" s="381"/>
    </row>
    <row r="34" spans="1:11">
      <c r="A34" s="301">
        <v>0.9</v>
      </c>
      <c r="B34" s="343">
        <v>2132.7375499999985</v>
      </c>
      <c r="C34" s="343">
        <v>2110.0574500000048</v>
      </c>
      <c r="D34" s="343">
        <v>2026.5735000000041</v>
      </c>
      <c r="E34" s="343">
        <v>1549.3155000000013</v>
      </c>
      <c r="F34" s="381"/>
    </row>
    <row r="35" spans="1:11">
      <c r="A35" s="301">
        <v>1</v>
      </c>
      <c r="B35" s="343">
        <v>2007.0168499999988</v>
      </c>
      <c r="C35" s="343">
        <v>2018.291850000003</v>
      </c>
      <c r="D35" s="343">
        <v>1992.2985000000006</v>
      </c>
      <c r="E35" s="343">
        <v>1513.2353499999981</v>
      </c>
      <c r="F35" s="381"/>
    </row>
    <row r="36" spans="1:11">
      <c r="A36" s="51"/>
      <c r="B36" s="51"/>
      <c r="C36" s="51"/>
      <c r="D36" s="51"/>
      <c r="E36" s="51"/>
      <c r="F36" s="51"/>
    </row>
    <row r="37" spans="1:11">
      <c r="A37" t="s">
        <v>53</v>
      </c>
      <c r="B37" s="397" t="s">
        <v>54</v>
      </c>
      <c r="C37" s="397"/>
      <c r="D37" s="397"/>
      <c r="E37" s="397"/>
      <c r="F37" s="51"/>
      <c r="H37" s="396"/>
      <c r="I37" s="396"/>
      <c r="J37" s="396"/>
      <c r="K37" s="396"/>
    </row>
    <row r="38" spans="1:11">
      <c r="A38" t="s">
        <v>53</v>
      </c>
      <c r="B38" s="59" t="s">
        <v>55</v>
      </c>
      <c r="C38" s="59" t="s">
        <v>56</v>
      </c>
      <c r="D38" s="59" t="s">
        <v>57</v>
      </c>
      <c r="E38" s="59" t="s">
        <v>58</v>
      </c>
      <c r="F38" s="61"/>
    </row>
    <row r="39" spans="1:11">
      <c r="A39" s="59" t="str">
        <f>'Info Sheet'!A17</f>
        <v>Mean demand per box</v>
      </c>
      <c r="B39" s="226">
        <f>'1 Charging Station'!$J$31</f>
        <v>2691.7399499999983</v>
      </c>
      <c r="C39" s="225">
        <f>'2 Charging Stations'!$AH$50</f>
        <v>2710.8753499999953</v>
      </c>
      <c r="D39" s="225">
        <f>'3 Charging Stations '!$K$49</f>
        <v>2398.5029500000014</v>
      </c>
      <c r="E39" s="225">
        <f>'4 Charging Stations'!$K$42</f>
        <v>1910.2998000000186</v>
      </c>
      <c r="F39" s="61"/>
    </row>
    <row r="40" spans="1:11">
      <c r="A40" s="339">
        <v>1</v>
      </c>
      <c r="B40" s="227">
        <v>-160.39705000000026</v>
      </c>
      <c r="C40" s="227">
        <v>-604.49969999999962</v>
      </c>
      <c r="D40" s="227">
        <v>-1074.9940999999876</v>
      </c>
      <c r="E40" s="227">
        <v>-1552.5948499999859</v>
      </c>
      <c r="F40" s="383"/>
    </row>
    <row r="41" spans="1:11">
      <c r="A41" s="339">
        <v>1.5</v>
      </c>
      <c r="B41" s="225">
        <v>52.267900000000012</v>
      </c>
      <c r="C41" s="225">
        <v>-367.2938500000003</v>
      </c>
      <c r="D41" s="225">
        <v>-825.17504999999994</v>
      </c>
      <c r="E41" s="225">
        <v>-1303.781199999999</v>
      </c>
      <c r="F41" s="383"/>
    </row>
    <row r="42" spans="1:11">
      <c r="A42" s="339">
        <v>2</v>
      </c>
      <c r="B42" s="225">
        <v>264.56725000000148</v>
      </c>
      <c r="C42" s="225">
        <v>-128.37425000000087</v>
      </c>
      <c r="D42" s="225">
        <v>-574.67049999999836</v>
      </c>
      <c r="E42" s="225">
        <v>-1054.0535500000121</v>
      </c>
      <c r="F42" s="383"/>
    </row>
    <row r="43" spans="1:11">
      <c r="A43" s="339">
        <v>2.5</v>
      </c>
      <c r="B43" s="225">
        <v>469.00619999999719</v>
      </c>
      <c r="C43" s="225">
        <v>99.463100000000935</v>
      </c>
      <c r="D43" s="225">
        <v>-337.32755000000367</v>
      </c>
      <c r="E43" s="225">
        <v>-817.0076499999941</v>
      </c>
      <c r="F43" s="383"/>
    </row>
    <row r="44" spans="1:11">
      <c r="A44" s="339">
        <v>3</v>
      </c>
      <c r="B44" s="225">
        <v>678.47215000000017</v>
      </c>
      <c r="C44" s="225">
        <v>338.7026000000003</v>
      </c>
      <c r="D44" s="225">
        <v>-85.954700000000017</v>
      </c>
      <c r="E44" s="225">
        <v>-566.89155000000028</v>
      </c>
      <c r="F44" s="383"/>
    </row>
    <row r="45" spans="1:11">
      <c r="A45" s="339">
        <v>3.5</v>
      </c>
      <c r="B45" s="225">
        <v>885.42459999999664</v>
      </c>
      <c r="C45" s="225">
        <v>578.37625000000151</v>
      </c>
      <c r="D45" s="225">
        <v>164.98400000000063</v>
      </c>
      <c r="E45" s="225">
        <v>-316.22704999999644</v>
      </c>
      <c r="F45" s="383"/>
    </row>
    <row r="46" spans="1:11">
      <c r="A46" s="339">
        <v>4</v>
      </c>
      <c r="B46" s="225">
        <v>1090.7318500000013</v>
      </c>
      <c r="C46" s="225">
        <v>817.98135000000673</v>
      </c>
      <c r="D46" s="225">
        <v>416.51680000000351</v>
      </c>
      <c r="E46" s="225">
        <v>-65.928149999999704</v>
      </c>
      <c r="F46" s="383"/>
    </row>
    <row r="47" spans="1:11">
      <c r="A47" s="339">
        <v>4.5</v>
      </c>
      <c r="B47" s="225">
        <v>1291.5376499999991</v>
      </c>
      <c r="C47" s="225">
        <v>1045.5902000000006</v>
      </c>
      <c r="D47" s="225">
        <v>653.88260000000048</v>
      </c>
      <c r="E47" s="225">
        <v>171.16344999999993</v>
      </c>
      <c r="F47" s="383"/>
    </row>
    <row r="48" spans="1:11">
      <c r="A48" s="339">
        <v>5</v>
      </c>
      <c r="B48" s="225">
        <v>1494.3313999999982</v>
      </c>
      <c r="C48" s="225">
        <v>1285.3780999999863</v>
      </c>
      <c r="D48" s="225">
        <v>904.84414999999103</v>
      </c>
      <c r="E48" s="225">
        <v>421.00535000000457</v>
      </c>
      <c r="F48" s="383"/>
    </row>
    <row r="49" spans="1:6">
      <c r="A49" s="339">
        <v>5.5</v>
      </c>
      <c r="B49" s="225">
        <v>1696.2339999999988</v>
      </c>
      <c r="C49" s="225">
        <v>1525.0745999999913</v>
      </c>
      <c r="D49" s="225">
        <v>1156.2170000000056</v>
      </c>
      <c r="E49" s="225">
        <v>671.92120000000807</v>
      </c>
      <c r="F49" s="383"/>
    </row>
    <row r="50" spans="1:6">
      <c r="A50" s="339">
        <v>6</v>
      </c>
      <c r="B50" s="225">
        <v>1896.9712500000019</v>
      </c>
      <c r="C50" s="225">
        <v>1764.0399000000161</v>
      </c>
      <c r="D50" s="225">
        <v>1407.6127000000058</v>
      </c>
      <c r="E50" s="225">
        <v>922.22009999999057</v>
      </c>
      <c r="F50" s="383"/>
    </row>
    <row r="51" spans="1:6">
      <c r="A51" s="339">
        <v>6.5</v>
      </c>
      <c r="B51" s="354">
        <v>2095.3777999999961</v>
      </c>
      <c r="C51" s="355">
        <v>1992.4484999999861</v>
      </c>
      <c r="D51" s="225">
        <v>1644.6585999999809</v>
      </c>
      <c r="E51" s="225">
        <v>1158.9232499999857</v>
      </c>
      <c r="F51" s="383"/>
    </row>
    <row r="52" spans="1:6">
      <c r="A52" s="339">
        <v>7</v>
      </c>
      <c r="B52" s="225">
        <v>2294.6983499999988</v>
      </c>
      <c r="C52" s="348">
        <v>2231.5280499999794</v>
      </c>
      <c r="D52" s="225">
        <v>1896.2370999999807</v>
      </c>
      <c r="E52" s="225">
        <v>1409.6791499999918</v>
      </c>
      <c r="F52" s="383"/>
    </row>
    <row r="53" spans="1:6">
      <c r="A53" s="339">
        <v>7.5</v>
      </c>
      <c r="B53" s="345">
        <v>2493.1734500000016</v>
      </c>
      <c r="C53" s="345">
        <v>2470.9503500000219</v>
      </c>
      <c r="D53" s="225">
        <v>2147.5871000000266</v>
      </c>
      <c r="E53" s="225">
        <v>1659.9780500000156</v>
      </c>
      <c r="F53" s="383"/>
    </row>
    <row r="54" spans="1:6">
      <c r="A54" s="349">
        <v>8</v>
      </c>
      <c r="B54" s="350">
        <v>2691.7399499999983</v>
      </c>
      <c r="C54" s="350">
        <v>2710.8753499999953</v>
      </c>
      <c r="D54" s="350">
        <v>2398.5029500000014</v>
      </c>
      <c r="E54" s="350">
        <v>1910.2998000000186</v>
      </c>
      <c r="F54" s="383"/>
    </row>
    <row r="55" spans="1:6">
      <c r="A55" s="339">
        <v>8.5</v>
      </c>
      <c r="B55" s="225">
        <v>2889.0039999999999</v>
      </c>
      <c r="C55" s="225">
        <v>2938.7583999999702</v>
      </c>
      <c r="D55" s="225">
        <v>2636.2114999999699</v>
      </c>
      <c r="E55" s="225">
        <v>2147.2314499999748</v>
      </c>
      <c r="F55" s="383"/>
    </row>
    <row r="56" spans="1:6">
      <c r="A56" s="339">
        <v>9</v>
      </c>
      <c r="B56" s="225">
        <v>3086.2680499999974</v>
      </c>
      <c r="C56" s="225">
        <v>3177.815100000028</v>
      </c>
      <c r="D56" s="225">
        <v>2887.1502000000337</v>
      </c>
      <c r="E56" s="225">
        <v>2397.7360000000299</v>
      </c>
      <c r="F56" s="383"/>
    </row>
    <row r="57" spans="1:6">
      <c r="A57" s="339">
        <v>9.5</v>
      </c>
      <c r="B57" s="225">
        <v>3283.5549499999979</v>
      </c>
      <c r="C57" s="225">
        <v>3417.580149999977</v>
      </c>
      <c r="D57" s="225">
        <v>3138.7286999999728</v>
      </c>
      <c r="E57" s="225">
        <v>2647.9891999999882</v>
      </c>
      <c r="F57" s="383"/>
    </row>
    <row r="58" spans="1:6">
      <c r="A58" s="339">
        <v>10</v>
      </c>
      <c r="B58" s="225">
        <v>3480.8646999999946</v>
      </c>
      <c r="C58" s="225">
        <v>3656.4083499999911</v>
      </c>
      <c r="D58" s="225">
        <v>3389.7588000000005</v>
      </c>
      <c r="E58" s="225">
        <v>2898.7222499999984</v>
      </c>
      <c r="F58" s="383"/>
    </row>
    <row r="59" spans="1:6">
      <c r="A59" s="339">
        <v>10.5</v>
      </c>
      <c r="B59" s="225">
        <v>3678.3343999999984</v>
      </c>
      <c r="C59" s="225">
        <v>3884.7484000000322</v>
      </c>
      <c r="D59" s="225">
        <v>3627.1931500000383</v>
      </c>
      <c r="E59" s="225">
        <v>3135.3111500000336</v>
      </c>
      <c r="F59" s="383"/>
    </row>
    <row r="60" spans="1:6">
      <c r="A60" s="339">
        <v>11</v>
      </c>
      <c r="B60" s="225">
        <v>3875.118600000003</v>
      </c>
      <c r="C60" s="225">
        <v>4124.7419499999696</v>
      </c>
      <c r="D60" s="225">
        <v>3878.4060499999573</v>
      </c>
      <c r="E60" s="225">
        <v>3385.7699999999718</v>
      </c>
      <c r="F60" s="383"/>
    </row>
    <row r="61" spans="1:6">
      <c r="A61" s="339">
        <v>11.5</v>
      </c>
      <c r="B61" s="225">
        <v>4071.69715</v>
      </c>
      <c r="C61" s="225">
        <v>4363.570149999995</v>
      </c>
      <c r="D61" s="225">
        <v>4129.8703000000014</v>
      </c>
      <c r="E61" s="225">
        <v>3636.2974000000045</v>
      </c>
      <c r="F61" s="383"/>
    </row>
    <row r="62" spans="1:6">
      <c r="A62" s="339">
        <v>12</v>
      </c>
      <c r="B62" s="225">
        <v>4268.5042000000012</v>
      </c>
      <c r="C62" s="225">
        <v>4602.5811500000382</v>
      </c>
      <c r="D62" s="225">
        <v>4380.9689500000522</v>
      </c>
      <c r="E62" s="225">
        <v>3886.5963000000465</v>
      </c>
      <c r="F62" s="383"/>
    </row>
  </sheetData>
  <mergeCells count="5">
    <mergeCell ref="B7:E7"/>
    <mergeCell ref="B37:E37"/>
    <mergeCell ref="B22:E22"/>
    <mergeCell ref="H7:K7"/>
    <mergeCell ref="H37:K37"/>
  </mergeCells>
  <phoneticPr fontId="5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1D9F6-E277-47A5-9E1B-ABF0E5600D39}">
  <dimension ref="A1:P1033"/>
  <sheetViews>
    <sheetView topLeftCell="A6" workbookViewId="0">
      <selection activeCell="B21" sqref="B21"/>
    </sheetView>
  </sheetViews>
  <sheetFormatPr baseColWidth="10" defaultColWidth="8.83203125" defaultRowHeight="16"/>
  <cols>
    <col min="1" max="1" width="25" customWidth="1"/>
    <col min="2" max="2" width="10" customWidth="1"/>
    <col min="4" max="4" width="11.83203125" customWidth="1"/>
    <col min="5" max="5" width="17.5" customWidth="1"/>
    <col min="6" max="6" width="12.6640625" customWidth="1"/>
    <col min="7" max="7" width="15.1640625" customWidth="1"/>
    <col min="9" max="9" width="18.1640625" customWidth="1"/>
  </cols>
  <sheetData>
    <row r="1" spans="1:12">
      <c r="D1" s="14" t="s">
        <v>60</v>
      </c>
      <c r="J1" s="4"/>
      <c r="K1" s="4"/>
      <c r="L1" s="4"/>
    </row>
    <row r="2" spans="1:12">
      <c r="C2" s="13"/>
      <c r="D2" s="69" t="s">
        <v>22</v>
      </c>
      <c r="E2" s="69" t="s">
        <v>23</v>
      </c>
      <c r="F2" s="69" t="s">
        <v>24</v>
      </c>
      <c r="G2" s="69" t="s">
        <v>25</v>
      </c>
      <c r="H2" s="69" t="s">
        <v>26</v>
      </c>
      <c r="I2" s="69" t="s">
        <v>27</v>
      </c>
      <c r="J2" s="4"/>
      <c r="K2" s="4" t="s">
        <v>61</v>
      </c>
      <c r="L2" s="4"/>
    </row>
    <row r="3" spans="1:12">
      <c r="C3" s="164">
        <v>1</v>
      </c>
      <c r="D3" s="11">
        <v>3</v>
      </c>
      <c r="E3" s="11">
        <v>2</v>
      </c>
      <c r="F3" s="11">
        <v>3</v>
      </c>
      <c r="G3" s="11">
        <v>4</v>
      </c>
      <c r="H3" s="11">
        <v>5</v>
      </c>
      <c r="I3" s="57"/>
      <c r="J3" s="4"/>
      <c r="K3" s="4" t="s">
        <v>62</v>
      </c>
      <c r="L3" s="4"/>
    </row>
    <row r="4" spans="1:12">
      <c r="C4" s="164">
        <v>2</v>
      </c>
      <c r="D4" s="11">
        <v>2</v>
      </c>
      <c r="E4" s="11">
        <v>1</v>
      </c>
      <c r="F4" s="11">
        <v>2</v>
      </c>
      <c r="G4" s="11">
        <v>3</v>
      </c>
      <c r="H4" s="11">
        <v>4</v>
      </c>
      <c r="I4" s="11">
        <v>5</v>
      </c>
      <c r="J4" s="4"/>
      <c r="K4" s="4" t="s">
        <v>63</v>
      </c>
      <c r="L4" s="4"/>
    </row>
    <row r="5" spans="1:12">
      <c r="C5" s="164">
        <v>3</v>
      </c>
      <c r="D5" s="11">
        <v>1</v>
      </c>
      <c r="E5" s="171">
        <v>0</v>
      </c>
      <c r="F5" s="11">
        <v>1</v>
      </c>
      <c r="G5" s="11">
        <v>2</v>
      </c>
      <c r="H5" s="11">
        <v>3</v>
      </c>
      <c r="I5" s="11">
        <v>4</v>
      </c>
      <c r="J5" s="4"/>
      <c r="K5" s="250" t="s">
        <v>64</v>
      </c>
      <c r="L5" s="4"/>
    </row>
    <row r="6" spans="1:12">
      <c r="C6" s="164">
        <v>4</v>
      </c>
      <c r="D6" s="11">
        <v>2</v>
      </c>
      <c r="E6" s="11">
        <v>1</v>
      </c>
      <c r="F6" s="11">
        <v>2</v>
      </c>
      <c r="G6" s="15"/>
      <c r="H6" s="15"/>
      <c r="I6" s="11">
        <v>5</v>
      </c>
    </row>
    <row r="7" spans="1:12">
      <c r="C7" s="164">
        <v>5</v>
      </c>
      <c r="D7" s="11">
        <v>3</v>
      </c>
      <c r="E7" s="11">
        <v>2</v>
      </c>
      <c r="F7" s="11">
        <v>3</v>
      </c>
      <c r="G7" s="11">
        <v>4</v>
      </c>
      <c r="H7" s="11">
        <v>5</v>
      </c>
      <c r="I7" s="11">
        <v>6</v>
      </c>
    </row>
    <row r="8" spans="1:12">
      <c r="C8" s="164">
        <v>6</v>
      </c>
      <c r="D8" s="11">
        <v>4</v>
      </c>
      <c r="E8" s="11">
        <v>3</v>
      </c>
      <c r="F8" s="11">
        <v>4</v>
      </c>
      <c r="G8" s="11">
        <v>5</v>
      </c>
      <c r="H8" s="11">
        <v>6</v>
      </c>
      <c r="I8" s="57"/>
    </row>
    <row r="9" spans="1:12">
      <c r="C9" s="164"/>
    </row>
    <row r="10" spans="1:12">
      <c r="A10" s="289" t="s">
        <v>65</v>
      </c>
      <c r="B10" s="288" t="s">
        <v>66</v>
      </c>
      <c r="C10" s="288"/>
    </row>
    <row r="11" spans="1:12">
      <c r="A11" s="289" t="s">
        <v>67</v>
      </c>
      <c r="B11" s="288" t="s">
        <v>68</v>
      </c>
      <c r="C11" s="288"/>
    </row>
    <row r="12" spans="1:12">
      <c r="C12" s="164"/>
    </row>
    <row r="13" spans="1:12">
      <c r="A13" s="103" t="s">
        <v>69</v>
      </c>
      <c r="B13" s="103">
        <f>'Info Sheet'!$B$17</f>
        <v>8</v>
      </c>
    </row>
    <row r="14" spans="1:12">
      <c r="A14" s="121" t="s">
        <v>70</v>
      </c>
      <c r="B14" s="121">
        <f>'Info Sheet'!$B$18</f>
        <v>4</v>
      </c>
    </row>
    <row r="15" spans="1:12">
      <c r="A15" s="103" t="s">
        <v>71</v>
      </c>
      <c r="B15" s="103">
        <f>'Info Sheet'!$B$19</f>
        <v>16</v>
      </c>
    </row>
    <row r="16" spans="1:12">
      <c r="A16" s="245" t="s">
        <v>36</v>
      </c>
      <c r="B16" s="276">
        <f>'Info Sheet'!B20</f>
        <v>32</v>
      </c>
    </row>
    <row r="17" spans="1:16">
      <c r="A17" s="12" t="s">
        <v>72</v>
      </c>
      <c r="B17" s="397" t="s">
        <v>73</v>
      </c>
      <c r="C17" s="397"/>
      <c r="D17" s="397"/>
      <c r="E17" s="397"/>
      <c r="F17" s="397"/>
      <c r="G17" s="397"/>
    </row>
    <row r="18" spans="1:16">
      <c r="A18" s="119" t="s">
        <v>74</v>
      </c>
      <c r="B18" s="140">
        <f>SUMPRODUCT(B25:B31,C25:C31,E25:E31)</f>
        <v>156.80000000000001</v>
      </c>
    </row>
    <row r="19" spans="1:16">
      <c r="A19" s="12" t="s">
        <v>75</v>
      </c>
      <c r="B19" s="397" t="s">
        <v>76</v>
      </c>
      <c r="C19" s="397"/>
      <c r="D19" s="397"/>
      <c r="E19" s="397"/>
      <c r="F19" s="397"/>
      <c r="G19" s="397"/>
      <c r="H19" s="397"/>
    </row>
    <row r="20" spans="1:16">
      <c r="A20" s="119" t="s">
        <v>75</v>
      </c>
      <c r="B20" s="137">
        <f>SUMPRODUCT(B25:B31,D25:D31,F25:F31)</f>
        <v>244.16</v>
      </c>
    </row>
    <row r="21" spans="1:16">
      <c r="A21" s="75" t="s">
        <v>77</v>
      </c>
      <c r="B21" s="183" t="s">
        <v>78</v>
      </c>
    </row>
    <row r="22" spans="1:16">
      <c r="A22" s="119" t="s">
        <v>77</v>
      </c>
      <c r="B22" s="119">
        <f>SQRT(B20)</f>
        <v>15.625619987699688</v>
      </c>
    </row>
    <row r="24" spans="1:16" ht="48">
      <c r="A24" s="24" t="s">
        <v>79</v>
      </c>
      <c r="B24" s="24" t="s">
        <v>80</v>
      </c>
      <c r="C24" s="39" t="s">
        <v>81</v>
      </c>
      <c r="D24" s="39" t="s">
        <v>82</v>
      </c>
      <c r="E24" s="40" t="s">
        <v>83</v>
      </c>
      <c r="F24" s="40" t="s">
        <v>84</v>
      </c>
      <c r="G24" s="40" t="s">
        <v>85</v>
      </c>
      <c r="I24" s="108" t="s">
        <v>86</v>
      </c>
      <c r="J24" s="103">
        <f>SUMPRODUCT(B25:B31,G25:G31)</f>
        <v>250</v>
      </c>
      <c r="P24" s="4"/>
    </row>
    <row r="25" spans="1:16">
      <c r="A25" s="284">
        <f>'Info Sheet'!G2</f>
        <v>0</v>
      </c>
      <c r="B25" s="285">
        <f t="shared" ref="B25:B31" si="0">COUNTIF($D$3:$I$8,A25)</f>
        <v>1</v>
      </c>
      <c r="C25" s="284">
        <f>LOOKUP(A25,'Info Sheet'!$G$2:$G$8,'Info Sheet'!$H$2:$H$8)</f>
        <v>1</v>
      </c>
      <c r="D25" s="284">
        <f t="shared" ref="D25:D31" si="1">C25^2</f>
        <v>1</v>
      </c>
      <c r="E25" s="286">
        <f>'Info Sheet'!$B$17</f>
        <v>8</v>
      </c>
      <c r="F25" s="145">
        <f>'Info Sheet'!$B$19</f>
        <v>16</v>
      </c>
      <c r="G25" s="287">
        <f>'Info Sheet'!$K$5*A25</f>
        <v>0</v>
      </c>
      <c r="I25" s="103" t="s">
        <v>87</v>
      </c>
      <c r="J25" s="104">
        <f>J24/B16</f>
        <v>7.8125</v>
      </c>
    </row>
    <row r="26" spans="1:16">
      <c r="A26" s="284">
        <f>'Info Sheet'!G3</f>
        <v>1</v>
      </c>
      <c r="B26" s="285">
        <f t="shared" si="0"/>
        <v>4</v>
      </c>
      <c r="C26" s="284">
        <f>LOOKUP(A26,'Info Sheet'!$G$2:$G$8,'Info Sheet'!$H$2:$H$8)</f>
        <v>1</v>
      </c>
      <c r="D26" s="284">
        <f t="shared" si="1"/>
        <v>1</v>
      </c>
      <c r="E26" s="286">
        <f>'Info Sheet'!$B$17</f>
        <v>8</v>
      </c>
      <c r="F26" s="145">
        <f>'Info Sheet'!$B$19</f>
        <v>16</v>
      </c>
      <c r="G26" s="287">
        <f>'Info Sheet'!$K$5*A26</f>
        <v>2.5</v>
      </c>
    </row>
    <row r="27" spans="1:16" ht="34">
      <c r="A27" s="284">
        <f>'Info Sheet'!G4</f>
        <v>2</v>
      </c>
      <c r="B27" s="285">
        <f t="shared" si="0"/>
        <v>7</v>
      </c>
      <c r="C27" s="284">
        <f>LOOKUP(A27,'Info Sheet'!$G$2:$G$8,'Info Sheet'!$H$2:$H$8)</f>
        <v>0.9</v>
      </c>
      <c r="D27" s="284">
        <f t="shared" si="1"/>
        <v>0.81</v>
      </c>
      <c r="E27" s="286">
        <f>'Info Sheet'!$B$17</f>
        <v>8</v>
      </c>
      <c r="F27" s="145">
        <f>'Info Sheet'!$B$19</f>
        <v>16</v>
      </c>
      <c r="G27" s="287">
        <f>'Info Sheet'!$K$5*A27</f>
        <v>5</v>
      </c>
      <c r="I27" s="159" t="s">
        <v>88</v>
      </c>
      <c r="J27" s="105">
        <f>'Info Sheet'!B11</f>
        <v>22.85</v>
      </c>
    </row>
    <row r="28" spans="1:16">
      <c r="A28" s="284">
        <f>'Info Sheet'!G5</f>
        <v>3</v>
      </c>
      <c r="B28" s="285">
        <f t="shared" si="0"/>
        <v>7</v>
      </c>
      <c r="C28" s="284">
        <f>LOOKUP(A28,'Info Sheet'!$G$2:$G$8,'Info Sheet'!$H$2:$H$8)</f>
        <v>0.7</v>
      </c>
      <c r="D28" s="284">
        <f t="shared" si="1"/>
        <v>0.48999999999999994</v>
      </c>
      <c r="E28" s="286">
        <f>'Info Sheet'!$B$17</f>
        <v>8</v>
      </c>
      <c r="F28" s="145">
        <f>'Info Sheet'!$B$19</f>
        <v>16</v>
      </c>
      <c r="G28" s="287">
        <f>'Info Sheet'!$K$5*A28</f>
        <v>7.5</v>
      </c>
      <c r="I28" s="112" t="s">
        <v>89</v>
      </c>
      <c r="J28" s="113">
        <f>'Info Sheet'!B2</f>
        <v>480</v>
      </c>
    </row>
    <row r="29" spans="1:16">
      <c r="A29" s="284">
        <f>'Info Sheet'!G6</f>
        <v>4</v>
      </c>
      <c r="B29" s="285">
        <f t="shared" si="0"/>
        <v>6</v>
      </c>
      <c r="C29" s="284">
        <f>LOOKUP(A29,'Info Sheet'!$G$2:$G$8,'Info Sheet'!$H$2:$H$8)</f>
        <v>0.4</v>
      </c>
      <c r="D29" s="284">
        <f t="shared" si="1"/>
        <v>0.16000000000000003</v>
      </c>
      <c r="E29" s="286">
        <f>'Info Sheet'!$B$17</f>
        <v>8</v>
      </c>
      <c r="F29" s="145">
        <f>'Info Sheet'!$B$19</f>
        <v>16</v>
      </c>
      <c r="G29" s="287">
        <f>'Info Sheet'!$K$5*A29</f>
        <v>10</v>
      </c>
    </row>
    <row r="30" spans="1:16">
      <c r="A30" s="284">
        <f>'Info Sheet'!G7</f>
        <v>5</v>
      </c>
      <c r="B30" s="285">
        <f t="shared" si="0"/>
        <v>5</v>
      </c>
      <c r="C30" s="284">
        <f>LOOKUP(A30,'Info Sheet'!$G$2:$G$8,'Info Sheet'!$H$2:$H$8)</f>
        <v>0.2</v>
      </c>
      <c r="D30" s="284">
        <f t="shared" si="1"/>
        <v>4.0000000000000008E-2</v>
      </c>
      <c r="E30" s="286">
        <f>'Info Sheet'!$B$17</f>
        <v>8</v>
      </c>
      <c r="F30" s="145">
        <f>'Info Sheet'!$B$19</f>
        <v>16</v>
      </c>
      <c r="G30" s="287">
        <f>'Info Sheet'!$K$5*A30</f>
        <v>12.5</v>
      </c>
    </row>
    <row r="31" spans="1:16">
      <c r="A31" s="284" t="str">
        <f>'Info Sheet'!G8</f>
        <v>&gt;5</v>
      </c>
      <c r="B31" s="285">
        <f t="shared" si="0"/>
        <v>2</v>
      </c>
      <c r="C31" s="284">
        <f>LOOKUP(A31,'Info Sheet'!$G$2:$G$8,'Info Sheet'!$H$2:$H$8)</f>
        <v>0</v>
      </c>
      <c r="D31" s="284">
        <f t="shared" si="1"/>
        <v>0</v>
      </c>
      <c r="E31" s="286">
        <f>'Info Sheet'!$B$17</f>
        <v>8</v>
      </c>
      <c r="F31" s="145">
        <f>'Info Sheet'!$B$19</f>
        <v>16</v>
      </c>
      <c r="G31" s="287">
        <f>'Info Sheet'!K6</f>
        <v>15</v>
      </c>
      <c r="I31" s="103" t="s">
        <v>90</v>
      </c>
      <c r="J31" s="120">
        <f>AVERAGE(H34:H1033)</f>
        <v>2691.7399499999983</v>
      </c>
    </row>
    <row r="33" spans="1:8">
      <c r="A33" s="31" t="s">
        <v>91</v>
      </c>
      <c r="B33" s="31" t="s">
        <v>92</v>
      </c>
      <c r="C33" s="31" t="s">
        <v>59</v>
      </c>
      <c r="D33" s="31" t="s">
        <v>93</v>
      </c>
      <c r="E33" s="31" t="s">
        <v>6</v>
      </c>
      <c r="F33" s="31" t="s">
        <v>94</v>
      </c>
      <c r="G33" s="31" t="s">
        <v>95</v>
      </c>
      <c r="H33" s="31" t="s">
        <v>96</v>
      </c>
    </row>
    <row r="34" spans="1:8">
      <c r="A34" s="51">
        <v>1</v>
      </c>
      <c r="B34" s="61">
        <v>0.8418572851042363</v>
      </c>
      <c r="C34" s="61">
        <f t="shared" ref="C34:C97" si="2">ROUNDDOWN(_xlfn.NORM.INV(B34,$B$18,$B$22),0)</f>
        <v>172</v>
      </c>
      <c r="D34" t="str">
        <f>LOOKUP(B34,'Info Sheet'!$L$2:$L$3,'Info Sheet'!$J$2:$J$3)</f>
        <v>Non-Rainy</v>
      </c>
      <c r="E34" s="172">
        <f>IF(D34='Info Sheet'!$J$3,'Info Sheet'!$M$3,'Info Sheet'!$M$2)</f>
        <v>1</v>
      </c>
      <c r="F34">
        <f>ROUNDDOWN(IF((C34*E34)&gt;'Info Sheet'!$B$21,'Info Sheet'!$B$21,(C34*E34)),0)</f>
        <v>172</v>
      </c>
      <c r="G34">
        <f t="shared" ref="G34:G97" si="3">F34*$J$27</f>
        <v>3930.2000000000003</v>
      </c>
      <c r="H34" s="10">
        <f t="shared" ref="H34:H97" si="4">G34-$J$28</f>
        <v>3450.2000000000003</v>
      </c>
    </row>
    <row r="35" spans="1:8">
      <c r="A35" s="51">
        <v>2</v>
      </c>
      <c r="B35" s="61">
        <v>0.64325843213332379</v>
      </c>
      <c r="C35" s="61">
        <f t="shared" si="2"/>
        <v>162</v>
      </c>
      <c r="D35" t="str">
        <f>LOOKUP(B35,'Info Sheet'!$L$2:$L$3,'Info Sheet'!$J$2:$J$3)</f>
        <v>Non-Rainy</v>
      </c>
      <c r="E35" s="172">
        <f>IF(D35='Info Sheet'!$J$3,'Info Sheet'!$M$3,'Info Sheet'!$M$2)</f>
        <v>1</v>
      </c>
      <c r="F35">
        <f>ROUNDDOWN(IF((C35*E35)&gt;'Info Sheet'!$B$21,'Info Sheet'!$B$21,(C35*E35)),0)</f>
        <v>162</v>
      </c>
      <c r="G35">
        <f t="shared" si="3"/>
        <v>3701.7000000000003</v>
      </c>
      <c r="H35" s="10">
        <f t="shared" si="4"/>
        <v>3221.7000000000003</v>
      </c>
    </row>
    <row r="36" spans="1:8">
      <c r="A36" s="51">
        <v>3</v>
      </c>
      <c r="B36" s="61">
        <v>1.2037266931749335E-2</v>
      </c>
      <c r="C36" s="61">
        <f t="shared" si="2"/>
        <v>121</v>
      </c>
      <c r="D36" t="str">
        <f>LOOKUP(B36,'Info Sheet'!$L$2:$L$3,'Info Sheet'!$J$2:$J$3)</f>
        <v>Rainy, p</v>
      </c>
      <c r="E36" s="172">
        <f>IF(D36='Info Sheet'!$J$3,'Info Sheet'!$M$3,'Info Sheet'!$M$2)</f>
        <v>0.7</v>
      </c>
      <c r="F36">
        <f>ROUNDDOWN(IF((C36*E36)&gt;'Info Sheet'!$B$21,'Info Sheet'!$B$21,(C36*E36)),0)</f>
        <v>84</v>
      </c>
      <c r="G36">
        <f t="shared" si="3"/>
        <v>1919.4</v>
      </c>
      <c r="H36" s="10">
        <f t="shared" si="4"/>
        <v>1439.4</v>
      </c>
    </row>
    <row r="37" spans="1:8">
      <c r="A37" s="51">
        <v>4</v>
      </c>
      <c r="B37" s="61">
        <v>0.29364370666577144</v>
      </c>
      <c r="C37" s="61">
        <f t="shared" si="2"/>
        <v>148</v>
      </c>
      <c r="D37" t="str">
        <f>LOOKUP(B37,'Info Sheet'!$L$2:$L$3,'Info Sheet'!$J$2:$J$3)</f>
        <v>Rainy, p</v>
      </c>
      <c r="E37" s="172">
        <f>IF(D37='Info Sheet'!$J$3,'Info Sheet'!$M$3,'Info Sheet'!$M$2)</f>
        <v>0.7</v>
      </c>
      <c r="F37">
        <f>ROUNDDOWN(IF((C37*E37)&gt;'Info Sheet'!$B$21,'Info Sheet'!$B$21,(C37*E37)),0)</f>
        <v>103</v>
      </c>
      <c r="G37">
        <f t="shared" si="3"/>
        <v>2353.5500000000002</v>
      </c>
      <c r="H37" s="10">
        <f t="shared" si="4"/>
        <v>1873.5500000000002</v>
      </c>
    </row>
    <row r="38" spans="1:8">
      <c r="A38" s="51">
        <v>5</v>
      </c>
      <c r="B38" s="61">
        <v>2.1246284501946433E-2</v>
      </c>
      <c r="C38" s="61">
        <f t="shared" si="2"/>
        <v>125</v>
      </c>
      <c r="D38" t="str">
        <f>LOOKUP(B38,'Info Sheet'!$L$2:$L$3,'Info Sheet'!$J$2:$J$3)</f>
        <v>Rainy, p</v>
      </c>
      <c r="E38" s="172">
        <f>IF(D38='Info Sheet'!$J$3,'Info Sheet'!$M$3,'Info Sheet'!$M$2)</f>
        <v>0.7</v>
      </c>
      <c r="F38">
        <f>ROUNDDOWN(IF((C38*E38)&gt;'Info Sheet'!$B$21,'Info Sheet'!$B$21,(C38*E38)),0)</f>
        <v>87</v>
      </c>
      <c r="G38">
        <f t="shared" si="3"/>
        <v>1987.95</v>
      </c>
      <c r="H38" s="10">
        <f t="shared" si="4"/>
        <v>1507.95</v>
      </c>
    </row>
    <row r="39" spans="1:8">
      <c r="A39" s="51">
        <v>6</v>
      </c>
      <c r="B39" s="61">
        <v>0.53750764226379788</v>
      </c>
      <c r="C39" s="61">
        <f t="shared" si="2"/>
        <v>158</v>
      </c>
      <c r="D39" t="str">
        <f>LOOKUP(B39,'Info Sheet'!$L$2:$L$3,'Info Sheet'!$J$2:$J$3)</f>
        <v>Non-Rainy</v>
      </c>
      <c r="E39" s="172">
        <f>IF(D39='Info Sheet'!$J$3,'Info Sheet'!$M$3,'Info Sheet'!$M$2)</f>
        <v>1</v>
      </c>
      <c r="F39">
        <f>ROUNDDOWN(IF((C39*E39)&gt;'Info Sheet'!$B$21,'Info Sheet'!$B$21,(C39*E39)),0)</f>
        <v>158</v>
      </c>
      <c r="G39">
        <f t="shared" si="3"/>
        <v>3610.3</v>
      </c>
      <c r="H39" s="10">
        <f t="shared" si="4"/>
        <v>3130.3</v>
      </c>
    </row>
    <row r="40" spans="1:8">
      <c r="A40" s="51">
        <v>7</v>
      </c>
      <c r="B40" s="61">
        <v>0.7453113115726191</v>
      </c>
      <c r="C40" s="61">
        <f t="shared" si="2"/>
        <v>167</v>
      </c>
      <c r="D40" t="str">
        <f>LOOKUP(B40,'Info Sheet'!$L$2:$L$3,'Info Sheet'!$J$2:$J$3)</f>
        <v>Non-Rainy</v>
      </c>
      <c r="E40" s="172">
        <f>IF(D40='Info Sheet'!$J$3,'Info Sheet'!$M$3,'Info Sheet'!$M$2)</f>
        <v>1</v>
      </c>
      <c r="F40">
        <f>ROUNDDOWN(IF((C40*E40)&gt;'Info Sheet'!$B$21,'Info Sheet'!$B$21,(C40*E40)),0)</f>
        <v>167</v>
      </c>
      <c r="G40">
        <f t="shared" si="3"/>
        <v>3815.9500000000003</v>
      </c>
      <c r="H40" s="10">
        <f t="shared" si="4"/>
        <v>3335.9500000000003</v>
      </c>
    </row>
    <row r="41" spans="1:8">
      <c r="A41" s="51">
        <v>8</v>
      </c>
      <c r="B41" s="61">
        <v>0.40974110038131273</v>
      </c>
      <c r="C41" s="61">
        <f t="shared" si="2"/>
        <v>153</v>
      </c>
      <c r="D41" t="str">
        <f>LOOKUP(B41,'Info Sheet'!$L$2:$L$3,'Info Sheet'!$J$2:$J$3)</f>
        <v>Non-Rainy</v>
      </c>
      <c r="E41" s="172">
        <f>IF(D41='Info Sheet'!$J$3,'Info Sheet'!$M$3,'Info Sheet'!$M$2)</f>
        <v>1</v>
      </c>
      <c r="F41">
        <f>ROUNDDOWN(IF((C41*E41)&gt;'Info Sheet'!$B$21,'Info Sheet'!$B$21,(C41*E41)),0)</f>
        <v>153</v>
      </c>
      <c r="G41">
        <f t="shared" si="3"/>
        <v>3496.05</v>
      </c>
      <c r="H41" s="10">
        <f t="shared" si="4"/>
        <v>3016.05</v>
      </c>
    </row>
    <row r="42" spans="1:8">
      <c r="A42" s="51">
        <v>9</v>
      </c>
      <c r="B42" s="61">
        <v>8.6688502321047967E-2</v>
      </c>
      <c r="C42" s="61">
        <f t="shared" si="2"/>
        <v>135</v>
      </c>
      <c r="D42" t="str">
        <f>LOOKUP(B42,'Info Sheet'!$L$2:$L$3,'Info Sheet'!$J$2:$J$3)</f>
        <v>Rainy, p</v>
      </c>
      <c r="E42" s="172">
        <f>IF(D42='Info Sheet'!$J$3,'Info Sheet'!$M$3,'Info Sheet'!$M$2)</f>
        <v>0.7</v>
      </c>
      <c r="F42">
        <f>ROUNDDOWN(IF((C42*E42)&gt;'Info Sheet'!$B$21,'Info Sheet'!$B$21,(C42*E42)),0)</f>
        <v>94</v>
      </c>
      <c r="G42">
        <f t="shared" si="3"/>
        <v>2147.9</v>
      </c>
      <c r="H42" s="10">
        <f t="shared" si="4"/>
        <v>1667.9</v>
      </c>
    </row>
    <row r="43" spans="1:8">
      <c r="A43" s="51">
        <v>10</v>
      </c>
      <c r="B43" s="61">
        <v>0.81853938474765553</v>
      </c>
      <c r="C43" s="61">
        <f t="shared" si="2"/>
        <v>171</v>
      </c>
      <c r="D43" t="str">
        <f>LOOKUP(B43,'Info Sheet'!$L$2:$L$3,'Info Sheet'!$J$2:$J$3)</f>
        <v>Non-Rainy</v>
      </c>
      <c r="E43" s="172">
        <f>IF(D43='Info Sheet'!$J$3,'Info Sheet'!$M$3,'Info Sheet'!$M$2)</f>
        <v>1</v>
      </c>
      <c r="F43">
        <f>ROUNDDOWN(IF((C43*E43)&gt;'Info Sheet'!$B$21,'Info Sheet'!$B$21,(C43*E43)),0)</f>
        <v>171</v>
      </c>
      <c r="G43">
        <f t="shared" si="3"/>
        <v>3907.3500000000004</v>
      </c>
      <c r="H43" s="10">
        <f t="shared" si="4"/>
        <v>3427.3500000000004</v>
      </c>
    </row>
    <row r="44" spans="1:8">
      <c r="A44" s="51">
        <v>11</v>
      </c>
      <c r="B44" s="61">
        <v>0.51080571398513175</v>
      </c>
      <c r="C44" s="61">
        <f t="shared" si="2"/>
        <v>157</v>
      </c>
      <c r="D44" t="str">
        <f>LOOKUP(B44,'Info Sheet'!$L$2:$L$3,'Info Sheet'!$J$2:$J$3)</f>
        <v>Non-Rainy</v>
      </c>
      <c r="E44" s="172">
        <f>IF(D44='Info Sheet'!$J$3,'Info Sheet'!$M$3,'Info Sheet'!$M$2)</f>
        <v>1</v>
      </c>
      <c r="F44">
        <f>ROUNDDOWN(IF((C44*E44)&gt;'Info Sheet'!$B$21,'Info Sheet'!$B$21,(C44*E44)),0)</f>
        <v>157</v>
      </c>
      <c r="G44">
        <f t="shared" si="3"/>
        <v>3587.4500000000003</v>
      </c>
      <c r="H44" s="10">
        <f t="shared" si="4"/>
        <v>3107.4500000000003</v>
      </c>
    </row>
    <row r="45" spans="1:8">
      <c r="A45" s="51">
        <v>12</v>
      </c>
      <c r="B45" s="61">
        <v>0.78346615197171687</v>
      </c>
      <c r="C45" s="61">
        <f t="shared" si="2"/>
        <v>169</v>
      </c>
      <c r="D45" t="str">
        <f>LOOKUP(B45,'Info Sheet'!$L$2:$L$3,'Info Sheet'!$J$2:$J$3)</f>
        <v>Non-Rainy</v>
      </c>
      <c r="E45" s="172">
        <f>IF(D45='Info Sheet'!$J$3,'Info Sheet'!$M$3,'Info Sheet'!$M$2)</f>
        <v>1</v>
      </c>
      <c r="F45">
        <f>ROUNDDOWN(IF((C45*E45)&gt;'Info Sheet'!$B$21,'Info Sheet'!$B$21,(C45*E45)),0)</f>
        <v>169</v>
      </c>
      <c r="G45">
        <f t="shared" si="3"/>
        <v>3861.65</v>
      </c>
      <c r="H45" s="10">
        <f t="shared" si="4"/>
        <v>3381.65</v>
      </c>
    </row>
    <row r="46" spans="1:8">
      <c r="A46" s="51">
        <v>13</v>
      </c>
      <c r="B46" s="61">
        <v>0.38444864054943939</v>
      </c>
      <c r="C46" s="61">
        <f t="shared" si="2"/>
        <v>152</v>
      </c>
      <c r="D46" t="str">
        <f>LOOKUP(B46,'Info Sheet'!$L$2:$L$3,'Info Sheet'!$J$2:$J$3)</f>
        <v>Rainy, p</v>
      </c>
      <c r="E46" s="172">
        <f>IF(D46='Info Sheet'!$J$3,'Info Sheet'!$M$3,'Info Sheet'!$M$2)</f>
        <v>0.7</v>
      </c>
      <c r="F46">
        <f>ROUNDDOWN(IF((C46*E46)&gt;'Info Sheet'!$B$21,'Info Sheet'!$B$21,(C46*E46)),0)</f>
        <v>106</v>
      </c>
      <c r="G46">
        <f t="shared" si="3"/>
        <v>2422.1000000000004</v>
      </c>
      <c r="H46" s="10">
        <f t="shared" si="4"/>
        <v>1942.1000000000004</v>
      </c>
    </row>
    <row r="47" spans="1:8">
      <c r="A47" s="51">
        <v>14</v>
      </c>
      <c r="B47" s="61">
        <v>0.27830903858639322</v>
      </c>
      <c r="C47" s="61">
        <f t="shared" si="2"/>
        <v>147</v>
      </c>
      <c r="D47" t="str">
        <f>LOOKUP(B47,'Info Sheet'!$L$2:$L$3,'Info Sheet'!$J$2:$J$3)</f>
        <v>Rainy, p</v>
      </c>
      <c r="E47" s="172">
        <f>IF(D47='Info Sheet'!$J$3,'Info Sheet'!$M$3,'Info Sheet'!$M$2)</f>
        <v>0.7</v>
      </c>
      <c r="F47">
        <f>ROUNDDOWN(IF((C47*E47)&gt;'Info Sheet'!$B$21,'Info Sheet'!$B$21,(C47*E47)),0)</f>
        <v>102</v>
      </c>
      <c r="G47">
        <f t="shared" si="3"/>
        <v>2330.7000000000003</v>
      </c>
      <c r="H47" s="10">
        <f t="shared" si="4"/>
        <v>1850.7000000000003</v>
      </c>
    </row>
    <row r="48" spans="1:8">
      <c r="A48" s="51">
        <v>15</v>
      </c>
      <c r="B48" s="61">
        <v>0.54930949945833707</v>
      </c>
      <c r="C48" s="61">
        <f t="shared" si="2"/>
        <v>158</v>
      </c>
      <c r="D48" t="str">
        <f>LOOKUP(B48,'Info Sheet'!$L$2:$L$3,'Info Sheet'!$J$2:$J$3)</f>
        <v>Non-Rainy</v>
      </c>
      <c r="E48" s="172">
        <f>IF(D48='Info Sheet'!$J$3,'Info Sheet'!$M$3,'Info Sheet'!$M$2)</f>
        <v>1</v>
      </c>
      <c r="F48">
        <f>ROUNDDOWN(IF((C48*E48)&gt;'Info Sheet'!$B$21,'Info Sheet'!$B$21,(C48*E48)),0)</f>
        <v>158</v>
      </c>
      <c r="G48">
        <f t="shared" si="3"/>
        <v>3610.3</v>
      </c>
      <c r="H48" s="10">
        <f t="shared" si="4"/>
        <v>3130.3</v>
      </c>
    </row>
    <row r="49" spans="1:8">
      <c r="A49" s="51">
        <v>16</v>
      </c>
      <c r="B49" s="61">
        <v>0.72236919391210663</v>
      </c>
      <c r="C49" s="61">
        <f t="shared" si="2"/>
        <v>166</v>
      </c>
      <c r="D49" t="str">
        <f>LOOKUP(B49,'Info Sheet'!$L$2:$L$3,'Info Sheet'!$J$2:$J$3)</f>
        <v>Non-Rainy</v>
      </c>
      <c r="E49" s="172">
        <f>IF(D49='Info Sheet'!$J$3,'Info Sheet'!$M$3,'Info Sheet'!$M$2)</f>
        <v>1</v>
      </c>
      <c r="F49">
        <f>ROUNDDOWN(IF((C49*E49)&gt;'Info Sheet'!$B$21,'Info Sheet'!$B$21,(C49*E49)),0)</f>
        <v>166</v>
      </c>
      <c r="G49">
        <f t="shared" si="3"/>
        <v>3793.1000000000004</v>
      </c>
      <c r="H49" s="10">
        <f t="shared" si="4"/>
        <v>3313.1000000000004</v>
      </c>
    </row>
    <row r="50" spans="1:8">
      <c r="A50" s="51">
        <v>17</v>
      </c>
      <c r="B50" s="61">
        <v>0.99414788523442932</v>
      </c>
      <c r="C50" s="61">
        <f t="shared" si="2"/>
        <v>196</v>
      </c>
      <c r="D50" t="str">
        <f>LOOKUP(B50,'Info Sheet'!$L$2:$L$3,'Info Sheet'!$J$2:$J$3)</f>
        <v>Non-Rainy</v>
      </c>
      <c r="E50" s="172">
        <f>IF(D50='Info Sheet'!$J$3,'Info Sheet'!$M$3,'Info Sheet'!$M$2)</f>
        <v>1</v>
      </c>
      <c r="F50">
        <f>ROUNDDOWN(IF((C50*E50)&gt;'Info Sheet'!$B$21,'Info Sheet'!$B$21,(C50*E50)),0)</f>
        <v>188</v>
      </c>
      <c r="G50">
        <f t="shared" si="3"/>
        <v>4295.8</v>
      </c>
      <c r="H50" s="10">
        <f t="shared" si="4"/>
        <v>3815.8</v>
      </c>
    </row>
    <row r="51" spans="1:8">
      <c r="A51" s="51">
        <v>18</v>
      </c>
      <c r="B51" s="61">
        <v>0.51632083304654641</v>
      </c>
      <c r="C51" s="61">
        <f t="shared" si="2"/>
        <v>157</v>
      </c>
      <c r="D51" t="str">
        <f>LOOKUP(B51,'Info Sheet'!$L$2:$L$3,'Info Sheet'!$J$2:$J$3)</f>
        <v>Non-Rainy</v>
      </c>
      <c r="E51" s="172">
        <f>IF(D51='Info Sheet'!$J$3,'Info Sheet'!$M$3,'Info Sheet'!$M$2)</f>
        <v>1</v>
      </c>
      <c r="F51">
        <f>ROUNDDOWN(IF((C51*E51)&gt;'Info Sheet'!$B$21,'Info Sheet'!$B$21,(C51*E51)),0)</f>
        <v>157</v>
      </c>
      <c r="G51">
        <f t="shared" si="3"/>
        <v>3587.4500000000003</v>
      </c>
      <c r="H51" s="10">
        <f t="shared" si="4"/>
        <v>3107.4500000000003</v>
      </c>
    </row>
    <row r="52" spans="1:8">
      <c r="A52" s="51">
        <v>19</v>
      </c>
      <c r="B52" s="61">
        <v>0.83333167609258429</v>
      </c>
      <c r="C52" s="61">
        <f t="shared" si="2"/>
        <v>171</v>
      </c>
      <c r="D52" t="str">
        <f>LOOKUP(B52,'Info Sheet'!$L$2:$L$3,'Info Sheet'!$J$2:$J$3)</f>
        <v>Non-Rainy</v>
      </c>
      <c r="E52" s="172">
        <f>IF(D52='Info Sheet'!$J$3,'Info Sheet'!$M$3,'Info Sheet'!$M$2)</f>
        <v>1</v>
      </c>
      <c r="F52">
        <f>ROUNDDOWN(IF((C52*E52)&gt;'Info Sheet'!$B$21,'Info Sheet'!$B$21,(C52*E52)),0)</f>
        <v>171</v>
      </c>
      <c r="G52">
        <f t="shared" si="3"/>
        <v>3907.3500000000004</v>
      </c>
      <c r="H52" s="10">
        <f t="shared" si="4"/>
        <v>3427.3500000000004</v>
      </c>
    </row>
    <row r="53" spans="1:8">
      <c r="A53" s="51">
        <v>20</v>
      </c>
      <c r="B53" s="61">
        <v>0.63351143346852579</v>
      </c>
      <c r="C53" s="61">
        <f t="shared" si="2"/>
        <v>162</v>
      </c>
      <c r="D53" t="str">
        <f>LOOKUP(B53,'Info Sheet'!$L$2:$L$3,'Info Sheet'!$J$2:$J$3)</f>
        <v>Non-Rainy</v>
      </c>
      <c r="E53" s="172">
        <f>IF(D53='Info Sheet'!$J$3,'Info Sheet'!$M$3,'Info Sheet'!$M$2)</f>
        <v>1</v>
      </c>
      <c r="F53">
        <f>ROUNDDOWN(IF((C53*E53)&gt;'Info Sheet'!$B$21,'Info Sheet'!$B$21,(C53*E53)),0)</f>
        <v>162</v>
      </c>
      <c r="G53">
        <f t="shared" si="3"/>
        <v>3701.7000000000003</v>
      </c>
      <c r="H53" s="10">
        <f t="shared" si="4"/>
        <v>3221.7000000000003</v>
      </c>
    </row>
    <row r="54" spans="1:8">
      <c r="A54" s="51">
        <v>21</v>
      </c>
      <c r="B54" s="61">
        <v>0.38612387760836631</v>
      </c>
      <c r="C54" s="61">
        <f t="shared" si="2"/>
        <v>152</v>
      </c>
      <c r="D54" t="str">
        <f>LOOKUP(B54,'Info Sheet'!$L$2:$L$3,'Info Sheet'!$J$2:$J$3)</f>
        <v>Rainy, p</v>
      </c>
      <c r="E54" s="172">
        <f>IF(D54='Info Sheet'!$J$3,'Info Sheet'!$M$3,'Info Sheet'!$M$2)</f>
        <v>0.7</v>
      </c>
      <c r="F54">
        <f>ROUNDDOWN(IF((C54*E54)&gt;'Info Sheet'!$B$21,'Info Sheet'!$B$21,(C54*E54)),0)</f>
        <v>106</v>
      </c>
      <c r="G54">
        <f t="shared" si="3"/>
        <v>2422.1000000000004</v>
      </c>
      <c r="H54" s="10">
        <f t="shared" si="4"/>
        <v>1942.1000000000004</v>
      </c>
    </row>
    <row r="55" spans="1:8">
      <c r="A55" s="51">
        <v>22</v>
      </c>
      <c r="B55" s="61">
        <v>0.37347678335737433</v>
      </c>
      <c r="C55" s="61">
        <f t="shared" si="2"/>
        <v>151</v>
      </c>
      <c r="D55" t="str">
        <f>LOOKUP(B55,'Info Sheet'!$L$2:$L$3,'Info Sheet'!$J$2:$J$3)</f>
        <v>Rainy, p</v>
      </c>
      <c r="E55" s="172">
        <f>IF(D55='Info Sheet'!$J$3,'Info Sheet'!$M$3,'Info Sheet'!$M$2)</f>
        <v>0.7</v>
      </c>
      <c r="F55">
        <f>ROUNDDOWN(IF((C55*E55)&gt;'Info Sheet'!$B$21,'Info Sheet'!$B$21,(C55*E55)),0)</f>
        <v>105</v>
      </c>
      <c r="G55">
        <f t="shared" si="3"/>
        <v>2399.25</v>
      </c>
      <c r="H55" s="10">
        <f t="shared" si="4"/>
        <v>1919.25</v>
      </c>
    </row>
    <row r="56" spans="1:8">
      <c r="A56" s="51">
        <v>23</v>
      </c>
      <c r="B56" s="61">
        <v>0.85123665120583503</v>
      </c>
      <c r="C56" s="61">
        <f t="shared" si="2"/>
        <v>173</v>
      </c>
      <c r="D56" t="str">
        <f>LOOKUP(B56,'Info Sheet'!$L$2:$L$3,'Info Sheet'!$J$2:$J$3)</f>
        <v>Non-Rainy</v>
      </c>
      <c r="E56" s="172">
        <f>IF(D56='Info Sheet'!$J$3,'Info Sheet'!$M$3,'Info Sheet'!$M$2)</f>
        <v>1</v>
      </c>
      <c r="F56">
        <f>ROUNDDOWN(IF((C56*E56)&gt;'Info Sheet'!$B$21,'Info Sheet'!$B$21,(C56*E56)),0)</f>
        <v>173</v>
      </c>
      <c r="G56">
        <f t="shared" si="3"/>
        <v>3953.05</v>
      </c>
      <c r="H56" s="10">
        <f t="shared" si="4"/>
        <v>3473.05</v>
      </c>
    </row>
    <row r="57" spans="1:8">
      <c r="A57" s="51">
        <v>24</v>
      </c>
      <c r="B57" s="61">
        <v>0.95564549258875697</v>
      </c>
      <c r="C57" s="61">
        <f t="shared" si="2"/>
        <v>183</v>
      </c>
      <c r="D57" t="str">
        <f>LOOKUP(B57,'Info Sheet'!$L$2:$L$3,'Info Sheet'!$J$2:$J$3)</f>
        <v>Non-Rainy</v>
      </c>
      <c r="E57" s="172">
        <f>IF(D57='Info Sheet'!$J$3,'Info Sheet'!$M$3,'Info Sheet'!$M$2)</f>
        <v>1</v>
      </c>
      <c r="F57">
        <f>ROUNDDOWN(IF((C57*E57)&gt;'Info Sheet'!$B$21,'Info Sheet'!$B$21,(C57*E57)),0)</f>
        <v>183</v>
      </c>
      <c r="G57">
        <f t="shared" si="3"/>
        <v>4181.55</v>
      </c>
      <c r="H57" s="10">
        <f t="shared" si="4"/>
        <v>3701.55</v>
      </c>
    </row>
    <row r="58" spans="1:8">
      <c r="A58" s="51">
        <v>25</v>
      </c>
      <c r="B58" s="61">
        <v>0.48971332191696337</v>
      </c>
      <c r="C58" s="61">
        <f t="shared" si="2"/>
        <v>156</v>
      </c>
      <c r="D58" t="str">
        <f>LOOKUP(B58,'Info Sheet'!$L$2:$L$3,'Info Sheet'!$J$2:$J$3)</f>
        <v>Non-Rainy</v>
      </c>
      <c r="E58" s="172">
        <f>IF(D58='Info Sheet'!$J$3,'Info Sheet'!$M$3,'Info Sheet'!$M$2)</f>
        <v>1</v>
      </c>
      <c r="F58">
        <f>ROUNDDOWN(IF((C58*E58)&gt;'Info Sheet'!$B$21,'Info Sheet'!$B$21,(C58*E58)),0)</f>
        <v>156</v>
      </c>
      <c r="G58">
        <f t="shared" si="3"/>
        <v>3564.6000000000004</v>
      </c>
      <c r="H58" s="10">
        <f t="shared" si="4"/>
        <v>3084.6000000000004</v>
      </c>
    </row>
    <row r="59" spans="1:8">
      <c r="A59" s="51">
        <v>26</v>
      </c>
      <c r="B59" s="61">
        <v>0.74791800276329401</v>
      </c>
      <c r="C59" s="61">
        <f t="shared" si="2"/>
        <v>167</v>
      </c>
      <c r="D59" t="str">
        <f>LOOKUP(B59,'Info Sheet'!$L$2:$L$3,'Info Sheet'!$J$2:$J$3)</f>
        <v>Non-Rainy</v>
      </c>
      <c r="E59" s="172">
        <f>IF(D59='Info Sheet'!$J$3,'Info Sheet'!$M$3,'Info Sheet'!$M$2)</f>
        <v>1</v>
      </c>
      <c r="F59">
        <f>ROUNDDOWN(IF((C59*E59)&gt;'Info Sheet'!$B$21,'Info Sheet'!$B$21,(C59*E59)),0)</f>
        <v>167</v>
      </c>
      <c r="G59">
        <f t="shared" si="3"/>
        <v>3815.9500000000003</v>
      </c>
      <c r="H59" s="10">
        <f t="shared" si="4"/>
        <v>3335.9500000000003</v>
      </c>
    </row>
    <row r="60" spans="1:8">
      <c r="A60" s="51">
        <v>27</v>
      </c>
      <c r="B60" s="61">
        <v>0.53399484184921142</v>
      </c>
      <c r="C60" s="61">
        <f t="shared" si="2"/>
        <v>158</v>
      </c>
      <c r="D60" t="str">
        <f>LOOKUP(B60,'Info Sheet'!$L$2:$L$3,'Info Sheet'!$J$2:$J$3)</f>
        <v>Non-Rainy</v>
      </c>
      <c r="E60" s="172">
        <f>IF(D60='Info Sheet'!$J$3,'Info Sheet'!$M$3,'Info Sheet'!$M$2)</f>
        <v>1</v>
      </c>
      <c r="F60">
        <f>ROUNDDOWN(IF((C60*E60)&gt;'Info Sheet'!$B$21,'Info Sheet'!$B$21,(C60*E60)),0)</f>
        <v>158</v>
      </c>
      <c r="G60">
        <f t="shared" si="3"/>
        <v>3610.3</v>
      </c>
      <c r="H60" s="10">
        <f t="shared" si="4"/>
        <v>3130.3</v>
      </c>
    </row>
    <row r="61" spans="1:8">
      <c r="A61" s="51">
        <v>28</v>
      </c>
      <c r="B61" s="61">
        <v>0.43037735035208413</v>
      </c>
      <c r="C61" s="61">
        <f t="shared" si="2"/>
        <v>154</v>
      </c>
      <c r="D61" t="str">
        <f>LOOKUP(B61,'Info Sheet'!$L$2:$L$3,'Info Sheet'!$J$2:$J$3)</f>
        <v>Non-Rainy</v>
      </c>
      <c r="E61" s="172">
        <f>IF(D61='Info Sheet'!$J$3,'Info Sheet'!$M$3,'Info Sheet'!$M$2)</f>
        <v>1</v>
      </c>
      <c r="F61">
        <f>ROUNDDOWN(IF((C61*E61)&gt;'Info Sheet'!$B$21,'Info Sheet'!$B$21,(C61*E61)),0)</f>
        <v>154</v>
      </c>
      <c r="G61">
        <f t="shared" si="3"/>
        <v>3518.9</v>
      </c>
      <c r="H61" s="10">
        <f t="shared" si="4"/>
        <v>3038.9</v>
      </c>
    </row>
    <row r="62" spans="1:8">
      <c r="A62" s="51">
        <v>29</v>
      </c>
      <c r="B62" s="61">
        <v>0.15061012618822034</v>
      </c>
      <c r="C62" s="61">
        <f t="shared" si="2"/>
        <v>140</v>
      </c>
      <c r="D62" t="str">
        <f>LOOKUP(B62,'Info Sheet'!$L$2:$L$3,'Info Sheet'!$J$2:$J$3)</f>
        <v>Rainy, p</v>
      </c>
      <c r="E62" s="172">
        <f>IF(D62='Info Sheet'!$J$3,'Info Sheet'!$M$3,'Info Sheet'!$M$2)</f>
        <v>0.7</v>
      </c>
      <c r="F62">
        <f>ROUNDDOWN(IF((C62*E62)&gt;'Info Sheet'!$B$21,'Info Sheet'!$B$21,(C62*E62)),0)</f>
        <v>98</v>
      </c>
      <c r="G62">
        <f t="shared" si="3"/>
        <v>2239.3000000000002</v>
      </c>
      <c r="H62" s="10">
        <f t="shared" si="4"/>
        <v>1759.3000000000002</v>
      </c>
    </row>
    <row r="63" spans="1:8">
      <c r="A63" s="51">
        <v>30</v>
      </c>
      <c r="B63" s="61">
        <v>0.10137181572747955</v>
      </c>
      <c r="C63" s="61">
        <f t="shared" si="2"/>
        <v>136</v>
      </c>
      <c r="D63" t="str">
        <f>LOOKUP(B63,'Info Sheet'!$L$2:$L$3,'Info Sheet'!$J$2:$J$3)</f>
        <v>Rainy, p</v>
      </c>
      <c r="E63" s="172">
        <f>IF(D63='Info Sheet'!$J$3,'Info Sheet'!$M$3,'Info Sheet'!$M$2)</f>
        <v>0.7</v>
      </c>
      <c r="F63">
        <f>ROUNDDOWN(IF((C63*E63)&gt;'Info Sheet'!$B$21,'Info Sheet'!$B$21,(C63*E63)),0)</f>
        <v>95</v>
      </c>
      <c r="G63">
        <f t="shared" si="3"/>
        <v>2170.75</v>
      </c>
      <c r="H63" s="10">
        <f t="shared" si="4"/>
        <v>1690.75</v>
      </c>
    </row>
    <row r="64" spans="1:8">
      <c r="A64" s="51">
        <v>31</v>
      </c>
      <c r="B64" s="61">
        <v>0.34647496029219116</v>
      </c>
      <c r="C64" s="61">
        <f t="shared" si="2"/>
        <v>150</v>
      </c>
      <c r="D64" t="str">
        <f>LOOKUP(B64,'Info Sheet'!$L$2:$L$3,'Info Sheet'!$J$2:$J$3)</f>
        <v>Rainy, p</v>
      </c>
      <c r="E64" s="172">
        <f>IF(D64='Info Sheet'!$J$3,'Info Sheet'!$M$3,'Info Sheet'!$M$2)</f>
        <v>0.7</v>
      </c>
      <c r="F64">
        <f>ROUNDDOWN(IF((C64*E64)&gt;'Info Sheet'!$B$21,'Info Sheet'!$B$21,(C64*E64)),0)</f>
        <v>105</v>
      </c>
      <c r="G64">
        <f t="shared" si="3"/>
        <v>2399.25</v>
      </c>
      <c r="H64" s="10">
        <f t="shared" si="4"/>
        <v>1919.25</v>
      </c>
    </row>
    <row r="65" spans="1:8">
      <c r="A65" s="51">
        <v>32</v>
      </c>
      <c r="B65" s="61">
        <v>0.54798721014039631</v>
      </c>
      <c r="C65" s="61">
        <f t="shared" si="2"/>
        <v>158</v>
      </c>
      <c r="D65" t="str">
        <f>LOOKUP(B65,'Info Sheet'!$L$2:$L$3,'Info Sheet'!$J$2:$J$3)</f>
        <v>Non-Rainy</v>
      </c>
      <c r="E65" s="172">
        <f>IF(D65='Info Sheet'!$J$3,'Info Sheet'!$M$3,'Info Sheet'!$M$2)</f>
        <v>1</v>
      </c>
      <c r="F65">
        <f>ROUNDDOWN(IF((C65*E65)&gt;'Info Sheet'!$B$21,'Info Sheet'!$B$21,(C65*E65)),0)</f>
        <v>158</v>
      </c>
      <c r="G65">
        <f t="shared" si="3"/>
        <v>3610.3</v>
      </c>
      <c r="H65" s="10">
        <f t="shared" si="4"/>
        <v>3130.3</v>
      </c>
    </row>
    <row r="66" spans="1:8">
      <c r="A66" s="51">
        <v>33</v>
      </c>
      <c r="B66" s="61">
        <v>0.6178514888544272</v>
      </c>
      <c r="C66" s="61">
        <f t="shared" si="2"/>
        <v>161</v>
      </c>
      <c r="D66" t="str">
        <f>LOOKUP(B66,'Info Sheet'!$L$2:$L$3,'Info Sheet'!$J$2:$J$3)</f>
        <v>Non-Rainy</v>
      </c>
      <c r="E66" s="172">
        <f>IF(D66='Info Sheet'!$J$3,'Info Sheet'!$M$3,'Info Sheet'!$M$2)</f>
        <v>1</v>
      </c>
      <c r="F66">
        <f>ROUNDDOWN(IF((C66*E66)&gt;'Info Sheet'!$B$21,'Info Sheet'!$B$21,(C66*E66)),0)</f>
        <v>161</v>
      </c>
      <c r="G66">
        <f t="shared" si="3"/>
        <v>3678.8500000000004</v>
      </c>
      <c r="H66" s="10">
        <f t="shared" si="4"/>
        <v>3198.8500000000004</v>
      </c>
    </row>
    <row r="67" spans="1:8">
      <c r="A67" s="51">
        <v>34</v>
      </c>
      <c r="B67" s="61">
        <v>0.17495758183375665</v>
      </c>
      <c r="C67" s="61">
        <f t="shared" si="2"/>
        <v>142</v>
      </c>
      <c r="D67" t="str">
        <f>LOOKUP(B67,'Info Sheet'!$L$2:$L$3,'Info Sheet'!$J$2:$J$3)</f>
        <v>Rainy, p</v>
      </c>
      <c r="E67" s="172">
        <f>IF(D67='Info Sheet'!$J$3,'Info Sheet'!$M$3,'Info Sheet'!$M$2)</f>
        <v>0.7</v>
      </c>
      <c r="F67">
        <f>ROUNDDOWN(IF((C67*E67)&gt;'Info Sheet'!$B$21,'Info Sheet'!$B$21,(C67*E67)),0)</f>
        <v>99</v>
      </c>
      <c r="G67">
        <f t="shared" si="3"/>
        <v>2262.15</v>
      </c>
      <c r="H67" s="10">
        <f t="shared" si="4"/>
        <v>1782.15</v>
      </c>
    </row>
    <row r="68" spans="1:8">
      <c r="A68" s="51">
        <v>35</v>
      </c>
      <c r="B68" s="61">
        <v>0.12922107311427278</v>
      </c>
      <c r="C68" s="61">
        <f t="shared" si="2"/>
        <v>139</v>
      </c>
      <c r="D68" t="str">
        <f>LOOKUP(B68,'Info Sheet'!$L$2:$L$3,'Info Sheet'!$J$2:$J$3)</f>
        <v>Rainy, p</v>
      </c>
      <c r="E68" s="172">
        <f>IF(D68='Info Sheet'!$J$3,'Info Sheet'!$M$3,'Info Sheet'!$M$2)</f>
        <v>0.7</v>
      </c>
      <c r="F68">
        <f>ROUNDDOWN(IF((C68*E68)&gt;'Info Sheet'!$B$21,'Info Sheet'!$B$21,(C68*E68)),0)</f>
        <v>97</v>
      </c>
      <c r="G68">
        <f t="shared" si="3"/>
        <v>2216.4500000000003</v>
      </c>
      <c r="H68" s="10">
        <f t="shared" si="4"/>
        <v>1736.4500000000003</v>
      </c>
    </row>
    <row r="69" spans="1:8">
      <c r="A69" s="51">
        <v>36</v>
      </c>
      <c r="B69" s="61">
        <v>9.1706322154150199E-2</v>
      </c>
      <c r="C69" s="61">
        <f t="shared" si="2"/>
        <v>136</v>
      </c>
      <c r="D69" t="str">
        <f>LOOKUP(B69,'Info Sheet'!$L$2:$L$3,'Info Sheet'!$J$2:$J$3)</f>
        <v>Rainy, p</v>
      </c>
      <c r="E69" s="172">
        <f>IF(D69='Info Sheet'!$J$3,'Info Sheet'!$M$3,'Info Sheet'!$M$2)</f>
        <v>0.7</v>
      </c>
      <c r="F69">
        <f>ROUNDDOWN(IF((C69*E69)&gt;'Info Sheet'!$B$21,'Info Sheet'!$B$21,(C69*E69)),0)</f>
        <v>95</v>
      </c>
      <c r="G69">
        <f t="shared" si="3"/>
        <v>2170.75</v>
      </c>
      <c r="H69" s="10">
        <f t="shared" si="4"/>
        <v>1690.75</v>
      </c>
    </row>
    <row r="70" spans="1:8">
      <c r="A70" s="51">
        <v>37</v>
      </c>
      <c r="B70" s="61">
        <v>0.27372101260770842</v>
      </c>
      <c r="C70" s="61">
        <f t="shared" si="2"/>
        <v>147</v>
      </c>
      <c r="D70" t="str">
        <f>LOOKUP(B70,'Info Sheet'!$L$2:$L$3,'Info Sheet'!$J$2:$J$3)</f>
        <v>Rainy, p</v>
      </c>
      <c r="E70" s="172">
        <f>IF(D70='Info Sheet'!$J$3,'Info Sheet'!$M$3,'Info Sheet'!$M$2)</f>
        <v>0.7</v>
      </c>
      <c r="F70">
        <f>ROUNDDOWN(IF((C70*E70)&gt;'Info Sheet'!$B$21,'Info Sheet'!$B$21,(C70*E70)),0)</f>
        <v>102</v>
      </c>
      <c r="G70">
        <f t="shared" si="3"/>
        <v>2330.7000000000003</v>
      </c>
      <c r="H70" s="10">
        <f t="shared" si="4"/>
        <v>1850.7000000000003</v>
      </c>
    </row>
    <row r="71" spans="1:8">
      <c r="A71" s="51">
        <v>38</v>
      </c>
      <c r="B71" s="61">
        <v>0.16185449611873415</v>
      </c>
      <c r="C71" s="61">
        <f t="shared" si="2"/>
        <v>141</v>
      </c>
      <c r="D71" t="str">
        <f>LOOKUP(B71,'Info Sheet'!$L$2:$L$3,'Info Sheet'!$J$2:$J$3)</f>
        <v>Rainy, p</v>
      </c>
      <c r="E71" s="172">
        <f>IF(D71='Info Sheet'!$J$3,'Info Sheet'!$M$3,'Info Sheet'!$M$2)</f>
        <v>0.7</v>
      </c>
      <c r="F71">
        <f>ROUNDDOWN(IF((C71*E71)&gt;'Info Sheet'!$B$21,'Info Sheet'!$B$21,(C71*E71)),0)</f>
        <v>98</v>
      </c>
      <c r="G71">
        <f t="shared" si="3"/>
        <v>2239.3000000000002</v>
      </c>
      <c r="H71" s="10">
        <f t="shared" si="4"/>
        <v>1759.3000000000002</v>
      </c>
    </row>
    <row r="72" spans="1:8">
      <c r="A72" s="51">
        <v>39</v>
      </c>
      <c r="B72" s="61">
        <v>0.51324363518180605</v>
      </c>
      <c r="C72" s="61">
        <f t="shared" si="2"/>
        <v>157</v>
      </c>
      <c r="D72" t="str">
        <f>LOOKUP(B72,'Info Sheet'!$L$2:$L$3,'Info Sheet'!$J$2:$J$3)</f>
        <v>Non-Rainy</v>
      </c>
      <c r="E72" s="172">
        <f>IF(D72='Info Sheet'!$J$3,'Info Sheet'!$M$3,'Info Sheet'!$M$2)</f>
        <v>1</v>
      </c>
      <c r="F72">
        <f>ROUNDDOWN(IF((C72*E72)&gt;'Info Sheet'!$B$21,'Info Sheet'!$B$21,(C72*E72)),0)</f>
        <v>157</v>
      </c>
      <c r="G72">
        <f t="shared" si="3"/>
        <v>3587.4500000000003</v>
      </c>
      <c r="H72" s="10">
        <f t="shared" si="4"/>
        <v>3107.4500000000003</v>
      </c>
    </row>
    <row r="73" spans="1:8">
      <c r="A73" s="51">
        <v>40</v>
      </c>
      <c r="B73" s="61">
        <v>0.39714063747197603</v>
      </c>
      <c r="C73" s="61">
        <f t="shared" si="2"/>
        <v>152</v>
      </c>
      <c r="D73" t="str">
        <f>LOOKUP(B73,'Info Sheet'!$L$2:$L$3,'Info Sheet'!$J$2:$J$3)</f>
        <v>Rainy, p</v>
      </c>
      <c r="E73" s="172">
        <f>IF(D73='Info Sheet'!$J$3,'Info Sheet'!$M$3,'Info Sheet'!$M$2)</f>
        <v>0.7</v>
      </c>
      <c r="F73">
        <f>ROUNDDOWN(IF((C73*E73)&gt;'Info Sheet'!$B$21,'Info Sheet'!$B$21,(C73*E73)),0)</f>
        <v>106</v>
      </c>
      <c r="G73">
        <f t="shared" si="3"/>
        <v>2422.1000000000004</v>
      </c>
      <c r="H73" s="10">
        <f t="shared" si="4"/>
        <v>1942.1000000000004</v>
      </c>
    </row>
    <row r="74" spans="1:8">
      <c r="A74" s="51">
        <v>41</v>
      </c>
      <c r="B74" s="61">
        <v>0.18179719548854234</v>
      </c>
      <c r="C74" s="61">
        <f t="shared" si="2"/>
        <v>142</v>
      </c>
      <c r="D74" t="str">
        <f>LOOKUP(B74,'Info Sheet'!$L$2:$L$3,'Info Sheet'!$J$2:$J$3)</f>
        <v>Rainy, p</v>
      </c>
      <c r="E74" s="172">
        <f>IF(D74='Info Sheet'!$J$3,'Info Sheet'!$M$3,'Info Sheet'!$M$2)</f>
        <v>0.7</v>
      </c>
      <c r="F74">
        <f>ROUNDDOWN(IF((C74*E74)&gt;'Info Sheet'!$B$21,'Info Sheet'!$B$21,(C74*E74)),0)</f>
        <v>99</v>
      </c>
      <c r="G74">
        <f t="shared" si="3"/>
        <v>2262.15</v>
      </c>
      <c r="H74" s="10">
        <f t="shared" si="4"/>
        <v>1782.15</v>
      </c>
    </row>
    <row r="75" spans="1:8">
      <c r="A75" s="51">
        <v>42</v>
      </c>
      <c r="B75" s="61">
        <v>0.20824428931985683</v>
      </c>
      <c r="C75" s="61">
        <f t="shared" si="2"/>
        <v>144</v>
      </c>
      <c r="D75" t="str">
        <f>LOOKUP(B75,'Info Sheet'!$L$2:$L$3,'Info Sheet'!$J$2:$J$3)</f>
        <v>Rainy, p</v>
      </c>
      <c r="E75" s="172">
        <f>IF(D75='Info Sheet'!$J$3,'Info Sheet'!$M$3,'Info Sheet'!$M$2)</f>
        <v>0.7</v>
      </c>
      <c r="F75">
        <f>ROUNDDOWN(IF((C75*E75)&gt;'Info Sheet'!$B$21,'Info Sheet'!$B$21,(C75*E75)),0)</f>
        <v>100</v>
      </c>
      <c r="G75">
        <f t="shared" si="3"/>
        <v>2285</v>
      </c>
      <c r="H75" s="10">
        <f t="shared" si="4"/>
        <v>1805</v>
      </c>
    </row>
    <row r="76" spans="1:8">
      <c r="A76" s="51">
        <v>43</v>
      </c>
      <c r="B76" s="61">
        <v>0.22420179380166594</v>
      </c>
      <c r="C76" s="61">
        <f t="shared" si="2"/>
        <v>144</v>
      </c>
      <c r="D76" t="str">
        <f>LOOKUP(B76,'Info Sheet'!$L$2:$L$3,'Info Sheet'!$J$2:$J$3)</f>
        <v>Rainy, p</v>
      </c>
      <c r="E76" s="172">
        <f>IF(D76='Info Sheet'!$J$3,'Info Sheet'!$M$3,'Info Sheet'!$M$2)</f>
        <v>0.7</v>
      </c>
      <c r="F76">
        <f>ROUNDDOWN(IF((C76*E76)&gt;'Info Sheet'!$B$21,'Info Sheet'!$B$21,(C76*E76)),0)</f>
        <v>100</v>
      </c>
      <c r="G76">
        <f t="shared" si="3"/>
        <v>2285</v>
      </c>
      <c r="H76" s="10">
        <f t="shared" si="4"/>
        <v>1805</v>
      </c>
    </row>
    <row r="77" spans="1:8">
      <c r="A77" s="51">
        <v>44</v>
      </c>
      <c r="B77" s="61">
        <v>0.78267596188880295</v>
      </c>
      <c r="C77" s="61">
        <f t="shared" si="2"/>
        <v>169</v>
      </c>
      <c r="D77" t="str">
        <f>LOOKUP(B77,'Info Sheet'!$L$2:$L$3,'Info Sheet'!$J$2:$J$3)</f>
        <v>Non-Rainy</v>
      </c>
      <c r="E77" s="172">
        <f>IF(D77='Info Sheet'!$J$3,'Info Sheet'!$M$3,'Info Sheet'!$M$2)</f>
        <v>1</v>
      </c>
      <c r="F77">
        <f>ROUNDDOWN(IF((C77*E77)&gt;'Info Sheet'!$B$21,'Info Sheet'!$B$21,(C77*E77)),0)</f>
        <v>169</v>
      </c>
      <c r="G77">
        <f t="shared" si="3"/>
        <v>3861.65</v>
      </c>
      <c r="H77" s="10">
        <f t="shared" si="4"/>
        <v>3381.65</v>
      </c>
    </row>
    <row r="78" spans="1:8">
      <c r="A78" s="51">
        <v>45</v>
      </c>
      <c r="B78" s="61">
        <v>0.18203635961215525</v>
      </c>
      <c r="C78" s="61">
        <f t="shared" si="2"/>
        <v>142</v>
      </c>
      <c r="D78" t="str">
        <f>LOOKUP(B78,'Info Sheet'!$L$2:$L$3,'Info Sheet'!$J$2:$J$3)</f>
        <v>Rainy, p</v>
      </c>
      <c r="E78" s="172">
        <f>IF(D78='Info Sheet'!$J$3,'Info Sheet'!$M$3,'Info Sheet'!$M$2)</f>
        <v>0.7</v>
      </c>
      <c r="F78">
        <f>ROUNDDOWN(IF((C78*E78)&gt;'Info Sheet'!$B$21,'Info Sheet'!$B$21,(C78*E78)),0)</f>
        <v>99</v>
      </c>
      <c r="G78">
        <f t="shared" si="3"/>
        <v>2262.15</v>
      </c>
      <c r="H78" s="10">
        <f t="shared" si="4"/>
        <v>1782.15</v>
      </c>
    </row>
    <row r="79" spans="1:8">
      <c r="A79" s="51">
        <v>46</v>
      </c>
      <c r="B79" s="61">
        <v>0.80440673447787781</v>
      </c>
      <c r="C79" s="61">
        <f t="shared" si="2"/>
        <v>170</v>
      </c>
      <c r="D79" t="str">
        <f>LOOKUP(B79,'Info Sheet'!$L$2:$L$3,'Info Sheet'!$J$2:$J$3)</f>
        <v>Non-Rainy</v>
      </c>
      <c r="E79" s="172">
        <f>IF(D79='Info Sheet'!$J$3,'Info Sheet'!$M$3,'Info Sheet'!$M$2)</f>
        <v>1</v>
      </c>
      <c r="F79">
        <f>ROUNDDOWN(IF((C79*E79)&gt;'Info Sheet'!$B$21,'Info Sheet'!$B$21,(C79*E79)),0)</f>
        <v>170</v>
      </c>
      <c r="G79">
        <f t="shared" si="3"/>
        <v>3884.5000000000005</v>
      </c>
      <c r="H79" s="10">
        <f t="shared" si="4"/>
        <v>3404.5000000000005</v>
      </c>
    </row>
    <row r="80" spans="1:8">
      <c r="A80" s="51">
        <v>47</v>
      </c>
      <c r="B80" s="61">
        <v>0.27053159359439827</v>
      </c>
      <c r="C80" s="61">
        <f t="shared" si="2"/>
        <v>147</v>
      </c>
      <c r="D80" t="str">
        <f>LOOKUP(B80,'Info Sheet'!$L$2:$L$3,'Info Sheet'!$J$2:$J$3)</f>
        <v>Rainy, p</v>
      </c>
      <c r="E80" s="172">
        <f>IF(D80='Info Sheet'!$J$3,'Info Sheet'!$M$3,'Info Sheet'!$M$2)</f>
        <v>0.7</v>
      </c>
      <c r="F80">
        <f>ROUNDDOWN(IF((C80*E80)&gt;'Info Sheet'!$B$21,'Info Sheet'!$B$21,(C80*E80)),0)</f>
        <v>102</v>
      </c>
      <c r="G80">
        <f t="shared" si="3"/>
        <v>2330.7000000000003</v>
      </c>
      <c r="H80" s="10">
        <f t="shared" si="4"/>
        <v>1850.7000000000003</v>
      </c>
    </row>
    <row r="81" spans="1:8">
      <c r="A81" s="51">
        <v>48</v>
      </c>
      <c r="B81" s="61">
        <v>0.74834060420922721</v>
      </c>
      <c r="C81" s="61">
        <f t="shared" si="2"/>
        <v>167</v>
      </c>
      <c r="D81" t="str">
        <f>LOOKUP(B81,'Info Sheet'!$L$2:$L$3,'Info Sheet'!$J$2:$J$3)</f>
        <v>Non-Rainy</v>
      </c>
      <c r="E81" s="172">
        <f>IF(D81='Info Sheet'!$J$3,'Info Sheet'!$M$3,'Info Sheet'!$M$2)</f>
        <v>1</v>
      </c>
      <c r="F81">
        <f>ROUNDDOWN(IF((C81*E81)&gt;'Info Sheet'!$B$21,'Info Sheet'!$B$21,(C81*E81)),0)</f>
        <v>167</v>
      </c>
      <c r="G81">
        <f t="shared" si="3"/>
        <v>3815.9500000000003</v>
      </c>
      <c r="H81" s="10">
        <f t="shared" si="4"/>
        <v>3335.9500000000003</v>
      </c>
    </row>
    <row r="82" spans="1:8">
      <c r="A82" s="51">
        <v>49</v>
      </c>
      <c r="B82" s="61">
        <v>0.70752146299974883</v>
      </c>
      <c r="C82" s="61">
        <f t="shared" si="2"/>
        <v>165</v>
      </c>
      <c r="D82" t="str">
        <f>LOOKUP(B82,'Info Sheet'!$L$2:$L$3,'Info Sheet'!$J$2:$J$3)</f>
        <v>Non-Rainy</v>
      </c>
      <c r="E82" s="172">
        <f>IF(D82='Info Sheet'!$J$3,'Info Sheet'!$M$3,'Info Sheet'!$M$2)</f>
        <v>1</v>
      </c>
      <c r="F82">
        <f>ROUNDDOWN(IF((C82*E82)&gt;'Info Sheet'!$B$21,'Info Sheet'!$B$21,(C82*E82)),0)</f>
        <v>165</v>
      </c>
      <c r="G82">
        <f t="shared" si="3"/>
        <v>3770.2500000000005</v>
      </c>
      <c r="H82" s="10">
        <f t="shared" si="4"/>
        <v>3290.2500000000005</v>
      </c>
    </row>
    <row r="83" spans="1:8">
      <c r="A83" s="51">
        <v>50</v>
      </c>
      <c r="B83" s="61">
        <v>0.64209811320467958</v>
      </c>
      <c r="C83" s="61">
        <f t="shared" si="2"/>
        <v>162</v>
      </c>
      <c r="D83" t="str">
        <f>LOOKUP(B83,'Info Sheet'!$L$2:$L$3,'Info Sheet'!$J$2:$J$3)</f>
        <v>Non-Rainy</v>
      </c>
      <c r="E83" s="172">
        <f>IF(D83='Info Sheet'!$J$3,'Info Sheet'!$M$3,'Info Sheet'!$M$2)</f>
        <v>1</v>
      </c>
      <c r="F83">
        <f>ROUNDDOWN(IF((C83*E83)&gt;'Info Sheet'!$B$21,'Info Sheet'!$B$21,(C83*E83)),0)</f>
        <v>162</v>
      </c>
      <c r="G83">
        <f t="shared" si="3"/>
        <v>3701.7000000000003</v>
      </c>
      <c r="H83" s="10">
        <f t="shared" si="4"/>
        <v>3221.7000000000003</v>
      </c>
    </row>
    <row r="84" spans="1:8">
      <c r="A84" s="51">
        <v>51</v>
      </c>
      <c r="B84" s="61">
        <v>0.52904584838694479</v>
      </c>
      <c r="C84" s="61">
        <f t="shared" si="2"/>
        <v>157</v>
      </c>
      <c r="D84" t="str">
        <f>LOOKUP(B84,'Info Sheet'!$L$2:$L$3,'Info Sheet'!$J$2:$J$3)</f>
        <v>Non-Rainy</v>
      </c>
      <c r="E84" s="172">
        <f>IF(D84='Info Sheet'!$J$3,'Info Sheet'!$M$3,'Info Sheet'!$M$2)</f>
        <v>1</v>
      </c>
      <c r="F84">
        <f>ROUNDDOWN(IF((C84*E84)&gt;'Info Sheet'!$B$21,'Info Sheet'!$B$21,(C84*E84)),0)</f>
        <v>157</v>
      </c>
      <c r="G84">
        <f t="shared" si="3"/>
        <v>3587.4500000000003</v>
      </c>
      <c r="H84" s="10">
        <f t="shared" si="4"/>
        <v>3107.4500000000003</v>
      </c>
    </row>
    <row r="85" spans="1:8">
      <c r="A85" s="51">
        <v>52</v>
      </c>
      <c r="B85" s="61">
        <v>0.33690178657051117</v>
      </c>
      <c r="C85" s="61">
        <f t="shared" si="2"/>
        <v>150</v>
      </c>
      <c r="D85" t="str">
        <f>LOOKUP(B85,'Info Sheet'!$L$2:$L$3,'Info Sheet'!$J$2:$J$3)</f>
        <v>Rainy, p</v>
      </c>
      <c r="E85" s="172">
        <f>IF(D85='Info Sheet'!$J$3,'Info Sheet'!$M$3,'Info Sheet'!$M$2)</f>
        <v>0.7</v>
      </c>
      <c r="F85">
        <f>ROUNDDOWN(IF((C85*E85)&gt;'Info Sheet'!$B$21,'Info Sheet'!$B$21,(C85*E85)),0)</f>
        <v>105</v>
      </c>
      <c r="G85">
        <f t="shared" si="3"/>
        <v>2399.25</v>
      </c>
      <c r="H85" s="10">
        <f t="shared" si="4"/>
        <v>1919.25</v>
      </c>
    </row>
    <row r="86" spans="1:8">
      <c r="A86" s="51">
        <v>53</v>
      </c>
      <c r="B86" s="61">
        <v>0.67264653546441566</v>
      </c>
      <c r="C86" s="61">
        <f t="shared" si="2"/>
        <v>163</v>
      </c>
      <c r="D86" t="str">
        <f>LOOKUP(B86,'Info Sheet'!$L$2:$L$3,'Info Sheet'!$J$2:$J$3)</f>
        <v>Non-Rainy</v>
      </c>
      <c r="E86" s="172">
        <f>IF(D86='Info Sheet'!$J$3,'Info Sheet'!$M$3,'Info Sheet'!$M$2)</f>
        <v>1</v>
      </c>
      <c r="F86">
        <f>ROUNDDOWN(IF((C86*E86)&gt;'Info Sheet'!$B$21,'Info Sheet'!$B$21,(C86*E86)),0)</f>
        <v>163</v>
      </c>
      <c r="G86">
        <f t="shared" si="3"/>
        <v>3724.55</v>
      </c>
      <c r="H86" s="10">
        <f t="shared" si="4"/>
        <v>3244.55</v>
      </c>
    </row>
    <row r="87" spans="1:8">
      <c r="A87" s="51">
        <v>54</v>
      </c>
      <c r="B87" s="61">
        <v>0.1922066028720687</v>
      </c>
      <c r="C87" s="61">
        <f t="shared" si="2"/>
        <v>143</v>
      </c>
      <c r="D87" t="str">
        <f>LOOKUP(B87,'Info Sheet'!$L$2:$L$3,'Info Sheet'!$J$2:$J$3)</f>
        <v>Rainy, p</v>
      </c>
      <c r="E87" s="172">
        <f>IF(D87='Info Sheet'!$J$3,'Info Sheet'!$M$3,'Info Sheet'!$M$2)</f>
        <v>0.7</v>
      </c>
      <c r="F87">
        <f>ROUNDDOWN(IF((C87*E87)&gt;'Info Sheet'!$B$21,'Info Sheet'!$B$21,(C87*E87)),0)</f>
        <v>100</v>
      </c>
      <c r="G87">
        <f t="shared" si="3"/>
        <v>2285</v>
      </c>
      <c r="H87" s="10">
        <f t="shared" si="4"/>
        <v>1805</v>
      </c>
    </row>
    <row r="88" spans="1:8">
      <c r="A88" s="51">
        <v>55</v>
      </c>
      <c r="B88" s="61">
        <v>0.18845460953867266</v>
      </c>
      <c r="C88" s="61">
        <f t="shared" si="2"/>
        <v>142</v>
      </c>
      <c r="D88" t="str">
        <f>LOOKUP(B88,'Info Sheet'!$L$2:$L$3,'Info Sheet'!$J$2:$J$3)</f>
        <v>Rainy, p</v>
      </c>
      <c r="E88" s="172">
        <f>IF(D88='Info Sheet'!$J$3,'Info Sheet'!$M$3,'Info Sheet'!$M$2)</f>
        <v>0.7</v>
      </c>
      <c r="F88">
        <f>ROUNDDOWN(IF((C88*E88)&gt;'Info Sheet'!$B$21,'Info Sheet'!$B$21,(C88*E88)),0)</f>
        <v>99</v>
      </c>
      <c r="G88">
        <f t="shared" si="3"/>
        <v>2262.15</v>
      </c>
      <c r="H88" s="10">
        <f t="shared" si="4"/>
        <v>1782.15</v>
      </c>
    </row>
    <row r="89" spans="1:8">
      <c r="A89" s="51">
        <v>56</v>
      </c>
      <c r="B89" s="61">
        <v>0.36985804995206562</v>
      </c>
      <c r="C89" s="61">
        <f t="shared" si="2"/>
        <v>151</v>
      </c>
      <c r="D89" t="str">
        <f>LOOKUP(B89,'Info Sheet'!$L$2:$L$3,'Info Sheet'!$J$2:$J$3)</f>
        <v>Rainy, p</v>
      </c>
      <c r="E89" s="172">
        <f>IF(D89='Info Sheet'!$J$3,'Info Sheet'!$M$3,'Info Sheet'!$M$2)</f>
        <v>0.7</v>
      </c>
      <c r="F89">
        <f>ROUNDDOWN(IF((C89*E89)&gt;'Info Sheet'!$B$21,'Info Sheet'!$B$21,(C89*E89)),0)</f>
        <v>105</v>
      </c>
      <c r="G89">
        <f t="shared" si="3"/>
        <v>2399.25</v>
      </c>
      <c r="H89" s="10">
        <f t="shared" si="4"/>
        <v>1919.25</v>
      </c>
    </row>
    <row r="90" spans="1:8">
      <c r="A90" s="51">
        <v>57</v>
      </c>
      <c r="B90" s="61">
        <v>0.68896844559013148</v>
      </c>
      <c r="C90" s="61">
        <f t="shared" si="2"/>
        <v>164</v>
      </c>
      <c r="D90" t="str">
        <f>LOOKUP(B90,'Info Sheet'!$L$2:$L$3,'Info Sheet'!$J$2:$J$3)</f>
        <v>Non-Rainy</v>
      </c>
      <c r="E90" s="172">
        <f>IF(D90='Info Sheet'!$J$3,'Info Sheet'!$M$3,'Info Sheet'!$M$2)</f>
        <v>1</v>
      </c>
      <c r="F90">
        <f>ROUNDDOWN(IF((C90*E90)&gt;'Info Sheet'!$B$21,'Info Sheet'!$B$21,(C90*E90)),0)</f>
        <v>164</v>
      </c>
      <c r="G90">
        <f t="shared" si="3"/>
        <v>3747.4</v>
      </c>
      <c r="H90" s="10">
        <f t="shared" si="4"/>
        <v>3267.4</v>
      </c>
    </row>
    <row r="91" spans="1:8">
      <c r="A91" s="51">
        <v>58</v>
      </c>
      <c r="B91" s="61">
        <v>0.86768053292794134</v>
      </c>
      <c r="C91" s="61">
        <f t="shared" si="2"/>
        <v>174</v>
      </c>
      <c r="D91" t="str">
        <f>LOOKUP(B91,'Info Sheet'!$L$2:$L$3,'Info Sheet'!$J$2:$J$3)</f>
        <v>Non-Rainy</v>
      </c>
      <c r="E91" s="172">
        <f>IF(D91='Info Sheet'!$J$3,'Info Sheet'!$M$3,'Info Sheet'!$M$2)</f>
        <v>1</v>
      </c>
      <c r="F91">
        <f>ROUNDDOWN(IF((C91*E91)&gt;'Info Sheet'!$B$21,'Info Sheet'!$B$21,(C91*E91)),0)</f>
        <v>174</v>
      </c>
      <c r="G91">
        <f t="shared" si="3"/>
        <v>3975.9</v>
      </c>
      <c r="H91" s="10">
        <f t="shared" si="4"/>
        <v>3495.9</v>
      </c>
    </row>
    <row r="92" spans="1:8">
      <c r="A92" s="51">
        <v>59</v>
      </c>
      <c r="B92" s="61">
        <v>0.16189173591824846</v>
      </c>
      <c r="C92" s="61">
        <f t="shared" si="2"/>
        <v>141</v>
      </c>
      <c r="D92" t="str">
        <f>LOOKUP(B92,'Info Sheet'!$L$2:$L$3,'Info Sheet'!$J$2:$J$3)</f>
        <v>Rainy, p</v>
      </c>
      <c r="E92" s="172">
        <f>IF(D92='Info Sheet'!$J$3,'Info Sheet'!$M$3,'Info Sheet'!$M$2)</f>
        <v>0.7</v>
      </c>
      <c r="F92">
        <f>ROUNDDOWN(IF((C92*E92)&gt;'Info Sheet'!$B$21,'Info Sheet'!$B$21,(C92*E92)),0)</f>
        <v>98</v>
      </c>
      <c r="G92">
        <f t="shared" si="3"/>
        <v>2239.3000000000002</v>
      </c>
      <c r="H92" s="10">
        <f t="shared" si="4"/>
        <v>1759.3000000000002</v>
      </c>
    </row>
    <row r="93" spans="1:8">
      <c r="A93" s="51">
        <v>60</v>
      </c>
      <c r="B93" s="61">
        <v>0.34903107405532197</v>
      </c>
      <c r="C93" s="61">
        <f t="shared" si="2"/>
        <v>150</v>
      </c>
      <c r="D93" t="str">
        <f>LOOKUP(B93,'Info Sheet'!$L$2:$L$3,'Info Sheet'!$J$2:$J$3)</f>
        <v>Rainy, p</v>
      </c>
      <c r="E93" s="172">
        <f>IF(D93='Info Sheet'!$J$3,'Info Sheet'!$M$3,'Info Sheet'!$M$2)</f>
        <v>0.7</v>
      </c>
      <c r="F93">
        <f>ROUNDDOWN(IF((C93*E93)&gt;'Info Sheet'!$B$21,'Info Sheet'!$B$21,(C93*E93)),0)</f>
        <v>105</v>
      </c>
      <c r="G93">
        <f t="shared" si="3"/>
        <v>2399.25</v>
      </c>
      <c r="H93" s="10">
        <f t="shared" si="4"/>
        <v>1919.25</v>
      </c>
    </row>
    <row r="94" spans="1:8">
      <c r="A94" s="51">
        <v>61</v>
      </c>
      <c r="B94" s="61">
        <v>0.31999253351051893</v>
      </c>
      <c r="C94" s="61">
        <f t="shared" si="2"/>
        <v>149</v>
      </c>
      <c r="D94" t="str">
        <f>LOOKUP(B94,'Info Sheet'!$L$2:$L$3,'Info Sheet'!$J$2:$J$3)</f>
        <v>Rainy, p</v>
      </c>
      <c r="E94" s="172">
        <f>IF(D94='Info Sheet'!$J$3,'Info Sheet'!$M$3,'Info Sheet'!$M$2)</f>
        <v>0.7</v>
      </c>
      <c r="F94">
        <f>ROUNDDOWN(IF((C94*E94)&gt;'Info Sheet'!$B$21,'Info Sheet'!$B$21,(C94*E94)),0)</f>
        <v>104</v>
      </c>
      <c r="G94">
        <f t="shared" si="3"/>
        <v>2376.4</v>
      </c>
      <c r="H94" s="10">
        <f t="shared" si="4"/>
        <v>1896.4</v>
      </c>
    </row>
    <row r="95" spans="1:8">
      <c r="A95" s="51">
        <v>62</v>
      </c>
      <c r="B95" s="61">
        <v>0.25060278333903763</v>
      </c>
      <c r="C95" s="61">
        <f t="shared" si="2"/>
        <v>146</v>
      </c>
      <c r="D95" t="str">
        <f>LOOKUP(B95,'Info Sheet'!$L$2:$L$3,'Info Sheet'!$J$2:$J$3)</f>
        <v>Rainy, p</v>
      </c>
      <c r="E95" s="172">
        <f>IF(D95='Info Sheet'!$J$3,'Info Sheet'!$M$3,'Info Sheet'!$M$2)</f>
        <v>0.7</v>
      </c>
      <c r="F95">
        <f>ROUNDDOWN(IF((C95*E95)&gt;'Info Sheet'!$B$21,'Info Sheet'!$B$21,(C95*E95)),0)</f>
        <v>102</v>
      </c>
      <c r="G95">
        <f t="shared" si="3"/>
        <v>2330.7000000000003</v>
      </c>
      <c r="H95" s="10">
        <f t="shared" si="4"/>
        <v>1850.7000000000003</v>
      </c>
    </row>
    <row r="96" spans="1:8">
      <c r="A96" s="51">
        <v>63</v>
      </c>
      <c r="B96" s="61">
        <v>0.87264753303797504</v>
      </c>
      <c r="C96" s="61">
        <f t="shared" si="2"/>
        <v>174</v>
      </c>
      <c r="D96" t="str">
        <f>LOOKUP(B96,'Info Sheet'!$L$2:$L$3,'Info Sheet'!$J$2:$J$3)</f>
        <v>Non-Rainy</v>
      </c>
      <c r="E96" s="172">
        <f>IF(D96='Info Sheet'!$J$3,'Info Sheet'!$M$3,'Info Sheet'!$M$2)</f>
        <v>1</v>
      </c>
      <c r="F96">
        <f>ROUNDDOWN(IF((C96*E96)&gt;'Info Sheet'!$B$21,'Info Sheet'!$B$21,(C96*E96)),0)</f>
        <v>174</v>
      </c>
      <c r="G96">
        <f t="shared" si="3"/>
        <v>3975.9</v>
      </c>
      <c r="H96" s="10">
        <f t="shared" si="4"/>
        <v>3495.9</v>
      </c>
    </row>
    <row r="97" spans="1:8">
      <c r="A97" s="51">
        <v>64</v>
      </c>
      <c r="B97" s="61">
        <v>0.44129176702655648</v>
      </c>
      <c r="C97" s="61">
        <f t="shared" si="2"/>
        <v>154</v>
      </c>
      <c r="D97" t="str">
        <f>LOOKUP(B97,'Info Sheet'!$L$2:$L$3,'Info Sheet'!$J$2:$J$3)</f>
        <v>Non-Rainy</v>
      </c>
      <c r="E97" s="172">
        <f>IF(D97='Info Sheet'!$J$3,'Info Sheet'!$M$3,'Info Sheet'!$M$2)</f>
        <v>1</v>
      </c>
      <c r="F97">
        <f>ROUNDDOWN(IF((C97*E97)&gt;'Info Sheet'!$B$21,'Info Sheet'!$B$21,(C97*E97)),0)</f>
        <v>154</v>
      </c>
      <c r="G97">
        <f t="shared" si="3"/>
        <v>3518.9</v>
      </c>
      <c r="H97" s="10">
        <f t="shared" si="4"/>
        <v>3038.9</v>
      </c>
    </row>
    <row r="98" spans="1:8">
      <c r="A98" s="51">
        <v>65</v>
      </c>
      <c r="B98" s="61">
        <v>0.93447212968811766</v>
      </c>
      <c r="C98" s="61">
        <f t="shared" ref="C98:C161" si="5">ROUNDDOWN(_xlfn.NORM.INV(B98,$B$18,$B$22),0)</f>
        <v>180</v>
      </c>
      <c r="D98" t="str">
        <f>LOOKUP(B98,'Info Sheet'!$L$2:$L$3,'Info Sheet'!$J$2:$J$3)</f>
        <v>Non-Rainy</v>
      </c>
      <c r="E98" s="172">
        <f>IF(D98='Info Sheet'!$J$3,'Info Sheet'!$M$3,'Info Sheet'!$M$2)</f>
        <v>1</v>
      </c>
      <c r="F98">
        <f>ROUNDDOWN(IF((C98*E98)&gt;'Info Sheet'!$B$21,'Info Sheet'!$B$21,(C98*E98)),0)</f>
        <v>180</v>
      </c>
      <c r="G98">
        <f t="shared" ref="G98:G161" si="6">F98*$J$27</f>
        <v>4113</v>
      </c>
      <c r="H98" s="10">
        <f t="shared" ref="H98:H161" si="7">G98-$J$28</f>
        <v>3633</v>
      </c>
    </row>
    <row r="99" spans="1:8">
      <c r="A99" s="51">
        <v>66</v>
      </c>
      <c r="B99" s="61">
        <v>0.73768579026625181</v>
      </c>
      <c r="C99" s="61">
        <f t="shared" si="5"/>
        <v>166</v>
      </c>
      <c r="D99" t="str">
        <f>LOOKUP(B99,'Info Sheet'!$L$2:$L$3,'Info Sheet'!$J$2:$J$3)</f>
        <v>Non-Rainy</v>
      </c>
      <c r="E99" s="172">
        <f>IF(D99='Info Sheet'!$J$3,'Info Sheet'!$M$3,'Info Sheet'!$M$2)</f>
        <v>1</v>
      </c>
      <c r="F99">
        <f>ROUNDDOWN(IF((C99*E99)&gt;'Info Sheet'!$B$21,'Info Sheet'!$B$21,(C99*E99)),0)</f>
        <v>166</v>
      </c>
      <c r="G99">
        <f t="shared" si="6"/>
        <v>3793.1000000000004</v>
      </c>
      <c r="H99" s="10">
        <f t="shared" si="7"/>
        <v>3313.1000000000004</v>
      </c>
    </row>
    <row r="100" spans="1:8">
      <c r="A100" s="51">
        <v>67</v>
      </c>
      <c r="B100" s="61">
        <v>0.93451622454575922</v>
      </c>
      <c r="C100" s="61">
        <f t="shared" si="5"/>
        <v>180</v>
      </c>
      <c r="D100" t="str">
        <f>LOOKUP(B100,'Info Sheet'!$L$2:$L$3,'Info Sheet'!$J$2:$J$3)</f>
        <v>Non-Rainy</v>
      </c>
      <c r="E100" s="172">
        <f>IF(D100='Info Sheet'!$J$3,'Info Sheet'!$M$3,'Info Sheet'!$M$2)</f>
        <v>1</v>
      </c>
      <c r="F100">
        <f>ROUNDDOWN(IF((C100*E100)&gt;'Info Sheet'!$B$21,'Info Sheet'!$B$21,(C100*E100)),0)</f>
        <v>180</v>
      </c>
      <c r="G100">
        <f t="shared" si="6"/>
        <v>4113</v>
      </c>
      <c r="H100" s="10">
        <f t="shared" si="7"/>
        <v>3633</v>
      </c>
    </row>
    <row r="101" spans="1:8">
      <c r="A101" s="51">
        <v>68</v>
      </c>
      <c r="B101" s="61">
        <v>0.80636810533671954</v>
      </c>
      <c r="C101" s="61">
        <f t="shared" si="5"/>
        <v>170</v>
      </c>
      <c r="D101" t="str">
        <f>LOOKUP(B101,'Info Sheet'!$L$2:$L$3,'Info Sheet'!$J$2:$J$3)</f>
        <v>Non-Rainy</v>
      </c>
      <c r="E101" s="172">
        <f>IF(D101='Info Sheet'!$J$3,'Info Sheet'!$M$3,'Info Sheet'!$M$2)</f>
        <v>1</v>
      </c>
      <c r="F101">
        <f>ROUNDDOWN(IF((C101*E101)&gt;'Info Sheet'!$B$21,'Info Sheet'!$B$21,(C101*E101)),0)</f>
        <v>170</v>
      </c>
      <c r="G101">
        <f t="shared" si="6"/>
        <v>3884.5000000000005</v>
      </c>
      <c r="H101" s="10">
        <f t="shared" si="7"/>
        <v>3404.5000000000005</v>
      </c>
    </row>
    <row r="102" spans="1:8">
      <c r="A102" s="51">
        <v>69</v>
      </c>
      <c r="B102" s="61">
        <v>0.50162371070263789</v>
      </c>
      <c r="C102" s="61">
        <f t="shared" si="5"/>
        <v>156</v>
      </c>
      <c r="D102" t="str">
        <f>LOOKUP(B102,'Info Sheet'!$L$2:$L$3,'Info Sheet'!$J$2:$J$3)</f>
        <v>Non-Rainy</v>
      </c>
      <c r="E102" s="172">
        <f>IF(D102='Info Sheet'!$J$3,'Info Sheet'!$M$3,'Info Sheet'!$M$2)</f>
        <v>1</v>
      </c>
      <c r="F102">
        <f>ROUNDDOWN(IF((C102*E102)&gt;'Info Sheet'!$B$21,'Info Sheet'!$B$21,(C102*E102)),0)</f>
        <v>156</v>
      </c>
      <c r="G102">
        <f t="shared" si="6"/>
        <v>3564.6000000000004</v>
      </c>
      <c r="H102" s="10">
        <f t="shared" si="7"/>
        <v>3084.6000000000004</v>
      </c>
    </row>
    <row r="103" spans="1:8">
      <c r="A103" s="51">
        <v>70</v>
      </c>
      <c r="B103" s="61">
        <v>0.57312687379751204</v>
      </c>
      <c r="C103" s="61">
        <f t="shared" si="5"/>
        <v>159</v>
      </c>
      <c r="D103" t="str">
        <f>LOOKUP(B103,'Info Sheet'!$L$2:$L$3,'Info Sheet'!$J$2:$J$3)</f>
        <v>Non-Rainy</v>
      </c>
      <c r="E103" s="172">
        <f>IF(D103='Info Sheet'!$J$3,'Info Sheet'!$M$3,'Info Sheet'!$M$2)</f>
        <v>1</v>
      </c>
      <c r="F103">
        <f>ROUNDDOWN(IF((C103*E103)&gt;'Info Sheet'!$B$21,'Info Sheet'!$B$21,(C103*E103)),0)</f>
        <v>159</v>
      </c>
      <c r="G103">
        <f t="shared" si="6"/>
        <v>3633.15</v>
      </c>
      <c r="H103" s="10">
        <f t="shared" si="7"/>
        <v>3153.15</v>
      </c>
    </row>
    <row r="104" spans="1:8">
      <c r="A104" s="51">
        <v>71</v>
      </c>
      <c r="B104" s="61">
        <v>0.8050413082064608</v>
      </c>
      <c r="C104" s="61">
        <f t="shared" si="5"/>
        <v>170</v>
      </c>
      <c r="D104" t="str">
        <f>LOOKUP(B104,'Info Sheet'!$L$2:$L$3,'Info Sheet'!$J$2:$J$3)</f>
        <v>Non-Rainy</v>
      </c>
      <c r="E104" s="172">
        <f>IF(D104='Info Sheet'!$J$3,'Info Sheet'!$M$3,'Info Sheet'!$M$2)</f>
        <v>1</v>
      </c>
      <c r="F104">
        <f>ROUNDDOWN(IF((C104*E104)&gt;'Info Sheet'!$B$21,'Info Sheet'!$B$21,(C104*E104)),0)</f>
        <v>170</v>
      </c>
      <c r="G104">
        <f t="shared" si="6"/>
        <v>3884.5000000000005</v>
      </c>
      <c r="H104" s="10">
        <f t="shared" si="7"/>
        <v>3404.5000000000005</v>
      </c>
    </row>
    <row r="105" spans="1:8">
      <c r="A105" s="51">
        <v>72</v>
      </c>
      <c r="B105" s="61">
        <v>0.41868043636107255</v>
      </c>
      <c r="C105" s="61">
        <f t="shared" si="5"/>
        <v>153</v>
      </c>
      <c r="D105" t="str">
        <f>LOOKUP(B105,'Info Sheet'!$L$2:$L$3,'Info Sheet'!$J$2:$J$3)</f>
        <v>Non-Rainy</v>
      </c>
      <c r="E105" s="172">
        <f>IF(D105='Info Sheet'!$J$3,'Info Sheet'!$M$3,'Info Sheet'!$M$2)</f>
        <v>1</v>
      </c>
      <c r="F105">
        <f>ROUNDDOWN(IF((C105*E105)&gt;'Info Sheet'!$B$21,'Info Sheet'!$B$21,(C105*E105)),0)</f>
        <v>153</v>
      </c>
      <c r="G105">
        <f t="shared" si="6"/>
        <v>3496.05</v>
      </c>
      <c r="H105" s="10">
        <f t="shared" si="7"/>
        <v>3016.05</v>
      </c>
    </row>
    <row r="106" spans="1:8">
      <c r="A106" s="51">
        <v>73</v>
      </c>
      <c r="B106" s="61">
        <v>0.12207163714346525</v>
      </c>
      <c r="C106" s="61">
        <f t="shared" si="5"/>
        <v>138</v>
      </c>
      <c r="D106" t="str">
        <f>LOOKUP(B106,'Info Sheet'!$L$2:$L$3,'Info Sheet'!$J$2:$J$3)</f>
        <v>Rainy, p</v>
      </c>
      <c r="E106" s="172">
        <f>IF(D106='Info Sheet'!$J$3,'Info Sheet'!$M$3,'Info Sheet'!$M$2)</f>
        <v>0.7</v>
      </c>
      <c r="F106">
        <f>ROUNDDOWN(IF((C106*E106)&gt;'Info Sheet'!$B$21,'Info Sheet'!$B$21,(C106*E106)),0)</f>
        <v>96</v>
      </c>
      <c r="G106">
        <f t="shared" si="6"/>
        <v>2193.6000000000004</v>
      </c>
      <c r="H106" s="10">
        <f t="shared" si="7"/>
        <v>1713.6000000000004</v>
      </c>
    </row>
    <row r="107" spans="1:8">
      <c r="A107" s="51">
        <v>74</v>
      </c>
      <c r="B107" s="61">
        <v>0.24017458486182364</v>
      </c>
      <c r="C107" s="61">
        <f t="shared" si="5"/>
        <v>145</v>
      </c>
      <c r="D107" t="str">
        <f>LOOKUP(B107,'Info Sheet'!$L$2:$L$3,'Info Sheet'!$J$2:$J$3)</f>
        <v>Rainy, p</v>
      </c>
      <c r="E107" s="172">
        <f>IF(D107='Info Sheet'!$J$3,'Info Sheet'!$M$3,'Info Sheet'!$M$2)</f>
        <v>0.7</v>
      </c>
      <c r="F107">
        <f>ROUNDDOWN(IF((C107*E107)&gt;'Info Sheet'!$B$21,'Info Sheet'!$B$21,(C107*E107)),0)</f>
        <v>101</v>
      </c>
      <c r="G107">
        <f t="shared" si="6"/>
        <v>2307.8500000000004</v>
      </c>
      <c r="H107" s="10">
        <f t="shared" si="7"/>
        <v>1827.8500000000004</v>
      </c>
    </row>
    <row r="108" spans="1:8">
      <c r="A108" s="51">
        <v>75</v>
      </c>
      <c r="B108" s="61">
        <v>0.98085262354898972</v>
      </c>
      <c r="C108" s="61">
        <f t="shared" si="5"/>
        <v>189</v>
      </c>
      <c r="D108" t="str">
        <f>LOOKUP(B108,'Info Sheet'!$L$2:$L$3,'Info Sheet'!$J$2:$J$3)</f>
        <v>Non-Rainy</v>
      </c>
      <c r="E108" s="172">
        <f>IF(D108='Info Sheet'!$J$3,'Info Sheet'!$M$3,'Info Sheet'!$M$2)</f>
        <v>1</v>
      </c>
      <c r="F108">
        <f>ROUNDDOWN(IF((C108*E108)&gt;'Info Sheet'!$B$21,'Info Sheet'!$B$21,(C108*E108)),0)</f>
        <v>188</v>
      </c>
      <c r="G108">
        <f t="shared" si="6"/>
        <v>4295.8</v>
      </c>
      <c r="H108" s="10">
        <f t="shared" si="7"/>
        <v>3815.8</v>
      </c>
    </row>
    <row r="109" spans="1:8">
      <c r="A109" s="51">
        <v>76</v>
      </c>
      <c r="B109" s="61">
        <v>0.98940085115338527</v>
      </c>
      <c r="C109" s="61">
        <f t="shared" si="5"/>
        <v>192</v>
      </c>
      <c r="D109" t="str">
        <f>LOOKUP(B109,'Info Sheet'!$L$2:$L$3,'Info Sheet'!$J$2:$J$3)</f>
        <v>Non-Rainy</v>
      </c>
      <c r="E109" s="172">
        <f>IF(D109='Info Sheet'!$J$3,'Info Sheet'!$M$3,'Info Sheet'!$M$2)</f>
        <v>1</v>
      </c>
      <c r="F109">
        <f>ROUNDDOWN(IF((C109*E109)&gt;'Info Sheet'!$B$21,'Info Sheet'!$B$21,(C109*E109)),0)</f>
        <v>188</v>
      </c>
      <c r="G109">
        <f t="shared" si="6"/>
        <v>4295.8</v>
      </c>
      <c r="H109" s="10">
        <f t="shared" si="7"/>
        <v>3815.8</v>
      </c>
    </row>
    <row r="110" spans="1:8">
      <c r="A110" s="51">
        <v>77</v>
      </c>
      <c r="B110" s="61">
        <v>0.84725727603563306</v>
      </c>
      <c r="C110" s="61">
        <f t="shared" si="5"/>
        <v>172</v>
      </c>
      <c r="D110" t="str">
        <f>LOOKUP(B110,'Info Sheet'!$L$2:$L$3,'Info Sheet'!$J$2:$J$3)</f>
        <v>Non-Rainy</v>
      </c>
      <c r="E110" s="172">
        <f>IF(D110='Info Sheet'!$J$3,'Info Sheet'!$M$3,'Info Sheet'!$M$2)</f>
        <v>1</v>
      </c>
      <c r="F110">
        <f>ROUNDDOWN(IF((C110*E110)&gt;'Info Sheet'!$B$21,'Info Sheet'!$B$21,(C110*E110)),0)</f>
        <v>172</v>
      </c>
      <c r="G110">
        <f t="shared" si="6"/>
        <v>3930.2000000000003</v>
      </c>
      <c r="H110" s="10">
        <f t="shared" si="7"/>
        <v>3450.2000000000003</v>
      </c>
    </row>
    <row r="111" spans="1:8">
      <c r="A111" s="51">
        <v>78</v>
      </c>
      <c r="B111" s="61">
        <v>0.85234614611327442</v>
      </c>
      <c r="C111" s="61">
        <f t="shared" si="5"/>
        <v>173</v>
      </c>
      <c r="D111" t="str">
        <f>LOOKUP(B111,'Info Sheet'!$L$2:$L$3,'Info Sheet'!$J$2:$J$3)</f>
        <v>Non-Rainy</v>
      </c>
      <c r="E111" s="172">
        <f>IF(D111='Info Sheet'!$J$3,'Info Sheet'!$M$3,'Info Sheet'!$M$2)</f>
        <v>1</v>
      </c>
      <c r="F111">
        <f>ROUNDDOWN(IF((C111*E111)&gt;'Info Sheet'!$B$21,'Info Sheet'!$B$21,(C111*E111)),0)</f>
        <v>173</v>
      </c>
      <c r="G111">
        <f t="shared" si="6"/>
        <v>3953.05</v>
      </c>
      <c r="H111" s="10">
        <f t="shared" si="7"/>
        <v>3473.05</v>
      </c>
    </row>
    <row r="112" spans="1:8">
      <c r="A112" s="51">
        <v>79</v>
      </c>
      <c r="B112" s="61">
        <v>0.63836473050223597</v>
      </c>
      <c r="C112" s="61">
        <f t="shared" si="5"/>
        <v>162</v>
      </c>
      <c r="D112" t="str">
        <f>LOOKUP(B112,'Info Sheet'!$L$2:$L$3,'Info Sheet'!$J$2:$J$3)</f>
        <v>Non-Rainy</v>
      </c>
      <c r="E112" s="172">
        <f>IF(D112='Info Sheet'!$J$3,'Info Sheet'!$M$3,'Info Sheet'!$M$2)</f>
        <v>1</v>
      </c>
      <c r="F112">
        <f>ROUNDDOWN(IF((C112*E112)&gt;'Info Sheet'!$B$21,'Info Sheet'!$B$21,(C112*E112)),0)</f>
        <v>162</v>
      </c>
      <c r="G112">
        <f t="shared" si="6"/>
        <v>3701.7000000000003</v>
      </c>
      <c r="H112" s="10">
        <f t="shared" si="7"/>
        <v>3221.7000000000003</v>
      </c>
    </row>
    <row r="113" spans="1:8">
      <c r="A113" s="51">
        <v>80</v>
      </c>
      <c r="B113" s="61">
        <v>0.40574078313165496</v>
      </c>
      <c r="C113" s="61">
        <f t="shared" si="5"/>
        <v>153</v>
      </c>
      <c r="D113" t="str">
        <f>LOOKUP(B113,'Info Sheet'!$L$2:$L$3,'Info Sheet'!$J$2:$J$3)</f>
        <v>Non-Rainy</v>
      </c>
      <c r="E113" s="172">
        <f>IF(D113='Info Sheet'!$J$3,'Info Sheet'!$M$3,'Info Sheet'!$M$2)</f>
        <v>1</v>
      </c>
      <c r="F113">
        <f>ROUNDDOWN(IF((C113*E113)&gt;'Info Sheet'!$B$21,'Info Sheet'!$B$21,(C113*E113)),0)</f>
        <v>153</v>
      </c>
      <c r="G113">
        <f t="shared" si="6"/>
        <v>3496.05</v>
      </c>
      <c r="H113" s="10">
        <f t="shared" si="7"/>
        <v>3016.05</v>
      </c>
    </row>
    <row r="114" spans="1:8">
      <c r="A114" s="51">
        <v>81</v>
      </c>
      <c r="B114" s="61">
        <v>0.98143786937668565</v>
      </c>
      <c r="C114" s="61">
        <f t="shared" si="5"/>
        <v>189</v>
      </c>
      <c r="D114" t="str">
        <f>LOOKUP(B114,'Info Sheet'!$L$2:$L$3,'Info Sheet'!$J$2:$J$3)</f>
        <v>Non-Rainy</v>
      </c>
      <c r="E114" s="172">
        <f>IF(D114='Info Sheet'!$J$3,'Info Sheet'!$M$3,'Info Sheet'!$M$2)</f>
        <v>1</v>
      </c>
      <c r="F114">
        <f>ROUNDDOWN(IF((C114*E114)&gt;'Info Sheet'!$B$21,'Info Sheet'!$B$21,(C114*E114)),0)</f>
        <v>188</v>
      </c>
      <c r="G114">
        <f t="shared" si="6"/>
        <v>4295.8</v>
      </c>
      <c r="H114" s="10">
        <f t="shared" si="7"/>
        <v>3815.8</v>
      </c>
    </row>
    <row r="115" spans="1:8">
      <c r="A115" s="51">
        <v>82</v>
      </c>
      <c r="B115" s="61">
        <v>0.25396747546575316</v>
      </c>
      <c r="C115" s="61">
        <f t="shared" si="5"/>
        <v>146</v>
      </c>
      <c r="D115" t="str">
        <f>LOOKUP(B115,'Info Sheet'!$L$2:$L$3,'Info Sheet'!$J$2:$J$3)</f>
        <v>Rainy, p</v>
      </c>
      <c r="E115" s="172">
        <f>IF(D115='Info Sheet'!$J$3,'Info Sheet'!$M$3,'Info Sheet'!$M$2)</f>
        <v>0.7</v>
      </c>
      <c r="F115">
        <f>ROUNDDOWN(IF((C115*E115)&gt;'Info Sheet'!$B$21,'Info Sheet'!$B$21,(C115*E115)),0)</f>
        <v>102</v>
      </c>
      <c r="G115">
        <f t="shared" si="6"/>
        <v>2330.7000000000003</v>
      </c>
      <c r="H115" s="10">
        <f t="shared" si="7"/>
        <v>1850.7000000000003</v>
      </c>
    </row>
    <row r="116" spans="1:8">
      <c r="A116" s="51">
        <v>83</v>
      </c>
      <c r="B116" s="61">
        <v>1.7812386485519638E-2</v>
      </c>
      <c r="C116" s="61">
        <f t="shared" si="5"/>
        <v>123</v>
      </c>
      <c r="D116" t="str">
        <f>LOOKUP(B116,'Info Sheet'!$L$2:$L$3,'Info Sheet'!$J$2:$J$3)</f>
        <v>Rainy, p</v>
      </c>
      <c r="E116" s="172">
        <f>IF(D116='Info Sheet'!$J$3,'Info Sheet'!$M$3,'Info Sheet'!$M$2)</f>
        <v>0.7</v>
      </c>
      <c r="F116">
        <f>ROUNDDOWN(IF((C116*E116)&gt;'Info Sheet'!$B$21,'Info Sheet'!$B$21,(C116*E116)),0)</f>
        <v>86</v>
      </c>
      <c r="G116">
        <f t="shared" si="6"/>
        <v>1965.1000000000001</v>
      </c>
      <c r="H116" s="10">
        <f t="shared" si="7"/>
        <v>1485.1000000000001</v>
      </c>
    </row>
    <row r="117" spans="1:8">
      <c r="A117" s="51">
        <v>84</v>
      </c>
      <c r="B117" s="61">
        <v>0.14206730837405912</v>
      </c>
      <c r="C117" s="61">
        <f t="shared" si="5"/>
        <v>140</v>
      </c>
      <c r="D117" t="str">
        <f>LOOKUP(B117,'Info Sheet'!$L$2:$L$3,'Info Sheet'!$J$2:$J$3)</f>
        <v>Rainy, p</v>
      </c>
      <c r="E117" s="172">
        <f>IF(D117='Info Sheet'!$J$3,'Info Sheet'!$M$3,'Info Sheet'!$M$2)</f>
        <v>0.7</v>
      </c>
      <c r="F117">
        <f>ROUNDDOWN(IF((C117*E117)&gt;'Info Sheet'!$B$21,'Info Sheet'!$B$21,(C117*E117)),0)</f>
        <v>98</v>
      </c>
      <c r="G117">
        <f t="shared" si="6"/>
        <v>2239.3000000000002</v>
      </c>
      <c r="H117" s="10">
        <f t="shared" si="7"/>
        <v>1759.3000000000002</v>
      </c>
    </row>
    <row r="118" spans="1:8">
      <c r="A118" s="51">
        <v>85</v>
      </c>
      <c r="B118" s="61">
        <v>2.7904963887166012E-2</v>
      </c>
      <c r="C118" s="61">
        <f t="shared" si="5"/>
        <v>126</v>
      </c>
      <c r="D118" t="str">
        <f>LOOKUP(B118,'Info Sheet'!$L$2:$L$3,'Info Sheet'!$J$2:$J$3)</f>
        <v>Rainy, p</v>
      </c>
      <c r="E118" s="172">
        <f>IF(D118='Info Sheet'!$J$3,'Info Sheet'!$M$3,'Info Sheet'!$M$2)</f>
        <v>0.7</v>
      </c>
      <c r="F118">
        <f>ROUNDDOWN(IF((C118*E118)&gt;'Info Sheet'!$B$21,'Info Sheet'!$B$21,(C118*E118)),0)</f>
        <v>88</v>
      </c>
      <c r="G118">
        <f t="shared" si="6"/>
        <v>2010.8000000000002</v>
      </c>
      <c r="H118" s="10">
        <f t="shared" si="7"/>
        <v>1530.8000000000002</v>
      </c>
    </row>
    <row r="119" spans="1:8">
      <c r="A119" s="51">
        <v>86</v>
      </c>
      <c r="B119" s="61">
        <v>0.10573989523268423</v>
      </c>
      <c r="C119" s="61">
        <f t="shared" si="5"/>
        <v>137</v>
      </c>
      <c r="D119" t="str">
        <f>LOOKUP(B119,'Info Sheet'!$L$2:$L$3,'Info Sheet'!$J$2:$J$3)</f>
        <v>Rainy, p</v>
      </c>
      <c r="E119" s="172">
        <f>IF(D119='Info Sheet'!$J$3,'Info Sheet'!$M$3,'Info Sheet'!$M$2)</f>
        <v>0.7</v>
      </c>
      <c r="F119">
        <f>ROUNDDOWN(IF((C119*E119)&gt;'Info Sheet'!$B$21,'Info Sheet'!$B$21,(C119*E119)),0)</f>
        <v>95</v>
      </c>
      <c r="G119">
        <f t="shared" si="6"/>
        <v>2170.75</v>
      </c>
      <c r="H119" s="10">
        <f t="shared" si="7"/>
        <v>1690.75</v>
      </c>
    </row>
    <row r="120" spans="1:8">
      <c r="A120" s="51">
        <v>87</v>
      </c>
      <c r="B120" s="61">
        <v>0.38828701635226681</v>
      </c>
      <c r="C120" s="61">
        <f t="shared" si="5"/>
        <v>152</v>
      </c>
      <c r="D120" t="str">
        <f>LOOKUP(B120,'Info Sheet'!$L$2:$L$3,'Info Sheet'!$J$2:$J$3)</f>
        <v>Rainy, p</v>
      </c>
      <c r="E120" s="172">
        <f>IF(D120='Info Sheet'!$J$3,'Info Sheet'!$M$3,'Info Sheet'!$M$2)</f>
        <v>0.7</v>
      </c>
      <c r="F120">
        <f>ROUNDDOWN(IF((C120*E120)&gt;'Info Sheet'!$B$21,'Info Sheet'!$B$21,(C120*E120)),0)</f>
        <v>106</v>
      </c>
      <c r="G120">
        <f t="shared" si="6"/>
        <v>2422.1000000000004</v>
      </c>
      <c r="H120" s="10">
        <f t="shared" si="7"/>
        <v>1942.1000000000004</v>
      </c>
    </row>
    <row r="121" spans="1:8">
      <c r="A121" s="51">
        <v>88</v>
      </c>
      <c r="B121" s="61">
        <v>8.9909112728896456E-3</v>
      </c>
      <c r="C121" s="61">
        <f t="shared" si="5"/>
        <v>119</v>
      </c>
      <c r="D121" t="str">
        <f>LOOKUP(B121,'Info Sheet'!$L$2:$L$3,'Info Sheet'!$J$2:$J$3)</f>
        <v>Rainy, p</v>
      </c>
      <c r="E121" s="172">
        <f>IF(D121='Info Sheet'!$J$3,'Info Sheet'!$M$3,'Info Sheet'!$M$2)</f>
        <v>0.7</v>
      </c>
      <c r="F121">
        <f>ROUNDDOWN(IF((C121*E121)&gt;'Info Sheet'!$B$21,'Info Sheet'!$B$21,(C121*E121)),0)</f>
        <v>83</v>
      </c>
      <c r="G121">
        <f t="shared" si="6"/>
        <v>1896.5500000000002</v>
      </c>
      <c r="H121" s="10">
        <f t="shared" si="7"/>
        <v>1416.5500000000002</v>
      </c>
    </row>
    <row r="122" spans="1:8">
      <c r="A122" s="51">
        <v>89</v>
      </c>
      <c r="B122" s="61">
        <v>0.63428803184441851</v>
      </c>
      <c r="C122" s="61">
        <f t="shared" si="5"/>
        <v>162</v>
      </c>
      <c r="D122" t="str">
        <f>LOOKUP(B122,'Info Sheet'!$L$2:$L$3,'Info Sheet'!$J$2:$J$3)</f>
        <v>Non-Rainy</v>
      </c>
      <c r="E122" s="172">
        <f>IF(D122='Info Sheet'!$J$3,'Info Sheet'!$M$3,'Info Sheet'!$M$2)</f>
        <v>1</v>
      </c>
      <c r="F122">
        <f>ROUNDDOWN(IF((C122*E122)&gt;'Info Sheet'!$B$21,'Info Sheet'!$B$21,(C122*E122)),0)</f>
        <v>162</v>
      </c>
      <c r="G122">
        <f t="shared" si="6"/>
        <v>3701.7000000000003</v>
      </c>
      <c r="H122" s="10">
        <f t="shared" si="7"/>
        <v>3221.7000000000003</v>
      </c>
    </row>
    <row r="123" spans="1:8">
      <c r="A123" s="51">
        <v>90</v>
      </c>
      <c r="B123" s="61">
        <v>0.79251711339705799</v>
      </c>
      <c r="C123" s="61">
        <f t="shared" si="5"/>
        <v>169</v>
      </c>
      <c r="D123" t="str">
        <f>LOOKUP(B123,'Info Sheet'!$L$2:$L$3,'Info Sheet'!$J$2:$J$3)</f>
        <v>Non-Rainy</v>
      </c>
      <c r="E123" s="172">
        <f>IF(D123='Info Sheet'!$J$3,'Info Sheet'!$M$3,'Info Sheet'!$M$2)</f>
        <v>1</v>
      </c>
      <c r="F123">
        <f>ROUNDDOWN(IF((C123*E123)&gt;'Info Sheet'!$B$21,'Info Sheet'!$B$21,(C123*E123)),0)</f>
        <v>169</v>
      </c>
      <c r="G123">
        <f t="shared" si="6"/>
        <v>3861.65</v>
      </c>
      <c r="H123" s="10">
        <f t="shared" si="7"/>
        <v>3381.65</v>
      </c>
    </row>
    <row r="124" spans="1:8">
      <c r="A124" s="51">
        <v>91</v>
      </c>
      <c r="B124" s="61">
        <v>0.98078105408308613</v>
      </c>
      <c r="C124" s="61">
        <f t="shared" si="5"/>
        <v>189</v>
      </c>
      <c r="D124" t="str">
        <f>LOOKUP(B124,'Info Sheet'!$L$2:$L$3,'Info Sheet'!$J$2:$J$3)</f>
        <v>Non-Rainy</v>
      </c>
      <c r="E124" s="172">
        <f>IF(D124='Info Sheet'!$J$3,'Info Sheet'!$M$3,'Info Sheet'!$M$2)</f>
        <v>1</v>
      </c>
      <c r="F124">
        <f>ROUNDDOWN(IF((C124*E124)&gt;'Info Sheet'!$B$21,'Info Sheet'!$B$21,(C124*E124)),0)</f>
        <v>188</v>
      </c>
      <c r="G124">
        <f t="shared" si="6"/>
        <v>4295.8</v>
      </c>
      <c r="H124" s="10">
        <f t="shared" si="7"/>
        <v>3815.8</v>
      </c>
    </row>
    <row r="125" spans="1:8">
      <c r="A125" s="51">
        <v>92</v>
      </c>
      <c r="B125" s="61">
        <v>0.63107804019237845</v>
      </c>
      <c r="C125" s="61">
        <f t="shared" si="5"/>
        <v>162</v>
      </c>
      <c r="D125" t="str">
        <f>LOOKUP(B125,'Info Sheet'!$L$2:$L$3,'Info Sheet'!$J$2:$J$3)</f>
        <v>Non-Rainy</v>
      </c>
      <c r="E125" s="172">
        <f>IF(D125='Info Sheet'!$J$3,'Info Sheet'!$M$3,'Info Sheet'!$M$2)</f>
        <v>1</v>
      </c>
      <c r="F125">
        <f>ROUNDDOWN(IF((C125*E125)&gt;'Info Sheet'!$B$21,'Info Sheet'!$B$21,(C125*E125)),0)</f>
        <v>162</v>
      </c>
      <c r="G125">
        <f t="shared" si="6"/>
        <v>3701.7000000000003</v>
      </c>
      <c r="H125" s="10">
        <f t="shared" si="7"/>
        <v>3221.7000000000003</v>
      </c>
    </row>
    <row r="126" spans="1:8">
      <c r="A126" s="51">
        <v>93</v>
      </c>
      <c r="B126" s="61">
        <v>0.55750553571663997</v>
      </c>
      <c r="C126" s="61">
        <f t="shared" si="5"/>
        <v>159</v>
      </c>
      <c r="D126" t="str">
        <f>LOOKUP(B126,'Info Sheet'!$L$2:$L$3,'Info Sheet'!$J$2:$J$3)</f>
        <v>Non-Rainy</v>
      </c>
      <c r="E126" s="172">
        <f>IF(D126='Info Sheet'!$J$3,'Info Sheet'!$M$3,'Info Sheet'!$M$2)</f>
        <v>1</v>
      </c>
      <c r="F126">
        <f>ROUNDDOWN(IF((C126*E126)&gt;'Info Sheet'!$B$21,'Info Sheet'!$B$21,(C126*E126)),0)</f>
        <v>159</v>
      </c>
      <c r="G126">
        <f t="shared" si="6"/>
        <v>3633.15</v>
      </c>
      <c r="H126" s="10">
        <f t="shared" si="7"/>
        <v>3153.15</v>
      </c>
    </row>
    <row r="127" spans="1:8">
      <c r="A127" s="51">
        <v>94</v>
      </c>
      <c r="B127" s="61">
        <v>0.98134168687752199</v>
      </c>
      <c r="C127" s="61">
        <f t="shared" si="5"/>
        <v>189</v>
      </c>
      <c r="D127" t="str">
        <f>LOOKUP(B127,'Info Sheet'!$L$2:$L$3,'Info Sheet'!$J$2:$J$3)</f>
        <v>Non-Rainy</v>
      </c>
      <c r="E127" s="172">
        <f>IF(D127='Info Sheet'!$J$3,'Info Sheet'!$M$3,'Info Sheet'!$M$2)</f>
        <v>1</v>
      </c>
      <c r="F127">
        <f>ROUNDDOWN(IF((C127*E127)&gt;'Info Sheet'!$B$21,'Info Sheet'!$B$21,(C127*E127)),0)</f>
        <v>188</v>
      </c>
      <c r="G127">
        <f t="shared" si="6"/>
        <v>4295.8</v>
      </c>
      <c r="H127" s="10">
        <f t="shared" si="7"/>
        <v>3815.8</v>
      </c>
    </row>
    <row r="128" spans="1:8">
      <c r="A128" s="51">
        <v>95</v>
      </c>
      <c r="B128" s="61">
        <v>0.96841178488211066</v>
      </c>
      <c r="C128" s="61">
        <f t="shared" si="5"/>
        <v>185</v>
      </c>
      <c r="D128" t="str">
        <f>LOOKUP(B128,'Info Sheet'!$L$2:$L$3,'Info Sheet'!$J$2:$J$3)</f>
        <v>Non-Rainy</v>
      </c>
      <c r="E128" s="172">
        <f>IF(D128='Info Sheet'!$J$3,'Info Sheet'!$M$3,'Info Sheet'!$M$2)</f>
        <v>1</v>
      </c>
      <c r="F128">
        <f>ROUNDDOWN(IF((C128*E128)&gt;'Info Sheet'!$B$21,'Info Sheet'!$B$21,(C128*E128)),0)</f>
        <v>185</v>
      </c>
      <c r="G128">
        <f t="shared" si="6"/>
        <v>4227.25</v>
      </c>
      <c r="H128" s="10">
        <f t="shared" si="7"/>
        <v>3747.25</v>
      </c>
    </row>
    <row r="129" spans="1:8">
      <c r="A129" s="51">
        <v>96</v>
      </c>
      <c r="B129" s="61">
        <v>0.90939934013256951</v>
      </c>
      <c r="C129" s="61">
        <f t="shared" si="5"/>
        <v>177</v>
      </c>
      <c r="D129" t="str">
        <f>LOOKUP(B129,'Info Sheet'!$L$2:$L$3,'Info Sheet'!$J$2:$J$3)</f>
        <v>Non-Rainy</v>
      </c>
      <c r="E129" s="172">
        <f>IF(D129='Info Sheet'!$J$3,'Info Sheet'!$M$3,'Info Sheet'!$M$2)</f>
        <v>1</v>
      </c>
      <c r="F129">
        <f>ROUNDDOWN(IF((C129*E129)&gt;'Info Sheet'!$B$21,'Info Sheet'!$B$21,(C129*E129)),0)</f>
        <v>177</v>
      </c>
      <c r="G129">
        <f t="shared" si="6"/>
        <v>4044.4500000000003</v>
      </c>
      <c r="H129" s="10">
        <f t="shared" si="7"/>
        <v>3564.4500000000003</v>
      </c>
    </row>
    <row r="130" spans="1:8">
      <c r="A130" s="51">
        <v>97</v>
      </c>
      <c r="B130" s="61">
        <v>0.31497459444173603</v>
      </c>
      <c r="C130" s="61">
        <f t="shared" si="5"/>
        <v>149</v>
      </c>
      <c r="D130" t="str">
        <f>LOOKUP(B130,'Info Sheet'!$L$2:$L$3,'Info Sheet'!$J$2:$J$3)</f>
        <v>Rainy, p</v>
      </c>
      <c r="E130" s="172">
        <f>IF(D130='Info Sheet'!$J$3,'Info Sheet'!$M$3,'Info Sheet'!$M$2)</f>
        <v>0.7</v>
      </c>
      <c r="F130">
        <f>ROUNDDOWN(IF((C130*E130)&gt;'Info Sheet'!$B$21,'Info Sheet'!$B$21,(C130*E130)),0)</f>
        <v>104</v>
      </c>
      <c r="G130">
        <f t="shared" si="6"/>
        <v>2376.4</v>
      </c>
      <c r="H130" s="10">
        <f t="shared" si="7"/>
        <v>1896.4</v>
      </c>
    </row>
    <row r="131" spans="1:8">
      <c r="A131" s="51">
        <v>98</v>
      </c>
      <c r="B131" s="61">
        <v>0.60698701567943192</v>
      </c>
      <c r="C131" s="61">
        <f t="shared" si="5"/>
        <v>161</v>
      </c>
      <c r="D131" t="str">
        <f>LOOKUP(B131,'Info Sheet'!$L$2:$L$3,'Info Sheet'!$J$2:$J$3)</f>
        <v>Non-Rainy</v>
      </c>
      <c r="E131" s="172">
        <f>IF(D131='Info Sheet'!$J$3,'Info Sheet'!$M$3,'Info Sheet'!$M$2)</f>
        <v>1</v>
      </c>
      <c r="F131">
        <f>ROUNDDOWN(IF((C131*E131)&gt;'Info Sheet'!$B$21,'Info Sheet'!$B$21,(C131*E131)),0)</f>
        <v>161</v>
      </c>
      <c r="G131">
        <f t="shared" si="6"/>
        <v>3678.8500000000004</v>
      </c>
      <c r="H131" s="10">
        <f t="shared" si="7"/>
        <v>3198.8500000000004</v>
      </c>
    </row>
    <row r="132" spans="1:8">
      <c r="A132" s="51">
        <v>99</v>
      </c>
      <c r="B132" s="61">
        <v>0.35618242212497864</v>
      </c>
      <c r="C132" s="61">
        <f t="shared" si="5"/>
        <v>151</v>
      </c>
      <c r="D132" t="str">
        <f>LOOKUP(B132,'Info Sheet'!$L$2:$L$3,'Info Sheet'!$J$2:$J$3)</f>
        <v>Rainy, p</v>
      </c>
      <c r="E132" s="172">
        <f>IF(D132='Info Sheet'!$J$3,'Info Sheet'!$M$3,'Info Sheet'!$M$2)</f>
        <v>0.7</v>
      </c>
      <c r="F132">
        <f>ROUNDDOWN(IF((C132*E132)&gt;'Info Sheet'!$B$21,'Info Sheet'!$B$21,(C132*E132)),0)</f>
        <v>105</v>
      </c>
      <c r="G132">
        <f t="shared" si="6"/>
        <v>2399.25</v>
      </c>
      <c r="H132" s="10">
        <f t="shared" si="7"/>
        <v>1919.25</v>
      </c>
    </row>
    <row r="133" spans="1:8">
      <c r="A133" s="51">
        <v>100</v>
      </c>
      <c r="B133" s="61">
        <v>0.52349719326154165</v>
      </c>
      <c r="C133" s="61">
        <f t="shared" si="5"/>
        <v>157</v>
      </c>
      <c r="D133" t="str">
        <f>LOOKUP(B133,'Info Sheet'!$L$2:$L$3,'Info Sheet'!$J$2:$J$3)</f>
        <v>Non-Rainy</v>
      </c>
      <c r="E133" s="172">
        <f>IF(D133='Info Sheet'!$J$3,'Info Sheet'!$M$3,'Info Sheet'!$M$2)</f>
        <v>1</v>
      </c>
      <c r="F133">
        <f>ROUNDDOWN(IF((C133*E133)&gt;'Info Sheet'!$B$21,'Info Sheet'!$B$21,(C133*E133)),0)</f>
        <v>157</v>
      </c>
      <c r="G133">
        <f t="shared" si="6"/>
        <v>3587.4500000000003</v>
      </c>
      <c r="H133" s="10">
        <f t="shared" si="7"/>
        <v>3107.4500000000003</v>
      </c>
    </row>
    <row r="134" spans="1:8">
      <c r="A134" s="51">
        <v>101</v>
      </c>
      <c r="B134" s="61">
        <v>0.90779358467917803</v>
      </c>
      <c r="C134" s="61">
        <f t="shared" si="5"/>
        <v>177</v>
      </c>
      <c r="D134" t="str">
        <f>LOOKUP(B134,'Info Sheet'!$L$2:$L$3,'Info Sheet'!$J$2:$J$3)</f>
        <v>Non-Rainy</v>
      </c>
      <c r="E134" s="172">
        <f>IF(D134='Info Sheet'!$J$3,'Info Sheet'!$M$3,'Info Sheet'!$M$2)</f>
        <v>1</v>
      </c>
      <c r="F134">
        <f>ROUNDDOWN(IF((C134*E134)&gt;'Info Sheet'!$B$21,'Info Sheet'!$B$21,(C134*E134)),0)</f>
        <v>177</v>
      </c>
      <c r="G134">
        <f t="shared" si="6"/>
        <v>4044.4500000000003</v>
      </c>
      <c r="H134" s="10">
        <f t="shared" si="7"/>
        <v>3564.4500000000003</v>
      </c>
    </row>
    <row r="135" spans="1:8">
      <c r="A135" s="51">
        <v>102</v>
      </c>
      <c r="B135" s="61">
        <v>0.44237349210163346</v>
      </c>
      <c r="C135" s="61">
        <f t="shared" si="5"/>
        <v>154</v>
      </c>
      <c r="D135" t="str">
        <f>LOOKUP(B135,'Info Sheet'!$L$2:$L$3,'Info Sheet'!$J$2:$J$3)</f>
        <v>Non-Rainy</v>
      </c>
      <c r="E135" s="172">
        <f>IF(D135='Info Sheet'!$J$3,'Info Sheet'!$M$3,'Info Sheet'!$M$2)</f>
        <v>1</v>
      </c>
      <c r="F135">
        <f>ROUNDDOWN(IF((C135*E135)&gt;'Info Sheet'!$B$21,'Info Sheet'!$B$21,(C135*E135)),0)</f>
        <v>154</v>
      </c>
      <c r="G135">
        <f t="shared" si="6"/>
        <v>3518.9</v>
      </c>
      <c r="H135" s="10">
        <f t="shared" si="7"/>
        <v>3038.9</v>
      </c>
    </row>
    <row r="136" spans="1:8">
      <c r="A136" s="51">
        <v>103</v>
      </c>
      <c r="B136" s="61">
        <v>0.43596615676959027</v>
      </c>
      <c r="C136" s="61">
        <f t="shared" si="5"/>
        <v>154</v>
      </c>
      <c r="D136" t="str">
        <f>LOOKUP(B136,'Info Sheet'!$L$2:$L$3,'Info Sheet'!$J$2:$J$3)</f>
        <v>Non-Rainy</v>
      </c>
      <c r="E136" s="172">
        <f>IF(D136='Info Sheet'!$J$3,'Info Sheet'!$M$3,'Info Sheet'!$M$2)</f>
        <v>1</v>
      </c>
      <c r="F136">
        <f>ROUNDDOWN(IF((C136*E136)&gt;'Info Sheet'!$B$21,'Info Sheet'!$B$21,(C136*E136)),0)</f>
        <v>154</v>
      </c>
      <c r="G136">
        <f t="shared" si="6"/>
        <v>3518.9</v>
      </c>
      <c r="H136" s="10">
        <f t="shared" si="7"/>
        <v>3038.9</v>
      </c>
    </row>
    <row r="137" spans="1:8">
      <c r="A137" s="51">
        <v>104</v>
      </c>
      <c r="B137" s="61">
        <v>0.52462803778965605</v>
      </c>
      <c r="C137" s="61">
        <f t="shared" si="5"/>
        <v>157</v>
      </c>
      <c r="D137" t="str">
        <f>LOOKUP(B137,'Info Sheet'!$L$2:$L$3,'Info Sheet'!$J$2:$J$3)</f>
        <v>Non-Rainy</v>
      </c>
      <c r="E137" s="172">
        <f>IF(D137='Info Sheet'!$J$3,'Info Sheet'!$M$3,'Info Sheet'!$M$2)</f>
        <v>1</v>
      </c>
      <c r="F137">
        <f>ROUNDDOWN(IF((C137*E137)&gt;'Info Sheet'!$B$21,'Info Sheet'!$B$21,(C137*E137)),0)</f>
        <v>157</v>
      </c>
      <c r="G137">
        <f t="shared" si="6"/>
        <v>3587.4500000000003</v>
      </c>
      <c r="H137" s="10">
        <f t="shared" si="7"/>
        <v>3107.4500000000003</v>
      </c>
    </row>
    <row r="138" spans="1:8">
      <c r="A138" s="51">
        <v>105</v>
      </c>
      <c r="B138" s="61">
        <v>0.84314902365613453</v>
      </c>
      <c r="C138" s="61">
        <f t="shared" si="5"/>
        <v>172</v>
      </c>
      <c r="D138" t="str">
        <f>LOOKUP(B138,'Info Sheet'!$L$2:$L$3,'Info Sheet'!$J$2:$J$3)</f>
        <v>Non-Rainy</v>
      </c>
      <c r="E138" s="172">
        <f>IF(D138='Info Sheet'!$J$3,'Info Sheet'!$M$3,'Info Sheet'!$M$2)</f>
        <v>1</v>
      </c>
      <c r="F138">
        <f>ROUNDDOWN(IF((C138*E138)&gt;'Info Sheet'!$B$21,'Info Sheet'!$B$21,(C138*E138)),0)</f>
        <v>172</v>
      </c>
      <c r="G138">
        <f t="shared" si="6"/>
        <v>3930.2000000000003</v>
      </c>
      <c r="H138" s="10">
        <f t="shared" si="7"/>
        <v>3450.2000000000003</v>
      </c>
    </row>
    <row r="139" spans="1:8">
      <c r="A139" s="51">
        <v>106</v>
      </c>
      <c r="B139" s="61">
        <v>0.26441025458023315</v>
      </c>
      <c r="C139" s="61">
        <f t="shared" si="5"/>
        <v>146</v>
      </c>
      <c r="D139" t="str">
        <f>LOOKUP(B139,'Info Sheet'!$L$2:$L$3,'Info Sheet'!$J$2:$J$3)</f>
        <v>Rainy, p</v>
      </c>
      <c r="E139" s="172">
        <f>IF(D139='Info Sheet'!$J$3,'Info Sheet'!$M$3,'Info Sheet'!$M$2)</f>
        <v>0.7</v>
      </c>
      <c r="F139">
        <f>ROUNDDOWN(IF((C139*E139)&gt;'Info Sheet'!$B$21,'Info Sheet'!$B$21,(C139*E139)),0)</f>
        <v>102</v>
      </c>
      <c r="G139">
        <f t="shared" si="6"/>
        <v>2330.7000000000003</v>
      </c>
      <c r="H139" s="10">
        <f t="shared" si="7"/>
        <v>1850.7000000000003</v>
      </c>
    </row>
    <row r="140" spans="1:8">
      <c r="A140" s="51">
        <v>107</v>
      </c>
      <c r="B140" s="61">
        <v>0.19022409013614883</v>
      </c>
      <c r="C140" s="61">
        <f t="shared" si="5"/>
        <v>143</v>
      </c>
      <c r="D140" t="str">
        <f>LOOKUP(B140,'Info Sheet'!$L$2:$L$3,'Info Sheet'!$J$2:$J$3)</f>
        <v>Rainy, p</v>
      </c>
      <c r="E140" s="172">
        <f>IF(D140='Info Sheet'!$J$3,'Info Sheet'!$M$3,'Info Sheet'!$M$2)</f>
        <v>0.7</v>
      </c>
      <c r="F140">
        <f>ROUNDDOWN(IF((C140*E140)&gt;'Info Sheet'!$B$21,'Info Sheet'!$B$21,(C140*E140)),0)</f>
        <v>100</v>
      </c>
      <c r="G140">
        <f t="shared" si="6"/>
        <v>2285</v>
      </c>
      <c r="H140" s="10">
        <f t="shared" si="7"/>
        <v>1805</v>
      </c>
    </row>
    <row r="141" spans="1:8">
      <c r="A141" s="51">
        <v>108</v>
      </c>
      <c r="B141" s="61">
        <v>0.93504092307140962</v>
      </c>
      <c r="C141" s="61">
        <f t="shared" si="5"/>
        <v>180</v>
      </c>
      <c r="D141" t="str">
        <f>LOOKUP(B141,'Info Sheet'!$L$2:$L$3,'Info Sheet'!$J$2:$J$3)</f>
        <v>Non-Rainy</v>
      </c>
      <c r="E141" s="172">
        <f>IF(D141='Info Sheet'!$J$3,'Info Sheet'!$M$3,'Info Sheet'!$M$2)</f>
        <v>1</v>
      </c>
      <c r="F141">
        <f>ROUNDDOWN(IF((C141*E141)&gt;'Info Sheet'!$B$21,'Info Sheet'!$B$21,(C141*E141)),0)</f>
        <v>180</v>
      </c>
      <c r="G141">
        <f t="shared" si="6"/>
        <v>4113</v>
      </c>
      <c r="H141" s="10">
        <f t="shared" si="7"/>
        <v>3633</v>
      </c>
    </row>
    <row r="142" spans="1:8">
      <c r="A142" s="51">
        <v>109</v>
      </c>
      <c r="B142" s="61">
        <v>0.78081814797267757</v>
      </c>
      <c r="C142" s="61">
        <f t="shared" si="5"/>
        <v>168</v>
      </c>
      <c r="D142" t="str">
        <f>LOOKUP(B142,'Info Sheet'!$L$2:$L$3,'Info Sheet'!$J$2:$J$3)</f>
        <v>Non-Rainy</v>
      </c>
      <c r="E142" s="172">
        <f>IF(D142='Info Sheet'!$J$3,'Info Sheet'!$M$3,'Info Sheet'!$M$2)</f>
        <v>1</v>
      </c>
      <c r="F142">
        <f>ROUNDDOWN(IF((C142*E142)&gt;'Info Sheet'!$B$21,'Info Sheet'!$B$21,(C142*E142)),0)</f>
        <v>168</v>
      </c>
      <c r="G142">
        <f t="shared" si="6"/>
        <v>3838.8</v>
      </c>
      <c r="H142" s="10">
        <f t="shared" si="7"/>
        <v>3358.8</v>
      </c>
    </row>
    <row r="143" spans="1:8">
      <c r="A143" s="51">
        <v>110</v>
      </c>
      <c r="B143" s="61">
        <v>0.27955195739184102</v>
      </c>
      <c r="C143" s="61">
        <f t="shared" si="5"/>
        <v>147</v>
      </c>
      <c r="D143" t="str">
        <f>LOOKUP(B143,'Info Sheet'!$L$2:$L$3,'Info Sheet'!$J$2:$J$3)</f>
        <v>Rainy, p</v>
      </c>
      <c r="E143" s="172">
        <f>IF(D143='Info Sheet'!$J$3,'Info Sheet'!$M$3,'Info Sheet'!$M$2)</f>
        <v>0.7</v>
      </c>
      <c r="F143">
        <f>ROUNDDOWN(IF((C143*E143)&gt;'Info Sheet'!$B$21,'Info Sheet'!$B$21,(C143*E143)),0)</f>
        <v>102</v>
      </c>
      <c r="G143">
        <f t="shared" si="6"/>
        <v>2330.7000000000003</v>
      </c>
      <c r="H143" s="10">
        <f t="shared" si="7"/>
        <v>1850.7000000000003</v>
      </c>
    </row>
    <row r="144" spans="1:8">
      <c r="A144" s="51">
        <v>111</v>
      </c>
      <c r="B144" s="61">
        <v>8.0847389787878976E-2</v>
      </c>
      <c r="C144" s="61">
        <f t="shared" si="5"/>
        <v>134</v>
      </c>
      <c r="D144" t="str">
        <f>LOOKUP(B144,'Info Sheet'!$L$2:$L$3,'Info Sheet'!$J$2:$J$3)</f>
        <v>Rainy, p</v>
      </c>
      <c r="E144" s="172">
        <f>IF(D144='Info Sheet'!$J$3,'Info Sheet'!$M$3,'Info Sheet'!$M$2)</f>
        <v>0.7</v>
      </c>
      <c r="F144">
        <f>ROUNDDOWN(IF((C144*E144)&gt;'Info Sheet'!$B$21,'Info Sheet'!$B$21,(C144*E144)),0)</f>
        <v>93</v>
      </c>
      <c r="G144">
        <f t="shared" si="6"/>
        <v>2125.0500000000002</v>
      </c>
      <c r="H144" s="10">
        <f t="shared" si="7"/>
        <v>1645.0500000000002</v>
      </c>
    </row>
    <row r="145" spans="1:8">
      <c r="A145" s="51">
        <v>112</v>
      </c>
      <c r="B145" s="61">
        <v>0.96318664138391274</v>
      </c>
      <c r="C145" s="61">
        <f t="shared" si="5"/>
        <v>184</v>
      </c>
      <c r="D145" t="str">
        <f>LOOKUP(B145,'Info Sheet'!$L$2:$L$3,'Info Sheet'!$J$2:$J$3)</f>
        <v>Non-Rainy</v>
      </c>
      <c r="E145" s="172">
        <f>IF(D145='Info Sheet'!$J$3,'Info Sheet'!$M$3,'Info Sheet'!$M$2)</f>
        <v>1</v>
      </c>
      <c r="F145">
        <f>ROUNDDOWN(IF((C145*E145)&gt;'Info Sheet'!$B$21,'Info Sheet'!$B$21,(C145*E145)),0)</f>
        <v>184</v>
      </c>
      <c r="G145">
        <f t="shared" si="6"/>
        <v>4204.4000000000005</v>
      </c>
      <c r="H145" s="10">
        <f t="shared" si="7"/>
        <v>3724.4000000000005</v>
      </c>
    </row>
    <row r="146" spans="1:8">
      <c r="A146" s="51">
        <v>113</v>
      </c>
      <c r="B146" s="61">
        <v>0.16847538564612352</v>
      </c>
      <c r="C146" s="61">
        <f t="shared" si="5"/>
        <v>141</v>
      </c>
      <c r="D146" t="str">
        <f>LOOKUP(B146,'Info Sheet'!$L$2:$L$3,'Info Sheet'!$J$2:$J$3)</f>
        <v>Rainy, p</v>
      </c>
      <c r="E146" s="172">
        <f>IF(D146='Info Sheet'!$J$3,'Info Sheet'!$M$3,'Info Sheet'!$M$2)</f>
        <v>0.7</v>
      </c>
      <c r="F146">
        <f>ROUNDDOWN(IF((C146*E146)&gt;'Info Sheet'!$B$21,'Info Sheet'!$B$21,(C146*E146)),0)</f>
        <v>98</v>
      </c>
      <c r="G146">
        <f t="shared" si="6"/>
        <v>2239.3000000000002</v>
      </c>
      <c r="H146" s="10">
        <f t="shared" si="7"/>
        <v>1759.3000000000002</v>
      </c>
    </row>
    <row r="147" spans="1:8">
      <c r="A147" s="51">
        <v>114</v>
      </c>
      <c r="B147" s="61">
        <v>0.69739197886661874</v>
      </c>
      <c r="C147" s="61">
        <f t="shared" si="5"/>
        <v>164</v>
      </c>
      <c r="D147" t="str">
        <f>LOOKUP(B147,'Info Sheet'!$L$2:$L$3,'Info Sheet'!$J$2:$J$3)</f>
        <v>Non-Rainy</v>
      </c>
      <c r="E147" s="172">
        <f>IF(D147='Info Sheet'!$J$3,'Info Sheet'!$M$3,'Info Sheet'!$M$2)</f>
        <v>1</v>
      </c>
      <c r="F147">
        <f>ROUNDDOWN(IF((C147*E147)&gt;'Info Sheet'!$B$21,'Info Sheet'!$B$21,(C147*E147)),0)</f>
        <v>164</v>
      </c>
      <c r="G147">
        <f t="shared" si="6"/>
        <v>3747.4</v>
      </c>
      <c r="H147" s="10">
        <f t="shared" si="7"/>
        <v>3267.4</v>
      </c>
    </row>
    <row r="148" spans="1:8">
      <c r="A148" s="51">
        <v>115</v>
      </c>
      <c r="B148" s="61">
        <v>0.28281606499204848</v>
      </c>
      <c r="C148" s="61">
        <f t="shared" si="5"/>
        <v>147</v>
      </c>
      <c r="D148" t="str">
        <f>LOOKUP(B148,'Info Sheet'!$L$2:$L$3,'Info Sheet'!$J$2:$J$3)</f>
        <v>Rainy, p</v>
      </c>
      <c r="E148" s="172">
        <f>IF(D148='Info Sheet'!$J$3,'Info Sheet'!$M$3,'Info Sheet'!$M$2)</f>
        <v>0.7</v>
      </c>
      <c r="F148">
        <f>ROUNDDOWN(IF((C148*E148)&gt;'Info Sheet'!$B$21,'Info Sheet'!$B$21,(C148*E148)),0)</f>
        <v>102</v>
      </c>
      <c r="G148">
        <f t="shared" si="6"/>
        <v>2330.7000000000003</v>
      </c>
      <c r="H148" s="10">
        <f t="shared" si="7"/>
        <v>1850.7000000000003</v>
      </c>
    </row>
    <row r="149" spans="1:8">
      <c r="A149" s="51">
        <v>116</v>
      </c>
      <c r="B149" s="61">
        <v>0.74921146059878241</v>
      </c>
      <c r="C149" s="61">
        <f t="shared" si="5"/>
        <v>167</v>
      </c>
      <c r="D149" t="str">
        <f>LOOKUP(B149,'Info Sheet'!$L$2:$L$3,'Info Sheet'!$J$2:$J$3)</f>
        <v>Non-Rainy</v>
      </c>
      <c r="E149" s="172">
        <f>IF(D149='Info Sheet'!$J$3,'Info Sheet'!$M$3,'Info Sheet'!$M$2)</f>
        <v>1</v>
      </c>
      <c r="F149">
        <f>ROUNDDOWN(IF((C149*E149)&gt;'Info Sheet'!$B$21,'Info Sheet'!$B$21,(C149*E149)),0)</f>
        <v>167</v>
      </c>
      <c r="G149">
        <f t="shared" si="6"/>
        <v>3815.9500000000003</v>
      </c>
      <c r="H149" s="10">
        <f t="shared" si="7"/>
        <v>3335.9500000000003</v>
      </c>
    </row>
    <row r="150" spans="1:8">
      <c r="A150" s="51">
        <v>117</v>
      </c>
      <c r="B150" s="61">
        <v>0.7335712714384971</v>
      </c>
      <c r="C150" s="61">
        <f t="shared" si="5"/>
        <v>166</v>
      </c>
      <c r="D150" t="str">
        <f>LOOKUP(B150,'Info Sheet'!$L$2:$L$3,'Info Sheet'!$J$2:$J$3)</f>
        <v>Non-Rainy</v>
      </c>
      <c r="E150" s="172">
        <f>IF(D150='Info Sheet'!$J$3,'Info Sheet'!$M$3,'Info Sheet'!$M$2)</f>
        <v>1</v>
      </c>
      <c r="F150">
        <f>ROUNDDOWN(IF((C150*E150)&gt;'Info Sheet'!$B$21,'Info Sheet'!$B$21,(C150*E150)),0)</f>
        <v>166</v>
      </c>
      <c r="G150">
        <f t="shared" si="6"/>
        <v>3793.1000000000004</v>
      </c>
      <c r="H150" s="10">
        <f t="shared" si="7"/>
        <v>3313.1000000000004</v>
      </c>
    </row>
    <row r="151" spans="1:8">
      <c r="A151" s="51">
        <v>118</v>
      </c>
      <c r="B151" s="61">
        <v>0.2248684327161693</v>
      </c>
      <c r="C151" s="61">
        <f t="shared" si="5"/>
        <v>144</v>
      </c>
      <c r="D151" t="str">
        <f>LOOKUP(B151,'Info Sheet'!$L$2:$L$3,'Info Sheet'!$J$2:$J$3)</f>
        <v>Rainy, p</v>
      </c>
      <c r="E151" s="172">
        <f>IF(D151='Info Sheet'!$J$3,'Info Sheet'!$M$3,'Info Sheet'!$M$2)</f>
        <v>0.7</v>
      </c>
      <c r="F151">
        <f>ROUNDDOWN(IF((C151*E151)&gt;'Info Sheet'!$B$21,'Info Sheet'!$B$21,(C151*E151)),0)</f>
        <v>100</v>
      </c>
      <c r="G151">
        <f t="shared" si="6"/>
        <v>2285</v>
      </c>
      <c r="H151" s="10">
        <f t="shared" si="7"/>
        <v>1805</v>
      </c>
    </row>
    <row r="152" spans="1:8">
      <c r="A152" s="51">
        <v>119</v>
      </c>
      <c r="B152" s="61">
        <v>5.8715209800260793E-3</v>
      </c>
      <c r="C152" s="61">
        <f t="shared" si="5"/>
        <v>117</v>
      </c>
      <c r="D152" t="str">
        <f>LOOKUP(B152,'Info Sheet'!$L$2:$L$3,'Info Sheet'!$J$2:$J$3)</f>
        <v>Rainy, p</v>
      </c>
      <c r="E152" s="172">
        <f>IF(D152='Info Sheet'!$J$3,'Info Sheet'!$M$3,'Info Sheet'!$M$2)</f>
        <v>0.7</v>
      </c>
      <c r="F152">
        <f>ROUNDDOWN(IF((C152*E152)&gt;'Info Sheet'!$B$21,'Info Sheet'!$B$21,(C152*E152)),0)</f>
        <v>81</v>
      </c>
      <c r="G152">
        <f t="shared" si="6"/>
        <v>1850.8500000000001</v>
      </c>
      <c r="H152" s="10">
        <f t="shared" si="7"/>
        <v>1370.8500000000001</v>
      </c>
    </row>
    <row r="153" spans="1:8">
      <c r="A153" s="51">
        <v>120</v>
      </c>
      <c r="B153" s="61">
        <v>8.4678917789859809E-2</v>
      </c>
      <c r="C153" s="61">
        <f t="shared" si="5"/>
        <v>135</v>
      </c>
      <c r="D153" t="str">
        <f>LOOKUP(B153,'Info Sheet'!$L$2:$L$3,'Info Sheet'!$J$2:$J$3)</f>
        <v>Rainy, p</v>
      </c>
      <c r="E153" s="172">
        <f>IF(D153='Info Sheet'!$J$3,'Info Sheet'!$M$3,'Info Sheet'!$M$2)</f>
        <v>0.7</v>
      </c>
      <c r="F153">
        <f>ROUNDDOWN(IF((C153*E153)&gt;'Info Sheet'!$B$21,'Info Sheet'!$B$21,(C153*E153)),0)</f>
        <v>94</v>
      </c>
      <c r="G153">
        <f t="shared" si="6"/>
        <v>2147.9</v>
      </c>
      <c r="H153" s="10">
        <f t="shared" si="7"/>
        <v>1667.9</v>
      </c>
    </row>
    <row r="154" spans="1:8">
      <c r="A154" s="51">
        <v>121</v>
      </c>
      <c r="B154" s="61">
        <v>0.36658272030256844</v>
      </c>
      <c r="C154" s="61">
        <f t="shared" si="5"/>
        <v>151</v>
      </c>
      <c r="D154" t="str">
        <f>LOOKUP(B154,'Info Sheet'!$L$2:$L$3,'Info Sheet'!$J$2:$J$3)</f>
        <v>Rainy, p</v>
      </c>
      <c r="E154" s="172">
        <f>IF(D154='Info Sheet'!$J$3,'Info Sheet'!$M$3,'Info Sheet'!$M$2)</f>
        <v>0.7</v>
      </c>
      <c r="F154">
        <f>ROUNDDOWN(IF((C154*E154)&gt;'Info Sheet'!$B$21,'Info Sheet'!$B$21,(C154*E154)),0)</f>
        <v>105</v>
      </c>
      <c r="G154">
        <f t="shared" si="6"/>
        <v>2399.25</v>
      </c>
      <c r="H154" s="10">
        <f t="shared" si="7"/>
        <v>1919.25</v>
      </c>
    </row>
    <row r="155" spans="1:8">
      <c r="A155" s="51">
        <v>122</v>
      </c>
      <c r="B155" s="61">
        <v>0.71912957339822503</v>
      </c>
      <c r="C155" s="61">
        <f t="shared" si="5"/>
        <v>165</v>
      </c>
      <c r="D155" t="str">
        <f>LOOKUP(B155,'Info Sheet'!$L$2:$L$3,'Info Sheet'!$J$2:$J$3)</f>
        <v>Non-Rainy</v>
      </c>
      <c r="E155" s="172">
        <f>IF(D155='Info Sheet'!$J$3,'Info Sheet'!$M$3,'Info Sheet'!$M$2)</f>
        <v>1</v>
      </c>
      <c r="F155">
        <f>ROUNDDOWN(IF((C155*E155)&gt;'Info Sheet'!$B$21,'Info Sheet'!$B$21,(C155*E155)),0)</f>
        <v>165</v>
      </c>
      <c r="G155">
        <f t="shared" si="6"/>
        <v>3770.2500000000005</v>
      </c>
      <c r="H155" s="10">
        <f t="shared" si="7"/>
        <v>3290.2500000000005</v>
      </c>
    </row>
    <row r="156" spans="1:8">
      <c r="A156" s="51">
        <v>123</v>
      </c>
      <c r="B156" s="61">
        <v>0.94385685522470086</v>
      </c>
      <c r="C156" s="61">
        <f t="shared" si="5"/>
        <v>181</v>
      </c>
      <c r="D156" t="str">
        <f>LOOKUP(B156,'Info Sheet'!$L$2:$L$3,'Info Sheet'!$J$2:$J$3)</f>
        <v>Non-Rainy</v>
      </c>
      <c r="E156" s="172">
        <f>IF(D156='Info Sheet'!$J$3,'Info Sheet'!$M$3,'Info Sheet'!$M$2)</f>
        <v>1</v>
      </c>
      <c r="F156">
        <f>ROUNDDOWN(IF((C156*E156)&gt;'Info Sheet'!$B$21,'Info Sheet'!$B$21,(C156*E156)),0)</f>
        <v>181</v>
      </c>
      <c r="G156">
        <f t="shared" si="6"/>
        <v>4135.8500000000004</v>
      </c>
      <c r="H156" s="10">
        <f t="shared" si="7"/>
        <v>3655.8500000000004</v>
      </c>
    </row>
    <row r="157" spans="1:8">
      <c r="A157" s="51">
        <v>124</v>
      </c>
      <c r="B157" s="61">
        <v>0.58701237060438949</v>
      </c>
      <c r="C157" s="61">
        <f t="shared" si="5"/>
        <v>160</v>
      </c>
      <c r="D157" t="str">
        <f>LOOKUP(B157,'Info Sheet'!$L$2:$L$3,'Info Sheet'!$J$2:$J$3)</f>
        <v>Non-Rainy</v>
      </c>
      <c r="E157" s="172">
        <f>IF(D157='Info Sheet'!$J$3,'Info Sheet'!$M$3,'Info Sheet'!$M$2)</f>
        <v>1</v>
      </c>
      <c r="F157">
        <f>ROUNDDOWN(IF((C157*E157)&gt;'Info Sheet'!$B$21,'Info Sheet'!$B$21,(C157*E157)),0)</f>
        <v>160</v>
      </c>
      <c r="G157">
        <f t="shared" si="6"/>
        <v>3656</v>
      </c>
      <c r="H157" s="10">
        <f t="shared" si="7"/>
        <v>3176</v>
      </c>
    </row>
    <row r="158" spans="1:8">
      <c r="A158" s="51">
        <v>125</v>
      </c>
      <c r="B158" s="61">
        <v>0.88383130782388375</v>
      </c>
      <c r="C158" s="61">
        <f t="shared" si="5"/>
        <v>175</v>
      </c>
      <c r="D158" t="str">
        <f>LOOKUP(B158,'Info Sheet'!$L$2:$L$3,'Info Sheet'!$J$2:$J$3)</f>
        <v>Non-Rainy</v>
      </c>
      <c r="E158" s="172">
        <f>IF(D158='Info Sheet'!$J$3,'Info Sheet'!$M$3,'Info Sheet'!$M$2)</f>
        <v>1</v>
      </c>
      <c r="F158">
        <f>ROUNDDOWN(IF((C158*E158)&gt;'Info Sheet'!$B$21,'Info Sheet'!$B$21,(C158*E158)),0)</f>
        <v>175</v>
      </c>
      <c r="G158">
        <f t="shared" si="6"/>
        <v>3998.7500000000005</v>
      </c>
      <c r="H158" s="10">
        <f t="shared" si="7"/>
        <v>3518.7500000000005</v>
      </c>
    </row>
    <row r="159" spans="1:8">
      <c r="A159" s="51">
        <v>126</v>
      </c>
      <c r="B159" s="61">
        <v>0.85396682245078337</v>
      </c>
      <c r="C159" s="61">
        <f t="shared" si="5"/>
        <v>173</v>
      </c>
      <c r="D159" t="str">
        <f>LOOKUP(B159,'Info Sheet'!$L$2:$L$3,'Info Sheet'!$J$2:$J$3)</f>
        <v>Non-Rainy</v>
      </c>
      <c r="E159" s="172">
        <f>IF(D159='Info Sheet'!$J$3,'Info Sheet'!$M$3,'Info Sheet'!$M$2)</f>
        <v>1</v>
      </c>
      <c r="F159">
        <f>ROUNDDOWN(IF((C159*E159)&gt;'Info Sheet'!$B$21,'Info Sheet'!$B$21,(C159*E159)),0)</f>
        <v>173</v>
      </c>
      <c r="G159">
        <f t="shared" si="6"/>
        <v>3953.05</v>
      </c>
      <c r="H159" s="10">
        <f t="shared" si="7"/>
        <v>3473.05</v>
      </c>
    </row>
    <row r="160" spans="1:8">
      <c r="A160" s="51">
        <v>127</v>
      </c>
      <c r="B160" s="61">
        <v>0.85332260721509512</v>
      </c>
      <c r="C160" s="61">
        <f t="shared" si="5"/>
        <v>173</v>
      </c>
      <c r="D160" t="str">
        <f>LOOKUP(B160,'Info Sheet'!$L$2:$L$3,'Info Sheet'!$J$2:$J$3)</f>
        <v>Non-Rainy</v>
      </c>
      <c r="E160" s="172">
        <f>IF(D160='Info Sheet'!$J$3,'Info Sheet'!$M$3,'Info Sheet'!$M$2)</f>
        <v>1</v>
      </c>
      <c r="F160">
        <f>ROUNDDOWN(IF((C160*E160)&gt;'Info Sheet'!$B$21,'Info Sheet'!$B$21,(C160*E160)),0)</f>
        <v>173</v>
      </c>
      <c r="G160">
        <f t="shared" si="6"/>
        <v>3953.05</v>
      </c>
      <c r="H160" s="10">
        <f t="shared" si="7"/>
        <v>3473.05</v>
      </c>
    </row>
    <row r="161" spans="1:8">
      <c r="A161" s="51">
        <v>128</v>
      </c>
      <c r="B161" s="61">
        <v>2.6839885728182633E-3</v>
      </c>
      <c r="C161" s="61">
        <f t="shared" si="5"/>
        <v>113</v>
      </c>
      <c r="D161" t="str">
        <f>LOOKUP(B161,'Info Sheet'!$L$2:$L$3,'Info Sheet'!$J$2:$J$3)</f>
        <v>Rainy, p</v>
      </c>
      <c r="E161" s="172">
        <f>IF(D161='Info Sheet'!$J$3,'Info Sheet'!$M$3,'Info Sheet'!$M$2)</f>
        <v>0.7</v>
      </c>
      <c r="F161">
        <f>ROUNDDOWN(IF((C161*E161)&gt;'Info Sheet'!$B$21,'Info Sheet'!$B$21,(C161*E161)),0)</f>
        <v>79</v>
      </c>
      <c r="G161">
        <f t="shared" si="6"/>
        <v>1805.15</v>
      </c>
      <c r="H161" s="10">
        <f t="shared" si="7"/>
        <v>1325.15</v>
      </c>
    </row>
    <row r="162" spans="1:8">
      <c r="A162" s="51">
        <v>129</v>
      </c>
      <c r="B162" s="61">
        <v>0.3263912030367021</v>
      </c>
      <c r="C162" s="61">
        <f t="shared" ref="C162:C225" si="8">ROUNDDOWN(_xlfn.NORM.INV(B162,$B$18,$B$22),0)</f>
        <v>149</v>
      </c>
      <c r="D162" t="str">
        <f>LOOKUP(B162,'Info Sheet'!$L$2:$L$3,'Info Sheet'!$J$2:$J$3)</f>
        <v>Rainy, p</v>
      </c>
      <c r="E162" s="172">
        <f>IF(D162='Info Sheet'!$J$3,'Info Sheet'!$M$3,'Info Sheet'!$M$2)</f>
        <v>0.7</v>
      </c>
      <c r="F162">
        <f>ROUNDDOWN(IF((C162*E162)&gt;'Info Sheet'!$B$21,'Info Sheet'!$B$21,(C162*E162)),0)</f>
        <v>104</v>
      </c>
      <c r="G162">
        <f t="shared" ref="G162:G225" si="9">F162*$J$27</f>
        <v>2376.4</v>
      </c>
      <c r="H162" s="10">
        <f t="shared" ref="H162:H225" si="10">G162-$J$28</f>
        <v>1896.4</v>
      </c>
    </row>
    <row r="163" spans="1:8">
      <c r="A163" s="51">
        <v>130</v>
      </c>
      <c r="B163" s="61">
        <v>0.66442167340939773</v>
      </c>
      <c r="C163" s="61">
        <f t="shared" si="8"/>
        <v>163</v>
      </c>
      <c r="D163" t="str">
        <f>LOOKUP(B163,'Info Sheet'!$L$2:$L$3,'Info Sheet'!$J$2:$J$3)</f>
        <v>Non-Rainy</v>
      </c>
      <c r="E163" s="172">
        <f>IF(D163='Info Sheet'!$J$3,'Info Sheet'!$M$3,'Info Sheet'!$M$2)</f>
        <v>1</v>
      </c>
      <c r="F163">
        <f>ROUNDDOWN(IF((C163*E163)&gt;'Info Sheet'!$B$21,'Info Sheet'!$B$21,(C163*E163)),0)</f>
        <v>163</v>
      </c>
      <c r="G163">
        <f t="shared" si="9"/>
        <v>3724.55</v>
      </c>
      <c r="H163" s="10">
        <f t="shared" si="10"/>
        <v>3244.55</v>
      </c>
    </row>
    <row r="164" spans="1:8">
      <c r="A164" s="51">
        <v>131</v>
      </c>
      <c r="B164" s="61">
        <v>0.64299403892827234</v>
      </c>
      <c r="C164" s="61">
        <f t="shared" si="8"/>
        <v>162</v>
      </c>
      <c r="D164" t="str">
        <f>LOOKUP(B164,'Info Sheet'!$L$2:$L$3,'Info Sheet'!$J$2:$J$3)</f>
        <v>Non-Rainy</v>
      </c>
      <c r="E164" s="172">
        <f>IF(D164='Info Sheet'!$J$3,'Info Sheet'!$M$3,'Info Sheet'!$M$2)</f>
        <v>1</v>
      </c>
      <c r="F164">
        <f>ROUNDDOWN(IF((C164*E164)&gt;'Info Sheet'!$B$21,'Info Sheet'!$B$21,(C164*E164)),0)</f>
        <v>162</v>
      </c>
      <c r="G164">
        <f t="shared" si="9"/>
        <v>3701.7000000000003</v>
      </c>
      <c r="H164" s="10">
        <f t="shared" si="10"/>
        <v>3221.7000000000003</v>
      </c>
    </row>
    <row r="165" spans="1:8">
      <c r="A165" s="51">
        <v>132</v>
      </c>
      <c r="B165" s="61">
        <v>0.13538703904615823</v>
      </c>
      <c r="C165" s="61">
        <f t="shared" si="8"/>
        <v>139</v>
      </c>
      <c r="D165" t="str">
        <f>LOOKUP(B165,'Info Sheet'!$L$2:$L$3,'Info Sheet'!$J$2:$J$3)</f>
        <v>Rainy, p</v>
      </c>
      <c r="E165" s="172">
        <f>IF(D165='Info Sheet'!$J$3,'Info Sheet'!$M$3,'Info Sheet'!$M$2)</f>
        <v>0.7</v>
      </c>
      <c r="F165">
        <f>ROUNDDOWN(IF((C165*E165)&gt;'Info Sheet'!$B$21,'Info Sheet'!$B$21,(C165*E165)),0)</f>
        <v>97</v>
      </c>
      <c r="G165">
        <f t="shared" si="9"/>
        <v>2216.4500000000003</v>
      </c>
      <c r="H165" s="10">
        <f t="shared" si="10"/>
        <v>1736.4500000000003</v>
      </c>
    </row>
    <row r="166" spans="1:8">
      <c r="A166" s="51">
        <v>133</v>
      </c>
      <c r="B166" s="61">
        <v>8.0428661514711286E-2</v>
      </c>
      <c r="C166" s="61">
        <f t="shared" si="8"/>
        <v>134</v>
      </c>
      <c r="D166" t="str">
        <f>LOOKUP(B166,'Info Sheet'!$L$2:$L$3,'Info Sheet'!$J$2:$J$3)</f>
        <v>Rainy, p</v>
      </c>
      <c r="E166" s="172">
        <f>IF(D166='Info Sheet'!$J$3,'Info Sheet'!$M$3,'Info Sheet'!$M$2)</f>
        <v>0.7</v>
      </c>
      <c r="F166">
        <f>ROUNDDOWN(IF((C166*E166)&gt;'Info Sheet'!$B$21,'Info Sheet'!$B$21,(C166*E166)),0)</f>
        <v>93</v>
      </c>
      <c r="G166">
        <f t="shared" si="9"/>
        <v>2125.0500000000002</v>
      </c>
      <c r="H166" s="10">
        <f t="shared" si="10"/>
        <v>1645.0500000000002</v>
      </c>
    </row>
    <row r="167" spans="1:8">
      <c r="A167" s="51">
        <v>134</v>
      </c>
      <c r="B167" s="61">
        <v>0.4382513940210625</v>
      </c>
      <c r="C167" s="61">
        <f t="shared" si="8"/>
        <v>154</v>
      </c>
      <c r="D167" t="str">
        <f>LOOKUP(B167,'Info Sheet'!$L$2:$L$3,'Info Sheet'!$J$2:$J$3)</f>
        <v>Non-Rainy</v>
      </c>
      <c r="E167" s="172">
        <f>IF(D167='Info Sheet'!$J$3,'Info Sheet'!$M$3,'Info Sheet'!$M$2)</f>
        <v>1</v>
      </c>
      <c r="F167">
        <f>ROUNDDOWN(IF((C167*E167)&gt;'Info Sheet'!$B$21,'Info Sheet'!$B$21,(C167*E167)),0)</f>
        <v>154</v>
      </c>
      <c r="G167">
        <f t="shared" si="9"/>
        <v>3518.9</v>
      </c>
      <c r="H167" s="10">
        <f t="shared" si="10"/>
        <v>3038.9</v>
      </c>
    </row>
    <row r="168" spans="1:8">
      <c r="A168" s="51">
        <v>135</v>
      </c>
      <c r="B168" s="61">
        <v>0.13784186091432071</v>
      </c>
      <c r="C168" s="61">
        <f t="shared" si="8"/>
        <v>139</v>
      </c>
      <c r="D168" t="str">
        <f>LOOKUP(B168,'Info Sheet'!$L$2:$L$3,'Info Sheet'!$J$2:$J$3)</f>
        <v>Rainy, p</v>
      </c>
      <c r="E168" s="172">
        <f>IF(D168='Info Sheet'!$J$3,'Info Sheet'!$M$3,'Info Sheet'!$M$2)</f>
        <v>0.7</v>
      </c>
      <c r="F168">
        <f>ROUNDDOWN(IF((C168*E168)&gt;'Info Sheet'!$B$21,'Info Sheet'!$B$21,(C168*E168)),0)</f>
        <v>97</v>
      </c>
      <c r="G168">
        <f t="shared" si="9"/>
        <v>2216.4500000000003</v>
      </c>
      <c r="H168" s="10">
        <f t="shared" si="10"/>
        <v>1736.4500000000003</v>
      </c>
    </row>
    <row r="169" spans="1:8">
      <c r="A169" s="51">
        <v>136</v>
      </c>
      <c r="B169" s="61">
        <v>0.97782174704105829</v>
      </c>
      <c r="C169" s="61">
        <f t="shared" si="8"/>
        <v>188</v>
      </c>
      <c r="D169" t="str">
        <f>LOOKUP(B169,'Info Sheet'!$L$2:$L$3,'Info Sheet'!$J$2:$J$3)</f>
        <v>Non-Rainy</v>
      </c>
      <c r="E169" s="172">
        <f>IF(D169='Info Sheet'!$J$3,'Info Sheet'!$M$3,'Info Sheet'!$M$2)</f>
        <v>1</v>
      </c>
      <c r="F169">
        <f>ROUNDDOWN(IF((C169*E169)&gt;'Info Sheet'!$B$21,'Info Sheet'!$B$21,(C169*E169)),0)</f>
        <v>188</v>
      </c>
      <c r="G169">
        <f t="shared" si="9"/>
        <v>4295.8</v>
      </c>
      <c r="H169" s="10">
        <f t="shared" si="10"/>
        <v>3815.8</v>
      </c>
    </row>
    <row r="170" spans="1:8">
      <c r="A170" s="51">
        <v>137</v>
      </c>
      <c r="B170" s="61">
        <v>0.25006799069038999</v>
      </c>
      <c r="C170" s="61">
        <f t="shared" si="8"/>
        <v>146</v>
      </c>
      <c r="D170" t="str">
        <f>LOOKUP(B170,'Info Sheet'!$L$2:$L$3,'Info Sheet'!$J$2:$J$3)</f>
        <v>Rainy, p</v>
      </c>
      <c r="E170" s="172">
        <f>IF(D170='Info Sheet'!$J$3,'Info Sheet'!$M$3,'Info Sheet'!$M$2)</f>
        <v>0.7</v>
      </c>
      <c r="F170">
        <f>ROUNDDOWN(IF((C170*E170)&gt;'Info Sheet'!$B$21,'Info Sheet'!$B$21,(C170*E170)),0)</f>
        <v>102</v>
      </c>
      <c r="G170">
        <f t="shared" si="9"/>
        <v>2330.7000000000003</v>
      </c>
      <c r="H170" s="10">
        <f t="shared" si="10"/>
        <v>1850.7000000000003</v>
      </c>
    </row>
    <row r="171" spans="1:8">
      <c r="A171" s="51">
        <v>138</v>
      </c>
      <c r="B171" s="61">
        <v>0.53597865197340733</v>
      </c>
      <c r="C171" s="61">
        <f t="shared" si="8"/>
        <v>158</v>
      </c>
      <c r="D171" t="str">
        <f>LOOKUP(B171,'Info Sheet'!$L$2:$L$3,'Info Sheet'!$J$2:$J$3)</f>
        <v>Non-Rainy</v>
      </c>
      <c r="E171" s="172">
        <f>IF(D171='Info Sheet'!$J$3,'Info Sheet'!$M$3,'Info Sheet'!$M$2)</f>
        <v>1</v>
      </c>
      <c r="F171">
        <f>ROUNDDOWN(IF((C171*E171)&gt;'Info Sheet'!$B$21,'Info Sheet'!$B$21,(C171*E171)),0)</f>
        <v>158</v>
      </c>
      <c r="G171">
        <f t="shared" si="9"/>
        <v>3610.3</v>
      </c>
      <c r="H171" s="10">
        <f t="shared" si="10"/>
        <v>3130.3</v>
      </c>
    </row>
    <row r="172" spans="1:8">
      <c r="A172" s="51">
        <v>139</v>
      </c>
      <c r="B172" s="61">
        <v>0.95937600383761712</v>
      </c>
      <c r="C172" s="61">
        <f t="shared" si="8"/>
        <v>184</v>
      </c>
      <c r="D172" t="str">
        <f>LOOKUP(B172,'Info Sheet'!$L$2:$L$3,'Info Sheet'!$J$2:$J$3)</f>
        <v>Non-Rainy</v>
      </c>
      <c r="E172" s="172">
        <f>IF(D172='Info Sheet'!$J$3,'Info Sheet'!$M$3,'Info Sheet'!$M$2)</f>
        <v>1</v>
      </c>
      <c r="F172">
        <f>ROUNDDOWN(IF((C172*E172)&gt;'Info Sheet'!$B$21,'Info Sheet'!$B$21,(C172*E172)),0)</f>
        <v>184</v>
      </c>
      <c r="G172">
        <f t="shared" si="9"/>
        <v>4204.4000000000005</v>
      </c>
      <c r="H172" s="10">
        <f t="shared" si="10"/>
        <v>3724.4000000000005</v>
      </c>
    </row>
    <row r="173" spans="1:8">
      <c r="A173" s="51">
        <v>140</v>
      </c>
      <c r="B173" s="61">
        <v>0.91936480057396475</v>
      </c>
      <c r="C173" s="61">
        <f t="shared" si="8"/>
        <v>178</v>
      </c>
      <c r="D173" t="str">
        <f>LOOKUP(B173,'Info Sheet'!$L$2:$L$3,'Info Sheet'!$J$2:$J$3)</f>
        <v>Non-Rainy</v>
      </c>
      <c r="E173" s="172">
        <f>IF(D173='Info Sheet'!$J$3,'Info Sheet'!$M$3,'Info Sheet'!$M$2)</f>
        <v>1</v>
      </c>
      <c r="F173">
        <f>ROUNDDOWN(IF((C173*E173)&gt;'Info Sheet'!$B$21,'Info Sheet'!$B$21,(C173*E173)),0)</f>
        <v>178</v>
      </c>
      <c r="G173">
        <f t="shared" si="9"/>
        <v>4067.3</v>
      </c>
      <c r="H173" s="10">
        <f t="shared" si="10"/>
        <v>3587.3</v>
      </c>
    </row>
    <row r="174" spans="1:8">
      <c r="A174" s="51">
        <v>141</v>
      </c>
      <c r="B174" s="61">
        <v>0.65183316836427485</v>
      </c>
      <c r="C174" s="61">
        <f t="shared" si="8"/>
        <v>162</v>
      </c>
      <c r="D174" t="str">
        <f>LOOKUP(B174,'Info Sheet'!$L$2:$L$3,'Info Sheet'!$J$2:$J$3)</f>
        <v>Non-Rainy</v>
      </c>
      <c r="E174" s="172">
        <f>IF(D174='Info Sheet'!$J$3,'Info Sheet'!$M$3,'Info Sheet'!$M$2)</f>
        <v>1</v>
      </c>
      <c r="F174">
        <f>ROUNDDOWN(IF((C174*E174)&gt;'Info Sheet'!$B$21,'Info Sheet'!$B$21,(C174*E174)),0)</f>
        <v>162</v>
      </c>
      <c r="G174">
        <f t="shared" si="9"/>
        <v>3701.7000000000003</v>
      </c>
      <c r="H174" s="10">
        <f t="shared" si="10"/>
        <v>3221.7000000000003</v>
      </c>
    </row>
    <row r="175" spans="1:8">
      <c r="A175" s="51">
        <v>142</v>
      </c>
      <c r="B175" s="61">
        <v>0.65394381245400668</v>
      </c>
      <c r="C175" s="61">
        <f t="shared" si="8"/>
        <v>162</v>
      </c>
      <c r="D175" t="str">
        <f>LOOKUP(B175,'Info Sheet'!$L$2:$L$3,'Info Sheet'!$J$2:$J$3)</f>
        <v>Non-Rainy</v>
      </c>
      <c r="E175" s="172">
        <f>IF(D175='Info Sheet'!$J$3,'Info Sheet'!$M$3,'Info Sheet'!$M$2)</f>
        <v>1</v>
      </c>
      <c r="F175">
        <f>ROUNDDOWN(IF((C175*E175)&gt;'Info Sheet'!$B$21,'Info Sheet'!$B$21,(C175*E175)),0)</f>
        <v>162</v>
      </c>
      <c r="G175">
        <f t="shared" si="9"/>
        <v>3701.7000000000003</v>
      </c>
      <c r="H175" s="10">
        <f t="shared" si="10"/>
        <v>3221.7000000000003</v>
      </c>
    </row>
    <row r="176" spans="1:8">
      <c r="A176" s="51">
        <v>143</v>
      </c>
      <c r="B176" s="61">
        <v>0.79923357006382134</v>
      </c>
      <c r="C176" s="61">
        <f t="shared" si="8"/>
        <v>169</v>
      </c>
      <c r="D176" t="str">
        <f>LOOKUP(B176,'Info Sheet'!$L$2:$L$3,'Info Sheet'!$J$2:$J$3)</f>
        <v>Non-Rainy</v>
      </c>
      <c r="E176" s="172">
        <f>IF(D176='Info Sheet'!$J$3,'Info Sheet'!$M$3,'Info Sheet'!$M$2)</f>
        <v>1</v>
      </c>
      <c r="F176">
        <f>ROUNDDOWN(IF((C176*E176)&gt;'Info Sheet'!$B$21,'Info Sheet'!$B$21,(C176*E176)),0)</f>
        <v>169</v>
      </c>
      <c r="G176">
        <f t="shared" si="9"/>
        <v>3861.65</v>
      </c>
      <c r="H176" s="10">
        <f t="shared" si="10"/>
        <v>3381.65</v>
      </c>
    </row>
    <row r="177" spans="1:8">
      <c r="A177" s="51">
        <v>144</v>
      </c>
      <c r="B177" s="61">
        <v>4.6482503197064484E-2</v>
      </c>
      <c r="C177" s="61">
        <f t="shared" si="8"/>
        <v>130</v>
      </c>
      <c r="D177" t="str">
        <f>LOOKUP(B177,'Info Sheet'!$L$2:$L$3,'Info Sheet'!$J$2:$J$3)</f>
        <v>Rainy, p</v>
      </c>
      <c r="E177" s="172">
        <f>IF(D177='Info Sheet'!$J$3,'Info Sheet'!$M$3,'Info Sheet'!$M$2)</f>
        <v>0.7</v>
      </c>
      <c r="F177">
        <f>ROUNDDOWN(IF((C177*E177)&gt;'Info Sheet'!$B$21,'Info Sheet'!$B$21,(C177*E177)),0)</f>
        <v>91</v>
      </c>
      <c r="G177">
        <f t="shared" si="9"/>
        <v>2079.35</v>
      </c>
      <c r="H177" s="10">
        <f t="shared" si="10"/>
        <v>1599.35</v>
      </c>
    </row>
    <row r="178" spans="1:8">
      <c r="A178" s="51">
        <v>145</v>
      </c>
      <c r="B178" s="61">
        <v>0.91375046457044196</v>
      </c>
      <c r="C178" s="61">
        <f t="shared" si="8"/>
        <v>178</v>
      </c>
      <c r="D178" t="str">
        <f>LOOKUP(B178,'Info Sheet'!$L$2:$L$3,'Info Sheet'!$J$2:$J$3)</f>
        <v>Non-Rainy</v>
      </c>
      <c r="E178" s="172">
        <f>IF(D178='Info Sheet'!$J$3,'Info Sheet'!$M$3,'Info Sheet'!$M$2)</f>
        <v>1</v>
      </c>
      <c r="F178">
        <f>ROUNDDOWN(IF((C178*E178)&gt;'Info Sheet'!$B$21,'Info Sheet'!$B$21,(C178*E178)),0)</f>
        <v>178</v>
      </c>
      <c r="G178">
        <f t="shared" si="9"/>
        <v>4067.3</v>
      </c>
      <c r="H178" s="10">
        <f t="shared" si="10"/>
        <v>3587.3</v>
      </c>
    </row>
    <row r="179" spans="1:8">
      <c r="A179" s="51">
        <v>146</v>
      </c>
      <c r="B179" s="61">
        <v>5.2488860021289607E-2</v>
      </c>
      <c r="C179" s="61">
        <f t="shared" si="8"/>
        <v>131</v>
      </c>
      <c r="D179" t="str">
        <f>LOOKUP(B179,'Info Sheet'!$L$2:$L$3,'Info Sheet'!$J$2:$J$3)</f>
        <v>Rainy, p</v>
      </c>
      <c r="E179" s="172">
        <f>IF(D179='Info Sheet'!$J$3,'Info Sheet'!$M$3,'Info Sheet'!$M$2)</f>
        <v>0.7</v>
      </c>
      <c r="F179">
        <f>ROUNDDOWN(IF((C179*E179)&gt;'Info Sheet'!$B$21,'Info Sheet'!$B$21,(C179*E179)),0)</f>
        <v>91</v>
      </c>
      <c r="G179">
        <f t="shared" si="9"/>
        <v>2079.35</v>
      </c>
      <c r="H179" s="10">
        <f t="shared" si="10"/>
        <v>1599.35</v>
      </c>
    </row>
    <row r="180" spans="1:8">
      <c r="A180" s="51">
        <v>147</v>
      </c>
      <c r="B180" s="61">
        <v>0.25280512429585789</v>
      </c>
      <c r="C180" s="61">
        <f t="shared" si="8"/>
        <v>146</v>
      </c>
      <c r="D180" t="str">
        <f>LOOKUP(B180,'Info Sheet'!$L$2:$L$3,'Info Sheet'!$J$2:$J$3)</f>
        <v>Rainy, p</v>
      </c>
      <c r="E180" s="172">
        <f>IF(D180='Info Sheet'!$J$3,'Info Sheet'!$M$3,'Info Sheet'!$M$2)</f>
        <v>0.7</v>
      </c>
      <c r="F180">
        <f>ROUNDDOWN(IF((C180*E180)&gt;'Info Sheet'!$B$21,'Info Sheet'!$B$21,(C180*E180)),0)</f>
        <v>102</v>
      </c>
      <c r="G180">
        <f t="shared" si="9"/>
        <v>2330.7000000000003</v>
      </c>
      <c r="H180" s="10">
        <f t="shared" si="10"/>
        <v>1850.7000000000003</v>
      </c>
    </row>
    <row r="181" spans="1:8">
      <c r="A181" s="51">
        <v>148</v>
      </c>
      <c r="B181" s="61">
        <v>0.82824133431592373</v>
      </c>
      <c r="C181" s="61">
        <f t="shared" si="8"/>
        <v>171</v>
      </c>
      <c r="D181" t="str">
        <f>LOOKUP(B181,'Info Sheet'!$L$2:$L$3,'Info Sheet'!$J$2:$J$3)</f>
        <v>Non-Rainy</v>
      </c>
      <c r="E181" s="172">
        <f>IF(D181='Info Sheet'!$J$3,'Info Sheet'!$M$3,'Info Sheet'!$M$2)</f>
        <v>1</v>
      </c>
      <c r="F181">
        <f>ROUNDDOWN(IF((C181*E181)&gt;'Info Sheet'!$B$21,'Info Sheet'!$B$21,(C181*E181)),0)</f>
        <v>171</v>
      </c>
      <c r="G181">
        <f t="shared" si="9"/>
        <v>3907.3500000000004</v>
      </c>
      <c r="H181" s="10">
        <f t="shared" si="10"/>
        <v>3427.3500000000004</v>
      </c>
    </row>
    <row r="182" spans="1:8">
      <c r="A182" s="51">
        <v>149</v>
      </c>
      <c r="B182" s="61">
        <v>0.30320866854041695</v>
      </c>
      <c r="C182" s="61">
        <f t="shared" si="8"/>
        <v>148</v>
      </c>
      <c r="D182" t="str">
        <f>LOOKUP(B182,'Info Sheet'!$L$2:$L$3,'Info Sheet'!$J$2:$J$3)</f>
        <v>Rainy, p</v>
      </c>
      <c r="E182" s="172">
        <f>IF(D182='Info Sheet'!$J$3,'Info Sheet'!$M$3,'Info Sheet'!$M$2)</f>
        <v>0.7</v>
      </c>
      <c r="F182">
        <f>ROUNDDOWN(IF((C182*E182)&gt;'Info Sheet'!$B$21,'Info Sheet'!$B$21,(C182*E182)),0)</f>
        <v>103</v>
      </c>
      <c r="G182">
        <f t="shared" si="9"/>
        <v>2353.5500000000002</v>
      </c>
      <c r="H182" s="10">
        <f t="shared" si="10"/>
        <v>1873.5500000000002</v>
      </c>
    </row>
    <row r="183" spans="1:8">
      <c r="A183" s="51">
        <v>150</v>
      </c>
      <c r="B183" s="61">
        <v>0.29975884976733813</v>
      </c>
      <c r="C183" s="61">
        <f t="shared" si="8"/>
        <v>148</v>
      </c>
      <c r="D183" t="str">
        <f>LOOKUP(B183,'Info Sheet'!$L$2:$L$3,'Info Sheet'!$J$2:$J$3)</f>
        <v>Rainy, p</v>
      </c>
      <c r="E183" s="172">
        <f>IF(D183='Info Sheet'!$J$3,'Info Sheet'!$M$3,'Info Sheet'!$M$2)</f>
        <v>0.7</v>
      </c>
      <c r="F183">
        <f>ROUNDDOWN(IF((C183*E183)&gt;'Info Sheet'!$B$21,'Info Sheet'!$B$21,(C183*E183)),0)</f>
        <v>103</v>
      </c>
      <c r="G183">
        <f t="shared" si="9"/>
        <v>2353.5500000000002</v>
      </c>
      <c r="H183" s="10">
        <f t="shared" si="10"/>
        <v>1873.5500000000002</v>
      </c>
    </row>
    <row r="184" spans="1:8">
      <c r="A184" s="51">
        <v>151</v>
      </c>
      <c r="B184" s="61">
        <v>0.75799287740617582</v>
      </c>
      <c r="C184" s="61">
        <f t="shared" si="8"/>
        <v>167</v>
      </c>
      <c r="D184" t="str">
        <f>LOOKUP(B184,'Info Sheet'!$L$2:$L$3,'Info Sheet'!$J$2:$J$3)</f>
        <v>Non-Rainy</v>
      </c>
      <c r="E184" s="172">
        <f>IF(D184='Info Sheet'!$J$3,'Info Sheet'!$M$3,'Info Sheet'!$M$2)</f>
        <v>1</v>
      </c>
      <c r="F184">
        <f>ROUNDDOWN(IF((C184*E184)&gt;'Info Sheet'!$B$21,'Info Sheet'!$B$21,(C184*E184)),0)</f>
        <v>167</v>
      </c>
      <c r="G184">
        <f t="shared" si="9"/>
        <v>3815.9500000000003</v>
      </c>
      <c r="H184" s="10">
        <f t="shared" si="10"/>
        <v>3335.9500000000003</v>
      </c>
    </row>
    <row r="185" spans="1:8">
      <c r="A185" s="51">
        <v>152</v>
      </c>
      <c r="B185" s="61">
        <v>0.64364417494950998</v>
      </c>
      <c r="C185" s="61">
        <f t="shared" si="8"/>
        <v>162</v>
      </c>
      <c r="D185" t="str">
        <f>LOOKUP(B185,'Info Sheet'!$L$2:$L$3,'Info Sheet'!$J$2:$J$3)</f>
        <v>Non-Rainy</v>
      </c>
      <c r="E185" s="172">
        <f>IF(D185='Info Sheet'!$J$3,'Info Sheet'!$M$3,'Info Sheet'!$M$2)</f>
        <v>1</v>
      </c>
      <c r="F185">
        <f>ROUNDDOWN(IF((C185*E185)&gt;'Info Sheet'!$B$21,'Info Sheet'!$B$21,(C185*E185)),0)</f>
        <v>162</v>
      </c>
      <c r="G185">
        <f t="shared" si="9"/>
        <v>3701.7000000000003</v>
      </c>
      <c r="H185" s="10">
        <f t="shared" si="10"/>
        <v>3221.7000000000003</v>
      </c>
    </row>
    <row r="186" spans="1:8">
      <c r="A186" s="51">
        <v>153</v>
      </c>
      <c r="B186" s="61">
        <v>0.71507015560726561</v>
      </c>
      <c r="C186" s="61">
        <f t="shared" si="8"/>
        <v>165</v>
      </c>
      <c r="D186" t="str">
        <f>LOOKUP(B186,'Info Sheet'!$L$2:$L$3,'Info Sheet'!$J$2:$J$3)</f>
        <v>Non-Rainy</v>
      </c>
      <c r="E186" s="172">
        <f>IF(D186='Info Sheet'!$J$3,'Info Sheet'!$M$3,'Info Sheet'!$M$2)</f>
        <v>1</v>
      </c>
      <c r="F186">
        <f>ROUNDDOWN(IF((C186*E186)&gt;'Info Sheet'!$B$21,'Info Sheet'!$B$21,(C186*E186)),0)</f>
        <v>165</v>
      </c>
      <c r="G186">
        <f t="shared" si="9"/>
        <v>3770.2500000000005</v>
      </c>
      <c r="H186" s="10">
        <f t="shared" si="10"/>
        <v>3290.2500000000005</v>
      </c>
    </row>
    <row r="187" spans="1:8">
      <c r="A187" s="51">
        <v>154</v>
      </c>
      <c r="B187" s="61">
        <v>0.16847669143117971</v>
      </c>
      <c r="C187" s="61">
        <f t="shared" si="8"/>
        <v>141</v>
      </c>
      <c r="D187" t="str">
        <f>LOOKUP(B187,'Info Sheet'!$L$2:$L$3,'Info Sheet'!$J$2:$J$3)</f>
        <v>Rainy, p</v>
      </c>
      <c r="E187" s="172">
        <f>IF(D187='Info Sheet'!$J$3,'Info Sheet'!$M$3,'Info Sheet'!$M$2)</f>
        <v>0.7</v>
      </c>
      <c r="F187">
        <f>ROUNDDOWN(IF((C187*E187)&gt;'Info Sheet'!$B$21,'Info Sheet'!$B$21,(C187*E187)),0)</f>
        <v>98</v>
      </c>
      <c r="G187">
        <f t="shared" si="9"/>
        <v>2239.3000000000002</v>
      </c>
      <c r="H187" s="10">
        <f t="shared" si="10"/>
        <v>1759.3000000000002</v>
      </c>
    </row>
    <row r="188" spans="1:8">
      <c r="A188" s="51">
        <v>155</v>
      </c>
      <c r="B188" s="61">
        <v>0.58398738126547911</v>
      </c>
      <c r="C188" s="61">
        <f t="shared" si="8"/>
        <v>160</v>
      </c>
      <c r="D188" t="str">
        <f>LOOKUP(B188,'Info Sheet'!$L$2:$L$3,'Info Sheet'!$J$2:$J$3)</f>
        <v>Non-Rainy</v>
      </c>
      <c r="E188" s="172">
        <f>IF(D188='Info Sheet'!$J$3,'Info Sheet'!$M$3,'Info Sheet'!$M$2)</f>
        <v>1</v>
      </c>
      <c r="F188">
        <f>ROUNDDOWN(IF((C188*E188)&gt;'Info Sheet'!$B$21,'Info Sheet'!$B$21,(C188*E188)),0)</f>
        <v>160</v>
      </c>
      <c r="G188">
        <f t="shared" si="9"/>
        <v>3656</v>
      </c>
      <c r="H188" s="10">
        <f t="shared" si="10"/>
        <v>3176</v>
      </c>
    </row>
    <row r="189" spans="1:8">
      <c r="A189" s="51">
        <v>156</v>
      </c>
      <c r="B189" s="61">
        <v>0.66530393951201827</v>
      </c>
      <c r="C189" s="61">
        <f t="shared" si="8"/>
        <v>163</v>
      </c>
      <c r="D189" t="str">
        <f>LOOKUP(B189,'Info Sheet'!$L$2:$L$3,'Info Sheet'!$J$2:$J$3)</f>
        <v>Non-Rainy</v>
      </c>
      <c r="E189" s="172">
        <f>IF(D189='Info Sheet'!$J$3,'Info Sheet'!$M$3,'Info Sheet'!$M$2)</f>
        <v>1</v>
      </c>
      <c r="F189">
        <f>ROUNDDOWN(IF((C189*E189)&gt;'Info Sheet'!$B$21,'Info Sheet'!$B$21,(C189*E189)),0)</f>
        <v>163</v>
      </c>
      <c r="G189">
        <f t="shared" si="9"/>
        <v>3724.55</v>
      </c>
      <c r="H189" s="10">
        <f t="shared" si="10"/>
        <v>3244.55</v>
      </c>
    </row>
    <row r="190" spans="1:8">
      <c r="A190" s="51">
        <v>157</v>
      </c>
      <c r="B190" s="61">
        <v>0.82238356773552801</v>
      </c>
      <c r="C190" s="61">
        <f t="shared" si="8"/>
        <v>171</v>
      </c>
      <c r="D190" t="str">
        <f>LOOKUP(B190,'Info Sheet'!$L$2:$L$3,'Info Sheet'!$J$2:$J$3)</f>
        <v>Non-Rainy</v>
      </c>
      <c r="E190" s="172">
        <f>IF(D190='Info Sheet'!$J$3,'Info Sheet'!$M$3,'Info Sheet'!$M$2)</f>
        <v>1</v>
      </c>
      <c r="F190">
        <f>ROUNDDOWN(IF((C190*E190)&gt;'Info Sheet'!$B$21,'Info Sheet'!$B$21,(C190*E190)),0)</f>
        <v>171</v>
      </c>
      <c r="G190">
        <f t="shared" si="9"/>
        <v>3907.3500000000004</v>
      </c>
      <c r="H190" s="10">
        <f t="shared" si="10"/>
        <v>3427.3500000000004</v>
      </c>
    </row>
    <row r="191" spans="1:8">
      <c r="A191" s="51">
        <v>158</v>
      </c>
      <c r="B191" s="61">
        <v>0.40282548079138647</v>
      </c>
      <c r="C191" s="61">
        <f t="shared" si="8"/>
        <v>152</v>
      </c>
      <c r="D191" t="str">
        <f>LOOKUP(B191,'Info Sheet'!$L$2:$L$3,'Info Sheet'!$J$2:$J$3)</f>
        <v>Non-Rainy</v>
      </c>
      <c r="E191" s="172">
        <f>IF(D191='Info Sheet'!$J$3,'Info Sheet'!$M$3,'Info Sheet'!$M$2)</f>
        <v>1</v>
      </c>
      <c r="F191">
        <f>ROUNDDOWN(IF((C191*E191)&gt;'Info Sheet'!$B$21,'Info Sheet'!$B$21,(C191*E191)),0)</f>
        <v>152</v>
      </c>
      <c r="G191">
        <f t="shared" si="9"/>
        <v>3473.2000000000003</v>
      </c>
      <c r="H191" s="10">
        <f t="shared" si="10"/>
        <v>2993.2000000000003</v>
      </c>
    </row>
    <row r="192" spans="1:8">
      <c r="A192" s="51">
        <v>159</v>
      </c>
      <c r="B192" s="61">
        <v>0.40464917672533618</v>
      </c>
      <c r="C192" s="61">
        <f t="shared" si="8"/>
        <v>153</v>
      </c>
      <c r="D192" t="str">
        <f>LOOKUP(B192,'Info Sheet'!$L$2:$L$3,'Info Sheet'!$J$2:$J$3)</f>
        <v>Non-Rainy</v>
      </c>
      <c r="E192" s="172">
        <f>IF(D192='Info Sheet'!$J$3,'Info Sheet'!$M$3,'Info Sheet'!$M$2)</f>
        <v>1</v>
      </c>
      <c r="F192">
        <f>ROUNDDOWN(IF((C192*E192)&gt;'Info Sheet'!$B$21,'Info Sheet'!$B$21,(C192*E192)),0)</f>
        <v>153</v>
      </c>
      <c r="G192">
        <f t="shared" si="9"/>
        <v>3496.05</v>
      </c>
      <c r="H192" s="10">
        <f t="shared" si="10"/>
        <v>3016.05</v>
      </c>
    </row>
    <row r="193" spans="1:8">
      <c r="A193" s="51">
        <v>160</v>
      </c>
      <c r="B193" s="61">
        <v>0.56577982362883528</v>
      </c>
      <c r="C193" s="61">
        <f t="shared" si="8"/>
        <v>159</v>
      </c>
      <c r="D193" t="str">
        <f>LOOKUP(B193,'Info Sheet'!$L$2:$L$3,'Info Sheet'!$J$2:$J$3)</f>
        <v>Non-Rainy</v>
      </c>
      <c r="E193" s="172">
        <f>IF(D193='Info Sheet'!$J$3,'Info Sheet'!$M$3,'Info Sheet'!$M$2)</f>
        <v>1</v>
      </c>
      <c r="F193">
        <f>ROUNDDOWN(IF((C193*E193)&gt;'Info Sheet'!$B$21,'Info Sheet'!$B$21,(C193*E193)),0)</f>
        <v>159</v>
      </c>
      <c r="G193">
        <f t="shared" si="9"/>
        <v>3633.15</v>
      </c>
      <c r="H193" s="10">
        <f t="shared" si="10"/>
        <v>3153.15</v>
      </c>
    </row>
    <row r="194" spans="1:8">
      <c r="A194" s="51">
        <v>161</v>
      </c>
      <c r="B194" s="61">
        <v>0.90653412876004913</v>
      </c>
      <c r="C194" s="61">
        <f t="shared" si="8"/>
        <v>177</v>
      </c>
      <c r="D194" t="str">
        <f>LOOKUP(B194,'Info Sheet'!$L$2:$L$3,'Info Sheet'!$J$2:$J$3)</f>
        <v>Non-Rainy</v>
      </c>
      <c r="E194" s="172">
        <f>IF(D194='Info Sheet'!$J$3,'Info Sheet'!$M$3,'Info Sheet'!$M$2)</f>
        <v>1</v>
      </c>
      <c r="F194">
        <f>ROUNDDOWN(IF((C194*E194)&gt;'Info Sheet'!$B$21,'Info Sheet'!$B$21,(C194*E194)),0)</f>
        <v>177</v>
      </c>
      <c r="G194">
        <f t="shared" si="9"/>
        <v>4044.4500000000003</v>
      </c>
      <c r="H194" s="10">
        <f t="shared" si="10"/>
        <v>3564.4500000000003</v>
      </c>
    </row>
    <row r="195" spans="1:8">
      <c r="A195" s="51">
        <v>162</v>
      </c>
      <c r="B195" s="61">
        <v>0.43012088797610237</v>
      </c>
      <c r="C195" s="61">
        <f t="shared" si="8"/>
        <v>154</v>
      </c>
      <c r="D195" t="str">
        <f>LOOKUP(B195,'Info Sheet'!$L$2:$L$3,'Info Sheet'!$J$2:$J$3)</f>
        <v>Non-Rainy</v>
      </c>
      <c r="E195" s="172">
        <f>IF(D195='Info Sheet'!$J$3,'Info Sheet'!$M$3,'Info Sheet'!$M$2)</f>
        <v>1</v>
      </c>
      <c r="F195">
        <f>ROUNDDOWN(IF((C195*E195)&gt;'Info Sheet'!$B$21,'Info Sheet'!$B$21,(C195*E195)),0)</f>
        <v>154</v>
      </c>
      <c r="G195">
        <f t="shared" si="9"/>
        <v>3518.9</v>
      </c>
      <c r="H195" s="10">
        <f t="shared" si="10"/>
        <v>3038.9</v>
      </c>
    </row>
    <row r="196" spans="1:8">
      <c r="A196" s="51">
        <v>163</v>
      </c>
      <c r="B196" s="61">
        <v>0.93741944949401712</v>
      </c>
      <c r="C196" s="61">
        <f t="shared" si="8"/>
        <v>180</v>
      </c>
      <c r="D196" t="str">
        <f>LOOKUP(B196,'Info Sheet'!$L$2:$L$3,'Info Sheet'!$J$2:$J$3)</f>
        <v>Non-Rainy</v>
      </c>
      <c r="E196" s="172">
        <f>IF(D196='Info Sheet'!$J$3,'Info Sheet'!$M$3,'Info Sheet'!$M$2)</f>
        <v>1</v>
      </c>
      <c r="F196">
        <f>ROUNDDOWN(IF((C196*E196)&gt;'Info Sheet'!$B$21,'Info Sheet'!$B$21,(C196*E196)),0)</f>
        <v>180</v>
      </c>
      <c r="G196">
        <f t="shared" si="9"/>
        <v>4113</v>
      </c>
      <c r="H196" s="10">
        <f t="shared" si="10"/>
        <v>3633</v>
      </c>
    </row>
    <row r="197" spans="1:8">
      <c r="A197" s="51">
        <v>164</v>
      </c>
      <c r="B197" s="61">
        <v>3.8258279292866515E-3</v>
      </c>
      <c r="C197" s="61">
        <f t="shared" si="8"/>
        <v>115</v>
      </c>
      <c r="D197" t="str">
        <f>LOOKUP(B197,'Info Sheet'!$L$2:$L$3,'Info Sheet'!$J$2:$J$3)</f>
        <v>Rainy, p</v>
      </c>
      <c r="E197" s="172">
        <f>IF(D197='Info Sheet'!$J$3,'Info Sheet'!$M$3,'Info Sheet'!$M$2)</f>
        <v>0.7</v>
      </c>
      <c r="F197">
        <f>ROUNDDOWN(IF((C197*E197)&gt;'Info Sheet'!$B$21,'Info Sheet'!$B$21,(C197*E197)),0)</f>
        <v>80</v>
      </c>
      <c r="G197">
        <f t="shared" si="9"/>
        <v>1828</v>
      </c>
      <c r="H197" s="10">
        <f t="shared" si="10"/>
        <v>1348</v>
      </c>
    </row>
    <row r="198" spans="1:8">
      <c r="A198" s="51">
        <v>165</v>
      </c>
      <c r="B198" s="61">
        <v>0.98672458417977016</v>
      </c>
      <c r="C198" s="61">
        <f t="shared" si="8"/>
        <v>191</v>
      </c>
      <c r="D198" t="str">
        <f>LOOKUP(B198,'Info Sheet'!$L$2:$L$3,'Info Sheet'!$J$2:$J$3)</f>
        <v>Non-Rainy</v>
      </c>
      <c r="E198" s="172">
        <f>IF(D198='Info Sheet'!$J$3,'Info Sheet'!$M$3,'Info Sheet'!$M$2)</f>
        <v>1</v>
      </c>
      <c r="F198">
        <f>ROUNDDOWN(IF((C198*E198)&gt;'Info Sheet'!$B$21,'Info Sheet'!$B$21,(C198*E198)),0)</f>
        <v>188</v>
      </c>
      <c r="G198">
        <f t="shared" si="9"/>
        <v>4295.8</v>
      </c>
      <c r="H198" s="10">
        <f t="shared" si="10"/>
        <v>3815.8</v>
      </c>
    </row>
    <row r="199" spans="1:8">
      <c r="A199" s="51">
        <v>166</v>
      </c>
      <c r="B199" s="61">
        <v>0.48162704093688524</v>
      </c>
      <c r="C199" s="61">
        <f t="shared" si="8"/>
        <v>156</v>
      </c>
      <c r="D199" t="str">
        <f>LOOKUP(B199,'Info Sheet'!$L$2:$L$3,'Info Sheet'!$J$2:$J$3)</f>
        <v>Non-Rainy</v>
      </c>
      <c r="E199" s="172">
        <f>IF(D199='Info Sheet'!$J$3,'Info Sheet'!$M$3,'Info Sheet'!$M$2)</f>
        <v>1</v>
      </c>
      <c r="F199">
        <f>ROUNDDOWN(IF((C199*E199)&gt;'Info Sheet'!$B$21,'Info Sheet'!$B$21,(C199*E199)),0)</f>
        <v>156</v>
      </c>
      <c r="G199">
        <f t="shared" si="9"/>
        <v>3564.6000000000004</v>
      </c>
      <c r="H199" s="10">
        <f t="shared" si="10"/>
        <v>3084.6000000000004</v>
      </c>
    </row>
    <row r="200" spans="1:8">
      <c r="A200" s="51">
        <v>167</v>
      </c>
      <c r="B200" s="61">
        <v>0.6129415845869981</v>
      </c>
      <c r="C200" s="61">
        <f t="shared" si="8"/>
        <v>161</v>
      </c>
      <c r="D200" t="str">
        <f>LOOKUP(B200,'Info Sheet'!$L$2:$L$3,'Info Sheet'!$J$2:$J$3)</f>
        <v>Non-Rainy</v>
      </c>
      <c r="E200" s="172">
        <f>IF(D200='Info Sheet'!$J$3,'Info Sheet'!$M$3,'Info Sheet'!$M$2)</f>
        <v>1</v>
      </c>
      <c r="F200">
        <f>ROUNDDOWN(IF((C200*E200)&gt;'Info Sheet'!$B$21,'Info Sheet'!$B$21,(C200*E200)),0)</f>
        <v>161</v>
      </c>
      <c r="G200">
        <f t="shared" si="9"/>
        <v>3678.8500000000004</v>
      </c>
      <c r="H200" s="10">
        <f t="shared" si="10"/>
        <v>3198.8500000000004</v>
      </c>
    </row>
    <row r="201" spans="1:8">
      <c r="A201" s="51">
        <v>168</v>
      </c>
      <c r="B201" s="61">
        <v>0.90090373271762547</v>
      </c>
      <c r="C201" s="61">
        <f t="shared" si="8"/>
        <v>176</v>
      </c>
      <c r="D201" t="str">
        <f>LOOKUP(B201,'Info Sheet'!$L$2:$L$3,'Info Sheet'!$J$2:$J$3)</f>
        <v>Non-Rainy</v>
      </c>
      <c r="E201" s="172">
        <f>IF(D201='Info Sheet'!$J$3,'Info Sheet'!$M$3,'Info Sheet'!$M$2)</f>
        <v>1</v>
      </c>
      <c r="F201">
        <f>ROUNDDOWN(IF((C201*E201)&gt;'Info Sheet'!$B$21,'Info Sheet'!$B$21,(C201*E201)),0)</f>
        <v>176</v>
      </c>
      <c r="G201">
        <f t="shared" si="9"/>
        <v>4021.6000000000004</v>
      </c>
      <c r="H201" s="10">
        <f t="shared" si="10"/>
        <v>3541.6000000000004</v>
      </c>
    </row>
    <row r="202" spans="1:8">
      <c r="A202" s="51">
        <v>169</v>
      </c>
      <c r="B202" s="61">
        <v>0.53446481415759572</v>
      </c>
      <c r="C202" s="61">
        <f t="shared" si="8"/>
        <v>158</v>
      </c>
      <c r="D202" t="str">
        <f>LOOKUP(B202,'Info Sheet'!$L$2:$L$3,'Info Sheet'!$J$2:$J$3)</f>
        <v>Non-Rainy</v>
      </c>
      <c r="E202" s="172">
        <f>IF(D202='Info Sheet'!$J$3,'Info Sheet'!$M$3,'Info Sheet'!$M$2)</f>
        <v>1</v>
      </c>
      <c r="F202">
        <f>ROUNDDOWN(IF((C202*E202)&gt;'Info Sheet'!$B$21,'Info Sheet'!$B$21,(C202*E202)),0)</f>
        <v>158</v>
      </c>
      <c r="G202">
        <f t="shared" si="9"/>
        <v>3610.3</v>
      </c>
      <c r="H202" s="10">
        <f t="shared" si="10"/>
        <v>3130.3</v>
      </c>
    </row>
    <row r="203" spans="1:8">
      <c r="A203" s="51">
        <v>170</v>
      </c>
      <c r="B203" s="61">
        <v>0.93198688723828693</v>
      </c>
      <c r="C203" s="61">
        <f t="shared" si="8"/>
        <v>180</v>
      </c>
      <c r="D203" t="str">
        <f>LOOKUP(B203,'Info Sheet'!$L$2:$L$3,'Info Sheet'!$J$2:$J$3)</f>
        <v>Non-Rainy</v>
      </c>
      <c r="E203" s="172">
        <f>IF(D203='Info Sheet'!$J$3,'Info Sheet'!$M$3,'Info Sheet'!$M$2)</f>
        <v>1</v>
      </c>
      <c r="F203">
        <f>ROUNDDOWN(IF((C203*E203)&gt;'Info Sheet'!$B$21,'Info Sheet'!$B$21,(C203*E203)),0)</f>
        <v>180</v>
      </c>
      <c r="G203">
        <f t="shared" si="9"/>
        <v>4113</v>
      </c>
      <c r="H203" s="10">
        <f t="shared" si="10"/>
        <v>3633</v>
      </c>
    </row>
    <row r="204" spans="1:8">
      <c r="A204" s="51">
        <v>171</v>
      </c>
      <c r="B204" s="61">
        <v>0.79413506086553654</v>
      </c>
      <c r="C204" s="61">
        <f t="shared" si="8"/>
        <v>169</v>
      </c>
      <c r="D204" t="str">
        <f>LOOKUP(B204,'Info Sheet'!$L$2:$L$3,'Info Sheet'!$J$2:$J$3)</f>
        <v>Non-Rainy</v>
      </c>
      <c r="E204" s="172">
        <f>IF(D204='Info Sheet'!$J$3,'Info Sheet'!$M$3,'Info Sheet'!$M$2)</f>
        <v>1</v>
      </c>
      <c r="F204">
        <f>ROUNDDOWN(IF((C204*E204)&gt;'Info Sheet'!$B$21,'Info Sheet'!$B$21,(C204*E204)),0)</f>
        <v>169</v>
      </c>
      <c r="G204">
        <f t="shared" si="9"/>
        <v>3861.65</v>
      </c>
      <c r="H204" s="10">
        <f t="shared" si="10"/>
        <v>3381.65</v>
      </c>
    </row>
    <row r="205" spans="1:8">
      <c r="A205" s="51">
        <v>172</v>
      </c>
      <c r="B205" s="61">
        <v>0.53112443680964971</v>
      </c>
      <c r="C205" s="61">
        <f t="shared" si="8"/>
        <v>158</v>
      </c>
      <c r="D205" t="str">
        <f>LOOKUP(B205,'Info Sheet'!$L$2:$L$3,'Info Sheet'!$J$2:$J$3)</f>
        <v>Non-Rainy</v>
      </c>
      <c r="E205" s="172">
        <f>IF(D205='Info Sheet'!$J$3,'Info Sheet'!$M$3,'Info Sheet'!$M$2)</f>
        <v>1</v>
      </c>
      <c r="F205">
        <f>ROUNDDOWN(IF((C205*E205)&gt;'Info Sheet'!$B$21,'Info Sheet'!$B$21,(C205*E205)),0)</f>
        <v>158</v>
      </c>
      <c r="G205">
        <f t="shared" si="9"/>
        <v>3610.3</v>
      </c>
      <c r="H205" s="10">
        <f t="shared" si="10"/>
        <v>3130.3</v>
      </c>
    </row>
    <row r="206" spans="1:8">
      <c r="A206" s="51">
        <v>173</v>
      </c>
      <c r="B206" s="61">
        <v>0.97529660205306379</v>
      </c>
      <c r="C206" s="61">
        <f t="shared" si="8"/>
        <v>187</v>
      </c>
      <c r="D206" t="str">
        <f>LOOKUP(B206,'Info Sheet'!$L$2:$L$3,'Info Sheet'!$J$2:$J$3)</f>
        <v>Non-Rainy</v>
      </c>
      <c r="E206" s="172">
        <f>IF(D206='Info Sheet'!$J$3,'Info Sheet'!$M$3,'Info Sheet'!$M$2)</f>
        <v>1</v>
      </c>
      <c r="F206">
        <f>ROUNDDOWN(IF((C206*E206)&gt;'Info Sheet'!$B$21,'Info Sheet'!$B$21,(C206*E206)),0)</f>
        <v>187</v>
      </c>
      <c r="G206">
        <f t="shared" si="9"/>
        <v>4272.95</v>
      </c>
      <c r="H206" s="10">
        <f t="shared" si="10"/>
        <v>3792.95</v>
      </c>
    </row>
    <row r="207" spans="1:8">
      <c r="A207" s="51">
        <v>174</v>
      </c>
      <c r="B207" s="61">
        <v>0.36521777686472612</v>
      </c>
      <c r="C207" s="61">
        <f t="shared" si="8"/>
        <v>151</v>
      </c>
      <c r="D207" t="str">
        <f>LOOKUP(B207,'Info Sheet'!$L$2:$L$3,'Info Sheet'!$J$2:$J$3)</f>
        <v>Rainy, p</v>
      </c>
      <c r="E207" s="172">
        <f>IF(D207='Info Sheet'!$J$3,'Info Sheet'!$M$3,'Info Sheet'!$M$2)</f>
        <v>0.7</v>
      </c>
      <c r="F207">
        <f>ROUNDDOWN(IF((C207*E207)&gt;'Info Sheet'!$B$21,'Info Sheet'!$B$21,(C207*E207)),0)</f>
        <v>105</v>
      </c>
      <c r="G207">
        <f t="shared" si="9"/>
        <v>2399.25</v>
      </c>
      <c r="H207" s="10">
        <f t="shared" si="10"/>
        <v>1919.25</v>
      </c>
    </row>
    <row r="208" spans="1:8">
      <c r="A208" s="51">
        <v>175</v>
      </c>
      <c r="B208" s="61">
        <v>0.50084124133796337</v>
      </c>
      <c r="C208" s="61">
        <f t="shared" si="8"/>
        <v>156</v>
      </c>
      <c r="D208" t="str">
        <f>LOOKUP(B208,'Info Sheet'!$L$2:$L$3,'Info Sheet'!$J$2:$J$3)</f>
        <v>Non-Rainy</v>
      </c>
      <c r="E208" s="172">
        <f>IF(D208='Info Sheet'!$J$3,'Info Sheet'!$M$3,'Info Sheet'!$M$2)</f>
        <v>1</v>
      </c>
      <c r="F208">
        <f>ROUNDDOWN(IF((C208*E208)&gt;'Info Sheet'!$B$21,'Info Sheet'!$B$21,(C208*E208)),0)</f>
        <v>156</v>
      </c>
      <c r="G208">
        <f t="shared" si="9"/>
        <v>3564.6000000000004</v>
      </c>
      <c r="H208" s="10">
        <f t="shared" si="10"/>
        <v>3084.6000000000004</v>
      </c>
    </row>
    <row r="209" spans="1:8">
      <c r="A209" s="51">
        <v>176</v>
      </c>
      <c r="B209" s="61">
        <v>0.18808879921804467</v>
      </c>
      <c r="C209" s="61">
        <f t="shared" si="8"/>
        <v>142</v>
      </c>
      <c r="D209" t="str">
        <f>LOOKUP(B209,'Info Sheet'!$L$2:$L$3,'Info Sheet'!$J$2:$J$3)</f>
        <v>Rainy, p</v>
      </c>
      <c r="E209" s="172">
        <f>IF(D209='Info Sheet'!$J$3,'Info Sheet'!$M$3,'Info Sheet'!$M$2)</f>
        <v>0.7</v>
      </c>
      <c r="F209">
        <f>ROUNDDOWN(IF((C209*E209)&gt;'Info Sheet'!$B$21,'Info Sheet'!$B$21,(C209*E209)),0)</f>
        <v>99</v>
      </c>
      <c r="G209">
        <f t="shared" si="9"/>
        <v>2262.15</v>
      </c>
      <c r="H209" s="10">
        <f t="shared" si="10"/>
        <v>1782.15</v>
      </c>
    </row>
    <row r="210" spans="1:8">
      <c r="A210" s="51">
        <v>177</v>
      </c>
      <c r="B210" s="61">
        <v>0.74986811535345899</v>
      </c>
      <c r="C210" s="61">
        <f t="shared" si="8"/>
        <v>167</v>
      </c>
      <c r="D210" t="str">
        <f>LOOKUP(B210,'Info Sheet'!$L$2:$L$3,'Info Sheet'!$J$2:$J$3)</f>
        <v>Non-Rainy</v>
      </c>
      <c r="E210" s="172">
        <f>IF(D210='Info Sheet'!$J$3,'Info Sheet'!$M$3,'Info Sheet'!$M$2)</f>
        <v>1</v>
      </c>
      <c r="F210">
        <f>ROUNDDOWN(IF((C210*E210)&gt;'Info Sheet'!$B$21,'Info Sheet'!$B$21,(C210*E210)),0)</f>
        <v>167</v>
      </c>
      <c r="G210">
        <f t="shared" si="9"/>
        <v>3815.9500000000003</v>
      </c>
      <c r="H210" s="10">
        <f t="shared" si="10"/>
        <v>3335.9500000000003</v>
      </c>
    </row>
    <row r="211" spans="1:8">
      <c r="A211" s="51">
        <v>178</v>
      </c>
      <c r="B211" s="61">
        <v>0.52355623264207396</v>
      </c>
      <c r="C211" s="61">
        <f t="shared" si="8"/>
        <v>157</v>
      </c>
      <c r="D211" t="str">
        <f>LOOKUP(B211,'Info Sheet'!$L$2:$L$3,'Info Sheet'!$J$2:$J$3)</f>
        <v>Non-Rainy</v>
      </c>
      <c r="E211" s="172">
        <f>IF(D211='Info Sheet'!$J$3,'Info Sheet'!$M$3,'Info Sheet'!$M$2)</f>
        <v>1</v>
      </c>
      <c r="F211">
        <f>ROUNDDOWN(IF((C211*E211)&gt;'Info Sheet'!$B$21,'Info Sheet'!$B$21,(C211*E211)),0)</f>
        <v>157</v>
      </c>
      <c r="G211">
        <f t="shared" si="9"/>
        <v>3587.4500000000003</v>
      </c>
      <c r="H211" s="10">
        <f t="shared" si="10"/>
        <v>3107.4500000000003</v>
      </c>
    </row>
    <row r="212" spans="1:8">
      <c r="A212" s="51">
        <v>179</v>
      </c>
      <c r="B212" s="61">
        <v>0.50745939020024011</v>
      </c>
      <c r="C212" s="61">
        <f t="shared" si="8"/>
        <v>157</v>
      </c>
      <c r="D212" t="str">
        <f>LOOKUP(B212,'Info Sheet'!$L$2:$L$3,'Info Sheet'!$J$2:$J$3)</f>
        <v>Non-Rainy</v>
      </c>
      <c r="E212" s="172">
        <f>IF(D212='Info Sheet'!$J$3,'Info Sheet'!$M$3,'Info Sheet'!$M$2)</f>
        <v>1</v>
      </c>
      <c r="F212">
        <f>ROUNDDOWN(IF((C212*E212)&gt;'Info Sheet'!$B$21,'Info Sheet'!$B$21,(C212*E212)),0)</f>
        <v>157</v>
      </c>
      <c r="G212">
        <f t="shared" si="9"/>
        <v>3587.4500000000003</v>
      </c>
      <c r="H212" s="10">
        <f t="shared" si="10"/>
        <v>3107.4500000000003</v>
      </c>
    </row>
    <row r="213" spans="1:8">
      <c r="A213" s="51">
        <v>180</v>
      </c>
      <c r="B213" s="61">
        <v>0.2706650890991904</v>
      </c>
      <c r="C213" s="61">
        <f t="shared" si="8"/>
        <v>147</v>
      </c>
      <c r="D213" t="str">
        <f>LOOKUP(B213,'Info Sheet'!$L$2:$L$3,'Info Sheet'!$J$2:$J$3)</f>
        <v>Rainy, p</v>
      </c>
      <c r="E213" s="172">
        <f>IF(D213='Info Sheet'!$J$3,'Info Sheet'!$M$3,'Info Sheet'!$M$2)</f>
        <v>0.7</v>
      </c>
      <c r="F213">
        <f>ROUNDDOWN(IF((C213*E213)&gt;'Info Sheet'!$B$21,'Info Sheet'!$B$21,(C213*E213)),0)</f>
        <v>102</v>
      </c>
      <c r="G213">
        <f t="shared" si="9"/>
        <v>2330.7000000000003</v>
      </c>
      <c r="H213" s="10">
        <f t="shared" si="10"/>
        <v>1850.7000000000003</v>
      </c>
    </row>
    <row r="214" spans="1:8">
      <c r="A214" s="51">
        <v>181</v>
      </c>
      <c r="B214" s="61">
        <v>0.2563232303876134</v>
      </c>
      <c r="C214" s="61">
        <f t="shared" si="8"/>
        <v>146</v>
      </c>
      <c r="D214" t="str">
        <f>LOOKUP(B214,'Info Sheet'!$L$2:$L$3,'Info Sheet'!$J$2:$J$3)</f>
        <v>Rainy, p</v>
      </c>
      <c r="E214" s="172">
        <f>IF(D214='Info Sheet'!$J$3,'Info Sheet'!$M$3,'Info Sheet'!$M$2)</f>
        <v>0.7</v>
      </c>
      <c r="F214">
        <f>ROUNDDOWN(IF((C214*E214)&gt;'Info Sheet'!$B$21,'Info Sheet'!$B$21,(C214*E214)),0)</f>
        <v>102</v>
      </c>
      <c r="G214">
        <f t="shared" si="9"/>
        <v>2330.7000000000003</v>
      </c>
      <c r="H214" s="10">
        <f t="shared" si="10"/>
        <v>1850.7000000000003</v>
      </c>
    </row>
    <row r="215" spans="1:8">
      <c r="A215" s="51">
        <v>182</v>
      </c>
      <c r="B215" s="61">
        <v>0.28079564059882811</v>
      </c>
      <c r="C215" s="61">
        <f t="shared" si="8"/>
        <v>147</v>
      </c>
      <c r="D215" t="str">
        <f>LOOKUP(B215,'Info Sheet'!$L$2:$L$3,'Info Sheet'!$J$2:$J$3)</f>
        <v>Rainy, p</v>
      </c>
      <c r="E215" s="172">
        <f>IF(D215='Info Sheet'!$J$3,'Info Sheet'!$M$3,'Info Sheet'!$M$2)</f>
        <v>0.7</v>
      </c>
      <c r="F215">
        <f>ROUNDDOWN(IF((C215*E215)&gt;'Info Sheet'!$B$21,'Info Sheet'!$B$21,(C215*E215)),0)</f>
        <v>102</v>
      </c>
      <c r="G215">
        <f t="shared" si="9"/>
        <v>2330.7000000000003</v>
      </c>
      <c r="H215" s="10">
        <f t="shared" si="10"/>
        <v>1850.7000000000003</v>
      </c>
    </row>
    <row r="216" spans="1:8">
      <c r="A216" s="51">
        <v>183</v>
      </c>
      <c r="B216" s="61">
        <v>0.66579172096007744</v>
      </c>
      <c r="C216" s="61">
        <f t="shared" si="8"/>
        <v>163</v>
      </c>
      <c r="D216" t="str">
        <f>LOOKUP(B216,'Info Sheet'!$L$2:$L$3,'Info Sheet'!$J$2:$J$3)</f>
        <v>Non-Rainy</v>
      </c>
      <c r="E216" s="172">
        <f>IF(D216='Info Sheet'!$J$3,'Info Sheet'!$M$3,'Info Sheet'!$M$2)</f>
        <v>1</v>
      </c>
      <c r="F216">
        <f>ROUNDDOWN(IF((C216*E216)&gt;'Info Sheet'!$B$21,'Info Sheet'!$B$21,(C216*E216)),0)</f>
        <v>163</v>
      </c>
      <c r="G216">
        <f t="shared" si="9"/>
        <v>3724.55</v>
      </c>
      <c r="H216" s="10">
        <f t="shared" si="10"/>
        <v>3244.55</v>
      </c>
    </row>
    <row r="217" spans="1:8">
      <c r="A217" s="51">
        <v>184</v>
      </c>
      <c r="B217" s="61">
        <v>0.62225287789416994</v>
      </c>
      <c r="C217" s="61">
        <f t="shared" si="8"/>
        <v>161</v>
      </c>
      <c r="D217" t="str">
        <f>LOOKUP(B217,'Info Sheet'!$L$2:$L$3,'Info Sheet'!$J$2:$J$3)</f>
        <v>Non-Rainy</v>
      </c>
      <c r="E217" s="172">
        <f>IF(D217='Info Sheet'!$J$3,'Info Sheet'!$M$3,'Info Sheet'!$M$2)</f>
        <v>1</v>
      </c>
      <c r="F217">
        <f>ROUNDDOWN(IF((C217*E217)&gt;'Info Sheet'!$B$21,'Info Sheet'!$B$21,(C217*E217)),0)</f>
        <v>161</v>
      </c>
      <c r="G217">
        <f t="shared" si="9"/>
        <v>3678.8500000000004</v>
      </c>
      <c r="H217" s="10">
        <f t="shared" si="10"/>
        <v>3198.8500000000004</v>
      </c>
    </row>
    <row r="218" spans="1:8">
      <c r="A218" s="51">
        <v>185</v>
      </c>
      <c r="B218" s="61">
        <v>2.8147750710774133E-3</v>
      </c>
      <c r="C218" s="61">
        <f t="shared" si="8"/>
        <v>113</v>
      </c>
      <c r="D218" t="str">
        <f>LOOKUP(B218,'Info Sheet'!$L$2:$L$3,'Info Sheet'!$J$2:$J$3)</f>
        <v>Rainy, p</v>
      </c>
      <c r="E218" s="172">
        <f>IF(D218='Info Sheet'!$J$3,'Info Sheet'!$M$3,'Info Sheet'!$M$2)</f>
        <v>0.7</v>
      </c>
      <c r="F218">
        <f>ROUNDDOWN(IF((C218*E218)&gt;'Info Sheet'!$B$21,'Info Sheet'!$B$21,(C218*E218)),0)</f>
        <v>79</v>
      </c>
      <c r="G218">
        <f t="shared" si="9"/>
        <v>1805.15</v>
      </c>
      <c r="H218" s="10">
        <f t="shared" si="10"/>
        <v>1325.15</v>
      </c>
    </row>
    <row r="219" spans="1:8">
      <c r="A219" s="51">
        <v>186</v>
      </c>
      <c r="B219" s="61">
        <v>0.48276472842968554</v>
      </c>
      <c r="C219" s="61">
        <f t="shared" si="8"/>
        <v>156</v>
      </c>
      <c r="D219" t="str">
        <f>LOOKUP(B219,'Info Sheet'!$L$2:$L$3,'Info Sheet'!$J$2:$J$3)</f>
        <v>Non-Rainy</v>
      </c>
      <c r="E219" s="172">
        <f>IF(D219='Info Sheet'!$J$3,'Info Sheet'!$M$3,'Info Sheet'!$M$2)</f>
        <v>1</v>
      </c>
      <c r="F219">
        <f>ROUNDDOWN(IF((C219*E219)&gt;'Info Sheet'!$B$21,'Info Sheet'!$B$21,(C219*E219)),0)</f>
        <v>156</v>
      </c>
      <c r="G219">
        <f t="shared" si="9"/>
        <v>3564.6000000000004</v>
      </c>
      <c r="H219" s="10">
        <f t="shared" si="10"/>
        <v>3084.6000000000004</v>
      </c>
    </row>
    <row r="220" spans="1:8">
      <c r="A220" s="51">
        <v>187</v>
      </c>
      <c r="B220" s="61">
        <v>0.72477394038493692</v>
      </c>
      <c r="C220" s="61">
        <f t="shared" si="8"/>
        <v>166</v>
      </c>
      <c r="D220" t="str">
        <f>LOOKUP(B220,'Info Sheet'!$L$2:$L$3,'Info Sheet'!$J$2:$J$3)</f>
        <v>Non-Rainy</v>
      </c>
      <c r="E220" s="172">
        <f>IF(D220='Info Sheet'!$J$3,'Info Sheet'!$M$3,'Info Sheet'!$M$2)</f>
        <v>1</v>
      </c>
      <c r="F220">
        <f>ROUNDDOWN(IF((C220*E220)&gt;'Info Sheet'!$B$21,'Info Sheet'!$B$21,(C220*E220)),0)</f>
        <v>166</v>
      </c>
      <c r="G220">
        <f t="shared" si="9"/>
        <v>3793.1000000000004</v>
      </c>
      <c r="H220" s="10">
        <f t="shared" si="10"/>
        <v>3313.1000000000004</v>
      </c>
    </row>
    <row r="221" spans="1:8">
      <c r="A221" s="51">
        <v>188</v>
      </c>
      <c r="B221" s="61">
        <v>0.48900752152366045</v>
      </c>
      <c r="C221" s="61">
        <f t="shared" si="8"/>
        <v>156</v>
      </c>
      <c r="D221" t="str">
        <f>LOOKUP(B221,'Info Sheet'!$L$2:$L$3,'Info Sheet'!$J$2:$J$3)</f>
        <v>Non-Rainy</v>
      </c>
      <c r="E221" s="172">
        <f>IF(D221='Info Sheet'!$J$3,'Info Sheet'!$M$3,'Info Sheet'!$M$2)</f>
        <v>1</v>
      </c>
      <c r="F221">
        <f>ROUNDDOWN(IF((C221*E221)&gt;'Info Sheet'!$B$21,'Info Sheet'!$B$21,(C221*E221)),0)</f>
        <v>156</v>
      </c>
      <c r="G221">
        <f t="shared" si="9"/>
        <v>3564.6000000000004</v>
      </c>
      <c r="H221" s="10">
        <f t="shared" si="10"/>
        <v>3084.6000000000004</v>
      </c>
    </row>
    <row r="222" spans="1:8">
      <c r="A222" s="51">
        <v>189</v>
      </c>
      <c r="B222" s="61">
        <v>0.41873311376898337</v>
      </c>
      <c r="C222" s="61">
        <f t="shared" si="8"/>
        <v>153</v>
      </c>
      <c r="D222" t="str">
        <f>LOOKUP(B222,'Info Sheet'!$L$2:$L$3,'Info Sheet'!$J$2:$J$3)</f>
        <v>Non-Rainy</v>
      </c>
      <c r="E222" s="172">
        <f>IF(D222='Info Sheet'!$J$3,'Info Sheet'!$M$3,'Info Sheet'!$M$2)</f>
        <v>1</v>
      </c>
      <c r="F222">
        <f>ROUNDDOWN(IF((C222*E222)&gt;'Info Sheet'!$B$21,'Info Sheet'!$B$21,(C222*E222)),0)</f>
        <v>153</v>
      </c>
      <c r="G222">
        <f t="shared" si="9"/>
        <v>3496.05</v>
      </c>
      <c r="H222" s="10">
        <f t="shared" si="10"/>
        <v>3016.05</v>
      </c>
    </row>
    <row r="223" spans="1:8">
      <c r="A223" s="51">
        <v>190</v>
      </c>
      <c r="B223" s="61">
        <v>0.26736549969030943</v>
      </c>
      <c r="C223" s="61">
        <f t="shared" si="8"/>
        <v>147</v>
      </c>
      <c r="D223" t="str">
        <f>LOOKUP(B223,'Info Sheet'!$L$2:$L$3,'Info Sheet'!$J$2:$J$3)</f>
        <v>Rainy, p</v>
      </c>
      <c r="E223" s="172">
        <f>IF(D223='Info Sheet'!$J$3,'Info Sheet'!$M$3,'Info Sheet'!$M$2)</f>
        <v>0.7</v>
      </c>
      <c r="F223">
        <f>ROUNDDOWN(IF((C223*E223)&gt;'Info Sheet'!$B$21,'Info Sheet'!$B$21,(C223*E223)),0)</f>
        <v>102</v>
      </c>
      <c r="G223">
        <f t="shared" si="9"/>
        <v>2330.7000000000003</v>
      </c>
      <c r="H223" s="10">
        <f t="shared" si="10"/>
        <v>1850.7000000000003</v>
      </c>
    </row>
    <row r="224" spans="1:8">
      <c r="A224" s="51">
        <v>191</v>
      </c>
      <c r="B224" s="61">
        <v>0.66489853691639411</v>
      </c>
      <c r="C224" s="61">
        <f t="shared" si="8"/>
        <v>163</v>
      </c>
      <c r="D224" t="str">
        <f>LOOKUP(B224,'Info Sheet'!$L$2:$L$3,'Info Sheet'!$J$2:$J$3)</f>
        <v>Non-Rainy</v>
      </c>
      <c r="E224" s="172">
        <f>IF(D224='Info Sheet'!$J$3,'Info Sheet'!$M$3,'Info Sheet'!$M$2)</f>
        <v>1</v>
      </c>
      <c r="F224">
        <f>ROUNDDOWN(IF((C224*E224)&gt;'Info Sheet'!$B$21,'Info Sheet'!$B$21,(C224*E224)),0)</f>
        <v>163</v>
      </c>
      <c r="G224">
        <f t="shared" si="9"/>
        <v>3724.55</v>
      </c>
      <c r="H224" s="10">
        <f t="shared" si="10"/>
        <v>3244.55</v>
      </c>
    </row>
    <row r="225" spans="1:8">
      <c r="A225" s="51">
        <v>192</v>
      </c>
      <c r="B225" s="61">
        <v>0.33742160511113872</v>
      </c>
      <c r="C225" s="61">
        <f t="shared" si="8"/>
        <v>150</v>
      </c>
      <c r="D225" t="str">
        <f>LOOKUP(B225,'Info Sheet'!$L$2:$L$3,'Info Sheet'!$J$2:$J$3)</f>
        <v>Rainy, p</v>
      </c>
      <c r="E225" s="172">
        <f>IF(D225='Info Sheet'!$J$3,'Info Sheet'!$M$3,'Info Sheet'!$M$2)</f>
        <v>0.7</v>
      </c>
      <c r="F225">
        <f>ROUNDDOWN(IF((C225*E225)&gt;'Info Sheet'!$B$21,'Info Sheet'!$B$21,(C225*E225)),0)</f>
        <v>105</v>
      </c>
      <c r="G225">
        <f t="shared" si="9"/>
        <v>2399.25</v>
      </c>
      <c r="H225" s="10">
        <f t="shared" si="10"/>
        <v>1919.25</v>
      </c>
    </row>
    <row r="226" spans="1:8">
      <c r="A226" s="51">
        <v>193</v>
      </c>
      <c r="B226" s="61">
        <v>0.85143570344213515</v>
      </c>
      <c r="C226" s="61">
        <f t="shared" ref="C226:C289" si="11">ROUNDDOWN(_xlfn.NORM.INV(B226,$B$18,$B$22),0)</f>
        <v>173</v>
      </c>
      <c r="D226" t="str">
        <f>LOOKUP(B226,'Info Sheet'!$L$2:$L$3,'Info Sheet'!$J$2:$J$3)</f>
        <v>Non-Rainy</v>
      </c>
      <c r="E226" s="172">
        <f>IF(D226='Info Sheet'!$J$3,'Info Sheet'!$M$3,'Info Sheet'!$M$2)</f>
        <v>1</v>
      </c>
      <c r="F226">
        <f>ROUNDDOWN(IF((C226*E226)&gt;'Info Sheet'!$B$21,'Info Sheet'!$B$21,(C226*E226)),0)</f>
        <v>173</v>
      </c>
      <c r="G226">
        <f t="shared" ref="G226:G289" si="12">F226*$J$27</f>
        <v>3953.05</v>
      </c>
      <c r="H226" s="10">
        <f t="shared" ref="H226:H289" si="13">G226-$J$28</f>
        <v>3473.05</v>
      </c>
    </row>
    <row r="227" spans="1:8">
      <c r="A227" s="51">
        <v>194</v>
      </c>
      <c r="B227" s="61">
        <v>2.1786145646314981E-2</v>
      </c>
      <c r="C227" s="61">
        <f t="shared" si="11"/>
        <v>125</v>
      </c>
      <c r="D227" t="str">
        <f>LOOKUP(B227,'Info Sheet'!$L$2:$L$3,'Info Sheet'!$J$2:$J$3)</f>
        <v>Rainy, p</v>
      </c>
      <c r="E227" s="172">
        <f>IF(D227='Info Sheet'!$J$3,'Info Sheet'!$M$3,'Info Sheet'!$M$2)</f>
        <v>0.7</v>
      </c>
      <c r="F227">
        <f>ROUNDDOWN(IF((C227*E227)&gt;'Info Sheet'!$B$21,'Info Sheet'!$B$21,(C227*E227)),0)</f>
        <v>87</v>
      </c>
      <c r="G227">
        <f t="shared" si="12"/>
        <v>1987.95</v>
      </c>
      <c r="H227" s="10">
        <f t="shared" si="13"/>
        <v>1507.95</v>
      </c>
    </row>
    <row r="228" spans="1:8">
      <c r="A228" s="51">
        <v>195</v>
      </c>
      <c r="B228" s="61">
        <v>0.64795606697580133</v>
      </c>
      <c r="C228" s="61">
        <f t="shared" si="11"/>
        <v>162</v>
      </c>
      <c r="D228" t="str">
        <f>LOOKUP(B228,'Info Sheet'!$L$2:$L$3,'Info Sheet'!$J$2:$J$3)</f>
        <v>Non-Rainy</v>
      </c>
      <c r="E228" s="172">
        <f>IF(D228='Info Sheet'!$J$3,'Info Sheet'!$M$3,'Info Sheet'!$M$2)</f>
        <v>1</v>
      </c>
      <c r="F228">
        <f>ROUNDDOWN(IF((C228*E228)&gt;'Info Sheet'!$B$21,'Info Sheet'!$B$21,(C228*E228)),0)</f>
        <v>162</v>
      </c>
      <c r="G228">
        <f t="shared" si="12"/>
        <v>3701.7000000000003</v>
      </c>
      <c r="H228" s="10">
        <f t="shared" si="13"/>
        <v>3221.7000000000003</v>
      </c>
    </row>
    <row r="229" spans="1:8">
      <c r="A229" s="51">
        <v>196</v>
      </c>
      <c r="B229" s="61">
        <v>0.21989994865858198</v>
      </c>
      <c r="C229" s="61">
        <f t="shared" si="11"/>
        <v>144</v>
      </c>
      <c r="D229" t="str">
        <f>LOOKUP(B229,'Info Sheet'!$L$2:$L$3,'Info Sheet'!$J$2:$J$3)</f>
        <v>Rainy, p</v>
      </c>
      <c r="E229" s="172">
        <f>IF(D229='Info Sheet'!$J$3,'Info Sheet'!$M$3,'Info Sheet'!$M$2)</f>
        <v>0.7</v>
      </c>
      <c r="F229">
        <f>ROUNDDOWN(IF((C229*E229)&gt;'Info Sheet'!$B$21,'Info Sheet'!$B$21,(C229*E229)),0)</f>
        <v>100</v>
      </c>
      <c r="G229">
        <f t="shared" si="12"/>
        <v>2285</v>
      </c>
      <c r="H229" s="10">
        <f t="shared" si="13"/>
        <v>1805</v>
      </c>
    </row>
    <row r="230" spans="1:8">
      <c r="A230" s="51">
        <v>197</v>
      </c>
      <c r="B230" s="61">
        <v>0.59829759059683951</v>
      </c>
      <c r="C230" s="61">
        <f t="shared" si="11"/>
        <v>160</v>
      </c>
      <c r="D230" t="str">
        <f>LOOKUP(B230,'Info Sheet'!$L$2:$L$3,'Info Sheet'!$J$2:$J$3)</f>
        <v>Non-Rainy</v>
      </c>
      <c r="E230" s="172">
        <f>IF(D230='Info Sheet'!$J$3,'Info Sheet'!$M$3,'Info Sheet'!$M$2)</f>
        <v>1</v>
      </c>
      <c r="F230">
        <f>ROUNDDOWN(IF((C230*E230)&gt;'Info Sheet'!$B$21,'Info Sheet'!$B$21,(C230*E230)),0)</f>
        <v>160</v>
      </c>
      <c r="G230">
        <f t="shared" si="12"/>
        <v>3656</v>
      </c>
      <c r="H230" s="10">
        <f t="shared" si="13"/>
        <v>3176</v>
      </c>
    </row>
    <row r="231" spans="1:8">
      <c r="A231" s="51">
        <v>198</v>
      </c>
      <c r="B231" s="61">
        <v>0.14829655624613114</v>
      </c>
      <c r="C231" s="61">
        <f t="shared" si="11"/>
        <v>140</v>
      </c>
      <c r="D231" t="str">
        <f>LOOKUP(B231,'Info Sheet'!$L$2:$L$3,'Info Sheet'!$J$2:$J$3)</f>
        <v>Rainy, p</v>
      </c>
      <c r="E231" s="172">
        <f>IF(D231='Info Sheet'!$J$3,'Info Sheet'!$M$3,'Info Sheet'!$M$2)</f>
        <v>0.7</v>
      </c>
      <c r="F231">
        <f>ROUNDDOWN(IF((C231*E231)&gt;'Info Sheet'!$B$21,'Info Sheet'!$B$21,(C231*E231)),0)</f>
        <v>98</v>
      </c>
      <c r="G231">
        <f t="shared" si="12"/>
        <v>2239.3000000000002</v>
      </c>
      <c r="H231" s="10">
        <f t="shared" si="13"/>
        <v>1759.3000000000002</v>
      </c>
    </row>
    <row r="232" spans="1:8">
      <c r="A232" s="51">
        <v>199</v>
      </c>
      <c r="B232" s="61">
        <v>0.96493255015821744</v>
      </c>
      <c r="C232" s="61">
        <f t="shared" si="11"/>
        <v>185</v>
      </c>
      <c r="D232" t="str">
        <f>LOOKUP(B232,'Info Sheet'!$L$2:$L$3,'Info Sheet'!$J$2:$J$3)</f>
        <v>Non-Rainy</v>
      </c>
      <c r="E232" s="172">
        <f>IF(D232='Info Sheet'!$J$3,'Info Sheet'!$M$3,'Info Sheet'!$M$2)</f>
        <v>1</v>
      </c>
      <c r="F232">
        <f>ROUNDDOWN(IF((C232*E232)&gt;'Info Sheet'!$B$21,'Info Sheet'!$B$21,(C232*E232)),0)</f>
        <v>185</v>
      </c>
      <c r="G232">
        <f t="shared" si="12"/>
        <v>4227.25</v>
      </c>
      <c r="H232" s="10">
        <f t="shared" si="13"/>
        <v>3747.25</v>
      </c>
    </row>
    <row r="233" spans="1:8">
      <c r="A233" s="51">
        <v>200</v>
      </c>
      <c r="B233" s="61">
        <v>0.81425757739989257</v>
      </c>
      <c r="C233" s="61">
        <f t="shared" si="11"/>
        <v>170</v>
      </c>
      <c r="D233" t="str">
        <f>LOOKUP(B233,'Info Sheet'!$L$2:$L$3,'Info Sheet'!$J$2:$J$3)</f>
        <v>Non-Rainy</v>
      </c>
      <c r="E233" s="172">
        <f>IF(D233='Info Sheet'!$J$3,'Info Sheet'!$M$3,'Info Sheet'!$M$2)</f>
        <v>1</v>
      </c>
      <c r="F233">
        <f>ROUNDDOWN(IF((C233*E233)&gt;'Info Sheet'!$B$21,'Info Sheet'!$B$21,(C233*E233)),0)</f>
        <v>170</v>
      </c>
      <c r="G233">
        <f t="shared" si="12"/>
        <v>3884.5000000000005</v>
      </c>
      <c r="H233" s="10">
        <f t="shared" si="13"/>
        <v>3404.5000000000005</v>
      </c>
    </row>
    <row r="234" spans="1:8">
      <c r="A234" s="51">
        <v>201</v>
      </c>
      <c r="B234" s="61">
        <v>0.43229305398352325</v>
      </c>
      <c r="C234" s="61">
        <f t="shared" si="11"/>
        <v>154</v>
      </c>
      <c r="D234" t="str">
        <f>LOOKUP(B234,'Info Sheet'!$L$2:$L$3,'Info Sheet'!$J$2:$J$3)</f>
        <v>Non-Rainy</v>
      </c>
      <c r="E234" s="172">
        <f>IF(D234='Info Sheet'!$J$3,'Info Sheet'!$M$3,'Info Sheet'!$M$2)</f>
        <v>1</v>
      </c>
      <c r="F234">
        <f>ROUNDDOWN(IF((C234*E234)&gt;'Info Sheet'!$B$21,'Info Sheet'!$B$21,(C234*E234)),0)</f>
        <v>154</v>
      </c>
      <c r="G234">
        <f t="shared" si="12"/>
        <v>3518.9</v>
      </c>
      <c r="H234" s="10">
        <f t="shared" si="13"/>
        <v>3038.9</v>
      </c>
    </row>
    <row r="235" spans="1:8">
      <c r="A235" s="51">
        <v>202</v>
      </c>
      <c r="B235" s="61">
        <v>0.43087579136107446</v>
      </c>
      <c r="C235" s="61">
        <f t="shared" si="11"/>
        <v>154</v>
      </c>
      <c r="D235" t="str">
        <f>LOOKUP(B235,'Info Sheet'!$L$2:$L$3,'Info Sheet'!$J$2:$J$3)</f>
        <v>Non-Rainy</v>
      </c>
      <c r="E235" s="172">
        <f>IF(D235='Info Sheet'!$J$3,'Info Sheet'!$M$3,'Info Sheet'!$M$2)</f>
        <v>1</v>
      </c>
      <c r="F235">
        <f>ROUNDDOWN(IF((C235*E235)&gt;'Info Sheet'!$B$21,'Info Sheet'!$B$21,(C235*E235)),0)</f>
        <v>154</v>
      </c>
      <c r="G235">
        <f t="shared" si="12"/>
        <v>3518.9</v>
      </c>
      <c r="H235" s="10">
        <f t="shared" si="13"/>
        <v>3038.9</v>
      </c>
    </row>
    <row r="236" spans="1:8">
      <c r="A236" s="51">
        <v>203</v>
      </c>
      <c r="B236" s="61">
        <v>0.44156228894010141</v>
      </c>
      <c r="C236" s="61">
        <f t="shared" si="11"/>
        <v>154</v>
      </c>
      <c r="D236" t="str">
        <f>LOOKUP(B236,'Info Sheet'!$L$2:$L$3,'Info Sheet'!$J$2:$J$3)</f>
        <v>Non-Rainy</v>
      </c>
      <c r="E236" s="172">
        <f>IF(D236='Info Sheet'!$J$3,'Info Sheet'!$M$3,'Info Sheet'!$M$2)</f>
        <v>1</v>
      </c>
      <c r="F236">
        <f>ROUNDDOWN(IF((C236*E236)&gt;'Info Sheet'!$B$21,'Info Sheet'!$B$21,(C236*E236)),0)</f>
        <v>154</v>
      </c>
      <c r="G236">
        <f t="shared" si="12"/>
        <v>3518.9</v>
      </c>
      <c r="H236" s="10">
        <f t="shared" si="13"/>
        <v>3038.9</v>
      </c>
    </row>
    <row r="237" spans="1:8">
      <c r="A237" s="51">
        <v>204</v>
      </c>
      <c r="B237" s="61">
        <v>0.93337458828487663</v>
      </c>
      <c r="C237" s="61">
        <f t="shared" si="11"/>
        <v>180</v>
      </c>
      <c r="D237" t="str">
        <f>LOOKUP(B237,'Info Sheet'!$L$2:$L$3,'Info Sheet'!$J$2:$J$3)</f>
        <v>Non-Rainy</v>
      </c>
      <c r="E237" s="172">
        <f>IF(D237='Info Sheet'!$J$3,'Info Sheet'!$M$3,'Info Sheet'!$M$2)</f>
        <v>1</v>
      </c>
      <c r="F237">
        <f>ROUNDDOWN(IF((C237*E237)&gt;'Info Sheet'!$B$21,'Info Sheet'!$B$21,(C237*E237)),0)</f>
        <v>180</v>
      </c>
      <c r="G237">
        <f t="shared" si="12"/>
        <v>4113</v>
      </c>
      <c r="H237" s="10">
        <f t="shared" si="13"/>
        <v>3633</v>
      </c>
    </row>
    <row r="238" spans="1:8">
      <c r="A238" s="51">
        <v>205</v>
      </c>
      <c r="B238" s="61">
        <v>0.63323968835939759</v>
      </c>
      <c r="C238" s="61">
        <f t="shared" si="11"/>
        <v>162</v>
      </c>
      <c r="D238" t="str">
        <f>LOOKUP(B238,'Info Sheet'!$L$2:$L$3,'Info Sheet'!$J$2:$J$3)</f>
        <v>Non-Rainy</v>
      </c>
      <c r="E238" s="172">
        <f>IF(D238='Info Sheet'!$J$3,'Info Sheet'!$M$3,'Info Sheet'!$M$2)</f>
        <v>1</v>
      </c>
      <c r="F238">
        <f>ROUNDDOWN(IF((C238*E238)&gt;'Info Sheet'!$B$21,'Info Sheet'!$B$21,(C238*E238)),0)</f>
        <v>162</v>
      </c>
      <c r="G238">
        <f t="shared" si="12"/>
        <v>3701.7000000000003</v>
      </c>
      <c r="H238" s="10">
        <f t="shared" si="13"/>
        <v>3221.7000000000003</v>
      </c>
    </row>
    <row r="239" spans="1:8">
      <c r="A239" s="51">
        <v>206</v>
      </c>
      <c r="B239" s="61">
        <v>2.6691454389107694E-2</v>
      </c>
      <c r="C239" s="61">
        <f t="shared" si="11"/>
        <v>126</v>
      </c>
      <c r="D239" t="str">
        <f>LOOKUP(B239,'Info Sheet'!$L$2:$L$3,'Info Sheet'!$J$2:$J$3)</f>
        <v>Rainy, p</v>
      </c>
      <c r="E239" s="172">
        <f>IF(D239='Info Sheet'!$J$3,'Info Sheet'!$M$3,'Info Sheet'!$M$2)</f>
        <v>0.7</v>
      </c>
      <c r="F239">
        <f>ROUNDDOWN(IF((C239*E239)&gt;'Info Sheet'!$B$21,'Info Sheet'!$B$21,(C239*E239)),0)</f>
        <v>88</v>
      </c>
      <c r="G239">
        <f t="shared" si="12"/>
        <v>2010.8000000000002</v>
      </c>
      <c r="H239" s="10">
        <f t="shared" si="13"/>
        <v>1530.8000000000002</v>
      </c>
    </row>
    <row r="240" spans="1:8">
      <c r="A240" s="51">
        <v>207</v>
      </c>
      <c r="B240" s="61">
        <v>0.51223010215397935</v>
      </c>
      <c r="C240" s="61">
        <f t="shared" si="11"/>
        <v>157</v>
      </c>
      <c r="D240" t="str">
        <f>LOOKUP(B240,'Info Sheet'!$L$2:$L$3,'Info Sheet'!$J$2:$J$3)</f>
        <v>Non-Rainy</v>
      </c>
      <c r="E240" s="172">
        <f>IF(D240='Info Sheet'!$J$3,'Info Sheet'!$M$3,'Info Sheet'!$M$2)</f>
        <v>1</v>
      </c>
      <c r="F240">
        <f>ROUNDDOWN(IF((C240*E240)&gt;'Info Sheet'!$B$21,'Info Sheet'!$B$21,(C240*E240)),0)</f>
        <v>157</v>
      </c>
      <c r="G240">
        <f t="shared" si="12"/>
        <v>3587.4500000000003</v>
      </c>
      <c r="H240" s="10">
        <f t="shared" si="13"/>
        <v>3107.4500000000003</v>
      </c>
    </row>
    <row r="241" spans="1:8">
      <c r="A241" s="51">
        <v>208</v>
      </c>
      <c r="B241" s="61">
        <v>0.74970821064324111</v>
      </c>
      <c r="C241" s="61">
        <f t="shared" si="11"/>
        <v>167</v>
      </c>
      <c r="D241" t="str">
        <f>LOOKUP(B241,'Info Sheet'!$L$2:$L$3,'Info Sheet'!$J$2:$J$3)</f>
        <v>Non-Rainy</v>
      </c>
      <c r="E241" s="172">
        <f>IF(D241='Info Sheet'!$J$3,'Info Sheet'!$M$3,'Info Sheet'!$M$2)</f>
        <v>1</v>
      </c>
      <c r="F241">
        <f>ROUNDDOWN(IF((C241*E241)&gt;'Info Sheet'!$B$21,'Info Sheet'!$B$21,(C241*E241)),0)</f>
        <v>167</v>
      </c>
      <c r="G241">
        <f t="shared" si="12"/>
        <v>3815.9500000000003</v>
      </c>
      <c r="H241" s="10">
        <f t="shared" si="13"/>
        <v>3335.9500000000003</v>
      </c>
    </row>
    <row r="242" spans="1:8">
      <c r="A242" s="51">
        <v>209</v>
      </c>
      <c r="B242" s="61">
        <v>0.66759620144311782</v>
      </c>
      <c r="C242" s="61">
        <f t="shared" si="11"/>
        <v>163</v>
      </c>
      <c r="D242" t="str">
        <f>LOOKUP(B242,'Info Sheet'!$L$2:$L$3,'Info Sheet'!$J$2:$J$3)</f>
        <v>Non-Rainy</v>
      </c>
      <c r="E242" s="172">
        <f>IF(D242='Info Sheet'!$J$3,'Info Sheet'!$M$3,'Info Sheet'!$M$2)</f>
        <v>1</v>
      </c>
      <c r="F242">
        <f>ROUNDDOWN(IF((C242*E242)&gt;'Info Sheet'!$B$21,'Info Sheet'!$B$21,(C242*E242)),0)</f>
        <v>163</v>
      </c>
      <c r="G242">
        <f t="shared" si="12"/>
        <v>3724.55</v>
      </c>
      <c r="H242" s="10">
        <f t="shared" si="13"/>
        <v>3244.55</v>
      </c>
    </row>
    <row r="243" spans="1:8">
      <c r="A243" s="51">
        <v>210</v>
      </c>
      <c r="B243" s="61">
        <v>0.96024624818312532</v>
      </c>
      <c r="C243" s="61">
        <f t="shared" si="11"/>
        <v>184</v>
      </c>
      <c r="D243" t="str">
        <f>LOOKUP(B243,'Info Sheet'!$L$2:$L$3,'Info Sheet'!$J$2:$J$3)</f>
        <v>Non-Rainy</v>
      </c>
      <c r="E243" s="172">
        <f>IF(D243='Info Sheet'!$J$3,'Info Sheet'!$M$3,'Info Sheet'!$M$2)</f>
        <v>1</v>
      </c>
      <c r="F243">
        <f>ROUNDDOWN(IF((C243*E243)&gt;'Info Sheet'!$B$21,'Info Sheet'!$B$21,(C243*E243)),0)</f>
        <v>184</v>
      </c>
      <c r="G243">
        <f t="shared" si="12"/>
        <v>4204.4000000000005</v>
      </c>
      <c r="H243" s="10">
        <f t="shared" si="13"/>
        <v>3724.4000000000005</v>
      </c>
    </row>
    <row r="244" spans="1:8">
      <c r="A244" s="51">
        <v>211</v>
      </c>
      <c r="B244" s="61">
        <v>0.8963075138159089</v>
      </c>
      <c r="C244" s="61">
        <f t="shared" si="11"/>
        <v>176</v>
      </c>
      <c r="D244" t="str">
        <f>LOOKUP(B244,'Info Sheet'!$L$2:$L$3,'Info Sheet'!$J$2:$J$3)</f>
        <v>Non-Rainy</v>
      </c>
      <c r="E244" s="172">
        <f>IF(D244='Info Sheet'!$J$3,'Info Sheet'!$M$3,'Info Sheet'!$M$2)</f>
        <v>1</v>
      </c>
      <c r="F244">
        <f>ROUNDDOWN(IF((C244*E244)&gt;'Info Sheet'!$B$21,'Info Sheet'!$B$21,(C244*E244)),0)</f>
        <v>176</v>
      </c>
      <c r="G244">
        <f t="shared" si="12"/>
        <v>4021.6000000000004</v>
      </c>
      <c r="H244" s="10">
        <f t="shared" si="13"/>
        <v>3541.6000000000004</v>
      </c>
    </row>
    <row r="245" spans="1:8">
      <c r="A245" s="51">
        <v>212</v>
      </c>
      <c r="B245" s="61">
        <v>0.3251265373182215</v>
      </c>
      <c r="C245" s="61">
        <f t="shared" si="11"/>
        <v>149</v>
      </c>
      <c r="D245" t="str">
        <f>LOOKUP(B245,'Info Sheet'!$L$2:$L$3,'Info Sheet'!$J$2:$J$3)</f>
        <v>Rainy, p</v>
      </c>
      <c r="E245" s="172">
        <f>IF(D245='Info Sheet'!$J$3,'Info Sheet'!$M$3,'Info Sheet'!$M$2)</f>
        <v>0.7</v>
      </c>
      <c r="F245">
        <f>ROUNDDOWN(IF((C245*E245)&gt;'Info Sheet'!$B$21,'Info Sheet'!$B$21,(C245*E245)),0)</f>
        <v>104</v>
      </c>
      <c r="G245">
        <f t="shared" si="12"/>
        <v>2376.4</v>
      </c>
      <c r="H245" s="10">
        <f t="shared" si="13"/>
        <v>1896.4</v>
      </c>
    </row>
    <row r="246" spans="1:8">
      <c r="A246" s="51">
        <v>213</v>
      </c>
      <c r="B246" s="61">
        <v>0.50537418417988211</v>
      </c>
      <c r="C246" s="61">
        <f t="shared" si="11"/>
        <v>157</v>
      </c>
      <c r="D246" t="str">
        <f>LOOKUP(B246,'Info Sheet'!$L$2:$L$3,'Info Sheet'!$J$2:$J$3)</f>
        <v>Non-Rainy</v>
      </c>
      <c r="E246" s="172">
        <f>IF(D246='Info Sheet'!$J$3,'Info Sheet'!$M$3,'Info Sheet'!$M$2)</f>
        <v>1</v>
      </c>
      <c r="F246">
        <f>ROUNDDOWN(IF((C246*E246)&gt;'Info Sheet'!$B$21,'Info Sheet'!$B$21,(C246*E246)),0)</f>
        <v>157</v>
      </c>
      <c r="G246">
        <f t="shared" si="12"/>
        <v>3587.4500000000003</v>
      </c>
      <c r="H246" s="10">
        <f t="shared" si="13"/>
        <v>3107.4500000000003</v>
      </c>
    </row>
    <row r="247" spans="1:8">
      <c r="A247" s="51">
        <v>214</v>
      </c>
      <c r="B247" s="61">
        <v>0.96002898277697846</v>
      </c>
      <c r="C247" s="61">
        <f t="shared" si="11"/>
        <v>184</v>
      </c>
      <c r="D247" t="str">
        <f>LOOKUP(B247,'Info Sheet'!$L$2:$L$3,'Info Sheet'!$J$2:$J$3)</f>
        <v>Non-Rainy</v>
      </c>
      <c r="E247" s="172">
        <f>IF(D247='Info Sheet'!$J$3,'Info Sheet'!$M$3,'Info Sheet'!$M$2)</f>
        <v>1</v>
      </c>
      <c r="F247">
        <f>ROUNDDOWN(IF((C247*E247)&gt;'Info Sheet'!$B$21,'Info Sheet'!$B$21,(C247*E247)),0)</f>
        <v>184</v>
      </c>
      <c r="G247">
        <f t="shared" si="12"/>
        <v>4204.4000000000005</v>
      </c>
      <c r="H247" s="10">
        <f t="shared" si="13"/>
        <v>3724.4000000000005</v>
      </c>
    </row>
    <row r="248" spans="1:8">
      <c r="A248" s="51">
        <v>215</v>
      </c>
      <c r="B248" s="61">
        <v>0.87491572882840696</v>
      </c>
      <c r="C248" s="61">
        <f t="shared" si="11"/>
        <v>174</v>
      </c>
      <c r="D248" t="str">
        <f>LOOKUP(B248,'Info Sheet'!$L$2:$L$3,'Info Sheet'!$J$2:$J$3)</f>
        <v>Non-Rainy</v>
      </c>
      <c r="E248" s="172">
        <f>IF(D248='Info Sheet'!$J$3,'Info Sheet'!$M$3,'Info Sheet'!$M$2)</f>
        <v>1</v>
      </c>
      <c r="F248">
        <f>ROUNDDOWN(IF((C248*E248)&gt;'Info Sheet'!$B$21,'Info Sheet'!$B$21,(C248*E248)),0)</f>
        <v>174</v>
      </c>
      <c r="G248">
        <f t="shared" si="12"/>
        <v>3975.9</v>
      </c>
      <c r="H248" s="10">
        <f t="shared" si="13"/>
        <v>3495.9</v>
      </c>
    </row>
    <row r="249" spans="1:8">
      <c r="A249" s="51">
        <v>216</v>
      </c>
      <c r="B249" s="61">
        <v>0.63664445371102241</v>
      </c>
      <c r="C249" s="61">
        <f t="shared" si="11"/>
        <v>162</v>
      </c>
      <c r="D249" t="str">
        <f>LOOKUP(B249,'Info Sheet'!$L$2:$L$3,'Info Sheet'!$J$2:$J$3)</f>
        <v>Non-Rainy</v>
      </c>
      <c r="E249" s="172">
        <f>IF(D249='Info Sheet'!$J$3,'Info Sheet'!$M$3,'Info Sheet'!$M$2)</f>
        <v>1</v>
      </c>
      <c r="F249">
        <f>ROUNDDOWN(IF((C249*E249)&gt;'Info Sheet'!$B$21,'Info Sheet'!$B$21,(C249*E249)),0)</f>
        <v>162</v>
      </c>
      <c r="G249">
        <f t="shared" si="12"/>
        <v>3701.7000000000003</v>
      </c>
      <c r="H249" s="10">
        <f t="shared" si="13"/>
        <v>3221.7000000000003</v>
      </c>
    </row>
    <row r="250" spans="1:8">
      <c r="A250" s="51">
        <v>217</v>
      </c>
      <c r="B250" s="61">
        <v>0.58600350920426147</v>
      </c>
      <c r="C250" s="61">
        <f t="shared" si="11"/>
        <v>160</v>
      </c>
      <c r="D250" t="str">
        <f>LOOKUP(B250,'Info Sheet'!$L$2:$L$3,'Info Sheet'!$J$2:$J$3)</f>
        <v>Non-Rainy</v>
      </c>
      <c r="E250" s="172">
        <f>IF(D250='Info Sheet'!$J$3,'Info Sheet'!$M$3,'Info Sheet'!$M$2)</f>
        <v>1</v>
      </c>
      <c r="F250">
        <f>ROUNDDOWN(IF((C250*E250)&gt;'Info Sheet'!$B$21,'Info Sheet'!$B$21,(C250*E250)),0)</f>
        <v>160</v>
      </c>
      <c r="G250">
        <f t="shared" si="12"/>
        <v>3656</v>
      </c>
      <c r="H250" s="10">
        <f t="shared" si="13"/>
        <v>3176</v>
      </c>
    </row>
    <row r="251" spans="1:8">
      <c r="A251" s="51">
        <v>218</v>
      </c>
      <c r="B251" s="61">
        <v>0.75737075450026037</v>
      </c>
      <c r="C251" s="61">
        <f t="shared" si="11"/>
        <v>167</v>
      </c>
      <c r="D251" t="str">
        <f>LOOKUP(B251,'Info Sheet'!$L$2:$L$3,'Info Sheet'!$J$2:$J$3)</f>
        <v>Non-Rainy</v>
      </c>
      <c r="E251" s="172">
        <f>IF(D251='Info Sheet'!$J$3,'Info Sheet'!$M$3,'Info Sheet'!$M$2)</f>
        <v>1</v>
      </c>
      <c r="F251">
        <f>ROUNDDOWN(IF((C251*E251)&gt;'Info Sheet'!$B$21,'Info Sheet'!$B$21,(C251*E251)),0)</f>
        <v>167</v>
      </c>
      <c r="G251">
        <f t="shared" si="12"/>
        <v>3815.9500000000003</v>
      </c>
      <c r="H251" s="10">
        <f t="shared" si="13"/>
        <v>3335.9500000000003</v>
      </c>
    </row>
    <row r="252" spans="1:8">
      <c r="A252" s="51">
        <v>219</v>
      </c>
      <c r="B252" s="61">
        <v>0.31335378107170486</v>
      </c>
      <c r="C252" s="61">
        <f t="shared" si="11"/>
        <v>149</v>
      </c>
      <c r="D252" t="str">
        <f>LOOKUP(B252,'Info Sheet'!$L$2:$L$3,'Info Sheet'!$J$2:$J$3)</f>
        <v>Rainy, p</v>
      </c>
      <c r="E252" s="172">
        <f>IF(D252='Info Sheet'!$J$3,'Info Sheet'!$M$3,'Info Sheet'!$M$2)</f>
        <v>0.7</v>
      </c>
      <c r="F252">
        <f>ROUNDDOWN(IF((C252*E252)&gt;'Info Sheet'!$B$21,'Info Sheet'!$B$21,(C252*E252)),0)</f>
        <v>104</v>
      </c>
      <c r="G252">
        <f t="shared" si="12"/>
        <v>2376.4</v>
      </c>
      <c r="H252" s="10">
        <f t="shared" si="13"/>
        <v>1896.4</v>
      </c>
    </row>
    <row r="253" spans="1:8">
      <c r="A253" s="51">
        <v>220</v>
      </c>
      <c r="B253" s="61">
        <v>0.1028157816525902</v>
      </c>
      <c r="C253" s="61">
        <f t="shared" si="11"/>
        <v>137</v>
      </c>
      <c r="D253" t="str">
        <f>LOOKUP(B253,'Info Sheet'!$L$2:$L$3,'Info Sheet'!$J$2:$J$3)</f>
        <v>Rainy, p</v>
      </c>
      <c r="E253" s="172">
        <f>IF(D253='Info Sheet'!$J$3,'Info Sheet'!$M$3,'Info Sheet'!$M$2)</f>
        <v>0.7</v>
      </c>
      <c r="F253">
        <f>ROUNDDOWN(IF((C253*E253)&gt;'Info Sheet'!$B$21,'Info Sheet'!$B$21,(C253*E253)),0)</f>
        <v>95</v>
      </c>
      <c r="G253">
        <f t="shared" si="12"/>
        <v>2170.75</v>
      </c>
      <c r="H253" s="10">
        <f t="shared" si="13"/>
        <v>1690.75</v>
      </c>
    </row>
    <row r="254" spans="1:8">
      <c r="A254" s="51">
        <v>221</v>
      </c>
      <c r="B254" s="61">
        <v>0.87873552818811662</v>
      </c>
      <c r="C254" s="61">
        <f t="shared" si="11"/>
        <v>175</v>
      </c>
      <c r="D254" t="str">
        <f>LOOKUP(B254,'Info Sheet'!$L$2:$L$3,'Info Sheet'!$J$2:$J$3)</f>
        <v>Non-Rainy</v>
      </c>
      <c r="E254" s="172">
        <f>IF(D254='Info Sheet'!$J$3,'Info Sheet'!$M$3,'Info Sheet'!$M$2)</f>
        <v>1</v>
      </c>
      <c r="F254">
        <f>ROUNDDOWN(IF((C254*E254)&gt;'Info Sheet'!$B$21,'Info Sheet'!$B$21,(C254*E254)),0)</f>
        <v>175</v>
      </c>
      <c r="G254">
        <f t="shared" si="12"/>
        <v>3998.7500000000005</v>
      </c>
      <c r="H254" s="10">
        <f t="shared" si="13"/>
        <v>3518.7500000000005</v>
      </c>
    </row>
    <row r="255" spans="1:8">
      <c r="A255" s="51">
        <v>222</v>
      </c>
      <c r="B255" s="61">
        <v>0.1471326599432885</v>
      </c>
      <c r="C255" s="61">
        <f t="shared" si="11"/>
        <v>140</v>
      </c>
      <c r="D255" t="str">
        <f>LOOKUP(B255,'Info Sheet'!$L$2:$L$3,'Info Sheet'!$J$2:$J$3)</f>
        <v>Rainy, p</v>
      </c>
      <c r="E255" s="172">
        <f>IF(D255='Info Sheet'!$J$3,'Info Sheet'!$M$3,'Info Sheet'!$M$2)</f>
        <v>0.7</v>
      </c>
      <c r="F255">
        <f>ROUNDDOWN(IF((C255*E255)&gt;'Info Sheet'!$B$21,'Info Sheet'!$B$21,(C255*E255)),0)</f>
        <v>98</v>
      </c>
      <c r="G255">
        <f t="shared" si="12"/>
        <v>2239.3000000000002</v>
      </c>
      <c r="H255" s="10">
        <f t="shared" si="13"/>
        <v>1759.3000000000002</v>
      </c>
    </row>
    <row r="256" spans="1:8">
      <c r="A256" s="51">
        <v>223</v>
      </c>
      <c r="B256" s="61">
        <v>0.26083632586788563</v>
      </c>
      <c r="C256" s="61">
        <f t="shared" si="11"/>
        <v>146</v>
      </c>
      <c r="D256" t="str">
        <f>LOOKUP(B256,'Info Sheet'!$L$2:$L$3,'Info Sheet'!$J$2:$J$3)</f>
        <v>Rainy, p</v>
      </c>
      <c r="E256" s="172">
        <f>IF(D256='Info Sheet'!$J$3,'Info Sheet'!$M$3,'Info Sheet'!$M$2)</f>
        <v>0.7</v>
      </c>
      <c r="F256">
        <f>ROUNDDOWN(IF((C256*E256)&gt;'Info Sheet'!$B$21,'Info Sheet'!$B$21,(C256*E256)),0)</f>
        <v>102</v>
      </c>
      <c r="G256">
        <f t="shared" si="12"/>
        <v>2330.7000000000003</v>
      </c>
      <c r="H256" s="10">
        <f t="shared" si="13"/>
        <v>1850.7000000000003</v>
      </c>
    </row>
    <row r="257" spans="1:8">
      <c r="A257" s="51">
        <v>224</v>
      </c>
      <c r="B257" s="61">
        <v>0.56050353182086632</v>
      </c>
      <c r="C257" s="61">
        <f t="shared" si="11"/>
        <v>159</v>
      </c>
      <c r="D257" t="str">
        <f>LOOKUP(B257,'Info Sheet'!$L$2:$L$3,'Info Sheet'!$J$2:$J$3)</f>
        <v>Non-Rainy</v>
      </c>
      <c r="E257" s="172">
        <f>IF(D257='Info Sheet'!$J$3,'Info Sheet'!$M$3,'Info Sheet'!$M$2)</f>
        <v>1</v>
      </c>
      <c r="F257">
        <f>ROUNDDOWN(IF((C257*E257)&gt;'Info Sheet'!$B$21,'Info Sheet'!$B$21,(C257*E257)),0)</f>
        <v>159</v>
      </c>
      <c r="G257">
        <f t="shared" si="12"/>
        <v>3633.15</v>
      </c>
      <c r="H257" s="10">
        <f t="shared" si="13"/>
        <v>3153.15</v>
      </c>
    </row>
    <row r="258" spans="1:8">
      <c r="A258" s="51">
        <v>225</v>
      </c>
      <c r="B258" s="61">
        <v>0.34863219074800411</v>
      </c>
      <c r="C258" s="61">
        <f t="shared" si="11"/>
        <v>150</v>
      </c>
      <c r="D258" t="str">
        <f>LOOKUP(B258,'Info Sheet'!$L$2:$L$3,'Info Sheet'!$J$2:$J$3)</f>
        <v>Rainy, p</v>
      </c>
      <c r="E258" s="172">
        <f>IF(D258='Info Sheet'!$J$3,'Info Sheet'!$M$3,'Info Sheet'!$M$2)</f>
        <v>0.7</v>
      </c>
      <c r="F258">
        <f>ROUNDDOWN(IF((C258*E258)&gt;'Info Sheet'!$B$21,'Info Sheet'!$B$21,(C258*E258)),0)</f>
        <v>105</v>
      </c>
      <c r="G258">
        <f t="shared" si="12"/>
        <v>2399.25</v>
      </c>
      <c r="H258" s="10">
        <f t="shared" si="13"/>
        <v>1919.25</v>
      </c>
    </row>
    <row r="259" spans="1:8">
      <c r="A259" s="51">
        <v>226</v>
      </c>
      <c r="B259" s="61">
        <v>0.69649398178449051</v>
      </c>
      <c r="C259" s="61">
        <f t="shared" si="11"/>
        <v>164</v>
      </c>
      <c r="D259" t="str">
        <f>LOOKUP(B259,'Info Sheet'!$L$2:$L$3,'Info Sheet'!$J$2:$J$3)</f>
        <v>Non-Rainy</v>
      </c>
      <c r="E259" s="172">
        <f>IF(D259='Info Sheet'!$J$3,'Info Sheet'!$M$3,'Info Sheet'!$M$2)</f>
        <v>1</v>
      </c>
      <c r="F259">
        <f>ROUNDDOWN(IF((C259*E259)&gt;'Info Sheet'!$B$21,'Info Sheet'!$B$21,(C259*E259)),0)</f>
        <v>164</v>
      </c>
      <c r="G259">
        <f t="shared" si="12"/>
        <v>3747.4</v>
      </c>
      <c r="H259" s="10">
        <f t="shared" si="13"/>
        <v>3267.4</v>
      </c>
    </row>
    <row r="260" spans="1:8">
      <c r="A260" s="51">
        <v>227</v>
      </c>
      <c r="B260" s="61">
        <v>0.56791613993324652</v>
      </c>
      <c r="C260" s="61">
        <f t="shared" si="11"/>
        <v>159</v>
      </c>
      <c r="D260" t="str">
        <f>LOOKUP(B260,'Info Sheet'!$L$2:$L$3,'Info Sheet'!$J$2:$J$3)</f>
        <v>Non-Rainy</v>
      </c>
      <c r="E260" s="172">
        <f>IF(D260='Info Sheet'!$J$3,'Info Sheet'!$M$3,'Info Sheet'!$M$2)</f>
        <v>1</v>
      </c>
      <c r="F260">
        <f>ROUNDDOWN(IF((C260*E260)&gt;'Info Sheet'!$B$21,'Info Sheet'!$B$21,(C260*E260)),0)</f>
        <v>159</v>
      </c>
      <c r="G260">
        <f t="shared" si="12"/>
        <v>3633.15</v>
      </c>
      <c r="H260" s="10">
        <f t="shared" si="13"/>
        <v>3153.15</v>
      </c>
    </row>
    <row r="261" spans="1:8">
      <c r="A261" s="51">
        <v>228</v>
      </c>
      <c r="B261" s="61">
        <v>0.63438879941743476</v>
      </c>
      <c r="C261" s="61">
        <f t="shared" si="11"/>
        <v>162</v>
      </c>
      <c r="D261" t="str">
        <f>LOOKUP(B261,'Info Sheet'!$L$2:$L$3,'Info Sheet'!$J$2:$J$3)</f>
        <v>Non-Rainy</v>
      </c>
      <c r="E261" s="172">
        <f>IF(D261='Info Sheet'!$J$3,'Info Sheet'!$M$3,'Info Sheet'!$M$2)</f>
        <v>1</v>
      </c>
      <c r="F261">
        <f>ROUNDDOWN(IF((C261*E261)&gt;'Info Sheet'!$B$21,'Info Sheet'!$B$21,(C261*E261)),0)</f>
        <v>162</v>
      </c>
      <c r="G261">
        <f t="shared" si="12"/>
        <v>3701.7000000000003</v>
      </c>
      <c r="H261" s="10">
        <f t="shared" si="13"/>
        <v>3221.7000000000003</v>
      </c>
    </row>
    <row r="262" spans="1:8">
      <c r="A262" s="51">
        <v>229</v>
      </c>
      <c r="B262" s="61">
        <v>0.67290319517997865</v>
      </c>
      <c r="C262" s="61">
        <f t="shared" si="11"/>
        <v>163</v>
      </c>
      <c r="D262" t="str">
        <f>LOOKUP(B262,'Info Sheet'!$L$2:$L$3,'Info Sheet'!$J$2:$J$3)</f>
        <v>Non-Rainy</v>
      </c>
      <c r="E262" s="172">
        <f>IF(D262='Info Sheet'!$J$3,'Info Sheet'!$M$3,'Info Sheet'!$M$2)</f>
        <v>1</v>
      </c>
      <c r="F262">
        <f>ROUNDDOWN(IF((C262*E262)&gt;'Info Sheet'!$B$21,'Info Sheet'!$B$21,(C262*E262)),0)</f>
        <v>163</v>
      </c>
      <c r="G262">
        <f t="shared" si="12"/>
        <v>3724.55</v>
      </c>
      <c r="H262" s="10">
        <f t="shared" si="13"/>
        <v>3244.55</v>
      </c>
    </row>
    <row r="263" spans="1:8">
      <c r="A263" s="51">
        <v>230</v>
      </c>
      <c r="B263" s="61">
        <v>0.89078149771194037</v>
      </c>
      <c r="C263" s="61">
        <f t="shared" si="11"/>
        <v>176</v>
      </c>
      <c r="D263" t="str">
        <f>LOOKUP(B263,'Info Sheet'!$L$2:$L$3,'Info Sheet'!$J$2:$J$3)</f>
        <v>Non-Rainy</v>
      </c>
      <c r="E263" s="172">
        <f>IF(D263='Info Sheet'!$J$3,'Info Sheet'!$M$3,'Info Sheet'!$M$2)</f>
        <v>1</v>
      </c>
      <c r="F263">
        <f>ROUNDDOWN(IF((C263*E263)&gt;'Info Sheet'!$B$21,'Info Sheet'!$B$21,(C263*E263)),0)</f>
        <v>176</v>
      </c>
      <c r="G263">
        <f t="shared" si="12"/>
        <v>4021.6000000000004</v>
      </c>
      <c r="H263" s="10">
        <f t="shared" si="13"/>
        <v>3541.6000000000004</v>
      </c>
    </row>
    <row r="264" spans="1:8">
      <c r="A264" s="51">
        <v>231</v>
      </c>
      <c r="B264" s="61">
        <v>0.11076183229705094</v>
      </c>
      <c r="C264" s="61">
        <f t="shared" si="11"/>
        <v>137</v>
      </c>
      <c r="D264" t="str">
        <f>LOOKUP(B264,'Info Sheet'!$L$2:$L$3,'Info Sheet'!$J$2:$J$3)</f>
        <v>Rainy, p</v>
      </c>
      <c r="E264" s="172">
        <f>IF(D264='Info Sheet'!$J$3,'Info Sheet'!$M$3,'Info Sheet'!$M$2)</f>
        <v>0.7</v>
      </c>
      <c r="F264">
        <f>ROUNDDOWN(IF((C264*E264)&gt;'Info Sheet'!$B$21,'Info Sheet'!$B$21,(C264*E264)),0)</f>
        <v>95</v>
      </c>
      <c r="G264">
        <f t="shared" si="12"/>
        <v>2170.75</v>
      </c>
      <c r="H264" s="10">
        <f t="shared" si="13"/>
        <v>1690.75</v>
      </c>
    </row>
    <row r="265" spans="1:8">
      <c r="A265" s="51">
        <v>232</v>
      </c>
      <c r="B265" s="61">
        <v>0.31796867378069915</v>
      </c>
      <c r="C265" s="61">
        <f t="shared" si="11"/>
        <v>149</v>
      </c>
      <c r="D265" t="str">
        <f>LOOKUP(B265,'Info Sheet'!$L$2:$L$3,'Info Sheet'!$J$2:$J$3)</f>
        <v>Rainy, p</v>
      </c>
      <c r="E265" s="172">
        <f>IF(D265='Info Sheet'!$J$3,'Info Sheet'!$M$3,'Info Sheet'!$M$2)</f>
        <v>0.7</v>
      </c>
      <c r="F265">
        <f>ROUNDDOWN(IF((C265*E265)&gt;'Info Sheet'!$B$21,'Info Sheet'!$B$21,(C265*E265)),0)</f>
        <v>104</v>
      </c>
      <c r="G265">
        <f t="shared" si="12"/>
        <v>2376.4</v>
      </c>
      <c r="H265" s="10">
        <f t="shared" si="13"/>
        <v>1896.4</v>
      </c>
    </row>
    <row r="266" spans="1:8">
      <c r="A266" s="51">
        <v>233</v>
      </c>
      <c r="B266" s="61">
        <v>0.21214698341246607</v>
      </c>
      <c r="C266" s="61">
        <f t="shared" si="11"/>
        <v>144</v>
      </c>
      <c r="D266" t="str">
        <f>LOOKUP(B266,'Info Sheet'!$L$2:$L$3,'Info Sheet'!$J$2:$J$3)</f>
        <v>Rainy, p</v>
      </c>
      <c r="E266" s="172">
        <f>IF(D266='Info Sheet'!$J$3,'Info Sheet'!$M$3,'Info Sheet'!$M$2)</f>
        <v>0.7</v>
      </c>
      <c r="F266">
        <f>ROUNDDOWN(IF((C266*E266)&gt;'Info Sheet'!$B$21,'Info Sheet'!$B$21,(C266*E266)),0)</f>
        <v>100</v>
      </c>
      <c r="G266">
        <f t="shared" si="12"/>
        <v>2285</v>
      </c>
      <c r="H266" s="10">
        <f t="shared" si="13"/>
        <v>1805</v>
      </c>
    </row>
    <row r="267" spans="1:8">
      <c r="A267" s="51">
        <v>234</v>
      </c>
      <c r="B267" s="61">
        <v>0.3126188513554663</v>
      </c>
      <c r="C267" s="61">
        <f t="shared" si="11"/>
        <v>149</v>
      </c>
      <c r="D267" t="str">
        <f>LOOKUP(B267,'Info Sheet'!$L$2:$L$3,'Info Sheet'!$J$2:$J$3)</f>
        <v>Rainy, p</v>
      </c>
      <c r="E267" s="172">
        <f>IF(D267='Info Sheet'!$J$3,'Info Sheet'!$M$3,'Info Sheet'!$M$2)</f>
        <v>0.7</v>
      </c>
      <c r="F267">
        <f>ROUNDDOWN(IF((C267*E267)&gt;'Info Sheet'!$B$21,'Info Sheet'!$B$21,(C267*E267)),0)</f>
        <v>104</v>
      </c>
      <c r="G267">
        <f t="shared" si="12"/>
        <v>2376.4</v>
      </c>
      <c r="H267" s="10">
        <f t="shared" si="13"/>
        <v>1896.4</v>
      </c>
    </row>
    <row r="268" spans="1:8">
      <c r="A268" s="51">
        <v>235</v>
      </c>
      <c r="B268" s="61">
        <v>0.78720212258613209</v>
      </c>
      <c r="C268" s="61">
        <f t="shared" si="11"/>
        <v>169</v>
      </c>
      <c r="D268" t="str">
        <f>LOOKUP(B268,'Info Sheet'!$L$2:$L$3,'Info Sheet'!$J$2:$J$3)</f>
        <v>Non-Rainy</v>
      </c>
      <c r="E268" s="172">
        <f>IF(D268='Info Sheet'!$J$3,'Info Sheet'!$M$3,'Info Sheet'!$M$2)</f>
        <v>1</v>
      </c>
      <c r="F268">
        <f>ROUNDDOWN(IF((C268*E268)&gt;'Info Sheet'!$B$21,'Info Sheet'!$B$21,(C268*E268)),0)</f>
        <v>169</v>
      </c>
      <c r="G268">
        <f t="shared" si="12"/>
        <v>3861.65</v>
      </c>
      <c r="H268" s="10">
        <f t="shared" si="13"/>
        <v>3381.65</v>
      </c>
    </row>
    <row r="269" spans="1:8">
      <c r="A269" s="51">
        <v>236</v>
      </c>
      <c r="B269" s="61">
        <v>0.90803780774902965</v>
      </c>
      <c r="C269" s="61">
        <f t="shared" si="11"/>
        <v>177</v>
      </c>
      <c r="D269" t="str">
        <f>LOOKUP(B269,'Info Sheet'!$L$2:$L$3,'Info Sheet'!$J$2:$J$3)</f>
        <v>Non-Rainy</v>
      </c>
      <c r="E269" s="172">
        <f>IF(D269='Info Sheet'!$J$3,'Info Sheet'!$M$3,'Info Sheet'!$M$2)</f>
        <v>1</v>
      </c>
      <c r="F269">
        <f>ROUNDDOWN(IF((C269*E269)&gt;'Info Sheet'!$B$21,'Info Sheet'!$B$21,(C269*E269)),0)</f>
        <v>177</v>
      </c>
      <c r="G269">
        <f t="shared" si="12"/>
        <v>4044.4500000000003</v>
      </c>
      <c r="H269" s="10">
        <f t="shared" si="13"/>
        <v>3564.4500000000003</v>
      </c>
    </row>
    <row r="270" spans="1:8">
      <c r="A270" s="51">
        <v>237</v>
      </c>
      <c r="B270" s="61">
        <v>0.94373882617940252</v>
      </c>
      <c r="C270" s="61">
        <f t="shared" si="11"/>
        <v>181</v>
      </c>
      <c r="D270" t="str">
        <f>LOOKUP(B270,'Info Sheet'!$L$2:$L$3,'Info Sheet'!$J$2:$J$3)</f>
        <v>Non-Rainy</v>
      </c>
      <c r="E270" s="172">
        <f>IF(D270='Info Sheet'!$J$3,'Info Sheet'!$M$3,'Info Sheet'!$M$2)</f>
        <v>1</v>
      </c>
      <c r="F270">
        <f>ROUNDDOWN(IF((C270*E270)&gt;'Info Sheet'!$B$21,'Info Sheet'!$B$21,(C270*E270)),0)</f>
        <v>181</v>
      </c>
      <c r="G270">
        <f t="shared" si="12"/>
        <v>4135.8500000000004</v>
      </c>
      <c r="H270" s="10">
        <f t="shared" si="13"/>
        <v>3655.8500000000004</v>
      </c>
    </row>
    <row r="271" spans="1:8">
      <c r="A271" s="51">
        <v>238</v>
      </c>
      <c r="B271" s="61">
        <v>0.89376179080390872</v>
      </c>
      <c r="C271" s="61">
        <f t="shared" si="11"/>
        <v>176</v>
      </c>
      <c r="D271" t="str">
        <f>LOOKUP(B271,'Info Sheet'!$L$2:$L$3,'Info Sheet'!$J$2:$J$3)</f>
        <v>Non-Rainy</v>
      </c>
      <c r="E271" s="172">
        <f>IF(D271='Info Sheet'!$J$3,'Info Sheet'!$M$3,'Info Sheet'!$M$2)</f>
        <v>1</v>
      </c>
      <c r="F271">
        <f>ROUNDDOWN(IF((C271*E271)&gt;'Info Sheet'!$B$21,'Info Sheet'!$B$21,(C271*E271)),0)</f>
        <v>176</v>
      </c>
      <c r="G271">
        <f t="shared" si="12"/>
        <v>4021.6000000000004</v>
      </c>
      <c r="H271" s="10">
        <f t="shared" si="13"/>
        <v>3541.6000000000004</v>
      </c>
    </row>
    <row r="272" spans="1:8">
      <c r="A272" s="51">
        <v>239</v>
      </c>
      <c r="B272" s="61">
        <v>0.6022718219178298</v>
      </c>
      <c r="C272" s="61">
        <f t="shared" si="11"/>
        <v>160</v>
      </c>
      <c r="D272" t="str">
        <f>LOOKUP(B272,'Info Sheet'!$L$2:$L$3,'Info Sheet'!$J$2:$J$3)</f>
        <v>Non-Rainy</v>
      </c>
      <c r="E272" s="172">
        <f>IF(D272='Info Sheet'!$J$3,'Info Sheet'!$M$3,'Info Sheet'!$M$2)</f>
        <v>1</v>
      </c>
      <c r="F272">
        <f>ROUNDDOWN(IF((C272*E272)&gt;'Info Sheet'!$B$21,'Info Sheet'!$B$21,(C272*E272)),0)</f>
        <v>160</v>
      </c>
      <c r="G272">
        <f t="shared" si="12"/>
        <v>3656</v>
      </c>
      <c r="H272" s="10">
        <f t="shared" si="13"/>
        <v>3176</v>
      </c>
    </row>
    <row r="273" spans="1:8">
      <c r="A273" s="51">
        <v>240</v>
      </c>
      <c r="B273" s="61">
        <v>0.69380973963517778</v>
      </c>
      <c r="C273" s="61">
        <f t="shared" si="11"/>
        <v>164</v>
      </c>
      <c r="D273" t="str">
        <f>LOOKUP(B273,'Info Sheet'!$L$2:$L$3,'Info Sheet'!$J$2:$J$3)</f>
        <v>Non-Rainy</v>
      </c>
      <c r="E273" s="172">
        <f>IF(D273='Info Sheet'!$J$3,'Info Sheet'!$M$3,'Info Sheet'!$M$2)</f>
        <v>1</v>
      </c>
      <c r="F273">
        <f>ROUNDDOWN(IF((C273*E273)&gt;'Info Sheet'!$B$21,'Info Sheet'!$B$21,(C273*E273)),0)</f>
        <v>164</v>
      </c>
      <c r="G273">
        <f t="shared" si="12"/>
        <v>3747.4</v>
      </c>
      <c r="H273" s="10">
        <f t="shared" si="13"/>
        <v>3267.4</v>
      </c>
    </row>
    <row r="274" spans="1:8">
      <c r="A274" s="51">
        <v>241</v>
      </c>
      <c r="B274" s="61">
        <v>0.31003954015909296</v>
      </c>
      <c r="C274" s="61">
        <f t="shared" si="11"/>
        <v>149</v>
      </c>
      <c r="D274" t="str">
        <f>LOOKUP(B274,'Info Sheet'!$L$2:$L$3,'Info Sheet'!$J$2:$J$3)</f>
        <v>Rainy, p</v>
      </c>
      <c r="E274" s="172">
        <f>IF(D274='Info Sheet'!$J$3,'Info Sheet'!$M$3,'Info Sheet'!$M$2)</f>
        <v>0.7</v>
      </c>
      <c r="F274">
        <f>ROUNDDOWN(IF((C274*E274)&gt;'Info Sheet'!$B$21,'Info Sheet'!$B$21,(C274*E274)),0)</f>
        <v>104</v>
      </c>
      <c r="G274">
        <f t="shared" si="12"/>
        <v>2376.4</v>
      </c>
      <c r="H274" s="10">
        <f t="shared" si="13"/>
        <v>1896.4</v>
      </c>
    </row>
    <row r="275" spans="1:8">
      <c r="A275" s="51">
        <v>242</v>
      </c>
      <c r="B275" s="61">
        <v>0.94734714129341191</v>
      </c>
      <c r="C275" s="61">
        <f t="shared" si="11"/>
        <v>182</v>
      </c>
      <c r="D275" t="str">
        <f>LOOKUP(B275,'Info Sheet'!$L$2:$L$3,'Info Sheet'!$J$2:$J$3)</f>
        <v>Non-Rainy</v>
      </c>
      <c r="E275" s="172">
        <f>IF(D275='Info Sheet'!$J$3,'Info Sheet'!$M$3,'Info Sheet'!$M$2)</f>
        <v>1</v>
      </c>
      <c r="F275">
        <f>ROUNDDOWN(IF((C275*E275)&gt;'Info Sheet'!$B$21,'Info Sheet'!$B$21,(C275*E275)),0)</f>
        <v>182</v>
      </c>
      <c r="G275">
        <f t="shared" si="12"/>
        <v>4158.7</v>
      </c>
      <c r="H275" s="10">
        <f t="shared" si="13"/>
        <v>3678.7</v>
      </c>
    </row>
    <row r="276" spans="1:8">
      <c r="A276" s="51">
        <v>243</v>
      </c>
      <c r="B276" s="61">
        <v>0.60776063884296461</v>
      </c>
      <c r="C276" s="61">
        <f t="shared" si="11"/>
        <v>161</v>
      </c>
      <c r="D276" t="str">
        <f>LOOKUP(B276,'Info Sheet'!$L$2:$L$3,'Info Sheet'!$J$2:$J$3)</f>
        <v>Non-Rainy</v>
      </c>
      <c r="E276" s="172">
        <f>IF(D276='Info Sheet'!$J$3,'Info Sheet'!$M$3,'Info Sheet'!$M$2)</f>
        <v>1</v>
      </c>
      <c r="F276">
        <f>ROUNDDOWN(IF((C276*E276)&gt;'Info Sheet'!$B$21,'Info Sheet'!$B$21,(C276*E276)),0)</f>
        <v>161</v>
      </c>
      <c r="G276">
        <f t="shared" si="12"/>
        <v>3678.8500000000004</v>
      </c>
      <c r="H276" s="10">
        <f t="shared" si="13"/>
        <v>3198.8500000000004</v>
      </c>
    </row>
    <row r="277" spans="1:8">
      <c r="A277" s="51">
        <v>244</v>
      </c>
      <c r="B277" s="61">
        <v>0.57448683475125661</v>
      </c>
      <c r="C277" s="61">
        <f t="shared" si="11"/>
        <v>159</v>
      </c>
      <c r="D277" t="str">
        <f>LOOKUP(B277,'Info Sheet'!$L$2:$L$3,'Info Sheet'!$J$2:$J$3)</f>
        <v>Non-Rainy</v>
      </c>
      <c r="E277" s="172">
        <f>IF(D277='Info Sheet'!$J$3,'Info Sheet'!$M$3,'Info Sheet'!$M$2)</f>
        <v>1</v>
      </c>
      <c r="F277">
        <f>ROUNDDOWN(IF((C277*E277)&gt;'Info Sheet'!$B$21,'Info Sheet'!$B$21,(C277*E277)),0)</f>
        <v>159</v>
      </c>
      <c r="G277">
        <f t="shared" si="12"/>
        <v>3633.15</v>
      </c>
      <c r="H277" s="10">
        <f t="shared" si="13"/>
        <v>3153.15</v>
      </c>
    </row>
    <row r="278" spans="1:8">
      <c r="A278" s="51">
        <v>245</v>
      </c>
      <c r="B278" s="61">
        <v>0.44246053011653397</v>
      </c>
      <c r="C278" s="61">
        <f t="shared" si="11"/>
        <v>154</v>
      </c>
      <c r="D278" t="str">
        <f>LOOKUP(B278,'Info Sheet'!$L$2:$L$3,'Info Sheet'!$J$2:$J$3)</f>
        <v>Non-Rainy</v>
      </c>
      <c r="E278" s="172">
        <f>IF(D278='Info Sheet'!$J$3,'Info Sheet'!$M$3,'Info Sheet'!$M$2)</f>
        <v>1</v>
      </c>
      <c r="F278">
        <f>ROUNDDOWN(IF((C278*E278)&gt;'Info Sheet'!$B$21,'Info Sheet'!$B$21,(C278*E278)),0)</f>
        <v>154</v>
      </c>
      <c r="G278">
        <f t="shared" si="12"/>
        <v>3518.9</v>
      </c>
      <c r="H278" s="10">
        <f t="shared" si="13"/>
        <v>3038.9</v>
      </c>
    </row>
    <row r="279" spans="1:8">
      <c r="A279" s="51">
        <v>246</v>
      </c>
      <c r="B279" s="61">
        <v>0.61570106096304245</v>
      </c>
      <c r="C279" s="61">
        <f t="shared" si="11"/>
        <v>161</v>
      </c>
      <c r="D279" t="str">
        <f>LOOKUP(B279,'Info Sheet'!$L$2:$L$3,'Info Sheet'!$J$2:$J$3)</f>
        <v>Non-Rainy</v>
      </c>
      <c r="E279" s="172">
        <f>IF(D279='Info Sheet'!$J$3,'Info Sheet'!$M$3,'Info Sheet'!$M$2)</f>
        <v>1</v>
      </c>
      <c r="F279">
        <f>ROUNDDOWN(IF((C279*E279)&gt;'Info Sheet'!$B$21,'Info Sheet'!$B$21,(C279*E279)),0)</f>
        <v>161</v>
      </c>
      <c r="G279">
        <f t="shared" si="12"/>
        <v>3678.8500000000004</v>
      </c>
      <c r="H279" s="10">
        <f t="shared" si="13"/>
        <v>3198.8500000000004</v>
      </c>
    </row>
    <row r="280" spans="1:8">
      <c r="A280" s="51">
        <v>247</v>
      </c>
      <c r="B280" s="61">
        <v>0.19779667044192828</v>
      </c>
      <c r="C280" s="61">
        <f t="shared" si="11"/>
        <v>143</v>
      </c>
      <c r="D280" t="str">
        <f>LOOKUP(B280,'Info Sheet'!$L$2:$L$3,'Info Sheet'!$J$2:$J$3)</f>
        <v>Rainy, p</v>
      </c>
      <c r="E280" s="172">
        <f>IF(D280='Info Sheet'!$J$3,'Info Sheet'!$M$3,'Info Sheet'!$M$2)</f>
        <v>0.7</v>
      </c>
      <c r="F280">
        <f>ROUNDDOWN(IF((C280*E280)&gt;'Info Sheet'!$B$21,'Info Sheet'!$B$21,(C280*E280)),0)</f>
        <v>100</v>
      </c>
      <c r="G280">
        <f t="shared" si="12"/>
        <v>2285</v>
      </c>
      <c r="H280" s="10">
        <f t="shared" si="13"/>
        <v>1805</v>
      </c>
    </row>
    <row r="281" spans="1:8">
      <c r="A281" s="51">
        <v>248</v>
      </c>
      <c r="B281" s="61">
        <v>0.56603132320866567</v>
      </c>
      <c r="C281" s="61">
        <f t="shared" si="11"/>
        <v>159</v>
      </c>
      <c r="D281" t="str">
        <f>LOOKUP(B281,'Info Sheet'!$L$2:$L$3,'Info Sheet'!$J$2:$J$3)</f>
        <v>Non-Rainy</v>
      </c>
      <c r="E281" s="172">
        <f>IF(D281='Info Sheet'!$J$3,'Info Sheet'!$M$3,'Info Sheet'!$M$2)</f>
        <v>1</v>
      </c>
      <c r="F281">
        <f>ROUNDDOWN(IF((C281*E281)&gt;'Info Sheet'!$B$21,'Info Sheet'!$B$21,(C281*E281)),0)</f>
        <v>159</v>
      </c>
      <c r="G281">
        <f t="shared" si="12"/>
        <v>3633.15</v>
      </c>
      <c r="H281" s="10">
        <f t="shared" si="13"/>
        <v>3153.15</v>
      </c>
    </row>
    <row r="282" spans="1:8">
      <c r="A282" s="51">
        <v>249</v>
      </c>
      <c r="B282" s="61">
        <v>8.2968278689649733E-2</v>
      </c>
      <c r="C282" s="61">
        <f t="shared" si="11"/>
        <v>135</v>
      </c>
      <c r="D282" t="str">
        <f>LOOKUP(B282,'Info Sheet'!$L$2:$L$3,'Info Sheet'!$J$2:$J$3)</f>
        <v>Rainy, p</v>
      </c>
      <c r="E282" s="172">
        <f>IF(D282='Info Sheet'!$J$3,'Info Sheet'!$M$3,'Info Sheet'!$M$2)</f>
        <v>0.7</v>
      </c>
      <c r="F282">
        <f>ROUNDDOWN(IF((C282*E282)&gt;'Info Sheet'!$B$21,'Info Sheet'!$B$21,(C282*E282)),0)</f>
        <v>94</v>
      </c>
      <c r="G282">
        <f t="shared" si="12"/>
        <v>2147.9</v>
      </c>
      <c r="H282" s="10">
        <f t="shared" si="13"/>
        <v>1667.9</v>
      </c>
    </row>
    <row r="283" spans="1:8">
      <c r="A283" s="51">
        <v>250</v>
      </c>
      <c r="B283" s="61">
        <v>0.47621991142673814</v>
      </c>
      <c r="C283" s="61">
        <f t="shared" si="11"/>
        <v>155</v>
      </c>
      <c r="D283" t="str">
        <f>LOOKUP(B283,'Info Sheet'!$L$2:$L$3,'Info Sheet'!$J$2:$J$3)</f>
        <v>Non-Rainy</v>
      </c>
      <c r="E283" s="172">
        <f>IF(D283='Info Sheet'!$J$3,'Info Sheet'!$M$3,'Info Sheet'!$M$2)</f>
        <v>1</v>
      </c>
      <c r="F283">
        <f>ROUNDDOWN(IF((C283*E283)&gt;'Info Sheet'!$B$21,'Info Sheet'!$B$21,(C283*E283)),0)</f>
        <v>155</v>
      </c>
      <c r="G283">
        <f t="shared" si="12"/>
        <v>3541.75</v>
      </c>
      <c r="H283" s="10">
        <f t="shared" si="13"/>
        <v>3061.75</v>
      </c>
    </row>
    <row r="284" spans="1:8">
      <c r="A284" s="51">
        <v>251</v>
      </c>
      <c r="B284" s="61">
        <v>0.65445611321401587</v>
      </c>
      <c r="C284" s="61">
        <f t="shared" si="11"/>
        <v>163</v>
      </c>
      <c r="D284" t="str">
        <f>LOOKUP(B284,'Info Sheet'!$L$2:$L$3,'Info Sheet'!$J$2:$J$3)</f>
        <v>Non-Rainy</v>
      </c>
      <c r="E284" s="172">
        <f>IF(D284='Info Sheet'!$J$3,'Info Sheet'!$M$3,'Info Sheet'!$M$2)</f>
        <v>1</v>
      </c>
      <c r="F284">
        <f>ROUNDDOWN(IF((C284*E284)&gt;'Info Sheet'!$B$21,'Info Sheet'!$B$21,(C284*E284)),0)</f>
        <v>163</v>
      </c>
      <c r="G284">
        <f t="shared" si="12"/>
        <v>3724.55</v>
      </c>
      <c r="H284" s="10">
        <f t="shared" si="13"/>
        <v>3244.55</v>
      </c>
    </row>
    <row r="285" spans="1:8">
      <c r="A285" s="51">
        <v>252</v>
      </c>
      <c r="B285" s="61">
        <v>0.10030889152871814</v>
      </c>
      <c r="C285" s="61">
        <f t="shared" si="11"/>
        <v>136</v>
      </c>
      <c r="D285" t="str">
        <f>LOOKUP(B285,'Info Sheet'!$L$2:$L$3,'Info Sheet'!$J$2:$J$3)</f>
        <v>Rainy, p</v>
      </c>
      <c r="E285" s="172">
        <f>IF(D285='Info Sheet'!$J$3,'Info Sheet'!$M$3,'Info Sheet'!$M$2)</f>
        <v>0.7</v>
      </c>
      <c r="F285">
        <f>ROUNDDOWN(IF((C285*E285)&gt;'Info Sheet'!$B$21,'Info Sheet'!$B$21,(C285*E285)),0)</f>
        <v>95</v>
      </c>
      <c r="G285">
        <f t="shared" si="12"/>
        <v>2170.75</v>
      </c>
      <c r="H285" s="10">
        <f t="shared" si="13"/>
        <v>1690.75</v>
      </c>
    </row>
    <row r="286" spans="1:8">
      <c r="A286" s="51">
        <v>253</v>
      </c>
      <c r="B286" s="61">
        <v>0.17096926784269195</v>
      </c>
      <c r="C286" s="61">
        <f t="shared" si="11"/>
        <v>141</v>
      </c>
      <c r="D286" t="str">
        <f>LOOKUP(B286,'Info Sheet'!$L$2:$L$3,'Info Sheet'!$J$2:$J$3)</f>
        <v>Rainy, p</v>
      </c>
      <c r="E286" s="172">
        <f>IF(D286='Info Sheet'!$J$3,'Info Sheet'!$M$3,'Info Sheet'!$M$2)</f>
        <v>0.7</v>
      </c>
      <c r="F286">
        <f>ROUNDDOWN(IF((C286*E286)&gt;'Info Sheet'!$B$21,'Info Sheet'!$B$21,(C286*E286)),0)</f>
        <v>98</v>
      </c>
      <c r="G286">
        <f t="shared" si="12"/>
        <v>2239.3000000000002</v>
      </c>
      <c r="H286" s="10">
        <f t="shared" si="13"/>
        <v>1759.3000000000002</v>
      </c>
    </row>
    <row r="287" spans="1:8">
      <c r="A287" s="51">
        <v>254</v>
      </c>
      <c r="B287" s="61">
        <v>0.96709089065076725</v>
      </c>
      <c r="C287" s="61">
        <f t="shared" si="11"/>
        <v>185</v>
      </c>
      <c r="D287" t="str">
        <f>LOOKUP(B287,'Info Sheet'!$L$2:$L$3,'Info Sheet'!$J$2:$J$3)</f>
        <v>Non-Rainy</v>
      </c>
      <c r="E287" s="172">
        <f>IF(D287='Info Sheet'!$J$3,'Info Sheet'!$M$3,'Info Sheet'!$M$2)</f>
        <v>1</v>
      </c>
      <c r="F287">
        <f>ROUNDDOWN(IF((C287*E287)&gt;'Info Sheet'!$B$21,'Info Sheet'!$B$21,(C287*E287)),0)</f>
        <v>185</v>
      </c>
      <c r="G287">
        <f t="shared" si="12"/>
        <v>4227.25</v>
      </c>
      <c r="H287" s="10">
        <f t="shared" si="13"/>
        <v>3747.25</v>
      </c>
    </row>
    <row r="288" spans="1:8">
      <c r="A288" s="51">
        <v>255</v>
      </c>
      <c r="B288" s="61">
        <v>0.82567084816239456</v>
      </c>
      <c r="C288" s="61">
        <f t="shared" si="11"/>
        <v>171</v>
      </c>
      <c r="D288" t="str">
        <f>LOOKUP(B288,'Info Sheet'!$L$2:$L$3,'Info Sheet'!$J$2:$J$3)</f>
        <v>Non-Rainy</v>
      </c>
      <c r="E288" s="172">
        <f>IF(D288='Info Sheet'!$J$3,'Info Sheet'!$M$3,'Info Sheet'!$M$2)</f>
        <v>1</v>
      </c>
      <c r="F288">
        <f>ROUNDDOWN(IF((C288*E288)&gt;'Info Sheet'!$B$21,'Info Sheet'!$B$21,(C288*E288)),0)</f>
        <v>171</v>
      </c>
      <c r="G288">
        <f t="shared" si="12"/>
        <v>3907.3500000000004</v>
      </c>
      <c r="H288" s="10">
        <f t="shared" si="13"/>
        <v>3427.3500000000004</v>
      </c>
    </row>
    <row r="289" spans="1:8">
      <c r="A289" s="51">
        <v>256</v>
      </c>
      <c r="B289" s="61">
        <v>0.88790164427615403</v>
      </c>
      <c r="C289" s="61">
        <f t="shared" si="11"/>
        <v>175</v>
      </c>
      <c r="D289" t="str">
        <f>LOOKUP(B289,'Info Sheet'!$L$2:$L$3,'Info Sheet'!$J$2:$J$3)</f>
        <v>Non-Rainy</v>
      </c>
      <c r="E289" s="172">
        <f>IF(D289='Info Sheet'!$J$3,'Info Sheet'!$M$3,'Info Sheet'!$M$2)</f>
        <v>1</v>
      </c>
      <c r="F289">
        <f>ROUNDDOWN(IF((C289*E289)&gt;'Info Sheet'!$B$21,'Info Sheet'!$B$21,(C289*E289)),0)</f>
        <v>175</v>
      </c>
      <c r="G289">
        <f t="shared" si="12"/>
        <v>3998.7500000000005</v>
      </c>
      <c r="H289" s="10">
        <f t="shared" si="13"/>
        <v>3518.7500000000005</v>
      </c>
    </row>
    <row r="290" spans="1:8">
      <c r="A290" s="51">
        <v>257</v>
      </c>
      <c r="B290" s="61">
        <v>8.0374075089895136E-4</v>
      </c>
      <c r="C290" s="61">
        <f t="shared" ref="C290:C353" si="14">ROUNDDOWN(_xlfn.NORM.INV(B290,$B$18,$B$22),0)</f>
        <v>107</v>
      </c>
      <c r="D290" t="str">
        <f>LOOKUP(B290,'Info Sheet'!$L$2:$L$3,'Info Sheet'!$J$2:$J$3)</f>
        <v>Rainy, p</v>
      </c>
      <c r="E290" s="172">
        <f>IF(D290='Info Sheet'!$J$3,'Info Sheet'!$M$3,'Info Sheet'!$M$2)</f>
        <v>0.7</v>
      </c>
      <c r="F290">
        <f>ROUNDDOWN(IF((C290*E290)&gt;'Info Sheet'!$B$21,'Info Sheet'!$B$21,(C290*E290)),0)</f>
        <v>74</v>
      </c>
      <c r="G290">
        <f t="shared" ref="G290:G353" si="15">F290*$J$27</f>
        <v>1690.9</v>
      </c>
      <c r="H290" s="10">
        <f t="shared" ref="H290:H353" si="16">G290-$J$28</f>
        <v>1210.9000000000001</v>
      </c>
    </row>
    <row r="291" spans="1:8">
      <c r="A291" s="51">
        <v>258</v>
      </c>
      <c r="B291" s="61">
        <v>0.75615495320642323</v>
      </c>
      <c r="C291" s="61">
        <f t="shared" si="14"/>
        <v>167</v>
      </c>
      <c r="D291" t="str">
        <f>LOOKUP(B291,'Info Sheet'!$L$2:$L$3,'Info Sheet'!$J$2:$J$3)</f>
        <v>Non-Rainy</v>
      </c>
      <c r="E291" s="172">
        <f>IF(D291='Info Sheet'!$J$3,'Info Sheet'!$M$3,'Info Sheet'!$M$2)</f>
        <v>1</v>
      </c>
      <c r="F291">
        <f>ROUNDDOWN(IF((C291*E291)&gt;'Info Sheet'!$B$21,'Info Sheet'!$B$21,(C291*E291)),0)</f>
        <v>167</v>
      </c>
      <c r="G291">
        <f t="shared" si="15"/>
        <v>3815.9500000000003</v>
      </c>
      <c r="H291" s="10">
        <f t="shared" si="16"/>
        <v>3335.9500000000003</v>
      </c>
    </row>
    <row r="292" spans="1:8">
      <c r="A292" s="51">
        <v>259</v>
      </c>
      <c r="B292" s="61">
        <v>0.6142418019999899</v>
      </c>
      <c r="C292" s="61">
        <f t="shared" si="14"/>
        <v>161</v>
      </c>
      <c r="D292" t="str">
        <f>LOOKUP(B292,'Info Sheet'!$L$2:$L$3,'Info Sheet'!$J$2:$J$3)</f>
        <v>Non-Rainy</v>
      </c>
      <c r="E292" s="172">
        <f>IF(D292='Info Sheet'!$J$3,'Info Sheet'!$M$3,'Info Sheet'!$M$2)</f>
        <v>1</v>
      </c>
      <c r="F292">
        <f>ROUNDDOWN(IF((C292*E292)&gt;'Info Sheet'!$B$21,'Info Sheet'!$B$21,(C292*E292)),0)</f>
        <v>161</v>
      </c>
      <c r="G292">
        <f t="shared" si="15"/>
        <v>3678.8500000000004</v>
      </c>
      <c r="H292" s="10">
        <f t="shared" si="16"/>
        <v>3198.8500000000004</v>
      </c>
    </row>
    <row r="293" spans="1:8">
      <c r="A293" s="51">
        <v>260</v>
      </c>
      <c r="B293" s="61">
        <v>0.48969284735030394</v>
      </c>
      <c r="C293" s="61">
        <f t="shared" si="14"/>
        <v>156</v>
      </c>
      <c r="D293" t="str">
        <f>LOOKUP(B293,'Info Sheet'!$L$2:$L$3,'Info Sheet'!$J$2:$J$3)</f>
        <v>Non-Rainy</v>
      </c>
      <c r="E293" s="172">
        <f>IF(D293='Info Sheet'!$J$3,'Info Sheet'!$M$3,'Info Sheet'!$M$2)</f>
        <v>1</v>
      </c>
      <c r="F293">
        <f>ROUNDDOWN(IF((C293*E293)&gt;'Info Sheet'!$B$21,'Info Sheet'!$B$21,(C293*E293)),0)</f>
        <v>156</v>
      </c>
      <c r="G293">
        <f t="shared" si="15"/>
        <v>3564.6000000000004</v>
      </c>
      <c r="H293" s="10">
        <f t="shared" si="16"/>
        <v>3084.6000000000004</v>
      </c>
    </row>
    <row r="294" spans="1:8">
      <c r="A294" s="51">
        <v>261</v>
      </c>
      <c r="B294" s="61">
        <v>0.21289316671885095</v>
      </c>
      <c r="C294" s="61">
        <f t="shared" si="14"/>
        <v>144</v>
      </c>
      <c r="D294" t="str">
        <f>LOOKUP(B294,'Info Sheet'!$L$2:$L$3,'Info Sheet'!$J$2:$J$3)</f>
        <v>Rainy, p</v>
      </c>
      <c r="E294" s="172">
        <f>IF(D294='Info Sheet'!$J$3,'Info Sheet'!$M$3,'Info Sheet'!$M$2)</f>
        <v>0.7</v>
      </c>
      <c r="F294">
        <f>ROUNDDOWN(IF((C294*E294)&gt;'Info Sheet'!$B$21,'Info Sheet'!$B$21,(C294*E294)),0)</f>
        <v>100</v>
      </c>
      <c r="G294">
        <f t="shared" si="15"/>
        <v>2285</v>
      </c>
      <c r="H294" s="10">
        <f t="shared" si="16"/>
        <v>1805</v>
      </c>
    </row>
    <row r="295" spans="1:8">
      <c r="A295" s="51">
        <v>262</v>
      </c>
      <c r="B295" s="61">
        <v>0.88825818266987855</v>
      </c>
      <c r="C295" s="61">
        <f t="shared" si="14"/>
        <v>175</v>
      </c>
      <c r="D295" t="str">
        <f>LOOKUP(B295,'Info Sheet'!$L$2:$L$3,'Info Sheet'!$J$2:$J$3)</f>
        <v>Non-Rainy</v>
      </c>
      <c r="E295" s="172">
        <f>IF(D295='Info Sheet'!$J$3,'Info Sheet'!$M$3,'Info Sheet'!$M$2)</f>
        <v>1</v>
      </c>
      <c r="F295">
        <f>ROUNDDOWN(IF((C295*E295)&gt;'Info Sheet'!$B$21,'Info Sheet'!$B$21,(C295*E295)),0)</f>
        <v>175</v>
      </c>
      <c r="G295">
        <f t="shared" si="15"/>
        <v>3998.7500000000005</v>
      </c>
      <c r="H295" s="10">
        <f t="shared" si="16"/>
        <v>3518.7500000000005</v>
      </c>
    </row>
    <row r="296" spans="1:8">
      <c r="A296" s="51">
        <v>263</v>
      </c>
      <c r="B296" s="61">
        <v>0.7599453940011508</v>
      </c>
      <c r="C296" s="61">
        <f t="shared" si="14"/>
        <v>167</v>
      </c>
      <c r="D296" t="str">
        <f>LOOKUP(B296,'Info Sheet'!$L$2:$L$3,'Info Sheet'!$J$2:$J$3)</f>
        <v>Non-Rainy</v>
      </c>
      <c r="E296" s="172">
        <f>IF(D296='Info Sheet'!$J$3,'Info Sheet'!$M$3,'Info Sheet'!$M$2)</f>
        <v>1</v>
      </c>
      <c r="F296">
        <f>ROUNDDOWN(IF((C296*E296)&gt;'Info Sheet'!$B$21,'Info Sheet'!$B$21,(C296*E296)),0)</f>
        <v>167</v>
      </c>
      <c r="G296">
        <f t="shared" si="15"/>
        <v>3815.9500000000003</v>
      </c>
      <c r="H296" s="10">
        <f t="shared" si="16"/>
        <v>3335.9500000000003</v>
      </c>
    </row>
    <row r="297" spans="1:8">
      <c r="A297" s="51">
        <v>264</v>
      </c>
      <c r="B297" s="61">
        <v>0.6107310156373057</v>
      </c>
      <c r="C297" s="61">
        <f t="shared" si="14"/>
        <v>161</v>
      </c>
      <c r="D297" t="str">
        <f>LOOKUP(B297,'Info Sheet'!$L$2:$L$3,'Info Sheet'!$J$2:$J$3)</f>
        <v>Non-Rainy</v>
      </c>
      <c r="E297" s="172">
        <f>IF(D297='Info Sheet'!$J$3,'Info Sheet'!$M$3,'Info Sheet'!$M$2)</f>
        <v>1</v>
      </c>
      <c r="F297">
        <f>ROUNDDOWN(IF((C297*E297)&gt;'Info Sheet'!$B$21,'Info Sheet'!$B$21,(C297*E297)),0)</f>
        <v>161</v>
      </c>
      <c r="G297">
        <f t="shared" si="15"/>
        <v>3678.8500000000004</v>
      </c>
      <c r="H297" s="10">
        <f t="shared" si="16"/>
        <v>3198.8500000000004</v>
      </c>
    </row>
    <row r="298" spans="1:8">
      <c r="A298" s="51">
        <v>265</v>
      </c>
      <c r="B298" s="61">
        <v>9.090119487757875E-2</v>
      </c>
      <c r="C298" s="61">
        <f t="shared" si="14"/>
        <v>135</v>
      </c>
      <c r="D298" t="str">
        <f>LOOKUP(B298,'Info Sheet'!$L$2:$L$3,'Info Sheet'!$J$2:$J$3)</f>
        <v>Rainy, p</v>
      </c>
      <c r="E298" s="172">
        <f>IF(D298='Info Sheet'!$J$3,'Info Sheet'!$M$3,'Info Sheet'!$M$2)</f>
        <v>0.7</v>
      </c>
      <c r="F298">
        <f>ROUNDDOWN(IF((C298*E298)&gt;'Info Sheet'!$B$21,'Info Sheet'!$B$21,(C298*E298)),0)</f>
        <v>94</v>
      </c>
      <c r="G298">
        <f t="shared" si="15"/>
        <v>2147.9</v>
      </c>
      <c r="H298" s="10">
        <f t="shared" si="16"/>
        <v>1667.9</v>
      </c>
    </row>
    <row r="299" spans="1:8">
      <c r="A299" s="51">
        <v>266</v>
      </c>
      <c r="B299" s="61">
        <v>0.19484573696826746</v>
      </c>
      <c r="C299" s="61">
        <f t="shared" si="14"/>
        <v>143</v>
      </c>
      <c r="D299" t="str">
        <f>LOOKUP(B299,'Info Sheet'!$L$2:$L$3,'Info Sheet'!$J$2:$J$3)</f>
        <v>Rainy, p</v>
      </c>
      <c r="E299" s="172">
        <f>IF(D299='Info Sheet'!$J$3,'Info Sheet'!$M$3,'Info Sheet'!$M$2)</f>
        <v>0.7</v>
      </c>
      <c r="F299">
        <f>ROUNDDOWN(IF((C299*E299)&gt;'Info Sheet'!$B$21,'Info Sheet'!$B$21,(C299*E299)),0)</f>
        <v>100</v>
      </c>
      <c r="G299">
        <f t="shared" si="15"/>
        <v>2285</v>
      </c>
      <c r="H299" s="10">
        <f t="shared" si="16"/>
        <v>1805</v>
      </c>
    </row>
    <row r="300" spans="1:8">
      <c r="A300" s="51">
        <v>267</v>
      </c>
      <c r="B300" s="61">
        <v>6.3905103331809099E-2</v>
      </c>
      <c r="C300" s="61">
        <f t="shared" si="14"/>
        <v>133</v>
      </c>
      <c r="D300" t="str">
        <f>LOOKUP(B300,'Info Sheet'!$L$2:$L$3,'Info Sheet'!$J$2:$J$3)</f>
        <v>Rainy, p</v>
      </c>
      <c r="E300" s="172">
        <f>IF(D300='Info Sheet'!$J$3,'Info Sheet'!$M$3,'Info Sheet'!$M$2)</f>
        <v>0.7</v>
      </c>
      <c r="F300">
        <f>ROUNDDOWN(IF((C300*E300)&gt;'Info Sheet'!$B$21,'Info Sheet'!$B$21,(C300*E300)),0)</f>
        <v>93</v>
      </c>
      <c r="G300">
        <f t="shared" si="15"/>
        <v>2125.0500000000002</v>
      </c>
      <c r="H300" s="10">
        <f t="shared" si="16"/>
        <v>1645.0500000000002</v>
      </c>
    </row>
    <row r="301" spans="1:8">
      <c r="A301" s="51">
        <v>268</v>
      </c>
      <c r="B301" s="61">
        <v>0.47107158720536957</v>
      </c>
      <c r="C301" s="61">
        <f t="shared" si="14"/>
        <v>155</v>
      </c>
      <c r="D301" t="str">
        <f>LOOKUP(B301,'Info Sheet'!$L$2:$L$3,'Info Sheet'!$J$2:$J$3)</f>
        <v>Non-Rainy</v>
      </c>
      <c r="E301" s="172">
        <f>IF(D301='Info Sheet'!$J$3,'Info Sheet'!$M$3,'Info Sheet'!$M$2)</f>
        <v>1</v>
      </c>
      <c r="F301">
        <f>ROUNDDOWN(IF((C301*E301)&gt;'Info Sheet'!$B$21,'Info Sheet'!$B$21,(C301*E301)),0)</f>
        <v>155</v>
      </c>
      <c r="G301">
        <f t="shared" si="15"/>
        <v>3541.75</v>
      </c>
      <c r="H301" s="10">
        <f t="shared" si="16"/>
        <v>3061.75</v>
      </c>
    </row>
    <row r="302" spans="1:8">
      <c r="A302" s="51">
        <v>269</v>
      </c>
      <c r="B302" s="61">
        <v>0.72580658267151854</v>
      </c>
      <c r="C302" s="61">
        <f t="shared" si="14"/>
        <v>166</v>
      </c>
      <c r="D302" t="str">
        <f>LOOKUP(B302,'Info Sheet'!$L$2:$L$3,'Info Sheet'!$J$2:$J$3)</f>
        <v>Non-Rainy</v>
      </c>
      <c r="E302" s="172">
        <f>IF(D302='Info Sheet'!$J$3,'Info Sheet'!$M$3,'Info Sheet'!$M$2)</f>
        <v>1</v>
      </c>
      <c r="F302">
        <f>ROUNDDOWN(IF((C302*E302)&gt;'Info Sheet'!$B$21,'Info Sheet'!$B$21,(C302*E302)),0)</f>
        <v>166</v>
      </c>
      <c r="G302">
        <f t="shared" si="15"/>
        <v>3793.1000000000004</v>
      </c>
      <c r="H302" s="10">
        <f t="shared" si="16"/>
        <v>3313.1000000000004</v>
      </c>
    </row>
    <row r="303" spans="1:8">
      <c r="A303" s="51">
        <v>270</v>
      </c>
      <c r="B303" s="61">
        <v>9.920230693044696E-2</v>
      </c>
      <c r="C303" s="61">
        <f t="shared" si="14"/>
        <v>136</v>
      </c>
      <c r="D303" t="str">
        <f>LOOKUP(B303,'Info Sheet'!$L$2:$L$3,'Info Sheet'!$J$2:$J$3)</f>
        <v>Rainy, p</v>
      </c>
      <c r="E303" s="172">
        <f>IF(D303='Info Sheet'!$J$3,'Info Sheet'!$M$3,'Info Sheet'!$M$2)</f>
        <v>0.7</v>
      </c>
      <c r="F303">
        <f>ROUNDDOWN(IF((C303*E303)&gt;'Info Sheet'!$B$21,'Info Sheet'!$B$21,(C303*E303)),0)</f>
        <v>95</v>
      </c>
      <c r="G303">
        <f t="shared" si="15"/>
        <v>2170.75</v>
      </c>
      <c r="H303" s="10">
        <f t="shared" si="16"/>
        <v>1690.75</v>
      </c>
    </row>
    <row r="304" spans="1:8">
      <c r="A304" s="51">
        <v>271</v>
      </c>
      <c r="B304" s="61">
        <v>0.25522625913579478</v>
      </c>
      <c r="C304" s="61">
        <f t="shared" si="14"/>
        <v>146</v>
      </c>
      <c r="D304" t="str">
        <f>LOOKUP(B304,'Info Sheet'!$L$2:$L$3,'Info Sheet'!$J$2:$J$3)</f>
        <v>Rainy, p</v>
      </c>
      <c r="E304" s="172">
        <f>IF(D304='Info Sheet'!$J$3,'Info Sheet'!$M$3,'Info Sheet'!$M$2)</f>
        <v>0.7</v>
      </c>
      <c r="F304">
        <f>ROUNDDOWN(IF((C304*E304)&gt;'Info Sheet'!$B$21,'Info Sheet'!$B$21,(C304*E304)),0)</f>
        <v>102</v>
      </c>
      <c r="G304">
        <f t="shared" si="15"/>
        <v>2330.7000000000003</v>
      </c>
      <c r="H304" s="10">
        <f t="shared" si="16"/>
        <v>1850.7000000000003</v>
      </c>
    </row>
    <row r="305" spans="1:8">
      <c r="A305" s="51">
        <v>272</v>
      </c>
      <c r="B305" s="61">
        <v>0.27108274600522608</v>
      </c>
      <c r="C305" s="61">
        <f t="shared" si="14"/>
        <v>147</v>
      </c>
      <c r="D305" t="str">
        <f>LOOKUP(B305,'Info Sheet'!$L$2:$L$3,'Info Sheet'!$J$2:$J$3)</f>
        <v>Rainy, p</v>
      </c>
      <c r="E305" s="172">
        <f>IF(D305='Info Sheet'!$J$3,'Info Sheet'!$M$3,'Info Sheet'!$M$2)</f>
        <v>0.7</v>
      </c>
      <c r="F305">
        <f>ROUNDDOWN(IF((C305*E305)&gt;'Info Sheet'!$B$21,'Info Sheet'!$B$21,(C305*E305)),0)</f>
        <v>102</v>
      </c>
      <c r="G305">
        <f t="shared" si="15"/>
        <v>2330.7000000000003</v>
      </c>
      <c r="H305" s="10">
        <f t="shared" si="16"/>
        <v>1850.7000000000003</v>
      </c>
    </row>
    <row r="306" spans="1:8">
      <c r="A306" s="51">
        <v>273</v>
      </c>
      <c r="B306" s="61">
        <v>0.83133001315832478</v>
      </c>
      <c r="C306" s="61">
        <f t="shared" si="14"/>
        <v>171</v>
      </c>
      <c r="D306" t="str">
        <f>LOOKUP(B306,'Info Sheet'!$L$2:$L$3,'Info Sheet'!$J$2:$J$3)</f>
        <v>Non-Rainy</v>
      </c>
      <c r="E306" s="172">
        <f>IF(D306='Info Sheet'!$J$3,'Info Sheet'!$M$3,'Info Sheet'!$M$2)</f>
        <v>1</v>
      </c>
      <c r="F306">
        <f>ROUNDDOWN(IF((C306*E306)&gt;'Info Sheet'!$B$21,'Info Sheet'!$B$21,(C306*E306)),0)</f>
        <v>171</v>
      </c>
      <c r="G306">
        <f t="shared" si="15"/>
        <v>3907.3500000000004</v>
      </c>
      <c r="H306" s="10">
        <f t="shared" si="16"/>
        <v>3427.3500000000004</v>
      </c>
    </row>
    <row r="307" spans="1:8">
      <c r="A307" s="51">
        <v>274</v>
      </c>
      <c r="B307" s="61">
        <v>0.65753370212031537</v>
      </c>
      <c r="C307" s="61">
        <f t="shared" si="14"/>
        <v>163</v>
      </c>
      <c r="D307" t="str">
        <f>LOOKUP(B307,'Info Sheet'!$L$2:$L$3,'Info Sheet'!$J$2:$J$3)</f>
        <v>Non-Rainy</v>
      </c>
      <c r="E307" s="172">
        <f>IF(D307='Info Sheet'!$J$3,'Info Sheet'!$M$3,'Info Sheet'!$M$2)</f>
        <v>1</v>
      </c>
      <c r="F307">
        <f>ROUNDDOWN(IF((C307*E307)&gt;'Info Sheet'!$B$21,'Info Sheet'!$B$21,(C307*E307)),0)</f>
        <v>163</v>
      </c>
      <c r="G307">
        <f t="shared" si="15"/>
        <v>3724.55</v>
      </c>
      <c r="H307" s="10">
        <f t="shared" si="16"/>
        <v>3244.55</v>
      </c>
    </row>
    <row r="308" spans="1:8">
      <c r="A308" s="51">
        <v>275</v>
      </c>
      <c r="B308" s="61">
        <v>0.12063952380119636</v>
      </c>
      <c r="C308" s="61">
        <f t="shared" si="14"/>
        <v>138</v>
      </c>
      <c r="D308" t="str">
        <f>LOOKUP(B308,'Info Sheet'!$L$2:$L$3,'Info Sheet'!$J$2:$J$3)</f>
        <v>Rainy, p</v>
      </c>
      <c r="E308" s="172">
        <f>IF(D308='Info Sheet'!$J$3,'Info Sheet'!$M$3,'Info Sheet'!$M$2)</f>
        <v>0.7</v>
      </c>
      <c r="F308">
        <f>ROUNDDOWN(IF((C308*E308)&gt;'Info Sheet'!$B$21,'Info Sheet'!$B$21,(C308*E308)),0)</f>
        <v>96</v>
      </c>
      <c r="G308">
        <f t="shared" si="15"/>
        <v>2193.6000000000004</v>
      </c>
      <c r="H308" s="10">
        <f t="shared" si="16"/>
        <v>1713.6000000000004</v>
      </c>
    </row>
    <row r="309" spans="1:8">
      <c r="A309" s="51">
        <v>276</v>
      </c>
      <c r="B309" s="61">
        <v>0.3446916070592535</v>
      </c>
      <c r="C309" s="61">
        <f t="shared" si="14"/>
        <v>150</v>
      </c>
      <c r="D309" t="str">
        <f>LOOKUP(B309,'Info Sheet'!$L$2:$L$3,'Info Sheet'!$J$2:$J$3)</f>
        <v>Rainy, p</v>
      </c>
      <c r="E309" s="172">
        <f>IF(D309='Info Sheet'!$J$3,'Info Sheet'!$M$3,'Info Sheet'!$M$2)</f>
        <v>0.7</v>
      </c>
      <c r="F309">
        <f>ROUNDDOWN(IF((C309*E309)&gt;'Info Sheet'!$B$21,'Info Sheet'!$B$21,(C309*E309)),0)</f>
        <v>105</v>
      </c>
      <c r="G309">
        <f t="shared" si="15"/>
        <v>2399.25</v>
      </c>
      <c r="H309" s="10">
        <f t="shared" si="16"/>
        <v>1919.25</v>
      </c>
    </row>
    <row r="310" spans="1:8">
      <c r="A310" s="51">
        <v>277</v>
      </c>
      <c r="B310" s="61">
        <v>0.24158865630452619</v>
      </c>
      <c r="C310" s="61">
        <f t="shared" si="14"/>
        <v>145</v>
      </c>
      <c r="D310" t="str">
        <f>LOOKUP(B310,'Info Sheet'!$L$2:$L$3,'Info Sheet'!$J$2:$J$3)</f>
        <v>Rainy, p</v>
      </c>
      <c r="E310" s="172">
        <f>IF(D310='Info Sheet'!$J$3,'Info Sheet'!$M$3,'Info Sheet'!$M$2)</f>
        <v>0.7</v>
      </c>
      <c r="F310">
        <f>ROUNDDOWN(IF((C310*E310)&gt;'Info Sheet'!$B$21,'Info Sheet'!$B$21,(C310*E310)),0)</f>
        <v>101</v>
      </c>
      <c r="G310">
        <f t="shared" si="15"/>
        <v>2307.8500000000004</v>
      </c>
      <c r="H310" s="10">
        <f t="shared" si="16"/>
        <v>1827.8500000000004</v>
      </c>
    </row>
    <row r="311" spans="1:8">
      <c r="A311" s="51">
        <v>278</v>
      </c>
      <c r="B311" s="61">
        <v>0.18699049736570672</v>
      </c>
      <c r="C311" s="61">
        <f t="shared" si="14"/>
        <v>142</v>
      </c>
      <c r="D311" t="str">
        <f>LOOKUP(B311,'Info Sheet'!$L$2:$L$3,'Info Sheet'!$J$2:$J$3)</f>
        <v>Rainy, p</v>
      </c>
      <c r="E311" s="172">
        <f>IF(D311='Info Sheet'!$J$3,'Info Sheet'!$M$3,'Info Sheet'!$M$2)</f>
        <v>0.7</v>
      </c>
      <c r="F311">
        <f>ROUNDDOWN(IF((C311*E311)&gt;'Info Sheet'!$B$21,'Info Sheet'!$B$21,(C311*E311)),0)</f>
        <v>99</v>
      </c>
      <c r="G311">
        <f t="shared" si="15"/>
        <v>2262.15</v>
      </c>
      <c r="H311" s="10">
        <f t="shared" si="16"/>
        <v>1782.15</v>
      </c>
    </row>
    <row r="312" spans="1:8">
      <c r="A312" s="51">
        <v>279</v>
      </c>
      <c r="B312" s="61">
        <v>0.91092634910508885</v>
      </c>
      <c r="C312" s="61">
        <f t="shared" si="14"/>
        <v>177</v>
      </c>
      <c r="D312" t="str">
        <f>LOOKUP(B312,'Info Sheet'!$L$2:$L$3,'Info Sheet'!$J$2:$J$3)</f>
        <v>Non-Rainy</v>
      </c>
      <c r="E312" s="172">
        <f>IF(D312='Info Sheet'!$J$3,'Info Sheet'!$M$3,'Info Sheet'!$M$2)</f>
        <v>1</v>
      </c>
      <c r="F312">
        <f>ROUNDDOWN(IF((C312*E312)&gt;'Info Sheet'!$B$21,'Info Sheet'!$B$21,(C312*E312)),0)</f>
        <v>177</v>
      </c>
      <c r="G312">
        <f t="shared" si="15"/>
        <v>4044.4500000000003</v>
      </c>
      <c r="H312" s="10">
        <f t="shared" si="16"/>
        <v>3564.4500000000003</v>
      </c>
    </row>
    <row r="313" spans="1:8">
      <c r="A313" s="51">
        <v>280</v>
      </c>
      <c r="B313" s="61">
        <v>0.10527884096363649</v>
      </c>
      <c r="C313" s="61">
        <f t="shared" si="14"/>
        <v>137</v>
      </c>
      <c r="D313" t="str">
        <f>LOOKUP(B313,'Info Sheet'!$L$2:$L$3,'Info Sheet'!$J$2:$J$3)</f>
        <v>Rainy, p</v>
      </c>
      <c r="E313" s="172">
        <f>IF(D313='Info Sheet'!$J$3,'Info Sheet'!$M$3,'Info Sheet'!$M$2)</f>
        <v>0.7</v>
      </c>
      <c r="F313">
        <f>ROUNDDOWN(IF((C313*E313)&gt;'Info Sheet'!$B$21,'Info Sheet'!$B$21,(C313*E313)),0)</f>
        <v>95</v>
      </c>
      <c r="G313">
        <f t="shared" si="15"/>
        <v>2170.75</v>
      </c>
      <c r="H313" s="10">
        <f t="shared" si="16"/>
        <v>1690.75</v>
      </c>
    </row>
    <row r="314" spans="1:8">
      <c r="A314" s="51">
        <v>281</v>
      </c>
      <c r="B314" s="61">
        <v>0.83124380924932983</v>
      </c>
      <c r="C314" s="61">
        <f t="shared" si="14"/>
        <v>171</v>
      </c>
      <c r="D314" t="str">
        <f>LOOKUP(B314,'Info Sheet'!$L$2:$L$3,'Info Sheet'!$J$2:$J$3)</f>
        <v>Non-Rainy</v>
      </c>
      <c r="E314" s="172">
        <f>IF(D314='Info Sheet'!$J$3,'Info Sheet'!$M$3,'Info Sheet'!$M$2)</f>
        <v>1</v>
      </c>
      <c r="F314">
        <f>ROUNDDOWN(IF((C314*E314)&gt;'Info Sheet'!$B$21,'Info Sheet'!$B$21,(C314*E314)),0)</f>
        <v>171</v>
      </c>
      <c r="G314">
        <f t="shared" si="15"/>
        <v>3907.3500000000004</v>
      </c>
      <c r="H314" s="10">
        <f t="shared" si="16"/>
        <v>3427.3500000000004</v>
      </c>
    </row>
    <row r="315" spans="1:8">
      <c r="A315" s="51">
        <v>282</v>
      </c>
      <c r="B315" s="61">
        <v>0.2675007573726903</v>
      </c>
      <c r="C315" s="61">
        <f t="shared" si="14"/>
        <v>147</v>
      </c>
      <c r="D315" t="str">
        <f>LOOKUP(B315,'Info Sheet'!$L$2:$L$3,'Info Sheet'!$J$2:$J$3)</f>
        <v>Rainy, p</v>
      </c>
      <c r="E315" s="172">
        <f>IF(D315='Info Sheet'!$J$3,'Info Sheet'!$M$3,'Info Sheet'!$M$2)</f>
        <v>0.7</v>
      </c>
      <c r="F315">
        <f>ROUNDDOWN(IF((C315*E315)&gt;'Info Sheet'!$B$21,'Info Sheet'!$B$21,(C315*E315)),0)</f>
        <v>102</v>
      </c>
      <c r="G315">
        <f t="shared" si="15"/>
        <v>2330.7000000000003</v>
      </c>
      <c r="H315" s="10">
        <f t="shared" si="16"/>
        <v>1850.7000000000003</v>
      </c>
    </row>
    <row r="316" spans="1:8">
      <c r="A316" s="51">
        <v>283</v>
      </c>
      <c r="B316" s="61">
        <v>0.97486513689057963</v>
      </c>
      <c r="C316" s="61">
        <f t="shared" si="14"/>
        <v>187</v>
      </c>
      <c r="D316" t="str">
        <f>LOOKUP(B316,'Info Sheet'!$L$2:$L$3,'Info Sheet'!$J$2:$J$3)</f>
        <v>Non-Rainy</v>
      </c>
      <c r="E316" s="172">
        <f>IF(D316='Info Sheet'!$J$3,'Info Sheet'!$M$3,'Info Sheet'!$M$2)</f>
        <v>1</v>
      </c>
      <c r="F316">
        <f>ROUNDDOWN(IF((C316*E316)&gt;'Info Sheet'!$B$21,'Info Sheet'!$B$21,(C316*E316)),0)</f>
        <v>187</v>
      </c>
      <c r="G316">
        <f t="shared" si="15"/>
        <v>4272.95</v>
      </c>
      <c r="H316" s="10">
        <f t="shared" si="16"/>
        <v>3792.95</v>
      </c>
    </row>
    <row r="317" spans="1:8">
      <c r="A317" s="51">
        <v>284</v>
      </c>
      <c r="B317" s="61">
        <v>0.72194161154572634</v>
      </c>
      <c r="C317" s="61">
        <f t="shared" si="14"/>
        <v>165</v>
      </c>
      <c r="D317" t="str">
        <f>LOOKUP(B317,'Info Sheet'!$L$2:$L$3,'Info Sheet'!$J$2:$J$3)</f>
        <v>Non-Rainy</v>
      </c>
      <c r="E317" s="172">
        <f>IF(D317='Info Sheet'!$J$3,'Info Sheet'!$M$3,'Info Sheet'!$M$2)</f>
        <v>1</v>
      </c>
      <c r="F317">
        <f>ROUNDDOWN(IF((C317*E317)&gt;'Info Sheet'!$B$21,'Info Sheet'!$B$21,(C317*E317)),0)</f>
        <v>165</v>
      </c>
      <c r="G317">
        <f t="shared" si="15"/>
        <v>3770.2500000000005</v>
      </c>
      <c r="H317" s="10">
        <f t="shared" si="16"/>
        <v>3290.2500000000005</v>
      </c>
    </row>
    <row r="318" spans="1:8">
      <c r="A318" s="51">
        <v>285</v>
      </c>
      <c r="B318" s="61">
        <v>0.89179811347701043</v>
      </c>
      <c r="C318" s="61">
        <f t="shared" si="14"/>
        <v>176</v>
      </c>
      <c r="D318" t="str">
        <f>LOOKUP(B318,'Info Sheet'!$L$2:$L$3,'Info Sheet'!$J$2:$J$3)</f>
        <v>Non-Rainy</v>
      </c>
      <c r="E318" s="172">
        <f>IF(D318='Info Sheet'!$J$3,'Info Sheet'!$M$3,'Info Sheet'!$M$2)</f>
        <v>1</v>
      </c>
      <c r="F318">
        <f>ROUNDDOWN(IF((C318*E318)&gt;'Info Sheet'!$B$21,'Info Sheet'!$B$21,(C318*E318)),0)</f>
        <v>176</v>
      </c>
      <c r="G318">
        <f t="shared" si="15"/>
        <v>4021.6000000000004</v>
      </c>
      <c r="H318" s="10">
        <f t="shared" si="16"/>
        <v>3541.6000000000004</v>
      </c>
    </row>
    <row r="319" spans="1:8">
      <c r="A319" s="51">
        <v>286</v>
      </c>
      <c r="B319" s="61">
        <v>0.94826009927052479</v>
      </c>
      <c r="C319" s="61">
        <f t="shared" si="14"/>
        <v>182</v>
      </c>
      <c r="D319" t="str">
        <f>LOOKUP(B319,'Info Sheet'!$L$2:$L$3,'Info Sheet'!$J$2:$J$3)</f>
        <v>Non-Rainy</v>
      </c>
      <c r="E319" s="172">
        <f>IF(D319='Info Sheet'!$J$3,'Info Sheet'!$M$3,'Info Sheet'!$M$2)</f>
        <v>1</v>
      </c>
      <c r="F319">
        <f>ROUNDDOWN(IF((C319*E319)&gt;'Info Sheet'!$B$21,'Info Sheet'!$B$21,(C319*E319)),0)</f>
        <v>182</v>
      </c>
      <c r="G319">
        <f t="shared" si="15"/>
        <v>4158.7</v>
      </c>
      <c r="H319" s="10">
        <f t="shared" si="16"/>
        <v>3678.7</v>
      </c>
    </row>
    <row r="320" spans="1:8">
      <c r="A320" s="51">
        <v>287</v>
      </c>
      <c r="B320" s="61">
        <v>0.68935449096859736</v>
      </c>
      <c r="C320" s="61">
        <f t="shared" si="14"/>
        <v>164</v>
      </c>
      <c r="D320" t="str">
        <f>LOOKUP(B320,'Info Sheet'!$L$2:$L$3,'Info Sheet'!$J$2:$J$3)</f>
        <v>Non-Rainy</v>
      </c>
      <c r="E320" s="172">
        <f>IF(D320='Info Sheet'!$J$3,'Info Sheet'!$M$3,'Info Sheet'!$M$2)</f>
        <v>1</v>
      </c>
      <c r="F320">
        <f>ROUNDDOWN(IF((C320*E320)&gt;'Info Sheet'!$B$21,'Info Sheet'!$B$21,(C320*E320)),0)</f>
        <v>164</v>
      </c>
      <c r="G320">
        <f t="shared" si="15"/>
        <v>3747.4</v>
      </c>
      <c r="H320" s="10">
        <f t="shared" si="16"/>
        <v>3267.4</v>
      </c>
    </row>
    <row r="321" spans="1:8">
      <c r="A321" s="51">
        <v>288</v>
      </c>
      <c r="B321" s="61">
        <v>0.20023814679613827</v>
      </c>
      <c r="C321" s="61">
        <f t="shared" si="14"/>
        <v>143</v>
      </c>
      <c r="D321" t="str">
        <f>LOOKUP(B321,'Info Sheet'!$L$2:$L$3,'Info Sheet'!$J$2:$J$3)</f>
        <v>Rainy, p</v>
      </c>
      <c r="E321" s="172">
        <f>IF(D321='Info Sheet'!$J$3,'Info Sheet'!$M$3,'Info Sheet'!$M$2)</f>
        <v>0.7</v>
      </c>
      <c r="F321">
        <f>ROUNDDOWN(IF((C321*E321)&gt;'Info Sheet'!$B$21,'Info Sheet'!$B$21,(C321*E321)),0)</f>
        <v>100</v>
      </c>
      <c r="G321">
        <f t="shared" si="15"/>
        <v>2285</v>
      </c>
      <c r="H321" s="10">
        <f t="shared" si="16"/>
        <v>1805</v>
      </c>
    </row>
    <row r="322" spans="1:8">
      <c r="A322" s="51">
        <v>289</v>
      </c>
      <c r="B322" s="61">
        <v>0.31587285814873234</v>
      </c>
      <c r="C322" s="61">
        <f t="shared" si="14"/>
        <v>149</v>
      </c>
      <c r="D322" t="str">
        <f>LOOKUP(B322,'Info Sheet'!$L$2:$L$3,'Info Sheet'!$J$2:$J$3)</f>
        <v>Rainy, p</v>
      </c>
      <c r="E322" s="172">
        <f>IF(D322='Info Sheet'!$J$3,'Info Sheet'!$M$3,'Info Sheet'!$M$2)</f>
        <v>0.7</v>
      </c>
      <c r="F322">
        <f>ROUNDDOWN(IF((C322*E322)&gt;'Info Sheet'!$B$21,'Info Sheet'!$B$21,(C322*E322)),0)</f>
        <v>104</v>
      </c>
      <c r="G322">
        <f t="shared" si="15"/>
        <v>2376.4</v>
      </c>
      <c r="H322" s="10">
        <f t="shared" si="16"/>
        <v>1896.4</v>
      </c>
    </row>
    <row r="323" spans="1:8">
      <c r="A323" s="51">
        <v>290</v>
      </c>
      <c r="B323" s="61">
        <v>0.53614796628667405</v>
      </c>
      <c r="C323" s="61">
        <f t="shared" si="14"/>
        <v>158</v>
      </c>
      <c r="D323" t="str">
        <f>LOOKUP(B323,'Info Sheet'!$L$2:$L$3,'Info Sheet'!$J$2:$J$3)</f>
        <v>Non-Rainy</v>
      </c>
      <c r="E323" s="172">
        <f>IF(D323='Info Sheet'!$J$3,'Info Sheet'!$M$3,'Info Sheet'!$M$2)</f>
        <v>1</v>
      </c>
      <c r="F323">
        <f>ROUNDDOWN(IF((C323*E323)&gt;'Info Sheet'!$B$21,'Info Sheet'!$B$21,(C323*E323)),0)</f>
        <v>158</v>
      </c>
      <c r="G323">
        <f t="shared" si="15"/>
        <v>3610.3</v>
      </c>
      <c r="H323" s="10">
        <f t="shared" si="16"/>
        <v>3130.3</v>
      </c>
    </row>
    <row r="324" spans="1:8">
      <c r="A324" s="51">
        <v>291</v>
      </c>
      <c r="B324" s="61">
        <v>0.82934580787992218</v>
      </c>
      <c r="C324" s="61">
        <f t="shared" si="14"/>
        <v>171</v>
      </c>
      <c r="D324" t="str">
        <f>LOOKUP(B324,'Info Sheet'!$L$2:$L$3,'Info Sheet'!$J$2:$J$3)</f>
        <v>Non-Rainy</v>
      </c>
      <c r="E324" s="172">
        <f>IF(D324='Info Sheet'!$J$3,'Info Sheet'!$M$3,'Info Sheet'!$M$2)</f>
        <v>1</v>
      </c>
      <c r="F324">
        <f>ROUNDDOWN(IF((C324*E324)&gt;'Info Sheet'!$B$21,'Info Sheet'!$B$21,(C324*E324)),0)</f>
        <v>171</v>
      </c>
      <c r="G324">
        <f t="shared" si="15"/>
        <v>3907.3500000000004</v>
      </c>
      <c r="H324" s="10">
        <f t="shared" si="16"/>
        <v>3427.3500000000004</v>
      </c>
    </row>
    <row r="325" spans="1:8">
      <c r="A325" s="51">
        <v>292</v>
      </c>
      <c r="B325" s="61">
        <v>0.88148065016910848</v>
      </c>
      <c r="C325" s="61">
        <f t="shared" si="14"/>
        <v>175</v>
      </c>
      <c r="D325" t="str">
        <f>LOOKUP(B325,'Info Sheet'!$L$2:$L$3,'Info Sheet'!$J$2:$J$3)</f>
        <v>Non-Rainy</v>
      </c>
      <c r="E325" s="172">
        <f>IF(D325='Info Sheet'!$J$3,'Info Sheet'!$M$3,'Info Sheet'!$M$2)</f>
        <v>1</v>
      </c>
      <c r="F325">
        <f>ROUNDDOWN(IF((C325*E325)&gt;'Info Sheet'!$B$21,'Info Sheet'!$B$21,(C325*E325)),0)</f>
        <v>175</v>
      </c>
      <c r="G325">
        <f t="shared" si="15"/>
        <v>3998.7500000000005</v>
      </c>
      <c r="H325" s="10">
        <f t="shared" si="16"/>
        <v>3518.7500000000005</v>
      </c>
    </row>
    <row r="326" spans="1:8">
      <c r="A326" s="51">
        <v>293</v>
      </c>
      <c r="B326" s="61">
        <v>0.48308355435055561</v>
      </c>
      <c r="C326" s="61">
        <f t="shared" si="14"/>
        <v>156</v>
      </c>
      <c r="D326" t="str">
        <f>LOOKUP(B326,'Info Sheet'!$L$2:$L$3,'Info Sheet'!$J$2:$J$3)</f>
        <v>Non-Rainy</v>
      </c>
      <c r="E326" s="172">
        <f>IF(D326='Info Sheet'!$J$3,'Info Sheet'!$M$3,'Info Sheet'!$M$2)</f>
        <v>1</v>
      </c>
      <c r="F326">
        <f>ROUNDDOWN(IF((C326*E326)&gt;'Info Sheet'!$B$21,'Info Sheet'!$B$21,(C326*E326)),0)</f>
        <v>156</v>
      </c>
      <c r="G326">
        <f t="shared" si="15"/>
        <v>3564.6000000000004</v>
      </c>
      <c r="H326" s="10">
        <f t="shared" si="16"/>
        <v>3084.6000000000004</v>
      </c>
    </row>
    <row r="327" spans="1:8">
      <c r="A327" s="51">
        <v>294</v>
      </c>
      <c r="B327" s="61">
        <v>0.5943398185959109</v>
      </c>
      <c r="C327" s="61">
        <f t="shared" si="14"/>
        <v>160</v>
      </c>
      <c r="D327" t="str">
        <f>LOOKUP(B327,'Info Sheet'!$L$2:$L$3,'Info Sheet'!$J$2:$J$3)</f>
        <v>Non-Rainy</v>
      </c>
      <c r="E327" s="172">
        <f>IF(D327='Info Sheet'!$J$3,'Info Sheet'!$M$3,'Info Sheet'!$M$2)</f>
        <v>1</v>
      </c>
      <c r="F327">
        <f>ROUNDDOWN(IF((C327*E327)&gt;'Info Sheet'!$B$21,'Info Sheet'!$B$21,(C327*E327)),0)</f>
        <v>160</v>
      </c>
      <c r="G327">
        <f t="shared" si="15"/>
        <v>3656</v>
      </c>
      <c r="H327" s="10">
        <f t="shared" si="16"/>
        <v>3176</v>
      </c>
    </row>
    <row r="328" spans="1:8">
      <c r="A328" s="51">
        <v>295</v>
      </c>
      <c r="B328" s="61">
        <v>0.46656869368393805</v>
      </c>
      <c r="C328" s="61">
        <f t="shared" si="14"/>
        <v>155</v>
      </c>
      <c r="D328" t="str">
        <f>LOOKUP(B328,'Info Sheet'!$L$2:$L$3,'Info Sheet'!$J$2:$J$3)</f>
        <v>Non-Rainy</v>
      </c>
      <c r="E328" s="172">
        <f>IF(D328='Info Sheet'!$J$3,'Info Sheet'!$M$3,'Info Sheet'!$M$2)</f>
        <v>1</v>
      </c>
      <c r="F328">
        <f>ROUNDDOWN(IF((C328*E328)&gt;'Info Sheet'!$B$21,'Info Sheet'!$B$21,(C328*E328)),0)</f>
        <v>155</v>
      </c>
      <c r="G328">
        <f t="shared" si="15"/>
        <v>3541.75</v>
      </c>
      <c r="H328" s="10">
        <f t="shared" si="16"/>
        <v>3061.75</v>
      </c>
    </row>
    <row r="329" spans="1:8">
      <c r="A329" s="51">
        <v>296</v>
      </c>
      <c r="B329" s="61">
        <v>0.86387621783067436</v>
      </c>
      <c r="C329" s="61">
        <f t="shared" si="14"/>
        <v>173</v>
      </c>
      <c r="D329" t="str">
        <f>LOOKUP(B329,'Info Sheet'!$L$2:$L$3,'Info Sheet'!$J$2:$J$3)</f>
        <v>Non-Rainy</v>
      </c>
      <c r="E329" s="172">
        <f>IF(D329='Info Sheet'!$J$3,'Info Sheet'!$M$3,'Info Sheet'!$M$2)</f>
        <v>1</v>
      </c>
      <c r="F329">
        <f>ROUNDDOWN(IF((C329*E329)&gt;'Info Sheet'!$B$21,'Info Sheet'!$B$21,(C329*E329)),0)</f>
        <v>173</v>
      </c>
      <c r="G329">
        <f t="shared" si="15"/>
        <v>3953.05</v>
      </c>
      <c r="H329" s="10">
        <f t="shared" si="16"/>
        <v>3473.05</v>
      </c>
    </row>
    <row r="330" spans="1:8">
      <c r="A330" s="51">
        <v>297</v>
      </c>
      <c r="B330" s="61">
        <v>0.8704697576088708</v>
      </c>
      <c r="C330" s="61">
        <f t="shared" si="14"/>
        <v>174</v>
      </c>
      <c r="D330" t="str">
        <f>LOOKUP(B330,'Info Sheet'!$L$2:$L$3,'Info Sheet'!$J$2:$J$3)</f>
        <v>Non-Rainy</v>
      </c>
      <c r="E330" s="172">
        <f>IF(D330='Info Sheet'!$J$3,'Info Sheet'!$M$3,'Info Sheet'!$M$2)</f>
        <v>1</v>
      </c>
      <c r="F330">
        <f>ROUNDDOWN(IF((C330*E330)&gt;'Info Sheet'!$B$21,'Info Sheet'!$B$21,(C330*E330)),0)</f>
        <v>174</v>
      </c>
      <c r="G330">
        <f t="shared" si="15"/>
        <v>3975.9</v>
      </c>
      <c r="H330" s="10">
        <f t="shared" si="16"/>
        <v>3495.9</v>
      </c>
    </row>
    <row r="331" spans="1:8">
      <c r="A331" s="51">
        <v>298</v>
      </c>
      <c r="B331" s="61">
        <v>0.57849224070073457</v>
      </c>
      <c r="C331" s="61">
        <f t="shared" si="14"/>
        <v>159</v>
      </c>
      <c r="D331" t="str">
        <f>LOOKUP(B331,'Info Sheet'!$L$2:$L$3,'Info Sheet'!$J$2:$J$3)</f>
        <v>Non-Rainy</v>
      </c>
      <c r="E331" s="172">
        <f>IF(D331='Info Sheet'!$J$3,'Info Sheet'!$M$3,'Info Sheet'!$M$2)</f>
        <v>1</v>
      </c>
      <c r="F331">
        <f>ROUNDDOWN(IF((C331*E331)&gt;'Info Sheet'!$B$21,'Info Sheet'!$B$21,(C331*E331)),0)</f>
        <v>159</v>
      </c>
      <c r="G331">
        <f t="shared" si="15"/>
        <v>3633.15</v>
      </c>
      <c r="H331" s="10">
        <f t="shared" si="16"/>
        <v>3153.15</v>
      </c>
    </row>
    <row r="332" spans="1:8">
      <c r="A332" s="51">
        <v>299</v>
      </c>
      <c r="B332" s="61">
        <v>0.7290052114295944</v>
      </c>
      <c r="C332" s="61">
        <f t="shared" si="14"/>
        <v>166</v>
      </c>
      <c r="D332" t="str">
        <f>LOOKUP(B332,'Info Sheet'!$L$2:$L$3,'Info Sheet'!$J$2:$J$3)</f>
        <v>Non-Rainy</v>
      </c>
      <c r="E332" s="172">
        <f>IF(D332='Info Sheet'!$J$3,'Info Sheet'!$M$3,'Info Sheet'!$M$2)</f>
        <v>1</v>
      </c>
      <c r="F332">
        <f>ROUNDDOWN(IF((C332*E332)&gt;'Info Sheet'!$B$21,'Info Sheet'!$B$21,(C332*E332)),0)</f>
        <v>166</v>
      </c>
      <c r="G332">
        <f t="shared" si="15"/>
        <v>3793.1000000000004</v>
      </c>
      <c r="H332" s="10">
        <f t="shared" si="16"/>
        <v>3313.1000000000004</v>
      </c>
    </row>
    <row r="333" spans="1:8">
      <c r="A333" s="51">
        <v>300</v>
      </c>
      <c r="B333" s="61">
        <v>0.38302337991135849</v>
      </c>
      <c r="C333" s="61">
        <f t="shared" si="14"/>
        <v>152</v>
      </c>
      <c r="D333" t="str">
        <f>LOOKUP(B333,'Info Sheet'!$L$2:$L$3,'Info Sheet'!$J$2:$J$3)</f>
        <v>Rainy, p</v>
      </c>
      <c r="E333" s="172">
        <f>IF(D333='Info Sheet'!$J$3,'Info Sheet'!$M$3,'Info Sheet'!$M$2)</f>
        <v>0.7</v>
      </c>
      <c r="F333">
        <f>ROUNDDOWN(IF((C333*E333)&gt;'Info Sheet'!$B$21,'Info Sheet'!$B$21,(C333*E333)),0)</f>
        <v>106</v>
      </c>
      <c r="G333">
        <f t="shared" si="15"/>
        <v>2422.1000000000004</v>
      </c>
      <c r="H333" s="10">
        <f t="shared" si="16"/>
        <v>1942.1000000000004</v>
      </c>
    </row>
    <row r="334" spans="1:8">
      <c r="A334" s="51">
        <v>301</v>
      </c>
      <c r="B334" s="61">
        <v>0.38505418201635333</v>
      </c>
      <c r="C334" s="61">
        <f t="shared" si="14"/>
        <v>152</v>
      </c>
      <c r="D334" t="str">
        <f>LOOKUP(B334,'Info Sheet'!$L$2:$L$3,'Info Sheet'!$J$2:$J$3)</f>
        <v>Rainy, p</v>
      </c>
      <c r="E334" s="172">
        <f>IF(D334='Info Sheet'!$J$3,'Info Sheet'!$M$3,'Info Sheet'!$M$2)</f>
        <v>0.7</v>
      </c>
      <c r="F334">
        <f>ROUNDDOWN(IF((C334*E334)&gt;'Info Sheet'!$B$21,'Info Sheet'!$B$21,(C334*E334)),0)</f>
        <v>106</v>
      </c>
      <c r="G334">
        <f t="shared" si="15"/>
        <v>2422.1000000000004</v>
      </c>
      <c r="H334" s="10">
        <f t="shared" si="16"/>
        <v>1942.1000000000004</v>
      </c>
    </row>
    <row r="335" spans="1:8">
      <c r="A335" s="51">
        <v>302</v>
      </c>
      <c r="B335" s="61">
        <v>0.42532015917803401</v>
      </c>
      <c r="C335" s="61">
        <f t="shared" si="14"/>
        <v>153</v>
      </c>
      <c r="D335" t="str">
        <f>LOOKUP(B335,'Info Sheet'!$L$2:$L$3,'Info Sheet'!$J$2:$J$3)</f>
        <v>Non-Rainy</v>
      </c>
      <c r="E335" s="172">
        <f>IF(D335='Info Sheet'!$J$3,'Info Sheet'!$M$3,'Info Sheet'!$M$2)</f>
        <v>1</v>
      </c>
      <c r="F335">
        <f>ROUNDDOWN(IF((C335*E335)&gt;'Info Sheet'!$B$21,'Info Sheet'!$B$21,(C335*E335)),0)</f>
        <v>153</v>
      </c>
      <c r="G335">
        <f t="shared" si="15"/>
        <v>3496.05</v>
      </c>
      <c r="H335" s="10">
        <f t="shared" si="16"/>
        <v>3016.05</v>
      </c>
    </row>
    <row r="336" spans="1:8">
      <c r="A336" s="51">
        <v>303</v>
      </c>
      <c r="B336" s="61">
        <v>3.4154211375872823E-2</v>
      </c>
      <c r="C336" s="61">
        <f t="shared" si="14"/>
        <v>128</v>
      </c>
      <c r="D336" t="str">
        <f>LOOKUP(B336,'Info Sheet'!$L$2:$L$3,'Info Sheet'!$J$2:$J$3)</f>
        <v>Rainy, p</v>
      </c>
      <c r="E336" s="172">
        <f>IF(D336='Info Sheet'!$J$3,'Info Sheet'!$M$3,'Info Sheet'!$M$2)</f>
        <v>0.7</v>
      </c>
      <c r="F336">
        <f>ROUNDDOWN(IF((C336*E336)&gt;'Info Sheet'!$B$21,'Info Sheet'!$B$21,(C336*E336)),0)</f>
        <v>89</v>
      </c>
      <c r="G336">
        <f t="shared" si="15"/>
        <v>2033.65</v>
      </c>
      <c r="H336" s="10">
        <f t="shared" si="16"/>
        <v>1553.65</v>
      </c>
    </row>
    <row r="337" spans="1:8">
      <c r="A337" s="51">
        <v>304</v>
      </c>
      <c r="B337" s="61">
        <v>0.60494637576307442</v>
      </c>
      <c r="C337" s="61">
        <f t="shared" si="14"/>
        <v>160</v>
      </c>
      <c r="D337" t="str">
        <f>LOOKUP(B337,'Info Sheet'!$L$2:$L$3,'Info Sheet'!$J$2:$J$3)</f>
        <v>Non-Rainy</v>
      </c>
      <c r="E337" s="172">
        <f>IF(D337='Info Sheet'!$J$3,'Info Sheet'!$M$3,'Info Sheet'!$M$2)</f>
        <v>1</v>
      </c>
      <c r="F337">
        <f>ROUNDDOWN(IF((C337*E337)&gt;'Info Sheet'!$B$21,'Info Sheet'!$B$21,(C337*E337)),0)</f>
        <v>160</v>
      </c>
      <c r="G337">
        <f t="shared" si="15"/>
        <v>3656</v>
      </c>
      <c r="H337" s="10">
        <f t="shared" si="16"/>
        <v>3176</v>
      </c>
    </row>
    <row r="338" spans="1:8">
      <c r="A338" s="51">
        <v>305</v>
      </c>
      <c r="B338" s="61">
        <v>0.15927236644741649</v>
      </c>
      <c r="C338" s="61">
        <f t="shared" si="14"/>
        <v>141</v>
      </c>
      <c r="D338" t="str">
        <f>LOOKUP(B338,'Info Sheet'!$L$2:$L$3,'Info Sheet'!$J$2:$J$3)</f>
        <v>Rainy, p</v>
      </c>
      <c r="E338" s="172">
        <f>IF(D338='Info Sheet'!$J$3,'Info Sheet'!$M$3,'Info Sheet'!$M$2)</f>
        <v>0.7</v>
      </c>
      <c r="F338">
        <f>ROUNDDOWN(IF((C338*E338)&gt;'Info Sheet'!$B$21,'Info Sheet'!$B$21,(C338*E338)),0)</f>
        <v>98</v>
      </c>
      <c r="G338">
        <f t="shared" si="15"/>
        <v>2239.3000000000002</v>
      </c>
      <c r="H338" s="10">
        <f t="shared" si="16"/>
        <v>1759.3000000000002</v>
      </c>
    </row>
    <row r="339" spans="1:8">
      <c r="A339" s="51">
        <v>306</v>
      </c>
      <c r="B339" s="61">
        <v>0.89251469381687942</v>
      </c>
      <c r="C339" s="61">
        <f t="shared" si="14"/>
        <v>176</v>
      </c>
      <c r="D339" t="str">
        <f>LOOKUP(B339,'Info Sheet'!$L$2:$L$3,'Info Sheet'!$J$2:$J$3)</f>
        <v>Non-Rainy</v>
      </c>
      <c r="E339" s="172">
        <f>IF(D339='Info Sheet'!$J$3,'Info Sheet'!$M$3,'Info Sheet'!$M$2)</f>
        <v>1</v>
      </c>
      <c r="F339">
        <f>ROUNDDOWN(IF((C339*E339)&gt;'Info Sheet'!$B$21,'Info Sheet'!$B$21,(C339*E339)),0)</f>
        <v>176</v>
      </c>
      <c r="G339">
        <f t="shared" si="15"/>
        <v>4021.6000000000004</v>
      </c>
      <c r="H339" s="10">
        <f t="shared" si="16"/>
        <v>3541.6000000000004</v>
      </c>
    </row>
    <row r="340" spans="1:8">
      <c r="A340" s="51">
        <v>307</v>
      </c>
      <c r="B340" s="61">
        <v>0.82204068441109646</v>
      </c>
      <c r="C340" s="61">
        <f t="shared" si="14"/>
        <v>171</v>
      </c>
      <c r="D340" t="str">
        <f>LOOKUP(B340,'Info Sheet'!$L$2:$L$3,'Info Sheet'!$J$2:$J$3)</f>
        <v>Non-Rainy</v>
      </c>
      <c r="E340" s="172">
        <f>IF(D340='Info Sheet'!$J$3,'Info Sheet'!$M$3,'Info Sheet'!$M$2)</f>
        <v>1</v>
      </c>
      <c r="F340">
        <f>ROUNDDOWN(IF((C340*E340)&gt;'Info Sheet'!$B$21,'Info Sheet'!$B$21,(C340*E340)),0)</f>
        <v>171</v>
      </c>
      <c r="G340">
        <f t="shared" si="15"/>
        <v>3907.3500000000004</v>
      </c>
      <c r="H340" s="10">
        <f t="shared" si="16"/>
        <v>3427.3500000000004</v>
      </c>
    </row>
    <row r="341" spans="1:8">
      <c r="A341" s="51">
        <v>308</v>
      </c>
      <c r="B341" s="61">
        <v>0.98117002573923418</v>
      </c>
      <c r="C341" s="61">
        <f t="shared" si="14"/>
        <v>189</v>
      </c>
      <c r="D341" t="str">
        <f>LOOKUP(B341,'Info Sheet'!$L$2:$L$3,'Info Sheet'!$J$2:$J$3)</f>
        <v>Non-Rainy</v>
      </c>
      <c r="E341" s="172">
        <f>IF(D341='Info Sheet'!$J$3,'Info Sheet'!$M$3,'Info Sheet'!$M$2)</f>
        <v>1</v>
      </c>
      <c r="F341">
        <f>ROUNDDOWN(IF((C341*E341)&gt;'Info Sheet'!$B$21,'Info Sheet'!$B$21,(C341*E341)),0)</f>
        <v>188</v>
      </c>
      <c r="G341">
        <f t="shared" si="15"/>
        <v>4295.8</v>
      </c>
      <c r="H341" s="10">
        <f t="shared" si="16"/>
        <v>3815.8</v>
      </c>
    </row>
    <row r="342" spans="1:8">
      <c r="A342" s="51">
        <v>309</v>
      </c>
      <c r="B342" s="61">
        <v>0.66723720278951471</v>
      </c>
      <c r="C342" s="61">
        <f t="shared" si="14"/>
        <v>163</v>
      </c>
      <c r="D342" t="str">
        <f>LOOKUP(B342,'Info Sheet'!$L$2:$L$3,'Info Sheet'!$J$2:$J$3)</f>
        <v>Non-Rainy</v>
      </c>
      <c r="E342" s="172">
        <f>IF(D342='Info Sheet'!$J$3,'Info Sheet'!$M$3,'Info Sheet'!$M$2)</f>
        <v>1</v>
      </c>
      <c r="F342">
        <f>ROUNDDOWN(IF((C342*E342)&gt;'Info Sheet'!$B$21,'Info Sheet'!$B$21,(C342*E342)),0)</f>
        <v>163</v>
      </c>
      <c r="G342">
        <f t="shared" si="15"/>
        <v>3724.55</v>
      </c>
      <c r="H342" s="10">
        <f t="shared" si="16"/>
        <v>3244.55</v>
      </c>
    </row>
    <row r="343" spans="1:8">
      <c r="A343" s="51">
        <v>310</v>
      </c>
      <c r="B343" s="61">
        <v>0.44600245455350962</v>
      </c>
      <c r="C343" s="61">
        <f t="shared" si="14"/>
        <v>154</v>
      </c>
      <c r="D343" t="str">
        <f>LOOKUP(B343,'Info Sheet'!$L$2:$L$3,'Info Sheet'!$J$2:$J$3)</f>
        <v>Non-Rainy</v>
      </c>
      <c r="E343" s="172">
        <f>IF(D343='Info Sheet'!$J$3,'Info Sheet'!$M$3,'Info Sheet'!$M$2)</f>
        <v>1</v>
      </c>
      <c r="F343">
        <f>ROUNDDOWN(IF((C343*E343)&gt;'Info Sheet'!$B$21,'Info Sheet'!$B$21,(C343*E343)),0)</f>
        <v>154</v>
      </c>
      <c r="G343">
        <f t="shared" si="15"/>
        <v>3518.9</v>
      </c>
      <c r="H343" s="10">
        <f t="shared" si="16"/>
        <v>3038.9</v>
      </c>
    </row>
    <row r="344" spans="1:8">
      <c r="A344" s="51">
        <v>311</v>
      </c>
      <c r="B344" s="61">
        <v>0.20790285902774763</v>
      </c>
      <c r="C344" s="61">
        <f t="shared" si="14"/>
        <v>144</v>
      </c>
      <c r="D344" t="str">
        <f>LOOKUP(B344,'Info Sheet'!$L$2:$L$3,'Info Sheet'!$J$2:$J$3)</f>
        <v>Rainy, p</v>
      </c>
      <c r="E344" s="172">
        <f>IF(D344='Info Sheet'!$J$3,'Info Sheet'!$M$3,'Info Sheet'!$M$2)</f>
        <v>0.7</v>
      </c>
      <c r="F344">
        <f>ROUNDDOWN(IF((C344*E344)&gt;'Info Sheet'!$B$21,'Info Sheet'!$B$21,(C344*E344)),0)</f>
        <v>100</v>
      </c>
      <c r="G344">
        <f t="shared" si="15"/>
        <v>2285</v>
      </c>
      <c r="H344" s="10">
        <f t="shared" si="16"/>
        <v>1805</v>
      </c>
    </row>
    <row r="345" spans="1:8">
      <c r="A345" s="51">
        <v>312</v>
      </c>
      <c r="B345" s="61">
        <v>0.85594676543940662</v>
      </c>
      <c r="C345" s="61">
        <f t="shared" si="14"/>
        <v>173</v>
      </c>
      <c r="D345" t="str">
        <f>LOOKUP(B345,'Info Sheet'!$L$2:$L$3,'Info Sheet'!$J$2:$J$3)</f>
        <v>Non-Rainy</v>
      </c>
      <c r="E345" s="172">
        <f>IF(D345='Info Sheet'!$J$3,'Info Sheet'!$M$3,'Info Sheet'!$M$2)</f>
        <v>1</v>
      </c>
      <c r="F345">
        <f>ROUNDDOWN(IF((C345*E345)&gt;'Info Sheet'!$B$21,'Info Sheet'!$B$21,(C345*E345)),0)</f>
        <v>173</v>
      </c>
      <c r="G345">
        <f t="shared" si="15"/>
        <v>3953.05</v>
      </c>
      <c r="H345" s="10">
        <f t="shared" si="16"/>
        <v>3473.05</v>
      </c>
    </row>
    <row r="346" spans="1:8">
      <c r="A346" s="51">
        <v>313</v>
      </c>
      <c r="B346" s="61">
        <v>4.5058851745536477E-2</v>
      </c>
      <c r="C346" s="61">
        <f t="shared" si="14"/>
        <v>130</v>
      </c>
      <c r="D346" t="str">
        <f>LOOKUP(B346,'Info Sheet'!$L$2:$L$3,'Info Sheet'!$J$2:$J$3)</f>
        <v>Rainy, p</v>
      </c>
      <c r="E346" s="172">
        <f>IF(D346='Info Sheet'!$J$3,'Info Sheet'!$M$3,'Info Sheet'!$M$2)</f>
        <v>0.7</v>
      </c>
      <c r="F346">
        <f>ROUNDDOWN(IF((C346*E346)&gt;'Info Sheet'!$B$21,'Info Sheet'!$B$21,(C346*E346)),0)</f>
        <v>91</v>
      </c>
      <c r="G346">
        <f t="shared" si="15"/>
        <v>2079.35</v>
      </c>
      <c r="H346" s="10">
        <f t="shared" si="16"/>
        <v>1599.35</v>
      </c>
    </row>
    <row r="347" spans="1:8">
      <c r="A347" s="51">
        <v>314</v>
      </c>
      <c r="B347" s="61">
        <v>0.87120265436789268</v>
      </c>
      <c r="C347" s="61">
        <f t="shared" si="14"/>
        <v>174</v>
      </c>
      <c r="D347" t="str">
        <f>LOOKUP(B347,'Info Sheet'!$L$2:$L$3,'Info Sheet'!$J$2:$J$3)</f>
        <v>Non-Rainy</v>
      </c>
      <c r="E347" s="172">
        <f>IF(D347='Info Sheet'!$J$3,'Info Sheet'!$M$3,'Info Sheet'!$M$2)</f>
        <v>1</v>
      </c>
      <c r="F347">
        <f>ROUNDDOWN(IF((C347*E347)&gt;'Info Sheet'!$B$21,'Info Sheet'!$B$21,(C347*E347)),0)</f>
        <v>174</v>
      </c>
      <c r="G347">
        <f t="shared" si="15"/>
        <v>3975.9</v>
      </c>
      <c r="H347" s="10">
        <f t="shared" si="16"/>
        <v>3495.9</v>
      </c>
    </row>
    <row r="348" spans="1:8">
      <c r="A348" s="51">
        <v>315</v>
      </c>
      <c r="B348" s="61">
        <v>0.18229076345363837</v>
      </c>
      <c r="C348" s="61">
        <f t="shared" si="14"/>
        <v>142</v>
      </c>
      <c r="D348" t="str">
        <f>LOOKUP(B348,'Info Sheet'!$L$2:$L$3,'Info Sheet'!$J$2:$J$3)</f>
        <v>Rainy, p</v>
      </c>
      <c r="E348" s="172">
        <f>IF(D348='Info Sheet'!$J$3,'Info Sheet'!$M$3,'Info Sheet'!$M$2)</f>
        <v>0.7</v>
      </c>
      <c r="F348">
        <f>ROUNDDOWN(IF((C348*E348)&gt;'Info Sheet'!$B$21,'Info Sheet'!$B$21,(C348*E348)),0)</f>
        <v>99</v>
      </c>
      <c r="G348">
        <f t="shared" si="15"/>
        <v>2262.15</v>
      </c>
      <c r="H348" s="10">
        <f t="shared" si="16"/>
        <v>1782.15</v>
      </c>
    </row>
    <row r="349" spans="1:8">
      <c r="A349" s="51">
        <v>316</v>
      </c>
      <c r="B349" s="61">
        <v>0.66513691852328238</v>
      </c>
      <c r="C349" s="61">
        <f t="shared" si="14"/>
        <v>163</v>
      </c>
      <c r="D349" t="str">
        <f>LOOKUP(B349,'Info Sheet'!$L$2:$L$3,'Info Sheet'!$J$2:$J$3)</f>
        <v>Non-Rainy</v>
      </c>
      <c r="E349" s="172">
        <f>IF(D349='Info Sheet'!$J$3,'Info Sheet'!$M$3,'Info Sheet'!$M$2)</f>
        <v>1</v>
      </c>
      <c r="F349">
        <f>ROUNDDOWN(IF((C349*E349)&gt;'Info Sheet'!$B$21,'Info Sheet'!$B$21,(C349*E349)),0)</f>
        <v>163</v>
      </c>
      <c r="G349">
        <f t="shared" si="15"/>
        <v>3724.55</v>
      </c>
      <c r="H349" s="10">
        <f t="shared" si="16"/>
        <v>3244.55</v>
      </c>
    </row>
    <row r="350" spans="1:8">
      <c r="A350" s="51">
        <v>317</v>
      </c>
      <c r="B350" s="61">
        <v>0.65083763993645616</v>
      </c>
      <c r="C350" s="61">
        <f t="shared" si="14"/>
        <v>162</v>
      </c>
      <c r="D350" t="str">
        <f>LOOKUP(B350,'Info Sheet'!$L$2:$L$3,'Info Sheet'!$J$2:$J$3)</f>
        <v>Non-Rainy</v>
      </c>
      <c r="E350" s="172">
        <f>IF(D350='Info Sheet'!$J$3,'Info Sheet'!$M$3,'Info Sheet'!$M$2)</f>
        <v>1</v>
      </c>
      <c r="F350">
        <f>ROUNDDOWN(IF((C350*E350)&gt;'Info Sheet'!$B$21,'Info Sheet'!$B$21,(C350*E350)),0)</f>
        <v>162</v>
      </c>
      <c r="G350">
        <f t="shared" si="15"/>
        <v>3701.7000000000003</v>
      </c>
      <c r="H350" s="10">
        <f t="shared" si="16"/>
        <v>3221.7000000000003</v>
      </c>
    </row>
    <row r="351" spans="1:8">
      <c r="A351" s="51">
        <v>318</v>
      </c>
      <c r="B351" s="61">
        <v>0.95179172356236241</v>
      </c>
      <c r="C351" s="61">
        <f t="shared" si="14"/>
        <v>182</v>
      </c>
      <c r="D351" t="str">
        <f>LOOKUP(B351,'Info Sheet'!$L$2:$L$3,'Info Sheet'!$J$2:$J$3)</f>
        <v>Non-Rainy</v>
      </c>
      <c r="E351" s="172">
        <f>IF(D351='Info Sheet'!$J$3,'Info Sheet'!$M$3,'Info Sheet'!$M$2)</f>
        <v>1</v>
      </c>
      <c r="F351">
        <f>ROUNDDOWN(IF((C351*E351)&gt;'Info Sheet'!$B$21,'Info Sheet'!$B$21,(C351*E351)),0)</f>
        <v>182</v>
      </c>
      <c r="G351">
        <f t="shared" si="15"/>
        <v>4158.7</v>
      </c>
      <c r="H351" s="10">
        <f t="shared" si="16"/>
        <v>3678.7</v>
      </c>
    </row>
    <row r="352" spans="1:8">
      <c r="A352" s="51">
        <v>319</v>
      </c>
      <c r="B352" s="61">
        <v>0.17548698074904656</v>
      </c>
      <c r="C352" s="61">
        <f t="shared" si="14"/>
        <v>142</v>
      </c>
      <c r="D352" t="str">
        <f>LOOKUP(B352,'Info Sheet'!$L$2:$L$3,'Info Sheet'!$J$2:$J$3)</f>
        <v>Rainy, p</v>
      </c>
      <c r="E352" s="172">
        <f>IF(D352='Info Sheet'!$J$3,'Info Sheet'!$M$3,'Info Sheet'!$M$2)</f>
        <v>0.7</v>
      </c>
      <c r="F352">
        <f>ROUNDDOWN(IF((C352*E352)&gt;'Info Sheet'!$B$21,'Info Sheet'!$B$21,(C352*E352)),0)</f>
        <v>99</v>
      </c>
      <c r="G352">
        <f t="shared" si="15"/>
        <v>2262.15</v>
      </c>
      <c r="H352" s="10">
        <f t="shared" si="16"/>
        <v>1782.15</v>
      </c>
    </row>
    <row r="353" spans="1:8">
      <c r="A353" s="51">
        <v>320</v>
      </c>
      <c r="B353" s="61">
        <v>1.8656322103676404E-2</v>
      </c>
      <c r="C353" s="61">
        <f t="shared" si="14"/>
        <v>124</v>
      </c>
      <c r="D353" t="str">
        <f>LOOKUP(B353,'Info Sheet'!$L$2:$L$3,'Info Sheet'!$J$2:$J$3)</f>
        <v>Rainy, p</v>
      </c>
      <c r="E353" s="172">
        <f>IF(D353='Info Sheet'!$J$3,'Info Sheet'!$M$3,'Info Sheet'!$M$2)</f>
        <v>0.7</v>
      </c>
      <c r="F353">
        <f>ROUNDDOWN(IF((C353*E353)&gt;'Info Sheet'!$B$21,'Info Sheet'!$B$21,(C353*E353)),0)</f>
        <v>86</v>
      </c>
      <c r="G353">
        <f t="shared" si="15"/>
        <v>1965.1000000000001</v>
      </c>
      <c r="H353" s="10">
        <f t="shared" si="16"/>
        <v>1485.1000000000001</v>
      </c>
    </row>
    <row r="354" spans="1:8">
      <c r="A354" s="51">
        <v>321</v>
      </c>
      <c r="B354" s="61">
        <v>0.65825909155122619</v>
      </c>
      <c r="C354" s="61">
        <f t="shared" ref="C354:C417" si="17">ROUNDDOWN(_xlfn.NORM.INV(B354,$B$18,$B$22),0)</f>
        <v>163</v>
      </c>
      <c r="D354" t="str">
        <f>LOOKUP(B354,'Info Sheet'!$L$2:$L$3,'Info Sheet'!$J$2:$J$3)</f>
        <v>Non-Rainy</v>
      </c>
      <c r="E354" s="172">
        <f>IF(D354='Info Sheet'!$J$3,'Info Sheet'!$M$3,'Info Sheet'!$M$2)</f>
        <v>1</v>
      </c>
      <c r="F354">
        <f>ROUNDDOWN(IF((C354*E354)&gt;'Info Sheet'!$B$21,'Info Sheet'!$B$21,(C354*E354)),0)</f>
        <v>163</v>
      </c>
      <c r="G354">
        <f t="shared" ref="G354:G417" si="18">F354*$J$27</f>
        <v>3724.55</v>
      </c>
      <c r="H354" s="10">
        <f t="shared" ref="H354:H417" si="19">G354-$J$28</f>
        <v>3244.55</v>
      </c>
    </row>
    <row r="355" spans="1:8">
      <c r="A355" s="51">
        <v>322</v>
      </c>
      <c r="B355" s="61">
        <v>0.93903768375168772</v>
      </c>
      <c r="C355" s="61">
        <f t="shared" si="17"/>
        <v>180</v>
      </c>
      <c r="D355" t="str">
        <f>LOOKUP(B355,'Info Sheet'!$L$2:$L$3,'Info Sheet'!$J$2:$J$3)</f>
        <v>Non-Rainy</v>
      </c>
      <c r="E355" s="172">
        <f>IF(D355='Info Sheet'!$J$3,'Info Sheet'!$M$3,'Info Sheet'!$M$2)</f>
        <v>1</v>
      </c>
      <c r="F355">
        <f>ROUNDDOWN(IF((C355*E355)&gt;'Info Sheet'!$B$21,'Info Sheet'!$B$21,(C355*E355)),0)</f>
        <v>180</v>
      </c>
      <c r="G355">
        <f t="shared" si="18"/>
        <v>4113</v>
      </c>
      <c r="H355" s="10">
        <f t="shared" si="19"/>
        <v>3633</v>
      </c>
    </row>
    <row r="356" spans="1:8">
      <c r="A356" s="51">
        <v>323</v>
      </c>
      <c r="B356" s="61">
        <v>0.76431398072747203</v>
      </c>
      <c r="C356" s="61">
        <f t="shared" si="17"/>
        <v>168</v>
      </c>
      <c r="D356" t="str">
        <f>LOOKUP(B356,'Info Sheet'!$L$2:$L$3,'Info Sheet'!$J$2:$J$3)</f>
        <v>Non-Rainy</v>
      </c>
      <c r="E356" s="172">
        <f>IF(D356='Info Sheet'!$J$3,'Info Sheet'!$M$3,'Info Sheet'!$M$2)</f>
        <v>1</v>
      </c>
      <c r="F356">
        <f>ROUNDDOWN(IF((C356*E356)&gt;'Info Sheet'!$B$21,'Info Sheet'!$B$21,(C356*E356)),0)</f>
        <v>168</v>
      </c>
      <c r="G356">
        <f t="shared" si="18"/>
        <v>3838.8</v>
      </c>
      <c r="H356" s="10">
        <f t="shared" si="19"/>
        <v>3358.8</v>
      </c>
    </row>
    <row r="357" spans="1:8">
      <c r="A357" s="51">
        <v>324</v>
      </c>
      <c r="B357" s="61">
        <v>0.92358954887084532</v>
      </c>
      <c r="C357" s="61">
        <f t="shared" si="17"/>
        <v>179</v>
      </c>
      <c r="D357" t="str">
        <f>LOOKUP(B357,'Info Sheet'!$L$2:$L$3,'Info Sheet'!$J$2:$J$3)</f>
        <v>Non-Rainy</v>
      </c>
      <c r="E357" s="172">
        <f>IF(D357='Info Sheet'!$J$3,'Info Sheet'!$M$3,'Info Sheet'!$M$2)</f>
        <v>1</v>
      </c>
      <c r="F357">
        <f>ROUNDDOWN(IF((C357*E357)&gt;'Info Sheet'!$B$21,'Info Sheet'!$B$21,(C357*E357)),0)</f>
        <v>179</v>
      </c>
      <c r="G357">
        <f t="shared" si="18"/>
        <v>4090.15</v>
      </c>
      <c r="H357" s="10">
        <f t="shared" si="19"/>
        <v>3610.15</v>
      </c>
    </row>
    <row r="358" spans="1:8">
      <c r="A358" s="51">
        <v>325</v>
      </c>
      <c r="B358" s="61">
        <v>0.85787497025833248</v>
      </c>
      <c r="C358" s="61">
        <f t="shared" si="17"/>
        <v>173</v>
      </c>
      <c r="D358" t="str">
        <f>LOOKUP(B358,'Info Sheet'!$L$2:$L$3,'Info Sheet'!$J$2:$J$3)</f>
        <v>Non-Rainy</v>
      </c>
      <c r="E358" s="172">
        <f>IF(D358='Info Sheet'!$J$3,'Info Sheet'!$M$3,'Info Sheet'!$M$2)</f>
        <v>1</v>
      </c>
      <c r="F358">
        <f>ROUNDDOWN(IF((C358*E358)&gt;'Info Sheet'!$B$21,'Info Sheet'!$B$21,(C358*E358)),0)</f>
        <v>173</v>
      </c>
      <c r="G358">
        <f t="shared" si="18"/>
        <v>3953.05</v>
      </c>
      <c r="H358" s="10">
        <f t="shared" si="19"/>
        <v>3473.05</v>
      </c>
    </row>
    <row r="359" spans="1:8">
      <c r="A359" s="51">
        <v>326</v>
      </c>
      <c r="B359" s="61">
        <v>0.32858155385144039</v>
      </c>
      <c r="C359" s="61">
        <f t="shared" si="17"/>
        <v>149</v>
      </c>
      <c r="D359" t="str">
        <f>LOOKUP(B359,'Info Sheet'!$L$2:$L$3,'Info Sheet'!$J$2:$J$3)</f>
        <v>Rainy, p</v>
      </c>
      <c r="E359" s="172">
        <f>IF(D359='Info Sheet'!$J$3,'Info Sheet'!$M$3,'Info Sheet'!$M$2)</f>
        <v>0.7</v>
      </c>
      <c r="F359">
        <f>ROUNDDOWN(IF((C359*E359)&gt;'Info Sheet'!$B$21,'Info Sheet'!$B$21,(C359*E359)),0)</f>
        <v>104</v>
      </c>
      <c r="G359">
        <f t="shared" si="18"/>
        <v>2376.4</v>
      </c>
      <c r="H359" s="10">
        <f t="shared" si="19"/>
        <v>1896.4</v>
      </c>
    </row>
    <row r="360" spans="1:8">
      <c r="A360" s="51">
        <v>327</v>
      </c>
      <c r="B360" s="61">
        <v>0.57252521059153905</v>
      </c>
      <c r="C360" s="61">
        <f t="shared" si="17"/>
        <v>159</v>
      </c>
      <c r="D360" t="str">
        <f>LOOKUP(B360,'Info Sheet'!$L$2:$L$3,'Info Sheet'!$J$2:$J$3)</f>
        <v>Non-Rainy</v>
      </c>
      <c r="E360" s="172">
        <f>IF(D360='Info Sheet'!$J$3,'Info Sheet'!$M$3,'Info Sheet'!$M$2)</f>
        <v>1</v>
      </c>
      <c r="F360">
        <f>ROUNDDOWN(IF((C360*E360)&gt;'Info Sheet'!$B$21,'Info Sheet'!$B$21,(C360*E360)),0)</f>
        <v>159</v>
      </c>
      <c r="G360">
        <f t="shared" si="18"/>
        <v>3633.15</v>
      </c>
      <c r="H360" s="10">
        <f t="shared" si="19"/>
        <v>3153.15</v>
      </c>
    </row>
    <row r="361" spans="1:8">
      <c r="A361" s="51">
        <v>328</v>
      </c>
      <c r="B361" s="61">
        <v>0.29169637882455368</v>
      </c>
      <c r="C361" s="61">
        <f t="shared" si="17"/>
        <v>148</v>
      </c>
      <c r="D361" t="str">
        <f>LOOKUP(B361,'Info Sheet'!$L$2:$L$3,'Info Sheet'!$J$2:$J$3)</f>
        <v>Rainy, p</v>
      </c>
      <c r="E361" s="172">
        <f>IF(D361='Info Sheet'!$J$3,'Info Sheet'!$M$3,'Info Sheet'!$M$2)</f>
        <v>0.7</v>
      </c>
      <c r="F361">
        <f>ROUNDDOWN(IF((C361*E361)&gt;'Info Sheet'!$B$21,'Info Sheet'!$B$21,(C361*E361)),0)</f>
        <v>103</v>
      </c>
      <c r="G361">
        <f t="shared" si="18"/>
        <v>2353.5500000000002</v>
      </c>
      <c r="H361" s="10">
        <f t="shared" si="19"/>
        <v>1873.5500000000002</v>
      </c>
    </row>
    <row r="362" spans="1:8">
      <c r="A362" s="51">
        <v>329</v>
      </c>
      <c r="B362" s="61">
        <v>0.75014587648736708</v>
      </c>
      <c r="C362" s="61">
        <f t="shared" si="17"/>
        <v>167</v>
      </c>
      <c r="D362" t="str">
        <f>LOOKUP(B362,'Info Sheet'!$L$2:$L$3,'Info Sheet'!$J$2:$J$3)</f>
        <v>Non-Rainy</v>
      </c>
      <c r="E362" s="172">
        <f>IF(D362='Info Sheet'!$J$3,'Info Sheet'!$M$3,'Info Sheet'!$M$2)</f>
        <v>1</v>
      </c>
      <c r="F362">
        <f>ROUNDDOWN(IF((C362*E362)&gt;'Info Sheet'!$B$21,'Info Sheet'!$B$21,(C362*E362)),0)</f>
        <v>167</v>
      </c>
      <c r="G362">
        <f t="shared" si="18"/>
        <v>3815.9500000000003</v>
      </c>
      <c r="H362" s="10">
        <f t="shared" si="19"/>
        <v>3335.9500000000003</v>
      </c>
    </row>
    <row r="363" spans="1:8">
      <c r="A363" s="51">
        <v>330</v>
      </c>
      <c r="B363" s="61">
        <v>0.30532116333313786</v>
      </c>
      <c r="C363" s="61">
        <f t="shared" si="17"/>
        <v>148</v>
      </c>
      <c r="D363" t="str">
        <f>LOOKUP(B363,'Info Sheet'!$L$2:$L$3,'Info Sheet'!$J$2:$J$3)</f>
        <v>Rainy, p</v>
      </c>
      <c r="E363" s="172">
        <f>IF(D363='Info Sheet'!$J$3,'Info Sheet'!$M$3,'Info Sheet'!$M$2)</f>
        <v>0.7</v>
      </c>
      <c r="F363">
        <f>ROUNDDOWN(IF((C363*E363)&gt;'Info Sheet'!$B$21,'Info Sheet'!$B$21,(C363*E363)),0)</f>
        <v>103</v>
      </c>
      <c r="G363">
        <f t="shared" si="18"/>
        <v>2353.5500000000002</v>
      </c>
      <c r="H363" s="10">
        <f t="shared" si="19"/>
        <v>1873.5500000000002</v>
      </c>
    </row>
    <row r="364" spans="1:8">
      <c r="A364" s="51">
        <v>331</v>
      </c>
      <c r="B364" s="61">
        <v>0.15982282562087424</v>
      </c>
      <c r="C364" s="61">
        <f t="shared" si="17"/>
        <v>141</v>
      </c>
      <c r="D364" t="str">
        <f>LOOKUP(B364,'Info Sheet'!$L$2:$L$3,'Info Sheet'!$J$2:$J$3)</f>
        <v>Rainy, p</v>
      </c>
      <c r="E364" s="172">
        <f>IF(D364='Info Sheet'!$J$3,'Info Sheet'!$M$3,'Info Sheet'!$M$2)</f>
        <v>0.7</v>
      </c>
      <c r="F364">
        <f>ROUNDDOWN(IF((C364*E364)&gt;'Info Sheet'!$B$21,'Info Sheet'!$B$21,(C364*E364)),0)</f>
        <v>98</v>
      </c>
      <c r="G364">
        <f t="shared" si="18"/>
        <v>2239.3000000000002</v>
      </c>
      <c r="H364" s="10">
        <f t="shared" si="19"/>
        <v>1759.3000000000002</v>
      </c>
    </row>
    <row r="365" spans="1:8">
      <c r="A365" s="51">
        <v>332</v>
      </c>
      <c r="B365" s="61">
        <v>0.33560288810402639</v>
      </c>
      <c r="C365" s="61">
        <f t="shared" si="17"/>
        <v>150</v>
      </c>
      <c r="D365" t="str">
        <f>LOOKUP(B365,'Info Sheet'!$L$2:$L$3,'Info Sheet'!$J$2:$J$3)</f>
        <v>Rainy, p</v>
      </c>
      <c r="E365" s="172">
        <f>IF(D365='Info Sheet'!$J$3,'Info Sheet'!$M$3,'Info Sheet'!$M$2)</f>
        <v>0.7</v>
      </c>
      <c r="F365">
        <f>ROUNDDOWN(IF((C365*E365)&gt;'Info Sheet'!$B$21,'Info Sheet'!$B$21,(C365*E365)),0)</f>
        <v>105</v>
      </c>
      <c r="G365">
        <f t="shared" si="18"/>
        <v>2399.25</v>
      </c>
      <c r="H365" s="10">
        <f t="shared" si="19"/>
        <v>1919.25</v>
      </c>
    </row>
    <row r="366" spans="1:8">
      <c r="A366" s="51">
        <v>333</v>
      </c>
      <c r="B366" s="61">
        <v>0.77455111838853297</v>
      </c>
      <c r="C366" s="61">
        <f t="shared" si="17"/>
        <v>168</v>
      </c>
      <c r="D366" t="str">
        <f>LOOKUP(B366,'Info Sheet'!$L$2:$L$3,'Info Sheet'!$J$2:$J$3)</f>
        <v>Non-Rainy</v>
      </c>
      <c r="E366" s="172">
        <f>IF(D366='Info Sheet'!$J$3,'Info Sheet'!$M$3,'Info Sheet'!$M$2)</f>
        <v>1</v>
      </c>
      <c r="F366">
        <f>ROUNDDOWN(IF((C366*E366)&gt;'Info Sheet'!$B$21,'Info Sheet'!$B$21,(C366*E366)),0)</f>
        <v>168</v>
      </c>
      <c r="G366">
        <f t="shared" si="18"/>
        <v>3838.8</v>
      </c>
      <c r="H366" s="10">
        <f t="shared" si="19"/>
        <v>3358.8</v>
      </c>
    </row>
    <row r="367" spans="1:8">
      <c r="A367" s="51">
        <v>334</v>
      </c>
      <c r="B367" s="61">
        <v>0.51572057322295672</v>
      </c>
      <c r="C367" s="61">
        <f t="shared" si="17"/>
        <v>157</v>
      </c>
      <c r="D367" t="str">
        <f>LOOKUP(B367,'Info Sheet'!$L$2:$L$3,'Info Sheet'!$J$2:$J$3)</f>
        <v>Non-Rainy</v>
      </c>
      <c r="E367" s="172">
        <f>IF(D367='Info Sheet'!$J$3,'Info Sheet'!$M$3,'Info Sheet'!$M$2)</f>
        <v>1</v>
      </c>
      <c r="F367">
        <f>ROUNDDOWN(IF((C367*E367)&gt;'Info Sheet'!$B$21,'Info Sheet'!$B$21,(C367*E367)),0)</f>
        <v>157</v>
      </c>
      <c r="G367">
        <f t="shared" si="18"/>
        <v>3587.4500000000003</v>
      </c>
      <c r="H367" s="10">
        <f t="shared" si="19"/>
        <v>3107.4500000000003</v>
      </c>
    </row>
    <row r="368" spans="1:8">
      <c r="A368" s="51">
        <v>335</v>
      </c>
      <c r="B368" s="61">
        <v>0.38561972821643675</v>
      </c>
      <c r="C368" s="61">
        <f t="shared" si="17"/>
        <v>152</v>
      </c>
      <c r="D368" t="str">
        <f>LOOKUP(B368,'Info Sheet'!$L$2:$L$3,'Info Sheet'!$J$2:$J$3)</f>
        <v>Rainy, p</v>
      </c>
      <c r="E368" s="172">
        <f>IF(D368='Info Sheet'!$J$3,'Info Sheet'!$M$3,'Info Sheet'!$M$2)</f>
        <v>0.7</v>
      </c>
      <c r="F368">
        <f>ROUNDDOWN(IF((C368*E368)&gt;'Info Sheet'!$B$21,'Info Sheet'!$B$21,(C368*E368)),0)</f>
        <v>106</v>
      </c>
      <c r="G368">
        <f t="shared" si="18"/>
        <v>2422.1000000000004</v>
      </c>
      <c r="H368" s="10">
        <f t="shared" si="19"/>
        <v>1942.1000000000004</v>
      </c>
    </row>
    <row r="369" spans="1:8">
      <c r="A369" s="51">
        <v>336</v>
      </c>
      <c r="B369" s="61">
        <v>0.67890514846459138</v>
      </c>
      <c r="C369" s="61">
        <f t="shared" si="17"/>
        <v>164</v>
      </c>
      <c r="D369" t="str">
        <f>LOOKUP(B369,'Info Sheet'!$L$2:$L$3,'Info Sheet'!$J$2:$J$3)</f>
        <v>Non-Rainy</v>
      </c>
      <c r="E369" s="172">
        <f>IF(D369='Info Sheet'!$J$3,'Info Sheet'!$M$3,'Info Sheet'!$M$2)</f>
        <v>1</v>
      </c>
      <c r="F369">
        <f>ROUNDDOWN(IF((C369*E369)&gt;'Info Sheet'!$B$21,'Info Sheet'!$B$21,(C369*E369)),0)</f>
        <v>164</v>
      </c>
      <c r="G369">
        <f t="shared" si="18"/>
        <v>3747.4</v>
      </c>
      <c r="H369" s="10">
        <f t="shared" si="19"/>
        <v>3267.4</v>
      </c>
    </row>
    <row r="370" spans="1:8">
      <c r="A370" s="51">
        <v>337</v>
      </c>
      <c r="B370" s="61">
        <v>0.45712598150030093</v>
      </c>
      <c r="C370" s="61">
        <f t="shared" si="17"/>
        <v>155</v>
      </c>
      <c r="D370" t="str">
        <f>LOOKUP(B370,'Info Sheet'!$L$2:$L$3,'Info Sheet'!$J$2:$J$3)</f>
        <v>Non-Rainy</v>
      </c>
      <c r="E370" s="172">
        <f>IF(D370='Info Sheet'!$J$3,'Info Sheet'!$M$3,'Info Sheet'!$M$2)</f>
        <v>1</v>
      </c>
      <c r="F370">
        <f>ROUNDDOWN(IF((C370*E370)&gt;'Info Sheet'!$B$21,'Info Sheet'!$B$21,(C370*E370)),0)</f>
        <v>155</v>
      </c>
      <c r="G370">
        <f t="shared" si="18"/>
        <v>3541.75</v>
      </c>
      <c r="H370" s="10">
        <f t="shared" si="19"/>
        <v>3061.75</v>
      </c>
    </row>
    <row r="371" spans="1:8">
      <c r="A371" s="51">
        <v>338</v>
      </c>
      <c r="B371" s="61">
        <v>9.3993785679801656E-2</v>
      </c>
      <c r="C371" s="61">
        <f t="shared" si="17"/>
        <v>136</v>
      </c>
      <c r="D371" t="str">
        <f>LOOKUP(B371,'Info Sheet'!$L$2:$L$3,'Info Sheet'!$J$2:$J$3)</f>
        <v>Rainy, p</v>
      </c>
      <c r="E371" s="172">
        <f>IF(D371='Info Sheet'!$J$3,'Info Sheet'!$M$3,'Info Sheet'!$M$2)</f>
        <v>0.7</v>
      </c>
      <c r="F371">
        <f>ROUNDDOWN(IF((C371*E371)&gt;'Info Sheet'!$B$21,'Info Sheet'!$B$21,(C371*E371)),0)</f>
        <v>95</v>
      </c>
      <c r="G371">
        <f t="shared" si="18"/>
        <v>2170.75</v>
      </c>
      <c r="H371" s="10">
        <f t="shared" si="19"/>
        <v>1690.75</v>
      </c>
    </row>
    <row r="372" spans="1:8">
      <c r="A372" s="51">
        <v>339</v>
      </c>
      <c r="B372" s="61">
        <v>0.95321843361269765</v>
      </c>
      <c r="C372" s="61">
        <f t="shared" si="17"/>
        <v>183</v>
      </c>
      <c r="D372" t="str">
        <f>LOOKUP(B372,'Info Sheet'!$L$2:$L$3,'Info Sheet'!$J$2:$J$3)</f>
        <v>Non-Rainy</v>
      </c>
      <c r="E372" s="172">
        <f>IF(D372='Info Sheet'!$J$3,'Info Sheet'!$M$3,'Info Sheet'!$M$2)</f>
        <v>1</v>
      </c>
      <c r="F372">
        <f>ROUNDDOWN(IF((C372*E372)&gt;'Info Sheet'!$B$21,'Info Sheet'!$B$21,(C372*E372)),0)</f>
        <v>183</v>
      </c>
      <c r="G372">
        <f t="shared" si="18"/>
        <v>4181.55</v>
      </c>
      <c r="H372" s="10">
        <f t="shared" si="19"/>
        <v>3701.55</v>
      </c>
    </row>
    <row r="373" spans="1:8">
      <c r="A373" s="51">
        <v>340</v>
      </c>
      <c r="B373" s="61">
        <v>0.85389440810516182</v>
      </c>
      <c r="C373" s="61">
        <f t="shared" si="17"/>
        <v>173</v>
      </c>
      <c r="D373" t="str">
        <f>LOOKUP(B373,'Info Sheet'!$L$2:$L$3,'Info Sheet'!$J$2:$J$3)</f>
        <v>Non-Rainy</v>
      </c>
      <c r="E373" s="172">
        <f>IF(D373='Info Sheet'!$J$3,'Info Sheet'!$M$3,'Info Sheet'!$M$2)</f>
        <v>1</v>
      </c>
      <c r="F373">
        <f>ROUNDDOWN(IF((C373*E373)&gt;'Info Sheet'!$B$21,'Info Sheet'!$B$21,(C373*E373)),0)</f>
        <v>173</v>
      </c>
      <c r="G373">
        <f t="shared" si="18"/>
        <v>3953.05</v>
      </c>
      <c r="H373" s="10">
        <f t="shared" si="19"/>
        <v>3473.05</v>
      </c>
    </row>
    <row r="374" spans="1:8">
      <c r="A374" s="51">
        <v>341</v>
      </c>
      <c r="B374" s="61">
        <v>0.61968543378368535</v>
      </c>
      <c r="C374" s="61">
        <f t="shared" si="17"/>
        <v>161</v>
      </c>
      <c r="D374" t="str">
        <f>LOOKUP(B374,'Info Sheet'!$L$2:$L$3,'Info Sheet'!$J$2:$J$3)</f>
        <v>Non-Rainy</v>
      </c>
      <c r="E374" s="172">
        <f>IF(D374='Info Sheet'!$J$3,'Info Sheet'!$M$3,'Info Sheet'!$M$2)</f>
        <v>1</v>
      </c>
      <c r="F374">
        <f>ROUNDDOWN(IF((C374*E374)&gt;'Info Sheet'!$B$21,'Info Sheet'!$B$21,(C374*E374)),0)</f>
        <v>161</v>
      </c>
      <c r="G374">
        <f t="shared" si="18"/>
        <v>3678.8500000000004</v>
      </c>
      <c r="H374" s="10">
        <f t="shared" si="19"/>
        <v>3198.8500000000004</v>
      </c>
    </row>
    <row r="375" spans="1:8">
      <c r="A375" s="51">
        <v>342</v>
      </c>
      <c r="B375" s="61">
        <v>5.5591485942732888E-2</v>
      </c>
      <c r="C375" s="61">
        <f t="shared" si="17"/>
        <v>131</v>
      </c>
      <c r="D375" t="str">
        <f>LOOKUP(B375,'Info Sheet'!$L$2:$L$3,'Info Sheet'!$J$2:$J$3)</f>
        <v>Rainy, p</v>
      </c>
      <c r="E375" s="172">
        <f>IF(D375='Info Sheet'!$J$3,'Info Sheet'!$M$3,'Info Sheet'!$M$2)</f>
        <v>0.7</v>
      </c>
      <c r="F375">
        <f>ROUNDDOWN(IF((C375*E375)&gt;'Info Sheet'!$B$21,'Info Sheet'!$B$21,(C375*E375)),0)</f>
        <v>91</v>
      </c>
      <c r="G375">
        <f t="shared" si="18"/>
        <v>2079.35</v>
      </c>
      <c r="H375" s="10">
        <f t="shared" si="19"/>
        <v>1599.35</v>
      </c>
    </row>
    <row r="376" spans="1:8">
      <c r="A376" s="51">
        <v>343</v>
      </c>
      <c r="B376" s="61">
        <v>0.4508857453488605</v>
      </c>
      <c r="C376" s="61">
        <f t="shared" si="17"/>
        <v>154</v>
      </c>
      <c r="D376" t="str">
        <f>LOOKUP(B376,'Info Sheet'!$L$2:$L$3,'Info Sheet'!$J$2:$J$3)</f>
        <v>Non-Rainy</v>
      </c>
      <c r="E376" s="172">
        <f>IF(D376='Info Sheet'!$J$3,'Info Sheet'!$M$3,'Info Sheet'!$M$2)</f>
        <v>1</v>
      </c>
      <c r="F376">
        <f>ROUNDDOWN(IF((C376*E376)&gt;'Info Sheet'!$B$21,'Info Sheet'!$B$21,(C376*E376)),0)</f>
        <v>154</v>
      </c>
      <c r="G376">
        <f t="shared" si="18"/>
        <v>3518.9</v>
      </c>
      <c r="H376" s="10">
        <f t="shared" si="19"/>
        <v>3038.9</v>
      </c>
    </row>
    <row r="377" spans="1:8">
      <c r="A377" s="51">
        <v>344</v>
      </c>
      <c r="B377" s="61">
        <v>0.85093174830815266</v>
      </c>
      <c r="C377" s="61">
        <f t="shared" si="17"/>
        <v>173</v>
      </c>
      <c r="D377" t="str">
        <f>LOOKUP(B377,'Info Sheet'!$L$2:$L$3,'Info Sheet'!$J$2:$J$3)</f>
        <v>Non-Rainy</v>
      </c>
      <c r="E377" s="172">
        <f>IF(D377='Info Sheet'!$J$3,'Info Sheet'!$M$3,'Info Sheet'!$M$2)</f>
        <v>1</v>
      </c>
      <c r="F377">
        <f>ROUNDDOWN(IF((C377*E377)&gt;'Info Sheet'!$B$21,'Info Sheet'!$B$21,(C377*E377)),0)</f>
        <v>173</v>
      </c>
      <c r="G377">
        <f t="shared" si="18"/>
        <v>3953.05</v>
      </c>
      <c r="H377" s="10">
        <f t="shared" si="19"/>
        <v>3473.05</v>
      </c>
    </row>
    <row r="378" spans="1:8">
      <c r="A378" s="51">
        <v>345</v>
      </c>
      <c r="B378" s="61">
        <v>0.36731376878244593</v>
      </c>
      <c r="C378" s="61">
        <f t="shared" si="17"/>
        <v>151</v>
      </c>
      <c r="D378" t="str">
        <f>LOOKUP(B378,'Info Sheet'!$L$2:$L$3,'Info Sheet'!$J$2:$J$3)</f>
        <v>Rainy, p</v>
      </c>
      <c r="E378" s="172">
        <f>IF(D378='Info Sheet'!$J$3,'Info Sheet'!$M$3,'Info Sheet'!$M$2)</f>
        <v>0.7</v>
      </c>
      <c r="F378">
        <f>ROUNDDOWN(IF((C378*E378)&gt;'Info Sheet'!$B$21,'Info Sheet'!$B$21,(C378*E378)),0)</f>
        <v>105</v>
      </c>
      <c r="G378">
        <f t="shared" si="18"/>
        <v>2399.25</v>
      </c>
      <c r="H378" s="10">
        <f t="shared" si="19"/>
        <v>1919.25</v>
      </c>
    </row>
    <row r="379" spans="1:8">
      <c r="A379" s="51">
        <v>346</v>
      </c>
      <c r="B379" s="61">
        <v>0.93945155516317447</v>
      </c>
      <c r="C379" s="61">
        <f t="shared" si="17"/>
        <v>181</v>
      </c>
      <c r="D379" t="str">
        <f>LOOKUP(B379,'Info Sheet'!$L$2:$L$3,'Info Sheet'!$J$2:$J$3)</f>
        <v>Non-Rainy</v>
      </c>
      <c r="E379" s="172">
        <f>IF(D379='Info Sheet'!$J$3,'Info Sheet'!$M$3,'Info Sheet'!$M$2)</f>
        <v>1</v>
      </c>
      <c r="F379">
        <f>ROUNDDOWN(IF((C379*E379)&gt;'Info Sheet'!$B$21,'Info Sheet'!$B$21,(C379*E379)),0)</f>
        <v>181</v>
      </c>
      <c r="G379">
        <f t="shared" si="18"/>
        <v>4135.8500000000004</v>
      </c>
      <c r="H379" s="10">
        <f t="shared" si="19"/>
        <v>3655.8500000000004</v>
      </c>
    </row>
    <row r="380" spans="1:8">
      <c r="A380" s="51">
        <v>347</v>
      </c>
      <c r="B380" s="61">
        <v>0.19777559883266749</v>
      </c>
      <c r="C380" s="61">
        <f t="shared" si="17"/>
        <v>143</v>
      </c>
      <c r="D380" t="str">
        <f>LOOKUP(B380,'Info Sheet'!$L$2:$L$3,'Info Sheet'!$J$2:$J$3)</f>
        <v>Rainy, p</v>
      </c>
      <c r="E380" s="172">
        <f>IF(D380='Info Sheet'!$J$3,'Info Sheet'!$M$3,'Info Sheet'!$M$2)</f>
        <v>0.7</v>
      </c>
      <c r="F380">
        <f>ROUNDDOWN(IF((C380*E380)&gt;'Info Sheet'!$B$21,'Info Sheet'!$B$21,(C380*E380)),0)</f>
        <v>100</v>
      </c>
      <c r="G380">
        <f t="shared" si="18"/>
        <v>2285</v>
      </c>
      <c r="H380" s="10">
        <f t="shared" si="19"/>
        <v>1805</v>
      </c>
    </row>
    <row r="381" spans="1:8">
      <c r="A381" s="51">
        <v>348</v>
      </c>
      <c r="B381" s="61">
        <v>0.6725549696373645</v>
      </c>
      <c r="C381" s="61">
        <f t="shared" si="17"/>
        <v>163</v>
      </c>
      <c r="D381" t="str">
        <f>LOOKUP(B381,'Info Sheet'!$L$2:$L$3,'Info Sheet'!$J$2:$J$3)</f>
        <v>Non-Rainy</v>
      </c>
      <c r="E381" s="172">
        <f>IF(D381='Info Sheet'!$J$3,'Info Sheet'!$M$3,'Info Sheet'!$M$2)</f>
        <v>1</v>
      </c>
      <c r="F381">
        <f>ROUNDDOWN(IF((C381*E381)&gt;'Info Sheet'!$B$21,'Info Sheet'!$B$21,(C381*E381)),0)</f>
        <v>163</v>
      </c>
      <c r="G381">
        <f t="shared" si="18"/>
        <v>3724.55</v>
      </c>
      <c r="H381" s="10">
        <f t="shared" si="19"/>
        <v>3244.55</v>
      </c>
    </row>
    <row r="382" spans="1:8">
      <c r="A382" s="51">
        <v>349</v>
      </c>
      <c r="B382" s="61">
        <v>0.33683058106262176</v>
      </c>
      <c r="C382" s="61">
        <f t="shared" si="17"/>
        <v>150</v>
      </c>
      <c r="D382" t="str">
        <f>LOOKUP(B382,'Info Sheet'!$L$2:$L$3,'Info Sheet'!$J$2:$J$3)</f>
        <v>Rainy, p</v>
      </c>
      <c r="E382" s="172">
        <f>IF(D382='Info Sheet'!$J$3,'Info Sheet'!$M$3,'Info Sheet'!$M$2)</f>
        <v>0.7</v>
      </c>
      <c r="F382">
        <f>ROUNDDOWN(IF((C382*E382)&gt;'Info Sheet'!$B$21,'Info Sheet'!$B$21,(C382*E382)),0)</f>
        <v>105</v>
      </c>
      <c r="G382">
        <f t="shared" si="18"/>
        <v>2399.25</v>
      </c>
      <c r="H382" s="10">
        <f t="shared" si="19"/>
        <v>1919.25</v>
      </c>
    </row>
    <row r="383" spans="1:8">
      <c r="A383" s="51">
        <v>350</v>
      </c>
      <c r="B383" s="61">
        <v>0.19713045020615627</v>
      </c>
      <c r="C383" s="61">
        <f t="shared" si="17"/>
        <v>143</v>
      </c>
      <c r="D383" t="str">
        <f>LOOKUP(B383,'Info Sheet'!$L$2:$L$3,'Info Sheet'!$J$2:$J$3)</f>
        <v>Rainy, p</v>
      </c>
      <c r="E383" s="172">
        <f>IF(D383='Info Sheet'!$J$3,'Info Sheet'!$M$3,'Info Sheet'!$M$2)</f>
        <v>0.7</v>
      </c>
      <c r="F383">
        <f>ROUNDDOWN(IF((C383*E383)&gt;'Info Sheet'!$B$21,'Info Sheet'!$B$21,(C383*E383)),0)</f>
        <v>100</v>
      </c>
      <c r="G383">
        <f t="shared" si="18"/>
        <v>2285</v>
      </c>
      <c r="H383" s="10">
        <f t="shared" si="19"/>
        <v>1805</v>
      </c>
    </row>
    <row r="384" spans="1:8">
      <c r="A384" s="51">
        <v>351</v>
      </c>
      <c r="B384" s="61">
        <v>1.0973302459188816E-2</v>
      </c>
      <c r="C384" s="61">
        <f t="shared" si="17"/>
        <v>120</v>
      </c>
      <c r="D384" t="str">
        <f>LOOKUP(B384,'Info Sheet'!$L$2:$L$3,'Info Sheet'!$J$2:$J$3)</f>
        <v>Rainy, p</v>
      </c>
      <c r="E384" s="172">
        <f>IF(D384='Info Sheet'!$J$3,'Info Sheet'!$M$3,'Info Sheet'!$M$2)</f>
        <v>0.7</v>
      </c>
      <c r="F384">
        <f>ROUNDDOWN(IF((C384*E384)&gt;'Info Sheet'!$B$21,'Info Sheet'!$B$21,(C384*E384)),0)</f>
        <v>84</v>
      </c>
      <c r="G384">
        <f t="shared" si="18"/>
        <v>1919.4</v>
      </c>
      <c r="H384" s="10">
        <f t="shared" si="19"/>
        <v>1439.4</v>
      </c>
    </row>
    <row r="385" spans="1:8">
      <c r="A385" s="51">
        <v>352</v>
      </c>
      <c r="B385" s="61">
        <v>0.6157009436774562</v>
      </c>
      <c r="C385" s="61">
        <f t="shared" si="17"/>
        <v>161</v>
      </c>
      <c r="D385" t="str">
        <f>LOOKUP(B385,'Info Sheet'!$L$2:$L$3,'Info Sheet'!$J$2:$J$3)</f>
        <v>Non-Rainy</v>
      </c>
      <c r="E385" s="172">
        <f>IF(D385='Info Sheet'!$J$3,'Info Sheet'!$M$3,'Info Sheet'!$M$2)</f>
        <v>1</v>
      </c>
      <c r="F385">
        <f>ROUNDDOWN(IF((C385*E385)&gt;'Info Sheet'!$B$21,'Info Sheet'!$B$21,(C385*E385)),0)</f>
        <v>161</v>
      </c>
      <c r="G385">
        <f t="shared" si="18"/>
        <v>3678.8500000000004</v>
      </c>
      <c r="H385" s="10">
        <f t="shared" si="19"/>
        <v>3198.8500000000004</v>
      </c>
    </row>
    <row r="386" spans="1:8">
      <c r="A386" s="51">
        <v>353</v>
      </c>
      <c r="B386" s="61">
        <v>0.53297299188551295</v>
      </c>
      <c r="C386" s="61">
        <f t="shared" si="17"/>
        <v>158</v>
      </c>
      <c r="D386" t="str">
        <f>LOOKUP(B386,'Info Sheet'!$L$2:$L$3,'Info Sheet'!$J$2:$J$3)</f>
        <v>Non-Rainy</v>
      </c>
      <c r="E386" s="172">
        <f>IF(D386='Info Sheet'!$J$3,'Info Sheet'!$M$3,'Info Sheet'!$M$2)</f>
        <v>1</v>
      </c>
      <c r="F386">
        <f>ROUNDDOWN(IF((C386*E386)&gt;'Info Sheet'!$B$21,'Info Sheet'!$B$21,(C386*E386)),0)</f>
        <v>158</v>
      </c>
      <c r="G386">
        <f t="shared" si="18"/>
        <v>3610.3</v>
      </c>
      <c r="H386" s="10">
        <f t="shared" si="19"/>
        <v>3130.3</v>
      </c>
    </row>
    <row r="387" spans="1:8">
      <c r="A387" s="51">
        <v>354</v>
      </c>
      <c r="B387" s="61">
        <v>0.87596563372089342</v>
      </c>
      <c r="C387" s="61">
        <f t="shared" si="17"/>
        <v>174</v>
      </c>
      <c r="D387" t="str">
        <f>LOOKUP(B387,'Info Sheet'!$L$2:$L$3,'Info Sheet'!$J$2:$J$3)</f>
        <v>Non-Rainy</v>
      </c>
      <c r="E387" s="172">
        <f>IF(D387='Info Sheet'!$J$3,'Info Sheet'!$M$3,'Info Sheet'!$M$2)</f>
        <v>1</v>
      </c>
      <c r="F387">
        <f>ROUNDDOWN(IF((C387*E387)&gt;'Info Sheet'!$B$21,'Info Sheet'!$B$21,(C387*E387)),0)</f>
        <v>174</v>
      </c>
      <c r="G387">
        <f t="shared" si="18"/>
        <v>3975.9</v>
      </c>
      <c r="H387" s="10">
        <f t="shared" si="19"/>
        <v>3495.9</v>
      </c>
    </row>
    <row r="388" spans="1:8">
      <c r="A388" s="51">
        <v>355</v>
      </c>
      <c r="B388" s="61">
        <v>0.48516824563532202</v>
      </c>
      <c r="C388" s="61">
        <f t="shared" si="17"/>
        <v>156</v>
      </c>
      <c r="D388" t="str">
        <f>LOOKUP(B388,'Info Sheet'!$L$2:$L$3,'Info Sheet'!$J$2:$J$3)</f>
        <v>Non-Rainy</v>
      </c>
      <c r="E388" s="172">
        <f>IF(D388='Info Sheet'!$J$3,'Info Sheet'!$M$3,'Info Sheet'!$M$2)</f>
        <v>1</v>
      </c>
      <c r="F388">
        <f>ROUNDDOWN(IF((C388*E388)&gt;'Info Sheet'!$B$21,'Info Sheet'!$B$21,(C388*E388)),0)</f>
        <v>156</v>
      </c>
      <c r="G388">
        <f t="shared" si="18"/>
        <v>3564.6000000000004</v>
      </c>
      <c r="H388" s="10">
        <f t="shared" si="19"/>
        <v>3084.6000000000004</v>
      </c>
    </row>
    <row r="389" spans="1:8">
      <c r="A389" s="51">
        <v>356</v>
      </c>
      <c r="B389" s="61">
        <v>0.7082643199347789</v>
      </c>
      <c r="C389" s="61">
        <f t="shared" si="17"/>
        <v>165</v>
      </c>
      <c r="D389" t="str">
        <f>LOOKUP(B389,'Info Sheet'!$L$2:$L$3,'Info Sheet'!$J$2:$J$3)</f>
        <v>Non-Rainy</v>
      </c>
      <c r="E389" s="172">
        <f>IF(D389='Info Sheet'!$J$3,'Info Sheet'!$M$3,'Info Sheet'!$M$2)</f>
        <v>1</v>
      </c>
      <c r="F389">
        <f>ROUNDDOWN(IF((C389*E389)&gt;'Info Sheet'!$B$21,'Info Sheet'!$B$21,(C389*E389)),0)</f>
        <v>165</v>
      </c>
      <c r="G389">
        <f t="shared" si="18"/>
        <v>3770.2500000000005</v>
      </c>
      <c r="H389" s="10">
        <f t="shared" si="19"/>
        <v>3290.2500000000005</v>
      </c>
    </row>
    <row r="390" spans="1:8">
      <c r="A390" s="51">
        <v>357</v>
      </c>
      <c r="B390" s="61">
        <v>0.68492879809595908</v>
      </c>
      <c r="C390" s="61">
        <f t="shared" si="17"/>
        <v>164</v>
      </c>
      <c r="D390" t="str">
        <f>LOOKUP(B390,'Info Sheet'!$L$2:$L$3,'Info Sheet'!$J$2:$J$3)</f>
        <v>Non-Rainy</v>
      </c>
      <c r="E390" s="172">
        <f>IF(D390='Info Sheet'!$J$3,'Info Sheet'!$M$3,'Info Sheet'!$M$2)</f>
        <v>1</v>
      </c>
      <c r="F390">
        <f>ROUNDDOWN(IF((C390*E390)&gt;'Info Sheet'!$B$21,'Info Sheet'!$B$21,(C390*E390)),0)</f>
        <v>164</v>
      </c>
      <c r="G390">
        <f t="shared" si="18"/>
        <v>3747.4</v>
      </c>
      <c r="H390" s="10">
        <f t="shared" si="19"/>
        <v>3267.4</v>
      </c>
    </row>
    <row r="391" spans="1:8">
      <c r="A391" s="51">
        <v>358</v>
      </c>
      <c r="B391" s="61">
        <v>0.47978260130893058</v>
      </c>
      <c r="C391" s="61">
        <f t="shared" si="17"/>
        <v>156</v>
      </c>
      <c r="D391" t="str">
        <f>LOOKUP(B391,'Info Sheet'!$L$2:$L$3,'Info Sheet'!$J$2:$J$3)</f>
        <v>Non-Rainy</v>
      </c>
      <c r="E391" s="172">
        <f>IF(D391='Info Sheet'!$J$3,'Info Sheet'!$M$3,'Info Sheet'!$M$2)</f>
        <v>1</v>
      </c>
      <c r="F391">
        <f>ROUNDDOWN(IF((C391*E391)&gt;'Info Sheet'!$B$21,'Info Sheet'!$B$21,(C391*E391)),0)</f>
        <v>156</v>
      </c>
      <c r="G391">
        <f t="shared" si="18"/>
        <v>3564.6000000000004</v>
      </c>
      <c r="H391" s="10">
        <f t="shared" si="19"/>
        <v>3084.6000000000004</v>
      </c>
    </row>
    <row r="392" spans="1:8">
      <c r="A392" s="51">
        <v>359</v>
      </c>
      <c r="B392" s="61">
        <v>0.16915848335745742</v>
      </c>
      <c r="C392" s="61">
        <f t="shared" si="17"/>
        <v>141</v>
      </c>
      <c r="D392" t="str">
        <f>LOOKUP(B392,'Info Sheet'!$L$2:$L$3,'Info Sheet'!$J$2:$J$3)</f>
        <v>Rainy, p</v>
      </c>
      <c r="E392" s="172">
        <f>IF(D392='Info Sheet'!$J$3,'Info Sheet'!$M$3,'Info Sheet'!$M$2)</f>
        <v>0.7</v>
      </c>
      <c r="F392">
        <f>ROUNDDOWN(IF((C392*E392)&gt;'Info Sheet'!$B$21,'Info Sheet'!$B$21,(C392*E392)),0)</f>
        <v>98</v>
      </c>
      <c r="G392">
        <f t="shared" si="18"/>
        <v>2239.3000000000002</v>
      </c>
      <c r="H392" s="10">
        <f t="shared" si="19"/>
        <v>1759.3000000000002</v>
      </c>
    </row>
    <row r="393" spans="1:8">
      <c r="A393" s="51">
        <v>360</v>
      </c>
      <c r="B393" s="61">
        <v>0.31333752270087545</v>
      </c>
      <c r="C393" s="61">
        <f t="shared" si="17"/>
        <v>149</v>
      </c>
      <c r="D393" t="str">
        <f>LOOKUP(B393,'Info Sheet'!$L$2:$L$3,'Info Sheet'!$J$2:$J$3)</f>
        <v>Rainy, p</v>
      </c>
      <c r="E393" s="172">
        <f>IF(D393='Info Sheet'!$J$3,'Info Sheet'!$M$3,'Info Sheet'!$M$2)</f>
        <v>0.7</v>
      </c>
      <c r="F393">
        <f>ROUNDDOWN(IF((C393*E393)&gt;'Info Sheet'!$B$21,'Info Sheet'!$B$21,(C393*E393)),0)</f>
        <v>104</v>
      </c>
      <c r="G393">
        <f t="shared" si="18"/>
        <v>2376.4</v>
      </c>
      <c r="H393" s="10">
        <f t="shared" si="19"/>
        <v>1896.4</v>
      </c>
    </row>
    <row r="394" spans="1:8">
      <c r="A394" s="51">
        <v>361</v>
      </c>
      <c r="B394" s="61">
        <v>0.21648515442868488</v>
      </c>
      <c r="C394" s="61">
        <f t="shared" si="17"/>
        <v>144</v>
      </c>
      <c r="D394" t="str">
        <f>LOOKUP(B394,'Info Sheet'!$L$2:$L$3,'Info Sheet'!$J$2:$J$3)</f>
        <v>Rainy, p</v>
      </c>
      <c r="E394" s="172">
        <f>IF(D394='Info Sheet'!$J$3,'Info Sheet'!$M$3,'Info Sheet'!$M$2)</f>
        <v>0.7</v>
      </c>
      <c r="F394">
        <f>ROUNDDOWN(IF((C394*E394)&gt;'Info Sheet'!$B$21,'Info Sheet'!$B$21,(C394*E394)),0)</f>
        <v>100</v>
      </c>
      <c r="G394">
        <f t="shared" si="18"/>
        <v>2285</v>
      </c>
      <c r="H394" s="10">
        <f t="shared" si="19"/>
        <v>1805</v>
      </c>
    </row>
    <row r="395" spans="1:8">
      <c r="A395" s="51">
        <v>362</v>
      </c>
      <c r="B395" s="61">
        <v>0.70028284261305274</v>
      </c>
      <c r="C395" s="61">
        <f t="shared" si="17"/>
        <v>165</v>
      </c>
      <c r="D395" t="str">
        <f>LOOKUP(B395,'Info Sheet'!$L$2:$L$3,'Info Sheet'!$J$2:$J$3)</f>
        <v>Non-Rainy</v>
      </c>
      <c r="E395" s="172">
        <f>IF(D395='Info Sheet'!$J$3,'Info Sheet'!$M$3,'Info Sheet'!$M$2)</f>
        <v>1</v>
      </c>
      <c r="F395">
        <f>ROUNDDOWN(IF((C395*E395)&gt;'Info Sheet'!$B$21,'Info Sheet'!$B$21,(C395*E395)),0)</f>
        <v>165</v>
      </c>
      <c r="G395">
        <f t="shared" si="18"/>
        <v>3770.2500000000005</v>
      </c>
      <c r="H395" s="10">
        <f t="shared" si="19"/>
        <v>3290.2500000000005</v>
      </c>
    </row>
    <row r="396" spans="1:8">
      <c r="A396" s="51">
        <v>363</v>
      </c>
      <c r="B396" s="61">
        <v>0.62705327755090279</v>
      </c>
      <c r="C396" s="61">
        <f t="shared" si="17"/>
        <v>161</v>
      </c>
      <c r="D396" t="str">
        <f>LOOKUP(B396,'Info Sheet'!$L$2:$L$3,'Info Sheet'!$J$2:$J$3)</f>
        <v>Non-Rainy</v>
      </c>
      <c r="E396" s="172">
        <f>IF(D396='Info Sheet'!$J$3,'Info Sheet'!$M$3,'Info Sheet'!$M$2)</f>
        <v>1</v>
      </c>
      <c r="F396">
        <f>ROUNDDOWN(IF((C396*E396)&gt;'Info Sheet'!$B$21,'Info Sheet'!$B$21,(C396*E396)),0)</f>
        <v>161</v>
      </c>
      <c r="G396">
        <f t="shared" si="18"/>
        <v>3678.8500000000004</v>
      </c>
      <c r="H396" s="10">
        <f t="shared" si="19"/>
        <v>3198.8500000000004</v>
      </c>
    </row>
    <row r="397" spans="1:8">
      <c r="A397" s="51">
        <v>364</v>
      </c>
      <c r="B397" s="61">
        <v>0.52761636057977779</v>
      </c>
      <c r="C397" s="61">
        <f t="shared" si="17"/>
        <v>157</v>
      </c>
      <c r="D397" t="str">
        <f>LOOKUP(B397,'Info Sheet'!$L$2:$L$3,'Info Sheet'!$J$2:$J$3)</f>
        <v>Non-Rainy</v>
      </c>
      <c r="E397" s="172">
        <f>IF(D397='Info Sheet'!$J$3,'Info Sheet'!$M$3,'Info Sheet'!$M$2)</f>
        <v>1</v>
      </c>
      <c r="F397">
        <f>ROUNDDOWN(IF((C397*E397)&gt;'Info Sheet'!$B$21,'Info Sheet'!$B$21,(C397*E397)),0)</f>
        <v>157</v>
      </c>
      <c r="G397">
        <f t="shared" si="18"/>
        <v>3587.4500000000003</v>
      </c>
      <c r="H397" s="10">
        <f t="shared" si="19"/>
        <v>3107.4500000000003</v>
      </c>
    </row>
    <row r="398" spans="1:8">
      <c r="A398" s="51">
        <v>365</v>
      </c>
      <c r="B398" s="61">
        <v>0.59913907816200684</v>
      </c>
      <c r="C398" s="61">
        <f t="shared" si="17"/>
        <v>160</v>
      </c>
      <c r="D398" t="str">
        <f>LOOKUP(B398,'Info Sheet'!$L$2:$L$3,'Info Sheet'!$J$2:$J$3)</f>
        <v>Non-Rainy</v>
      </c>
      <c r="E398" s="172">
        <f>IF(D398='Info Sheet'!$J$3,'Info Sheet'!$M$3,'Info Sheet'!$M$2)</f>
        <v>1</v>
      </c>
      <c r="F398">
        <f>ROUNDDOWN(IF((C398*E398)&gt;'Info Sheet'!$B$21,'Info Sheet'!$B$21,(C398*E398)),0)</f>
        <v>160</v>
      </c>
      <c r="G398">
        <f t="shared" si="18"/>
        <v>3656</v>
      </c>
      <c r="H398" s="10">
        <f t="shared" si="19"/>
        <v>3176</v>
      </c>
    </row>
    <row r="399" spans="1:8">
      <c r="A399" s="51">
        <v>366</v>
      </c>
      <c r="B399" s="61">
        <v>0.51548855743462696</v>
      </c>
      <c r="C399" s="61">
        <f t="shared" si="17"/>
        <v>157</v>
      </c>
      <c r="D399" t="str">
        <f>LOOKUP(B399,'Info Sheet'!$L$2:$L$3,'Info Sheet'!$J$2:$J$3)</f>
        <v>Non-Rainy</v>
      </c>
      <c r="E399" s="172">
        <f>IF(D399='Info Sheet'!$J$3,'Info Sheet'!$M$3,'Info Sheet'!$M$2)</f>
        <v>1</v>
      </c>
      <c r="F399">
        <f>ROUNDDOWN(IF((C399*E399)&gt;'Info Sheet'!$B$21,'Info Sheet'!$B$21,(C399*E399)),0)</f>
        <v>157</v>
      </c>
      <c r="G399">
        <f t="shared" si="18"/>
        <v>3587.4500000000003</v>
      </c>
      <c r="H399" s="10">
        <f t="shared" si="19"/>
        <v>3107.4500000000003</v>
      </c>
    </row>
    <row r="400" spans="1:8">
      <c r="A400" s="51">
        <v>367</v>
      </c>
      <c r="B400" s="61">
        <v>9.93129683371482E-2</v>
      </c>
      <c r="C400" s="61">
        <f t="shared" si="17"/>
        <v>136</v>
      </c>
      <c r="D400" t="str">
        <f>LOOKUP(B400,'Info Sheet'!$L$2:$L$3,'Info Sheet'!$J$2:$J$3)</f>
        <v>Rainy, p</v>
      </c>
      <c r="E400" s="172">
        <f>IF(D400='Info Sheet'!$J$3,'Info Sheet'!$M$3,'Info Sheet'!$M$2)</f>
        <v>0.7</v>
      </c>
      <c r="F400">
        <f>ROUNDDOWN(IF((C400*E400)&gt;'Info Sheet'!$B$21,'Info Sheet'!$B$21,(C400*E400)),0)</f>
        <v>95</v>
      </c>
      <c r="G400">
        <f t="shared" si="18"/>
        <v>2170.75</v>
      </c>
      <c r="H400" s="10">
        <f t="shared" si="19"/>
        <v>1690.75</v>
      </c>
    </row>
    <row r="401" spans="1:8">
      <c r="A401" s="51">
        <v>368</v>
      </c>
      <c r="B401" s="61">
        <v>0.97739477361703653</v>
      </c>
      <c r="C401" s="61">
        <f t="shared" si="17"/>
        <v>188</v>
      </c>
      <c r="D401" t="str">
        <f>LOOKUP(B401,'Info Sheet'!$L$2:$L$3,'Info Sheet'!$J$2:$J$3)</f>
        <v>Non-Rainy</v>
      </c>
      <c r="E401" s="172">
        <f>IF(D401='Info Sheet'!$J$3,'Info Sheet'!$M$3,'Info Sheet'!$M$2)</f>
        <v>1</v>
      </c>
      <c r="F401">
        <f>ROUNDDOWN(IF((C401*E401)&gt;'Info Sheet'!$B$21,'Info Sheet'!$B$21,(C401*E401)),0)</f>
        <v>188</v>
      </c>
      <c r="G401">
        <f t="shared" si="18"/>
        <v>4295.8</v>
      </c>
      <c r="H401" s="10">
        <f t="shared" si="19"/>
        <v>3815.8</v>
      </c>
    </row>
    <row r="402" spans="1:8">
      <c r="A402" s="51">
        <v>369</v>
      </c>
      <c r="B402" s="61">
        <v>0.59568776279679192</v>
      </c>
      <c r="C402" s="61">
        <f t="shared" si="17"/>
        <v>160</v>
      </c>
      <c r="D402" t="str">
        <f>LOOKUP(B402,'Info Sheet'!$L$2:$L$3,'Info Sheet'!$J$2:$J$3)</f>
        <v>Non-Rainy</v>
      </c>
      <c r="E402" s="172">
        <f>IF(D402='Info Sheet'!$J$3,'Info Sheet'!$M$3,'Info Sheet'!$M$2)</f>
        <v>1</v>
      </c>
      <c r="F402">
        <f>ROUNDDOWN(IF((C402*E402)&gt;'Info Sheet'!$B$21,'Info Sheet'!$B$21,(C402*E402)),0)</f>
        <v>160</v>
      </c>
      <c r="G402">
        <f t="shared" si="18"/>
        <v>3656</v>
      </c>
      <c r="H402" s="10">
        <f t="shared" si="19"/>
        <v>3176</v>
      </c>
    </row>
    <row r="403" spans="1:8">
      <c r="A403" s="51">
        <v>370</v>
      </c>
      <c r="B403" s="61">
        <v>0.22929423713600761</v>
      </c>
      <c r="C403" s="61">
        <f t="shared" si="17"/>
        <v>145</v>
      </c>
      <c r="D403" t="str">
        <f>LOOKUP(B403,'Info Sheet'!$L$2:$L$3,'Info Sheet'!$J$2:$J$3)</f>
        <v>Rainy, p</v>
      </c>
      <c r="E403" s="172">
        <f>IF(D403='Info Sheet'!$J$3,'Info Sheet'!$M$3,'Info Sheet'!$M$2)</f>
        <v>0.7</v>
      </c>
      <c r="F403">
        <f>ROUNDDOWN(IF((C403*E403)&gt;'Info Sheet'!$B$21,'Info Sheet'!$B$21,(C403*E403)),0)</f>
        <v>101</v>
      </c>
      <c r="G403">
        <f t="shared" si="18"/>
        <v>2307.8500000000004</v>
      </c>
      <c r="H403" s="10">
        <f t="shared" si="19"/>
        <v>1827.8500000000004</v>
      </c>
    </row>
    <row r="404" spans="1:8">
      <c r="A404" s="51">
        <v>371</v>
      </c>
      <c r="B404" s="61">
        <v>0.4105700372754183</v>
      </c>
      <c r="C404" s="61">
        <f t="shared" si="17"/>
        <v>153</v>
      </c>
      <c r="D404" t="str">
        <f>LOOKUP(B404,'Info Sheet'!$L$2:$L$3,'Info Sheet'!$J$2:$J$3)</f>
        <v>Non-Rainy</v>
      </c>
      <c r="E404" s="172">
        <f>IF(D404='Info Sheet'!$J$3,'Info Sheet'!$M$3,'Info Sheet'!$M$2)</f>
        <v>1</v>
      </c>
      <c r="F404">
        <f>ROUNDDOWN(IF((C404*E404)&gt;'Info Sheet'!$B$21,'Info Sheet'!$B$21,(C404*E404)),0)</f>
        <v>153</v>
      </c>
      <c r="G404">
        <f t="shared" si="18"/>
        <v>3496.05</v>
      </c>
      <c r="H404" s="10">
        <f t="shared" si="19"/>
        <v>3016.05</v>
      </c>
    </row>
    <row r="405" spans="1:8">
      <c r="A405" s="51">
        <v>372</v>
      </c>
      <c r="B405" s="61">
        <v>0.7851859008339982</v>
      </c>
      <c r="C405" s="61">
        <f t="shared" si="17"/>
        <v>169</v>
      </c>
      <c r="D405" t="str">
        <f>LOOKUP(B405,'Info Sheet'!$L$2:$L$3,'Info Sheet'!$J$2:$J$3)</f>
        <v>Non-Rainy</v>
      </c>
      <c r="E405" s="172">
        <f>IF(D405='Info Sheet'!$J$3,'Info Sheet'!$M$3,'Info Sheet'!$M$2)</f>
        <v>1</v>
      </c>
      <c r="F405">
        <f>ROUNDDOWN(IF((C405*E405)&gt;'Info Sheet'!$B$21,'Info Sheet'!$B$21,(C405*E405)),0)</f>
        <v>169</v>
      </c>
      <c r="G405">
        <f t="shared" si="18"/>
        <v>3861.65</v>
      </c>
      <c r="H405" s="10">
        <f t="shared" si="19"/>
        <v>3381.65</v>
      </c>
    </row>
    <row r="406" spans="1:8">
      <c r="A406" s="51">
        <v>373</v>
      </c>
      <c r="B406" s="61">
        <v>0.45846010564946438</v>
      </c>
      <c r="C406" s="61">
        <f t="shared" si="17"/>
        <v>155</v>
      </c>
      <c r="D406" t="str">
        <f>LOOKUP(B406,'Info Sheet'!$L$2:$L$3,'Info Sheet'!$J$2:$J$3)</f>
        <v>Non-Rainy</v>
      </c>
      <c r="E406" s="172">
        <f>IF(D406='Info Sheet'!$J$3,'Info Sheet'!$M$3,'Info Sheet'!$M$2)</f>
        <v>1</v>
      </c>
      <c r="F406">
        <f>ROUNDDOWN(IF((C406*E406)&gt;'Info Sheet'!$B$21,'Info Sheet'!$B$21,(C406*E406)),0)</f>
        <v>155</v>
      </c>
      <c r="G406">
        <f t="shared" si="18"/>
        <v>3541.75</v>
      </c>
      <c r="H406" s="10">
        <f t="shared" si="19"/>
        <v>3061.75</v>
      </c>
    </row>
    <row r="407" spans="1:8">
      <c r="A407" s="51">
        <v>374</v>
      </c>
      <c r="B407" s="61">
        <v>4.4198052970137569E-2</v>
      </c>
      <c r="C407" s="61">
        <f t="shared" si="17"/>
        <v>130</v>
      </c>
      <c r="D407" t="str">
        <f>LOOKUP(B407,'Info Sheet'!$L$2:$L$3,'Info Sheet'!$J$2:$J$3)</f>
        <v>Rainy, p</v>
      </c>
      <c r="E407" s="172">
        <f>IF(D407='Info Sheet'!$J$3,'Info Sheet'!$M$3,'Info Sheet'!$M$2)</f>
        <v>0.7</v>
      </c>
      <c r="F407">
        <f>ROUNDDOWN(IF((C407*E407)&gt;'Info Sheet'!$B$21,'Info Sheet'!$B$21,(C407*E407)),0)</f>
        <v>91</v>
      </c>
      <c r="G407">
        <f t="shared" si="18"/>
        <v>2079.35</v>
      </c>
      <c r="H407" s="10">
        <f t="shared" si="19"/>
        <v>1599.35</v>
      </c>
    </row>
    <row r="408" spans="1:8">
      <c r="A408" s="51">
        <v>375</v>
      </c>
      <c r="B408" s="61">
        <v>0.93720245432300231</v>
      </c>
      <c r="C408" s="61">
        <f t="shared" si="17"/>
        <v>180</v>
      </c>
      <c r="D408" t="str">
        <f>LOOKUP(B408,'Info Sheet'!$L$2:$L$3,'Info Sheet'!$J$2:$J$3)</f>
        <v>Non-Rainy</v>
      </c>
      <c r="E408" s="172">
        <f>IF(D408='Info Sheet'!$J$3,'Info Sheet'!$M$3,'Info Sheet'!$M$2)</f>
        <v>1</v>
      </c>
      <c r="F408">
        <f>ROUNDDOWN(IF((C408*E408)&gt;'Info Sheet'!$B$21,'Info Sheet'!$B$21,(C408*E408)),0)</f>
        <v>180</v>
      </c>
      <c r="G408">
        <f t="shared" si="18"/>
        <v>4113</v>
      </c>
      <c r="H408" s="10">
        <f t="shared" si="19"/>
        <v>3633</v>
      </c>
    </row>
    <row r="409" spans="1:8">
      <c r="A409" s="51">
        <v>376</v>
      </c>
      <c r="B409" s="61">
        <v>0.75514972025405236</v>
      </c>
      <c r="C409" s="61">
        <f t="shared" si="17"/>
        <v>167</v>
      </c>
      <c r="D409" t="str">
        <f>LOOKUP(B409,'Info Sheet'!$L$2:$L$3,'Info Sheet'!$J$2:$J$3)</f>
        <v>Non-Rainy</v>
      </c>
      <c r="E409" s="172">
        <f>IF(D409='Info Sheet'!$J$3,'Info Sheet'!$M$3,'Info Sheet'!$M$2)</f>
        <v>1</v>
      </c>
      <c r="F409">
        <f>ROUNDDOWN(IF((C409*E409)&gt;'Info Sheet'!$B$21,'Info Sheet'!$B$21,(C409*E409)),0)</f>
        <v>167</v>
      </c>
      <c r="G409">
        <f t="shared" si="18"/>
        <v>3815.9500000000003</v>
      </c>
      <c r="H409" s="10">
        <f t="shared" si="19"/>
        <v>3335.9500000000003</v>
      </c>
    </row>
    <row r="410" spans="1:8">
      <c r="A410" s="51">
        <v>377</v>
      </c>
      <c r="B410" s="61">
        <v>0.19502516884181675</v>
      </c>
      <c r="C410" s="61">
        <f t="shared" si="17"/>
        <v>143</v>
      </c>
      <c r="D410" t="str">
        <f>LOOKUP(B410,'Info Sheet'!$L$2:$L$3,'Info Sheet'!$J$2:$J$3)</f>
        <v>Rainy, p</v>
      </c>
      <c r="E410" s="172">
        <f>IF(D410='Info Sheet'!$J$3,'Info Sheet'!$M$3,'Info Sheet'!$M$2)</f>
        <v>0.7</v>
      </c>
      <c r="F410">
        <f>ROUNDDOWN(IF((C410*E410)&gt;'Info Sheet'!$B$21,'Info Sheet'!$B$21,(C410*E410)),0)</f>
        <v>100</v>
      </c>
      <c r="G410">
        <f t="shared" si="18"/>
        <v>2285</v>
      </c>
      <c r="H410" s="10">
        <f t="shared" si="19"/>
        <v>1805</v>
      </c>
    </row>
    <row r="411" spans="1:8">
      <c r="A411" s="51">
        <v>378</v>
      </c>
      <c r="B411" s="61">
        <v>0.47742811558318887</v>
      </c>
      <c r="C411" s="61">
        <f t="shared" si="17"/>
        <v>155</v>
      </c>
      <c r="D411" t="str">
        <f>LOOKUP(B411,'Info Sheet'!$L$2:$L$3,'Info Sheet'!$J$2:$J$3)</f>
        <v>Non-Rainy</v>
      </c>
      <c r="E411" s="172">
        <f>IF(D411='Info Sheet'!$J$3,'Info Sheet'!$M$3,'Info Sheet'!$M$2)</f>
        <v>1</v>
      </c>
      <c r="F411">
        <f>ROUNDDOWN(IF((C411*E411)&gt;'Info Sheet'!$B$21,'Info Sheet'!$B$21,(C411*E411)),0)</f>
        <v>155</v>
      </c>
      <c r="G411">
        <f t="shared" si="18"/>
        <v>3541.75</v>
      </c>
      <c r="H411" s="10">
        <f t="shared" si="19"/>
        <v>3061.75</v>
      </c>
    </row>
    <row r="412" spans="1:8">
      <c r="A412" s="51">
        <v>379</v>
      </c>
      <c r="B412" s="61">
        <v>6.4709803016243517E-2</v>
      </c>
      <c r="C412" s="61">
        <f t="shared" si="17"/>
        <v>133</v>
      </c>
      <c r="D412" t="str">
        <f>LOOKUP(B412,'Info Sheet'!$L$2:$L$3,'Info Sheet'!$J$2:$J$3)</f>
        <v>Rainy, p</v>
      </c>
      <c r="E412" s="172">
        <f>IF(D412='Info Sheet'!$J$3,'Info Sheet'!$M$3,'Info Sheet'!$M$2)</f>
        <v>0.7</v>
      </c>
      <c r="F412">
        <f>ROUNDDOWN(IF((C412*E412)&gt;'Info Sheet'!$B$21,'Info Sheet'!$B$21,(C412*E412)),0)</f>
        <v>93</v>
      </c>
      <c r="G412">
        <f t="shared" si="18"/>
        <v>2125.0500000000002</v>
      </c>
      <c r="H412" s="10">
        <f t="shared" si="19"/>
        <v>1645.0500000000002</v>
      </c>
    </row>
    <row r="413" spans="1:8">
      <c r="A413" s="51">
        <v>380</v>
      </c>
      <c r="B413" s="61">
        <v>0.23354503782503677</v>
      </c>
      <c r="C413" s="61">
        <f t="shared" si="17"/>
        <v>145</v>
      </c>
      <c r="D413" t="str">
        <f>LOOKUP(B413,'Info Sheet'!$L$2:$L$3,'Info Sheet'!$J$2:$J$3)</f>
        <v>Rainy, p</v>
      </c>
      <c r="E413" s="172">
        <f>IF(D413='Info Sheet'!$J$3,'Info Sheet'!$M$3,'Info Sheet'!$M$2)</f>
        <v>0.7</v>
      </c>
      <c r="F413">
        <f>ROUNDDOWN(IF((C413*E413)&gt;'Info Sheet'!$B$21,'Info Sheet'!$B$21,(C413*E413)),0)</f>
        <v>101</v>
      </c>
      <c r="G413">
        <f t="shared" si="18"/>
        <v>2307.8500000000004</v>
      </c>
      <c r="H413" s="10">
        <f t="shared" si="19"/>
        <v>1827.8500000000004</v>
      </c>
    </row>
    <row r="414" spans="1:8">
      <c r="A414" s="51">
        <v>381</v>
      </c>
      <c r="B414" s="61">
        <v>0.82824897086266713</v>
      </c>
      <c r="C414" s="61">
        <f t="shared" si="17"/>
        <v>171</v>
      </c>
      <c r="D414" t="str">
        <f>LOOKUP(B414,'Info Sheet'!$L$2:$L$3,'Info Sheet'!$J$2:$J$3)</f>
        <v>Non-Rainy</v>
      </c>
      <c r="E414" s="172">
        <f>IF(D414='Info Sheet'!$J$3,'Info Sheet'!$M$3,'Info Sheet'!$M$2)</f>
        <v>1</v>
      </c>
      <c r="F414">
        <f>ROUNDDOWN(IF((C414*E414)&gt;'Info Sheet'!$B$21,'Info Sheet'!$B$21,(C414*E414)),0)</f>
        <v>171</v>
      </c>
      <c r="G414">
        <f t="shared" si="18"/>
        <v>3907.3500000000004</v>
      </c>
      <c r="H414" s="10">
        <f t="shared" si="19"/>
        <v>3427.3500000000004</v>
      </c>
    </row>
    <row r="415" spans="1:8">
      <c r="A415" s="51">
        <v>382</v>
      </c>
      <c r="B415" s="61">
        <v>0.77951968059929877</v>
      </c>
      <c r="C415" s="61">
        <f t="shared" si="17"/>
        <v>168</v>
      </c>
      <c r="D415" t="str">
        <f>LOOKUP(B415,'Info Sheet'!$L$2:$L$3,'Info Sheet'!$J$2:$J$3)</f>
        <v>Non-Rainy</v>
      </c>
      <c r="E415" s="172">
        <f>IF(D415='Info Sheet'!$J$3,'Info Sheet'!$M$3,'Info Sheet'!$M$2)</f>
        <v>1</v>
      </c>
      <c r="F415">
        <f>ROUNDDOWN(IF((C415*E415)&gt;'Info Sheet'!$B$21,'Info Sheet'!$B$21,(C415*E415)),0)</f>
        <v>168</v>
      </c>
      <c r="G415">
        <f t="shared" si="18"/>
        <v>3838.8</v>
      </c>
      <c r="H415" s="10">
        <f t="shared" si="19"/>
        <v>3358.8</v>
      </c>
    </row>
    <row r="416" spans="1:8">
      <c r="A416" s="51">
        <v>383</v>
      </c>
      <c r="B416" s="61">
        <v>0.71203744027573712</v>
      </c>
      <c r="C416" s="61">
        <f t="shared" si="17"/>
        <v>165</v>
      </c>
      <c r="D416" t="str">
        <f>LOOKUP(B416,'Info Sheet'!$L$2:$L$3,'Info Sheet'!$J$2:$J$3)</f>
        <v>Non-Rainy</v>
      </c>
      <c r="E416" s="172">
        <f>IF(D416='Info Sheet'!$J$3,'Info Sheet'!$M$3,'Info Sheet'!$M$2)</f>
        <v>1</v>
      </c>
      <c r="F416">
        <f>ROUNDDOWN(IF((C416*E416)&gt;'Info Sheet'!$B$21,'Info Sheet'!$B$21,(C416*E416)),0)</f>
        <v>165</v>
      </c>
      <c r="G416">
        <f t="shared" si="18"/>
        <v>3770.2500000000005</v>
      </c>
      <c r="H416" s="10">
        <f t="shared" si="19"/>
        <v>3290.2500000000005</v>
      </c>
    </row>
    <row r="417" spans="1:8">
      <c r="A417" s="51">
        <v>384</v>
      </c>
      <c r="B417" s="61">
        <v>0.26768553781833715</v>
      </c>
      <c r="C417" s="61">
        <f t="shared" si="17"/>
        <v>147</v>
      </c>
      <c r="D417" t="str">
        <f>LOOKUP(B417,'Info Sheet'!$L$2:$L$3,'Info Sheet'!$J$2:$J$3)</f>
        <v>Rainy, p</v>
      </c>
      <c r="E417" s="172">
        <f>IF(D417='Info Sheet'!$J$3,'Info Sheet'!$M$3,'Info Sheet'!$M$2)</f>
        <v>0.7</v>
      </c>
      <c r="F417">
        <f>ROUNDDOWN(IF((C417*E417)&gt;'Info Sheet'!$B$21,'Info Sheet'!$B$21,(C417*E417)),0)</f>
        <v>102</v>
      </c>
      <c r="G417">
        <f t="shared" si="18"/>
        <v>2330.7000000000003</v>
      </c>
      <c r="H417" s="10">
        <f t="shared" si="19"/>
        <v>1850.7000000000003</v>
      </c>
    </row>
    <row r="418" spans="1:8">
      <c r="A418" s="51">
        <v>385</v>
      </c>
      <c r="B418" s="61">
        <v>0.94700121798007109</v>
      </c>
      <c r="C418" s="61">
        <f t="shared" ref="C418:C481" si="20">ROUNDDOWN(_xlfn.NORM.INV(B418,$B$18,$B$22),0)</f>
        <v>182</v>
      </c>
      <c r="D418" t="str">
        <f>LOOKUP(B418,'Info Sheet'!$L$2:$L$3,'Info Sheet'!$J$2:$J$3)</f>
        <v>Non-Rainy</v>
      </c>
      <c r="E418" s="172">
        <f>IF(D418='Info Sheet'!$J$3,'Info Sheet'!$M$3,'Info Sheet'!$M$2)</f>
        <v>1</v>
      </c>
      <c r="F418">
        <f>ROUNDDOWN(IF((C418*E418)&gt;'Info Sheet'!$B$21,'Info Sheet'!$B$21,(C418*E418)),0)</f>
        <v>182</v>
      </c>
      <c r="G418">
        <f t="shared" ref="G418:G481" si="21">F418*$J$27</f>
        <v>4158.7</v>
      </c>
      <c r="H418" s="10">
        <f t="shared" ref="H418:H481" si="22">G418-$J$28</f>
        <v>3678.7</v>
      </c>
    </row>
    <row r="419" spans="1:8">
      <c r="A419" s="51">
        <v>386</v>
      </c>
      <c r="B419" s="61">
        <v>0.30972583275722398</v>
      </c>
      <c r="C419" s="61">
        <f t="shared" si="20"/>
        <v>149</v>
      </c>
      <c r="D419" t="str">
        <f>LOOKUP(B419,'Info Sheet'!$L$2:$L$3,'Info Sheet'!$J$2:$J$3)</f>
        <v>Rainy, p</v>
      </c>
      <c r="E419" s="172">
        <f>IF(D419='Info Sheet'!$J$3,'Info Sheet'!$M$3,'Info Sheet'!$M$2)</f>
        <v>0.7</v>
      </c>
      <c r="F419">
        <f>ROUNDDOWN(IF((C419*E419)&gt;'Info Sheet'!$B$21,'Info Sheet'!$B$21,(C419*E419)),0)</f>
        <v>104</v>
      </c>
      <c r="G419">
        <f t="shared" si="21"/>
        <v>2376.4</v>
      </c>
      <c r="H419" s="10">
        <f t="shared" si="22"/>
        <v>1896.4</v>
      </c>
    </row>
    <row r="420" spans="1:8">
      <c r="A420" s="51">
        <v>387</v>
      </c>
      <c r="B420" s="61">
        <v>2.5256161669219512E-2</v>
      </c>
      <c r="C420" s="61">
        <f t="shared" si="20"/>
        <v>126</v>
      </c>
      <c r="D420" t="str">
        <f>LOOKUP(B420,'Info Sheet'!$L$2:$L$3,'Info Sheet'!$J$2:$J$3)</f>
        <v>Rainy, p</v>
      </c>
      <c r="E420" s="172">
        <f>IF(D420='Info Sheet'!$J$3,'Info Sheet'!$M$3,'Info Sheet'!$M$2)</f>
        <v>0.7</v>
      </c>
      <c r="F420">
        <f>ROUNDDOWN(IF((C420*E420)&gt;'Info Sheet'!$B$21,'Info Sheet'!$B$21,(C420*E420)),0)</f>
        <v>88</v>
      </c>
      <c r="G420">
        <f t="shared" si="21"/>
        <v>2010.8000000000002</v>
      </c>
      <c r="H420" s="10">
        <f t="shared" si="22"/>
        <v>1530.8000000000002</v>
      </c>
    </row>
    <row r="421" spans="1:8">
      <c r="A421" s="51">
        <v>388</v>
      </c>
      <c r="B421" s="61">
        <v>0.33778395228515667</v>
      </c>
      <c r="C421" s="61">
        <f t="shared" si="20"/>
        <v>150</v>
      </c>
      <c r="D421" t="str">
        <f>LOOKUP(B421,'Info Sheet'!$L$2:$L$3,'Info Sheet'!$J$2:$J$3)</f>
        <v>Rainy, p</v>
      </c>
      <c r="E421" s="172">
        <f>IF(D421='Info Sheet'!$J$3,'Info Sheet'!$M$3,'Info Sheet'!$M$2)</f>
        <v>0.7</v>
      </c>
      <c r="F421">
        <f>ROUNDDOWN(IF((C421*E421)&gt;'Info Sheet'!$B$21,'Info Sheet'!$B$21,(C421*E421)),0)</f>
        <v>105</v>
      </c>
      <c r="G421">
        <f t="shared" si="21"/>
        <v>2399.25</v>
      </c>
      <c r="H421" s="10">
        <f t="shared" si="22"/>
        <v>1919.25</v>
      </c>
    </row>
    <row r="422" spans="1:8">
      <c r="A422" s="51">
        <v>389</v>
      </c>
      <c r="B422" s="61">
        <v>0.99382483350360784</v>
      </c>
      <c r="C422" s="61">
        <f t="shared" si="20"/>
        <v>195</v>
      </c>
      <c r="D422" t="str">
        <f>LOOKUP(B422,'Info Sheet'!$L$2:$L$3,'Info Sheet'!$J$2:$J$3)</f>
        <v>Non-Rainy</v>
      </c>
      <c r="E422" s="172">
        <f>IF(D422='Info Sheet'!$J$3,'Info Sheet'!$M$3,'Info Sheet'!$M$2)</f>
        <v>1</v>
      </c>
      <c r="F422">
        <f>ROUNDDOWN(IF((C422*E422)&gt;'Info Sheet'!$B$21,'Info Sheet'!$B$21,(C422*E422)),0)</f>
        <v>188</v>
      </c>
      <c r="G422">
        <f t="shared" si="21"/>
        <v>4295.8</v>
      </c>
      <c r="H422" s="10">
        <f t="shared" si="22"/>
        <v>3815.8</v>
      </c>
    </row>
    <row r="423" spans="1:8">
      <c r="A423" s="51">
        <v>390</v>
      </c>
      <c r="B423" s="61">
        <v>5.6332283158180729E-2</v>
      </c>
      <c r="C423" s="61">
        <f t="shared" si="20"/>
        <v>132</v>
      </c>
      <c r="D423" t="str">
        <f>LOOKUP(B423,'Info Sheet'!$L$2:$L$3,'Info Sheet'!$J$2:$J$3)</f>
        <v>Rainy, p</v>
      </c>
      <c r="E423" s="172">
        <f>IF(D423='Info Sheet'!$J$3,'Info Sheet'!$M$3,'Info Sheet'!$M$2)</f>
        <v>0.7</v>
      </c>
      <c r="F423">
        <f>ROUNDDOWN(IF((C423*E423)&gt;'Info Sheet'!$B$21,'Info Sheet'!$B$21,(C423*E423)),0)</f>
        <v>92</v>
      </c>
      <c r="G423">
        <f t="shared" si="21"/>
        <v>2102.2000000000003</v>
      </c>
      <c r="H423" s="10">
        <f t="shared" si="22"/>
        <v>1622.2000000000003</v>
      </c>
    </row>
    <row r="424" spans="1:8">
      <c r="A424" s="51">
        <v>391</v>
      </c>
      <c r="B424" s="61">
        <v>0.20539177145559329</v>
      </c>
      <c r="C424" s="61">
        <f t="shared" si="20"/>
        <v>143</v>
      </c>
      <c r="D424" t="str">
        <f>LOOKUP(B424,'Info Sheet'!$L$2:$L$3,'Info Sheet'!$J$2:$J$3)</f>
        <v>Rainy, p</v>
      </c>
      <c r="E424" s="172">
        <f>IF(D424='Info Sheet'!$J$3,'Info Sheet'!$M$3,'Info Sheet'!$M$2)</f>
        <v>0.7</v>
      </c>
      <c r="F424">
        <f>ROUNDDOWN(IF((C424*E424)&gt;'Info Sheet'!$B$21,'Info Sheet'!$B$21,(C424*E424)),0)</f>
        <v>100</v>
      </c>
      <c r="G424">
        <f t="shared" si="21"/>
        <v>2285</v>
      </c>
      <c r="H424" s="10">
        <f t="shared" si="22"/>
        <v>1805</v>
      </c>
    </row>
    <row r="425" spans="1:8">
      <c r="A425" s="51">
        <v>392</v>
      </c>
      <c r="B425" s="61">
        <v>0.55040022123141719</v>
      </c>
      <c r="C425" s="61">
        <f t="shared" si="20"/>
        <v>158</v>
      </c>
      <c r="D425" t="str">
        <f>LOOKUP(B425,'Info Sheet'!$L$2:$L$3,'Info Sheet'!$J$2:$J$3)</f>
        <v>Non-Rainy</v>
      </c>
      <c r="E425" s="172">
        <f>IF(D425='Info Sheet'!$J$3,'Info Sheet'!$M$3,'Info Sheet'!$M$2)</f>
        <v>1</v>
      </c>
      <c r="F425">
        <f>ROUNDDOWN(IF((C425*E425)&gt;'Info Sheet'!$B$21,'Info Sheet'!$B$21,(C425*E425)),0)</f>
        <v>158</v>
      </c>
      <c r="G425">
        <f t="shared" si="21"/>
        <v>3610.3</v>
      </c>
      <c r="H425" s="10">
        <f t="shared" si="22"/>
        <v>3130.3</v>
      </c>
    </row>
    <row r="426" spans="1:8">
      <c r="A426" s="51">
        <v>393</v>
      </c>
      <c r="B426" s="61">
        <v>0.3036388069295709</v>
      </c>
      <c r="C426" s="61">
        <f t="shared" si="20"/>
        <v>148</v>
      </c>
      <c r="D426" t="str">
        <f>LOOKUP(B426,'Info Sheet'!$L$2:$L$3,'Info Sheet'!$J$2:$J$3)</f>
        <v>Rainy, p</v>
      </c>
      <c r="E426" s="172">
        <f>IF(D426='Info Sheet'!$J$3,'Info Sheet'!$M$3,'Info Sheet'!$M$2)</f>
        <v>0.7</v>
      </c>
      <c r="F426">
        <f>ROUNDDOWN(IF((C426*E426)&gt;'Info Sheet'!$B$21,'Info Sheet'!$B$21,(C426*E426)),0)</f>
        <v>103</v>
      </c>
      <c r="G426">
        <f t="shared" si="21"/>
        <v>2353.5500000000002</v>
      </c>
      <c r="H426" s="10">
        <f t="shared" si="22"/>
        <v>1873.5500000000002</v>
      </c>
    </row>
    <row r="427" spans="1:8">
      <c r="A427" s="51">
        <v>394</v>
      </c>
      <c r="B427" s="61">
        <v>0.49368559083824481</v>
      </c>
      <c r="C427" s="61">
        <f t="shared" si="20"/>
        <v>156</v>
      </c>
      <c r="D427" t="str">
        <f>LOOKUP(B427,'Info Sheet'!$L$2:$L$3,'Info Sheet'!$J$2:$J$3)</f>
        <v>Non-Rainy</v>
      </c>
      <c r="E427" s="172">
        <f>IF(D427='Info Sheet'!$J$3,'Info Sheet'!$M$3,'Info Sheet'!$M$2)</f>
        <v>1</v>
      </c>
      <c r="F427">
        <f>ROUNDDOWN(IF((C427*E427)&gt;'Info Sheet'!$B$21,'Info Sheet'!$B$21,(C427*E427)),0)</f>
        <v>156</v>
      </c>
      <c r="G427">
        <f t="shared" si="21"/>
        <v>3564.6000000000004</v>
      </c>
      <c r="H427" s="10">
        <f t="shared" si="22"/>
        <v>3084.6000000000004</v>
      </c>
    </row>
    <row r="428" spans="1:8">
      <c r="A428" s="51">
        <v>395</v>
      </c>
      <c r="B428" s="61">
        <v>0.32312004410398854</v>
      </c>
      <c r="C428" s="61">
        <f t="shared" si="20"/>
        <v>149</v>
      </c>
      <c r="D428" t="str">
        <f>LOOKUP(B428,'Info Sheet'!$L$2:$L$3,'Info Sheet'!$J$2:$J$3)</f>
        <v>Rainy, p</v>
      </c>
      <c r="E428" s="172">
        <f>IF(D428='Info Sheet'!$J$3,'Info Sheet'!$M$3,'Info Sheet'!$M$2)</f>
        <v>0.7</v>
      </c>
      <c r="F428">
        <f>ROUNDDOWN(IF((C428*E428)&gt;'Info Sheet'!$B$21,'Info Sheet'!$B$21,(C428*E428)),0)</f>
        <v>104</v>
      </c>
      <c r="G428">
        <f t="shared" si="21"/>
        <v>2376.4</v>
      </c>
      <c r="H428" s="10">
        <f t="shared" si="22"/>
        <v>1896.4</v>
      </c>
    </row>
    <row r="429" spans="1:8">
      <c r="A429" s="51">
        <v>396</v>
      </c>
      <c r="B429" s="61">
        <v>0.98849712557437175</v>
      </c>
      <c r="C429" s="61">
        <f t="shared" si="20"/>
        <v>192</v>
      </c>
      <c r="D429" t="str">
        <f>LOOKUP(B429,'Info Sheet'!$L$2:$L$3,'Info Sheet'!$J$2:$J$3)</f>
        <v>Non-Rainy</v>
      </c>
      <c r="E429" s="172">
        <f>IF(D429='Info Sheet'!$J$3,'Info Sheet'!$M$3,'Info Sheet'!$M$2)</f>
        <v>1</v>
      </c>
      <c r="F429">
        <f>ROUNDDOWN(IF((C429*E429)&gt;'Info Sheet'!$B$21,'Info Sheet'!$B$21,(C429*E429)),0)</f>
        <v>188</v>
      </c>
      <c r="G429">
        <f t="shared" si="21"/>
        <v>4295.8</v>
      </c>
      <c r="H429" s="10">
        <f t="shared" si="22"/>
        <v>3815.8</v>
      </c>
    </row>
    <row r="430" spans="1:8">
      <c r="A430" s="51">
        <v>397</v>
      </c>
      <c r="B430" s="61">
        <v>0.72634237193761497</v>
      </c>
      <c r="C430" s="61">
        <f t="shared" si="20"/>
        <v>166</v>
      </c>
      <c r="D430" t="str">
        <f>LOOKUP(B430,'Info Sheet'!$L$2:$L$3,'Info Sheet'!$J$2:$J$3)</f>
        <v>Non-Rainy</v>
      </c>
      <c r="E430" s="172">
        <f>IF(D430='Info Sheet'!$J$3,'Info Sheet'!$M$3,'Info Sheet'!$M$2)</f>
        <v>1</v>
      </c>
      <c r="F430">
        <f>ROUNDDOWN(IF((C430*E430)&gt;'Info Sheet'!$B$21,'Info Sheet'!$B$21,(C430*E430)),0)</f>
        <v>166</v>
      </c>
      <c r="G430">
        <f t="shared" si="21"/>
        <v>3793.1000000000004</v>
      </c>
      <c r="H430" s="10">
        <f t="shared" si="22"/>
        <v>3313.1000000000004</v>
      </c>
    </row>
    <row r="431" spans="1:8">
      <c r="A431" s="51">
        <v>398</v>
      </c>
      <c r="B431" s="61">
        <v>0.12982704772222997</v>
      </c>
      <c r="C431" s="61">
        <f t="shared" si="20"/>
        <v>139</v>
      </c>
      <c r="D431" t="str">
        <f>LOOKUP(B431,'Info Sheet'!$L$2:$L$3,'Info Sheet'!$J$2:$J$3)</f>
        <v>Rainy, p</v>
      </c>
      <c r="E431" s="172">
        <f>IF(D431='Info Sheet'!$J$3,'Info Sheet'!$M$3,'Info Sheet'!$M$2)</f>
        <v>0.7</v>
      </c>
      <c r="F431">
        <f>ROUNDDOWN(IF((C431*E431)&gt;'Info Sheet'!$B$21,'Info Sheet'!$B$21,(C431*E431)),0)</f>
        <v>97</v>
      </c>
      <c r="G431">
        <f t="shared" si="21"/>
        <v>2216.4500000000003</v>
      </c>
      <c r="H431" s="10">
        <f t="shared" si="22"/>
        <v>1736.4500000000003</v>
      </c>
    </row>
    <row r="432" spans="1:8">
      <c r="A432" s="51">
        <v>399</v>
      </c>
      <c r="B432" s="61">
        <v>0.41083511725143429</v>
      </c>
      <c r="C432" s="61">
        <f t="shared" si="20"/>
        <v>153</v>
      </c>
      <c r="D432" t="str">
        <f>LOOKUP(B432,'Info Sheet'!$L$2:$L$3,'Info Sheet'!$J$2:$J$3)</f>
        <v>Non-Rainy</v>
      </c>
      <c r="E432" s="172">
        <f>IF(D432='Info Sheet'!$J$3,'Info Sheet'!$M$3,'Info Sheet'!$M$2)</f>
        <v>1</v>
      </c>
      <c r="F432">
        <f>ROUNDDOWN(IF((C432*E432)&gt;'Info Sheet'!$B$21,'Info Sheet'!$B$21,(C432*E432)),0)</f>
        <v>153</v>
      </c>
      <c r="G432">
        <f t="shared" si="21"/>
        <v>3496.05</v>
      </c>
      <c r="H432" s="10">
        <f t="shared" si="22"/>
        <v>3016.05</v>
      </c>
    </row>
    <row r="433" spans="1:8">
      <c r="A433" s="51">
        <v>400</v>
      </c>
      <c r="B433" s="61">
        <v>0.49184702503413691</v>
      </c>
      <c r="C433" s="61">
        <f t="shared" si="20"/>
        <v>156</v>
      </c>
      <c r="D433" t="str">
        <f>LOOKUP(B433,'Info Sheet'!$L$2:$L$3,'Info Sheet'!$J$2:$J$3)</f>
        <v>Non-Rainy</v>
      </c>
      <c r="E433" s="172">
        <f>IF(D433='Info Sheet'!$J$3,'Info Sheet'!$M$3,'Info Sheet'!$M$2)</f>
        <v>1</v>
      </c>
      <c r="F433">
        <f>ROUNDDOWN(IF((C433*E433)&gt;'Info Sheet'!$B$21,'Info Sheet'!$B$21,(C433*E433)),0)</f>
        <v>156</v>
      </c>
      <c r="G433">
        <f t="shared" si="21"/>
        <v>3564.6000000000004</v>
      </c>
      <c r="H433" s="10">
        <f t="shared" si="22"/>
        <v>3084.6000000000004</v>
      </c>
    </row>
    <row r="434" spans="1:8">
      <c r="A434" s="51">
        <v>401</v>
      </c>
      <c r="B434" s="61">
        <v>1.4948118013027867E-2</v>
      </c>
      <c r="C434" s="61">
        <f t="shared" si="20"/>
        <v>122</v>
      </c>
      <c r="D434" t="str">
        <f>LOOKUP(B434,'Info Sheet'!$L$2:$L$3,'Info Sheet'!$J$2:$J$3)</f>
        <v>Rainy, p</v>
      </c>
      <c r="E434" s="172">
        <f>IF(D434='Info Sheet'!$J$3,'Info Sheet'!$M$3,'Info Sheet'!$M$2)</f>
        <v>0.7</v>
      </c>
      <c r="F434">
        <f>ROUNDDOWN(IF((C434*E434)&gt;'Info Sheet'!$B$21,'Info Sheet'!$B$21,(C434*E434)),0)</f>
        <v>85</v>
      </c>
      <c r="G434">
        <f t="shared" si="21"/>
        <v>1942.2500000000002</v>
      </c>
      <c r="H434" s="10">
        <f t="shared" si="22"/>
        <v>1462.2500000000002</v>
      </c>
    </row>
    <row r="435" spans="1:8">
      <c r="A435" s="51">
        <v>402</v>
      </c>
      <c r="B435" s="61">
        <v>0.69407934579518538</v>
      </c>
      <c r="C435" s="61">
        <f t="shared" si="20"/>
        <v>164</v>
      </c>
      <c r="D435" t="str">
        <f>LOOKUP(B435,'Info Sheet'!$L$2:$L$3,'Info Sheet'!$J$2:$J$3)</f>
        <v>Non-Rainy</v>
      </c>
      <c r="E435" s="172">
        <f>IF(D435='Info Sheet'!$J$3,'Info Sheet'!$M$3,'Info Sheet'!$M$2)</f>
        <v>1</v>
      </c>
      <c r="F435">
        <f>ROUNDDOWN(IF((C435*E435)&gt;'Info Sheet'!$B$21,'Info Sheet'!$B$21,(C435*E435)),0)</f>
        <v>164</v>
      </c>
      <c r="G435">
        <f t="shared" si="21"/>
        <v>3747.4</v>
      </c>
      <c r="H435" s="10">
        <f t="shared" si="22"/>
        <v>3267.4</v>
      </c>
    </row>
    <row r="436" spans="1:8">
      <c r="A436" s="51">
        <v>403</v>
      </c>
      <c r="B436" s="61">
        <v>0.29059700317478543</v>
      </c>
      <c r="C436" s="61">
        <f t="shared" si="20"/>
        <v>148</v>
      </c>
      <c r="D436" t="str">
        <f>LOOKUP(B436,'Info Sheet'!$L$2:$L$3,'Info Sheet'!$J$2:$J$3)</f>
        <v>Rainy, p</v>
      </c>
      <c r="E436" s="172">
        <f>IF(D436='Info Sheet'!$J$3,'Info Sheet'!$M$3,'Info Sheet'!$M$2)</f>
        <v>0.7</v>
      </c>
      <c r="F436">
        <f>ROUNDDOWN(IF((C436*E436)&gt;'Info Sheet'!$B$21,'Info Sheet'!$B$21,(C436*E436)),0)</f>
        <v>103</v>
      </c>
      <c r="G436">
        <f t="shared" si="21"/>
        <v>2353.5500000000002</v>
      </c>
      <c r="H436" s="10">
        <f t="shared" si="22"/>
        <v>1873.5500000000002</v>
      </c>
    </row>
    <row r="437" spans="1:8">
      <c r="A437" s="51">
        <v>404</v>
      </c>
      <c r="B437" s="61">
        <v>0.46988692353113881</v>
      </c>
      <c r="C437" s="61">
        <f t="shared" si="20"/>
        <v>155</v>
      </c>
      <c r="D437" t="str">
        <f>LOOKUP(B437,'Info Sheet'!$L$2:$L$3,'Info Sheet'!$J$2:$J$3)</f>
        <v>Non-Rainy</v>
      </c>
      <c r="E437" s="172">
        <f>IF(D437='Info Sheet'!$J$3,'Info Sheet'!$M$3,'Info Sheet'!$M$2)</f>
        <v>1</v>
      </c>
      <c r="F437">
        <f>ROUNDDOWN(IF((C437*E437)&gt;'Info Sheet'!$B$21,'Info Sheet'!$B$21,(C437*E437)),0)</f>
        <v>155</v>
      </c>
      <c r="G437">
        <f t="shared" si="21"/>
        <v>3541.75</v>
      </c>
      <c r="H437" s="10">
        <f t="shared" si="22"/>
        <v>3061.75</v>
      </c>
    </row>
    <row r="438" spans="1:8">
      <c r="A438" s="51">
        <v>405</v>
      </c>
      <c r="B438" s="61">
        <v>0.59996627114351631</v>
      </c>
      <c r="C438" s="61">
        <f t="shared" si="20"/>
        <v>160</v>
      </c>
      <c r="D438" t="str">
        <f>LOOKUP(B438,'Info Sheet'!$L$2:$L$3,'Info Sheet'!$J$2:$J$3)</f>
        <v>Non-Rainy</v>
      </c>
      <c r="E438" s="172">
        <f>IF(D438='Info Sheet'!$J$3,'Info Sheet'!$M$3,'Info Sheet'!$M$2)</f>
        <v>1</v>
      </c>
      <c r="F438">
        <f>ROUNDDOWN(IF((C438*E438)&gt;'Info Sheet'!$B$21,'Info Sheet'!$B$21,(C438*E438)),0)</f>
        <v>160</v>
      </c>
      <c r="G438">
        <f t="shared" si="21"/>
        <v>3656</v>
      </c>
      <c r="H438" s="10">
        <f t="shared" si="22"/>
        <v>3176</v>
      </c>
    </row>
    <row r="439" spans="1:8">
      <c r="A439" s="51">
        <v>406</v>
      </c>
      <c r="B439" s="61">
        <v>0.2523134235698814</v>
      </c>
      <c r="C439" s="61">
        <f t="shared" si="20"/>
        <v>146</v>
      </c>
      <c r="D439" t="str">
        <f>LOOKUP(B439,'Info Sheet'!$L$2:$L$3,'Info Sheet'!$J$2:$J$3)</f>
        <v>Rainy, p</v>
      </c>
      <c r="E439" s="172">
        <f>IF(D439='Info Sheet'!$J$3,'Info Sheet'!$M$3,'Info Sheet'!$M$2)</f>
        <v>0.7</v>
      </c>
      <c r="F439">
        <f>ROUNDDOWN(IF((C439*E439)&gt;'Info Sheet'!$B$21,'Info Sheet'!$B$21,(C439*E439)),0)</f>
        <v>102</v>
      </c>
      <c r="G439">
        <f t="shared" si="21"/>
        <v>2330.7000000000003</v>
      </c>
      <c r="H439" s="10">
        <f t="shared" si="22"/>
        <v>1850.7000000000003</v>
      </c>
    </row>
    <row r="440" spans="1:8">
      <c r="A440" s="51">
        <v>407</v>
      </c>
      <c r="B440" s="61">
        <v>0.53633013585097988</v>
      </c>
      <c r="C440" s="61">
        <f t="shared" si="20"/>
        <v>158</v>
      </c>
      <c r="D440" t="str">
        <f>LOOKUP(B440,'Info Sheet'!$L$2:$L$3,'Info Sheet'!$J$2:$J$3)</f>
        <v>Non-Rainy</v>
      </c>
      <c r="E440" s="172">
        <f>IF(D440='Info Sheet'!$J$3,'Info Sheet'!$M$3,'Info Sheet'!$M$2)</f>
        <v>1</v>
      </c>
      <c r="F440">
        <f>ROUNDDOWN(IF((C440*E440)&gt;'Info Sheet'!$B$21,'Info Sheet'!$B$21,(C440*E440)),0)</f>
        <v>158</v>
      </c>
      <c r="G440">
        <f t="shared" si="21"/>
        <v>3610.3</v>
      </c>
      <c r="H440" s="10">
        <f t="shared" si="22"/>
        <v>3130.3</v>
      </c>
    </row>
    <row r="441" spans="1:8">
      <c r="A441" s="51">
        <v>408</v>
      </c>
      <c r="B441" s="61">
        <v>0.64779007045093162</v>
      </c>
      <c r="C441" s="61">
        <f t="shared" si="20"/>
        <v>162</v>
      </c>
      <c r="D441" t="str">
        <f>LOOKUP(B441,'Info Sheet'!$L$2:$L$3,'Info Sheet'!$J$2:$J$3)</f>
        <v>Non-Rainy</v>
      </c>
      <c r="E441" s="172">
        <f>IF(D441='Info Sheet'!$J$3,'Info Sheet'!$M$3,'Info Sheet'!$M$2)</f>
        <v>1</v>
      </c>
      <c r="F441">
        <f>ROUNDDOWN(IF((C441*E441)&gt;'Info Sheet'!$B$21,'Info Sheet'!$B$21,(C441*E441)),0)</f>
        <v>162</v>
      </c>
      <c r="G441">
        <f t="shared" si="21"/>
        <v>3701.7000000000003</v>
      </c>
      <c r="H441" s="10">
        <f t="shared" si="22"/>
        <v>3221.7000000000003</v>
      </c>
    </row>
    <row r="442" spans="1:8">
      <c r="A442" s="51">
        <v>409</v>
      </c>
      <c r="B442" s="61">
        <v>0.56217453693236663</v>
      </c>
      <c r="C442" s="61">
        <f t="shared" si="20"/>
        <v>159</v>
      </c>
      <c r="D442" t="str">
        <f>LOOKUP(B442,'Info Sheet'!$L$2:$L$3,'Info Sheet'!$J$2:$J$3)</f>
        <v>Non-Rainy</v>
      </c>
      <c r="E442" s="172">
        <f>IF(D442='Info Sheet'!$J$3,'Info Sheet'!$M$3,'Info Sheet'!$M$2)</f>
        <v>1</v>
      </c>
      <c r="F442">
        <f>ROUNDDOWN(IF((C442*E442)&gt;'Info Sheet'!$B$21,'Info Sheet'!$B$21,(C442*E442)),0)</f>
        <v>159</v>
      </c>
      <c r="G442">
        <f t="shared" si="21"/>
        <v>3633.15</v>
      </c>
      <c r="H442" s="10">
        <f t="shared" si="22"/>
        <v>3153.15</v>
      </c>
    </row>
    <row r="443" spans="1:8">
      <c r="A443" s="51">
        <v>410</v>
      </c>
      <c r="B443" s="61">
        <v>0.29671312310826214</v>
      </c>
      <c r="C443" s="61">
        <f t="shared" si="20"/>
        <v>148</v>
      </c>
      <c r="D443" t="str">
        <f>LOOKUP(B443,'Info Sheet'!$L$2:$L$3,'Info Sheet'!$J$2:$J$3)</f>
        <v>Rainy, p</v>
      </c>
      <c r="E443" s="172">
        <f>IF(D443='Info Sheet'!$J$3,'Info Sheet'!$M$3,'Info Sheet'!$M$2)</f>
        <v>0.7</v>
      </c>
      <c r="F443">
        <f>ROUNDDOWN(IF((C443*E443)&gt;'Info Sheet'!$B$21,'Info Sheet'!$B$21,(C443*E443)),0)</f>
        <v>103</v>
      </c>
      <c r="G443">
        <f t="shared" si="21"/>
        <v>2353.5500000000002</v>
      </c>
      <c r="H443" s="10">
        <f t="shared" si="22"/>
        <v>1873.5500000000002</v>
      </c>
    </row>
    <row r="444" spans="1:8">
      <c r="A444" s="51">
        <v>411</v>
      </c>
      <c r="B444" s="61">
        <v>0.68441613577618776</v>
      </c>
      <c r="C444" s="61">
        <f t="shared" si="20"/>
        <v>164</v>
      </c>
      <c r="D444" t="str">
        <f>LOOKUP(B444,'Info Sheet'!$L$2:$L$3,'Info Sheet'!$J$2:$J$3)</f>
        <v>Non-Rainy</v>
      </c>
      <c r="E444" s="172">
        <f>IF(D444='Info Sheet'!$J$3,'Info Sheet'!$M$3,'Info Sheet'!$M$2)</f>
        <v>1</v>
      </c>
      <c r="F444">
        <f>ROUNDDOWN(IF((C444*E444)&gt;'Info Sheet'!$B$21,'Info Sheet'!$B$21,(C444*E444)),0)</f>
        <v>164</v>
      </c>
      <c r="G444">
        <f t="shared" si="21"/>
        <v>3747.4</v>
      </c>
      <c r="H444" s="10">
        <f t="shared" si="22"/>
        <v>3267.4</v>
      </c>
    </row>
    <row r="445" spans="1:8">
      <c r="A445" s="51">
        <v>412</v>
      </c>
      <c r="B445" s="61">
        <v>0.4104379342846044</v>
      </c>
      <c r="C445" s="61">
        <f t="shared" si="20"/>
        <v>153</v>
      </c>
      <c r="D445" t="str">
        <f>LOOKUP(B445,'Info Sheet'!$L$2:$L$3,'Info Sheet'!$J$2:$J$3)</f>
        <v>Non-Rainy</v>
      </c>
      <c r="E445" s="172">
        <f>IF(D445='Info Sheet'!$J$3,'Info Sheet'!$M$3,'Info Sheet'!$M$2)</f>
        <v>1</v>
      </c>
      <c r="F445">
        <f>ROUNDDOWN(IF((C445*E445)&gt;'Info Sheet'!$B$21,'Info Sheet'!$B$21,(C445*E445)),0)</f>
        <v>153</v>
      </c>
      <c r="G445">
        <f t="shared" si="21"/>
        <v>3496.05</v>
      </c>
      <c r="H445" s="10">
        <f t="shared" si="22"/>
        <v>3016.05</v>
      </c>
    </row>
    <row r="446" spans="1:8">
      <c r="A446" s="51">
        <v>413</v>
      </c>
      <c r="B446" s="61">
        <v>0.2337182839692582</v>
      </c>
      <c r="C446" s="61">
        <f t="shared" si="20"/>
        <v>145</v>
      </c>
      <c r="D446" t="str">
        <f>LOOKUP(B446,'Info Sheet'!$L$2:$L$3,'Info Sheet'!$J$2:$J$3)</f>
        <v>Rainy, p</v>
      </c>
      <c r="E446" s="172">
        <f>IF(D446='Info Sheet'!$J$3,'Info Sheet'!$M$3,'Info Sheet'!$M$2)</f>
        <v>0.7</v>
      </c>
      <c r="F446">
        <f>ROUNDDOWN(IF((C446*E446)&gt;'Info Sheet'!$B$21,'Info Sheet'!$B$21,(C446*E446)),0)</f>
        <v>101</v>
      </c>
      <c r="G446">
        <f t="shared" si="21"/>
        <v>2307.8500000000004</v>
      </c>
      <c r="H446" s="10">
        <f t="shared" si="22"/>
        <v>1827.8500000000004</v>
      </c>
    </row>
    <row r="447" spans="1:8">
      <c r="A447" s="51">
        <v>414</v>
      </c>
      <c r="B447" s="61">
        <v>0.9531475163118146</v>
      </c>
      <c r="C447" s="61">
        <f t="shared" si="20"/>
        <v>182</v>
      </c>
      <c r="D447" t="str">
        <f>LOOKUP(B447,'Info Sheet'!$L$2:$L$3,'Info Sheet'!$J$2:$J$3)</f>
        <v>Non-Rainy</v>
      </c>
      <c r="E447" s="172">
        <f>IF(D447='Info Sheet'!$J$3,'Info Sheet'!$M$3,'Info Sheet'!$M$2)</f>
        <v>1</v>
      </c>
      <c r="F447">
        <f>ROUNDDOWN(IF((C447*E447)&gt;'Info Sheet'!$B$21,'Info Sheet'!$B$21,(C447*E447)),0)</f>
        <v>182</v>
      </c>
      <c r="G447">
        <f t="shared" si="21"/>
        <v>4158.7</v>
      </c>
      <c r="H447" s="10">
        <f t="shared" si="22"/>
        <v>3678.7</v>
      </c>
    </row>
    <row r="448" spans="1:8">
      <c r="A448" s="51">
        <v>415</v>
      </c>
      <c r="B448" s="61">
        <v>0.65949476415604102</v>
      </c>
      <c r="C448" s="61">
        <f t="shared" si="20"/>
        <v>163</v>
      </c>
      <c r="D448" t="str">
        <f>LOOKUP(B448,'Info Sheet'!$L$2:$L$3,'Info Sheet'!$J$2:$J$3)</f>
        <v>Non-Rainy</v>
      </c>
      <c r="E448" s="172">
        <f>IF(D448='Info Sheet'!$J$3,'Info Sheet'!$M$3,'Info Sheet'!$M$2)</f>
        <v>1</v>
      </c>
      <c r="F448">
        <f>ROUNDDOWN(IF((C448*E448)&gt;'Info Sheet'!$B$21,'Info Sheet'!$B$21,(C448*E448)),0)</f>
        <v>163</v>
      </c>
      <c r="G448">
        <f t="shared" si="21"/>
        <v>3724.55</v>
      </c>
      <c r="H448" s="10">
        <f t="shared" si="22"/>
        <v>3244.55</v>
      </c>
    </row>
    <row r="449" spans="1:8">
      <c r="A449" s="51">
        <v>416</v>
      </c>
      <c r="B449" s="61">
        <v>0.25676987523012962</v>
      </c>
      <c r="C449" s="61">
        <f t="shared" si="20"/>
        <v>146</v>
      </c>
      <c r="D449" t="str">
        <f>LOOKUP(B449,'Info Sheet'!$L$2:$L$3,'Info Sheet'!$J$2:$J$3)</f>
        <v>Rainy, p</v>
      </c>
      <c r="E449" s="172">
        <f>IF(D449='Info Sheet'!$J$3,'Info Sheet'!$M$3,'Info Sheet'!$M$2)</f>
        <v>0.7</v>
      </c>
      <c r="F449">
        <f>ROUNDDOWN(IF((C449*E449)&gt;'Info Sheet'!$B$21,'Info Sheet'!$B$21,(C449*E449)),0)</f>
        <v>102</v>
      </c>
      <c r="G449">
        <f t="shared" si="21"/>
        <v>2330.7000000000003</v>
      </c>
      <c r="H449" s="10">
        <f t="shared" si="22"/>
        <v>1850.7000000000003</v>
      </c>
    </row>
    <row r="450" spans="1:8">
      <c r="A450" s="51">
        <v>417</v>
      </c>
      <c r="B450" s="61">
        <v>0.62459653954343652</v>
      </c>
      <c r="C450" s="61">
        <f t="shared" si="20"/>
        <v>161</v>
      </c>
      <c r="D450" t="str">
        <f>LOOKUP(B450,'Info Sheet'!$L$2:$L$3,'Info Sheet'!$J$2:$J$3)</f>
        <v>Non-Rainy</v>
      </c>
      <c r="E450" s="172">
        <f>IF(D450='Info Sheet'!$J$3,'Info Sheet'!$M$3,'Info Sheet'!$M$2)</f>
        <v>1</v>
      </c>
      <c r="F450">
        <f>ROUNDDOWN(IF((C450*E450)&gt;'Info Sheet'!$B$21,'Info Sheet'!$B$21,(C450*E450)),0)</f>
        <v>161</v>
      </c>
      <c r="G450">
        <f t="shared" si="21"/>
        <v>3678.8500000000004</v>
      </c>
      <c r="H450" s="10">
        <f t="shared" si="22"/>
        <v>3198.8500000000004</v>
      </c>
    </row>
    <row r="451" spans="1:8">
      <c r="A451" s="51">
        <v>418</v>
      </c>
      <c r="B451" s="61">
        <v>0.69492071618178797</v>
      </c>
      <c r="C451" s="61">
        <f t="shared" si="20"/>
        <v>164</v>
      </c>
      <c r="D451" t="str">
        <f>LOOKUP(B451,'Info Sheet'!$L$2:$L$3,'Info Sheet'!$J$2:$J$3)</f>
        <v>Non-Rainy</v>
      </c>
      <c r="E451" s="172">
        <f>IF(D451='Info Sheet'!$J$3,'Info Sheet'!$M$3,'Info Sheet'!$M$2)</f>
        <v>1</v>
      </c>
      <c r="F451">
        <f>ROUNDDOWN(IF((C451*E451)&gt;'Info Sheet'!$B$21,'Info Sheet'!$B$21,(C451*E451)),0)</f>
        <v>164</v>
      </c>
      <c r="G451">
        <f t="shared" si="21"/>
        <v>3747.4</v>
      </c>
      <c r="H451" s="10">
        <f t="shared" si="22"/>
        <v>3267.4</v>
      </c>
    </row>
    <row r="452" spans="1:8">
      <c r="A452" s="51">
        <v>419</v>
      </c>
      <c r="B452" s="61">
        <v>0.15431821503665477</v>
      </c>
      <c r="C452" s="61">
        <f t="shared" si="20"/>
        <v>140</v>
      </c>
      <c r="D452" t="str">
        <f>LOOKUP(B452,'Info Sheet'!$L$2:$L$3,'Info Sheet'!$J$2:$J$3)</f>
        <v>Rainy, p</v>
      </c>
      <c r="E452" s="172">
        <f>IF(D452='Info Sheet'!$J$3,'Info Sheet'!$M$3,'Info Sheet'!$M$2)</f>
        <v>0.7</v>
      </c>
      <c r="F452">
        <f>ROUNDDOWN(IF((C452*E452)&gt;'Info Sheet'!$B$21,'Info Sheet'!$B$21,(C452*E452)),0)</f>
        <v>98</v>
      </c>
      <c r="G452">
        <f t="shared" si="21"/>
        <v>2239.3000000000002</v>
      </c>
      <c r="H452" s="10">
        <f t="shared" si="22"/>
        <v>1759.3000000000002</v>
      </c>
    </row>
    <row r="453" spans="1:8">
      <c r="A453" s="51">
        <v>420</v>
      </c>
      <c r="B453" s="61">
        <v>0.3902689608408122</v>
      </c>
      <c r="C453" s="61">
        <f t="shared" si="20"/>
        <v>152</v>
      </c>
      <c r="D453" t="str">
        <f>LOOKUP(B453,'Info Sheet'!$L$2:$L$3,'Info Sheet'!$J$2:$J$3)</f>
        <v>Rainy, p</v>
      </c>
      <c r="E453" s="172">
        <f>IF(D453='Info Sheet'!$J$3,'Info Sheet'!$M$3,'Info Sheet'!$M$2)</f>
        <v>0.7</v>
      </c>
      <c r="F453">
        <f>ROUNDDOWN(IF((C453*E453)&gt;'Info Sheet'!$B$21,'Info Sheet'!$B$21,(C453*E453)),0)</f>
        <v>106</v>
      </c>
      <c r="G453">
        <f t="shared" si="21"/>
        <v>2422.1000000000004</v>
      </c>
      <c r="H453" s="10">
        <f t="shared" si="22"/>
        <v>1942.1000000000004</v>
      </c>
    </row>
    <row r="454" spans="1:8">
      <c r="A454" s="51">
        <v>421</v>
      </c>
      <c r="B454" s="61">
        <v>0.16776772832805698</v>
      </c>
      <c r="C454" s="61">
        <f t="shared" si="20"/>
        <v>141</v>
      </c>
      <c r="D454" t="str">
        <f>LOOKUP(B454,'Info Sheet'!$L$2:$L$3,'Info Sheet'!$J$2:$J$3)</f>
        <v>Rainy, p</v>
      </c>
      <c r="E454" s="172">
        <f>IF(D454='Info Sheet'!$J$3,'Info Sheet'!$M$3,'Info Sheet'!$M$2)</f>
        <v>0.7</v>
      </c>
      <c r="F454">
        <f>ROUNDDOWN(IF((C454*E454)&gt;'Info Sheet'!$B$21,'Info Sheet'!$B$21,(C454*E454)),0)</f>
        <v>98</v>
      </c>
      <c r="G454">
        <f t="shared" si="21"/>
        <v>2239.3000000000002</v>
      </c>
      <c r="H454" s="10">
        <f t="shared" si="22"/>
        <v>1759.3000000000002</v>
      </c>
    </row>
    <row r="455" spans="1:8">
      <c r="A455" s="51">
        <v>422</v>
      </c>
      <c r="B455" s="61">
        <v>0.34026277281742079</v>
      </c>
      <c r="C455" s="61">
        <f t="shared" si="20"/>
        <v>150</v>
      </c>
      <c r="D455" t="str">
        <f>LOOKUP(B455,'Info Sheet'!$L$2:$L$3,'Info Sheet'!$J$2:$J$3)</f>
        <v>Rainy, p</v>
      </c>
      <c r="E455" s="172">
        <f>IF(D455='Info Sheet'!$J$3,'Info Sheet'!$M$3,'Info Sheet'!$M$2)</f>
        <v>0.7</v>
      </c>
      <c r="F455">
        <f>ROUNDDOWN(IF((C455*E455)&gt;'Info Sheet'!$B$21,'Info Sheet'!$B$21,(C455*E455)),0)</f>
        <v>105</v>
      </c>
      <c r="G455">
        <f t="shared" si="21"/>
        <v>2399.25</v>
      </c>
      <c r="H455" s="10">
        <f t="shared" si="22"/>
        <v>1919.25</v>
      </c>
    </row>
    <row r="456" spans="1:8">
      <c r="A456" s="51">
        <v>423</v>
      </c>
      <c r="B456" s="61">
        <v>0.449336000752109</v>
      </c>
      <c r="C456" s="61">
        <f t="shared" si="20"/>
        <v>154</v>
      </c>
      <c r="D456" t="str">
        <f>LOOKUP(B456,'Info Sheet'!$L$2:$L$3,'Info Sheet'!$J$2:$J$3)</f>
        <v>Non-Rainy</v>
      </c>
      <c r="E456" s="172">
        <f>IF(D456='Info Sheet'!$J$3,'Info Sheet'!$M$3,'Info Sheet'!$M$2)</f>
        <v>1</v>
      </c>
      <c r="F456">
        <f>ROUNDDOWN(IF((C456*E456)&gt;'Info Sheet'!$B$21,'Info Sheet'!$B$21,(C456*E456)),0)</f>
        <v>154</v>
      </c>
      <c r="G456">
        <f t="shared" si="21"/>
        <v>3518.9</v>
      </c>
      <c r="H456" s="10">
        <f t="shared" si="22"/>
        <v>3038.9</v>
      </c>
    </row>
    <row r="457" spans="1:8">
      <c r="A457" s="51">
        <v>424</v>
      </c>
      <c r="B457" s="61">
        <v>0.60354481171107899</v>
      </c>
      <c r="C457" s="61">
        <f t="shared" si="20"/>
        <v>160</v>
      </c>
      <c r="D457" t="str">
        <f>LOOKUP(B457,'Info Sheet'!$L$2:$L$3,'Info Sheet'!$J$2:$J$3)</f>
        <v>Non-Rainy</v>
      </c>
      <c r="E457" s="172">
        <f>IF(D457='Info Sheet'!$J$3,'Info Sheet'!$M$3,'Info Sheet'!$M$2)</f>
        <v>1</v>
      </c>
      <c r="F457">
        <f>ROUNDDOWN(IF((C457*E457)&gt;'Info Sheet'!$B$21,'Info Sheet'!$B$21,(C457*E457)),0)</f>
        <v>160</v>
      </c>
      <c r="G457">
        <f t="shared" si="21"/>
        <v>3656</v>
      </c>
      <c r="H457" s="10">
        <f t="shared" si="22"/>
        <v>3176</v>
      </c>
    </row>
    <row r="458" spans="1:8">
      <c r="A458" s="51">
        <v>425</v>
      </c>
      <c r="B458" s="61">
        <v>0.54208396271011594</v>
      </c>
      <c r="C458" s="61">
        <f t="shared" si="20"/>
        <v>158</v>
      </c>
      <c r="D458" t="str">
        <f>LOOKUP(B458,'Info Sheet'!$L$2:$L$3,'Info Sheet'!$J$2:$J$3)</f>
        <v>Non-Rainy</v>
      </c>
      <c r="E458" s="172">
        <f>IF(D458='Info Sheet'!$J$3,'Info Sheet'!$M$3,'Info Sheet'!$M$2)</f>
        <v>1</v>
      </c>
      <c r="F458">
        <f>ROUNDDOWN(IF((C458*E458)&gt;'Info Sheet'!$B$21,'Info Sheet'!$B$21,(C458*E458)),0)</f>
        <v>158</v>
      </c>
      <c r="G458">
        <f t="shared" si="21"/>
        <v>3610.3</v>
      </c>
      <c r="H458" s="10">
        <f t="shared" si="22"/>
        <v>3130.3</v>
      </c>
    </row>
    <row r="459" spans="1:8">
      <c r="A459" s="51">
        <v>426</v>
      </c>
      <c r="B459" s="61">
        <v>0.32796617019126895</v>
      </c>
      <c r="C459" s="61">
        <f t="shared" si="20"/>
        <v>149</v>
      </c>
      <c r="D459" t="str">
        <f>LOOKUP(B459,'Info Sheet'!$L$2:$L$3,'Info Sheet'!$J$2:$J$3)</f>
        <v>Rainy, p</v>
      </c>
      <c r="E459" s="172">
        <f>IF(D459='Info Sheet'!$J$3,'Info Sheet'!$M$3,'Info Sheet'!$M$2)</f>
        <v>0.7</v>
      </c>
      <c r="F459">
        <f>ROUNDDOWN(IF((C459*E459)&gt;'Info Sheet'!$B$21,'Info Sheet'!$B$21,(C459*E459)),0)</f>
        <v>104</v>
      </c>
      <c r="G459">
        <f t="shared" si="21"/>
        <v>2376.4</v>
      </c>
      <c r="H459" s="10">
        <f t="shared" si="22"/>
        <v>1896.4</v>
      </c>
    </row>
    <row r="460" spans="1:8">
      <c r="A460" s="51">
        <v>427</v>
      </c>
      <c r="B460" s="61">
        <v>0.47877478511307869</v>
      </c>
      <c r="C460" s="61">
        <f t="shared" si="20"/>
        <v>155</v>
      </c>
      <c r="D460" t="str">
        <f>LOOKUP(B460,'Info Sheet'!$L$2:$L$3,'Info Sheet'!$J$2:$J$3)</f>
        <v>Non-Rainy</v>
      </c>
      <c r="E460" s="172">
        <f>IF(D460='Info Sheet'!$J$3,'Info Sheet'!$M$3,'Info Sheet'!$M$2)</f>
        <v>1</v>
      </c>
      <c r="F460">
        <f>ROUNDDOWN(IF((C460*E460)&gt;'Info Sheet'!$B$21,'Info Sheet'!$B$21,(C460*E460)),0)</f>
        <v>155</v>
      </c>
      <c r="G460">
        <f t="shared" si="21"/>
        <v>3541.75</v>
      </c>
      <c r="H460" s="10">
        <f t="shared" si="22"/>
        <v>3061.75</v>
      </c>
    </row>
    <row r="461" spans="1:8">
      <c r="A461" s="51">
        <v>428</v>
      </c>
      <c r="B461" s="61">
        <v>0.76779670462427352</v>
      </c>
      <c r="C461" s="61">
        <f t="shared" si="20"/>
        <v>168</v>
      </c>
      <c r="D461" t="str">
        <f>LOOKUP(B461,'Info Sheet'!$L$2:$L$3,'Info Sheet'!$J$2:$J$3)</f>
        <v>Non-Rainy</v>
      </c>
      <c r="E461" s="172">
        <f>IF(D461='Info Sheet'!$J$3,'Info Sheet'!$M$3,'Info Sheet'!$M$2)</f>
        <v>1</v>
      </c>
      <c r="F461">
        <f>ROUNDDOWN(IF((C461*E461)&gt;'Info Sheet'!$B$21,'Info Sheet'!$B$21,(C461*E461)),0)</f>
        <v>168</v>
      </c>
      <c r="G461">
        <f t="shared" si="21"/>
        <v>3838.8</v>
      </c>
      <c r="H461" s="10">
        <f t="shared" si="22"/>
        <v>3358.8</v>
      </c>
    </row>
    <row r="462" spans="1:8">
      <c r="A462" s="51">
        <v>429</v>
      </c>
      <c r="B462" s="61">
        <v>0.83927849124785203</v>
      </c>
      <c r="C462" s="61">
        <f t="shared" si="20"/>
        <v>172</v>
      </c>
      <c r="D462" t="str">
        <f>LOOKUP(B462,'Info Sheet'!$L$2:$L$3,'Info Sheet'!$J$2:$J$3)</f>
        <v>Non-Rainy</v>
      </c>
      <c r="E462" s="172">
        <f>IF(D462='Info Sheet'!$J$3,'Info Sheet'!$M$3,'Info Sheet'!$M$2)</f>
        <v>1</v>
      </c>
      <c r="F462">
        <f>ROUNDDOWN(IF((C462*E462)&gt;'Info Sheet'!$B$21,'Info Sheet'!$B$21,(C462*E462)),0)</f>
        <v>172</v>
      </c>
      <c r="G462">
        <f t="shared" si="21"/>
        <v>3930.2000000000003</v>
      </c>
      <c r="H462" s="10">
        <f t="shared" si="22"/>
        <v>3450.2000000000003</v>
      </c>
    </row>
    <row r="463" spans="1:8">
      <c r="A463" s="51">
        <v>430</v>
      </c>
      <c r="B463" s="61">
        <v>0.98615906731169956</v>
      </c>
      <c r="C463" s="61">
        <f t="shared" si="20"/>
        <v>191</v>
      </c>
      <c r="D463" t="str">
        <f>LOOKUP(B463,'Info Sheet'!$L$2:$L$3,'Info Sheet'!$J$2:$J$3)</f>
        <v>Non-Rainy</v>
      </c>
      <c r="E463" s="172">
        <f>IF(D463='Info Sheet'!$J$3,'Info Sheet'!$M$3,'Info Sheet'!$M$2)</f>
        <v>1</v>
      </c>
      <c r="F463">
        <f>ROUNDDOWN(IF((C463*E463)&gt;'Info Sheet'!$B$21,'Info Sheet'!$B$21,(C463*E463)),0)</f>
        <v>188</v>
      </c>
      <c r="G463">
        <f t="shared" si="21"/>
        <v>4295.8</v>
      </c>
      <c r="H463" s="10">
        <f t="shared" si="22"/>
        <v>3815.8</v>
      </c>
    </row>
    <row r="464" spans="1:8">
      <c r="A464" s="51">
        <v>431</v>
      </c>
      <c r="B464" s="61">
        <v>0.24720753064760526</v>
      </c>
      <c r="C464" s="61">
        <f t="shared" si="20"/>
        <v>146</v>
      </c>
      <c r="D464" t="str">
        <f>LOOKUP(B464,'Info Sheet'!$L$2:$L$3,'Info Sheet'!$J$2:$J$3)</f>
        <v>Rainy, p</v>
      </c>
      <c r="E464" s="172">
        <f>IF(D464='Info Sheet'!$J$3,'Info Sheet'!$M$3,'Info Sheet'!$M$2)</f>
        <v>0.7</v>
      </c>
      <c r="F464">
        <f>ROUNDDOWN(IF((C464*E464)&gt;'Info Sheet'!$B$21,'Info Sheet'!$B$21,(C464*E464)),0)</f>
        <v>102</v>
      </c>
      <c r="G464">
        <f t="shared" si="21"/>
        <v>2330.7000000000003</v>
      </c>
      <c r="H464" s="10">
        <f t="shared" si="22"/>
        <v>1850.7000000000003</v>
      </c>
    </row>
    <row r="465" spans="1:8">
      <c r="A465" s="51">
        <v>432</v>
      </c>
      <c r="B465" s="61">
        <v>0.42934428768902344</v>
      </c>
      <c r="C465" s="61">
        <f t="shared" si="20"/>
        <v>154</v>
      </c>
      <c r="D465" t="str">
        <f>LOOKUP(B465,'Info Sheet'!$L$2:$L$3,'Info Sheet'!$J$2:$J$3)</f>
        <v>Non-Rainy</v>
      </c>
      <c r="E465" s="172">
        <f>IF(D465='Info Sheet'!$J$3,'Info Sheet'!$M$3,'Info Sheet'!$M$2)</f>
        <v>1</v>
      </c>
      <c r="F465">
        <f>ROUNDDOWN(IF((C465*E465)&gt;'Info Sheet'!$B$21,'Info Sheet'!$B$21,(C465*E465)),0)</f>
        <v>154</v>
      </c>
      <c r="G465">
        <f t="shared" si="21"/>
        <v>3518.9</v>
      </c>
      <c r="H465" s="10">
        <f t="shared" si="22"/>
        <v>3038.9</v>
      </c>
    </row>
    <row r="466" spans="1:8">
      <c r="A466" s="51">
        <v>433</v>
      </c>
      <c r="B466" s="61">
        <v>0.86385622955559382</v>
      </c>
      <c r="C466" s="61">
        <f t="shared" si="20"/>
        <v>173</v>
      </c>
      <c r="D466" t="str">
        <f>LOOKUP(B466,'Info Sheet'!$L$2:$L$3,'Info Sheet'!$J$2:$J$3)</f>
        <v>Non-Rainy</v>
      </c>
      <c r="E466" s="172">
        <f>IF(D466='Info Sheet'!$J$3,'Info Sheet'!$M$3,'Info Sheet'!$M$2)</f>
        <v>1</v>
      </c>
      <c r="F466">
        <f>ROUNDDOWN(IF((C466*E466)&gt;'Info Sheet'!$B$21,'Info Sheet'!$B$21,(C466*E466)),0)</f>
        <v>173</v>
      </c>
      <c r="G466">
        <f t="shared" si="21"/>
        <v>3953.05</v>
      </c>
      <c r="H466" s="10">
        <f t="shared" si="22"/>
        <v>3473.05</v>
      </c>
    </row>
    <row r="467" spans="1:8">
      <c r="A467" s="51">
        <v>434</v>
      </c>
      <c r="B467" s="61">
        <v>0.80124090665073167</v>
      </c>
      <c r="C467" s="61">
        <f t="shared" si="20"/>
        <v>170</v>
      </c>
      <c r="D467" t="str">
        <f>LOOKUP(B467,'Info Sheet'!$L$2:$L$3,'Info Sheet'!$J$2:$J$3)</f>
        <v>Non-Rainy</v>
      </c>
      <c r="E467" s="172">
        <f>IF(D467='Info Sheet'!$J$3,'Info Sheet'!$M$3,'Info Sheet'!$M$2)</f>
        <v>1</v>
      </c>
      <c r="F467">
        <f>ROUNDDOWN(IF((C467*E467)&gt;'Info Sheet'!$B$21,'Info Sheet'!$B$21,(C467*E467)),0)</f>
        <v>170</v>
      </c>
      <c r="G467">
        <f t="shared" si="21"/>
        <v>3884.5000000000005</v>
      </c>
      <c r="H467" s="10">
        <f t="shared" si="22"/>
        <v>3404.5000000000005</v>
      </c>
    </row>
    <row r="468" spans="1:8">
      <c r="A468" s="51">
        <v>435</v>
      </c>
      <c r="B468" s="61">
        <v>0.40477612607838132</v>
      </c>
      <c r="C468" s="61">
        <f t="shared" si="20"/>
        <v>153</v>
      </c>
      <c r="D468" t="str">
        <f>LOOKUP(B468,'Info Sheet'!$L$2:$L$3,'Info Sheet'!$J$2:$J$3)</f>
        <v>Non-Rainy</v>
      </c>
      <c r="E468" s="172">
        <f>IF(D468='Info Sheet'!$J$3,'Info Sheet'!$M$3,'Info Sheet'!$M$2)</f>
        <v>1</v>
      </c>
      <c r="F468">
        <f>ROUNDDOWN(IF((C468*E468)&gt;'Info Sheet'!$B$21,'Info Sheet'!$B$21,(C468*E468)),0)</f>
        <v>153</v>
      </c>
      <c r="G468">
        <f t="shared" si="21"/>
        <v>3496.05</v>
      </c>
      <c r="H468" s="10">
        <f t="shared" si="22"/>
        <v>3016.05</v>
      </c>
    </row>
    <row r="469" spans="1:8">
      <c r="A469" s="51">
        <v>436</v>
      </c>
      <c r="B469" s="61">
        <v>0.44758312073138029</v>
      </c>
      <c r="C469" s="61">
        <f t="shared" si="20"/>
        <v>154</v>
      </c>
      <c r="D469" t="str">
        <f>LOOKUP(B469,'Info Sheet'!$L$2:$L$3,'Info Sheet'!$J$2:$J$3)</f>
        <v>Non-Rainy</v>
      </c>
      <c r="E469" s="172">
        <f>IF(D469='Info Sheet'!$J$3,'Info Sheet'!$M$3,'Info Sheet'!$M$2)</f>
        <v>1</v>
      </c>
      <c r="F469">
        <f>ROUNDDOWN(IF((C469*E469)&gt;'Info Sheet'!$B$21,'Info Sheet'!$B$21,(C469*E469)),0)</f>
        <v>154</v>
      </c>
      <c r="G469">
        <f t="shared" si="21"/>
        <v>3518.9</v>
      </c>
      <c r="H469" s="10">
        <f t="shared" si="22"/>
        <v>3038.9</v>
      </c>
    </row>
    <row r="470" spans="1:8">
      <c r="A470" s="51">
        <v>437</v>
      </c>
      <c r="B470" s="61">
        <v>0.70157003201223322</v>
      </c>
      <c r="C470" s="61">
        <f t="shared" si="20"/>
        <v>165</v>
      </c>
      <c r="D470" t="str">
        <f>LOOKUP(B470,'Info Sheet'!$L$2:$L$3,'Info Sheet'!$J$2:$J$3)</f>
        <v>Non-Rainy</v>
      </c>
      <c r="E470" s="172">
        <f>IF(D470='Info Sheet'!$J$3,'Info Sheet'!$M$3,'Info Sheet'!$M$2)</f>
        <v>1</v>
      </c>
      <c r="F470">
        <f>ROUNDDOWN(IF((C470*E470)&gt;'Info Sheet'!$B$21,'Info Sheet'!$B$21,(C470*E470)),0)</f>
        <v>165</v>
      </c>
      <c r="G470">
        <f t="shared" si="21"/>
        <v>3770.2500000000005</v>
      </c>
      <c r="H470" s="10">
        <f t="shared" si="22"/>
        <v>3290.2500000000005</v>
      </c>
    </row>
    <row r="471" spans="1:8">
      <c r="A471" s="51">
        <v>438</v>
      </c>
      <c r="B471" s="61">
        <v>0.16579459628781612</v>
      </c>
      <c r="C471" s="61">
        <f t="shared" si="20"/>
        <v>141</v>
      </c>
      <c r="D471" t="str">
        <f>LOOKUP(B471,'Info Sheet'!$L$2:$L$3,'Info Sheet'!$J$2:$J$3)</f>
        <v>Rainy, p</v>
      </c>
      <c r="E471" s="172">
        <f>IF(D471='Info Sheet'!$J$3,'Info Sheet'!$M$3,'Info Sheet'!$M$2)</f>
        <v>0.7</v>
      </c>
      <c r="F471">
        <f>ROUNDDOWN(IF((C471*E471)&gt;'Info Sheet'!$B$21,'Info Sheet'!$B$21,(C471*E471)),0)</f>
        <v>98</v>
      </c>
      <c r="G471">
        <f t="shared" si="21"/>
        <v>2239.3000000000002</v>
      </c>
      <c r="H471" s="10">
        <f t="shared" si="22"/>
        <v>1759.3000000000002</v>
      </c>
    </row>
    <row r="472" spans="1:8">
      <c r="A472" s="51">
        <v>439</v>
      </c>
      <c r="B472" s="61">
        <v>8.7052535962269695E-2</v>
      </c>
      <c r="C472" s="61">
        <f t="shared" si="20"/>
        <v>135</v>
      </c>
      <c r="D472" t="str">
        <f>LOOKUP(B472,'Info Sheet'!$L$2:$L$3,'Info Sheet'!$J$2:$J$3)</f>
        <v>Rainy, p</v>
      </c>
      <c r="E472" s="172">
        <f>IF(D472='Info Sheet'!$J$3,'Info Sheet'!$M$3,'Info Sheet'!$M$2)</f>
        <v>0.7</v>
      </c>
      <c r="F472">
        <f>ROUNDDOWN(IF((C472*E472)&gt;'Info Sheet'!$B$21,'Info Sheet'!$B$21,(C472*E472)),0)</f>
        <v>94</v>
      </c>
      <c r="G472">
        <f t="shared" si="21"/>
        <v>2147.9</v>
      </c>
      <c r="H472" s="10">
        <f t="shared" si="22"/>
        <v>1667.9</v>
      </c>
    </row>
    <row r="473" spans="1:8">
      <c r="A473" s="51">
        <v>440</v>
      </c>
      <c r="B473" s="61">
        <v>0.17612160497842311</v>
      </c>
      <c r="C473" s="61">
        <f t="shared" si="20"/>
        <v>142</v>
      </c>
      <c r="D473" t="str">
        <f>LOOKUP(B473,'Info Sheet'!$L$2:$L$3,'Info Sheet'!$J$2:$J$3)</f>
        <v>Rainy, p</v>
      </c>
      <c r="E473" s="172">
        <f>IF(D473='Info Sheet'!$J$3,'Info Sheet'!$M$3,'Info Sheet'!$M$2)</f>
        <v>0.7</v>
      </c>
      <c r="F473">
        <f>ROUNDDOWN(IF((C473*E473)&gt;'Info Sheet'!$B$21,'Info Sheet'!$B$21,(C473*E473)),0)</f>
        <v>99</v>
      </c>
      <c r="G473">
        <f t="shared" si="21"/>
        <v>2262.15</v>
      </c>
      <c r="H473" s="10">
        <f t="shared" si="22"/>
        <v>1782.15</v>
      </c>
    </row>
    <row r="474" spans="1:8">
      <c r="A474" s="51">
        <v>441</v>
      </c>
      <c r="B474" s="61">
        <v>0.13504806045543649</v>
      </c>
      <c r="C474" s="61">
        <f t="shared" si="20"/>
        <v>139</v>
      </c>
      <c r="D474" t="str">
        <f>LOOKUP(B474,'Info Sheet'!$L$2:$L$3,'Info Sheet'!$J$2:$J$3)</f>
        <v>Rainy, p</v>
      </c>
      <c r="E474" s="172">
        <f>IF(D474='Info Sheet'!$J$3,'Info Sheet'!$M$3,'Info Sheet'!$M$2)</f>
        <v>0.7</v>
      </c>
      <c r="F474">
        <f>ROUNDDOWN(IF((C474*E474)&gt;'Info Sheet'!$B$21,'Info Sheet'!$B$21,(C474*E474)),0)</f>
        <v>97</v>
      </c>
      <c r="G474">
        <f t="shared" si="21"/>
        <v>2216.4500000000003</v>
      </c>
      <c r="H474" s="10">
        <f t="shared" si="22"/>
        <v>1736.4500000000003</v>
      </c>
    </row>
    <row r="475" spans="1:8">
      <c r="A475" s="51">
        <v>442</v>
      </c>
      <c r="B475" s="61">
        <v>0.91868256347482979</v>
      </c>
      <c r="C475" s="61">
        <f t="shared" si="20"/>
        <v>178</v>
      </c>
      <c r="D475" t="str">
        <f>LOOKUP(B475,'Info Sheet'!$L$2:$L$3,'Info Sheet'!$J$2:$J$3)</f>
        <v>Non-Rainy</v>
      </c>
      <c r="E475" s="172">
        <f>IF(D475='Info Sheet'!$J$3,'Info Sheet'!$M$3,'Info Sheet'!$M$2)</f>
        <v>1</v>
      </c>
      <c r="F475">
        <f>ROUNDDOWN(IF((C475*E475)&gt;'Info Sheet'!$B$21,'Info Sheet'!$B$21,(C475*E475)),0)</f>
        <v>178</v>
      </c>
      <c r="G475">
        <f t="shared" si="21"/>
        <v>4067.3</v>
      </c>
      <c r="H475" s="10">
        <f t="shared" si="22"/>
        <v>3587.3</v>
      </c>
    </row>
    <row r="476" spans="1:8">
      <c r="A476" s="51">
        <v>443</v>
      </c>
      <c r="B476" s="61">
        <v>0.96676529798959376</v>
      </c>
      <c r="C476" s="61">
        <f t="shared" si="20"/>
        <v>185</v>
      </c>
      <c r="D476" t="str">
        <f>LOOKUP(B476,'Info Sheet'!$L$2:$L$3,'Info Sheet'!$J$2:$J$3)</f>
        <v>Non-Rainy</v>
      </c>
      <c r="E476" s="172">
        <f>IF(D476='Info Sheet'!$J$3,'Info Sheet'!$M$3,'Info Sheet'!$M$2)</f>
        <v>1</v>
      </c>
      <c r="F476">
        <f>ROUNDDOWN(IF((C476*E476)&gt;'Info Sheet'!$B$21,'Info Sheet'!$B$21,(C476*E476)),0)</f>
        <v>185</v>
      </c>
      <c r="G476">
        <f t="shared" si="21"/>
        <v>4227.25</v>
      </c>
      <c r="H476" s="10">
        <f t="shared" si="22"/>
        <v>3747.25</v>
      </c>
    </row>
    <row r="477" spans="1:8">
      <c r="A477" s="51">
        <v>444</v>
      </c>
      <c r="B477" s="61">
        <v>0.8308868354423391</v>
      </c>
      <c r="C477" s="61">
        <f t="shared" si="20"/>
        <v>171</v>
      </c>
      <c r="D477" t="str">
        <f>LOOKUP(B477,'Info Sheet'!$L$2:$L$3,'Info Sheet'!$J$2:$J$3)</f>
        <v>Non-Rainy</v>
      </c>
      <c r="E477" s="172">
        <f>IF(D477='Info Sheet'!$J$3,'Info Sheet'!$M$3,'Info Sheet'!$M$2)</f>
        <v>1</v>
      </c>
      <c r="F477">
        <f>ROUNDDOWN(IF((C477*E477)&gt;'Info Sheet'!$B$21,'Info Sheet'!$B$21,(C477*E477)),0)</f>
        <v>171</v>
      </c>
      <c r="G477">
        <f t="shared" si="21"/>
        <v>3907.3500000000004</v>
      </c>
      <c r="H477" s="10">
        <f t="shared" si="22"/>
        <v>3427.3500000000004</v>
      </c>
    </row>
    <row r="478" spans="1:8">
      <c r="A478" s="51">
        <v>445</v>
      </c>
      <c r="B478" s="61">
        <v>6.1154723132740063E-2</v>
      </c>
      <c r="C478" s="61">
        <f t="shared" si="20"/>
        <v>132</v>
      </c>
      <c r="D478" t="str">
        <f>LOOKUP(B478,'Info Sheet'!$L$2:$L$3,'Info Sheet'!$J$2:$J$3)</f>
        <v>Rainy, p</v>
      </c>
      <c r="E478" s="172">
        <f>IF(D478='Info Sheet'!$J$3,'Info Sheet'!$M$3,'Info Sheet'!$M$2)</f>
        <v>0.7</v>
      </c>
      <c r="F478">
        <f>ROUNDDOWN(IF((C478*E478)&gt;'Info Sheet'!$B$21,'Info Sheet'!$B$21,(C478*E478)),0)</f>
        <v>92</v>
      </c>
      <c r="G478">
        <f t="shared" si="21"/>
        <v>2102.2000000000003</v>
      </c>
      <c r="H478" s="10">
        <f t="shared" si="22"/>
        <v>1622.2000000000003</v>
      </c>
    </row>
    <row r="479" spans="1:8">
      <c r="A479" s="51">
        <v>446</v>
      </c>
      <c r="B479" s="61">
        <v>0.74470957966294749</v>
      </c>
      <c r="C479" s="61">
        <f t="shared" si="20"/>
        <v>167</v>
      </c>
      <c r="D479" t="str">
        <f>LOOKUP(B479,'Info Sheet'!$L$2:$L$3,'Info Sheet'!$J$2:$J$3)</f>
        <v>Non-Rainy</v>
      </c>
      <c r="E479" s="172">
        <f>IF(D479='Info Sheet'!$J$3,'Info Sheet'!$M$3,'Info Sheet'!$M$2)</f>
        <v>1</v>
      </c>
      <c r="F479">
        <f>ROUNDDOWN(IF((C479*E479)&gt;'Info Sheet'!$B$21,'Info Sheet'!$B$21,(C479*E479)),0)</f>
        <v>167</v>
      </c>
      <c r="G479">
        <f t="shared" si="21"/>
        <v>3815.9500000000003</v>
      </c>
      <c r="H479" s="10">
        <f t="shared" si="22"/>
        <v>3335.9500000000003</v>
      </c>
    </row>
    <row r="480" spans="1:8">
      <c r="A480" s="51">
        <v>447</v>
      </c>
      <c r="B480" s="61">
        <v>0.79400036374454996</v>
      </c>
      <c r="C480" s="61">
        <f t="shared" si="20"/>
        <v>169</v>
      </c>
      <c r="D480" t="str">
        <f>LOOKUP(B480,'Info Sheet'!$L$2:$L$3,'Info Sheet'!$J$2:$J$3)</f>
        <v>Non-Rainy</v>
      </c>
      <c r="E480" s="172">
        <f>IF(D480='Info Sheet'!$J$3,'Info Sheet'!$M$3,'Info Sheet'!$M$2)</f>
        <v>1</v>
      </c>
      <c r="F480">
        <f>ROUNDDOWN(IF((C480*E480)&gt;'Info Sheet'!$B$21,'Info Sheet'!$B$21,(C480*E480)),0)</f>
        <v>169</v>
      </c>
      <c r="G480">
        <f t="shared" si="21"/>
        <v>3861.65</v>
      </c>
      <c r="H480" s="10">
        <f t="shared" si="22"/>
        <v>3381.65</v>
      </c>
    </row>
    <row r="481" spans="1:8">
      <c r="A481" s="51">
        <v>448</v>
      </c>
      <c r="B481" s="61">
        <v>0.19645889902664815</v>
      </c>
      <c r="C481" s="61">
        <f t="shared" si="20"/>
        <v>143</v>
      </c>
      <c r="D481" t="str">
        <f>LOOKUP(B481,'Info Sheet'!$L$2:$L$3,'Info Sheet'!$J$2:$J$3)</f>
        <v>Rainy, p</v>
      </c>
      <c r="E481" s="172">
        <f>IF(D481='Info Sheet'!$J$3,'Info Sheet'!$M$3,'Info Sheet'!$M$2)</f>
        <v>0.7</v>
      </c>
      <c r="F481">
        <f>ROUNDDOWN(IF((C481*E481)&gt;'Info Sheet'!$B$21,'Info Sheet'!$B$21,(C481*E481)),0)</f>
        <v>100</v>
      </c>
      <c r="G481">
        <f t="shared" si="21"/>
        <v>2285</v>
      </c>
      <c r="H481" s="10">
        <f t="shared" si="22"/>
        <v>1805</v>
      </c>
    </row>
    <row r="482" spans="1:8">
      <c r="A482" s="51">
        <v>449</v>
      </c>
      <c r="B482" s="61">
        <v>9.0879060711069881E-2</v>
      </c>
      <c r="C482" s="61">
        <f t="shared" ref="C482:C545" si="23">ROUNDDOWN(_xlfn.NORM.INV(B482,$B$18,$B$22),0)</f>
        <v>135</v>
      </c>
      <c r="D482" t="str">
        <f>LOOKUP(B482,'Info Sheet'!$L$2:$L$3,'Info Sheet'!$J$2:$J$3)</f>
        <v>Rainy, p</v>
      </c>
      <c r="E482" s="172">
        <f>IF(D482='Info Sheet'!$J$3,'Info Sheet'!$M$3,'Info Sheet'!$M$2)</f>
        <v>0.7</v>
      </c>
      <c r="F482">
        <f>ROUNDDOWN(IF((C482*E482)&gt;'Info Sheet'!$B$21,'Info Sheet'!$B$21,(C482*E482)),0)</f>
        <v>94</v>
      </c>
      <c r="G482">
        <f t="shared" ref="G482:G545" si="24">F482*$J$27</f>
        <v>2147.9</v>
      </c>
      <c r="H482" s="10">
        <f t="shared" ref="H482:H545" si="25">G482-$J$28</f>
        <v>1667.9</v>
      </c>
    </row>
    <row r="483" spans="1:8">
      <c r="A483" s="51">
        <v>450</v>
      </c>
      <c r="B483" s="61">
        <v>0.16712093786492299</v>
      </c>
      <c r="C483" s="61">
        <f t="shared" si="23"/>
        <v>141</v>
      </c>
      <c r="D483" t="str">
        <f>LOOKUP(B483,'Info Sheet'!$L$2:$L$3,'Info Sheet'!$J$2:$J$3)</f>
        <v>Rainy, p</v>
      </c>
      <c r="E483" s="172">
        <f>IF(D483='Info Sheet'!$J$3,'Info Sheet'!$M$3,'Info Sheet'!$M$2)</f>
        <v>0.7</v>
      </c>
      <c r="F483">
        <f>ROUNDDOWN(IF((C483*E483)&gt;'Info Sheet'!$B$21,'Info Sheet'!$B$21,(C483*E483)),0)</f>
        <v>98</v>
      </c>
      <c r="G483">
        <f t="shared" si="24"/>
        <v>2239.3000000000002</v>
      </c>
      <c r="H483" s="10">
        <f t="shared" si="25"/>
        <v>1759.3000000000002</v>
      </c>
    </row>
    <row r="484" spans="1:8">
      <c r="A484" s="51">
        <v>451</v>
      </c>
      <c r="B484" s="61">
        <v>0.93193256676281855</v>
      </c>
      <c r="C484" s="61">
        <f t="shared" si="23"/>
        <v>180</v>
      </c>
      <c r="D484" t="str">
        <f>LOOKUP(B484,'Info Sheet'!$L$2:$L$3,'Info Sheet'!$J$2:$J$3)</f>
        <v>Non-Rainy</v>
      </c>
      <c r="E484" s="172">
        <f>IF(D484='Info Sheet'!$J$3,'Info Sheet'!$M$3,'Info Sheet'!$M$2)</f>
        <v>1</v>
      </c>
      <c r="F484">
        <f>ROUNDDOWN(IF((C484*E484)&gt;'Info Sheet'!$B$21,'Info Sheet'!$B$21,(C484*E484)),0)</f>
        <v>180</v>
      </c>
      <c r="G484">
        <f t="shared" si="24"/>
        <v>4113</v>
      </c>
      <c r="H484" s="10">
        <f t="shared" si="25"/>
        <v>3633</v>
      </c>
    </row>
    <row r="485" spans="1:8">
      <c r="A485" s="51">
        <v>452</v>
      </c>
      <c r="B485" s="61">
        <v>0.4068596783331524</v>
      </c>
      <c r="C485" s="61">
        <f t="shared" si="23"/>
        <v>153</v>
      </c>
      <c r="D485" t="str">
        <f>LOOKUP(B485,'Info Sheet'!$L$2:$L$3,'Info Sheet'!$J$2:$J$3)</f>
        <v>Non-Rainy</v>
      </c>
      <c r="E485" s="172">
        <f>IF(D485='Info Sheet'!$J$3,'Info Sheet'!$M$3,'Info Sheet'!$M$2)</f>
        <v>1</v>
      </c>
      <c r="F485">
        <f>ROUNDDOWN(IF((C485*E485)&gt;'Info Sheet'!$B$21,'Info Sheet'!$B$21,(C485*E485)),0)</f>
        <v>153</v>
      </c>
      <c r="G485">
        <f t="shared" si="24"/>
        <v>3496.05</v>
      </c>
      <c r="H485" s="10">
        <f t="shared" si="25"/>
        <v>3016.05</v>
      </c>
    </row>
    <row r="486" spans="1:8">
      <c r="A486" s="51">
        <v>453</v>
      </c>
      <c r="B486" s="61">
        <v>0.79222955741128309</v>
      </c>
      <c r="C486" s="61">
        <f t="shared" si="23"/>
        <v>169</v>
      </c>
      <c r="D486" t="str">
        <f>LOOKUP(B486,'Info Sheet'!$L$2:$L$3,'Info Sheet'!$J$2:$J$3)</f>
        <v>Non-Rainy</v>
      </c>
      <c r="E486" s="172">
        <f>IF(D486='Info Sheet'!$J$3,'Info Sheet'!$M$3,'Info Sheet'!$M$2)</f>
        <v>1</v>
      </c>
      <c r="F486">
        <f>ROUNDDOWN(IF((C486*E486)&gt;'Info Sheet'!$B$21,'Info Sheet'!$B$21,(C486*E486)),0)</f>
        <v>169</v>
      </c>
      <c r="G486">
        <f t="shared" si="24"/>
        <v>3861.65</v>
      </c>
      <c r="H486" s="10">
        <f t="shared" si="25"/>
        <v>3381.65</v>
      </c>
    </row>
    <row r="487" spans="1:8">
      <c r="A487" s="51">
        <v>454</v>
      </c>
      <c r="B487" s="61">
        <v>0.57316454970336461</v>
      </c>
      <c r="C487" s="61">
        <f t="shared" si="23"/>
        <v>159</v>
      </c>
      <c r="D487" t="str">
        <f>LOOKUP(B487,'Info Sheet'!$L$2:$L$3,'Info Sheet'!$J$2:$J$3)</f>
        <v>Non-Rainy</v>
      </c>
      <c r="E487" s="172">
        <f>IF(D487='Info Sheet'!$J$3,'Info Sheet'!$M$3,'Info Sheet'!$M$2)</f>
        <v>1</v>
      </c>
      <c r="F487">
        <f>ROUNDDOWN(IF((C487*E487)&gt;'Info Sheet'!$B$21,'Info Sheet'!$B$21,(C487*E487)),0)</f>
        <v>159</v>
      </c>
      <c r="G487">
        <f t="shared" si="24"/>
        <v>3633.15</v>
      </c>
      <c r="H487" s="10">
        <f t="shared" si="25"/>
        <v>3153.15</v>
      </c>
    </row>
    <row r="488" spans="1:8">
      <c r="A488" s="51">
        <v>455</v>
      </c>
      <c r="B488" s="61">
        <v>0.88082958353309826</v>
      </c>
      <c r="C488" s="61">
        <f t="shared" si="23"/>
        <v>175</v>
      </c>
      <c r="D488" t="str">
        <f>LOOKUP(B488,'Info Sheet'!$L$2:$L$3,'Info Sheet'!$J$2:$J$3)</f>
        <v>Non-Rainy</v>
      </c>
      <c r="E488" s="172">
        <f>IF(D488='Info Sheet'!$J$3,'Info Sheet'!$M$3,'Info Sheet'!$M$2)</f>
        <v>1</v>
      </c>
      <c r="F488">
        <f>ROUNDDOWN(IF((C488*E488)&gt;'Info Sheet'!$B$21,'Info Sheet'!$B$21,(C488*E488)),0)</f>
        <v>175</v>
      </c>
      <c r="G488">
        <f t="shared" si="24"/>
        <v>3998.7500000000005</v>
      </c>
      <c r="H488" s="10">
        <f t="shared" si="25"/>
        <v>3518.7500000000005</v>
      </c>
    </row>
    <row r="489" spans="1:8">
      <c r="A489" s="51">
        <v>456</v>
      </c>
      <c r="B489" s="61">
        <v>0.79303679800569127</v>
      </c>
      <c r="C489" s="61">
        <f t="shared" si="23"/>
        <v>169</v>
      </c>
      <c r="D489" t="str">
        <f>LOOKUP(B489,'Info Sheet'!$L$2:$L$3,'Info Sheet'!$J$2:$J$3)</f>
        <v>Non-Rainy</v>
      </c>
      <c r="E489" s="172">
        <f>IF(D489='Info Sheet'!$J$3,'Info Sheet'!$M$3,'Info Sheet'!$M$2)</f>
        <v>1</v>
      </c>
      <c r="F489">
        <f>ROUNDDOWN(IF((C489*E489)&gt;'Info Sheet'!$B$21,'Info Sheet'!$B$21,(C489*E489)),0)</f>
        <v>169</v>
      </c>
      <c r="G489">
        <f t="shared" si="24"/>
        <v>3861.65</v>
      </c>
      <c r="H489" s="10">
        <f t="shared" si="25"/>
        <v>3381.65</v>
      </c>
    </row>
    <row r="490" spans="1:8">
      <c r="A490" s="51">
        <v>457</v>
      </c>
      <c r="B490" s="61">
        <v>0.44982650950205438</v>
      </c>
      <c r="C490" s="61">
        <f t="shared" si="23"/>
        <v>154</v>
      </c>
      <c r="D490" t="str">
        <f>LOOKUP(B490,'Info Sheet'!$L$2:$L$3,'Info Sheet'!$J$2:$J$3)</f>
        <v>Non-Rainy</v>
      </c>
      <c r="E490" s="172">
        <f>IF(D490='Info Sheet'!$J$3,'Info Sheet'!$M$3,'Info Sheet'!$M$2)</f>
        <v>1</v>
      </c>
      <c r="F490">
        <f>ROUNDDOWN(IF((C490*E490)&gt;'Info Sheet'!$B$21,'Info Sheet'!$B$21,(C490*E490)),0)</f>
        <v>154</v>
      </c>
      <c r="G490">
        <f t="shared" si="24"/>
        <v>3518.9</v>
      </c>
      <c r="H490" s="10">
        <f t="shared" si="25"/>
        <v>3038.9</v>
      </c>
    </row>
    <row r="491" spans="1:8">
      <c r="A491" s="51">
        <v>458</v>
      </c>
      <c r="B491" s="61">
        <v>0.77405255301463838</v>
      </c>
      <c r="C491" s="61">
        <f t="shared" si="23"/>
        <v>168</v>
      </c>
      <c r="D491" t="str">
        <f>LOOKUP(B491,'Info Sheet'!$L$2:$L$3,'Info Sheet'!$J$2:$J$3)</f>
        <v>Non-Rainy</v>
      </c>
      <c r="E491" s="172">
        <f>IF(D491='Info Sheet'!$J$3,'Info Sheet'!$M$3,'Info Sheet'!$M$2)</f>
        <v>1</v>
      </c>
      <c r="F491">
        <f>ROUNDDOWN(IF((C491*E491)&gt;'Info Sheet'!$B$21,'Info Sheet'!$B$21,(C491*E491)),0)</f>
        <v>168</v>
      </c>
      <c r="G491">
        <f t="shared" si="24"/>
        <v>3838.8</v>
      </c>
      <c r="H491" s="10">
        <f t="shared" si="25"/>
        <v>3358.8</v>
      </c>
    </row>
    <row r="492" spans="1:8">
      <c r="A492" s="51">
        <v>459</v>
      </c>
      <c r="B492" s="61">
        <v>0.25658849667170303</v>
      </c>
      <c r="C492" s="61">
        <f t="shared" si="23"/>
        <v>146</v>
      </c>
      <c r="D492" t="str">
        <f>LOOKUP(B492,'Info Sheet'!$L$2:$L$3,'Info Sheet'!$J$2:$J$3)</f>
        <v>Rainy, p</v>
      </c>
      <c r="E492" s="172">
        <f>IF(D492='Info Sheet'!$J$3,'Info Sheet'!$M$3,'Info Sheet'!$M$2)</f>
        <v>0.7</v>
      </c>
      <c r="F492">
        <f>ROUNDDOWN(IF((C492*E492)&gt;'Info Sheet'!$B$21,'Info Sheet'!$B$21,(C492*E492)),0)</f>
        <v>102</v>
      </c>
      <c r="G492">
        <f t="shared" si="24"/>
        <v>2330.7000000000003</v>
      </c>
      <c r="H492" s="10">
        <f t="shared" si="25"/>
        <v>1850.7000000000003</v>
      </c>
    </row>
    <row r="493" spans="1:8">
      <c r="A493" s="51">
        <v>460</v>
      </c>
      <c r="B493" s="61">
        <v>0.91924228728464008</v>
      </c>
      <c r="C493" s="61">
        <f t="shared" si="23"/>
        <v>178</v>
      </c>
      <c r="D493" t="str">
        <f>LOOKUP(B493,'Info Sheet'!$L$2:$L$3,'Info Sheet'!$J$2:$J$3)</f>
        <v>Non-Rainy</v>
      </c>
      <c r="E493" s="172">
        <f>IF(D493='Info Sheet'!$J$3,'Info Sheet'!$M$3,'Info Sheet'!$M$2)</f>
        <v>1</v>
      </c>
      <c r="F493">
        <f>ROUNDDOWN(IF((C493*E493)&gt;'Info Sheet'!$B$21,'Info Sheet'!$B$21,(C493*E493)),0)</f>
        <v>178</v>
      </c>
      <c r="G493">
        <f t="shared" si="24"/>
        <v>4067.3</v>
      </c>
      <c r="H493" s="10">
        <f t="shared" si="25"/>
        <v>3587.3</v>
      </c>
    </row>
    <row r="494" spans="1:8">
      <c r="A494" s="51">
        <v>461</v>
      </c>
      <c r="B494" s="61">
        <v>0.12214618587613169</v>
      </c>
      <c r="C494" s="61">
        <f t="shared" si="23"/>
        <v>138</v>
      </c>
      <c r="D494" t="str">
        <f>LOOKUP(B494,'Info Sheet'!$L$2:$L$3,'Info Sheet'!$J$2:$J$3)</f>
        <v>Rainy, p</v>
      </c>
      <c r="E494" s="172">
        <f>IF(D494='Info Sheet'!$J$3,'Info Sheet'!$M$3,'Info Sheet'!$M$2)</f>
        <v>0.7</v>
      </c>
      <c r="F494">
        <f>ROUNDDOWN(IF((C494*E494)&gt;'Info Sheet'!$B$21,'Info Sheet'!$B$21,(C494*E494)),0)</f>
        <v>96</v>
      </c>
      <c r="G494">
        <f t="shared" si="24"/>
        <v>2193.6000000000004</v>
      </c>
      <c r="H494" s="10">
        <f t="shared" si="25"/>
        <v>1713.6000000000004</v>
      </c>
    </row>
    <row r="495" spans="1:8">
      <c r="A495" s="51">
        <v>462</v>
      </c>
      <c r="B495" s="61">
        <v>0.54210955249699877</v>
      </c>
      <c r="C495" s="61">
        <f t="shared" si="23"/>
        <v>158</v>
      </c>
      <c r="D495" t="str">
        <f>LOOKUP(B495,'Info Sheet'!$L$2:$L$3,'Info Sheet'!$J$2:$J$3)</f>
        <v>Non-Rainy</v>
      </c>
      <c r="E495" s="172">
        <f>IF(D495='Info Sheet'!$J$3,'Info Sheet'!$M$3,'Info Sheet'!$M$2)</f>
        <v>1</v>
      </c>
      <c r="F495">
        <f>ROUNDDOWN(IF((C495*E495)&gt;'Info Sheet'!$B$21,'Info Sheet'!$B$21,(C495*E495)),0)</f>
        <v>158</v>
      </c>
      <c r="G495">
        <f t="shared" si="24"/>
        <v>3610.3</v>
      </c>
      <c r="H495" s="10">
        <f t="shared" si="25"/>
        <v>3130.3</v>
      </c>
    </row>
    <row r="496" spans="1:8">
      <c r="A496" s="51">
        <v>463</v>
      </c>
      <c r="B496" s="61">
        <v>0.60267802127241166</v>
      </c>
      <c r="C496" s="61">
        <f t="shared" si="23"/>
        <v>160</v>
      </c>
      <c r="D496" t="str">
        <f>LOOKUP(B496,'Info Sheet'!$L$2:$L$3,'Info Sheet'!$J$2:$J$3)</f>
        <v>Non-Rainy</v>
      </c>
      <c r="E496" s="172">
        <f>IF(D496='Info Sheet'!$J$3,'Info Sheet'!$M$3,'Info Sheet'!$M$2)</f>
        <v>1</v>
      </c>
      <c r="F496">
        <f>ROUNDDOWN(IF((C496*E496)&gt;'Info Sheet'!$B$21,'Info Sheet'!$B$21,(C496*E496)),0)</f>
        <v>160</v>
      </c>
      <c r="G496">
        <f t="shared" si="24"/>
        <v>3656</v>
      </c>
      <c r="H496" s="10">
        <f t="shared" si="25"/>
        <v>3176</v>
      </c>
    </row>
    <row r="497" spans="1:8">
      <c r="A497" s="51">
        <v>464</v>
      </c>
      <c r="B497" s="61">
        <v>0.50641609724862979</v>
      </c>
      <c r="C497" s="61">
        <f t="shared" si="23"/>
        <v>157</v>
      </c>
      <c r="D497" t="str">
        <f>LOOKUP(B497,'Info Sheet'!$L$2:$L$3,'Info Sheet'!$J$2:$J$3)</f>
        <v>Non-Rainy</v>
      </c>
      <c r="E497" s="172">
        <f>IF(D497='Info Sheet'!$J$3,'Info Sheet'!$M$3,'Info Sheet'!$M$2)</f>
        <v>1</v>
      </c>
      <c r="F497">
        <f>ROUNDDOWN(IF((C497*E497)&gt;'Info Sheet'!$B$21,'Info Sheet'!$B$21,(C497*E497)),0)</f>
        <v>157</v>
      </c>
      <c r="G497">
        <f t="shared" si="24"/>
        <v>3587.4500000000003</v>
      </c>
      <c r="H497" s="10">
        <f t="shared" si="25"/>
        <v>3107.4500000000003</v>
      </c>
    </row>
    <row r="498" spans="1:8">
      <c r="A498" s="51">
        <v>465</v>
      </c>
      <c r="B498" s="61">
        <v>0.37840402555742214</v>
      </c>
      <c r="C498" s="61">
        <f t="shared" si="23"/>
        <v>151</v>
      </c>
      <c r="D498" t="str">
        <f>LOOKUP(B498,'Info Sheet'!$L$2:$L$3,'Info Sheet'!$J$2:$J$3)</f>
        <v>Rainy, p</v>
      </c>
      <c r="E498" s="172">
        <f>IF(D498='Info Sheet'!$J$3,'Info Sheet'!$M$3,'Info Sheet'!$M$2)</f>
        <v>0.7</v>
      </c>
      <c r="F498">
        <f>ROUNDDOWN(IF((C498*E498)&gt;'Info Sheet'!$B$21,'Info Sheet'!$B$21,(C498*E498)),0)</f>
        <v>105</v>
      </c>
      <c r="G498">
        <f t="shared" si="24"/>
        <v>2399.25</v>
      </c>
      <c r="H498" s="10">
        <f t="shared" si="25"/>
        <v>1919.25</v>
      </c>
    </row>
    <row r="499" spans="1:8">
      <c r="A499" s="51">
        <v>466</v>
      </c>
      <c r="B499" s="61">
        <v>0.76981386750916769</v>
      </c>
      <c r="C499" s="61">
        <f t="shared" si="23"/>
        <v>168</v>
      </c>
      <c r="D499" t="str">
        <f>LOOKUP(B499,'Info Sheet'!$L$2:$L$3,'Info Sheet'!$J$2:$J$3)</f>
        <v>Non-Rainy</v>
      </c>
      <c r="E499" s="172">
        <f>IF(D499='Info Sheet'!$J$3,'Info Sheet'!$M$3,'Info Sheet'!$M$2)</f>
        <v>1</v>
      </c>
      <c r="F499">
        <f>ROUNDDOWN(IF((C499*E499)&gt;'Info Sheet'!$B$21,'Info Sheet'!$B$21,(C499*E499)),0)</f>
        <v>168</v>
      </c>
      <c r="G499">
        <f t="shared" si="24"/>
        <v>3838.8</v>
      </c>
      <c r="H499" s="10">
        <f t="shared" si="25"/>
        <v>3358.8</v>
      </c>
    </row>
    <row r="500" spans="1:8">
      <c r="A500" s="51">
        <v>467</v>
      </c>
      <c r="B500" s="61">
        <v>0.74542983053863765</v>
      </c>
      <c r="C500" s="61">
        <f t="shared" si="23"/>
        <v>167</v>
      </c>
      <c r="D500" t="str">
        <f>LOOKUP(B500,'Info Sheet'!$L$2:$L$3,'Info Sheet'!$J$2:$J$3)</f>
        <v>Non-Rainy</v>
      </c>
      <c r="E500" s="172">
        <f>IF(D500='Info Sheet'!$J$3,'Info Sheet'!$M$3,'Info Sheet'!$M$2)</f>
        <v>1</v>
      </c>
      <c r="F500">
        <f>ROUNDDOWN(IF((C500*E500)&gt;'Info Sheet'!$B$21,'Info Sheet'!$B$21,(C500*E500)),0)</f>
        <v>167</v>
      </c>
      <c r="G500">
        <f t="shared" si="24"/>
        <v>3815.9500000000003</v>
      </c>
      <c r="H500" s="10">
        <f t="shared" si="25"/>
        <v>3335.9500000000003</v>
      </c>
    </row>
    <row r="501" spans="1:8">
      <c r="A501" s="51">
        <v>468</v>
      </c>
      <c r="B501" s="61">
        <v>0.48712526800425648</v>
      </c>
      <c r="C501" s="61">
        <f t="shared" si="23"/>
        <v>156</v>
      </c>
      <c r="D501" t="str">
        <f>LOOKUP(B501,'Info Sheet'!$L$2:$L$3,'Info Sheet'!$J$2:$J$3)</f>
        <v>Non-Rainy</v>
      </c>
      <c r="E501" s="172">
        <f>IF(D501='Info Sheet'!$J$3,'Info Sheet'!$M$3,'Info Sheet'!$M$2)</f>
        <v>1</v>
      </c>
      <c r="F501">
        <f>ROUNDDOWN(IF((C501*E501)&gt;'Info Sheet'!$B$21,'Info Sheet'!$B$21,(C501*E501)),0)</f>
        <v>156</v>
      </c>
      <c r="G501">
        <f t="shared" si="24"/>
        <v>3564.6000000000004</v>
      </c>
      <c r="H501" s="10">
        <f t="shared" si="25"/>
        <v>3084.6000000000004</v>
      </c>
    </row>
    <row r="502" spans="1:8">
      <c r="A502" s="51">
        <v>469</v>
      </c>
      <c r="B502" s="61">
        <v>0.26207802400263036</v>
      </c>
      <c r="C502" s="61">
        <f t="shared" si="23"/>
        <v>146</v>
      </c>
      <c r="D502" t="str">
        <f>LOOKUP(B502,'Info Sheet'!$L$2:$L$3,'Info Sheet'!$J$2:$J$3)</f>
        <v>Rainy, p</v>
      </c>
      <c r="E502" s="172">
        <f>IF(D502='Info Sheet'!$J$3,'Info Sheet'!$M$3,'Info Sheet'!$M$2)</f>
        <v>0.7</v>
      </c>
      <c r="F502">
        <f>ROUNDDOWN(IF((C502*E502)&gt;'Info Sheet'!$B$21,'Info Sheet'!$B$21,(C502*E502)),0)</f>
        <v>102</v>
      </c>
      <c r="G502">
        <f t="shared" si="24"/>
        <v>2330.7000000000003</v>
      </c>
      <c r="H502" s="10">
        <f t="shared" si="25"/>
        <v>1850.7000000000003</v>
      </c>
    </row>
    <row r="503" spans="1:8">
      <c r="A503" s="51">
        <v>470</v>
      </c>
      <c r="B503" s="61">
        <v>0.99266247381083983</v>
      </c>
      <c r="C503" s="61">
        <f t="shared" si="23"/>
        <v>194</v>
      </c>
      <c r="D503" t="str">
        <f>LOOKUP(B503,'Info Sheet'!$L$2:$L$3,'Info Sheet'!$J$2:$J$3)</f>
        <v>Non-Rainy</v>
      </c>
      <c r="E503" s="172">
        <f>IF(D503='Info Sheet'!$J$3,'Info Sheet'!$M$3,'Info Sheet'!$M$2)</f>
        <v>1</v>
      </c>
      <c r="F503">
        <f>ROUNDDOWN(IF((C503*E503)&gt;'Info Sheet'!$B$21,'Info Sheet'!$B$21,(C503*E503)),0)</f>
        <v>188</v>
      </c>
      <c r="G503">
        <f t="shared" si="24"/>
        <v>4295.8</v>
      </c>
      <c r="H503" s="10">
        <f t="shared" si="25"/>
        <v>3815.8</v>
      </c>
    </row>
    <row r="504" spans="1:8">
      <c r="A504" s="51">
        <v>471</v>
      </c>
      <c r="B504" s="61">
        <v>7.9423076489042344E-2</v>
      </c>
      <c r="C504" s="61">
        <f t="shared" si="23"/>
        <v>134</v>
      </c>
      <c r="D504" t="str">
        <f>LOOKUP(B504,'Info Sheet'!$L$2:$L$3,'Info Sheet'!$J$2:$J$3)</f>
        <v>Rainy, p</v>
      </c>
      <c r="E504" s="172">
        <f>IF(D504='Info Sheet'!$J$3,'Info Sheet'!$M$3,'Info Sheet'!$M$2)</f>
        <v>0.7</v>
      </c>
      <c r="F504">
        <f>ROUNDDOWN(IF((C504*E504)&gt;'Info Sheet'!$B$21,'Info Sheet'!$B$21,(C504*E504)),0)</f>
        <v>93</v>
      </c>
      <c r="G504">
        <f t="shared" si="24"/>
        <v>2125.0500000000002</v>
      </c>
      <c r="H504" s="10">
        <f t="shared" si="25"/>
        <v>1645.0500000000002</v>
      </c>
    </row>
    <row r="505" spans="1:8">
      <c r="A505" s="51">
        <v>472</v>
      </c>
      <c r="B505" s="61">
        <v>0.67280252158183229</v>
      </c>
      <c r="C505" s="61">
        <f t="shared" si="23"/>
        <v>163</v>
      </c>
      <c r="D505" t="str">
        <f>LOOKUP(B505,'Info Sheet'!$L$2:$L$3,'Info Sheet'!$J$2:$J$3)</f>
        <v>Non-Rainy</v>
      </c>
      <c r="E505" s="172">
        <f>IF(D505='Info Sheet'!$J$3,'Info Sheet'!$M$3,'Info Sheet'!$M$2)</f>
        <v>1</v>
      </c>
      <c r="F505">
        <f>ROUNDDOWN(IF((C505*E505)&gt;'Info Sheet'!$B$21,'Info Sheet'!$B$21,(C505*E505)),0)</f>
        <v>163</v>
      </c>
      <c r="G505">
        <f t="shared" si="24"/>
        <v>3724.55</v>
      </c>
      <c r="H505" s="10">
        <f t="shared" si="25"/>
        <v>3244.55</v>
      </c>
    </row>
    <row r="506" spans="1:8">
      <c r="A506" s="51">
        <v>473</v>
      </c>
      <c r="B506" s="61">
        <v>0.73091810462268758</v>
      </c>
      <c r="C506" s="61">
        <f t="shared" si="23"/>
        <v>166</v>
      </c>
      <c r="D506" t="str">
        <f>LOOKUP(B506,'Info Sheet'!$L$2:$L$3,'Info Sheet'!$J$2:$J$3)</f>
        <v>Non-Rainy</v>
      </c>
      <c r="E506" s="172">
        <f>IF(D506='Info Sheet'!$J$3,'Info Sheet'!$M$3,'Info Sheet'!$M$2)</f>
        <v>1</v>
      </c>
      <c r="F506">
        <f>ROUNDDOWN(IF((C506*E506)&gt;'Info Sheet'!$B$21,'Info Sheet'!$B$21,(C506*E506)),0)</f>
        <v>166</v>
      </c>
      <c r="G506">
        <f t="shared" si="24"/>
        <v>3793.1000000000004</v>
      </c>
      <c r="H506" s="10">
        <f t="shared" si="25"/>
        <v>3313.1000000000004</v>
      </c>
    </row>
    <row r="507" spans="1:8">
      <c r="A507" s="51">
        <v>474</v>
      </c>
      <c r="B507" s="61">
        <v>0.15456006482682139</v>
      </c>
      <c r="C507" s="61">
        <f t="shared" si="23"/>
        <v>140</v>
      </c>
      <c r="D507" t="str">
        <f>LOOKUP(B507,'Info Sheet'!$L$2:$L$3,'Info Sheet'!$J$2:$J$3)</f>
        <v>Rainy, p</v>
      </c>
      <c r="E507" s="172">
        <f>IF(D507='Info Sheet'!$J$3,'Info Sheet'!$M$3,'Info Sheet'!$M$2)</f>
        <v>0.7</v>
      </c>
      <c r="F507">
        <f>ROUNDDOWN(IF((C507*E507)&gt;'Info Sheet'!$B$21,'Info Sheet'!$B$21,(C507*E507)),0)</f>
        <v>98</v>
      </c>
      <c r="G507">
        <f t="shared" si="24"/>
        <v>2239.3000000000002</v>
      </c>
      <c r="H507" s="10">
        <f t="shared" si="25"/>
        <v>1759.3000000000002</v>
      </c>
    </row>
    <row r="508" spans="1:8">
      <c r="A508" s="51">
        <v>475</v>
      </c>
      <c r="B508" s="61">
        <v>0.95060755692454058</v>
      </c>
      <c r="C508" s="61">
        <f t="shared" si="23"/>
        <v>182</v>
      </c>
      <c r="D508" t="str">
        <f>LOOKUP(B508,'Info Sheet'!$L$2:$L$3,'Info Sheet'!$J$2:$J$3)</f>
        <v>Non-Rainy</v>
      </c>
      <c r="E508" s="172">
        <f>IF(D508='Info Sheet'!$J$3,'Info Sheet'!$M$3,'Info Sheet'!$M$2)</f>
        <v>1</v>
      </c>
      <c r="F508">
        <f>ROUNDDOWN(IF((C508*E508)&gt;'Info Sheet'!$B$21,'Info Sheet'!$B$21,(C508*E508)),0)</f>
        <v>182</v>
      </c>
      <c r="G508">
        <f t="shared" si="24"/>
        <v>4158.7</v>
      </c>
      <c r="H508" s="10">
        <f t="shared" si="25"/>
        <v>3678.7</v>
      </c>
    </row>
    <row r="509" spans="1:8">
      <c r="A509" s="51">
        <v>476</v>
      </c>
      <c r="B509" s="61">
        <v>0.60596959275023554</v>
      </c>
      <c r="C509" s="61">
        <f t="shared" si="23"/>
        <v>161</v>
      </c>
      <c r="D509" t="str">
        <f>LOOKUP(B509,'Info Sheet'!$L$2:$L$3,'Info Sheet'!$J$2:$J$3)</f>
        <v>Non-Rainy</v>
      </c>
      <c r="E509" s="172">
        <f>IF(D509='Info Sheet'!$J$3,'Info Sheet'!$M$3,'Info Sheet'!$M$2)</f>
        <v>1</v>
      </c>
      <c r="F509">
        <f>ROUNDDOWN(IF((C509*E509)&gt;'Info Sheet'!$B$21,'Info Sheet'!$B$21,(C509*E509)),0)</f>
        <v>161</v>
      </c>
      <c r="G509">
        <f t="shared" si="24"/>
        <v>3678.8500000000004</v>
      </c>
      <c r="H509" s="10">
        <f t="shared" si="25"/>
        <v>3198.8500000000004</v>
      </c>
    </row>
    <row r="510" spans="1:8">
      <c r="A510" s="51">
        <v>477</v>
      </c>
      <c r="B510" s="61">
        <v>0.67395474374359055</v>
      </c>
      <c r="C510" s="61">
        <f t="shared" si="23"/>
        <v>163</v>
      </c>
      <c r="D510" t="str">
        <f>LOOKUP(B510,'Info Sheet'!$L$2:$L$3,'Info Sheet'!$J$2:$J$3)</f>
        <v>Non-Rainy</v>
      </c>
      <c r="E510" s="172">
        <f>IF(D510='Info Sheet'!$J$3,'Info Sheet'!$M$3,'Info Sheet'!$M$2)</f>
        <v>1</v>
      </c>
      <c r="F510">
        <f>ROUNDDOWN(IF((C510*E510)&gt;'Info Sheet'!$B$21,'Info Sheet'!$B$21,(C510*E510)),0)</f>
        <v>163</v>
      </c>
      <c r="G510">
        <f t="shared" si="24"/>
        <v>3724.55</v>
      </c>
      <c r="H510" s="10">
        <f t="shared" si="25"/>
        <v>3244.55</v>
      </c>
    </row>
    <row r="511" spans="1:8">
      <c r="A511" s="51">
        <v>478</v>
      </c>
      <c r="B511" s="61">
        <v>3.4063348472573196E-2</v>
      </c>
      <c r="C511" s="61">
        <f t="shared" si="23"/>
        <v>128</v>
      </c>
      <c r="D511" t="str">
        <f>LOOKUP(B511,'Info Sheet'!$L$2:$L$3,'Info Sheet'!$J$2:$J$3)</f>
        <v>Rainy, p</v>
      </c>
      <c r="E511" s="172">
        <f>IF(D511='Info Sheet'!$J$3,'Info Sheet'!$M$3,'Info Sheet'!$M$2)</f>
        <v>0.7</v>
      </c>
      <c r="F511">
        <f>ROUNDDOWN(IF((C511*E511)&gt;'Info Sheet'!$B$21,'Info Sheet'!$B$21,(C511*E511)),0)</f>
        <v>89</v>
      </c>
      <c r="G511">
        <f t="shared" si="24"/>
        <v>2033.65</v>
      </c>
      <c r="H511" s="10">
        <f t="shared" si="25"/>
        <v>1553.65</v>
      </c>
    </row>
    <row r="512" spans="1:8">
      <c r="A512" s="51">
        <v>479</v>
      </c>
      <c r="B512" s="61">
        <v>0.483890399768374</v>
      </c>
      <c r="C512" s="61">
        <f t="shared" si="23"/>
        <v>156</v>
      </c>
      <c r="D512" t="str">
        <f>LOOKUP(B512,'Info Sheet'!$L$2:$L$3,'Info Sheet'!$J$2:$J$3)</f>
        <v>Non-Rainy</v>
      </c>
      <c r="E512" s="172">
        <f>IF(D512='Info Sheet'!$J$3,'Info Sheet'!$M$3,'Info Sheet'!$M$2)</f>
        <v>1</v>
      </c>
      <c r="F512">
        <f>ROUNDDOWN(IF((C512*E512)&gt;'Info Sheet'!$B$21,'Info Sheet'!$B$21,(C512*E512)),0)</f>
        <v>156</v>
      </c>
      <c r="G512">
        <f t="shared" si="24"/>
        <v>3564.6000000000004</v>
      </c>
      <c r="H512" s="10">
        <f t="shared" si="25"/>
        <v>3084.6000000000004</v>
      </c>
    </row>
    <row r="513" spans="1:8">
      <c r="A513" s="51">
        <v>480</v>
      </c>
      <c r="B513" s="61">
        <v>0.30925578661964226</v>
      </c>
      <c r="C513" s="61">
        <f t="shared" si="23"/>
        <v>149</v>
      </c>
      <c r="D513" t="str">
        <f>LOOKUP(B513,'Info Sheet'!$L$2:$L$3,'Info Sheet'!$J$2:$J$3)</f>
        <v>Rainy, p</v>
      </c>
      <c r="E513" s="172">
        <f>IF(D513='Info Sheet'!$J$3,'Info Sheet'!$M$3,'Info Sheet'!$M$2)</f>
        <v>0.7</v>
      </c>
      <c r="F513">
        <f>ROUNDDOWN(IF((C513*E513)&gt;'Info Sheet'!$B$21,'Info Sheet'!$B$21,(C513*E513)),0)</f>
        <v>104</v>
      </c>
      <c r="G513">
        <f t="shared" si="24"/>
        <v>2376.4</v>
      </c>
      <c r="H513" s="10">
        <f t="shared" si="25"/>
        <v>1896.4</v>
      </c>
    </row>
    <row r="514" spans="1:8">
      <c r="A514" s="51">
        <v>481</v>
      </c>
      <c r="B514" s="61">
        <v>0.86835973024272861</v>
      </c>
      <c r="C514" s="61">
        <f t="shared" si="23"/>
        <v>174</v>
      </c>
      <c r="D514" t="str">
        <f>LOOKUP(B514,'Info Sheet'!$L$2:$L$3,'Info Sheet'!$J$2:$J$3)</f>
        <v>Non-Rainy</v>
      </c>
      <c r="E514" s="172">
        <f>IF(D514='Info Sheet'!$J$3,'Info Sheet'!$M$3,'Info Sheet'!$M$2)</f>
        <v>1</v>
      </c>
      <c r="F514">
        <f>ROUNDDOWN(IF((C514*E514)&gt;'Info Sheet'!$B$21,'Info Sheet'!$B$21,(C514*E514)),0)</f>
        <v>174</v>
      </c>
      <c r="G514">
        <f t="shared" si="24"/>
        <v>3975.9</v>
      </c>
      <c r="H514" s="10">
        <f t="shared" si="25"/>
        <v>3495.9</v>
      </c>
    </row>
    <row r="515" spans="1:8">
      <c r="A515" s="51">
        <v>482</v>
      </c>
      <c r="B515" s="61">
        <v>3.8172917223089686E-2</v>
      </c>
      <c r="C515" s="61">
        <f t="shared" si="23"/>
        <v>129</v>
      </c>
      <c r="D515" t="str">
        <f>LOOKUP(B515,'Info Sheet'!$L$2:$L$3,'Info Sheet'!$J$2:$J$3)</f>
        <v>Rainy, p</v>
      </c>
      <c r="E515" s="172">
        <f>IF(D515='Info Sheet'!$J$3,'Info Sheet'!$M$3,'Info Sheet'!$M$2)</f>
        <v>0.7</v>
      </c>
      <c r="F515">
        <f>ROUNDDOWN(IF((C515*E515)&gt;'Info Sheet'!$B$21,'Info Sheet'!$B$21,(C515*E515)),0)</f>
        <v>90</v>
      </c>
      <c r="G515">
        <f t="shared" si="24"/>
        <v>2056.5</v>
      </c>
      <c r="H515" s="10">
        <f t="shared" si="25"/>
        <v>1576.5</v>
      </c>
    </row>
    <row r="516" spans="1:8">
      <c r="A516" s="51">
        <v>483</v>
      </c>
      <c r="B516" s="61">
        <v>0.96209343437091122</v>
      </c>
      <c r="C516" s="61">
        <f t="shared" si="23"/>
        <v>184</v>
      </c>
      <c r="D516" t="str">
        <f>LOOKUP(B516,'Info Sheet'!$L$2:$L$3,'Info Sheet'!$J$2:$J$3)</f>
        <v>Non-Rainy</v>
      </c>
      <c r="E516" s="172">
        <f>IF(D516='Info Sheet'!$J$3,'Info Sheet'!$M$3,'Info Sheet'!$M$2)</f>
        <v>1</v>
      </c>
      <c r="F516">
        <f>ROUNDDOWN(IF((C516*E516)&gt;'Info Sheet'!$B$21,'Info Sheet'!$B$21,(C516*E516)),0)</f>
        <v>184</v>
      </c>
      <c r="G516">
        <f t="shared" si="24"/>
        <v>4204.4000000000005</v>
      </c>
      <c r="H516" s="10">
        <f t="shared" si="25"/>
        <v>3724.4000000000005</v>
      </c>
    </row>
    <row r="517" spans="1:8">
      <c r="A517" s="51">
        <v>484</v>
      </c>
      <c r="B517" s="61">
        <v>0.76083679693965278</v>
      </c>
      <c r="C517" s="61">
        <f t="shared" si="23"/>
        <v>167</v>
      </c>
      <c r="D517" t="str">
        <f>LOOKUP(B517,'Info Sheet'!$L$2:$L$3,'Info Sheet'!$J$2:$J$3)</f>
        <v>Non-Rainy</v>
      </c>
      <c r="E517" s="172">
        <f>IF(D517='Info Sheet'!$J$3,'Info Sheet'!$M$3,'Info Sheet'!$M$2)</f>
        <v>1</v>
      </c>
      <c r="F517">
        <f>ROUNDDOWN(IF((C517*E517)&gt;'Info Sheet'!$B$21,'Info Sheet'!$B$21,(C517*E517)),0)</f>
        <v>167</v>
      </c>
      <c r="G517">
        <f t="shared" si="24"/>
        <v>3815.9500000000003</v>
      </c>
      <c r="H517" s="10">
        <f t="shared" si="25"/>
        <v>3335.9500000000003</v>
      </c>
    </row>
    <row r="518" spans="1:8">
      <c r="A518" s="51">
        <v>485</v>
      </c>
      <c r="B518" s="61">
        <v>0.30375360120139827</v>
      </c>
      <c r="C518" s="61">
        <f t="shared" si="23"/>
        <v>148</v>
      </c>
      <c r="D518" t="str">
        <f>LOOKUP(B518,'Info Sheet'!$L$2:$L$3,'Info Sheet'!$J$2:$J$3)</f>
        <v>Rainy, p</v>
      </c>
      <c r="E518" s="172">
        <f>IF(D518='Info Sheet'!$J$3,'Info Sheet'!$M$3,'Info Sheet'!$M$2)</f>
        <v>0.7</v>
      </c>
      <c r="F518">
        <f>ROUNDDOWN(IF((C518*E518)&gt;'Info Sheet'!$B$21,'Info Sheet'!$B$21,(C518*E518)),0)</f>
        <v>103</v>
      </c>
      <c r="G518">
        <f t="shared" si="24"/>
        <v>2353.5500000000002</v>
      </c>
      <c r="H518" s="10">
        <f t="shared" si="25"/>
        <v>1873.5500000000002</v>
      </c>
    </row>
    <row r="519" spans="1:8">
      <c r="A519" s="51">
        <v>486</v>
      </c>
      <c r="B519" s="61">
        <v>0.3004456821636462</v>
      </c>
      <c r="C519" s="61">
        <f t="shared" si="23"/>
        <v>148</v>
      </c>
      <c r="D519" t="str">
        <f>LOOKUP(B519,'Info Sheet'!$L$2:$L$3,'Info Sheet'!$J$2:$J$3)</f>
        <v>Rainy, p</v>
      </c>
      <c r="E519" s="172">
        <f>IF(D519='Info Sheet'!$J$3,'Info Sheet'!$M$3,'Info Sheet'!$M$2)</f>
        <v>0.7</v>
      </c>
      <c r="F519">
        <f>ROUNDDOWN(IF((C519*E519)&gt;'Info Sheet'!$B$21,'Info Sheet'!$B$21,(C519*E519)),0)</f>
        <v>103</v>
      </c>
      <c r="G519">
        <f t="shared" si="24"/>
        <v>2353.5500000000002</v>
      </c>
      <c r="H519" s="10">
        <f t="shared" si="25"/>
        <v>1873.5500000000002</v>
      </c>
    </row>
    <row r="520" spans="1:8">
      <c r="A520" s="51">
        <v>487</v>
      </c>
      <c r="B520" s="61">
        <v>0.28910936413173716</v>
      </c>
      <c r="C520" s="61">
        <f t="shared" si="23"/>
        <v>148</v>
      </c>
      <c r="D520" t="str">
        <f>LOOKUP(B520,'Info Sheet'!$L$2:$L$3,'Info Sheet'!$J$2:$J$3)</f>
        <v>Rainy, p</v>
      </c>
      <c r="E520" s="172">
        <f>IF(D520='Info Sheet'!$J$3,'Info Sheet'!$M$3,'Info Sheet'!$M$2)</f>
        <v>0.7</v>
      </c>
      <c r="F520">
        <f>ROUNDDOWN(IF((C520*E520)&gt;'Info Sheet'!$B$21,'Info Sheet'!$B$21,(C520*E520)),0)</f>
        <v>103</v>
      </c>
      <c r="G520">
        <f t="shared" si="24"/>
        <v>2353.5500000000002</v>
      </c>
      <c r="H520" s="10">
        <f t="shared" si="25"/>
        <v>1873.5500000000002</v>
      </c>
    </row>
    <row r="521" spans="1:8">
      <c r="A521" s="51">
        <v>488</v>
      </c>
      <c r="B521" s="61">
        <v>0.88232433456963832</v>
      </c>
      <c r="C521" s="61">
        <f t="shared" si="23"/>
        <v>175</v>
      </c>
      <c r="D521" t="str">
        <f>LOOKUP(B521,'Info Sheet'!$L$2:$L$3,'Info Sheet'!$J$2:$J$3)</f>
        <v>Non-Rainy</v>
      </c>
      <c r="E521" s="172">
        <f>IF(D521='Info Sheet'!$J$3,'Info Sheet'!$M$3,'Info Sheet'!$M$2)</f>
        <v>1</v>
      </c>
      <c r="F521">
        <f>ROUNDDOWN(IF((C521*E521)&gt;'Info Sheet'!$B$21,'Info Sheet'!$B$21,(C521*E521)),0)</f>
        <v>175</v>
      </c>
      <c r="G521">
        <f t="shared" si="24"/>
        <v>3998.7500000000005</v>
      </c>
      <c r="H521" s="10">
        <f t="shared" si="25"/>
        <v>3518.7500000000005</v>
      </c>
    </row>
    <row r="522" spans="1:8">
      <c r="A522" s="51">
        <v>489</v>
      </c>
      <c r="B522" s="61">
        <v>0.43680663604139214</v>
      </c>
      <c r="C522" s="61">
        <f t="shared" si="23"/>
        <v>154</v>
      </c>
      <c r="D522" t="str">
        <f>LOOKUP(B522,'Info Sheet'!$L$2:$L$3,'Info Sheet'!$J$2:$J$3)</f>
        <v>Non-Rainy</v>
      </c>
      <c r="E522" s="172">
        <f>IF(D522='Info Sheet'!$J$3,'Info Sheet'!$M$3,'Info Sheet'!$M$2)</f>
        <v>1</v>
      </c>
      <c r="F522">
        <f>ROUNDDOWN(IF((C522*E522)&gt;'Info Sheet'!$B$21,'Info Sheet'!$B$21,(C522*E522)),0)</f>
        <v>154</v>
      </c>
      <c r="G522">
        <f t="shared" si="24"/>
        <v>3518.9</v>
      </c>
      <c r="H522" s="10">
        <f t="shared" si="25"/>
        <v>3038.9</v>
      </c>
    </row>
    <row r="523" spans="1:8">
      <c r="A523" s="51">
        <v>490</v>
      </c>
      <c r="B523" s="61">
        <v>0.38726458963839028</v>
      </c>
      <c r="C523" s="61">
        <f t="shared" si="23"/>
        <v>152</v>
      </c>
      <c r="D523" t="str">
        <f>LOOKUP(B523,'Info Sheet'!$L$2:$L$3,'Info Sheet'!$J$2:$J$3)</f>
        <v>Rainy, p</v>
      </c>
      <c r="E523" s="172">
        <f>IF(D523='Info Sheet'!$J$3,'Info Sheet'!$M$3,'Info Sheet'!$M$2)</f>
        <v>0.7</v>
      </c>
      <c r="F523">
        <f>ROUNDDOWN(IF((C523*E523)&gt;'Info Sheet'!$B$21,'Info Sheet'!$B$21,(C523*E523)),0)</f>
        <v>106</v>
      </c>
      <c r="G523">
        <f t="shared" si="24"/>
        <v>2422.1000000000004</v>
      </c>
      <c r="H523" s="10">
        <f t="shared" si="25"/>
        <v>1942.1000000000004</v>
      </c>
    </row>
    <row r="524" spans="1:8">
      <c r="A524" s="51">
        <v>491</v>
      </c>
      <c r="B524" s="61">
        <v>0.27764667118780861</v>
      </c>
      <c r="C524" s="61">
        <f t="shared" si="23"/>
        <v>147</v>
      </c>
      <c r="D524" t="str">
        <f>LOOKUP(B524,'Info Sheet'!$L$2:$L$3,'Info Sheet'!$J$2:$J$3)</f>
        <v>Rainy, p</v>
      </c>
      <c r="E524" s="172">
        <f>IF(D524='Info Sheet'!$J$3,'Info Sheet'!$M$3,'Info Sheet'!$M$2)</f>
        <v>0.7</v>
      </c>
      <c r="F524">
        <f>ROUNDDOWN(IF((C524*E524)&gt;'Info Sheet'!$B$21,'Info Sheet'!$B$21,(C524*E524)),0)</f>
        <v>102</v>
      </c>
      <c r="G524">
        <f t="shared" si="24"/>
        <v>2330.7000000000003</v>
      </c>
      <c r="H524" s="10">
        <f t="shared" si="25"/>
        <v>1850.7000000000003</v>
      </c>
    </row>
    <row r="525" spans="1:8">
      <c r="A525" s="51">
        <v>492</v>
      </c>
      <c r="B525" s="61">
        <v>7.9347078885714573E-2</v>
      </c>
      <c r="C525" s="61">
        <f t="shared" si="23"/>
        <v>134</v>
      </c>
      <c r="D525" t="str">
        <f>LOOKUP(B525,'Info Sheet'!$L$2:$L$3,'Info Sheet'!$J$2:$J$3)</f>
        <v>Rainy, p</v>
      </c>
      <c r="E525" s="172">
        <f>IF(D525='Info Sheet'!$J$3,'Info Sheet'!$M$3,'Info Sheet'!$M$2)</f>
        <v>0.7</v>
      </c>
      <c r="F525">
        <f>ROUNDDOWN(IF((C525*E525)&gt;'Info Sheet'!$B$21,'Info Sheet'!$B$21,(C525*E525)),0)</f>
        <v>93</v>
      </c>
      <c r="G525">
        <f t="shared" si="24"/>
        <v>2125.0500000000002</v>
      </c>
      <c r="H525" s="10">
        <f t="shared" si="25"/>
        <v>1645.0500000000002</v>
      </c>
    </row>
    <row r="526" spans="1:8">
      <c r="A526" s="51">
        <v>493</v>
      </c>
      <c r="B526" s="61">
        <v>0.25945934168156626</v>
      </c>
      <c r="C526" s="61">
        <f t="shared" si="23"/>
        <v>146</v>
      </c>
      <c r="D526" t="str">
        <f>LOOKUP(B526,'Info Sheet'!$L$2:$L$3,'Info Sheet'!$J$2:$J$3)</f>
        <v>Rainy, p</v>
      </c>
      <c r="E526" s="172">
        <f>IF(D526='Info Sheet'!$J$3,'Info Sheet'!$M$3,'Info Sheet'!$M$2)</f>
        <v>0.7</v>
      </c>
      <c r="F526">
        <f>ROUNDDOWN(IF((C526*E526)&gt;'Info Sheet'!$B$21,'Info Sheet'!$B$21,(C526*E526)),0)</f>
        <v>102</v>
      </c>
      <c r="G526">
        <f t="shared" si="24"/>
        <v>2330.7000000000003</v>
      </c>
      <c r="H526" s="10">
        <f t="shared" si="25"/>
        <v>1850.7000000000003</v>
      </c>
    </row>
    <row r="527" spans="1:8">
      <c r="A527" s="51">
        <v>494</v>
      </c>
      <c r="B527" s="61">
        <v>0.45548170523836151</v>
      </c>
      <c r="C527" s="61">
        <f t="shared" si="23"/>
        <v>155</v>
      </c>
      <c r="D527" t="str">
        <f>LOOKUP(B527,'Info Sheet'!$L$2:$L$3,'Info Sheet'!$J$2:$J$3)</f>
        <v>Non-Rainy</v>
      </c>
      <c r="E527" s="172">
        <f>IF(D527='Info Sheet'!$J$3,'Info Sheet'!$M$3,'Info Sheet'!$M$2)</f>
        <v>1</v>
      </c>
      <c r="F527">
        <f>ROUNDDOWN(IF((C527*E527)&gt;'Info Sheet'!$B$21,'Info Sheet'!$B$21,(C527*E527)),0)</f>
        <v>155</v>
      </c>
      <c r="G527">
        <f t="shared" si="24"/>
        <v>3541.75</v>
      </c>
      <c r="H527" s="10">
        <f t="shared" si="25"/>
        <v>3061.75</v>
      </c>
    </row>
    <row r="528" spans="1:8">
      <c r="A528" s="51">
        <v>495</v>
      </c>
      <c r="B528" s="61">
        <v>0.77747292700636927</v>
      </c>
      <c r="C528" s="61">
        <f t="shared" si="23"/>
        <v>168</v>
      </c>
      <c r="D528" t="str">
        <f>LOOKUP(B528,'Info Sheet'!$L$2:$L$3,'Info Sheet'!$J$2:$J$3)</f>
        <v>Non-Rainy</v>
      </c>
      <c r="E528" s="172">
        <f>IF(D528='Info Sheet'!$J$3,'Info Sheet'!$M$3,'Info Sheet'!$M$2)</f>
        <v>1</v>
      </c>
      <c r="F528">
        <f>ROUNDDOWN(IF((C528*E528)&gt;'Info Sheet'!$B$21,'Info Sheet'!$B$21,(C528*E528)),0)</f>
        <v>168</v>
      </c>
      <c r="G528">
        <f t="shared" si="24"/>
        <v>3838.8</v>
      </c>
      <c r="H528" s="10">
        <f t="shared" si="25"/>
        <v>3358.8</v>
      </c>
    </row>
    <row r="529" spans="1:8">
      <c r="A529" s="51">
        <v>496</v>
      </c>
      <c r="B529" s="61">
        <v>0.40303337403126183</v>
      </c>
      <c r="C529" s="61">
        <f t="shared" si="23"/>
        <v>152</v>
      </c>
      <c r="D529" t="str">
        <f>LOOKUP(B529,'Info Sheet'!$L$2:$L$3,'Info Sheet'!$J$2:$J$3)</f>
        <v>Non-Rainy</v>
      </c>
      <c r="E529" s="172">
        <f>IF(D529='Info Sheet'!$J$3,'Info Sheet'!$M$3,'Info Sheet'!$M$2)</f>
        <v>1</v>
      </c>
      <c r="F529">
        <f>ROUNDDOWN(IF((C529*E529)&gt;'Info Sheet'!$B$21,'Info Sheet'!$B$21,(C529*E529)),0)</f>
        <v>152</v>
      </c>
      <c r="G529">
        <f t="shared" si="24"/>
        <v>3473.2000000000003</v>
      </c>
      <c r="H529" s="10">
        <f t="shared" si="25"/>
        <v>2993.2000000000003</v>
      </c>
    </row>
    <row r="530" spans="1:8">
      <c r="A530" s="51">
        <v>497</v>
      </c>
      <c r="B530" s="61">
        <v>0.50647890918637561</v>
      </c>
      <c r="C530" s="61">
        <f t="shared" si="23"/>
        <v>157</v>
      </c>
      <c r="D530" t="str">
        <f>LOOKUP(B530,'Info Sheet'!$L$2:$L$3,'Info Sheet'!$J$2:$J$3)</f>
        <v>Non-Rainy</v>
      </c>
      <c r="E530" s="172">
        <f>IF(D530='Info Sheet'!$J$3,'Info Sheet'!$M$3,'Info Sheet'!$M$2)</f>
        <v>1</v>
      </c>
      <c r="F530">
        <f>ROUNDDOWN(IF((C530*E530)&gt;'Info Sheet'!$B$21,'Info Sheet'!$B$21,(C530*E530)),0)</f>
        <v>157</v>
      </c>
      <c r="G530">
        <f t="shared" si="24"/>
        <v>3587.4500000000003</v>
      </c>
      <c r="H530" s="10">
        <f t="shared" si="25"/>
        <v>3107.4500000000003</v>
      </c>
    </row>
    <row r="531" spans="1:8">
      <c r="A531" s="51">
        <v>498</v>
      </c>
      <c r="B531" s="61">
        <v>0.63528066812226469</v>
      </c>
      <c r="C531" s="61">
        <f t="shared" si="23"/>
        <v>162</v>
      </c>
      <c r="D531" t="str">
        <f>LOOKUP(B531,'Info Sheet'!$L$2:$L$3,'Info Sheet'!$J$2:$J$3)</f>
        <v>Non-Rainy</v>
      </c>
      <c r="E531" s="172">
        <f>IF(D531='Info Sheet'!$J$3,'Info Sheet'!$M$3,'Info Sheet'!$M$2)</f>
        <v>1</v>
      </c>
      <c r="F531">
        <f>ROUNDDOWN(IF((C531*E531)&gt;'Info Sheet'!$B$21,'Info Sheet'!$B$21,(C531*E531)),0)</f>
        <v>162</v>
      </c>
      <c r="G531">
        <f t="shared" si="24"/>
        <v>3701.7000000000003</v>
      </c>
      <c r="H531" s="10">
        <f t="shared" si="25"/>
        <v>3221.7000000000003</v>
      </c>
    </row>
    <row r="532" spans="1:8">
      <c r="A532" s="51">
        <v>499</v>
      </c>
      <c r="B532" s="61">
        <v>0.27446931721973578</v>
      </c>
      <c r="C532" s="61">
        <f t="shared" si="23"/>
        <v>147</v>
      </c>
      <c r="D532" t="str">
        <f>LOOKUP(B532,'Info Sheet'!$L$2:$L$3,'Info Sheet'!$J$2:$J$3)</f>
        <v>Rainy, p</v>
      </c>
      <c r="E532" s="172">
        <f>IF(D532='Info Sheet'!$J$3,'Info Sheet'!$M$3,'Info Sheet'!$M$2)</f>
        <v>0.7</v>
      </c>
      <c r="F532">
        <f>ROUNDDOWN(IF((C532*E532)&gt;'Info Sheet'!$B$21,'Info Sheet'!$B$21,(C532*E532)),0)</f>
        <v>102</v>
      </c>
      <c r="G532">
        <f t="shared" si="24"/>
        <v>2330.7000000000003</v>
      </c>
      <c r="H532" s="10">
        <f t="shared" si="25"/>
        <v>1850.7000000000003</v>
      </c>
    </row>
    <row r="533" spans="1:8">
      <c r="A533" s="51">
        <v>500</v>
      </c>
      <c r="B533" s="61">
        <v>0.16543367203821824</v>
      </c>
      <c r="C533" s="61">
        <f t="shared" si="23"/>
        <v>141</v>
      </c>
      <c r="D533" t="str">
        <f>LOOKUP(B533,'Info Sheet'!$L$2:$L$3,'Info Sheet'!$J$2:$J$3)</f>
        <v>Rainy, p</v>
      </c>
      <c r="E533" s="172">
        <f>IF(D533='Info Sheet'!$J$3,'Info Sheet'!$M$3,'Info Sheet'!$M$2)</f>
        <v>0.7</v>
      </c>
      <c r="F533">
        <f>ROUNDDOWN(IF((C533*E533)&gt;'Info Sheet'!$B$21,'Info Sheet'!$B$21,(C533*E533)),0)</f>
        <v>98</v>
      </c>
      <c r="G533">
        <f t="shared" si="24"/>
        <v>2239.3000000000002</v>
      </c>
      <c r="H533" s="10">
        <f t="shared" si="25"/>
        <v>1759.3000000000002</v>
      </c>
    </row>
    <row r="534" spans="1:8">
      <c r="A534" s="51">
        <v>501</v>
      </c>
      <c r="B534" s="61">
        <v>6.5637277888054957E-2</v>
      </c>
      <c r="C534" s="61">
        <f t="shared" si="23"/>
        <v>133</v>
      </c>
      <c r="D534" t="str">
        <f>LOOKUP(B534,'Info Sheet'!$L$2:$L$3,'Info Sheet'!$J$2:$J$3)</f>
        <v>Rainy, p</v>
      </c>
      <c r="E534" s="172">
        <f>IF(D534='Info Sheet'!$J$3,'Info Sheet'!$M$3,'Info Sheet'!$M$2)</f>
        <v>0.7</v>
      </c>
      <c r="F534">
        <f>ROUNDDOWN(IF((C534*E534)&gt;'Info Sheet'!$B$21,'Info Sheet'!$B$21,(C534*E534)),0)</f>
        <v>93</v>
      </c>
      <c r="G534">
        <f t="shared" si="24"/>
        <v>2125.0500000000002</v>
      </c>
      <c r="H534" s="10">
        <f t="shared" si="25"/>
        <v>1645.0500000000002</v>
      </c>
    </row>
    <row r="535" spans="1:8">
      <c r="A535" s="51">
        <v>502</v>
      </c>
      <c r="B535" s="61">
        <v>0.54858822846230859</v>
      </c>
      <c r="C535" s="61">
        <f t="shared" si="23"/>
        <v>158</v>
      </c>
      <c r="D535" t="str">
        <f>LOOKUP(B535,'Info Sheet'!$L$2:$L$3,'Info Sheet'!$J$2:$J$3)</f>
        <v>Non-Rainy</v>
      </c>
      <c r="E535" s="172">
        <f>IF(D535='Info Sheet'!$J$3,'Info Sheet'!$M$3,'Info Sheet'!$M$2)</f>
        <v>1</v>
      </c>
      <c r="F535">
        <f>ROUNDDOWN(IF((C535*E535)&gt;'Info Sheet'!$B$21,'Info Sheet'!$B$21,(C535*E535)),0)</f>
        <v>158</v>
      </c>
      <c r="G535">
        <f t="shared" si="24"/>
        <v>3610.3</v>
      </c>
      <c r="H535" s="10">
        <f t="shared" si="25"/>
        <v>3130.3</v>
      </c>
    </row>
    <row r="536" spans="1:8">
      <c r="A536" s="51">
        <v>503</v>
      </c>
      <c r="B536" s="61">
        <v>1.7587516966536154E-2</v>
      </c>
      <c r="C536" s="61">
        <f t="shared" si="23"/>
        <v>123</v>
      </c>
      <c r="D536" t="str">
        <f>LOOKUP(B536,'Info Sheet'!$L$2:$L$3,'Info Sheet'!$J$2:$J$3)</f>
        <v>Rainy, p</v>
      </c>
      <c r="E536" s="172">
        <f>IF(D536='Info Sheet'!$J$3,'Info Sheet'!$M$3,'Info Sheet'!$M$2)</f>
        <v>0.7</v>
      </c>
      <c r="F536">
        <f>ROUNDDOWN(IF((C536*E536)&gt;'Info Sheet'!$B$21,'Info Sheet'!$B$21,(C536*E536)),0)</f>
        <v>86</v>
      </c>
      <c r="G536">
        <f t="shared" si="24"/>
        <v>1965.1000000000001</v>
      </c>
      <c r="H536" s="10">
        <f t="shared" si="25"/>
        <v>1485.1000000000001</v>
      </c>
    </row>
    <row r="537" spans="1:8">
      <c r="A537" s="51">
        <v>504</v>
      </c>
      <c r="B537" s="61">
        <v>0.16179312031416859</v>
      </c>
      <c r="C537" s="61">
        <f t="shared" si="23"/>
        <v>141</v>
      </c>
      <c r="D537" t="str">
        <f>LOOKUP(B537,'Info Sheet'!$L$2:$L$3,'Info Sheet'!$J$2:$J$3)</f>
        <v>Rainy, p</v>
      </c>
      <c r="E537" s="172">
        <f>IF(D537='Info Sheet'!$J$3,'Info Sheet'!$M$3,'Info Sheet'!$M$2)</f>
        <v>0.7</v>
      </c>
      <c r="F537">
        <f>ROUNDDOWN(IF((C537*E537)&gt;'Info Sheet'!$B$21,'Info Sheet'!$B$21,(C537*E537)),0)</f>
        <v>98</v>
      </c>
      <c r="G537">
        <f t="shared" si="24"/>
        <v>2239.3000000000002</v>
      </c>
      <c r="H537" s="10">
        <f t="shared" si="25"/>
        <v>1759.3000000000002</v>
      </c>
    </row>
    <row r="538" spans="1:8">
      <c r="A538" s="51">
        <v>505</v>
      </c>
      <c r="B538" s="61">
        <v>0.45772363100865587</v>
      </c>
      <c r="C538" s="61">
        <f t="shared" si="23"/>
        <v>155</v>
      </c>
      <c r="D538" t="str">
        <f>LOOKUP(B538,'Info Sheet'!$L$2:$L$3,'Info Sheet'!$J$2:$J$3)</f>
        <v>Non-Rainy</v>
      </c>
      <c r="E538" s="172">
        <f>IF(D538='Info Sheet'!$J$3,'Info Sheet'!$M$3,'Info Sheet'!$M$2)</f>
        <v>1</v>
      </c>
      <c r="F538">
        <f>ROUNDDOWN(IF((C538*E538)&gt;'Info Sheet'!$B$21,'Info Sheet'!$B$21,(C538*E538)),0)</f>
        <v>155</v>
      </c>
      <c r="G538">
        <f t="shared" si="24"/>
        <v>3541.75</v>
      </c>
      <c r="H538" s="10">
        <f t="shared" si="25"/>
        <v>3061.75</v>
      </c>
    </row>
    <row r="539" spans="1:8">
      <c r="A539" s="51">
        <v>506</v>
      </c>
      <c r="B539" s="61">
        <v>0.69259639454002442</v>
      </c>
      <c r="C539" s="61">
        <f t="shared" si="23"/>
        <v>164</v>
      </c>
      <c r="D539" t="str">
        <f>LOOKUP(B539,'Info Sheet'!$L$2:$L$3,'Info Sheet'!$J$2:$J$3)</f>
        <v>Non-Rainy</v>
      </c>
      <c r="E539" s="172">
        <f>IF(D539='Info Sheet'!$J$3,'Info Sheet'!$M$3,'Info Sheet'!$M$2)</f>
        <v>1</v>
      </c>
      <c r="F539">
        <f>ROUNDDOWN(IF((C539*E539)&gt;'Info Sheet'!$B$21,'Info Sheet'!$B$21,(C539*E539)),0)</f>
        <v>164</v>
      </c>
      <c r="G539">
        <f t="shared" si="24"/>
        <v>3747.4</v>
      </c>
      <c r="H539" s="10">
        <f t="shared" si="25"/>
        <v>3267.4</v>
      </c>
    </row>
    <row r="540" spans="1:8">
      <c r="A540" s="51">
        <v>507</v>
      </c>
      <c r="B540" s="61">
        <v>0.51460788541356084</v>
      </c>
      <c r="C540" s="61">
        <f t="shared" si="23"/>
        <v>157</v>
      </c>
      <c r="D540" t="str">
        <f>LOOKUP(B540,'Info Sheet'!$L$2:$L$3,'Info Sheet'!$J$2:$J$3)</f>
        <v>Non-Rainy</v>
      </c>
      <c r="E540" s="172">
        <f>IF(D540='Info Sheet'!$J$3,'Info Sheet'!$M$3,'Info Sheet'!$M$2)</f>
        <v>1</v>
      </c>
      <c r="F540">
        <f>ROUNDDOWN(IF((C540*E540)&gt;'Info Sheet'!$B$21,'Info Sheet'!$B$21,(C540*E540)),0)</f>
        <v>157</v>
      </c>
      <c r="G540">
        <f t="shared" si="24"/>
        <v>3587.4500000000003</v>
      </c>
      <c r="H540" s="10">
        <f t="shared" si="25"/>
        <v>3107.4500000000003</v>
      </c>
    </row>
    <row r="541" spans="1:8">
      <c r="A541" s="51">
        <v>508</v>
      </c>
      <c r="B541" s="61">
        <v>0.30978914098863597</v>
      </c>
      <c r="C541" s="61">
        <f t="shared" si="23"/>
        <v>149</v>
      </c>
      <c r="D541" t="str">
        <f>LOOKUP(B541,'Info Sheet'!$L$2:$L$3,'Info Sheet'!$J$2:$J$3)</f>
        <v>Rainy, p</v>
      </c>
      <c r="E541" s="172">
        <f>IF(D541='Info Sheet'!$J$3,'Info Sheet'!$M$3,'Info Sheet'!$M$2)</f>
        <v>0.7</v>
      </c>
      <c r="F541">
        <f>ROUNDDOWN(IF((C541*E541)&gt;'Info Sheet'!$B$21,'Info Sheet'!$B$21,(C541*E541)),0)</f>
        <v>104</v>
      </c>
      <c r="G541">
        <f t="shared" si="24"/>
        <v>2376.4</v>
      </c>
      <c r="H541" s="10">
        <f t="shared" si="25"/>
        <v>1896.4</v>
      </c>
    </row>
    <row r="542" spans="1:8">
      <c r="A542" s="51">
        <v>509</v>
      </c>
      <c r="B542" s="61">
        <v>4.0107731664490442E-3</v>
      </c>
      <c r="C542" s="61">
        <f t="shared" si="23"/>
        <v>115</v>
      </c>
      <c r="D542" t="str">
        <f>LOOKUP(B542,'Info Sheet'!$L$2:$L$3,'Info Sheet'!$J$2:$J$3)</f>
        <v>Rainy, p</v>
      </c>
      <c r="E542" s="172">
        <f>IF(D542='Info Sheet'!$J$3,'Info Sheet'!$M$3,'Info Sheet'!$M$2)</f>
        <v>0.7</v>
      </c>
      <c r="F542">
        <f>ROUNDDOWN(IF((C542*E542)&gt;'Info Sheet'!$B$21,'Info Sheet'!$B$21,(C542*E542)),0)</f>
        <v>80</v>
      </c>
      <c r="G542">
        <f t="shared" si="24"/>
        <v>1828</v>
      </c>
      <c r="H542" s="10">
        <f t="shared" si="25"/>
        <v>1348</v>
      </c>
    </row>
    <row r="543" spans="1:8">
      <c r="A543" s="51">
        <v>510</v>
      </c>
      <c r="B543" s="61">
        <v>0.90548731324382503</v>
      </c>
      <c r="C543" s="61">
        <f t="shared" si="23"/>
        <v>177</v>
      </c>
      <c r="D543" t="str">
        <f>LOOKUP(B543,'Info Sheet'!$L$2:$L$3,'Info Sheet'!$J$2:$J$3)</f>
        <v>Non-Rainy</v>
      </c>
      <c r="E543" s="172">
        <f>IF(D543='Info Sheet'!$J$3,'Info Sheet'!$M$3,'Info Sheet'!$M$2)</f>
        <v>1</v>
      </c>
      <c r="F543">
        <f>ROUNDDOWN(IF((C543*E543)&gt;'Info Sheet'!$B$21,'Info Sheet'!$B$21,(C543*E543)),0)</f>
        <v>177</v>
      </c>
      <c r="G543">
        <f t="shared" si="24"/>
        <v>4044.4500000000003</v>
      </c>
      <c r="H543" s="10">
        <f t="shared" si="25"/>
        <v>3564.4500000000003</v>
      </c>
    </row>
    <row r="544" spans="1:8">
      <c r="A544" s="51">
        <v>511</v>
      </c>
      <c r="B544" s="61">
        <v>4.0961956308756431E-2</v>
      </c>
      <c r="C544" s="61">
        <f t="shared" si="23"/>
        <v>129</v>
      </c>
      <c r="D544" t="str">
        <f>LOOKUP(B544,'Info Sheet'!$L$2:$L$3,'Info Sheet'!$J$2:$J$3)</f>
        <v>Rainy, p</v>
      </c>
      <c r="E544" s="172">
        <f>IF(D544='Info Sheet'!$J$3,'Info Sheet'!$M$3,'Info Sheet'!$M$2)</f>
        <v>0.7</v>
      </c>
      <c r="F544">
        <f>ROUNDDOWN(IF((C544*E544)&gt;'Info Sheet'!$B$21,'Info Sheet'!$B$21,(C544*E544)),0)</f>
        <v>90</v>
      </c>
      <c r="G544">
        <f t="shared" si="24"/>
        <v>2056.5</v>
      </c>
      <c r="H544" s="10">
        <f t="shared" si="25"/>
        <v>1576.5</v>
      </c>
    </row>
    <row r="545" spans="1:8">
      <c r="A545" s="51">
        <v>512</v>
      </c>
      <c r="B545" s="61">
        <v>0.77479048523667648</v>
      </c>
      <c r="C545" s="61">
        <f t="shared" si="23"/>
        <v>168</v>
      </c>
      <c r="D545" t="str">
        <f>LOOKUP(B545,'Info Sheet'!$L$2:$L$3,'Info Sheet'!$J$2:$J$3)</f>
        <v>Non-Rainy</v>
      </c>
      <c r="E545" s="172">
        <f>IF(D545='Info Sheet'!$J$3,'Info Sheet'!$M$3,'Info Sheet'!$M$2)</f>
        <v>1</v>
      </c>
      <c r="F545">
        <f>ROUNDDOWN(IF((C545*E545)&gt;'Info Sheet'!$B$21,'Info Sheet'!$B$21,(C545*E545)),0)</f>
        <v>168</v>
      </c>
      <c r="G545">
        <f t="shared" si="24"/>
        <v>3838.8</v>
      </c>
      <c r="H545" s="10">
        <f t="shared" si="25"/>
        <v>3358.8</v>
      </c>
    </row>
    <row r="546" spans="1:8">
      <c r="A546" s="51">
        <v>513</v>
      </c>
      <c r="B546" s="61">
        <v>0.1971063595574406</v>
      </c>
      <c r="C546" s="61">
        <f t="shared" ref="C546:C609" si="26">ROUNDDOWN(_xlfn.NORM.INV(B546,$B$18,$B$22),0)</f>
        <v>143</v>
      </c>
      <c r="D546" t="str">
        <f>LOOKUP(B546,'Info Sheet'!$L$2:$L$3,'Info Sheet'!$J$2:$J$3)</f>
        <v>Rainy, p</v>
      </c>
      <c r="E546" s="172">
        <f>IF(D546='Info Sheet'!$J$3,'Info Sheet'!$M$3,'Info Sheet'!$M$2)</f>
        <v>0.7</v>
      </c>
      <c r="F546">
        <f>ROUNDDOWN(IF((C546*E546)&gt;'Info Sheet'!$B$21,'Info Sheet'!$B$21,(C546*E546)),0)</f>
        <v>100</v>
      </c>
      <c r="G546">
        <f t="shared" ref="G546:G609" si="27">F546*$J$27</f>
        <v>2285</v>
      </c>
      <c r="H546" s="10">
        <f t="shared" ref="H546:H609" si="28">G546-$J$28</f>
        <v>1805</v>
      </c>
    </row>
    <row r="547" spans="1:8">
      <c r="A547" s="51">
        <v>514</v>
      </c>
      <c r="B547" s="61">
        <v>0.13227316152126511</v>
      </c>
      <c r="C547" s="61">
        <f t="shared" si="26"/>
        <v>139</v>
      </c>
      <c r="D547" t="str">
        <f>LOOKUP(B547,'Info Sheet'!$L$2:$L$3,'Info Sheet'!$J$2:$J$3)</f>
        <v>Rainy, p</v>
      </c>
      <c r="E547" s="172">
        <f>IF(D547='Info Sheet'!$J$3,'Info Sheet'!$M$3,'Info Sheet'!$M$2)</f>
        <v>0.7</v>
      </c>
      <c r="F547">
        <f>ROUNDDOWN(IF((C547*E547)&gt;'Info Sheet'!$B$21,'Info Sheet'!$B$21,(C547*E547)),0)</f>
        <v>97</v>
      </c>
      <c r="G547">
        <f t="shared" si="27"/>
        <v>2216.4500000000003</v>
      </c>
      <c r="H547" s="10">
        <f t="shared" si="28"/>
        <v>1736.4500000000003</v>
      </c>
    </row>
    <row r="548" spans="1:8">
      <c r="A548" s="51">
        <v>515</v>
      </c>
      <c r="B548" s="61">
        <v>0.48734930639225671</v>
      </c>
      <c r="C548" s="61">
        <f t="shared" si="26"/>
        <v>156</v>
      </c>
      <c r="D548" t="str">
        <f>LOOKUP(B548,'Info Sheet'!$L$2:$L$3,'Info Sheet'!$J$2:$J$3)</f>
        <v>Non-Rainy</v>
      </c>
      <c r="E548" s="172">
        <f>IF(D548='Info Sheet'!$J$3,'Info Sheet'!$M$3,'Info Sheet'!$M$2)</f>
        <v>1</v>
      </c>
      <c r="F548">
        <f>ROUNDDOWN(IF((C548*E548)&gt;'Info Sheet'!$B$21,'Info Sheet'!$B$21,(C548*E548)),0)</f>
        <v>156</v>
      </c>
      <c r="G548">
        <f t="shared" si="27"/>
        <v>3564.6000000000004</v>
      </c>
      <c r="H548" s="10">
        <f t="shared" si="28"/>
        <v>3084.6000000000004</v>
      </c>
    </row>
    <row r="549" spans="1:8">
      <c r="A549" s="51">
        <v>516</v>
      </c>
      <c r="B549" s="61">
        <v>0.82942787254629102</v>
      </c>
      <c r="C549" s="61">
        <f t="shared" si="26"/>
        <v>171</v>
      </c>
      <c r="D549" t="str">
        <f>LOOKUP(B549,'Info Sheet'!$L$2:$L$3,'Info Sheet'!$J$2:$J$3)</f>
        <v>Non-Rainy</v>
      </c>
      <c r="E549" s="172">
        <f>IF(D549='Info Sheet'!$J$3,'Info Sheet'!$M$3,'Info Sheet'!$M$2)</f>
        <v>1</v>
      </c>
      <c r="F549">
        <f>ROUNDDOWN(IF((C549*E549)&gt;'Info Sheet'!$B$21,'Info Sheet'!$B$21,(C549*E549)),0)</f>
        <v>171</v>
      </c>
      <c r="G549">
        <f t="shared" si="27"/>
        <v>3907.3500000000004</v>
      </c>
      <c r="H549" s="10">
        <f t="shared" si="28"/>
        <v>3427.3500000000004</v>
      </c>
    </row>
    <row r="550" spans="1:8">
      <c r="A550" s="51">
        <v>517</v>
      </c>
      <c r="B550" s="61">
        <v>0.95395821691708593</v>
      </c>
      <c r="C550" s="61">
        <f t="shared" si="26"/>
        <v>183</v>
      </c>
      <c r="D550" t="str">
        <f>LOOKUP(B550,'Info Sheet'!$L$2:$L$3,'Info Sheet'!$J$2:$J$3)</f>
        <v>Non-Rainy</v>
      </c>
      <c r="E550" s="172">
        <f>IF(D550='Info Sheet'!$J$3,'Info Sheet'!$M$3,'Info Sheet'!$M$2)</f>
        <v>1</v>
      </c>
      <c r="F550">
        <f>ROUNDDOWN(IF((C550*E550)&gt;'Info Sheet'!$B$21,'Info Sheet'!$B$21,(C550*E550)),0)</f>
        <v>183</v>
      </c>
      <c r="G550">
        <f t="shared" si="27"/>
        <v>4181.55</v>
      </c>
      <c r="H550" s="10">
        <f t="shared" si="28"/>
        <v>3701.55</v>
      </c>
    </row>
    <row r="551" spans="1:8">
      <c r="A551" s="51">
        <v>518</v>
      </c>
      <c r="B551" s="61">
        <v>0.27498740702255819</v>
      </c>
      <c r="C551" s="61">
        <f t="shared" si="26"/>
        <v>147</v>
      </c>
      <c r="D551" t="str">
        <f>LOOKUP(B551,'Info Sheet'!$L$2:$L$3,'Info Sheet'!$J$2:$J$3)</f>
        <v>Rainy, p</v>
      </c>
      <c r="E551" s="172">
        <f>IF(D551='Info Sheet'!$J$3,'Info Sheet'!$M$3,'Info Sheet'!$M$2)</f>
        <v>0.7</v>
      </c>
      <c r="F551">
        <f>ROUNDDOWN(IF((C551*E551)&gt;'Info Sheet'!$B$21,'Info Sheet'!$B$21,(C551*E551)),0)</f>
        <v>102</v>
      </c>
      <c r="G551">
        <f t="shared" si="27"/>
        <v>2330.7000000000003</v>
      </c>
      <c r="H551" s="10">
        <f t="shared" si="28"/>
        <v>1850.7000000000003</v>
      </c>
    </row>
    <row r="552" spans="1:8">
      <c r="A552" s="51">
        <v>519</v>
      </c>
      <c r="B552" s="61">
        <v>0.58583368672428515</v>
      </c>
      <c r="C552" s="61">
        <f t="shared" si="26"/>
        <v>160</v>
      </c>
      <c r="D552" t="str">
        <f>LOOKUP(B552,'Info Sheet'!$L$2:$L$3,'Info Sheet'!$J$2:$J$3)</f>
        <v>Non-Rainy</v>
      </c>
      <c r="E552" s="172">
        <f>IF(D552='Info Sheet'!$J$3,'Info Sheet'!$M$3,'Info Sheet'!$M$2)</f>
        <v>1</v>
      </c>
      <c r="F552">
        <f>ROUNDDOWN(IF((C552*E552)&gt;'Info Sheet'!$B$21,'Info Sheet'!$B$21,(C552*E552)),0)</f>
        <v>160</v>
      </c>
      <c r="G552">
        <f t="shared" si="27"/>
        <v>3656</v>
      </c>
      <c r="H552" s="10">
        <f t="shared" si="28"/>
        <v>3176</v>
      </c>
    </row>
    <row r="553" spans="1:8">
      <c r="A553" s="51">
        <v>520</v>
      </c>
      <c r="B553" s="61">
        <v>3.0332244702917954E-2</v>
      </c>
      <c r="C553" s="61">
        <f t="shared" si="26"/>
        <v>127</v>
      </c>
      <c r="D553" t="str">
        <f>LOOKUP(B553,'Info Sheet'!$L$2:$L$3,'Info Sheet'!$J$2:$J$3)</f>
        <v>Rainy, p</v>
      </c>
      <c r="E553" s="172">
        <f>IF(D553='Info Sheet'!$J$3,'Info Sheet'!$M$3,'Info Sheet'!$M$2)</f>
        <v>0.7</v>
      </c>
      <c r="F553">
        <f>ROUNDDOWN(IF((C553*E553)&gt;'Info Sheet'!$B$21,'Info Sheet'!$B$21,(C553*E553)),0)</f>
        <v>88</v>
      </c>
      <c r="G553">
        <f t="shared" si="27"/>
        <v>2010.8000000000002</v>
      </c>
      <c r="H553" s="10">
        <f t="shared" si="28"/>
        <v>1530.8000000000002</v>
      </c>
    </row>
    <row r="554" spans="1:8">
      <c r="A554" s="51">
        <v>521</v>
      </c>
      <c r="B554" s="61">
        <v>0.22371510744756307</v>
      </c>
      <c r="C554" s="61">
        <f t="shared" si="26"/>
        <v>144</v>
      </c>
      <c r="D554" t="str">
        <f>LOOKUP(B554,'Info Sheet'!$L$2:$L$3,'Info Sheet'!$J$2:$J$3)</f>
        <v>Rainy, p</v>
      </c>
      <c r="E554" s="172">
        <f>IF(D554='Info Sheet'!$J$3,'Info Sheet'!$M$3,'Info Sheet'!$M$2)</f>
        <v>0.7</v>
      </c>
      <c r="F554">
        <f>ROUNDDOWN(IF((C554*E554)&gt;'Info Sheet'!$B$21,'Info Sheet'!$B$21,(C554*E554)),0)</f>
        <v>100</v>
      </c>
      <c r="G554">
        <f t="shared" si="27"/>
        <v>2285</v>
      </c>
      <c r="H554" s="10">
        <f t="shared" si="28"/>
        <v>1805</v>
      </c>
    </row>
    <row r="555" spans="1:8">
      <c r="A555" s="51">
        <v>522</v>
      </c>
      <c r="B555" s="61">
        <v>0.51779944896098473</v>
      </c>
      <c r="C555" s="61">
        <f t="shared" si="26"/>
        <v>157</v>
      </c>
      <c r="D555" t="str">
        <f>LOOKUP(B555,'Info Sheet'!$L$2:$L$3,'Info Sheet'!$J$2:$J$3)</f>
        <v>Non-Rainy</v>
      </c>
      <c r="E555" s="172">
        <f>IF(D555='Info Sheet'!$J$3,'Info Sheet'!$M$3,'Info Sheet'!$M$2)</f>
        <v>1</v>
      </c>
      <c r="F555">
        <f>ROUNDDOWN(IF((C555*E555)&gt;'Info Sheet'!$B$21,'Info Sheet'!$B$21,(C555*E555)),0)</f>
        <v>157</v>
      </c>
      <c r="G555">
        <f t="shared" si="27"/>
        <v>3587.4500000000003</v>
      </c>
      <c r="H555" s="10">
        <f t="shared" si="28"/>
        <v>3107.4500000000003</v>
      </c>
    </row>
    <row r="556" spans="1:8">
      <c r="A556" s="51">
        <v>523</v>
      </c>
      <c r="B556" s="61">
        <v>6.7395560400993371E-2</v>
      </c>
      <c r="C556" s="61">
        <f t="shared" si="26"/>
        <v>133</v>
      </c>
      <c r="D556" t="str">
        <f>LOOKUP(B556,'Info Sheet'!$L$2:$L$3,'Info Sheet'!$J$2:$J$3)</f>
        <v>Rainy, p</v>
      </c>
      <c r="E556" s="172">
        <f>IF(D556='Info Sheet'!$J$3,'Info Sheet'!$M$3,'Info Sheet'!$M$2)</f>
        <v>0.7</v>
      </c>
      <c r="F556">
        <f>ROUNDDOWN(IF((C556*E556)&gt;'Info Sheet'!$B$21,'Info Sheet'!$B$21,(C556*E556)),0)</f>
        <v>93</v>
      </c>
      <c r="G556">
        <f t="shared" si="27"/>
        <v>2125.0500000000002</v>
      </c>
      <c r="H556" s="10">
        <f t="shared" si="28"/>
        <v>1645.0500000000002</v>
      </c>
    </row>
    <row r="557" spans="1:8">
      <c r="A557" s="51">
        <v>524</v>
      </c>
      <c r="B557" s="61">
        <v>0.71811171725199985</v>
      </c>
      <c r="C557" s="61">
        <f t="shared" si="26"/>
        <v>165</v>
      </c>
      <c r="D557" t="str">
        <f>LOOKUP(B557,'Info Sheet'!$L$2:$L$3,'Info Sheet'!$J$2:$J$3)</f>
        <v>Non-Rainy</v>
      </c>
      <c r="E557" s="172">
        <f>IF(D557='Info Sheet'!$J$3,'Info Sheet'!$M$3,'Info Sheet'!$M$2)</f>
        <v>1</v>
      </c>
      <c r="F557">
        <f>ROUNDDOWN(IF((C557*E557)&gt;'Info Sheet'!$B$21,'Info Sheet'!$B$21,(C557*E557)),0)</f>
        <v>165</v>
      </c>
      <c r="G557">
        <f t="shared" si="27"/>
        <v>3770.2500000000005</v>
      </c>
      <c r="H557" s="10">
        <f t="shared" si="28"/>
        <v>3290.2500000000005</v>
      </c>
    </row>
    <row r="558" spans="1:8">
      <c r="A558" s="51">
        <v>525</v>
      </c>
      <c r="B558" s="61">
        <v>0.79453878512169507</v>
      </c>
      <c r="C558" s="61">
        <f t="shared" si="26"/>
        <v>169</v>
      </c>
      <c r="D558" t="str">
        <f>LOOKUP(B558,'Info Sheet'!$L$2:$L$3,'Info Sheet'!$J$2:$J$3)</f>
        <v>Non-Rainy</v>
      </c>
      <c r="E558" s="172">
        <f>IF(D558='Info Sheet'!$J$3,'Info Sheet'!$M$3,'Info Sheet'!$M$2)</f>
        <v>1</v>
      </c>
      <c r="F558">
        <f>ROUNDDOWN(IF((C558*E558)&gt;'Info Sheet'!$B$21,'Info Sheet'!$B$21,(C558*E558)),0)</f>
        <v>169</v>
      </c>
      <c r="G558">
        <f t="shared" si="27"/>
        <v>3861.65</v>
      </c>
      <c r="H558" s="10">
        <f t="shared" si="28"/>
        <v>3381.65</v>
      </c>
    </row>
    <row r="559" spans="1:8">
      <c r="A559" s="51">
        <v>526</v>
      </c>
      <c r="B559" s="61">
        <v>0.67298346422081068</v>
      </c>
      <c r="C559" s="61">
        <f t="shared" si="26"/>
        <v>163</v>
      </c>
      <c r="D559" t="str">
        <f>LOOKUP(B559,'Info Sheet'!$L$2:$L$3,'Info Sheet'!$J$2:$J$3)</f>
        <v>Non-Rainy</v>
      </c>
      <c r="E559" s="172">
        <f>IF(D559='Info Sheet'!$J$3,'Info Sheet'!$M$3,'Info Sheet'!$M$2)</f>
        <v>1</v>
      </c>
      <c r="F559">
        <f>ROUNDDOWN(IF((C559*E559)&gt;'Info Sheet'!$B$21,'Info Sheet'!$B$21,(C559*E559)),0)</f>
        <v>163</v>
      </c>
      <c r="G559">
        <f t="shared" si="27"/>
        <v>3724.55</v>
      </c>
      <c r="H559" s="10">
        <f t="shared" si="28"/>
        <v>3244.55</v>
      </c>
    </row>
    <row r="560" spans="1:8">
      <c r="A560" s="51">
        <v>527</v>
      </c>
      <c r="B560" s="61">
        <v>0.41035207110316774</v>
      </c>
      <c r="C560" s="61">
        <f t="shared" si="26"/>
        <v>153</v>
      </c>
      <c r="D560" t="str">
        <f>LOOKUP(B560,'Info Sheet'!$L$2:$L$3,'Info Sheet'!$J$2:$J$3)</f>
        <v>Non-Rainy</v>
      </c>
      <c r="E560" s="172">
        <f>IF(D560='Info Sheet'!$J$3,'Info Sheet'!$M$3,'Info Sheet'!$M$2)</f>
        <v>1</v>
      </c>
      <c r="F560">
        <f>ROUNDDOWN(IF((C560*E560)&gt;'Info Sheet'!$B$21,'Info Sheet'!$B$21,(C560*E560)),0)</f>
        <v>153</v>
      </c>
      <c r="G560">
        <f t="shared" si="27"/>
        <v>3496.05</v>
      </c>
      <c r="H560" s="10">
        <f t="shared" si="28"/>
        <v>3016.05</v>
      </c>
    </row>
    <row r="561" spans="1:8">
      <c r="A561" s="51">
        <v>528</v>
      </c>
      <c r="B561" s="61">
        <v>0.5221462189887659</v>
      </c>
      <c r="C561" s="61">
        <f t="shared" si="26"/>
        <v>157</v>
      </c>
      <c r="D561" t="str">
        <f>LOOKUP(B561,'Info Sheet'!$L$2:$L$3,'Info Sheet'!$J$2:$J$3)</f>
        <v>Non-Rainy</v>
      </c>
      <c r="E561" s="172">
        <f>IF(D561='Info Sheet'!$J$3,'Info Sheet'!$M$3,'Info Sheet'!$M$2)</f>
        <v>1</v>
      </c>
      <c r="F561">
        <f>ROUNDDOWN(IF((C561*E561)&gt;'Info Sheet'!$B$21,'Info Sheet'!$B$21,(C561*E561)),0)</f>
        <v>157</v>
      </c>
      <c r="G561">
        <f t="shared" si="27"/>
        <v>3587.4500000000003</v>
      </c>
      <c r="H561" s="10">
        <f t="shared" si="28"/>
        <v>3107.4500000000003</v>
      </c>
    </row>
    <row r="562" spans="1:8">
      <c r="A562" s="51">
        <v>529</v>
      </c>
      <c r="B562" s="61">
        <v>0.62049589692388618</v>
      </c>
      <c r="C562" s="61">
        <f t="shared" si="26"/>
        <v>161</v>
      </c>
      <c r="D562" t="str">
        <f>LOOKUP(B562,'Info Sheet'!$L$2:$L$3,'Info Sheet'!$J$2:$J$3)</f>
        <v>Non-Rainy</v>
      </c>
      <c r="E562" s="172">
        <f>IF(D562='Info Sheet'!$J$3,'Info Sheet'!$M$3,'Info Sheet'!$M$2)</f>
        <v>1</v>
      </c>
      <c r="F562">
        <f>ROUNDDOWN(IF((C562*E562)&gt;'Info Sheet'!$B$21,'Info Sheet'!$B$21,(C562*E562)),0)</f>
        <v>161</v>
      </c>
      <c r="G562">
        <f t="shared" si="27"/>
        <v>3678.8500000000004</v>
      </c>
      <c r="H562" s="10">
        <f t="shared" si="28"/>
        <v>3198.8500000000004</v>
      </c>
    </row>
    <row r="563" spans="1:8">
      <c r="A563" s="51">
        <v>530</v>
      </c>
      <c r="B563" s="61">
        <v>0.47083570142733666</v>
      </c>
      <c r="C563" s="61">
        <f t="shared" si="26"/>
        <v>155</v>
      </c>
      <c r="D563" t="str">
        <f>LOOKUP(B563,'Info Sheet'!$L$2:$L$3,'Info Sheet'!$J$2:$J$3)</f>
        <v>Non-Rainy</v>
      </c>
      <c r="E563" s="172">
        <f>IF(D563='Info Sheet'!$J$3,'Info Sheet'!$M$3,'Info Sheet'!$M$2)</f>
        <v>1</v>
      </c>
      <c r="F563">
        <f>ROUNDDOWN(IF((C563*E563)&gt;'Info Sheet'!$B$21,'Info Sheet'!$B$21,(C563*E563)),0)</f>
        <v>155</v>
      </c>
      <c r="G563">
        <f t="shared" si="27"/>
        <v>3541.75</v>
      </c>
      <c r="H563" s="10">
        <f t="shared" si="28"/>
        <v>3061.75</v>
      </c>
    </row>
    <row r="564" spans="1:8">
      <c r="A564" s="51">
        <v>531</v>
      </c>
      <c r="B564" s="61">
        <v>0.85390669171121325</v>
      </c>
      <c r="C564" s="61">
        <f t="shared" si="26"/>
        <v>173</v>
      </c>
      <c r="D564" t="str">
        <f>LOOKUP(B564,'Info Sheet'!$L$2:$L$3,'Info Sheet'!$J$2:$J$3)</f>
        <v>Non-Rainy</v>
      </c>
      <c r="E564" s="172">
        <f>IF(D564='Info Sheet'!$J$3,'Info Sheet'!$M$3,'Info Sheet'!$M$2)</f>
        <v>1</v>
      </c>
      <c r="F564">
        <f>ROUNDDOWN(IF((C564*E564)&gt;'Info Sheet'!$B$21,'Info Sheet'!$B$21,(C564*E564)),0)</f>
        <v>173</v>
      </c>
      <c r="G564">
        <f t="shared" si="27"/>
        <v>3953.05</v>
      </c>
      <c r="H564" s="10">
        <f t="shared" si="28"/>
        <v>3473.05</v>
      </c>
    </row>
    <row r="565" spans="1:8">
      <c r="A565" s="51">
        <v>532</v>
      </c>
      <c r="B565" s="61">
        <v>0.70519668379865774</v>
      </c>
      <c r="C565" s="61">
        <f t="shared" si="26"/>
        <v>165</v>
      </c>
      <c r="D565" t="str">
        <f>LOOKUP(B565,'Info Sheet'!$L$2:$L$3,'Info Sheet'!$J$2:$J$3)</f>
        <v>Non-Rainy</v>
      </c>
      <c r="E565" s="172">
        <f>IF(D565='Info Sheet'!$J$3,'Info Sheet'!$M$3,'Info Sheet'!$M$2)</f>
        <v>1</v>
      </c>
      <c r="F565">
        <f>ROUNDDOWN(IF((C565*E565)&gt;'Info Sheet'!$B$21,'Info Sheet'!$B$21,(C565*E565)),0)</f>
        <v>165</v>
      </c>
      <c r="G565">
        <f t="shared" si="27"/>
        <v>3770.2500000000005</v>
      </c>
      <c r="H565" s="10">
        <f t="shared" si="28"/>
        <v>3290.2500000000005</v>
      </c>
    </row>
    <row r="566" spans="1:8">
      <c r="A566" s="51">
        <v>533</v>
      </c>
      <c r="B566" s="61">
        <v>0.37975807725135258</v>
      </c>
      <c r="C566" s="61">
        <f t="shared" si="26"/>
        <v>152</v>
      </c>
      <c r="D566" t="str">
        <f>LOOKUP(B566,'Info Sheet'!$L$2:$L$3,'Info Sheet'!$J$2:$J$3)</f>
        <v>Rainy, p</v>
      </c>
      <c r="E566" s="172">
        <f>IF(D566='Info Sheet'!$J$3,'Info Sheet'!$M$3,'Info Sheet'!$M$2)</f>
        <v>0.7</v>
      </c>
      <c r="F566">
        <f>ROUNDDOWN(IF((C566*E566)&gt;'Info Sheet'!$B$21,'Info Sheet'!$B$21,(C566*E566)),0)</f>
        <v>106</v>
      </c>
      <c r="G566">
        <f t="shared" si="27"/>
        <v>2422.1000000000004</v>
      </c>
      <c r="H566" s="10">
        <f t="shared" si="28"/>
        <v>1942.1000000000004</v>
      </c>
    </row>
    <row r="567" spans="1:8">
      <c r="A567" s="51">
        <v>534</v>
      </c>
      <c r="B567" s="61">
        <v>0.75810804550924382</v>
      </c>
      <c r="C567" s="61">
        <f t="shared" si="26"/>
        <v>167</v>
      </c>
      <c r="D567" t="str">
        <f>LOOKUP(B567,'Info Sheet'!$L$2:$L$3,'Info Sheet'!$J$2:$J$3)</f>
        <v>Non-Rainy</v>
      </c>
      <c r="E567" s="172">
        <f>IF(D567='Info Sheet'!$J$3,'Info Sheet'!$M$3,'Info Sheet'!$M$2)</f>
        <v>1</v>
      </c>
      <c r="F567">
        <f>ROUNDDOWN(IF((C567*E567)&gt;'Info Sheet'!$B$21,'Info Sheet'!$B$21,(C567*E567)),0)</f>
        <v>167</v>
      </c>
      <c r="G567">
        <f t="shared" si="27"/>
        <v>3815.9500000000003</v>
      </c>
      <c r="H567" s="10">
        <f t="shared" si="28"/>
        <v>3335.9500000000003</v>
      </c>
    </row>
    <row r="568" spans="1:8">
      <c r="A568" s="51">
        <v>535</v>
      </c>
      <c r="B568" s="61">
        <v>4.3994113481425789E-2</v>
      </c>
      <c r="C568" s="61">
        <f t="shared" si="26"/>
        <v>130</v>
      </c>
      <c r="D568" t="str">
        <f>LOOKUP(B568,'Info Sheet'!$L$2:$L$3,'Info Sheet'!$J$2:$J$3)</f>
        <v>Rainy, p</v>
      </c>
      <c r="E568" s="172">
        <f>IF(D568='Info Sheet'!$J$3,'Info Sheet'!$M$3,'Info Sheet'!$M$2)</f>
        <v>0.7</v>
      </c>
      <c r="F568">
        <f>ROUNDDOWN(IF((C568*E568)&gt;'Info Sheet'!$B$21,'Info Sheet'!$B$21,(C568*E568)),0)</f>
        <v>91</v>
      </c>
      <c r="G568">
        <f t="shared" si="27"/>
        <v>2079.35</v>
      </c>
      <c r="H568" s="10">
        <f t="shared" si="28"/>
        <v>1599.35</v>
      </c>
    </row>
    <row r="569" spans="1:8">
      <c r="A569" s="51">
        <v>536</v>
      </c>
      <c r="B569" s="61">
        <v>0.84082107575151988</v>
      </c>
      <c r="C569" s="61">
        <f t="shared" si="26"/>
        <v>172</v>
      </c>
      <c r="D569" t="str">
        <f>LOOKUP(B569,'Info Sheet'!$L$2:$L$3,'Info Sheet'!$J$2:$J$3)</f>
        <v>Non-Rainy</v>
      </c>
      <c r="E569" s="172">
        <f>IF(D569='Info Sheet'!$J$3,'Info Sheet'!$M$3,'Info Sheet'!$M$2)</f>
        <v>1</v>
      </c>
      <c r="F569">
        <f>ROUNDDOWN(IF((C569*E569)&gt;'Info Sheet'!$B$21,'Info Sheet'!$B$21,(C569*E569)),0)</f>
        <v>172</v>
      </c>
      <c r="G569">
        <f t="shared" si="27"/>
        <v>3930.2000000000003</v>
      </c>
      <c r="H569" s="10">
        <f t="shared" si="28"/>
        <v>3450.2000000000003</v>
      </c>
    </row>
    <row r="570" spans="1:8">
      <c r="A570" s="51">
        <v>537</v>
      </c>
      <c r="B570" s="61">
        <v>0.92978694856871946</v>
      </c>
      <c r="C570" s="61">
        <f t="shared" si="26"/>
        <v>179</v>
      </c>
      <c r="D570" t="str">
        <f>LOOKUP(B570,'Info Sheet'!$L$2:$L$3,'Info Sheet'!$J$2:$J$3)</f>
        <v>Non-Rainy</v>
      </c>
      <c r="E570" s="172">
        <f>IF(D570='Info Sheet'!$J$3,'Info Sheet'!$M$3,'Info Sheet'!$M$2)</f>
        <v>1</v>
      </c>
      <c r="F570">
        <f>ROUNDDOWN(IF((C570*E570)&gt;'Info Sheet'!$B$21,'Info Sheet'!$B$21,(C570*E570)),0)</f>
        <v>179</v>
      </c>
      <c r="G570">
        <f t="shared" si="27"/>
        <v>4090.15</v>
      </c>
      <c r="H570" s="10">
        <f t="shared" si="28"/>
        <v>3610.15</v>
      </c>
    </row>
    <row r="571" spans="1:8">
      <c r="A571" s="51">
        <v>538</v>
      </c>
      <c r="B571" s="61">
        <v>0.4175925229202998</v>
      </c>
      <c r="C571" s="61">
        <f t="shared" si="26"/>
        <v>153</v>
      </c>
      <c r="D571" t="str">
        <f>LOOKUP(B571,'Info Sheet'!$L$2:$L$3,'Info Sheet'!$J$2:$J$3)</f>
        <v>Non-Rainy</v>
      </c>
      <c r="E571" s="172">
        <f>IF(D571='Info Sheet'!$J$3,'Info Sheet'!$M$3,'Info Sheet'!$M$2)</f>
        <v>1</v>
      </c>
      <c r="F571">
        <f>ROUNDDOWN(IF((C571*E571)&gt;'Info Sheet'!$B$21,'Info Sheet'!$B$21,(C571*E571)),0)</f>
        <v>153</v>
      </c>
      <c r="G571">
        <f t="shared" si="27"/>
        <v>3496.05</v>
      </c>
      <c r="H571" s="10">
        <f t="shared" si="28"/>
        <v>3016.05</v>
      </c>
    </row>
    <row r="572" spans="1:8">
      <c r="A572" s="51">
        <v>539</v>
      </c>
      <c r="B572" s="61">
        <v>0.28023681286355973</v>
      </c>
      <c r="C572" s="61">
        <f t="shared" si="26"/>
        <v>147</v>
      </c>
      <c r="D572" t="str">
        <f>LOOKUP(B572,'Info Sheet'!$L$2:$L$3,'Info Sheet'!$J$2:$J$3)</f>
        <v>Rainy, p</v>
      </c>
      <c r="E572" s="172">
        <f>IF(D572='Info Sheet'!$J$3,'Info Sheet'!$M$3,'Info Sheet'!$M$2)</f>
        <v>0.7</v>
      </c>
      <c r="F572">
        <f>ROUNDDOWN(IF((C572*E572)&gt;'Info Sheet'!$B$21,'Info Sheet'!$B$21,(C572*E572)),0)</f>
        <v>102</v>
      </c>
      <c r="G572">
        <f t="shared" si="27"/>
        <v>2330.7000000000003</v>
      </c>
      <c r="H572" s="10">
        <f t="shared" si="28"/>
        <v>1850.7000000000003</v>
      </c>
    </row>
    <row r="573" spans="1:8">
      <c r="A573" s="51">
        <v>540</v>
      </c>
      <c r="B573" s="61">
        <v>0.20580239629545038</v>
      </c>
      <c r="C573" s="61">
        <f t="shared" si="26"/>
        <v>143</v>
      </c>
      <c r="D573" t="str">
        <f>LOOKUP(B573,'Info Sheet'!$L$2:$L$3,'Info Sheet'!$J$2:$J$3)</f>
        <v>Rainy, p</v>
      </c>
      <c r="E573" s="172">
        <f>IF(D573='Info Sheet'!$J$3,'Info Sheet'!$M$3,'Info Sheet'!$M$2)</f>
        <v>0.7</v>
      </c>
      <c r="F573">
        <f>ROUNDDOWN(IF((C573*E573)&gt;'Info Sheet'!$B$21,'Info Sheet'!$B$21,(C573*E573)),0)</f>
        <v>100</v>
      </c>
      <c r="G573">
        <f t="shared" si="27"/>
        <v>2285</v>
      </c>
      <c r="H573" s="10">
        <f t="shared" si="28"/>
        <v>1805</v>
      </c>
    </row>
    <row r="574" spans="1:8">
      <c r="A574" s="51">
        <v>541</v>
      </c>
      <c r="B574" s="61">
        <v>0.45210007376981776</v>
      </c>
      <c r="C574" s="61">
        <f t="shared" si="26"/>
        <v>154</v>
      </c>
      <c r="D574" t="str">
        <f>LOOKUP(B574,'Info Sheet'!$L$2:$L$3,'Info Sheet'!$J$2:$J$3)</f>
        <v>Non-Rainy</v>
      </c>
      <c r="E574" s="172">
        <f>IF(D574='Info Sheet'!$J$3,'Info Sheet'!$M$3,'Info Sheet'!$M$2)</f>
        <v>1</v>
      </c>
      <c r="F574">
        <f>ROUNDDOWN(IF((C574*E574)&gt;'Info Sheet'!$B$21,'Info Sheet'!$B$21,(C574*E574)),0)</f>
        <v>154</v>
      </c>
      <c r="G574">
        <f t="shared" si="27"/>
        <v>3518.9</v>
      </c>
      <c r="H574" s="10">
        <f t="shared" si="28"/>
        <v>3038.9</v>
      </c>
    </row>
    <row r="575" spans="1:8">
      <c r="A575" s="51">
        <v>542</v>
      </c>
      <c r="B575" s="61">
        <v>8.6517554492859583E-2</v>
      </c>
      <c r="C575" s="61">
        <f t="shared" si="26"/>
        <v>135</v>
      </c>
      <c r="D575" t="str">
        <f>LOOKUP(B575,'Info Sheet'!$L$2:$L$3,'Info Sheet'!$J$2:$J$3)</f>
        <v>Rainy, p</v>
      </c>
      <c r="E575" s="172">
        <f>IF(D575='Info Sheet'!$J$3,'Info Sheet'!$M$3,'Info Sheet'!$M$2)</f>
        <v>0.7</v>
      </c>
      <c r="F575">
        <f>ROUNDDOWN(IF((C575*E575)&gt;'Info Sheet'!$B$21,'Info Sheet'!$B$21,(C575*E575)),0)</f>
        <v>94</v>
      </c>
      <c r="G575">
        <f t="shared" si="27"/>
        <v>2147.9</v>
      </c>
      <c r="H575" s="10">
        <f t="shared" si="28"/>
        <v>1667.9</v>
      </c>
    </row>
    <row r="576" spans="1:8">
      <c r="A576" s="51">
        <v>543</v>
      </c>
      <c r="B576" s="61">
        <v>0.42453512874205324</v>
      </c>
      <c r="C576" s="61">
        <f t="shared" si="26"/>
        <v>153</v>
      </c>
      <c r="D576" t="str">
        <f>LOOKUP(B576,'Info Sheet'!$L$2:$L$3,'Info Sheet'!$J$2:$J$3)</f>
        <v>Non-Rainy</v>
      </c>
      <c r="E576" s="172">
        <f>IF(D576='Info Sheet'!$J$3,'Info Sheet'!$M$3,'Info Sheet'!$M$2)</f>
        <v>1</v>
      </c>
      <c r="F576">
        <f>ROUNDDOWN(IF((C576*E576)&gt;'Info Sheet'!$B$21,'Info Sheet'!$B$21,(C576*E576)),0)</f>
        <v>153</v>
      </c>
      <c r="G576">
        <f t="shared" si="27"/>
        <v>3496.05</v>
      </c>
      <c r="H576" s="10">
        <f t="shared" si="28"/>
        <v>3016.05</v>
      </c>
    </row>
    <row r="577" spans="1:8">
      <c r="A577" s="51">
        <v>544</v>
      </c>
      <c r="B577" s="61">
        <v>0.28436878371571395</v>
      </c>
      <c r="C577" s="61">
        <f t="shared" si="26"/>
        <v>147</v>
      </c>
      <c r="D577" t="str">
        <f>LOOKUP(B577,'Info Sheet'!$L$2:$L$3,'Info Sheet'!$J$2:$J$3)</f>
        <v>Rainy, p</v>
      </c>
      <c r="E577" s="172">
        <f>IF(D577='Info Sheet'!$J$3,'Info Sheet'!$M$3,'Info Sheet'!$M$2)</f>
        <v>0.7</v>
      </c>
      <c r="F577">
        <f>ROUNDDOWN(IF((C577*E577)&gt;'Info Sheet'!$B$21,'Info Sheet'!$B$21,(C577*E577)),0)</f>
        <v>102</v>
      </c>
      <c r="G577">
        <f t="shared" si="27"/>
        <v>2330.7000000000003</v>
      </c>
      <c r="H577" s="10">
        <f t="shared" si="28"/>
        <v>1850.7000000000003</v>
      </c>
    </row>
    <row r="578" spans="1:8">
      <c r="A578" s="51">
        <v>545</v>
      </c>
      <c r="B578" s="61">
        <v>0.19192349114242913</v>
      </c>
      <c r="C578" s="61">
        <f t="shared" si="26"/>
        <v>143</v>
      </c>
      <c r="D578" t="str">
        <f>LOOKUP(B578,'Info Sheet'!$L$2:$L$3,'Info Sheet'!$J$2:$J$3)</f>
        <v>Rainy, p</v>
      </c>
      <c r="E578" s="172">
        <f>IF(D578='Info Sheet'!$J$3,'Info Sheet'!$M$3,'Info Sheet'!$M$2)</f>
        <v>0.7</v>
      </c>
      <c r="F578">
        <f>ROUNDDOWN(IF((C578*E578)&gt;'Info Sheet'!$B$21,'Info Sheet'!$B$21,(C578*E578)),0)</f>
        <v>100</v>
      </c>
      <c r="G578">
        <f t="shared" si="27"/>
        <v>2285</v>
      </c>
      <c r="H578" s="10">
        <f t="shared" si="28"/>
        <v>1805</v>
      </c>
    </row>
    <row r="579" spans="1:8">
      <c r="A579" s="51">
        <v>546</v>
      </c>
      <c r="B579" s="61">
        <v>0.65805249507757901</v>
      </c>
      <c r="C579" s="61">
        <f t="shared" si="26"/>
        <v>163</v>
      </c>
      <c r="D579" t="str">
        <f>LOOKUP(B579,'Info Sheet'!$L$2:$L$3,'Info Sheet'!$J$2:$J$3)</f>
        <v>Non-Rainy</v>
      </c>
      <c r="E579" s="172">
        <f>IF(D579='Info Sheet'!$J$3,'Info Sheet'!$M$3,'Info Sheet'!$M$2)</f>
        <v>1</v>
      </c>
      <c r="F579">
        <f>ROUNDDOWN(IF((C579*E579)&gt;'Info Sheet'!$B$21,'Info Sheet'!$B$21,(C579*E579)),0)</f>
        <v>163</v>
      </c>
      <c r="G579">
        <f t="shared" si="27"/>
        <v>3724.55</v>
      </c>
      <c r="H579" s="10">
        <f t="shared" si="28"/>
        <v>3244.55</v>
      </c>
    </row>
    <row r="580" spans="1:8">
      <c r="A580" s="51">
        <v>547</v>
      </c>
      <c r="B580" s="61">
        <v>0.84552991224414176</v>
      </c>
      <c r="C580" s="61">
        <f t="shared" si="26"/>
        <v>172</v>
      </c>
      <c r="D580" t="str">
        <f>LOOKUP(B580,'Info Sheet'!$L$2:$L$3,'Info Sheet'!$J$2:$J$3)</f>
        <v>Non-Rainy</v>
      </c>
      <c r="E580" s="172">
        <f>IF(D580='Info Sheet'!$J$3,'Info Sheet'!$M$3,'Info Sheet'!$M$2)</f>
        <v>1</v>
      </c>
      <c r="F580">
        <f>ROUNDDOWN(IF((C580*E580)&gt;'Info Sheet'!$B$21,'Info Sheet'!$B$21,(C580*E580)),0)</f>
        <v>172</v>
      </c>
      <c r="G580">
        <f t="shared" si="27"/>
        <v>3930.2000000000003</v>
      </c>
      <c r="H580" s="10">
        <f t="shared" si="28"/>
        <v>3450.2000000000003</v>
      </c>
    </row>
    <row r="581" spans="1:8">
      <c r="A581" s="51">
        <v>548</v>
      </c>
      <c r="B581" s="61">
        <v>6.7985049899166317E-4</v>
      </c>
      <c r="C581" s="61">
        <f t="shared" si="26"/>
        <v>106</v>
      </c>
      <c r="D581" t="str">
        <f>LOOKUP(B581,'Info Sheet'!$L$2:$L$3,'Info Sheet'!$J$2:$J$3)</f>
        <v>Rainy, p</v>
      </c>
      <c r="E581" s="172">
        <f>IF(D581='Info Sheet'!$J$3,'Info Sheet'!$M$3,'Info Sheet'!$M$2)</f>
        <v>0.7</v>
      </c>
      <c r="F581">
        <f>ROUNDDOWN(IF((C581*E581)&gt;'Info Sheet'!$B$21,'Info Sheet'!$B$21,(C581*E581)),0)</f>
        <v>74</v>
      </c>
      <c r="G581">
        <f t="shared" si="27"/>
        <v>1690.9</v>
      </c>
      <c r="H581" s="10">
        <f t="shared" si="28"/>
        <v>1210.9000000000001</v>
      </c>
    </row>
    <row r="582" spans="1:8">
      <c r="A582" s="51">
        <v>549</v>
      </c>
      <c r="B582" s="61">
        <v>0.31606867503799085</v>
      </c>
      <c r="C582" s="61">
        <f t="shared" si="26"/>
        <v>149</v>
      </c>
      <c r="D582" t="str">
        <f>LOOKUP(B582,'Info Sheet'!$L$2:$L$3,'Info Sheet'!$J$2:$J$3)</f>
        <v>Rainy, p</v>
      </c>
      <c r="E582" s="172">
        <f>IF(D582='Info Sheet'!$J$3,'Info Sheet'!$M$3,'Info Sheet'!$M$2)</f>
        <v>0.7</v>
      </c>
      <c r="F582">
        <f>ROUNDDOWN(IF((C582*E582)&gt;'Info Sheet'!$B$21,'Info Sheet'!$B$21,(C582*E582)),0)</f>
        <v>104</v>
      </c>
      <c r="G582">
        <f t="shared" si="27"/>
        <v>2376.4</v>
      </c>
      <c r="H582" s="10">
        <f t="shared" si="28"/>
        <v>1896.4</v>
      </c>
    </row>
    <row r="583" spans="1:8">
      <c r="A583" s="51">
        <v>550</v>
      </c>
      <c r="B583" s="61">
        <v>0.31151667028118413</v>
      </c>
      <c r="C583" s="61">
        <f t="shared" si="26"/>
        <v>149</v>
      </c>
      <c r="D583" t="str">
        <f>LOOKUP(B583,'Info Sheet'!$L$2:$L$3,'Info Sheet'!$J$2:$J$3)</f>
        <v>Rainy, p</v>
      </c>
      <c r="E583" s="172">
        <f>IF(D583='Info Sheet'!$J$3,'Info Sheet'!$M$3,'Info Sheet'!$M$2)</f>
        <v>0.7</v>
      </c>
      <c r="F583">
        <f>ROUNDDOWN(IF((C583*E583)&gt;'Info Sheet'!$B$21,'Info Sheet'!$B$21,(C583*E583)),0)</f>
        <v>104</v>
      </c>
      <c r="G583">
        <f t="shared" si="27"/>
        <v>2376.4</v>
      </c>
      <c r="H583" s="10">
        <f t="shared" si="28"/>
        <v>1896.4</v>
      </c>
    </row>
    <row r="584" spans="1:8">
      <c r="A584" s="51">
        <v>551</v>
      </c>
      <c r="B584" s="61">
        <v>0.86078228018697311</v>
      </c>
      <c r="C584" s="61">
        <f t="shared" si="26"/>
        <v>173</v>
      </c>
      <c r="D584" t="str">
        <f>LOOKUP(B584,'Info Sheet'!$L$2:$L$3,'Info Sheet'!$J$2:$J$3)</f>
        <v>Non-Rainy</v>
      </c>
      <c r="E584" s="172">
        <f>IF(D584='Info Sheet'!$J$3,'Info Sheet'!$M$3,'Info Sheet'!$M$2)</f>
        <v>1</v>
      </c>
      <c r="F584">
        <f>ROUNDDOWN(IF((C584*E584)&gt;'Info Sheet'!$B$21,'Info Sheet'!$B$21,(C584*E584)),0)</f>
        <v>173</v>
      </c>
      <c r="G584">
        <f t="shared" si="27"/>
        <v>3953.05</v>
      </c>
      <c r="H584" s="10">
        <f t="shared" si="28"/>
        <v>3473.05</v>
      </c>
    </row>
    <row r="585" spans="1:8">
      <c r="A585" s="51">
        <v>552</v>
      </c>
      <c r="B585" s="61">
        <v>0.69043755869691548</v>
      </c>
      <c r="C585" s="61">
        <f t="shared" si="26"/>
        <v>164</v>
      </c>
      <c r="D585" t="str">
        <f>LOOKUP(B585,'Info Sheet'!$L$2:$L$3,'Info Sheet'!$J$2:$J$3)</f>
        <v>Non-Rainy</v>
      </c>
      <c r="E585" s="172">
        <f>IF(D585='Info Sheet'!$J$3,'Info Sheet'!$M$3,'Info Sheet'!$M$2)</f>
        <v>1</v>
      </c>
      <c r="F585">
        <f>ROUNDDOWN(IF((C585*E585)&gt;'Info Sheet'!$B$21,'Info Sheet'!$B$21,(C585*E585)),0)</f>
        <v>164</v>
      </c>
      <c r="G585">
        <f t="shared" si="27"/>
        <v>3747.4</v>
      </c>
      <c r="H585" s="10">
        <f t="shared" si="28"/>
        <v>3267.4</v>
      </c>
    </row>
    <row r="586" spans="1:8">
      <c r="A586" s="51">
        <v>553</v>
      </c>
      <c r="B586" s="61">
        <v>0.46333498181424171</v>
      </c>
      <c r="C586" s="61">
        <f t="shared" si="26"/>
        <v>155</v>
      </c>
      <c r="D586" t="str">
        <f>LOOKUP(B586,'Info Sheet'!$L$2:$L$3,'Info Sheet'!$J$2:$J$3)</f>
        <v>Non-Rainy</v>
      </c>
      <c r="E586" s="172">
        <f>IF(D586='Info Sheet'!$J$3,'Info Sheet'!$M$3,'Info Sheet'!$M$2)</f>
        <v>1</v>
      </c>
      <c r="F586">
        <f>ROUNDDOWN(IF((C586*E586)&gt;'Info Sheet'!$B$21,'Info Sheet'!$B$21,(C586*E586)),0)</f>
        <v>155</v>
      </c>
      <c r="G586">
        <f t="shared" si="27"/>
        <v>3541.75</v>
      </c>
      <c r="H586" s="10">
        <f t="shared" si="28"/>
        <v>3061.75</v>
      </c>
    </row>
    <row r="587" spans="1:8">
      <c r="A587" s="51">
        <v>554</v>
      </c>
      <c r="B587" s="61">
        <v>9.571842388192997E-2</v>
      </c>
      <c r="C587" s="61">
        <f t="shared" si="26"/>
        <v>136</v>
      </c>
      <c r="D587" t="str">
        <f>LOOKUP(B587,'Info Sheet'!$L$2:$L$3,'Info Sheet'!$J$2:$J$3)</f>
        <v>Rainy, p</v>
      </c>
      <c r="E587" s="172">
        <f>IF(D587='Info Sheet'!$J$3,'Info Sheet'!$M$3,'Info Sheet'!$M$2)</f>
        <v>0.7</v>
      </c>
      <c r="F587">
        <f>ROUNDDOWN(IF((C587*E587)&gt;'Info Sheet'!$B$21,'Info Sheet'!$B$21,(C587*E587)),0)</f>
        <v>95</v>
      </c>
      <c r="G587">
        <f t="shared" si="27"/>
        <v>2170.75</v>
      </c>
      <c r="H587" s="10">
        <f t="shared" si="28"/>
        <v>1690.75</v>
      </c>
    </row>
    <row r="588" spans="1:8">
      <c r="A588" s="51">
        <v>555</v>
      </c>
      <c r="B588" s="61">
        <v>0.37008463857763485</v>
      </c>
      <c r="C588" s="61">
        <f t="shared" si="26"/>
        <v>151</v>
      </c>
      <c r="D588" t="str">
        <f>LOOKUP(B588,'Info Sheet'!$L$2:$L$3,'Info Sheet'!$J$2:$J$3)</f>
        <v>Rainy, p</v>
      </c>
      <c r="E588" s="172">
        <f>IF(D588='Info Sheet'!$J$3,'Info Sheet'!$M$3,'Info Sheet'!$M$2)</f>
        <v>0.7</v>
      </c>
      <c r="F588">
        <f>ROUNDDOWN(IF((C588*E588)&gt;'Info Sheet'!$B$21,'Info Sheet'!$B$21,(C588*E588)),0)</f>
        <v>105</v>
      </c>
      <c r="G588">
        <f t="shared" si="27"/>
        <v>2399.25</v>
      </c>
      <c r="H588" s="10">
        <f t="shared" si="28"/>
        <v>1919.25</v>
      </c>
    </row>
    <row r="589" spans="1:8">
      <c r="A589" s="51">
        <v>556</v>
      </c>
      <c r="B589" s="61">
        <v>0.10399627919374987</v>
      </c>
      <c r="C589" s="61">
        <f t="shared" si="26"/>
        <v>137</v>
      </c>
      <c r="D589" t="str">
        <f>LOOKUP(B589,'Info Sheet'!$L$2:$L$3,'Info Sheet'!$J$2:$J$3)</f>
        <v>Rainy, p</v>
      </c>
      <c r="E589" s="172">
        <f>IF(D589='Info Sheet'!$J$3,'Info Sheet'!$M$3,'Info Sheet'!$M$2)</f>
        <v>0.7</v>
      </c>
      <c r="F589">
        <f>ROUNDDOWN(IF((C589*E589)&gt;'Info Sheet'!$B$21,'Info Sheet'!$B$21,(C589*E589)),0)</f>
        <v>95</v>
      </c>
      <c r="G589">
        <f t="shared" si="27"/>
        <v>2170.75</v>
      </c>
      <c r="H589" s="10">
        <f t="shared" si="28"/>
        <v>1690.75</v>
      </c>
    </row>
    <row r="590" spans="1:8">
      <c r="A590" s="51">
        <v>557</v>
      </c>
      <c r="B590" s="61">
        <v>0.2062868957452767</v>
      </c>
      <c r="C590" s="61">
        <f t="shared" si="26"/>
        <v>143</v>
      </c>
      <c r="D590" t="str">
        <f>LOOKUP(B590,'Info Sheet'!$L$2:$L$3,'Info Sheet'!$J$2:$J$3)</f>
        <v>Rainy, p</v>
      </c>
      <c r="E590" s="172">
        <f>IF(D590='Info Sheet'!$J$3,'Info Sheet'!$M$3,'Info Sheet'!$M$2)</f>
        <v>0.7</v>
      </c>
      <c r="F590">
        <f>ROUNDDOWN(IF((C590*E590)&gt;'Info Sheet'!$B$21,'Info Sheet'!$B$21,(C590*E590)),0)</f>
        <v>100</v>
      </c>
      <c r="G590">
        <f t="shared" si="27"/>
        <v>2285</v>
      </c>
      <c r="H590" s="10">
        <f t="shared" si="28"/>
        <v>1805</v>
      </c>
    </row>
    <row r="591" spans="1:8">
      <c r="A591" s="51">
        <v>558</v>
      </c>
      <c r="B591" s="61">
        <v>0.91897894701192262</v>
      </c>
      <c r="C591" s="61">
        <f t="shared" si="26"/>
        <v>178</v>
      </c>
      <c r="D591" t="str">
        <f>LOOKUP(B591,'Info Sheet'!$L$2:$L$3,'Info Sheet'!$J$2:$J$3)</f>
        <v>Non-Rainy</v>
      </c>
      <c r="E591" s="172">
        <f>IF(D591='Info Sheet'!$J$3,'Info Sheet'!$M$3,'Info Sheet'!$M$2)</f>
        <v>1</v>
      </c>
      <c r="F591">
        <f>ROUNDDOWN(IF((C591*E591)&gt;'Info Sheet'!$B$21,'Info Sheet'!$B$21,(C591*E591)),0)</f>
        <v>178</v>
      </c>
      <c r="G591">
        <f t="shared" si="27"/>
        <v>4067.3</v>
      </c>
      <c r="H591" s="10">
        <f t="shared" si="28"/>
        <v>3587.3</v>
      </c>
    </row>
    <row r="592" spans="1:8">
      <c r="A592" s="51">
        <v>559</v>
      </c>
      <c r="B592" s="61">
        <v>0.18518778097457267</v>
      </c>
      <c r="C592" s="61">
        <f t="shared" si="26"/>
        <v>142</v>
      </c>
      <c r="D592" t="str">
        <f>LOOKUP(B592,'Info Sheet'!$L$2:$L$3,'Info Sheet'!$J$2:$J$3)</f>
        <v>Rainy, p</v>
      </c>
      <c r="E592" s="172">
        <f>IF(D592='Info Sheet'!$J$3,'Info Sheet'!$M$3,'Info Sheet'!$M$2)</f>
        <v>0.7</v>
      </c>
      <c r="F592">
        <f>ROUNDDOWN(IF((C592*E592)&gt;'Info Sheet'!$B$21,'Info Sheet'!$B$21,(C592*E592)),0)</f>
        <v>99</v>
      </c>
      <c r="G592">
        <f t="shared" si="27"/>
        <v>2262.15</v>
      </c>
      <c r="H592" s="10">
        <f t="shared" si="28"/>
        <v>1782.15</v>
      </c>
    </row>
    <row r="593" spans="1:8">
      <c r="A593" s="51">
        <v>560</v>
      </c>
      <c r="B593" s="61">
        <v>0.4415372030285265</v>
      </c>
      <c r="C593" s="61">
        <f t="shared" si="26"/>
        <v>154</v>
      </c>
      <c r="D593" t="str">
        <f>LOOKUP(B593,'Info Sheet'!$L$2:$L$3,'Info Sheet'!$J$2:$J$3)</f>
        <v>Non-Rainy</v>
      </c>
      <c r="E593" s="172">
        <f>IF(D593='Info Sheet'!$J$3,'Info Sheet'!$M$3,'Info Sheet'!$M$2)</f>
        <v>1</v>
      </c>
      <c r="F593">
        <f>ROUNDDOWN(IF((C593*E593)&gt;'Info Sheet'!$B$21,'Info Sheet'!$B$21,(C593*E593)),0)</f>
        <v>154</v>
      </c>
      <c r="G593">
        <f t="shared" si="27"/>
        <v>3518.9</v>
      </c>
      <c r="H593" s="10">
        <f t="shared" si="28"/>
        <v>3038.9</v>
      </c>
    </row>
    <row r="594" spans="1:8">
      <c r="A594" s="51">
        <v>561</v>
      </c>
      <c r="B594" s="61">
        <v>0.91199887188410211</v>
      </c>
      <c r="C594" s="61">
        <f t="shared" si="26"/>
        <v>177</v>
      </c>
      <c r="D594" t="str">
        <f>LOOKUP(B594,'Info Sheet'!$L$2:$L$3,'Info Sheet'!$J$2:$J$3)</f>
        <v>Non-Rainy</v>
      </c>
      <c r="E594" s="172">
        <f>IF(D594='Info Sheet'!$J$3,'Info Sheet'!$M$3,'Info Sheet'!$M$2)</f>
        <v>1</v>
      </c>
      <c r="F594">
        <f>ROUNDDOWN(IF((C594*E594)&gt;'Info Sheet'!$B$21,'Info Sheet'!$B$21,(C594*E594)),0)</f>
        <v>177</v>
      </c>
      <c r="G594">
        <f t="shared" si="27"/>
        <v>4044.4500000000003</v>
      </c>
      <c r="H594" s="10">
        <f t="shared" si="28"/>
        <v>3564.4500000000003</v>
      </c>
    </row>
    <row r="595" spans="1:8">
      <c r="A595" s="51">
        <v>562</v>
      </c>
      <c r="B595" s="61">
        <v>0.59992083541711616</v>
      </c>
      <c r="C595" s="61">
        <f t="shared" si="26"/>
        <v>160</v>
      </c>
      <c r="D595" t="str">
        <f>LOOKUP(B595,'Info Sheet'!$L$2:$L$3,'Info Sheet'!$J$2:$J$3)</f>
        <v>Non-Rainy</v>
      </c>
      <c r="E595" s="172">
        <f>IF(D595='Info Sheet'!$J$3,'Info Sheet'!$M$3,'Info Sheet'!$M$2)</f>
        <v>1</v>
      </c>
      <c r="F595">
        <f>ROUNDDOWN(IF((C595*E595)&gt;'Info Sheet'!$B$21,'Info Sheet'!$B$21,(C595*E595)),0)</f>
        <v>160</v>
      </c>
      <c r="G595">
        <f t="shared" si="27"/>
        <v>3656</v>
      </c>
      <c r="H595" s="10">
        <f t="shared" si="28"/>
        <v>3176</v>
      </c>
    </row>
    <row r="596" spans="1:8">
      <c r="A596" s="51">
        <v>563</v>
      </c>
      <c r="B596" s="61">
        <v>0.15001833987102331</v>
      </c>
      <c r="C596" s="61">
        <f t="shared" si="26"/>
        <v>140</v>
      </c>
      <c r="D596" t="str">
        <f>LOOKUP(B596,'Info Sheet'!$L$2:$L$3,'Info Sheet'!$J$2:$J$3)</f>
        <v>Rainy, p</v>
      </c>
      <c r="E596" s="172">
        <f>IF(D596='Info Sheet'!$J$3,'Info Sheet'!$M$3,'Info Sheet'!$M$2)</f>
        <v>0.7</v>
      </c>
      <c r="F596">
        <f>ROUNDDOWN(IF((C596*E596)&gt;'Info Sheet'!$B$21,'Info Sheet'!$B$21,(C596*E596)),0)</f>
        <v>98</v>
      </c>
      <c r="G596">
        <f t="shared" si="27"/>
        <v>2239.3000000000002</v>
      </c>
      <c r="H596" s="10">
        <f t="shared" si="28"/>
        <v>1759.3000000000002</v>
      </c>
    </row>
    <row r="597" spans="1:8">
      <c r="A597" s="51">
        <v>564</v>
      </c>
      <c r="B597" s="61">
        <v>0.20774801003225252</v>
      </c>
      <c r="C597" s="61">
        <f t="shared" si="26"/>
        <v>144</v>
      </c>
      <c r="D597" t="str">
        <f>LOOKUP(B597,'Info Sheet'!$L$2:$L$3,'Info Sheet'!$J$2:$J$3)</f>
        <v>Rainy, p</v>
      </c>
      <c r="E597" s="172">
        <f>IF(D597='Info Sheet'!$J$3,'Info Sheet'!$M$3,'Info Sheet'!$M$2)</f>
        <v>0.7</v>
      </c>
      <c r="F597">
        <f>ROUNDDOWN(IF((C597*E597)&gt;'Info Sheet'!$B$21,'Info Sheet'!$B$21,(C597*E597)),0)</f>
        <v>100</v>
      </c>
      <c r="G597">
        <f t="shared" si="27"/>
        <v>2285</v>
      </c>
      <c r="H597" s="10">
        <f t="shared" si="28"/>
        <v>1805</v>
      </c>
    </row>
    <row r="598" spans="1:8">
      <c r="A598" s="51">
        <v>565</v>
      </c>
      <c r="B598" s="61">
        <v>0.70499110594662329</v>
      </c>
      <c r="C598" s="61">
        <f t="shared" si="26"/>
        <v>165</v>
      </c>
      <c r="D598" t="str">
        <f>LOOKUP(B598,'Info Sheet'!$L$2:$L$3,'Info Sheet'!$J$2:$J$3)</f>
        <v>Non-Rainy</v>
      </c>
      <c r="E598" s="172">
        <f>IF(D598='Info Sheet'!$J$3,'Info Sheet'!$M$3,'Info Sheet'!$M$2)</f>
        <v>1</v>
      </c>
      <c r="F598">
        <f>ROUNDDOWN(IF((C598*E598)&gt;'Info Sheet'!$B$21,'Info Sheet'!$B$21,(C598*E598)),0)</f>
        <v>165</v>
      </c>
      <c r="G598">
        <f t="shared" si="27"/>
        <v>3770.2500000000005</v>
      </c>
      <c r="H598" s="10">
        <f t="shared" si="28"/>
        <v>3290.2500000000005</v>
      </c>
    </row>
    <row r="599" spans="1:8">
      <c r="A599" s="51">
        <v>566</v>
      </c>
      <c r="B599" s="61">
        <v>6.1663815392366317E-2</v>
      </c>
      <c r="C599" s="61">
        <f t="shared" si="26"/>
        <v>132</v>
      </c>
      <c r="D599" t="str">
        <f>LOOKUP(B599,'Info Sheet'!$L$2:$L$3,'Info Sheet'!$J$2:$J$3)</f>
        <v>Rainy, p</v>
      </c>
      <c r="E599" s="172">
        <f>IF(D599='Info Sheet'!$J$3,'Info Sheet'!$M$3,'Info Sheet'!$M$2)</f>
        <v>0.7</v>
      </c>
      <c r="F599">
        <f>ROUNDDOWN(IF((C599*E599)&gt;'Info Sheet'!$B$21,'Info Sheet'!$B$21,(C599*E599)),0)</f>
        <v>92</v>
      </c>
      <c r="G599">
        <f t="shared" si="27"/>
        <v>2102.2000000000003</v>
      </c>
      <c r="H599" s="10">
        <f t="shared" si="28"/>
        <v>1622.2000000000003</v>
      </c>
    </row>
    <row r="600" spans="1:8">
      <c r="A600" s="51">
        <v>567</v>
      </c>
      <c r="B600" s="61">
        <v>0.40698232034950454</v>
      </c>
      <c r="C600" s="61">
        <f t="shared" si="26"/>
        <v>153</v>
      </c>
      <c r="D600" t="str">
        <f>LOOKUP(B600,'Info Sheet'!$L$2:$L$3,'Info Sheet'!$J$2:$J$3)</f>
        <v>Non-Rainy</v>
      </c>
      <c r="E600" s="172">
        <f>IF(D600='Info Sheet'!$J$3,'Info Sheet'!$M$3,'Info Sheet'!$M$2)</f>
        <v>1</v>
      </c>
      <c r="F600">
        <f>ROUNDDOWN(IF((C600*E600)&gt;'Info Sheet'!$B$21,'Info Sheet'!$B$21,(C600*E600)),0)</f>
        <v>153</v>
      </c>
      <c r="G600">
        <f t="shared" si="27"/>
        <v>3496.05</v>
      </c>
      <c r="H600" s="10">
        <f t="shared" si="28"/>
        <v>3016.05</v>
      </c>
    </row>
    <row r="601" spans="1:8">
      <c r="A601" s="51">
        <v>568</v>
      </c>
      <c r="B601" s="61">
        <v>0.27864165127855789</v>
      </c>
      <c r="C601" s="61">
        <f t="shared" si="26"/>
        <v>147</v>
      </c>
      <c r="D601" t="str">
        <f>LOOKUP(B601,'Info Sheet'!$L$2:$L$3,'Info Sheet'!$J$2:$J$3)</f>
        <v>Rainy, p</v>
      </c>
      <c r="E601" s="172">
        <f>IF(D601='Info Sheet'!$J$3,'Info Sheet'!$M$3,'Info Sheet'!$M$2)</f>
        <v>0.7</v>
      </c>
      <c r="F601">
        <f>ROUNDDOWN(IF((C601*E601)&gt;'Info Sheet'!$B$21,'Info Sheet'!$B$21,(C601*E601)),0)</f>
        <v>102</v>
      </c>
      <c r="G601">
        <f t="shared" si="27"/>
        <v>2330.7000000000003</v>
      </c>
      <c r="H601" s="10">
        <f t="shared" si="28"/>
        <v>1850.7000000000003</v>
      </c>
    </row>
    <row r="602" spans="1:8">
      <c r="A602" s="51">
        <v>569</v>
      </c>
      <c r="B602" s="61">
        <v>0.39330331347427394</v>
      </c>
      <c r="C602" s="61">
        <f t="shared" si="26"/>
        <v>152</v>
      </c>
      <c r="D602" t="str">
        <f>LOOKUP(B602,'Info Sheet'!$L$2:$L$3,'Info Sheet'!$J$2:$J$3)</f>
        <v>Rainy, p</v>
      </c>
      <c r="E602" s="172">
        <f>IF(D602='Info Sheet'!$J$3,'Info Sheet'!$M$3,'Info Sheet'!$M$2)</f>
        <v>0.7</v>
      </c>
      <c r="F602">
        <f>ROUNDDOWN(IF((C602*E602)&gt;'Info Sheet'!$B$21,'Info Sheet'!$B$21,(C602*E602)),0)</f>
        <v>106</v>
      </c>
      <c r="G602">
        <f t="shared" si="27"/>
        <v>2422.1000000000004</v>
      </c>
      <c r="H602" s="10">
        <f t="shared" si="28"/>
        <v>1942.1000000000004</v>
      </c>
    </row>
    <row r="603" spans="1:8">
      <c r="A603" s="51">
        <v>570</v>
      </c>
      <c r="B603" s="61">
        <v>0.79311952695176147</v>
      </c>
      <c r="C603" s="61">
        <f t="shared" si="26"/>
        <v>169</v>
      </c>
      <c r="D603" t="str">
        <f>LOOKUP(B603,'Info Sheet'!$L$2:$L$3,'Info Sheet'!$J$2:$J$3)</f>
        <v>Non-Rainy</v>
      </c>
      <c r="E603" s="172">
        <f>IF(D603='Info Sheet'!$J$3,'Info Sheet'!$M$3,'Info Sheet'!$M$2)</f>
        <v>1</v>
      </c>
      <c r="F603">
        <f>ROUNDDOWN(IF((C603*E603)&gt;'Info Sheet'!$B$21,'Info Sheet'!$B$21,(C603*E603)),0)</f>
        <v>169</v>
      </c>
      <c r="G603">
        <f t="shared" si="27"/>
        <v>3861.65</v>
      </c>
      <c r="H603" s="10">
        <f t="shared" si="28"/>
        <v>3381.65</v>
      </c>
    </row>
    <row r="604" spans="1:8">
      <c r="A604" s="51">
        <v>571</v>
      </c>
      <c r="B604" s="61">
        <v>0.41792312484177807</v>
      </c>
      <c r="C604" s="61">
        <f t="shared" si="26"/>
        <v>153</v>
      </c>
      <c r="D604" t="str">
        <f>LOOKUP(B604,'Info Sheet'!$L$2:$L$3,'Info Sheet'!$J$2:$J$3)</f>
        <v>Non-Rainy</v>
      </c>
      <c r="E604" s="172">
        <f>IF(D604='Info Sheet'!$J$3,'Info Sheet'!$M$3,'Info Sheet'!$M$2)</f>
        <v>1</v>
      </c>
      <c r="F604">
        <f>ROUNDDOWN(IF((C604*E604)&gt;'Info Sheet'!$B$21,'Info Sheet'!$B$21,(C604*E604)),0)</f>
        <v>153</v>
      </c>
      <c r="G604">
        <f t="shared" si="27"/>
        <v>3496.05</v>
      </c>
      <c r="H604" s="10">
        <f t="shared" si="28"/>
        <v>3016.05</v>
      </c>
    </row>
    <row r="605" spans="1:8">
      <c r="A605" s="51">
        <v>572</v>
      </c>
      <c r="B605" s="61">
        <v>0.12804571618567995</v>
      </c>
      <c r="C605" s="61">
        <f t="shared" si="26"/>
        <v>139</v>
      </c>
      <c r="D605" t="str">
        <f>LOOKUP(B605,'Info Sheet'!$L$2:$L$3,'Info Sheet'!$J$2:$J$3)</f>
        <v>Rainy, p</v>
      </c>
      <c r="E605" s="172">
        <f>IF(D605='Info Sheet'!$J$3,'Info Sheet'!$M$3,'Info Sheet'!$M$2)</f>
        <v>0.7</v>
      </c>
      <c r="F605">
        <f>ROUNDDOWN(IF((C605*E605)&gt;'Info Sheet'!$B$21,'Info Sheet'!$B$21,(C605*E605)),0)</f>
        <v>97</v>
      </c>
      <c r="G605">
        <f t="shared" si="27"/>
        <v>2216.4500000000003</v>
      </c>
      <c r="H605" s="10">
        <f t="shared" si="28"/>
        <v>1736.4500000000003</v>
      </c>
    </row>
    <row r="606" spans="1:8">
      <c r="A606" s="51">
        <v>573</v>
      </c>
      <c r="B606" s="61">
        <v>5.1037539250212705E-2</v>
      </c>
      <c r="C606" s="61">
        <f t="shared" si="26"/>
        <v>131</v>
      </c>
      <c r="D606" t="str">
        <f>LOOKUP(B606,'Info Sheet'!$L$2:$L$3,'Info Sheet'!$J$2:$J$3)</f>
        <v>Rainy, p</v>
      </c>
      <c r="E606" s="172">
        <f>IF(D606='Info Sheet'!$J$3,'Info Sheet'!$M$3,'Info Sheet'!$M$2)</f>
        <v>0.7</v>
      </c>
      <c r="F606">
        <f>ROUNDDOWN(IF((C606*E606)&gt;'Info Sheet'!$B$21,'Info Sheet'!$B$21,(C606*E606)),0)</f>
        <v>91</v>
      </c>
      <c r="G606">
        <f t="shared" si="27"/>
        <v>2079.35</v>
      </c>
      <c r="H606" s="10">
        <f t="shared" si="28"/>
        <v>1599.35</v>
      </c>
    </row>
    <row r="607" spans="1:8">
      <c r="A607" s="51">
        <v>574</v>
      </c>
      <c r="B607" s="61">
        <v>0.66332295488530801</v>
      </c>
      <c r="C607" s="61">
        <f t="shared" si="26"/>
        <v>163</v>
      </c>
      <c r="D607" t="str">
        <f>LOOKUP(B607,'Info Sheet'!$L$2:$L$3,'Info Sheet'!$J$2:$J$3)</f>
        <v>Non-Rainy</v>
      </c>
      <c r="E607" s="172">
        <f>IF(D607='Info Sheet'!$J$3,'Info Sheet'!$M$3,'Info Sheet'!$M$2)</f>
        <v>1</v>
      </c>
      <c r="F607">
        <f>ROUNDDOWN(IF((C607*E607)&gt;'Info Sheet'!$B$21,'Info Sheet'!$B$21,(C607*E607)),0)</f>
        <v>163</v>
      </c>
      <c r="G607">
        <f t="shared" si="27"/>
        <v>3724.55</v>
      </c>
      <c r="H607" s="10">
        <f t="shared" si="28"/>
        <v>3244.55</v>
      </c>
    </row>
    <row r="608" spans="1:8">
      <c r="A608" s="51">
        <v>575</v>
      </c>
      <c r="B608" s="61">
        <v>0.23372953283636344</v>
      </c>
      <c r="C608" s="61">
        <f t="shared" si="26"/>
        <v>145</v>
      </c>
      <c r="D608" t="str">
        <f>LOOKUP(B608,'Info Sheet'!$L$2:$L$3,'Info Sheet'!$J$2:$J$3)</f>
        <v>Rainy, p</v>
      </c>
      <c r="E608" s="172">
        <f>IF(D608='Info Sheet'!$J$3,'Info Sheet'!$M$3,'Info Sheet'!$M$2)</f>
        <v>0.7</v>
      </c>
      <c r="F608">
        <f>ROUNDDOWN(IF((C608*E608)&gt;'Info Sheet'!$B$21,'Info Sheet'!$B$21,(C608*E608)),0)</f>
        <v>101</v>
      </c>
      <c r="G608">
        <f t="shared" si="27"/>
        <v>2307.8500000000004</v>
      </c>
      <c r="H608" s="10">
        <f t="shared" si="28"/>
        <v>1827.8500000000004</v>
      </c>
    </row>
    <row r="609" spans="1:8">
      <c r="A609" s="51">
        <v>576</v>
      </c>
      <c r="B609" s="61">
        <v>0.58524571412734694</v>
      </c>
      <c r="C609" s="61">
        <f t="shared" si="26"/>
        <v>160</v>
      </c>
      <c r="D609" t="str">
        <f>LOOKUP(B609,'Info Sheet'!$L$2:$L$3,'Info Sheet'!$J$2:$J$3)</f>
        <v>Non-Rainy</v>
      </c>
      <c r="E609" s="172">
        <f>IF(D609='Info Sheet'!$J$3,'Info Sheet'!$M$3,'Info Sheet'!$M$2)</f>
        <v>1</v>
      </c>
      <c r="F609">
        <f>ROUNDDOWN(IF((C609*E609)&gt;'Info Sheet'!$B$21,'Info Sheet'!$B$21,(C609*E609)),0)</f>
        <v>160</v>
      </c>
      <c r="G609">
        <f t="shared" si="27"/>
        <v>3656</v>
      </c>
      <c r="H609" s="10">
        <f t="shared" si="28"/>
        <v>3176</v>
      </c>
    </row>
    <row r="610" spans="1:8">
      <c r="A610" s="51">
        <v>577</v>
      </c>
      <c r="B610" s="61">
        <v>0.6058713195385329</v>
      </c>
      <c r="C610" s="61">
        <f t="shared" ref="C610:C673" si="29">ROUNDDOWN(_xlfn.NORM.INV(B610,$B$18,$B$22),0)</f>
        <v>160</v>
      </c>
      <c r="D610" t="str">
        <f>LOOKUP(B610,'Info Sheet'!$L$2:$L$3,'Info Sheet'!$J$2:$J$3)</f>
        <v>Non-Rainy</v>
      </c>
      <c r="E610" s="172">
        <f>IF(D610='Info Sheet'!$J$3,'Info Sheet'!$M$3,'Info Sheet'!$M$2)</f>
        <v>1</v>
      </c>
      <c r="F610">
        <f>ROUNDDOWN(IF((C610*E610)&gt;'Info Sheet'!$B$21,'Info Sheet'!$B$21,(C610*E610)),0)</f>
        <v>160</v>
      </c>
      <c r="G610">
        <f t="shared" ref="G610:G673" si="30">F610*$J$27</f>
        <v>3656</v>
      </c>
      <c r="H610" s="10">
        <f t="shared" ref="H610:H673" si="31">G610-$J$28</f>
        <v>3176</v>
      </c>
    </row>
    <row r="611" spans="1:8">
      <c r="A611" s="51">
        <v>578</v>
      </c>
      <c r="B611" s="61">
        <v>1.9880753023481024E-2</v>
      </c>
      <c r="C611" s="61">
        <f t="shared" si="29"/>
        <v>124</v>
      </c>
      <c r="D611" t="str">
        <f>LOOKUP(B611,'Info Sheet'!$L$2:$L$3,'Info Sheet'!$J$2:$J$3)</f>
        <v>Rainy, p</v>
      </c>
      <c r="E611" s="172">
        <f>IF(D611='Info Sheet'!$J$3,'Info Sheet'!$M$3,'Info Sheet'!$M$2)</f>
        <v>0.7</v>
      </c>
      <c r="F611">
        <f>ROUNDDOWN(IF((C611*E611)&gt;'Info Sheet'!$B$21,'Info Sheet'!$B$21,(C611*E611)),0)</f>
        <v>86</v>
      </c>
      <c r="G611">
        <f t="shared" si="30"/>
        <v>1965.1000000000001</v>
      </c>
      <c r="H611" s="10">
        <f t="shared" si="31"/>
        <v>1485.1000000000001</v>
      </c>
    </row>
    <row r="612" spans="1:8">
      <c r="A612" s="51">
        <v>579</v>
      </c>
      <c r="B612" s="61">
        <v>0.13723384006459216</v>
      </c>
      <c r="C612" s="61">
        <f t="shared" si="29"/>
        <v>139</v>
      </c>
      <c r="D612" t="str">
        <f>LOOKUP(B612,'Info Sheet'!$L$2:$L$3,'Info Sheet'!$J$2:$J$3)</f>
        <v>Rainy, p</v>
      </c>
      <c r="E612" s="172">
        <f>IF(D612='Info Sheet'!$J$3,'Info Sheet'!$M$3,'Info Sheet'!$M$2)</f>
        <v>0.7</v>
      </c>
      <c r="F612">
        <f>ROUNDDOWN(IF((C612*E612)&gt;'Info Sheet'!$B$21,'Info Sheet'!$B$21,(C612*E612)),0)</f>
        <v>97</v>
      </c>
      <c r="G612">
        <f t="shared" si="30"/>
        <v>2216.4500000000003</v>
      </c>
      <c r="H612" s="10">
        <f t="shared" si="31"/>
        <v>1736.4500000000003</v>
      </c>
    </row>
    <row r="613" spans="1:8">
      <c r="A613" s="51">
        <v>580</v>
      </c>
      <c r="B613" s="61">
        <v>0.61039313153132158</v>
      </c>
      <c r="C613" s="61">
        <f t="shared" si="29"/>
        <v>161</v>
      </c>
      <c r="D613" t="str">
        <f>LOOKUP(B613,'Info Sheet'!$L$2:$L$3,'Info Sheet'!$J$2:$J$3)</f>
        <v>Non-Rainy</v>
      </c>
      <c r="E613" s="172">
        <f>IF(D613='Info Sheet'!$J$3,'Info Sheet'!$M$3,'Info Sheet'!$M$2)</f>
        <v>1</v>
      </c>
      <c r="F613">
        <f>ROUNDDOWN(IF((C613*E613)&gt;'Info Sheet'!$B$21,'Info Sheet'!$B$21,(C613*E613)),0)</f>
        <v>161</v>
      </c>
      <c r="G613">
        <f t="shared" si="30"/>
        <v>3678.8500000000004</v>
      </c>
      <c r="H613" s="10">
        <f t="shared" si="31"/>
        <v>3198.8500000000004</v>
      </c>
    </row>
    <row r="614" spans="1:8">
      <c r="A614" s="51">
        <v>581</v>
      </c>
      <c r="B614" s="61">
        <v>0.39404294072300972</v>
      </c>
      <c r="C614" s="61">
        <f t="shared" si="29"/>
        <v>152</v>
      </c>
      <c r="D614" t="str">
        <f>LOOKUP(B614,'Info Sheet'!$L$2:$L$3,'Info Sheet'!$J$2:$J$3)</f>
        <v>Rainy, p</v>
      </c>
      <c r="E614" s="172">
        <f>IF(D614='Info Sheet'!$J$3,'Info Sheet'!$M$3,'Info Sheet'!$M$2)</f>
        <v>0.7</v>
      </c>
      <c r="F614">
        <f>ROUNDDOWN(IF((C614*E614)&gt;'Info Sheet'!$B$21,'Info Sheet'!$B$21,(C614*E614)),0)</f>
        <v>106</v>
      </c>
      <c r="G614">
        <f t="shared" si="30"/>
        <v>2422.1000000000004</v>
      </c>
      <c r="H614" s="10">
        <f t="shared" si="31"/>
        <v>1942.1000000000004</v>
      </c>
    </row>
    <row r="615" spans="1:8">
      <c r="A615" s="51">
        <v>582</v>
      </c>
      <c r="B615" s="61">
        <v>0.28473473831832896</v>
      </c>
      <c r="C615" s="61">
        <f t="shared" si="29"/>
        <v>147</v>
      </c>
      <c r="D615" t="str">
        <f>LOOKUP(B615,'Info Sheet'!$L$2:$L$3,'Info Sheet'!$J$2:$J$3)</f>
        <v>Rainy, p</v>
      </c>
      <c r="E615" s="172">
        <f>IF(D615='Info Sheet'!$J$3,'Info Sheet'!$M$3,'Info Sheet'!$M$2)</f>
        <v>0.7</v>
      </c>
      <c r="F615">
        <f>ROUNDDOWN(IF((C615*E615)&gt;'Info Sheet'!$B$21,'Info Sheet'!$B$21,(C615*E615)),0)</f>
        <v>102</v>
      </c>
      <c r="G615">
        <f t="shared" si="30"/>
        <v>2330.7000000000003</v>
      </c>
      <c r="H615" s="10">
        <f t="shared" si="31"/>
        <v>1850.7000000000003</v>
      </c>
    </row>
    <row r="616" spans="1:8">
      <c r="A616" s="51">
        <v>583</v>
      </c>
      <c r="B616" s="61">
        <v>0.97034184671402879</v>
      </c>
      <c r="C616" s="61">
        <f t="shared" si="29"/>
        <v>186</v>
      </c>
      <c r="D616" t="str">
        <f>LOOKUP(B616,'Info Sheet'!$L$2:$L$3,'Info Sheet'!$J$2:$J$3)</f>
        <v>Non-Rainy</v>
      </c>
      <c r="E616" s="172">
        <f>IF(D616='Info Sheet'!$J$3,'Info Sheet'!$M$3,'Info Sheet'!$M$2)</f>
        <v>1</v>
      </c>
      <c r="F616">
        <f>ROUNDDOWN(IF((C616*E616)&gt;'Info Sheet'!$B$21,'Info Sheet'!$B$21,(C616*E616)),0)</f>
        <v>186</v>
      </c>
      <c r="G616">
        <f t="shared" si="30"/>
        <v>4250.1000000000004</v>
      </c>
      <c r="H616" s="10">
        <f t="shared" si="31"/>
        <v>3770.1000000000004</v>
      </c>
    </row>
    <row r="617" spans="1:8">
      <c r="A617" s="51">
        <v>584</v>
      </c>
      <c r="B617" s="61">
        <v>0.48500357467278121</v>
      </c>
      <c r="C617" s="61">
        <f t="shared" si="29"/>
        <v>156</v>
      </c>
      <c r="D617" t="str">
        <f>LOOKUP(B617,'Info Sheet'!$L$2:$L$3,'Info Sheet'!$J$2:$J$3)</f>
        <v>Non-Rainy</v>
      </c>
      <c r="E617" s="172">
        <f>IF(D617='Info Sheet'!$J$3,'Info Sheet'!$M$3,'Info Sheet'!$M$2)</f>
        <v>1</v>
      </c>
      <c r="F617">
        <f>ROUNDDOWN(IF((C617*E617)&gt;'Info Sheet'!$B$21,'Info Sheet'!$B$21,(C617*E617)),0)</f>
        <v>156</v>
      </c>
      <c r="G617">
        <f t="shared" si="30"/>
        <v>3564.6000000000004</v>
      </c>
      <c r="H617" s="10">
        <f t="shared" si="31"/>
        <v>3084.6000000000004</v>
      </c>
    </row>
    <row r="618" spans="1:8">
      <c r="A618" s="51">
        <v>585</v>
      </c>
      <c r="B618" s="61">
        <v>0.12343738481690258</v>
      </c>
      <c r="C618" s="61">
        <f t="shared" si="29"/>
        <v>138</v>
      </c>
      <c r="D618" t="str">
        <f>LOOKUP(B618,'Info Sheet'!$L$2:$L$3,'Info Sheet'!$J$2:$J$3)</f>
        <v>Rainy, p</v>
      </c>
      <c r="E618" s="172">
        <f>IF(D618='Info Sheet'!$J$3,'Info Sheet'!$M$3,'Info Sheet'!$M$2)</f>
        <v>0.7</v>
      </c>
      <c r="F618">
        <f>ROUNDDOWN(IF((C618*E618)&gt;'Info Sheet'!$B$21,'Info Sheet'!$B$21,(C618*E618)),0)</f>
        <v>96</v>
      </c>
      <c r="G618">
        <f t="shared" si="30"/>
        <v>2193.6000000000004</v>
      </c>
      <c r="H618" s="10">
        <f t="shared" si="31"/>
        <v>1713.6000000000004</v>
      </c>
    </row>
    <row r="619" spans="1:8">
      <c r="A619" s="51">
        <v>586</v>
      </c>
      <c r="B619" s="61">
        <v>0.7960378081420989</v>
      </c>
      <c r="C619" s="61">
        <f t="shared" si="29"/>
        <v>169</v>
      </c>
      <c r="D619" t="str">
        <f>LOOKUP(B619,'Info Sheet'!$L$2:$L$3,'Info Sheet'!$J$2:$J$3)</f>
        <v>Non-Rainy</v>
      </c>
      <c r="E619" s="172">
        <f>IF(D619='Info Sheet'!$J$3,'Info Sheet'!$M$3,'Info Sheet'!$M$2)</f>
        <v>1</v>
      </c>
      <c r="F619">
        <f>ROUNDDOWN(IF((C619*E619)&gt;'Info Sheet'!$B$21,'Info Sheet'!$B$21,(C619*E619)),0)</f>
        <v>169</v>
      </c>
      <c r="G619">
        <f t="shared" si="30"/>
        <v>3861.65</v>
      </c>
      <c r="H619" s="10">
        <f t="shared" si="31"/>
        <v>3381.65</v>
      </c>
    </row>
    <row r="620" spans="1:8">
      <c r="A620" s="51">
        <v>587</v>
      </c>
      <c r="B620" s="61">
        <v>0.18782242244961611</v>
      </c>
      <c r="C620" s="61">
        <f t="shared" si="29"/>
        <v>142</v>
      </c>
      <c r="D620" t="str">
        <f>LOOKUP(B620,'Info Sheet'!$L$2:$L$3,'Info Sheet'!$J$2:$J$3)</f>
        <v>Rainy, p</v>
      </c>
      <c r="E620" s="172">
        <f>IF(D620='Info Sheet'!$J$3,'Info Sheet'!$M$3,'Info Sheet'!$M$2)</f>
        <v>0.7</v>
      </c>
      <c r="F620">
        <f>ROUNDDOWN(IF((C620*E620)&gt;'Info Sheet'!$B$21,'Info Sheet'!$B$21,(C620*E620)),0)</f>
        <v>99</v>
      </c>
      <c r="G620">
        <f t="shared" si="30"/>
        <v>2262.15</v>
      </c>
      <c r="H620" s="10">
        <f t="shared" si="31"/>
        <v>1782.15</v>
      </c>
    </row>
    <row r="621" spans="1:8">
      <c r="A621" s="51">
        <v>588</v>
      </c>
      <c r="B621" s="61">
        <v>4.0925279814924553E-2</v>
      </c>
      <c r="C621" s="61">
        <f t="shared" si="29"/>
        <v>129</v>
      </c>
      <c r="D621" t="str">
        <f>LOOKUP(B621,'Info Sheet'!$L$2:$L$3,'Info Sheet'!$J$2:$J$3)</f>
        <v>Rainy, p</v>
      </c>
      <c r="E621" s="172">
        <f>IF(D621='Info Sheet'!$J$3,'Info Sheet'!$M$3,'Info Sheet'!$M$2)</f>
        <v>0.7</v>
      </c>
      <c r="F621">
        <f>ROUNDDOWN(IF((C621*E621)&gt;'Info Sheet'!$B$21,'Info Sheet'!$B$21,(C621*E621)),0)</f>
        <v>90</v>
      </c>
      <c r="G621">
        <f t="shared" si="30"/>
        <v>2056.5</v>
      </c>
      <c r="H621" s="10">
        <f t="shared" si="31"/>
        <v>1576.5</v>
      </c>
    </row>
    <row r="622" spans="1:8">
      <c r="A622" s="51">
        <v>589</v>
      </c>
      <c r="B622" s="61">
        <v>0.3215587781475443</v>
      </c>
      <c r="C622" s="61">
        <f t="shared" si="29"/>
        <v>149</v>
      </c>
      <c r="D622" t="str">
        <f>LOOKUP(B622,'Info Sheet'!$L$2:$L$3,'Info Sheet'!$J$2:$J$3)</f>
        <v>Rainy, p</v>
      </c>
      <c r="E622" s="172">
        <f>IF(D622='Info Sheet'!$J$3,'Info Sheet'!$M$3,'Info Sheet'!$M$2)</f>
        <v>0.7</v>
      </c>
      <c r="F622">
        <f>ROUNDDOWN(IF((C622*E622)&gt;'Info Sheet'!$B$21,'Info Sheet'!$B$21,(C622*E622)),0)</f>
        <v>104</v>
      </c>
      <c r="G622">
        <f t="shared" si="30"/>
        <v>2376.4</v>
      </c>
      <c r="H622" s="10">
        <f t="shared" si="31"/>
        <v>1896.4</v>
      </c>
    </row>
    <row r="623" spans="1:8">
      <c r="A623" s="51">
        <v>590</v>
      </c>
      <c r="B623" s="61">
        <v>0.62303689723026789</v>
      </c>
      <c r="C623" s="61">
        <f t="shared" si="29"/>
        <v>161</v>
      </c>
      <c r="D623" t="str">
        <f>LOOKUP(B623,'Info Sheet'!$L$2:$L$3,'Info Sheet'!$J$2:$J$3)</f>
        <v>Non-Rainy</v>
      </c>
      <c r="E623" s="172">
        <f>IF(D623='Info Sheet'!$J$3,'Info Sheet'!$M$3,'Info Sheet'!$M$2)</f>
        <v>1</v>
      </c>
      <c r="F623">
        <f>ROUNDDOWN(IF((C623*E623)&gt;'Info Sheet'!$B$21,'Info Sheet'!$B$21,(C623*E623)),0)</f>
        <v>161</v>
      </c>
      <c r="G623">
        <f t="shared" si="30"/>
        <v>3678.8500000000004</v>
      </c>
      <c r="H623" s="10">
        <f t="shared" si="31"/>
        <v>3198.8500000000004</v>
      </c>
    </row>
    <row r="624" spans="1:8">
      <c r="A624" s="51">
        <v>591</v>
      </c>
      <c r="B624" s="61">
        <v>0.99549803969464901</v>
      </c>
      <c r="C624" s="61">
        <f t="shared" si="29"/>
        <v>197</v>
      </c>
      <c r="D624" t="str">
        <f>LOOKUP(B624,'Info Sheet'!$L$2:$L$3,'Info Sheet'!$J$2:$J$3)</f>
        <v>Non-Rainy</v>
      </c>
      <c r="E624" s="172">
        <f>IF(D624='Info Sheet'!$J$3,'Info Sheet'!$M$3,'Info Sheet'!$M$2)</f>
        <v>1</v>
      </c>
      <c r="F624">
        <f>ROUNDDOWN(IF((C624*E624)&gt;'Info Sheet'!$B$21,'Info Sheet'!$B$21,(C624*E624)),0)</f>
        <v>188</v>
      </c>
      <c r="G624">
        <f t="shared" si="30"/>
        <v>4295.8</v>
      </c>
      <c r="H624" s="10">
        <f t="shared" si="31"/>
        <v>3815.8</v>
      </c>
    </row>
    <row r="625" spans="1:8">
      <c r="A625" s="51">
        <v>592</v>
      </c>
      <c r="B625" s="61">
        <v>0.51324078042483323</v>
      </c>
      <c r="C625" s="61">
        <f t="shared" si="29"/>
        <v>157</v>
      </c>
      <c r="D625" t="str">
        <f>LOOKUP(B625,'Info Sheet'!$L$2:$L$3,'Info Sheet'!$J$2:$J$3)</f>
        <v>Non-Rainy</v>
      </c>
      <c r="E625" s="172">
        <f>IF(D625='Info Sheet'!$J$3,'Info Sheet'!$M$3,'Info Sheet'!$M$2)</f>
        <v>1</v>
      </c>
      <c r="F625">
        <f>ROUNDDOWN(IF((C625*E625)&gt;'Info Sheet'!$B$21,'Info Sheet'!$B$21,(C625*E625)),0)</f>
        <v>157</v>
      </c>
      <c r="G625">
        <f t="shared" si="30"/>
        <v>3587.4500000000003</v>
      </c>
      <c r="H625" s="10">
        <f t="shared" si="31"/>
        <v>3107.4500000000003</v>
      </c>
    </row>
    <row r="626" spans="1:8">
      <c r="A626" s="51">
        <v>593</v>
      </c>
      <c r="B626" s="61">
        <v>0.9312063845588755</v>
      </c>
      <c r="C626" s="61">
        <f t="shared" si="29"/>
        <v>180</v>
      </c>
      <c r="D626" t="str">
        <f>LOOKUP(B626,'Info Sheet'!$L$2:$L$3,'Info Sheet'!$J$2:$J$3)</f>
        <v>Non-Rainy</v>
      </c>
      <c r="E626" s="172">
        <f>IF(D626='Info Sheet'!$J$3,'Info Sheet'!$M$3,'Info Sheet'!$M$2)</f>
        <v>1</v>
      </c>
      <c r="F626">
        <f>ROUNDDOWN(IF((C626*E626)&gt;'Info Sheet'!$B$21,'Info Sheet'!$B$21,(C626*E626)),0)</f>
        <v>180</v>
      </c>
      <c r="G626">
        <f t="shared" si="30"/>
        <v>4113</v>
      </c>
      <c r="H626" s="10">
        <f t="shared" si="31"/>
        <v>3633</v>
      </c>
    </row>
    <row r="627" spans="1:8">
      <c r="A627" s="51">
        <v>594</v>
      </c>
      <c r="B627" s="61">
        <v>0.96480018807509738</v>
      </c>
      <c r="C627" s="61">
        <f t="shared" si="29"/>
        <v>185</v>
      </c>
      <c r="D627" t="str">
        <f>LOOKUP(B627,'Info Sheet'!$L$2:$L$3,'Info Sheet'!$J$2:$J$3)</f>
        <v>Non-Rainy</v>
      </c>
      <c r="E627" s="172">
        <f>IF(D627='Info Sheet'!$J$3,'Info Sheet'!$M$3,'Info Sheet'!$M$2)</f>
        <v>1</v>
      </c>
      <c r="F627">
        <f>ROUNDDOWN(IF((C627*E627)&gt;'Info Sheet'!$B$21,'Info Sheet'!$B$21,(C627*E627)),0)</f>
        <v>185</v>
      </c>
      <c r="G627">
        <f t="shared" si="30"/>
        <v>4227.25</v>
      </c>
      <c r="H627" s="10">
        <f t="shared" si="31"/>
        <v>3747.25</v>
      </c>
    </row>
    <row r="628" spans="1:8">
      <c r="A628" s="51">
        <v>595</v>
      </c>
      <c r="B628" s="61">
        <v>0.59760826934796207</v>
      </c>
      <c r="C628" s="61">
        <f t="shared" si="29"/>
        <v>160</v>
      </c>
      <c r="D628" t="str">
        <f>LOOKUP(B628,'Info Sheet'!$L$2:$L$3,'Info Sheet'!$J$2:$J$3)</f>
        <v>Non-Rainy</v>
      </c>
      <c r="E628" s="172">
        <f>IF(D628='Info Sheet'!$J$3,'Info Sheet'!$M$3,'Info Sheet'!$M$2)</f>
        <v>1</v>
      </c>
      <c r="F628">
        <f>ROUNDDOWN(IF((C628*E628)&gt;'Info Sheet'!$B$21,'Info Sheet'!$B$21,(C628*E628)),0)</f>
        <v>160</v>
      </c>
      <c r="G628">
        <f t="shared" si="30"/>
        <v>3656</v>
      </c>
      <c r="H628" s="10">
        <f t="shared" si="31"/>
        <v>3176</v>
      </c>
    </row>
    <row r="629" spans="1:8">
      <c r="A629" s="51">
        <v>596</v>
      </c>
      <c r="B629" s="61">
        <v>0.53362311849846167</v>
      </c>
      <c r="C629" s="61">
        <f t="shared" si="29"/>
        <v>158</v>
      </c>
      <c r="D629" t="str">
        <f>LOOKUP(B629,'Info Sheet'!$L$2:$L$3,'Info Sheet'!$J$2:$J$3)</f>
        <v>Non-Rainy</v>
      </c>
      <c r="E629" s="172">
        <f>IF(D629='Info Sheet'!$J$3,'Info Sheet'!$M$3,'Info Sheet'!$M$2)</f>
        <v>1</v>
      </c>
      <c r="F629">
        <f>ROUNDDOWN(IF((C629*E629)&gt;'Info Sheet'!$B$21,'Info Sheet'!$B$21,(C629*E629)),0)</f>
        <v>158</v>
      </c>
      <c r="G629">
        <f t="shared" si="30"/>
        <v>3610.3</v>
      </c>
      <c r="H629" s="10">
        <f t="shared" si="31"/>
        <v>3130.3</v>
      </c>
    </row>
    <row r="630" spans="1:8">
      <c r="A630" s="51">
        <v>597</v>
      </c>
      <c r="B630" s="61">
        <v>0.72003855720085974</v>
      </c>
      <c r="C630" s="61">
        <f t="shared" si="29"/>
        <v>165</v>
      </c>
      <c r="D630" t="str">
        <f>LOOKUP(B630,'Info Sheet'!$L$2:$L$3,'Info Sheet'!$J$2:$J$3)</f>
        <v>Non-Rainy</v>
      </c>
      <c r="E630" s="172">
        <f>IF(D630='Info Sheet'!$J$3,'Info Sheet'!$M$3,'Info Sheet'!$M$2)</f>
        <v>1</v>
      </c>
      <c r="F630">
        <f>ROUNDDOWN(IF((C630*E630)&gt;'Info Sheet'!$B$21,'Info Sheet'!$B$21,(C630*E630)),0)</f>
        <v>165</v>
      </c>
      <c r="G630">
        <f t="shared" si="30"/>
        <v>3770.2500000000005</v>
      </c>
      <c r="H630" s="10">
        <f t="shared" si="31"/>
        <v>3290.2500000000005</v>
      </c>
    </row>
    <row r="631" spans="1:8">
      <c r="A631" s="51">
        <v>598</v>
      </c>
      <c r="B631" s="61">
        <v>0.52907751495722655</v>
      </c>
      <c r="C631" s="61">
        <f t="shared" si="29"/>
        <v>157</v>
      </c>
      <c r="D631" t="str">
        <f>LOOKUP(B631,'Info Sheet'!$L$2:$L$3,'Info Sheet'!$J$2:$J$3)</f>
        <v>Non-Rainy</v>
      </c>
      <c r="E631" s="172">
        <f>IF(D631='Info Sheet'!$J$3,'Info Sheet'!$M$3,'Info Sheet'!$M$2)</f>
        <v>1</v>
      </c>
      <c r="F631">
        <f>ROUNDDOWN(IF((C631*E631)&gt;'Info Sheet'!$B$21,'Info Sheet'!$B$21,(C631*E631)),0)</f>
        <v>157</v>
      </c>
      <c r="G631">
        <f t="shared" si="30"/>
        <v>3587.4500000000003</v>
      </c>
      <c r="H631" s="10">
        <f t="shared" si="31"/>
        <v>3107.4500000000003</v>
      </c>
    </row>
    <row r="632" spans="1:8">
      <c r="A632" s="51">
        <v>599</v>
      </c>
      <c r="B632" s="61">
        <v>0.92213081730178492</v>
      </c>
      <c r="C632" s="61">
        <f t="shared" si="29"/>
        <v>178</v>
      </c>
      <c r="D632" t="str">
        <f>LOOKUP(B632,'Info Sheet'!$L$2:$L$3,'Info Sheet'!$J$2:$J$3)</f>
        <v>Non-Rainy</v>
      </c>
      <c r="E632" s="172">
        <f>IF(D632='Info Sheet'!$J$3,'Info Sheet'!$M$3,'Info Sheet'!$M$2)</f>
        <v>1</v>
      </c>
      <c r="F632">
        <f>ROUNDDOWN(IF((C632*E632)&gt;'Info Sheet'!$B$21,'Info Sheet'!$B$21,(C632*E632)),0)</f>
        <v>178</v>
      </c>
      <c r="G632">
        <f t="shared" si="30"/>
        <v>4067.3</v>
      </c>
      <c r="H632" s="10">
        <f t="shared" si="31"/>
        <v>3587.3</v>
      </c>
    </row>
    <row r="633" spans="1:8">
      <c r="A633" s="51">
        <v>600</v>
      </c>
      <c r="B633" s="61">
        <v>0.81820388914918551</v>
      </c>
      <c r="C633" s="61">
        <f t="shared" si="29"/>
        <v>170</v>
      </c>
      <c r="D633" t="str">
        <f>LOOKUP(B633,'Info Sheet'!$L$2:$L$3,'Info Sheet'!$J$2:$J$3)</f>
        <v>Non-Rainy</v>
      </c>
      <c r="E633" s="172">
        <f>IF(D633='Info Sheet'!$J$3,'Info Sheet'!$M$3,'Info Sheet'!$M$2)</f>
        <v>1</v>
      </c>
      <c r="F633">
        <f>ROUNDDOWN(IF((C633*E633)&gt;'Info Sheet'!$B$21,'Info Sheet'!$B$21,(C633*E633)),0)</f>
        <v>170</v>
      </c>
      <c r="G633">
        <f t="shared" si="30"/>
        <v>3884.5000000000005</v>
      </c>
      <c r="H633" s="10">
        <f t="shared" si="31"/>
        <v>3404.5000000000005</v>
      </c>
    </row>
    <row r="634" spans="1:8">
      <c r="A634" s="51">
        <v>601</v>
      </c>
      <c r="B634" s="61">
        <v>0.77683385487953505</v>
      </c>
      <c r="C634" s="61">
        <f t="shared" si="29"/>
        <v>168</v>
      </c>
      <c r="D634" t="str">
        <f>LOOKUP(B634,'Info Sheet'!$L$2:$L$3,'Info Sheet'!$J$2:$J$3)</f>
        <v>Non-Rainy</v>
      </c>
      <c r="E634" s="172">
        <f>IF(D634='Info Sheet'!$J$3,'Info Sheet'!$M$3,'Info Sheet'!$M$2)</f>
        <v>1</v>
      </c>
      <c r="F634">
        <f>ROUNDDOWN(IF((C634*E634)&gt;'Info Sheet'!$B$21,'Info Sheet'!$B$21,(C634*E634)),0)</f>
        <v>168</v>
      </c>
      <c r="G634">
        <f t="shared" si="30"/>
        <v>3838.8</v>
      </c>
      <c r="H634" s="10">
        <f t="shared" si="31"/>
        <v>3358.8</v>
      </c>
    </row>
    <row r="635" spans="1:8">
      <c r="A635" s="51">
        <v>602</v>
      </c>
      <c r="B635" s="61">
        <v>1.7164010763262572E-2</v>
      </c>
      <c r="C635" s="61">
        <f t="shared" si="29"/>
        <v>123</v>
      </c>
      <c r="D635" t="str">
        <f>LOOKUP(B635,'Info Sheet'!$L$2:$L$3,'Info Sheet'!$J$2:$J$3)</f>
        <v>Rainy, p</v>
      </c>
      <c r="E635" s="172">
        <f>IF(D635='Info Sheet'!$J$3,'Info Sheet'!$M$3,'Info Sheet'!$M$2)</f>
        <v>0.7</v>
      </c>
      <c r="F635">
        <f>ROUNDDOWN(IF((C635*E635)&gt;'Info Sheet'!$B$21,'Info Sheet'!$B$21,(C635*E635)),0)</f>
        <v>86</v>
      </c>
      <c r="G635">
        <f t="shared" si="30"/>
        <v>1965.1000000000001</v>
      </c>
      <c r="H635" s="10">
        <f t="shared" si="31"/>
        <v>1485.1000000000001</v>
      </c>
    </row>
    <row r="636" spans="1:8">
      <c r="A636" s="51">
        <v>603</v>
      </c>
      <c r="B636" s="61">
        <v>0.23553050417262311</v>
      </c>
      <c r="C636" s="61">
        <f t="shared" si="29"/>
        <v>145</v>
      </c>
      <c r="D636" t="str">
        <f>LOOKUP(B636,'Info Sheet'!$L$2:$L$3,'Info Sheet'!$J$2:$J$3)</f>
        <v>Rainy, p</v>
      </c>
      <c r="E636" s="172">
        <f>IF(D636='Info Sheet'!$J$3,'Info Sheet'!$M$3,'Info Sheet'!$M$2)</f>
        <v>0.7</v>
      </c>
      <c r="F636">
        <f>ROUNDDOWN(IF((C636*E636)&gt;'Info Sheet'!$B$21,'Info Sheet'!$B$21,(C636*E636)),0)</f>
        <v>101</v>
      </c>
      <c r="G636">
        <f t="shared" si="30"/>
        <v>2307.8500000000004</v>
      </c>
      <c r="H636" s="10">
        <f t="shared" si="31"/>
        <v>1827.8500000000004</v>
      </c>
    </row>
    <row r="637" spans="1:8">
      <c r="A637" s="51">
        <v>604</v>
      </c>
      <c r="B637" s="61">
        <v>4.8596397391960422E-2</v>
      </c>
      <c r="C637" s="61">
        <f t="shared" si="29"/>
        <v>130</v>
      </c>
      <c r="D637" t="str">
        <f>LOOKUP(B637,'Info Sheet'!$L$2:$L$3,'Info Sheet'!$J$2:$J$3)</f>
        <v>Rainy, p</v>
      </c>
      <c r="E637" s="172">
        <f>IF(D637='Info Sheet'!$J$3,'Info Sheet'!$M$3,'Info Sheet'!$M$2)</f>
        <v>0.7</v>
      </c>
      <c r="F637">
        <f>ROUNDDOWN(IF((C637*E637)&gt;'Info Sheet'!$B$21,'Info Sheet'!$B$21,(C637*E637)),0)</f>
        <v>91</v>
      </c>
      <c r="G637">
        <f t="shared" si="30"/>
        <v>2079.35</v>
      </c>
      <c r="H637" s="10">
        <f t="shared" si="31"/>
        <v>1599.35</v>
      </c>
    </row>
    <row r="638" spans="1:8">
      <c r="A638" s="51">
        <v>605</v>
      </c>
      <c r="B638" s="61">
        <v>0.59942217608259907</v>
      </c>
      <c r="C638" s="61">
        <f t="shared" si="29"/>
        <v>160</v>
      </c>
      <c r="D638" t="str">
        <f>LOOKUP(B638,'Info Sheet'!$L$2:$L$3,'Info Sheet'!$J$2:$J$3)</f>
        <v>Non-Rainy</v>
      </c>
      <c r="E638" s="172">
        <f>IF(D638='Info Sheet'!$J$3,'Info Sheet'!$M$3,'Info Sheet'!$M$2)</f>
        <v>1</v>
      </c>
      <c r="F638">
        <f>ROUNDDOWN(IF((C638*E638)&gt;'Info Sheet'!$B$21,'Info Sheet'!$B$21,(C638*E638)),0)</f>
        <v>160</v>
      </c>
      <c r="G638">
        <f t="shared" si="30"/>
        <v>3656</v>
      </c>
      <c r="H638" s="10">
        <f t="shared" si="31"/>
        <v>3176</v>
      </c>
    </row>
    <row r="639" spans="1:8">
      <c r="A639" s="51">
        <v>606</v>
      </c>
      <c r="B639" s="61">
        <v>0.75640837202719979</v>
      </c>
      <c r="C639" s="61">
        <f t="shared" si="29"/>
        <v>167</v>
      </c>
      <c r="D639" t="str">
        <f>LOOKUP(B639,'Info Sheet'!$L$2:$L$3,'Info Sheet'!$J$2:$J$3)</f>
        <v>Non-Rainy</v>
      </c>
      <c r="E639" s="172">
        <f>IF(D639='Info Sheet'!$J$3,'Info Sheet'!$M$3,'Info Sheet'!$M$2)</f>
        <v>1</v>
      </c>
      <c r="F639">
        <f>ROUNDDOWN(IF((C639*E639)&gt;'Info Sheet'!$B$21,'Info Sheet'!$B$21,(C639*E639)),0)</f>
        <v>167</v>
      </c>
      <c r="G639">
        <f t="shared" si="30"/>
        <v>3815.9500000000003</v>
      </c>
      <c r="H639" s="10">
        <f t="shared" si="31"/>
        <v>3335.9500000000003</v>
      </c>
    </row>
    <row r="640" spans="1:8">
      <c r="A640" s="51">
        <v>607</v>
      </c>
      <c r="B640" s="61">
        <v>4.0851054372746498E-2</v>
      </c>
      <c r="C640" s="61">
        <f t="shared" si="29"/>
        <v>129</v>
      </c>
      <c r="D640" t="str">
        <f>LOOKUP(B640,'Info Sheet'!$L$2:$L$3,'Info Sheet'!$J$2:$J$3)</f>
        <v>Rainy, p</v>
      </c>
      <c r="E640" s="172">
        <f>IF(D640='Info Sheet'!$J$3,'Info Sheet'!$M$3,'Info Sheet'!$M$2)</f>
        <v>0.7</v>
      </c>
      <c r="F640">
        <f>ROUNDDOWN(IF((C640*E640)&gt;'Info Sheet'!$B$21,'Info Sheet'!$B$21,(C640*E640)),0)</f>
        <v>90</v>
      </c>
      <c r="G640">
        <f t="shared" si="30"/>
        <v>2056.5</v>
      </c>
      <c r="H640" s="10">
        <f t="shared" si="31"/>
        <v>1576.5</v>
      </c>
    </row>
    <row r="641" spans="1:8">
      <c r="A641" s="51">
        <v>608</v>
      </c>
      <c r="B641" s="61">
        <v>5.7554215592258484E-2</v>
      </c>
      <c r="C641" s="61">
        <f t="shared" si="29"/>
        <v>132</v>
      </c>
      <c r="D641" t="str">
        <f>LOOKUP(B641,'Info Sheet'!$L$2:$L$3,'Info Sheet'!$J$2:$J$3)</f>
        <v>Rainy, p</v>
      </c>
      <c r="E641" s="172">
        <f>IF(D641='Info Sheet'!$J$3,'Info Sheet'!$M$3,'Info Sheet'!$M$2)</f>
        <v>0.7</v>
      </c>
      <c r="F641">
        <f>ROUNDDOWN(IF((C641*E641)&gt;'Info Sheet'!$B$21,'Info Sheet'!$B$21,(C641*E641)),0)</f>
        <v>92</v>
      </c>
      <c r="G641">
        <f t="shared" si="30"/>
        <v>2102.2000000000003</v>
      </c>
      <c r="H641" s="10">
        <f t="shared" si="31"/>
        <v>1622.2000000000003</v>
      </c>
    </row>
    <row r="642" spans="1:8">
      <c r="A642" s="51">
        <v>609</v>
      </c>
      <c r="B642" s="61">
        <v>0.99224465747730628</v>
      </c>
      <c r="C642" s="61">
        <f t="shared" si="29"/>
        <v>194</v>
      </c>
      <c r="D642" t="str">
        <f>LOOKUP(B642,'Info Sheet'!$L$2:$L$3,'Info Sheet'!$J$2:$J$3)</f>
        <v>Non-Rainy</v>
      </c>
      <c r="E642" s="172">
        <f>IF(D642='Info Sheet'!$J$3,'Info Sheet'!$M$3,'Info Sheet'!$M$2)</f>
        <v>1</v>
      </c>
      <c r="F642">
        <f>ROUNDDOWN(IF((C642*E642)&gt;'Info Sheet'!$B$21,'Info Sheet'!$B$21,(C642*E642)),0)</f>
        <v>188</v>
      </c>
      <c r="G642">
        <f t="shared" si="30"/>
        <v>4295.8</v>
      </c>
      <c r="H642" s="10">
        <f t="shared" si="31"/>
        <v>3815.8</v>
      </c>
    </row>
    <row r="643" spans="1:8">
      <c r="A643" s="51">
        <v>610</v>
      </c>
      <c r="B643" s="61">
        <v>0.2238087811509003</v>
      </c>
      <c r="C643" s="61">
        <f t="shared" si="29"/>
        <v>144</v>
      </c>
      <c r="D643" t="str">
        <f>LOOKUP(B643,'Info Sheet'!$L$2:$L$3,'Info Sheet'!$J$2:$J$3)</f>
        <v>Rainy, p</v>
      </c>
      <c r="E643" s="172">
        <f>IF(D643='Info Sheet'!$J$3,'Info Sheet'!$M$3,'Info Sheet'!$M$2)</f>
        <v>0.7</v>
      </c>
      <c r="F643">
        <f>ROUNDDOWN(IF((C643*E643)&gt;'Info Sheet'!$B$21,'Info Sheet'!$B$21,(C643*E643)),0)</f>
        <v>100</v>
      </c>
      <c r="G643">
        <f t="shared" si="30"/>
        <v>2285</v>
      </c>
      <c r="H643" s="10">
        <f t="shared" si="31"/>
        <v>1805</v>
      </c>
    </row>
    <row r="644" spans="1:8">
      <c r="A644" s="51">
        <v>611</v>
      </c>
      <c r="B644" s="61">
        <v>0.94604365950591207</v>
      </c>
      <c r="C644" s="61">
        <f t="shared" si="29"/>
        <v>181</v>
      </c>
      <c r="D644" t="str">
        <f>LOOKUP(B644,'Info Sheet'!$L$2:$L$3,'Info Sheet'!$J$2:$J$3)</f>
        <v>Non-Rainy</v>
      </c>
      <c r="E644" s="172">
        <f>IF(D644='Info Sheet'!$J$3,'Info Sheet'!$M$3,'Info Sheet'!$M$2)</f>
        <v>1</v>
      </c>
      <c r="F644">
        <f>ROUNDDOWN(IF((C644*E644)&gt;'Info Sheet'!$B$21,'Info Sheet'!$B$21,(C644*E644)),0)</f>
        <v>181</v>
      </c>
      <c r="G644">
        <f t="shared" si="30"/>
        <v>4135.8500000000004</v>
      </c>
      <c r="H644" s="10">
        <f t="shared" si="31"/>
        <v>3655.8500000000004</v>
      </c>
    </row>
    <row r="645" spans="1:8">
      <c r="A645" s="51">
        <v>612</v>
      </c>
      <c r="B645" s="61">
        <v>1.7116070333682454E-2</v>
      </c>
      <c r="C645" s="61">
        <f t="shared" si="29"/>
        <v>123</v>
      </c>
      <c r="D645" t="str">
        <f>LOOKUP(B645,'Info Sheet'!$L$2:$L$3,'Info Sheet'!$J$2:$J$3)</f>
        <v>Rainy, p</v>
      </c>
      <c r="E645" s="172">
        <f>IF(D645='Info Sheet'!$J$3,'Info Sheet'!$M$3,'Info Sheet'!$M$2)</f>
        <v>0.7</v>
      </c>
      <c r="F645">
        <f>ROUNDDOWN(IF((C645*E645)&gt;'Info Sheet'!$B$21,'Info Sheet'!$B$21,(C645*E645)),0)</f>
        <v>86</v>
      </c>
      <c r="G645">
        <f t="shared" si="30"/>
        <v>1965.1000000000001</v>
      </c>
      <c r="H645" s="10">
        <f t="shared" si="31"/>
        <v>1485.1000000000001</v>
      </c>
    </row>
    <row r="646" spans="1:8">
      <c r="A646" s="51">
        <v>613</v>
      </c>
      <c r="B646" s="61">
        <v>0.7514468664468742</v>
      </c>
      <c r="C646" s="61">
        <f t="shared" si="29"/>
        <v>167</v>
      </c>
      <c r="D646" t="str">
        <f>LOOKUP(B646,'Info Sheet'!$L$2:$L$3,'Info Sheet'!$J$2:$J$3)</f>
        <v>Non-Rainy</v>
      </c>
      <c r="E646" s="172">
        <f>IF(D646='Info Sheet'!$J$3,'Info Sheet'!$M$3,'Info Sheet'!$M$2)</f>
        <v>1</v>
      </c>
      <c r="F646">
        <f>ROUNDDOWN(IF((C646*E646)&gt;'Info Sheet'!$B$21,'Info Sheet'!$B$21,(C646*E646)),0)</f>
        <v>167</v>
      </c>
      <c r="G646">
        <f t="shared" si="30"/>
        <v>3815.9500000000003</v>
      </c>
      <c r="H646" s="10">
        <f t="shared" si="31"/>
        <v>3335.9500000000003</v>
      </c>
    </row>
    <row r="647" spans="1:8">
      <c r="A647" s="51">
        <v>614</v>
      </c>
      <c r="B647" s="61">
        <v>0.31487711971717014</v>
      </c>
      <c r="C647" s="61">
        <f t="shared" si="29"/>
        <v>149</v>
      </c>
      <c r="D647" t="str">
        <f>LOOKUP(B647,'Info Sheet'!$L$2:$L$3,'Info Sheet'!$J$2:$J$3)</f>
        <v>Rainy, p</v>
      </c>
      <c r="E647" s="172">
        <f>IF(D647='Info Sheet'!$J$3,'Info Sheet'!$M$3,'Info Sheet'!$M$2)</f>
        <v>0.7</v>
      </c>
      <c r="F647">
        <f>ROUNDDOWN(IF((C647*E647)&gt;'Info Sheet'!$B$21,'Info Sheet'!$B$21,(C647*E647)),0)</f>
        <v>104</v>
      </c>
      <c r="G647">
        <f t="shared" si="30"/>
        <v>2376.4</v>
      </c>
      <c r="H647" s="10">
        <f t="shared" si="31"/>
        <v>1896.4</v>
      </c>
    </row>
    <row r="648" spans="1:8">
      <c r="A648" s="51">
        <v>615</v>
      </c>
      <c r="B648" s="61">
        <v>0.90417140724475054</v>
      </c>
      <c r="C648" s="61">
        <f t="shared" si="29"/>
        <v>177</v>
      </c>
      <c r="D648" t="str">
        <f>LOOKUP(B648,'Info Sheet'!$L$2:$L$3,'Info Sheet'!$J$2:$J$3)</f>
        <v>Non-Rainy</v>
      </c>
      <c r="E648" s="172">
        <f>IF(D648='Info Sheet'!$J$3,'Info Sheet'!$M$3,'Info Sheet'!$M$2)</f>
        <v>1</v>
      </c>
      <c r="F648">
        <f>ROUNDDOWN(IF((C648*E648)&gt;'Info Sheet'!$B$21,'Info Sheet'!$B$21,(C648*E648)),0)</f>
        <v>177</v>
      </c>
      <c r="G648">
        <f t="shared" si="30"/>
        <v>4044.4500000000003</v>
      </c>
      <c r="H648" s="10">
        <f t="shared" si="31"/>
        <v>3564.4500000000003</v>
      </c>
    </row>
    <row r="649" spans="1:8">
      <c r="A649" s="51">
        <v>616</v>
      </c>
      <c r="B649" s="61">
        <v>0.30079464037322956</v>
      </c>
      <c r="C649" s="61">
        <f t="shared" si="29"/>
        <v>148</v>
      </c>
      <c r="D649" t="str">
        <f>LOOKUP(B649,'Info Sheet'!$L$2:$L$3,'Info Sheet'!$J$2:$J$3)</f>
        <v>Rainy, p</v>
      </c>
      <c r="E649" s="172">
        <f>IF(D649='Info Sheet'!$J$3,'Info Sheet'!$M$3,'Info Sheet'!$M$2)</f>
        <v>0.7</v>
      </c>
      <c r="F649">
        <f>ROUNDDOWN(IF((C649*E649)&gt;'Info Sheet'!$B$21,'Info Sheet'!$B$21,(C649*E649)),0)</f>
        <v>103</v>
      </c>
      <c r="G649">
        <f t="shared" si="30"/>
        <v>2353.5500000000002</v>
      </c>
      <c r="H649" s="10">
        <f t="shared" si="31"/>
        <v>1873.5500000000002</v>
      </c>
    </row>
    <row r="650" spans="1:8">
      <c r="A650" s="51">
        <v>617</v>
      </c>
      <c r="B650" s="61">
        <v>0.25198236436844945</v>
      </c>
      <c r="C650" s="61">
        <f t="shared" si="29"/>
        <v>146</v>
      </c>
      <c r="D650" t="str">
        <f>LOOKUP(B650,'Info Sheet'!$L$2:$L$3,'Info Sheet'!$J$2:$J$3)</f>
        <v>Rainy, p</v>
      </c>
      <c r="E650" s="172">
        <f>IF(D650='Info Sheet'!$J$3,'Info Sheet'!$M$3,'Info Sheet'!$M$2)</f>
        <v>0.7</v>
      </c>
      <c r="F650">
        <f>ROUNDDOWN(IF((C650*E650)&gt;'Info Sheet'!$B$21,'Info Sheet'!$B$21,(C650*E650)),0)</f>
        <v>102</v>
      </c>
      <c r="G650">
        <f t="shared" si="30"/>
        <v>2330.7000000000003</v>
      </c>
      <c r="H650" s="10">
        <f t="shared" si="31"/>
        <v>1850.7000000000003</v>
      </c>
    </row>
    <row r="651" spans="1:8">
      <c r="A651" s="51">
        <v>618</v>
      </c>
      <c r="B651" s="61">
        <v>0.95001804157533998</v>
      </c>
      <c r="C651" s="61">
        <f t="shared" si="29"/>
        <v>182</v>
      </c>
      <c r="D651" t="str">
        <f>LOOKUP(B651,'Info Sheet'!$L$2:$L$3,'Info Sheet'!$J$2:$J$3)</f>
        <v>Non-Rainy</v>
      </c>
      <c r="E651" s="172">
        <f>IF(D651='Info Sheet'!$J$3,'Info Sheet'!$M$3,'Info Sheet'!$M$2)</f>
        <v>1</v>
      </c>
      <c r="F651">
        <f>ROUNDDOWN(IF((C651*E651)&gt;'Info Sheet'!$B$21,'Info Sheet'!$B$21,(C651*E651)),0)</f>
        <v>182</v>
      </c>
      <c r="G651">
        <f t="shared" si="30"/>
        <v>4158.7</v>
      </c>
      <c r="H651" s="10">
        <f t="shared" si="31"/>
        <v>3678.7</v>
      </c>
    </row>
    <row r="652" spans="1:8">
      <c r="A652" s="51">
        <v>619</v>
      </c>
      <c r="B652" s="61">
        <v>0.2040838159106253</v>
      </c>
      <c r="C652" s="61">
        <f t="shared" si="29"/>
        <v>143</v>
      </c>
      <c r="D652" t="str">
        <f>LOOKUP(B652,'Info Sheet'!$L$2:$L$3,'Info Sheet'!$J$2:$J$3)</f>
        <v>Rainy, p</v>
      </c>
      <c r="E652" s="172">
        <f>IF(D652='Info Sheet'!$J$3,'Info Sheet'!$M$3,'Info Sheet'!$M$2)</f>
        <v>0.7</v>
      </c>
      <c r="F652">
        <f>ROUNDDOWN(IF((C652*E652)&gt;'Info Sheet'!$B$21,'Info Sheet'!$B$21,(C652*E652)),0)</f>
        <v>100</v>
      </c>
      <c r="G652">
        <f t="shared" si="30"/>
        <v>2285</v>
      </c>
      <c r="H652" s="10">
        <f t="shared" si="31"/>
        <v>1805</v>
      </c>
    </row>
    <row r="653" spans="1:8">
      <c r="A653" s="51">
        <v>620</v>
      </c>
      <c r="B653" s="61">
        <v>0.49507167856984124</v>
      </c>
      <c r="C653" s="61">
        <f t="shared" si="29"/>
        <v>156</v>
      </c>
      <c r="D653" t="str">
        <f>LOOKUP(B653,'Info Sheet'!$L$2:$L$3,'Info Sheet'!$J$2:$J$3)</f>
        <v>Non-Rainy</v>
      </c>
      <c r="E653" s="172">
        <f>IF(D653='Info Sheet'!$J$3,'Info Sheet'!$M$3,'Info Sheet'!$M$2)</f>
        <v>1</v>
      </c>
      <c r="F653">
        <f>ROUNDDOWN(IF((C653*E653)&gt;'Info Sheet'!$B$21,'Info Sheet'!$B$21,(C653*E653)),0)</f>
        <v>156</v>
      </c>
      <c r="G653">
        <f t="shared" si="30"/>
        <v>3564.6000000000004</v>
      </c>
      <c r="H653" s="10">
        <f t="shared" si="31"/>
        <v>3084.6000000000004</v>
      </c>
    </row>
    <row r="654" spans="1:8">
      <c r="A654" s="51">
        <v>621</v>
      </c>
      <c r="B654" s="61">
        <v>0.12646834050085498</v>
      </c>
      <c r="C654" s="61">
        <f t="shared" si="29"/>
        <v>138</v>
      </c>
      <c r="D654" t="str">
        <f>LOOKUP(B654,'Info Sheet'!$L$2:$L$3,'Info Sheet'!$J$2:$J$3)</f>
        <v>Rainy, p</v>
      </c>
      <c r="E654" s="172">
        <f>IF(D654='Info Sheet'!$J$3,'Info Sheet'!$M$3,'Info Sheet'!$M$2)</f>
        <v>0.7</v>
      </c>
      <c r="F654">
        <f>ROUNDDOWN(IF((C654*E654)&gt;'Info Sheet'!$B$21,'Info Sheet'!$B$21,(C654*E654)),0)</f>
        <v>96</v>
      </c>
      <c r="G654">
        <f t="shared" si="30"/>
        <v>2193.6000000000004</v>
      </c>
      <c r="H654" s="10">
        <f t="shared" si="31"/>
        <v>1713.6000000000004</v>
      </c>
    </row>
    <row r="655" spans="1:8">
      <c r="A655" s="51">
        <v>622</v>
      </c>
      <c r="B655" s="61">
        <v>0.95716296217974672</v>
      </c>
      <c r="C655" s="61">
        <f t="shared" si="29"/>
        <v>183</v>
      </c>
      <c r="D655" t="str">
        <f>LOOKUP(B655,'Info Sheet'!$L$2:$L$3,'Info Sheet'!$J$2:$J$3)</f>
        <v>Non-Rainy</v>
      </c>
      <c r="E655" s="172">
        <f>IF(D655='Info Sheet'!$J$3,'Info Sheet'!$M$3,'Info Sheet'!$M$2)</f>
        <v>1</v>
      </c>
      <c r="F655">
        <f>ROUNDDOWN(IF((C655*E655)&gt;'Info Sheet'!$B$21,'Info Sheet'!$B$21,(C655*E655)),0)</f>
        <v>183</v>
      </c>
      <c r="G655">
        <f t="shared" si="30"/>
        <v>4181.55</v>
      </c>
      <c r="H655" s="10">
        <f t="shared" si="31"/>
        <v>3701.55</v>
      </c>
    </row>
    <row r="656" spans="1:8">
      <c r="A656" s="51">
        <v>623</v>
      </c>
      <c r="B656" s="61">
        <v>0.44666476843785907</v>
      </c>
      <c r="C656" s="61">
        <f t="shared" si="29"/>
        <v>154</v>
      </c>
      <c r="D656" t="str">
        <f>LOOKUP(B656,'Info Sheet'!$L$2:$L$3,'Info Sheet'!$J$2:$J$3)</f>
        <v>Non-Rainy</v>
      </c>
      <c r="E656" s="172">
        <f>IF(D656='Info Sheet'!$J$3,'Info Sheet'!$M$3,'Info Sheet'!$M$2)</f>
        <v>1</v>
      </c>
      <c r="F656">
        <f>ROUNDDOWN(IF((C656*E656)&gt;'Info Sheet'!$B$21,'Info Sheet'!$B$21,(C656*E656)),0)</f>
        <v>154</v>
      </c>
      <c r="G656">
        <f t="shared" si="30"/>
        <v>3518.9</v>
      </c>
      <c r="H656" s="10">
        <f t="shared" si="31"/>
        <v>3038.9</v>
      </c>
    </row>
    <row r="657" spans="1:8">
      <c r="A657" s="51">
        <v>624</v>
      </c>
      <c r="B657" s="61">
        <v>0.54917284377854592</v>
      </c>
      <c r="C657" s="61">
        <f t="shared" si="29"/>
        <v>158</v>
      </c>
      <c r="D657" t="str">
        <f>LOOKUP(B657,'Info Sheet'!$L$2:$L$3,'Info Sheet'!$J$2:$J$3)</f>
        <v>Non-Rainy</v>
      </c>
      <c r="E657" s="172">
        <f>IF(D657='Info Sheet'!$J$3,'Info Sheet'!$M$3,'Info Sheet'!$M$2)</f>
        <v>1</v>
      </c>
      <c r="F657">
        <f>ROUNDDOWN(IF((C657*E657)&gt;'Info Sheet'!$B$21,'Info Sheet'!$B$21,(C657*E657)),0)</f>
        <v>158</v>
      </c>
      <c r="G657">
        <f t="shared" si="30"/>
        <v>3610.3</v>
      </c>
      <c r="H657" s="10">
        <f t="shared" si="31"/>
        <v>3130.3</v>
      </c>
    </row>
    <row r="658" spans="1:8">
      <c r="A658" s="51">
        <v>625</v>
      </c>
      <c r="B658" s="61">
        <v>0.72273830603150757</v>
      </c>
      <c r="C658" s="61">
        <f t="shared" si="29"/>
        <v>166</v>
      </c>
      <c r="D658" t="str">
        <f>LOOKUP(B658,'Info Sheet'!$L$2:$L$3,'Info Sheet'!$J$2:$J$3)</f>
        <v>Non-Rainy</v>
      </c>
      <c r="E658" s="172">
        <f>IF(D658='Info Sheet'!$J$3,'Info Sheet'!$M$3,'Info Sheet'!$M$2)</f>
        <v>1</v>
      </c>
      <c r="F658">
        <f>ROUNDDOWN(IF((C658*E658)&gt;'Info Sheet'!$B$21,'Info Sheet'!$B$21,(C658*E658)),0)</f>
        <v>166</v>
      </c>
      <c r="G658">
        <f t="shared" si="30"/>
        <v>3793.1000000000004</v>
      </c>
      <c r="H658" s="10">
        <f t="shared" si="31"/>
        <v>3313.1000000000004</v>
      </c>
    </row>
    <row r="659" spans="1:8">
      <c r="A659" s="51">
        <v>626</v>
      </c>
      <c r="B659" s="61">
        <v>6.840333842463997E-2</v>
      </c>
      <c r="C659" s="61">
        <f t="shared" si="29"/>
        <v>133</v>
      </c>
      <c r="D659" t="str">
        <f>LOOKUP(B659,'Info Sheet'!$L$2:$L$3,'Info Sheet'!$J$2:$J$3)</f>
        <v>Rainy, p</v>
      </c>
      <c r="E659" s="172">
        <f>IF(D659='Info Sheet'!$J$3,'Info Sheet'!$M$3,'Info Sheet'!$M$2)</f>
        <v>0.7</v>
      </c>
      <c r="F659">
        <f>ROUNDDOWN(IF((C659*E659)&gt;'Info Sheet'!$B$21,'Info Sheet'!$B$21,(C659*E659)),0)</f>
        <v>93</v>
      </c>
      <c r="G659">
        <f t="shared" si="30"/>
        <v>2125.0500000000002</v>
      </c>
      <c r="H659" s="10">
        <f t="shared" si="31"/>
        <v>1645.0500000000002</v>
      </c>
    </row>
    <row r="660" spans="1:8">
      <c r="A660" s="51">
        <v>627</v>
      </c>
      <c r="B660" s="61">
        <v>0.1397010560860581</v>
      </c>
      <c r="C660" s="61">
        <f t="shared" si="29"/>
        <v>139</v>
      </c>
      <c r="D660" t="str">
        <f>LOOKUP(B660,'Info Sheet'!$L$2:$L$3,'Info Sheet'!$J$2:$J$3)</f>
        <v>Rainy, p</v>
      </c>
      <c r="E660" s="172">
        <f>IF(D660='Info Sheet'!$J$3,'Info Sheet'!$M$3,'Info Sheet'!$M$2)</f>
        <v>0.7</v>
      </c>
      <c r="F660">
        <f>ROUNDDOWN(IF((C660*E660)&gt;'Info Sheet'!$B$21,'Info Sheet'!$B$21,(C660*E660)),0)</f>
        <v>97</v>
      </c>
      <c r="G660">
        <f t="shared" si="30"/>
        <v>2216.4500000000003</v>
      </c>
      <c r="H660" s="10">
        <f t="shared" si="31"/>
        <v>1736.4500000000003</v>
      </c>
    </row>
    <row r="661" spans="1:8">
      <c r="A661" s="51">
        <v>628</v>
      </c>
      <c r="B661" s="61">
        <v>0.25906469228193818</v>
      </c>
      <c r="C661" s="61">
        <f t="shared" si="29"/>
        <v>146</v>
      </c>
      <c r="D661" t="str">
        <f>LOOKUP(B661,'Info Sheet'!$L$2:$L$3,'Info Sheet'!$J$2:$J$3)</f>
        <v>Rainy, p</v>
      </c>
      <c r="E661" s="172">
        <f>IF(D661='Info Sheet'!$J$3,'Info Sheet'!$M$3,'Info Sheet'!$M$2)</f>
        <v>0.7</v>
      </c>
      <c r="F661">
        <f>ROUNDDOWN(IF((C661*E661)&gt;'Info Sheet'!$B$21,'Info Sheet'!$B$21,(C661*E661)),0)</f>
        <v>102</v>
      </c>
      <c r="G661">
        <f t="shared" si="30"/>
        <v>2330.7000000000003</v>
      </c>
      <c r="H661" s="10">
        <f t="shared" si="31"/>
        <v>1850.7000000000003</v>
      </c>
    </row>
    <row r="662" spans="1:8">
      <c r="A662" s="51">
        <v>629</v>
      </c>
      <c r="B662" s="61">
        <v>0.13672856160876024</v>
      </c>
      <c r="C662" s="61">
        <f t="shared" si="29"/>
        <v>139</v>
      </c>
      <c r="D662" t="str">
        <f>LOOKUP(B662,'Info Sheet'!$L$2:$L$3,'Info Sheet'!$J$2:$J$3)</f>
        <v>Rainy, p</v>
      </c>
      <c r="E662" s="172">
        <f>IF(D662='Info Sheet'!$J$3,'Info Sheet'!$M$3,'Info Sheet'!$M$2)</f>
        <v>0.7</v>
      </c>
      <c r="F662">
        <f>ROUNDDOWN(IF((C662*E662)&gt;'Info Sheet'!$B$21,'Info Sheet'!$B$21,(C662*E662)),0)</f>
        <v>97</v>
      </c>
      <c r="G662">
        <f t="shared" si="30"/>
        <v>2216.4500000000003</v>
      </c>
      <c r="H662" s="10">
        <f t="shared" si="31"/>
        <v>1736.4500000000003</v>
      </c>
    </row>
    <row r="663" spans="1:8">
      <c r="A663" s="51">
        <v>630</v>
      </c>
      <c r="B663" s="61">
        <v>0.96001670736127309</v>
      </c>
      <c r="C663" s="61">
        <f t="shared" si="29"/>
        <v>184</v>
      </c>
      <c r="D663" t="str">
        <f>LOOKUP(B663,'Info Sheet'!$L$2:$L$3,'Info Sheet'!$J$2:$J$3)</f>
        <v>Non-Rainy</v>
      </c>
      <c r="E663" s="172">
        <f>IF(D663='Info Sheet'!$J$3,'Info Sheet'!$M$3,'Info Sheet'!$M$2)</f>
        <v>1</v>
      </c>
      <c r="F663">
        <f>ROUNDDOWN(IF((C663*E663)&gt;'Info Sheet'!$B$21,'Info Sheet'!$B$21,(C663*E663)),0)</f>
        <v>184</v>
      </c>
      <c r="G663">
        <f t="shared" si="30"/>
        <v>4204.4000000000005</v>
      </c>
      <c r="H663" s="10">
        <f t="shared" si="31"/>
        <v>3724.4000000000005</v>
      </c>
    </row>
    <row r="664" spans="1:8">
      <c r="A664" s="51">
        <v>631</v>
      </c>
      <c r="B664" s="61">
        <v>0.67222693036583836</v>
      </c>
      <c r="C664" s="61">
        <f t="shared" si="29"/>
        <v>163</v>
      </c>
      <c r="D664" t="str">
        <f>LOOKUP(B664,'Info Sheet'!$L$2:$L$3,'Info Sheet'!$J$2:$J$3)</f>
        <v>Non-Rainy</v>
      </c>
      <c r="E664" s="172">
        <f>IF(D664='Info Sheet'!$J$3,'Info Sheet'!$M$3,'Info Sheet'!$M$2)</f>
        <v>1</v>
      </c>
      <c r="F664">
        <f>ROUNDDOWN(IF((C664*E664)&gt;'Info Sheet'!$B$21,'Info Sheet'!$B$21,(C664*E664)),0)</f>
        <v>163</v>
      </c>
      <c r="G664">
        <f t="shared" si="30"/>
        <v>3724.55</v>
      </c>
      <c r="H664" s="10">
        <f t="shared" si="31"/>
        <v>3244.55</v>
      </c>
    </row>
    <row r="665" spans="1:8">
      <c r="A665" s="51">
        <v>632</v>
      </c>
      <c r="B665" s="61">
        <v>4.9397628652431136E-2</v>
      </c>
      <c r="C665" s="61">
        <f t="shared" si="29"/>
        <v>131</v>
      </c>
      <c r="D665" t="str">
        <f>LOOKUP(B665,'Info Sheet'!$L$2:$L$3,'Info Sheet'!$J$2:$J$3)</f>
        <v>Rainy, p</v>
      </c>
      <c r="E665" s="172">
        <f>IF(D665='Info Sheet'!$J$3,'Info Sheet'!$M$3,'Info Sheet'!$M$2)</f>
        <v>0.7</v>
      </c>
      <c r="F665">
        <f>ROUNDDOWN(IF((C665*E665)&gt;'Info Sheet'!$B$21,'Info Sheet'!$B$21,(C665*E665)),0)</f>
        <v>91</v>
      </c>
      <c r="G665">
        <f t="shared" si="30"/>
        <v>2079.35</v>
      </c>
      <c r="H665" s="10">
        <f t="shared" si="31"/>
        <v>1599.35</v>
      </c>
    </row>
    <row r="666" spans="1:8">
      <c r="A666" s="51">
        <v>633</v>
      </c>
      <c r="B666" s="61">
        <v>0.19975646090631649</v>
      </c>
      <c r="C666" s="61">
        <f t="shared" si="29"/>
        <v>143</v>
      </c>
      <c r="D666" t="str">
        <f>LOOKUP(B666,'Info Sheet'!$L$2:$L$3,'Info Sheet'!$J$2:$J$3)</f>
        <v>Rainy, p</v>
      </c>
      <c r="E666" s="172">
        <f>IF(D666='Info Sheet'!$J$3,'Info Sheet'!$M$3,'Info Sheet'!$M$2)</f>
        <v>0.7</v>
      </c>
      <c r="F666">
        <f>ROUNDDOWN(IF((C666*E666)&gt;'Info Sheet'!$B$21,'Info Sheet'!$B$21,(C666*E666)),0)</f>
        <v>100</v>
      </c>
      <c r="G666">
        <f t="shared" si="30"/>
        <v>2285</v>
      </c>
      <c r="H666" s="10">
        <f t="shared" si="31"/>
        <v>1805</v>
      </c>
    </row>
    <row r="667" spans="1:8">
      <c r="A667" s="51">
        <v>634</v>
      </c>
      <c r="B667" s="61">
        <v>0.36813305930180484</v>
      </c>
      <c r="C667" s="61">
        <f t="shared" si="29"/>
        <v>151</v>
      </c>
      <c r="D667" t="str">
        <f>LOOKUP(B667,'Info Sheet'!$L$2:$L$3,'Info Sheet'!$J$2:$J$3)</f>
        <v>Rainy, p</v>
      </c>
      <c r="E667" s="172">
        <f>IF(D667='Info Sheet'!$J$3,'Info Sheet'!$M$3,'Info Sheet'!$M$2)</f>
        <v>0.7</v>
      </c>
      <c r="F667">
        <f>ROUNDDOWN(IF((C667*E667)&gt;'Info Sheet'!$B$21,'Info Sheet'!$B$21,(C667*E667)),0)</f>
        <v>105</v>
      </c>
      <c r="G667">
        <f t="shared" si="30"/>
        <v>2399.25</v>
      </c>
      <c r="H667" s="10">
        <f t="shared" si="31"/>
        <v>1919.25</v>
      </c>
    </row>
    <row r="668" spans="1:8">
      <c r="A668" s="51">
        <v>635</v>
      </c>
      <c r="B668" s="61">
        <v>0.82315948126992611</v>
      </c>
      <c r="C668" s="61">
        <f t="shared" si="29"/>
        <v>171</v>
      </c>
      <c r="D668" t="str">
        <f>LOOKUP(B668,'Info Sheet'!$L$2:$L$3,'Info Sheet'!$J$2:$J$3)</f>
        <v>Non-Rainy</v>
      </c>
      <c r="E668" s="172">
        <f>IF(D668='Info Sheet'!$J$3,'Info Sheet'!$M$3,'Info Sheet'!$M$2)</f>
        <v>1</v>
      </c>
      <c r="F668">
        <f>ROUNDDOWN(IF((C668*E668)&gt;'Info Sheet'!$B$21,'Info Sheet'!$B$21,(C668*E668)),0)</f>
        <v>171</v>
      </c>
      <c r="G668">
        <f t="shared" si="30"/>
        <v>3907.3500000000004</v>
      </c>
      <c r="H668" s="10">
        <f t="shared" si="31"/>
        <v>3427.3500000000004</v>
      </c>
    </row>
    <row r="669" spans="1:8">
      <c r="A669" s="51">
        <v>636</v>
      </c>
      <c r="B669" s="61">
        <v>0.70542020312059439</v>
      </c>
      <c r="C669" s="61">
        <f t="shared" si="29"/>
        <v>165</v>
      </c>
      <c r="D669" t="str">
        <f>LOOKUP(B669,'Info Sheet'!$L$2:$L$3,'Info Sheet'!$J$2:$J$3)</f>
        <v>Non-Rainy</v>
      </c>
      <c r="E669" s="172">
        <f>IF(D669='Info Sheet'!$J$3,'Info Sheet'!$M$3,'Info Sheet'!$M$2)</f>
        <v>1</v>
      </c>
      <c r="F669">
        <f>ROUNDDOWN(IF((C669*E669)&gt;'Info Sheet'!$B$21,'Info Sheet'!$B$21,(C669*E669)),0)</f>
        <v>165</v>
      </c>
      <c r="G669">
        <f t="shared" si="30"/>
        <v>3770.2500000000005</v>
      </c>
      <c r="H669" s="10">
        <f t="shared" si="31"/>
        <v>3290.2500000000005</v>
      </c>
    </row>
    <row r="670" spans="1:8">
      <c r="A670" s="51">
        <v>637</v>
      </c>
      <c r="B670" s="61">
        <v>0.24679737673200197</v>
      </c>
      <c r="C670" s="61">
        <f t="shared" si="29"/>
        <v>146</v>
      </c>
      <c r="D670" t="str">
        <f>LOOKUP(B670,'Info Sheet'!$L$2:$L$3,'Info Sheet'!$J$2:$J$3)</f>
        <v>Rainy, p</v>
      </c>
      <c r="E670" s="172">
        <f>IF(D670='Info Sheet'!$J$3,'Info Sheet'!$M$3,'Info Sheet'!$M$2)</f>
        <v>0.7</v>
      </c>
      <c r="F670">
        <f>ROUNDDOWN(IF((C670*E670)&gt;'Info Sheet'!$B$21,'Info Sheet'!$B$21,(C670*E670)),0)</f>
        <v>102</v>
      </c>
      <c r="G670">
        <f t="shared" si="30"/>
        <v>2330.7000000000003</v>
      </c>
      <c r="H670" s="10">
        <f t="shared" si="31"/>
        <v>1850.7000000000003</v>
      </c>
    </row>
    <row r="671" spans="1:8">
      <c r="A671" s="51">
        <v>638</v>
      </c>
      <c r="B671" s="61">
        <v>0.57330791575886175</v>
      </c>
      <c r="C671" s="61">
        <f t="shared" si="29"/>
        <v>159</v>
      </c>
      <c r="D671" t="str">
        <f>LOOKUP(B671,'Info Sheet'!$L$2:$L$3,'Info Sheet'!$J$2:$J$3)</f>
        <v>Non-Rainy</v>
      </c>
      <c r="E671" s="172">
        <f>IF(D671='Info Sheet'!$J$3,'Info Sheet'!$M$3,'Info Sheet'!$M$2)</f>
        <v>1</v>
      </c>
      <c r="F671">
        <f>ROUNDDOWN(IF((C671*E671)&gt;'Info Sheet'!$B$21,'Info Sheet'!$B$21,(C671*E671)),0)</f>
        <v>159</v>
      </c>
      <c r="G671">
        <f t="shared" si="30"/>
        <v>3633.15</v>
      </c>
      <c r="H671" s="10">
        <f t="shared" si="31"/>
        <v>3153.15</v>
      </c>
    </row>
    <row r="672" spans="1:8">
      <c r="A672" s="51">
        <v>639</v>
      </c>
      <c r="B672" s="61">
        <v>0.24812244167741404</v>
      </c>
      <c r="C672" s="61">
        <f t="shared" si="29"/>
        <v>146</v>
      </c>
      <c r="D672" t="str">
        <f>LOOKUP(B672,'Info Sheet'!$L$2:$L$3,'Info Sheet'!$J$2:$J$3)</f>
        <v>Rainy, p</v>
      </c>
      <c r="E672" s="172">
        <f>IF(D672='Info Sheet'!$J$3,'Info Sheet'!$M$3,'Info Sheet'!$M$2)</f>
        <v>0.7</v>
      </c>
      <c r="F672">
        <f>ROUNDDOWN(IF((C672*E672)&gt;'Info Sheet'!$B$21,'Info Sheet'!$B$21,(C672*E672)),0)</f>
        <v>102</v>
      </c>
      <c r="G672">
        <f t="shared" si="30"/>
        <v>2330.7000000000003</v>
      </c>
      <c r="H672" s="10">
        <f t="shared" si="31"/>
        <v>1850.7000000000003</v>
      </c>
    </row>
    <row r="673" spans="1:8">
      <c r="A673" s="51">
        <v>640</v>
      </c>
      <c r="B673" s="61">
        <v>0.87560788880391593</v>
      </c>
      <c r="C673" s="61">
        <f t="shared" si="29"/>
        <v>174</v>
      </c>
      <c r="D673" t="str">
        <f>LOOKUP(B673,'Info Sheet'!$L$2:$L$3,'Info Sheet'!$J$2:$J$3)</f>
        <v>Non-Rainy</v>
      </c>
      <c r="E673" s="172">
        <f>IF(D673='Info Sheet'!$J$3,'Info Sheet'!$M$3,'Info Sheet'!$M$2)</f>
        <v>1</v>
      </c>
      <c r="F673">
        <f>ROUNDDOWN(IF((C673*E673)&gt;'Info Sheet'!$B$21,'Info Sheet'!$B$21,(C673*E673)),0)</f>
        <v>174</v>
      </c>
      <c r="G673">
        <f t="shared" si="30"/>
        <v>3975.9</v>
      </c>
      <c r="H673" s="10">
        <f t="shared" si="31"/>
        <v>3495.9</v>
      </c>
    </row>
    <row r="674" spans="1:8">
      <c r="A674" s="51">
        <v>641</v>
      </c>
      <c r="B674" s="61">
        <v>0.51897571890809091</v>
      </c>
      <c r="C674" s="61">
        <f t="shared" ref="C674:C737" si="32">ROUNDDOWN(_xlfn.NORM.INV(B674,$B$18,$B$22),0)</f>
        <v>157</v>
      </c>
      <c r="D674" t="str">
        <f>LOOKUP(B674,'Info Sheet'!$L$2:$L$3,'Info Sheet'!$J$2:$J$3)</f>
        <v>Non-Rainy</v>
      </c>
      <c r="E674" s="172">
        <f>IF(D674='Info Sheet'!$J$3,'Info Sheet'!$M$3,'Info Sheet'!$M$2)</f>
        <v>1</v>
      </c>
      <c r="F674">
        <f>ROUNDDOWN(IF((C674*E674)&gt;'Info Sheet'!$B$21,'Info Sheet'!$B$21,(C674*E674)),0)</f>
        <v>157</v>
      </c>
      <c r="G674">
        <f t="shared" ref="G674:G737" si="33">F674*$J$27</f>
        <v>3587.4500000000003</v>
      </c>
      <c r="H674" s="10">
        <f t="shared" ref="H674:H737" si="34">G674-$J$28</f>
        <v>3107.4500000000003</v>
      </c>
    </row>
    <row r="675" spans="1:8">
      <c r="A675" s="51">
        <v>642</v>
      </c>
      <c r="B675" s="61">
        <v>0.67927541107587952</v>
      </c>
      <c r="C675" s="61">
        <f t="shared" si="32"/>
        <v>164</v>
      </c>
      <c r="D675" t="str">
        <f>LOOKUP(B675,'Info Sheet'!$L$2:$L$3,'Info Sheet'!$J$2:$J$3)</f>
        <v>Non-Rainy</v>
      </c>
      <c r="E675" s="172">
        <f>IF(D675='Info Sheet'!$J$3,'Info Sheet'!$M$3,'Info Sheet'!$M$2)</f>
        <v>1</v>
      </c>
      <c r="F675">
        <f>ROUNDDOWN(IF((C675*E675)&gt;'Info Sheet'!$B$21,'Info Sheet'!$B$21,(C675*E675)),0)</f>
        <v>164</v>
      </c>
      <c r="G675">
        <f t="shared" si="33"/>
        <v>3747.4</v>
      </c>
      <c r="H675" s="10">
        <f t="shared" si="34"/>
        <v>3267.4</v>
      </c>
    </row>
    <row r="676" spans="1:8">
      <c r="A676" s="51">
        <v>643</v>
      </c>
      <c r="B676" s="61">
        <v>0.14253898088956851</v>
      </c>
      <c r="C676" s="61">
        <f t="shared" si="32"/>
        <v>140</v>
      </c>
      <c r="D676" t="str">
        <f>LOOKUP(B676,'Info Sheet'!$L$2:$L$3,'Info Sheet'!$J$2:$J$3)</f>
        <v>Rainy, p</v>
      </c>
      <c r="E676" s="172">
        <f>IF(D676='Info Sheet'!$J$3,'Info Sheet'!$M$3,'Info Sheet'!$M$2)</f>
        <v>0.7</v>
      </c>
      <c r="F676">
        <f>ROUNDDOWN(IF((C676*E676)&gt;'Info Sheet'!$B$21,'Info Sheet'!$B$21,(C676*E676)),0)</f>
        <v>98</v>
      </c>
      <c r="G676">
        <f t="shared" si="33"/>
        <v>2239.3000000000002</v>
      </c>
      <c r="H676" s="10">
        <f t="shared" si="34"/>
        <v>1759.3000000000002</v>
      </c>
    </row>
    <row r="677" spans="1:8">
      <c r="A677" s="51">
        <v>644</v>
      </c>
      <c r="B677" s="61">
        <v>0.17088454743701531</v>
      </c>
      <c r="C677" s="61">
        <f t="shared" si="32"/>
        <v>141</v>
      </c>
      <c r="D677" t="str">
        <f>LOOKUP(B677,'Info Sheet'!$L$2:$L$3,'Info Sheet'!$J$2:$J$3)</f>
        <v>Rainy, p</v>
      </c>
      <c r="E677" s="172">
        <f>IF(D677='Info Sheet'!$J$3,'Info Sheet'!$M$3,'Info Sheet'!$M$2)</f>
        <v>0.7</v>
      </c>
      <c r="F677">
        <f>ROUNDDOWN(IF((C677*E677)&gt;'Info Sheet'!$B$21,'Info Sheet'!$B$21,(C677*E677)),0)</f>
        <v>98</v>
      </c>
      <c r="G677">
        <f t="shared" si="33"/>
        <v>2239.3000000000002</v>
      </c>
      <c r="H677" s="10">
        <f t="shared" si="34"/>
        <v>1759.3000000000002</v>
      </c>
    </row>
    <row r="678" spans="1:8">
      <c r="A678" s="51">
        <v>645</v>
      </c>
      <c r="B678" s="61">
        <v>0.4806384769513008</v>
      </c>
      <c r="C678" s="61">
        <f t="shared" si="32"/>
        <v>156</v>
      </c>
      <c r="D678" t="str">
        <f>LOOKUP(B678,'Info Sheet'!$L$2:$L$3,'Info Sheet'!$J$2:$J$3)</f>
        <v>Non-Rainy</v>
      </c>
      <c r="E678" s="172">
        <f>IF(D678='Info Sheet'!$J$3,'Info Sheet'!$M$3,'Info Sheet'!$M$2)</f>
        <v>1</v>
      </c>
      <c r="F678">
        <f>ROUNDDOWN(IF((C678*E678)&gt;'Info Sheet'!$B$21,'Info Sheet'!$B$21,(C678*E678)),0)</f>
        <v>156</v>
      </c>
      <c r="G678">
        <f t="shared" si="33"/>
        <v>3564.6000000000004</v>
      </c>
      <c r="H678" s="10">
        <f t="shared" si="34"/>
        <v>3084.6000000000004</v>
      </c>
    </row>
    <row r="679" spans="1:8">
      <c r="A679" s="51">
        <v>646</v>
      </c>
      <c r="B679" s="61">
        <v>0.87692150122824852</v>
      </c>
      <c r="C679" s="61">
        <f t="shared" si="32"/>
        <v>174</v>
      </c>
      <c r="D679" t="str">
        <f>LOOKUP(B679,'Info Sheet'!$L$2:$L$3,'Info Sheet'!$J$2:$J$3)</f>
        <v>Non-Rainy</v>
      </c>
      <c r="E679" s="172">
        <f>IF(D679='Info Sheet'!$J$3,'Info Sheet'!$M$3,'Info Sheet'!$M$2)</f>
        <v>1</v>
      </c>
      <c r="F679">
        <f>ROUNDDOWN(IF((C679*E679)&gt;'Info Sheet'!$B$21,'Info Sheet'!$B$21,(C679*E679)),0)</f>
        <v>174</v>
      </c>
      <c r="G679">
        <f t="shared" si="33"/>
        <v>3975.9</v>
      </c>
      <c r="H679" s="10">
        <f t="shared" si="34"/>
        <v>3495.9</v>
      </c>
    </row>
    <row r="680" spans="1:8">
      <c r="A680" s="51">
        <v>647</v>
      </c>
      <c r="B680" s="61">
        <v>6.1020863349579568E-2</v>
      </c>
      <c r="C680" s="61">
        <f t="shared" si="32"/>
        <v>132</v>
      </c>
      <c r="D680" t="str">
        <f>LOOKUP(B680,'Info Sheet'!$L$2:$L$3,'Info Sheet'!$J$2:$J$3)</f>
        <v>Rainy, p</v>
      </c>
      <c r="E680" s="172">
        <f>IF(D680='Info Sheet'!$J$3,'Info Sheet'!$M$3,'Info Sheet'!$M$2)</f>
        <v>0.7</v>
      </c>
      <c r="F680">
        <f>ROUNDDOWN(IF((C680*E680)&gt;'Info Sheet'!$B$21,'Info Sheet'!$B$21,(C680*E680)),0)</f>
        <v>92</v>
      </c>
      <c r="G680">
        <f t="shared" si="33"/>
        <v>2102.2000000000003</v>
      </c>
      <c r="H680" s="10">
        <f t="shared" si="34"/>
        <v>1622.2000000000003</v>
      </c>
    </row>
    <row r="681" spans="1:8">
      <c r="A681" s="51">
        <v>648</v>
      </c>
      <c r="B681" s="61">
        <v>0.95602392178902496</v>
      </c>
      <c r="C681" s="61">
        <f t="shared" si="32"/>
        <v>183</v>
      </c>
      <c r="D681" t="str">
        <f>LOOKUP(B681,'Info Sheet'!$L$2:$L$3,'Info Sheet'!$J$2:$J$3)</f>
        <v>Non-Rainy</v>
      </c>
      <c r="E681" s="172">
        <f>IF(D681='Info Sheet'!$J$3,'Info Sheet'!$M$3,'Info Sheet'!$M$2)</f>
        <v>1</v>
      </c>
      <c r="F681">
        <f>ROUNDDOWN(IF((C681*E681)&gt;'Info Sheet'!$B$21,'Info Sheet'!$B$21,(C681*E681)),0)</f>
        <v>183</v>
      </c>
      <c r="G681">
        <f t="shared" si="33"/>
        <v>4181.55</v>
      </c>
      <c r="H681" s="10">
        <f t="shared" si="34"/>
        <v>3701.55</v>
      </c>
    </row>
    <row r="682" spans="1:8">
      <c r="A682" s="51">
        <v>649</v>
      </c>
      <c r="B682" s="61">
        <v>8.8900713592640623E-2</v>
      </c>
      <c r="C682" s="61">
        <f t="shared" si="32"/>
        <v>135</v>
      </c>
      <c r="D682" t="str">
        <f>LOOKUP(B682,'Info Sheet'!$L$2:$L$3,'Info Sheet'!$J$2:$J$3)</f>
        <v>Rainy, p</v>
      </c>
      <c r="E682" s="172">
        <f>IF(D682='Info Sheet'!$J$3,'Info Sheet'!$M$3,'Info Sheet'!$M$2)</f>
        <v>0.7</v>
      </c>
      <c r="F682">
        <f>ROUNDDOWN(IF((C682*E682)&gt;'Info Sheet'!$B$21,'Info Sheet'!$B$21,(C682*E682)),0)</f>
        <v>94</v>
      </c>
      <c r="G682">
        <f t="shared" si="33"/>
        <v>2147.9</v>
      </c>
      <c r="H682" s="10">
        <f t="shared" si="34"/>
        <v>1667.9</v>
      </c>
    </row>
    <row r="683" spans="1:8">
      <c r="A683" s="51">
        <v>650</v>
      </c>
      <c r="B683" s="61">
        <v>0.69516433637201036</v>
      </c>
      <c r="C683" s="61">
        <f t="shared" si="32"/>
        <v>164</v>
      </c>
      <c r="D683" t="str">
        <f>LOOKUP(B683,'Info Sheet'!$L$2:$L$3,'Info Sheet'!$J$2:$J$3)</f>
        <v>Non-Rainy</v>
      </c>
      <c r="E683" s="172">
        <f>IF(D683='Info Sheet'!$J$3,'Info Sheet'!$M$3,'Info Sheet'!$M$2)</f>
        <v>1</v>
      </c>
      <c r="F683">
        <f>ROUNDDOWN(IF((C683*E683)&gt;'Info Sheet'!$B$21,'Info Sheet'!$B$21,(C683*E683)),0)</f>
        <v>164</v>
      </c>
      <c r="G683">
        <f t="shared" si="33"/>
        <v>3747.4</v>
      </c>
      <c r="H683" s="10">
        <f t="shared" si="34"/>
        <v>3267.4</v>
      </c>
    </row>
    <row r="684" spans="1:8">
      <c r="A684" s="51">
        <v>651</v>
      </c>
      <c r="B684" s="61">
        <v>0.39250718405158735</v>
      </c>
      <c r="C684" s="61">
        <f t="shared" si="32"/>
        <v>152</v>
      </c>
      <c r="D684" t="str">
        <f>LOOKUP(B684,'Info Sheet'!$L$2:$L$3,'Info Sheet'!$J$2:$J$3)</f>
        <v>Rainy, p</v>
      </c>
      <c r="E684" s="172">
        <f>IF(D684='Info Sheet'!$J$3,'Info Sheet'!$M$3,'Info Sheet'!$M$2)</f>
        <v>0.7</v>
      </c>
      <c r="F684">
        <f>ROUNDDOWN(IF((C684*E684)&gt;'Info Sheet'!$B$21,'Info Sheet'!$B$21,(C684*E684)),0)</f>
        <v>106</v>
      </c>
      <c r="G684">
        <f t="shared" si="33"/>
        <v>2422.1000000000004</v>
      </c>
      <c r="H684" s="10">
        <f t="shared" si="34"/>
        <v>1942.1000000000004</v>
      </c>
    </row>
    <row r="685" spans="1:8">
      <c r="A685" s="51">
        <v>652</v>
      </c>
      <c r="B685" s="61">
        <v>0.37132716891990858</v>
      </c>
      <c r="C685" s="61">
        <f t="shared" si="32"/>
        <v>151</v>
      </c>
      <c r="D685" t="str">
        <f>LOOKUP(B685,'Info Sheet'!$L$2:$L$3,'Info Sheet'!$J$2:$J$3)</f>
        <v>Rainy, p</v>
      </c>
      <c r="E685" s="172">
        <f>IF(D685='Info Sheet'!$J$3,'Info Sheet'!$M$3,'Info Sheet'!$M$2)</f>
        <v>0.7</v>
      </c>
      <c r="F685">
        <f>ROUNDDOWN(IF((C685*E685)&gt;'Info Sheet'!$B$21,'Info Sheet'!$B$21,(C685*E685)),0)</f>
        <v>105</v>
      </c>
      <c r="G685">
        <f t="shared" si="33"/>
        <v>2399.25</v>
      </c>
      <c r="H685" s="10">
        <f t="shared" si="34"/>
        <v>1919.25</v>
      </c>
    </row>
    <row r="686" spans="1:8">
      <c r="A686" s="51">
        <v>653</v>
      </c>
      <c r="B686" s="61">
        <v>0.18095015789251678</v>
      </c>
      <c r="C686" s="61">
        <f t="shared" si="32"/>
        <v>142</v>
      </c>
      <c r="D686" t="str">
        <f>LOOKUP(B686,'Info Sheet'!$L$2:$L$3,'Info Sheet'!$J$2:$J$3)</f>
        <v>Rainy, p</v>
      </c>
      <c r="E686" s="172">
        <f>IF(D686='Info Sheet'!$J$3,'Info Sheet'!$M$3,'Info Sheet'!$M$2)</f>
        <v>0.7</v>
      </c>
      <c r="F686">
        <f>ROUNDDOWN(IF((C686*E686)&gt;'Info Sheet'!$B$21,'Info Sheet'!$B$21,(C686*E686)),0)</f>
        <v>99</v>
      </c>
      <c r="G686">
        <f t="shared" si="33"/>
        <v>2262.15</v>
      </c>
      <c r="H686" s="10">
        <f t="shared" si="34"/>
        <v>1782.15</v>
      </c>
    </row>
    <row r="687" spans="1:8">
      <c r="A687" s="51">
        <v>654</v>
      </c>
      <c r="B687" s="61">
        <v>0.1425435634695027</v>
      </c>
      <c r="C687" s="61">
        <f t="shared" si="32"/>
        <v>140</v>
      </c>
      <c r="D687" t="str">
        <f>LOOKUP(B687,'Info Sheet'!$L$2:$L$3,'Info Sheet'!$J$2:$J$3)</f>
        <v>Rainy, p</v>
      </c>
      <c r="E687" s="172">
        <f>IF(D687='Info Sheet'!$J$3,'Info Sheet'!$M$3,'Info Sheet'!$M$2)</f>
        <v>0.7</v>
      </c>
      <c r="F687">
        <f>ROUNDDOWN(IF((C687*E687)&gt;'Info Sheet'!$B$21,'Info Sheet'!$B$21,(C687*E687)),0)</f>
        <v>98</v>
      </c>
      <c r="G687">
        <f t="shared" si="33"/>
        <v>2239.3000000000002</v>
      </c>
      <c r="H687" s="10">
        <f t="shared" si="34"/>
        <v>1759.3000000000002</v>
      </c>
    </row>
    <row r="688" spans="1:8">
      <c r="A688" s="51">
        <v>655</v>
      </c>
      <c r="B688" s="61">
        <v>0.31576177522915583</v>
      </c>
      <c r="C688" s="61">
        <f t="shared" si="32"/>
        <v>149</v>
      </c>
      <c r="D688" t="str">
        <f>LOOKUP(B688,'Info Sheet'!$L$2:$L$3,'Info Sheet'!$J$2:$J$3)</f>
        <v>Rainy, p</v>
      </c>
      <c r="E688" s="172">
        <f>IF(D688='Info Sheet'!$J$3,'Info Sheet'!$M$3,'Info Sheet'!$M$2)</f>
        <v>0.7</v>
      </c>
      <c r="F688">
        <f>ROUNDDOWN(IF((C688*E688)&gt;'Info Sheet'!$B$21,'Info Sheet'!$B$21,(C688*E688)),0)</f>
        <v>104</v>
      </c>
      <c r="G688">
        <f t="shared" si="33"/>
        <v>2376.4</v>
      </c>
      <c r="H688" s="10">
        <f t="shared" si="34"/>
        <v>1896.4</v>
      </c>
    </row>
    <row r="689" spans="1:8">
      <c r="A689" s="51">
        <v>656</v>
      </c>
      <c r="B689" s="61">
        <v>8.3577996575797786E-2</v>
      </c>
      <c r="C689" s="61">
        <f t="shared" si="32"/>
        <v>135</v>
      </c>
      <c r="D689" t="str">
        <f>LOOKUP(B689,'Info Sheet'!$L$2:$L$3,'Info Sheet'!$J$2:$J$3)</f>
        <v>Rainy, p</v>
      </c>
      <c r="E689" s="172">
        <f>IF(D689='Info Sheet'!$J$3,'Info Sheet'!$M$3,'Info Sheet'!$M$2)</f>
        <v>0.7</v>
      </c>
      <c r="F689">
        <f>ROUNDDOWN(IF((C689*E689)&gt;'Info Sheet'!$B$21,'Info Sheet'!$B$21,(C689*E689)),0)</f>
        <v>94</v>
      </c>
      <c r="G689">
        <f t="shared" si="33"/>
        <v>2147.9</v>
      </c>
      <c r="H689" s="10">
        <f t="shared" si="34"/>
        <v>1667.9</v>
      </c>
    </row>
    <row r="690" spans="1:8">
      <c r="A690" s="51">
        <v>657</v>
      </c>
      <c r="B690" s="61">
        <v>0.85647038144520093</v>
      </c>
      <c r="C690" s="61">
        <f t="shared" si="32"/>
        <v>173</v>
      </c>
      <c r="D690" t="str">
        <f>LOOKUP(B690,'Info Sheet'!$L$2:$L$3,'Info Sheet'!$J$2:$J$3)</f>
        <v>Non-Rainy</v>
      </c>
      <c r="E690" s="172">
        <f>IF(D690='Info Sheet'!$J$3,'Info Sheet'!$M$3,'Info Sheet'!$M$2)</f>
        <v>1</v>
      </c>
      <c r="F690">
        <f>ROUNDDOWN(IF((C690*E690)&gt;'Info Sheet'!$B$21,'Info Sheet'!$B$21,(C690*E690)),0)</f>
        <v>173</v>
      </c>
      <c r="G690">
        <f t="shared" si="33"/>
        <v>3953.05</v>
      </c>
      <c r="H690" s="10">
        <f t="shared" si="34"/>
        <v>3473.05</v>
      </c>
    </row>
    <row r="691" spans="1:8">
      <c r="A691" s="51">
        <v>658</v>
      </c>
      <c r="B691" s="61">
        <v>0.49223590962185859</v>
      </c>
      <c r="C691" s="61">
        <f t="shared" si="32"/>
        <v>156</v>
      </c>
      <c r="D691" t="str">
        <f>LOOKUP(B691,'Info Sheet'!$L$2:$L$3,'Info Sheet'!$J$2:$J$3)</f>
        <v>Non-Rainy</v>
      </c>
      <c r="E691" s="172">
        <f>IF(D691='Info Sheet'!$J$3,'Info Sheet'!$M$3,'Info Sheet'!$M$2)</f>
        <v>1</v>
      </c>
      <c r="F691">
        <f>ROUNDDOWN(IF((C691*E691)&gt;'Info Sheet'!$B$21,'Info Sheet'!$B$21,(C691*E691)),0)</f>
        <v>156</v>
      </c>
      <c r="G691">
        <f t="shared" si="33"/>
        <v>3564.6000000000004</v>
      </c>
      <c r="H691" s="10">
        <f t="shared" si="34"/>
        <v>3084.6000000000004</v>
      </c>
    </row>
    <row r="692" spans="1:8">
      <c r="A692" s="51">
        <v>659</v>
      </c>
      <c r="B692" s="61">
        <v>0.68325705951221982</v>
      </c>
      <c r="C692" s="61">
        <f t="shared" si="32"/>
        <v>164</v>
      </c>
      <c r="D692" t="str">
        <f>LOOKUP(B692,'Info Sheet'!$L$2:$L$3,'Info Sheet'!$J$2:$J$3)</f>
        <v>Non-Rainy</v>
      </c>
      <c r="E692" s="172">
        <f>IF(D692='Info Sheet'!$J$3,'Info Sheet'!$M$3,'Info Sheet'!$M$2)</f>
        <v>1</v>
      </c>
      <c r="F692">
        <f>ROUNDDOWN(IF((C692*E692)&gt;'Info Sheet'!$B$21,'Info Sheet'!$B$21,(C692*E692)),0)</f>
        <v>164</v>
      </c>
      <c r="G692">
        <f t="shared" si="33"/>
        <v>3747.4</v>
      </c>
      <c r="H692" s="10">
        <f t="shared" si="34"/>
        <v>3267.4</v>
      </c>
    </row>
    <row r="693" spans="1:8">
      <c r="A693" s="51">
        <v>660</v>
      </c>
      <c r="B693" s="61">
        <v>0.34519728965000351</v>
      </c>
      <c r="C693" s="61">
        <f t="shared" si="32"/>
        <v>150</v>
      </c>
      <c r="D693" t="str">
        <f>LOOKUP(B693,'Info Sheet'!$L$2:$L$3,'Info Sheet'!$J$2:$J$3)</f>
        <v>Rainy, p</v>
      </c>
      <c r="E693" s="172">
        <f>IF(D693='Info Sheet'!$J$3,'Info Sheet'!$M$3,'Info Sheet'!$M$2)</f>
        <v>0.7</v>
      </c>
      <c r="F693">
        <f>ROUNDDOWN(IF((C693*E693)&gt;'Info Sheet'!$B$21,'Info Sheet'!$B$21,(C693*E693)),0)</f>
        <v>105</v>
      </c>
      <c r="G693">
        <f t="shared" si="33"/>
        <v>2399.25</v>
      </c>
      <c r="H693" s="10">
        <f t="shared" si="34"/>
        <v>1919.25</v>
      </c>
    </row>
    <row r="694" spans="1:8">
      <c r="A694" s="51">
        <v>661</v>
      </c>
      <c r="B694" s="61">
        <v>0.69974587658120069</v>
      </c>
      <c r="C694" s="61">
        <f t="shared" si="32"/>
        <v>164</v>
      </c>
      <c r="D694" t="str">
        <f>LOOKUP(B694,'Info Sheet'!$L$2:$L$3,'Info Sheet'!$J$2:$J$3)</f>
        <v>Non-Rainy</v>
      </c>
      <c r="E694" s="172">
        <f>IF(D694='Info Sheet'!$J$3,'Info Sheet'!$M$3,'Info Sheet'!$M$2)</f>
        <v>1</v>
      </c>
      <c r="F694">
        <f>ROUNDDOWN(IF((C694*E694)&gt;'Info Sheet'!$B$21,'Info Sheet'!$B$21,(C694*E694)),0)</f>
        <v>164</v>
      </c>
      <c r="G694">
        <f t="shared" si="33"/>
        <v>3747.4</v>
      </c>
      <c r="H694" s="10">
        <f t="shared" si="34"/>
        <v>3267.4</v>
      </c>
    </row>
    <row r="695" spans="1:8">
      <c r="A695" s="51">
        <v>662</v>
      </c>
      <c r="B695" s="61">
        <v>0.64591369498365137</v>
      </c>
      <c r="C695" s="61">
        <f t="shared" si="32"/>
        <v>162</v>
      </c>
      <c r="D695" t="str">
        <f>LOOKUP(B695,'Info Sheet'!$L$2:$L$3,'Info Sheet'!$J$2:$J$3)</f>
        <v>Non-Rainy</v>
      </c>
      <c r="E695" s="172">
        <f>IF(D695='Info Sheet'!$J$3,'Info Sheet'!$M$3,'Info Sheet'!$M$2)</f>
        <v>1</v>
      </c>
      <c r="F695">
        <f>ROUNDDOWN(IF((C695*E695)&gt;'Info Sheet'!$B$21,'Info Sheet'!$B$21,(C695*E695)),0)</f>
        <v>162</v>
      </c>
      <c r="G695">
        <f t="shared" si="33"/>
        <v>3701.7000000000003</v>
      </c>
      <c r="H695" s="10">
        <f t="shared" si="34"/>
        <v>3221.7000000000003</v>
      </c>
    </row>
    <row r="696" spans="1:8">
      <c r="A696" s="51">
        <v>663</v>
      </c>
      <c r="B696" s="61">
        <v>0.60237252386913964</v>
      </c>
      <c r="C696" s="61">
        <f t="shared" si="32"/>
        <v>160</v>
      </c>
      <c r="D696" t="str">
        <f>LOOKUP(B696,'Info Sheet'!$L$2:$L$3,'Info Sheet'!$J$2:$J$3)</f>
        <v>Non-Rainy</v>
      </c>
      <c r="E696" s="172">
        <f>IF(D696='Info Sheet'!$J$3,'Info Sheet'!$M$3,'Info Sheet'!$M$2)</f>
        <v>1</v>
      </c>
      <c r="F696">
        <f>ROUNDDOWN(IF((C696*E696)&gt;'Info Sheet'!$B$21,'Info Sheet'!$B$21,(C696*E696)),0)</f>
        <v>160</v>
      </c>
      <c r="G696">
        <f t="shared" si="33"/>
        <v>3656</v>
      </c>
      <c r="H696" s="10">
        <f t="shared" si="34"/>
        <v>3176</v>
      </c>
    </row>
    <row r="697" spans="1:8">
      <c r="A697" s="51">
        <v>664</v>
      </c>
      <c r="B697" s="61">
        <v>0.17043975220224894</v>
      </c>
      <c r="C697" s="61">
        <f t="shared" si="32"/>
        <v>141</v>
      </c>
      <c r="D697" t="str">
        <f>LOOKUP(B697,'Info Sheet'!$L$2:$L$3,'Info Sheet'!$J$2:$J$3)</f>
        <v>Rainy, p</v>
      </c>
      <c r="E697" s="172">
        <f>IF(D697='Info Sheet'!$J$3,'Info Sheet'!$M$3,'Info Sheet'!$M$2)</f>
        <v>0.7</v>
      </c>
      <c r="F697">
        <f>ROUNDDOWN(IF((C697*E697)&gt;'Info Sheet'!$B$21,'Info Sheet'!$B$21,(C697*E697)),0)</f>
        <v>98</v>
      </c>
      <c r="G697">
        <f t="shared" si="33"/>
        <v>2239.3000000000002</v>
      </c>
      <c r="H697" s="10">
        <f t="shared" si="34"/>
        <v>1759.3000000000002</v>
      </c>
    </row>
    <row r="698" spans="1:8">
      <c r="A698" s="51">
        <v>665</v>
      </c>
      <c r="B698" s="61">
        <v>0.64963254816332161</v>
      </c>
      <c r="C698" s="61">
        <f t="shared" si="32"/>
        <v>162</v>
      </c>
      <c r="D698" t="str">
        <f>LOOKUP(B698,'Info Sheet'!$L$2:$L$3,'Info Sheet'!$J$2:$J$3)</f>
        <v>Non-Rainy</v>
      </c>
      <c r="E698" s="172">
        <f>IF(D698='Info Sheet'!$J$3,'Info Sheet'!$M$3,'Info Sheet'!$M$2)</f>
        <v>1</v>
      </c>
      <c r="F698">
        <f>ROUNDDOWN(IF((C698*E698)&gt;'Info Sheet'!$B$21,'Info Sheet'!$B$21,(C698*E698)),0)</f>
        <v>162</v>
      </c>
      <c r="G698">
        <f t="shared" si="33"/>
        <v>3701.7000000000003</v>
      </c>
      <c r="H698" s="10">
        <f t="shared" si="34"/>
        <v>3221.7000000000003</v>
      </c>
    </row>
    <row r="699" spans="1:8">
      <c r="A699" s="51">
        <v>666</v>
      </c>
      <c r="B699" s="61">
        <v>0.4831737526600528</v>
      </c>
      <c r="C699" s="61">
        <f t="shared" si="32"/>
        <v>156</v>
      </c>
      <c r="D699" t="str">
        <f>LOOKUP(B699,'Info Sheet'!$L$2:$L$3,'Info Sheet'!$J$2:$J$3)</f>
        <v>Non-Rainy</v>
      </c>
      <c r="E699" s="172">
        <f>IF(D699='Info Sheet'!$J$3,'Info Sheet'!$M$3,'Info Sheet'!$M$2)</f>
        <v>1</v>
      </c>
      <c r="F699">
        <f>ROUNDDOWN(IF((C699*E699)&gt;'Info Sheet'!$B$21,'Info Sheet'!$B$21,(C699*E699)),0)</f>
        <v>156</v>
      </c>
      <c r="G699">
        <f t="shared" si="33"/>
        <v>3564.6000000000004</v>
      </c>
      <c r="H699" s="10">
        <f t="shared" si="34"/>
        <v>3084.6000000000004</v>
      </c>
    </row>
    <row r="700" spans="1:8">
      <c r="A700" s="51">
        <v>667</v>
      </c>
      <c r="B700" s="61">
        <v>0.14559271688825137</v>
      </c>
      <c r="C700" s="61">
        <f t="shared" si="32"/>
        <v>140</v>
      </c>
      <c r="D700" t="str">
        <f>LOOKUP(B700,'Info Sheet'!$L$2:$L$3,'Info Sheet'!$J$2:$J$3)</f>
        <v>Rainy, p</v>
      </c>
      <c r="E700" s="172">
        <f>IF(D700='Info Sheet'!$J$3,'Info Sheet'!$M$3,'Info Sheet'!$M$2)</f>
        <v>0.7</v>
      </c>
      <c r="F700">
        <f>ROUNDDOWN(IF((C700*E700)&gt;'Info Sheet'!$B$21,'Info Sheet'!$B$21,(C700*E700)),0)</f>
        <v>98</v>
      </c>
      <c r="G700">
        <f t="shared" si="33"/>
        <v>2239.3000000000002</v>
      </c>
      <c r="H700" s="10">
        <f t="shared" si="34"/>
        <v>1759.3000000000002</v>
      </c>
    </row>
    <row r="701" spans="1:8">
      <c r="A701" s="51">
        <v>668</v>
      </c>
      <c r="B701" s="61">
        <v>0.2232768373113363</v>
      </c>
      <c r="C701" s="61">
        <f t="shared" si="32"/>
        <v>144</v>
      </c>
      <c r="D701" t="str">
        <f>LOOKUP(B701,'Info Sheet'!$L$2:$L$3,'Info Sheet'!$J$2:$J$3)</f>
        <v>Rainy, p</v>
      </c>
      <c r="E701" s="172">
        <f>IF(D701='Info Sheet'!$J$3,'Info Sheet'!$M$3,'Info Sheet'!$M$2)</f>
        <v>0.7</v>
      </c>
      <c r="F701">
        <f>ROUNDDOWN(IF((C701*E701)&gt;'Info Sheet'!$B$21,'Info Sheet'!$B$21,(C701*E701)),0)</f>
        <v>100</v>
      </c>
      <c r="G701">
        <f t="shared" si="33"/>
        <v>2285</v>
      </c>
      <c r="H701" s="10">
        <f t="shared" si="34"/>
        <v>1805</v>
      </c>
    </row>
    <row r="702" spans="1:8">
      <c r="A702" s="51">
        <v>669</v>
      </c>
      <c r="B702" s="61">
        <v>0.74907191892808056</v>
      </c>
      <c r="C702" s="61">
        <f t="shared" si="32"/>
        <v>167</v>
      </c>
      <c r="D702" t="str">
        <f>LOOKUP(B702,'Info Sheet'!$L$2:$L$3,'Info Sheet'!$J$2:$J$3)</f>
        <v>Non-Rainy</v>
      </c>
      <c r="E702" s="172">
        <f>IF(D702='Info Sheet'!$J$3,'Info Sheet'!$M$3,'Info Sheet'!$M$2)</f>
        <v>1</v>
      </c>
      <c r="F702">
        <f>ROUNDDOWN(IF((C702*E702)&gt;'Info Sheet'!$B$21,'Info Sheet'!$B$21,(C702*E702)),0)</f>
        <v>167</v>
      </c>
      <c r="G702">
        <f t="shared" si="33"/>
        <v>3815.9500000000003</v>
      </c>
      <c r="H702" s="10">
        <f t="shared" si="34"/>
        <v>3335.9500000000003</v>
      </c>
    </row>
    <row r="703" spans="1:8">
      <c r="A703" s="51">
        <v>670</v>
      </c>
      <c r="B703" s="61">
        <v>0.68171997601662959</v>
      </c>
      <c r="C703" s="61">
        <f t="shared" si="32"/>
        <v>164</v>
      </c>
      <c r="D703" t="str">
        <f>LOOKUP(B703,'Info Sheet'!$L$2:$L$3,'Info Sheet'!$J$2:$J$3)</f>
        <v>Non-Rainy</v>
      </c>
      <c r="E703" s="172">
        <f>IF(D703='Info Sheet'!$J$3,'Info Sheet'!$M$3,'Info Sheet'!$M$2)</f>
        <v>1</v>
      </c>
      <c r="F703">
        <f>ROUNDDOWN(IF((C703*E703)&gt;'Info Sheet'!$B$21,'Info Sheet'!$B$21,(C703*E703)),0)</f>
        <v>164</v>
      </c>
      <c r="G703">
        <f t="shared" si="33"/>
        <v>3747.4</v>
      </c>
      <c r="H703" s="10">
        <f t="shared" si="34"/>
        <v>3267.4</v>
      </c>
    </row>
    <row r="704" spans="1:8">
      <c r="A704" s="51">
        <v>671</v>
      </c>
      <c r="B704" s="61">
        <v>0.65657705696726321</v>
      </c>
      <c r="C704" s="61">
        <f t="shared" si="32"/>
        <v>163</v>
      </c>
      <c r="D704" t="str">
        <f>LOOKUP(B704,'Info Sheet'!$L$2:$L$3,'Info Sheet'!$J$2:$J$3)</f>
        <v>Non-Rainy</v>
      </c>
      <c r="E704" s="172">
        <f>IF(D704='Info Sheet'!$J$3,'Info Sheet'!$M$3,'Info Sheet'!$M$2)</f>
        <v>1</v>
      </c>
      <c r="F704">
        <f>ROUNDDOWN(IF((C704*E704)&gt;'Info Sheet'!$B$21,'Info Sheet'!$B$21,(C704*E704)),0)</f>
        <v>163</v>
      </c>
      <c r="G704">
        <f t="shared" si="33"/>
        <v>3724.55</v>
      </c>
      <c r="H704" s="10">
        <f t="shared" si="34"/>
        <v>3244.55</v>
      </c>
    </row>
    <row r="705" spans="1:8">
      <c r="A705" s="51">
        <v>672</v>
      </c>
      <c r="B705" s="61">
        <v>0.69692753502089322</v>
      </c>
      <c r="C705" s="61">
        <f t="shared" si="32"/>
        <v>164</v>
      </c>
      <c r="D705" t="str">
        <f>LOOKUP(B705,'Info Sheet'!$L$2:$L$3,'Info Sheet'!$J$2:$J$3)</f>
        <v>Non-Rainy</v>
      </c>
      <c r="E705" s="172">
        <f>IF(D705='Info Sheet'!$J$3,'Info Sheet'!$M$3,'Info Sheet'!$M$2)</f>
        <v>1</v>
      </c>
      <c r="F705">
        <f>ROUNDDOWN(IF((C705*E705)&gt;'Info Sheet'!$B$21,'Info Sheet'!$B$21,(C705*E705)),0)</f>
        <v>164</v>
      </c>
      <c r="G705">
        <f t="shared" si="33"/>
        <v>3747.4</v>
      </c>
      <c r="H705" s="10">
        <f t="shared" si="34"/>
        <v>3267.4</v>
      </c>
    </row>
    <row r="706" spans="1:8">
      <c r="A706" s="51">
        <v>673</v>
      </c>
      <c r="B706" s="61">
        <v>0.3251118889504172</v>
      </c>
      <c r="C706" s="61">
        <f t="shared" si="32"/>
        <v>149</v>
      </c>
      <c r="D706" t="str">
        <f>LOOKUP(B706,'Info Sheet'!$L$2:$L$3,'Info Sheet'!$J$2:$J$3)</f>
        <v>Rainy, p</v>
      </c>
      <c r="E706" s="172">
        <f>IF(D706='Info Sheet'!$J$3,'Info Sheet'!$M$3,'Info Sheet'!$M$2)</f>
        <v>0.7</v>
      </c>
      <c r="F706">
        <f>ROUNDDOWN(IF((C706*E706)&gt;'Info Sheet'!$B$21,'Info Sheet'!$B$21,(C706*E706)),0)</f>
        <v>104</v>
      </c>
      <c r="G706">
        <f t="shared" si="33"/>
        <v>2376.4</v>
      </c>
      <c r="H706" s="10">
        <f t="shared" si="34"/>
        <v>1896.4</v>
      </c>
    </row>
    <row r="707" spans="1:8">
      <c r="A707" s="51">
        <v>674</v>
      </c>
      <c r="B707" s="61">
        <v>0.8628981421683497</v>
      </c>
      <c r="C707" s="61">
        <f t="shared" si="32"/>
        <v>173</v>
      </c>
      <c r="D707" t="str">
        <f>LOOKUP(B707,'Info Sheet'!$L$2:$L$3,'Info Sheet'!$J$2:$J$3)</f>
        <v>Non-Rainy</v>
      </c>
      <c r="E707" s="172">
        <f>IF(D707='Info Sheet'!$J$3,'Info Sheet'!$M$3,'Info Sheet'!$M$2)</f>
        <v>1</v>
      </c>
      <c r="F707">
        <f>ROUNDDOWN(IF((C707*E707)&gt;'Info Sheet'!$B$21,'Info Sheet'!$B$21,(C707*E707)),0)</f>
        <v>173</v>
      </c>
      <c r="G707">
        <f t="shared" si="33"/>
        <v>3953.05</v>
      </c>
      <c r="H707" s="10">
        <f t="shared" si="34"/>
        <v>3473.05</v>
      </c>
    </row>
    <row r="708" spans="1:8">
      <c r="A708" s="51">
        <v>675</v>
      </c>
      <c r="B708" s="61">
        <v>0.22418517703551644</v>
      </c>
      <c r="C708" s="61">
        <f t="shared" si="32"/>
        <v>144</v>
      </c>
      <c r="D708" t="str">
        <f>LOOKUP(B708,'Info Sheet'!$L$2:$L$3,'Info Sheet'!$J$2:$J$3)</f>
        <v>Rainy, p</v>
      </c>
      <c r="E708" s="172">
        <f>IF(D708='Info Sheet'!$J$3,'Info Sheet'!$M$3,'Info Sheet'!$M$2)</f>
        <v>0.7</v>
      </c>
      <c r="F708">
        <f>ROUNDDOWN(IF((C708*E708)&gt;'Info Sheet'!$B$21,'Info Sheet'!$B$21,(C708*E708)),0)</f>
        <v>100</v>
      </c>
      <c r="G708">
        <f t="shared" si="33"/>
        <v>2285</v>
      </c>
      <c r="H708" s="10">
        <f t="shared" si="34"/>
        <v>1805</v>
      </c>
    </row>
    <row r="709" spans="1:8">
      <c r="A709" s="51">
        <v>676</v>
      </c>
      <c r="B709" s="61">
        <v>0.38005108565212464</v>
      </c>
      <c r="C709" s="61">
        <f t="shared" si="32"/>
        <v>152</v>
      </c>
      <c r="D709" t="str">
        <f>LOOKUP(B709,'Info Sheet'!$L$2:$L$3,'Info Sheet'!$J$2:$J$3)</f>
        <v>Rainy, p</v>
      </c>
      <c r="E709" s="172">
        <f>IF(D709='Info Sheet'!$J$3,'Info Sheet'!$M$3,'Info Sheet'!$M$2)</f>
        <v>0.7</v>
      </c>
      <c r="F709">
        <f>ROUNDDOWN(IF((C709*E709)&gt;'Info Sheet'!$B$21,'Info Sheet'!$B$21,(C709*E709)),0)</f>
        <v>106</v>
      </c>
      <c r="G709">
        <f t="shared" si="33"/>
        <v>2422.1000000000004</v>
      </c>
      <c r="H709" s="10">
        <f t="shared" si="34"/>
        <v>1942.1000000000004</v>
      </c>
    </row>
    <row r="710" spans="1:8">
      <c r="A710" s="51">
        <v>677</v>
      </c>
      <c r="B710" s="61">
        <v>0.19760940764612733</v>
      </c>
      <c r="C710" s="61">
        <f t="shared" si="32"/>
        <v>143</v>
      </c>
      <c r="D710" t="str">
        <f>LOOKUP(B710,'Info Sheet'!$L$2:$L$3,'Info Sheet'!$J$2:$J$3)</f>
        <v>Rainy, p</v>
      </c>
      <c r="E710" s="172">
        <f>IF(D710='Info Sheet'!$J$3,'Info Sheet'!$M$3,'Info Sheet'!$M$2)</f>
        <v>0.7</v>
      </c>
      <c r="F710">
        <f>ROUNDDOWN(IF((C710*E710)&gt;'Info Sheet'!$B$21,'Info Sheet'!$B$21,(C710*E710)),0)</f>
        <v>100</v>
      </c>
      <c r="G710">
        <f t="shared" si="33"/>
        <v>2285</v>
      </c>
      <c r="H710" s="10">
        <f t="shared" si="34"/>
        <v>1805</v>
      </c>
    </row>
    <row r="711" spans="1:8">
      <c r="A711" s="51">
        <v>678</v>
      </c>
      <c r="B711" s="61">
        <v>0.17848954096385006</v>
      </c>
      <c r="C711" s="61">
        <f t="shared" si="32"/>
        <v>142</v>
      </c>
      <c r="D711" t="str">
        <f>LOOKUP(B711,'Info Sheet'!$L$2:$L$3,'Info Sheet'!$J$2:$J$3)</f>
        <v>Rainy, p</v>
      </c>
      <c r="E711" s="172">
        <f>IF(D711='Info Sheet'!$J$3,'Info Sheet'!$M$3,'Info Sheet'!$M$2)</f>
        <v>0.7</v>
      </c>
      <c r="F711">
        <f>ROUNDDOWN(IF((C711*E711)&gt;'Info Sheet'!$B$21,'Info Sheet'!$B$21,(C711*E711)),0)</f>
        <v>99</v>
      </c>
      <c r="G711">
        <f t="shared" si="33"/>
        <v>2262.15</v>
      </c>
      <c r="H711" s="10">
        <f t="shared" si="34"/>
        <v>1782.15</v>
      </c>
    </row>
    <row r="712" spans="1:8">
      <c r="A712" s="51">
        <v>679</v>
      </c>
      <c r="B712" s="61">
        <v>0.90013841392187821</v>
      </c>
      <c r="C712" s="61">
        <f t="shared" si="32"/>
        <v>176</v>
      </c>
      <c r="D712" t="str">
        <f>LOOKUP(B712,'Info Sheet'!$L$2:$L$3,'Info Sheet'!$J$2:$J$3)</f>
        <v>Non-Rainy</v>
      </c>
      <c r="E712" s="172">
        <f>IF(D712='Info Sheet'!$J$3,'Info Sheet'!$M$3,'Info Sheet'!$M$2)</f>
        <v>1</v>
      </c>
      <c r="F712">
        <f>ROUNDDOWN(IF((C712*E712)&gt;'Info Sheet'!$B$21,'Info Sheet'!$B$21,(C712*E712)),0)</f>
        <v>176</v>
      </c>
      <c r="G712">
        <f t="shared" si="33"/>
        <v>4021.6000000000004</v>
      </c>
      <c r="H712" s="10">
        <f t="shared" si="34"/>
        <v>3541.6000000000004</v>
      </c>
    </row>
    <row r="713" spans="1:8">
      <c r="A713" s="51">
        <v>680</v>
      </c>
      <c r="B713" s="61">
        <v>0.7479825481370086</v>
      </c>
      <c r="C713" s="61">
        <f t="shared" si="32"/>
        <v>167</v>
      </c>
      <c r="D713" t="str">
        <f>LOOKUP(B713,'Info Sheet'!$L$2:$L$3,'Info Sheet'!$J$2:$J$3)</f>
        <v>Non-Rainy</v>
      </c>
      <c r="E713" s="172">
        <f>IF(D713='Info Sheet'!$J$3,'Info Sheet'!$M$3,'Info Sheet'!$M$2)</f>
        <v>1</v>
      </c>
      <c r="F713">
        <f>ROUNDDOWN(IF((C713*E713)&gt;'Info Sheet'!$B$21,'Info Sheet'!$B$21,(C713*E713)),0)</f>
        <v>167</v>
      </c>
      <c r="G713">
        <f t="shared" si="33"/>
        <v>3815.9500000000003</v>
      </c>
      <c r="H713" s="10">
        <f t="shared" si="34"/>
        <v>3335.9500000000003</v>
      </c>
    </row>
    <row r="714" spans="1:8">
      <c r="A714" s="51">
        <v>681</v>
      </c>
      <c r="B714" s="61">
        <v>0.36660983039997075</v>
      </c>
      <c r="C714" s="61">
        <f t="shared" si="32"/>
        <v>151</v>
      </c>
      <c r="D714" t="str">
        <f>LOOKUP(B714,'Info Sheet'!$L$2:$L$3,'Info Sheet'!$J$2:$J$3)</f>
        <v>Rainy, p</v>
      </c>
      <c r="E714" s="172">
        <f>IF(D714='Info Sheet'!$J$3,'Info Sheet'!$M$3,'Info Sheet'!$M$2)</f>
        <v>0.7</v>
      </c>
      <c r="F714">
        <f>ROUNDDOWN(IF((C714*E714)&gt;'Info Sheet'!$B$21,'Info Sheet'!$B$21,(C714*E714)),0)</f>
        <v>105</v>
      </c>
      <c r="G714">
        <f t="shared" si="33"/>
        <v>2399.25</v>
      </c>
      <c r="H714" s="10">
        <f t="shared" si="34"/>
        <v>1919.25</v>
      </c>
    </row>
    <row r="715" spans="1:8">
      <c r="A715" s="51">
        <v>682</v>
      </c>
      <c r="B715" s="61">
        <v>0.15032173426265272</v>
      </c>
      <c r="C715" s="61">
        <f t="shared" si="32"/>
        <v>140</v>
      </c>
      <c r="D715" t="str">
        <f>LOOKUP(B715,'Info Sheet'!$L$2:$L$3,'Info Sheet'!$J$2:$J$3)</f>
        <v>Rainy, p</v>
      </c>
      <c r="E715" s="172">
        <f>IF(D715='Info Sheet'!$J$3,'Info Sheet'!$M$3,'Info Sheet'!$M$2)</f>
        <v>0.7</v>
      </c>
      <c r="F715">
        <f>ROUNDDOWN(IF((C715*E715)&gt;'Info Sheet'!$B$21,'Info Sheet'!$B$21,(C715*E715)),0)</f>
        <v>98</v>
      </c>
      <c r="G715">
        <f t="shared" si="33"/>
        <v>2239.3000000000002</v>
      </c>
      <c r="H715" s="10">
        <f t="shared" si="34"/>
        <v>1759.3000000000002</v>
      </c>
    </row>
    <row r="716" spans="1:8">
      <c r="A716" s="51">
        <v>683</v>
      </c>
      <c r="B716" s="61">
        <v>0.99658266576825649</v>
      </c>
      <c r="C716" s="61">
        <f t="shared" si="32"/>
        <v>199</v>
      </c>
      <c r="D716" t="str">
        <f>LOOKUP(B716,'Info Sheet'!$L$2:$L$3,'Info Sheet'!$J$2:$J$3)</f>
        <v>Non-Rainy</v>
      </c>
      <c r="E716" s="172">
        <f>IF(D716='Info Sheet'!$J$3,'Info Sheet'!$M$3,'Info Sheet'!$M$2)</f>
        <v>1</v>
      </c>
      <c r="F716">
        <f>ROUNDDOWN(IF((C716*E716)&gt;'Info Sheet'!$B$21,'Info Sheet'!$B$21,(C716*E716)),0)</f>
        <v>188</v>
      </c>
      <c r="G716">
        <f t="shared" si="33"/>
        <v>4295.8</v>
      </c>
      <c r="H716" s="10">
        <f t="shared" si="34"/>
        <v>3815.8</v>
      </c>
    </row>
    <row r="717" spans="1:8">
      <c r="A717" s="51">
        <v>684</v>
      </c>
      <c r="B717" s="61">
        <v>0.82153378802251154</v>
      </c>
      <c r="C717" s="61">
        <f t="shared" si="32"/>
        <v>171</v>
      </c>
      <c r="D717" t="str">
        <f>LOOKUP(B717,'Info Sheet'!$L$2:$L$3,'Info Sheet'!$J$2:$J$3)</f>
        <v>Non-Rainy</v>
      </c>
      <c r="E717" s="172">
        <f>IF(D717='Info Sheet'!$J$3,'Info Sheet'!$M$3,'Info Sheet'!$M$2)</f>
        <v>1</v>
      </c>
      <c r="F717">
        <f>ROUNDDOWN(IF((C717*E717)&gt;'Info Sheet'!$B$21,'Info Sheet'!$B$21,(C717*E717)),0)</f>
        <v>171</v>
      </c>
      <c r="G717">
        <f t="shared" si="33"/>
        <v>3907.3500000000004</v>
      </c>
      <c r="H717" s="10">
        <f t="shared" si="34"/>
        <v>3427.3500000000004</v>
      </c>
    </row>
    <row r="718" spans="1:8">
      <c r="A718" s="51">
        <v>685</v>
      </c>
      <c r="B718" s="61">
        <v>5.0685678804779921E-2</v>
      </c>
      <c r="C718" s="61">
        <f t="shared" si="32"/>
        <v>131</v>
      </c>
      <c r="D718" t="str">
        <f>LOOKUP(B718,'Info Sheet'!$L$2:$L$3,'Info Sheet'!$J$2:$J$3)</f>
        <v>Rainy, p</v>
      </c>
      <c r="E718" s="172">
        <f>IF(D718='Info Sheet'!$J$3,'Info Sheet'!$M$3,'Info Sheet'!$M$2)</f>
        <v>0.7</v>
      </c>
      <c r="F718">
        <f>ROUNDDOWN(IF((C718*E718)&gt;'Info Sheet'!$B$21,'Info Sheet'!$B$21,(C718*E718)),0)</f>
        <v>91</v>
      </c>
      <c r="G718">
        <f t="shared" si="33"/>
        <v>2079.35</v>
      </c>
      <c r="H718" s="10">
        <f t="shared" si="34"/>
        <v>1599.35</v>
      </c>
    </row>
    <row r="719" spans="1:8">
      <c r="A719" s="51">
        <v>686</v>
      </c>
      <c r="B719" s="61">
        <v>6.7186300825022638E-2</v>
      </c>
      <c r="C719" s="61">
        <f t="shared" si="32"/>
        <v>133</v>
      </c>
      <c r="D719" t="str">
        <f>LOOKUP(B719,'Info Sheet'!$L$2:$L$3,'Info Sheet'!$J$2:$J$3)</f>
        <v>Rainy, p</v>
      </c>
      <c r="E719" s="172">
        <f>IF(D719='Info Sheet'!$J$3,'Info Sheet'!$M$3,'Info Sheet'!$M$2)</f>
        <v>0.7</v>
      </c>
      <c r="F719">
        <f>ROUNDDOWN(IF((C719*E719)&gt;'Info Sheet'!$B$21,'Info Sheet'!$B$21,(C719*E719)),0)</f>
        <v>93</v>
      </c>
      <c r="G719">
        <f t="shared" si="33"/>
        <v>2125.0500000000002</v>
      </c>
      <c r="H719" s="10">
        <f t="shared" si="34"/>
        <v>1645.0500000000002</v>
      </c>
    </row>
    <row r="720" spans="1:8">
      <c r="A720" s="51">
        <v>687</v>
      </c>
      <c r="B720" s="61">
        <v>0.57198173366446259</v>
      </c>
      <c r="C720" s="61">
        <f t="shared" si="32"/>
        <v>159</v>
      </c>
      <c r="D720" t="str">
        <f>LOOKUP(B720,'Info Sheet'!$L$2:$L$3,'Info Sheet'!$J$2:$J$3)</f>
        <v>Non-Rainy</v>
      </c>
      <c r="E720" s="172">
        <f>IF(D720='Info Sheet'!$J$3,'Info Sheet'!$M$3,'Info Sheet'!$M$2)</f>
        <v>1</v>
      </c>
      <c r="F720">
        <f>ROUNDDOWN(IF((C720*E720)&gt;'Info Sheet'!$B$21,'Info Sheet'!$B$21,(C720*E720)),0)</f>
        <v>159</v>
      </c>
      <c r="G720">
        <f t="shared" si="33"/>
        <v>3633.15</v>
      </c>
      <c r="H720" s="10">
        <f t="shared" si="34"/>
        <v>3153.15</v>
      </c>
    </row>
    <row r="721" spans="1:8">
      <c r="A721" s="51">
        <v>688</v>
      </c>
      <c r="B721" s="61">
        <v>0.42084922235887501</v>
      </c>
      <c r="C721" s="61">
        <f t="shared" si="32"/>
        <v>153</v>
      </c>
      <c r="D721" t="str">
        <f>LOOKUP(B721,'Info Sheet'!$L$2:$L$3,'Info Sheet'!$J$2:$J$3)</f>
        <v>Non-Rainy</v>
      </c>
      <c r="E721" s="172">
        <f>IF(D721='Info Sheet'!$J$3,'Info Sheet'!$M$3,'Info Sheet'!$M$2)</f>
        <v>1</v>
      </c>
      <c r="F721">
        <f>ROUNDDOWN(IF((C721*E721)&gt;'Info Sheet'!$B$21,'Info Sheet'!$B$21,(C721*E721)),0)</f>
        <v>153</v>
      </c>
      <c r="G721">
        <f t="shared" si="33"/>
        <v>3496.05</v>
      </c>
      <c r="H721" s="10">
        <f t="shared" si="34"/>
        <v>3016.05</v>
      </c>
    </row>
    <row r="722" spans="1:8">
      <c r="A722" s="51">
        <v>689</v>
      </c>
      <c r="B722" s="61">
        <v>0.80013650899763999</v>
      </c>
      <c r="C722" s="61">
        <f t="shared" si="32"/>
        <v>169</v>
      </c>
      <c r="D722" t="str">
        <f>LOOKUP(B722,'Info Sheet'!$L$2:$L$3,'Info Sheet'!$J$2:$J$3)</f>
        <v>Non-Rainy</v>
      </c>
      <c r="E722" s="172">
        <f>IF(D722='Info Sheet'!$J$3,'Info Sheet'!$M$3,'Info Sheet'!$M$2)</f>
        <v>1</v>
      </c>
      <c r="F722">
        <f>ROUNDDOWN(IF((C722*E722)&gt;'Info Sheet'!$B$21,'Info Sheet'!$B$21,(C722*E722)),0)</f>
        <v>169</v>
      </c>
      <c r="G722">
        <f t="shared" si="33"/>
        <v>3861.65</v>
      </c>
      <c r="H722" s="10">
        <f t="shared" si="34"/>
        <v>3381.65</v>
      </c>
    </row>
    <row r="723" spans="1:8">
      <c r="A723" s="51">
        <v>690</v>
      </c>
      <c r="B723" s="61">
        <v>0.18293210217661782</v>
      </c>
      <c r="C723" s="61">
        <f t="shared" si="32"/>
        <v>142</v>
      </c>
      <c r="D723" t="str">
        <f>LOOKUP(B723,'Info Sheet'!$L$2:$L$3,'Info Sheet'!$J$2:$J$3)</f>
        <v>Rainy, p</v>
      </c>
      <c r="E723" s="172">
        <f>IF(D723='Info Sheet'!$J$3,'Info Sheet'!$M$3,'Info Sheet'!$M$2)</f>
        <v>0.7</v>
      </c>
      <c r="F723">
        <f>ROUNDDOWN(IF((C723*E723)&gt;'Info Sheet'!$B$21,'Info Sheet'!$B$21,(C723*E723)),0)</f>
        <v>99</v>
      </c>
      <c r="G723">
        <f t="shared" si="33"/>
        <v>2262.15</v>
      </c>
      <c r="H723" s="10">
        <f t="shared" si="34"/>
        <v>1782.15</v>
      </c>
    </row>
    <row r="724" spans="1:8">
      <c r="A724" s="51">
        <v>691</v>
      </c>
      <c r="B724" s="61">
        <v>0.10172026923162569</v>
      </c>
      <c r="C724" s="61">
        <f t="shared" si="32"/>
        <v>136</v>
      </c>
      <c r="D724" t="str">
        <f>LOOKUP(B724,'Info Sheet'!$L$2:$L$3,'Info Sheet'!$J$2:$J$3)</f>
        <v>Rainy, p</v>
      </c>
      <c r="E724" s="172">
        <f>IF(D724='Info Sheet'!$J$3,'Info Sheet'!$M$3,'Info Sheet'!$M$2)</f>
        <v>0.7</v>
      </c>
      <c r="F724">
        <f>ROUNDDOWN(IF((C724*E724)&gt;'Info Sheet'!$B$21,'Info Sheet'!$B$21,(C724*E724)),0)</f>
        <v>95</v>
      </c>
      <c r="G724">
        <f t="shared" si="33"/>
        <v>2170.75</v>
      </c>
      <c r="H724" s="10">
        <f t="shared" si="34"/>
        <v>1690.75</v>
      </c>
    </row>
    <row r="725" spans="1:8">
      <c r="A725" s="51">
        <v>692</v>
      </c>
      <c r="B725" s="61">
        <v>0.59888407217376338</v>
      </c>
      <c r="C725" s="61">
        <f t="shared" si="32"/>
        <v>160</v>
      </c>
      <c r="D725" t="str">
        <f>LOOKUP(B725,'Info Sheet'!$L$2:$L$3,'Info Sheet'!$J$2:$J$3)</f>
        <v>Non-Rainy</v>
      </c>
      <c r="E725" s="172">
        <f>IF(D725='Info Sheet'!$J$3,'Info Sheet'!$M$3,'Info Sheet'!$M$2)</f>
        <v>1</v>
      </c>
      <c r="F725">
        <f>ROUNDDOWN(IF((C725*E725)&gt;'Info Sheet'!$B$21,'Info Sheet'!$B$21,(C725*E725)),0)</f>
        <v>160</v>
      </c>
      <c r="G725">
        <f t="shared" si="33"/>
        <v>3656</v>
      </c>
      <c r="H725" s="10">
        <f t="shared" si="34"/>
        <v>3176</v>
      </c>
    </row>
    <row r="726" spans="1:8">
      <c r="A726" s="51">
        <v>693</v>
      </c>
      <c r="B726" s="61">
        <v>0.73748990261677827</v>
      </c>
      <c r="C726" s="61">
        <f t="shared" si="32"/>
        <v>166</v>
      </c>
      <c r="D726" t="str">
        <f>LOOKUP(B726,'Info Sheet'!$L$2:$L$3,'Info Sheet'!$J$2:$J$3)</f>
        <v>Non-Rainy</v>
      </c>
      <c r="E726" s="172">
        <f>IF(D726='Info Sheet'!$J$3,'Info Sheet'!$M$3,'Info Sheet'!$M$2)</f>
        <v>1</v>
      </c>
      <c r="F726">
        <f>ROUNDDOWN(IF((C726*E726)&gt;'Info Sheet'!$B$21,'Info Sheet'!$B$21,(C726*E726)),0)</f>
        <v>166</v>
      </c>
      <c r="G726">
        <f t="shared" si="33"/>
        <v>3793.1000000000004</v>
      </c>
      <c r="H726" s="10">
        <f t="shared" si="34"/>
        <v>3313.1000000000004</v>
      </c>
    </row>
    <row r="727" spans="1:8">
      <c r="A727" s="51">
        <v>694</v>
      </c>
      <c r="B727" s="61">
        <v>0.56778663001708074</v>
      </c>
      <c r="C727" s="61">
        <f t="shared" si="32"/>
        <v>159</v>
      </c>
      <c r="D727" t="str">
        <f>LOOKUP(B727,'Info Sheet'!$L$2:$L$3,'Info Sheet'!$J$2:$J$3)</f>
        <v>Non-Rainy</v>
      </c>
      <c r="E727" s="172">
        <f>IF(D727='Info Sheet'!$J$3,'Info Sheet'!$M$3,'Info Sheet'!$M$2)</f>
        <v>1</v>
      </c>
      <c r="F727">
        <f>ROUNDDOWN(IF((C727*E727)&gt;'Info Sheet'!$B$21,'Info Sheet'!$B$21,(C727*E727)),0)</f>
        <v>159</v>
      </c>
      <c r="G727">
        <f t="shared" si="33"/>
        <v>3633.15</v>
      </c>
      <c r="H727" s="10">
        <f t="shared" si="34"/>
        <v>3153.15</v>
      </c>
    </row>
    <row r="728" spans="1:8">
      <c r="A728" s="51">
        <v>695</v>
      </c>
      <c r="B728" s="61">
        <v>0.35519147304140242</v>
      </c>
      <c r="C728" s="61">
        <f t="shared" si="32"/>
        <v>150</v>
      </c>
      <c r="D728" t="str">
        <f>LOOKUP(B728,'Info Sheet'!$L$2:$L$3,'Info Sheet'!$J$2:$J$3)</f>
        <v>Rainy, p</v>
      </c>
      <c r="E728" s="172">
        <f>IF(D728='Info Sheet'!$J$3,'Info Sheet'!$M$3,'Info Sheet'!$M$2)</f>
        <v>0.7</v>
      </c>
      <c r="F728">
        <f>ROUNDDOWN(IF((C728*E728)&gt;'Info Sheet'!$B$21,'Info Sheet'!$B$21,(C728*E728)),0)</f>
        <v>105</v>
      </c>
      <c r="G728">
        <f t="shared" si="33"/>
        <v>2399.25</v>
      </c>
      <c r="H728" s="10">
        <f t="shared" si="34"/>
        <v>1919.25</v>
      </c>
    </row>
    <row r="729" spans="1:8">
      <c r="A729" s="51">
        <v>696</v>
      </c>
      <c r="B729" s="61">
        <v>0.70721847475721267</v>
      </c>
      <c r="C729" s="61">
        <f t="shared" si="32"/>
        <v>165</v>
      </c>
      <c r="D729" t="str">
        <f>LOOKUP(B729,'Info Sheet'!$L$2:$L$3,'Info Sheet'!$J$2:$J$3)</f>
        <v>Non-Rainy</v>
      </c>
      <c r="E729" s="172">
        <f>IF(D729='Info Sheet'!$J$3,'Info Sheet'!$M$3,'Info Sheet'!$M$2)</f>
        <v>1</v>
      </c>
      <c r="F729">
        <f>ROUNDDOWN(IF((C729*E729)&gt;'Info Sheet'!$B$21,'Info Sheet'!$B$21,(C729*E729)),0)</f>
        <v>165</v>
      </c>
      <c r="G729">
        <f t="shared" si="33"/>
        <v>3770.2500000000005</v>
      </c>
      <c r="H729" s="10">
        <f t="shared" si="34"/>
        <v>3290.2500000000005</v>
      </c>
    </row>
    <row r="730" spans="1:8">
      <c r="A730" s="51">
        <v>697</v>
      </c>
      <c r="B730" s="61">
        <v>0.14460362544665495</v>
      </c>
      <c r="C730" s="61">
        <f t="shared" si="32"/>
        <v>140</v>
      </c>
      <c r="D730" t="str">
        <f>LOOKUP(B730,'Info Sheet'!$L$2:$L$3,'Info Sheet'!$J$2:$J$3)</f>
        <v>Rainy, p</v>
      </c>
      <c r="E730" s="172">
        <f>IF(D730='Info Sheet'!$J$3,'Info Sheet'!$M$3,'Info Sheet'!$M$2)</f>
        <v>0.7</v>
      </c>
      <c r="F730">
        <f>ROUNDDOWN(IF((C730*E730)&gt;'Info Sheet'!$B$21,'Info Sheet'!$B$21,(C730*E730)),0)</f>
        <v>98</v>
      </c>
      <c r="G730">
        <f t="shared" si="33"/>
        <v>2239.3000000000002</v>
      </c>
      <c r="H730" s="10">
        <f t="shared" si="34"/>
        <v>1759.3000000000002</v>
      </c>
    </row>
    <row r="731" spans="1:8">
      <c r="A731" s="51">
        <v>698</v>
      </c>
      <c r="B731" s="61">
        <v>0.30397057405279859</v>
      </c>
      <c r="C731" s="61">
        <f t="shared" si="32"/>
        <v>148</v>
      </c>
      <c r="D731" t="str">
        <f>LOOKUP(B731,'Info Sheet'!$L$2:$L$3,'Info Sheet'!$J$2:$J$3)</f>
        <v>Rainy, p</v>
      </c>
      <c r="E731" s="172">
        <f>IF(D731='Info Sheet'!$J$3,'Info Sheet'!$M$3,'Info Sheet'!$M$2)</f>
        <v>0.7</v>
      </c>
      <c r="F731">
        <f>ROUNDDOWN(IF((C731*E731)&gt;'Info Sheet'!$B$21,'Info Sheet'!$B$21,(C731*E731)),0)</f>
        <v>103</v>
      </c>
      <c r="G731">
        <f t="shared" si="33"/>
        <v>2353.5500000000002</v>
      </c>
      <c r="H731" s="10">
        <f t="shared" si="34"/>
        <v>1873.5500000000002</v>
      </c>
    </row>
    <row r="732" spans="1:8">
      <c r="A732" s="51">
        <v>699</v>
      </c>
      <c r="B732" s="61">
        <v>0.42579020260617595</v>
      </c>
      <c r="C732" s="61">
        <f t="shared" si="32"/>
        <v>153</v>
      </c>
      <c r="D732" t="str">
        <f>LOOKUP(B732,'Info Sheet'!$L$2:$L$3,'Info Sheet'!$J$2:$J$3)</f>
        <v>Non-Rainy</v>
      </c>
      <c r="E732" s="172">
        <f>IF(D732='Info Sheet'!$J$3,'Info Sheet'!$M$3,'Info Sheet'!$M$2)</f>
        <v>1</v>
      </c>
      <c r="F732">
        <f>ROUNDDOWN(IF((C732*E732)&gt;'Info Sheet'!$B$21,'Info Sheet'!$B$21,(C732*E732)),0)</f>
        <v>153</v>
      </c>
      <c r="G732">
        <f t="shared" si="33"/>
        <v>3496.05</v>
      </c>
      <c r="H732" s="10">
        <f t="shared" si="34"/>
        <v>3016.05</v>
      </c>
    </row>
    <row r="733" spans="1:8">
      <c r="A733" s="51">
        <v>700</v>
      </c>
      <c r="B733" s="61">
        <v>0.10014642183144085</v>
      </c>
      <c r="C733" s="61">
        <f t="shared" si="32"/>
        <v>136</v>
      </c>
      <c r="D733" t="str">
        <f>LOOKUP(B733,'Info Sheet'!$L$2:$L$3,'Info Sheet'!$J$2:$J$3)</f>
        <v>Rainy, p</v>
      </c>
      <c r="E733" s="172">
        <f>IF(D733='Info Sheet'!$J$3,'Info Sheet'!$M$3,'Info Sheet'!$M$2)</f>
        <v>0.7</v>
      </c>
      <c r="F733">
        <f>ROUNDDOWN(IF((C733*E733)&gt;'Info Sheet'!$B$21,'Info Sheet'!$B$21,(C733*E733)),0)</f>
        <v>95</v>
      </c>
      <c r="G733">
        <f t="shared" si="33"/>
        <v>2170.75</v>
      </c>
      <c r="H733" s="10">
        <f t="shared" si="34"/>
        <v>1690.75</v>
      </c>
    </row>
    <row r="734" spans="1:8">
      <c r="A734" s="51">
        <v>701</v>
      </c>
      <c r="B734" s="61">
        <v>0.22237546276741482</v>
      </c>
      <c r="C734" s="61">
        <f t="shared" si="32"/>
        <v>144</v>
      </c>
      <c r="D734" t="str">
        <f>LOOKUP(B734,'Info Sheet'!$L$2:$L$3,'Info Sheet'!$J$2:$J$3)</f>
        <v>Rainy, p</v>
      </c>
      <c r="E734" s="172">
        <f>IF(D734='Info Sheet'!$J$3,'Info Sheet'!$M$3,'Info Sheet'!$M$2)</f>
        <v>0.7</v>
      </c>
      <c r="F734">
        <f>ROUNDDOWN(IF((C734*E734)&gt;'Info Sheet'!$B$21,'Info Sheet'!$B$21,(C734*E734)),0)</f>
        <v>100</v>
      </c>
      <c r="G734">
        <f t="shared" si="33"/>
        <v>2285</v>
      </c>
      <c r="H734" s="10">
        <f t="shared" si="34"/>
        <v>1805</v>
      </c>
    </row>
    <row r="735" spans="1:8">
      <c r="A735" s="51">
        <v>702</v>
      </c>
      <c r="B735" s="61">
        <v>0.55272587744021939</v>
      </c>
      <c r="C735" s="61">
        <f t="shared" si="32"/>
        <v>158</v>
      </c>
      <c r="D735" t="str">
        <f>LOOKUP(B735,'Info Sheet'!$L$2:$L$3,'Info Sheet'!$J$2:$J$3)</f>
        <v>Non-Rainy</v>
      </c>
      <c r="E735" s="172">
        <f>IF(D735='Info Sheet'!$J$3,'Info Sheet'!$M$3,'Info Sheet'!$M$2)</f>
        <v>1</v>
      </c>
      <c r="F735">
        <f>ROUNDDOWN(IF((C735*E735)&gt;'Info Sheet'!$B$21,'Info Sheet'!$B$21,(C735*E735)),0)</f>
        <v>158</v>
      </c>
      <c r="G735">
        <f t="shared" si="33"/>
        <v>3610.3</v>
      </c>
      <c r="H735" s="10">
        <f t="shared" si="34"/>
        <v>3130.3</v>
      </c>
    </row>
    <row r="736" spans="1:8">
      <c r="A736" s="51">
        <v>703</v>
      </c>
      <c r="B736" s="61">
        <v>0.70919229199803568</v>
      </c>
      <c r="C736" s="61">
        <f t="shared" si="32"/>
        <v>165</v>
      </c>
      <c r="D736" t="str">
        <f>LOOKUP(B736,'Info Sheet'!$L$2:$L$3,'Info Sheet'!$J$2:$J$3)</f>
        <v>Non-Rainy</v>
      </c>
      <c r="E736" s="172">
        <f>IF(D736='Info Sheet'!$J$3,'Info Sheet'!$M$3,'Info Sheet'!$M$2)</f>
        <v>1</v>
      </c>
      <c r="F736">
        <f>ROUNDDOWN(IF((C736*E736)&gt;'Info Sheet'!$B$21,'Info Sheet'!$B$21,(C736*E736)),0)</f>
        <v>165</v>
      </c>
      <c r="G736">
        <f t="shared" si="33"/>
        <v>3770.2500000000005</v>
      </c>
      <c r="H736" s="10">
        <f t="shared" si="34"/>
        <v>3290.2500000000005</v>
      </c>
    </row>
    <row r="737" spans="1:8">
      <c r="A737" s="51">
        <v>704</v>
      </c>
      <c r="B737" s="61">
        <v>0.10920641437654044</v>
      </c>
      <c r="C737" s="61">
        <f t="shared" si="32"/>
        <v>137</v>
      </c>
      <c r="D737" t="str">
        <f>LOOKUP(B737,'Info Sheet'!$L$2:$L$3,'Info Sheet'!$J$2:$J$3)</f>
        <v>Rainy, p</v>
      </c>
      <c r="E737" s="172">
        <f>IF(D737='Info Sheet'!$J$3,'Info Sheet'!$M$3,'Info Sheet'!$M$2)</f>
        <v>0.7</v>
      </c>
      <c r="F737">
        <f>ROUNDDOWN(IF((C737*E737)&gt;'Info Sheet'!$B$21,'Info Sheet'!$B$21,(C737*E737)),0)</f>
        <v>95</v>
      </c>
      <c r="G737">
        <f t="shared" si="33"/>
        <v>2170.75</v>
      </c>
      <c r="H737" s="10">
        <f t="shared" si="34"/>
        <v>1690.75</v>
      </c>
    </row>
    <row r="738" spans="1:8">
      <c r="A738" s="51">
        <v>705</v>
      </c>
      <c r="B738" s="61">
        <v>0.20738926820392567</v>
      </c>
      <c r="C738" s="61">
        <f t="shared" ref="C738:C801" si="35">ROUNDDOWN(_xlfn.NORM.INV(B738,$B$18,$B$22),0)</f>
        <v>144</v>
      </c>
      <c r="D738" t="str">
        <f>LOOKUP(B738,'Info Sheet'!$L$2:$L$3,'Info Sheet'!$J$2:$J$3)</f>
        <v>Rainy, p</v>
      </c>
      <c r="E738" s="172">
        <f>IF(D738='Info Sheet'!$J$3,'Info Sheet'!$M$3,'Info Sheet'!$M$2)</f>
        <v>0.7</v>
      </c>
      <c r="F738">
        <f>ROUNDDOWN(IF((C738*E738)&gt;'Info Sheet'!$B$21,'Info Sheet'!$B$21,(C738*E738)),0)</f>
        <v>100</v>
      </c>
      <c r="G738">
        <f t="shared" ref="G738:G801" si="36">F738*$J$27</f>
        <v>2285</v>
      </c>
      <c r="H738" s="10">
        <f t="shared" ref="H738:H801" si="37">G738-$J$28</f>
        <v>1805</v>
      </c>
    </row>
    <row r="739" spans="1:8">
      <c r="A739" s="51">
        <v>706</v>
      </c>
      <c r="B739" s="61">
        <v>1.0912823625450319E-2</v>
      </c>
      <c r="C739" s="61">
        <f t="shared" si="35"/>
        <v>120</v>
      </c>
      <c r="D739" t="str">
        <f>LOOKUP(B739,'Info Sheet'!$L$2:$L$3,'Info Sheet'!$J$2:$J$3)</f>
        <v>Rainy, p</v>
      </c>
      <c r="E739" s="172">
        <f>IF(D739='Info Sheet'!$J$3,'Info Sheet'!$M$3,'Info Sheet'!$M$2)</f>
        <v>0.7</v>
      </c>
      <c r="F739">
        <f>ROUNDDOWN(IF((C739*E739)&gt;'Info Sheet'!$B$21,'Info Sheet'!$B$21,(C739*E739)),0)</f>
        <v>84</v>
      </c>
      <c r="G739">
        <f t="shared" si="36"/>
        <v>1919.4</v>
      </c>
      <c r="H739" s="10">
        <f t="shared" si="37"/>
        <v>1439.4</v>
      </c>
    </row>
    <row r="740" spans="1:8">
      <c r="A740" s="51">
        <v>707</v>
      </c>
      <c r="B740" s="61">
        <v>0.86543835025729043</v>
      </c>
      <c r="C740" s="61">
        <f t="shared" si="35"/>
        <v>174</v>
      </c>
      <c r="D740" t="str">
        <f>LOOKUP(B740,'Info Sheet'!$L$2:$L$3,'Info Sheet'!$J$2:$J$3)</f>
        <v>Non-Rainy</v>
      </c>
      <c r="E740" s="172">
        <f>IF(D740='Info Sheet'!$J$3,'Info Sheet'!$M$3,'Info Sheet'!$M$2)</f>
        <v>1</v>
      </c>
      <c r="F740">
        <f>ROUNDDOWN(IF((C740*E740)&gt;'Info Sheet'!$B$21,'Info Sheet'!$B$21,(C740*E740)),0)</f>
        <v>174</v>
      </c>
      <c r="G740">
        <f t="shared" si="36"/>
        <v>3975.9</v>
      </c>
      <c r="H740" s="10">
        <f t="shared" si="37"/>
        <v>3495.9</v>
      </c>
    </row>
    <row r="741" spans="1:8">
      <c r="A741" s="51">
        <v>708</v>
      </c>
      <c r="B741" s="61">
        <v>5.2199820925230678E-2</v>
      </c>
      <c r="C741" s="61">
        <f t="shared" si="35"/>
        <v>131</v>
      </c>
      <c r="D741" t="str">
        <f>LOOKUP(B741,'Info Sheet'!$L$2:$L$3,'Info Sheet'!$J$2:$J$3)</f>
        <v>Rainy, p</v>
      </c>
      <c r="E741" s="172">
        <f>IF(D741='Info Sheet'!$J$3,'Info Sheet'!$M$3,'Info Sheet'!$M$2)</f>
        <v>0.7</v>
      </c>
      <c r="F741">
        <f>ROUNDDOWN(IF((C741*E741)&gt;'Info Sheet'!$B$21,'Info Sheet'!$B$21,(C741*E741)),0)</f>
        <v>91</v>
      </c>
      <c r="G741">
        <f t="shared" si="36"/>
        <v>2079.35</v>
      </c>
      <c r="H741" s="10">
        <f t="shared" si="37"/>
        <v>1599.35</v>
      </c>
    </row>
    <row r="742" spans="1:8">
      <c r="A742" s="51">
        <v>709</v>
      </c>
      <c r="B742" s="61">
        <v>0.13508306335741982</v>
      </c>
      <c r="C742" s="61">
        <f t="shared" si="35"/>
        <v>139</v>
      </c>
      <c r="D742" t="str">
        <f>LOOKUP(B742,'Info Sheet'!$L$2:$L$3,'Info Sheet'!$J$2:$J$3)</f>
        <v>Rainy, p</v>
      </c>
      <c r="E742" s="172">
        <f>IF(D742='Info Sheet'!$J$3,'Info Sheet'!$M$3,'Info Sheet'!$M$2)</f>
        <v>0.7</v>
      </c>
      <c r="F742">
        <f>ROUNDDOWN(IF((C742*E742)&gt;'Info Sheet'!$B$21,'Info Sheet'!$B$21,(C742*E742)),0)</f>
        <v>97</v>
      </c>
      <c r="G742">
        <f t="shared" si="36"/>
        <v>2216.4500000000003</v>
      </c>
      <c r="H742" s="10">
        <f t="shared" si="37"/>
        <v>1736.4500000000003</v>
      </c>
    </row>
    <row r="743" spans="1:8">
      <c r="A743" s="51">
        <v>710</v>
      </c>
      <c r="B743" s="61">
        <v>0.74756472877284086</v>
      </c>
      <c r="C743" s="61">
        <f t="shared" si="35"/>
        <v>167</v>
      </c>
      <c r="D743" t="str">
        <f>LOOKUP(B743,'Info Sheet'!$L$2:$L$3,'Info Sheet'!$J$2:$J$3)</f>
        <v>Non-Rainy</v>
      </c>
      <c r="E743" s="172">
        <f>IF(D743='Info Sheet'!$J$3,'Info Sheet'!$M$3,'Info Sheet'!$M$2)</f>
        <v>1</v>
      </c>
      <c r="F743">
        <f>ROUNDDOWN(IF((C743*E743)&gt;'Info Sheet'!$B$21,'Info Sheet'!$B$21,(C743*E743)),0)</f>
        <v>167</v>
      </c>
      <c r="G743">
        <f t="shared" si="36"/>
        <v>3815.9500000000003</v>
      </c>
      <c r="H743" s="10">
        <f t="shared" si="37"/>
        <v>3335.9500000000003</v>
      </c>
    </row>
    <row r="744" spans="1:8">
      <c r="A744" s="51">
        <v>711</v>
      </c>
      <c r="B744" s="61">
        <v>0.34379243716258856</v>
      </c>
      <c r="C744" s="61">
        <f t="shared" si="35"/>
        <v>150</v>
      </c>
      <c r="D744" t="str">
        <f>LOOKUP(B744,'Info Sheet'!$L$2:$L$3,'Info Sheet'!$J$2:$J$3)</f>
        <v>Rainy, p</v>
      </c>
      <c r="E744" s="172">
        <f>IF(D744='Info Sheet'!$J$3,'Info Sheet'!$M$3,'Info Sheet'!$M$2)</f>
        <v>0.7</v>
      </c>
      <c r="F744">
        <f>ROUNDDOWN(IF((C744*E744)&gt;'Info Sheet'!$B$21,'Info Sheet'!$B$21,(C744*E744)),0)</f>
        <v>105</v>
      </c>
      <c r="G744">
        <f t="shared" si="36"/>
        <v>2399.25</v>
      </c>
      <c r="H744" s="10">
        <f t="shared" si="37"/>
        <v>1919.25</v>
      </c>
    </row>
    <row r="745" spans="1:8">
      <c r="A745" s="51">
        <v>712</v>
      </c>
      <c r="B745" s="61">
        <v>0.96273461715075326</v>
      </c>
      <c r="C745" s="61">
        <f t="shared" si="35"/>
        <v>184</v>
      </c>
      <c r="D745" t="str">
        <f>LOOKUP(B745,'Info Sheet'!$L$2:$L$3,'Info Sheet'!$J$2:$J$3)</f>
        <v>Non-Rainy</v>
      </c>
      <c r="E745" s="172">
        <f>IF(D745='Info Sheet'!$J$3,'Info Sheet'!$M$3,'Info Sheet'!$M$2)</f>
        <v>1</v>
      </c>
      <c r="F745">
        <f>ROUNDDOWN(IF((C745*E745)&gt;'Info Sheet'!$B$21,'Info Sheet'!$B$21,(C745*E745)),0)</f>
        <v>184</v>
      </c>
      <c r="G745">
        <f t="shared" si="36"/>
        <v>4204.4000000000005</v>
      </c>
      <c r="H745" s="10">
        <f t="shared" si="37"/>
        <v>3724.4000000000005</v>
      </c>
    </row>
    <row r="746" spans="1:8">
      <c r="A746" s="51">
        <v>713</v>
      </c>
      <c r="B746" s="61">
        <v>0.44215136799265886</v>
      </c>
      <c r="C746" s="61">
        <f t="shared" si="35"/>
        <v>154</v>
      </c>
      <c r="D746" t="str">
        <f>LOOKUP(B746,'Info Sheet'!$L$2:$L$3,'Info Sheet'!$J$2:$J$3)</f>
        <v>Non-Rainy</v>
      </c>
      <c r="E746" s="172">
        <f>IF(D746='Info Sheet'!$J$3,'Info Sheet'!$M$3,'Info Sheet'!$M$2)</f>
        <v>1</v>
      </c>
      <c r="F746">
        <f>ROUNDDOWN(IF((C746*E746)&gt;'Info Sheet'!$B$21,'Info Sheet'!$B$21,(C746*E746)),0)</f>
        <v>154</v>
      </c>
      <c r="G746">
        <f t="shared" si="36"/>
        <v>3518.9</v>
      </c>
      <c r="H746" s="10">
        <f t="shared" si="37"/>
        <v>3038.9</v>
      </c>
    </row>
    <row r="747" spans="1:8">
      <c r="A747" s="51">
        <v>714</v>
      </c>
      <c r="B747" s="61">
        <v>0.6418819777219239</v>
      </c>
      <c r="C747" s="61">
        <f t="shared" si="35"/>
        <v>162</v>
      </c>
      <c r="D747" t="str">
        <f>LOOKUP(B747,'Info Sheet'!$L$2:$L$3,'Info Sheet'!$J$2:$J$3)</f>
        <v>Non-Rainy</v>
      </c>
      <c r="E747" s="172">
        <f>IF(D747='Info Sheet'!$J$3,'Info Sheet'!$M$3,'Info Sheet'!$M$2)</f>
        <v>1</v>
      </c>
      <c r="F747">
        <f>ROUNDDOWN(IF((C747*E747)&gt;'Info Sheet'!$B$21,'Info Sheet'!$B$21,(C747*E747)),0)</f>
        <v>162</v>
      </c>
      <c r="G747">
        <f t="shared" si="36"/>
        <v>3701.7000000000003</v>
      </c>
      <c r="H747" s="10">
        <f t="shared" si="37"/>
        <v>3221.7000000000003</v>
      </c>
    </row>
    <row r="748" spans="1:8">
      <c r="A748" s="51">
        <v>715</v>
      </c>
      <c r="B748" s="61">
        <v>0.21940746117842358</v>
      </c>
      <c r="C748" s="61">
        <f t="shared" si="35"/>
        <v>144</v>
      </c>
      <c r="D748" t="str">
        <f>LOOKUP(B748,'Info Sheet'!$L$2:$L$3,'Info Sheet'!$J$2:$J$3)</f>
        <v>Rainy, p</v>
      </c>
      <c r="E748" s="172">
        <f>IF(D748='Info Sheet'!$J$3,'Info Sheet'!$M$3,'Info Sheet'!$M$2)</f>
        <v>0.7</v>
      </c>
      <c r="F748">
        <f>ROUNDDOWN(IF((C748*E748)&gt;'Info Sheet'!$B$21,'Info Sheet'!$B$21,(C748*E748)),0)</f>
        <v>100</v>
      </c>
      <c r="G748">
        <f t="shared" si="36"/>
        <v>2285</v>
      </c>
      <c r="H748" s="10">
        <f t="shared" si="37"/>
        <v>1805</v>
      </c>
    </row>
    <row r="749" spans="1:8">
      <c r="A749" s="51">
        <v>716</v>
      </c>
      <c r="B749" s="61">
        <v>0.14773327478164755</v>
      </c>
      <c r="C749" s="61">
        <f t="shared" si="35"/>
        <v>140</v>
      </c>
      <c r="D749" t="str">
        <f>LOOKUP(B749,'Info Sheet'!$L$2:$L$3,'Info Sheet'!$J$2:$J$3)</f>
        <v>Rainy, p</v>
      </c>
      <c r="E749" s="172">
        <f>IF(D749='Info Sheet'!$J$3,'Info Sheet'!$M$3,'Info Sheet'!$M$2)</f>
        <v>0.7</v>
      </c>
      <c r="F749">
        <f>ROUNDDOWN(IF((C749*E749)&gt;'Info Sheet'!$B$21,'Info Sheet'!$B$21,(C749*E749)),0)</f>
        <v>98</v>
      </c>
      <c r="G749">
        <f t="shared" si="36"/>
        <v>2239.3000000000002</v>
      </c>
      <c r="H749" s="10">
        <f t="shared" si="37"/>
        <v>1759.3000000000002</v>
      </c>
    </row>
    <row r="750" spans="1:8">
      <c r="A750" s="51">
        <v>717</v>
      </c>
      <c r="B750" s="61">
        <v>0.63854442505977871</v>
      </c>
      <c r="C750" s="61">
        <f t="shared" si="35"/>
        <v>162</v>
      </c>
      <c r="D750" t="str">
        <f>LOOKUP(B750,'Info Sheet'!$L$2:$L$3,'Info Sheet'!$J$2:$J$3)</f>
        <v>Non-Rainy</v>
      </c>
      <c r="E750" s="172">
        <f>IF(D750='Info Sheet'!$J$3,'Info Sheet'!$M$3,'Info Sheet'!$M$2)</f>
        <v>1</v>
      </c>
      <c r="F750">
        <f>ROUNDDOWN(IF((C750*E750)&gt;'Info Sheet'!$B$21,'Info Sheet'!$B$21,(C750*E750)),0)</f>
        <v>162</v>
      </c>
      <c r="G750">
        <f t="shared" si="36"/>
        <v>3701.7000000000003</v>
      </c>
      <c r="H750" s="10">
        <f t="shared" si="37"/>
        <v>3221.7000000000003</v>
      </c>
    </row>
    <row r="751" spans="1:8">
      <c r="A751" s="51">
        <v>718</v>
      </c>
      <c r="B751" s="61">
        <v>0.13199313720108641</v>
      </c>
      <c r="C751" s="61">
        <f t="shared" si="35"/>
        <v>139</v>
      </c>
      <c r="D751" t="str">
        <f>LOOKUP(B751,'Info Sheet'!$L$2:$L$3,'Info Sheet'!$J$2:$J$3)</f>
        <v>Rainy, p</v>
      </c>
      <c r="E751" s="172">
        <f>IF(D751='Info Sheet'!$J$3,'Info Sheet'!$M$3,'Info Sheet'!$M$2)</f>
        <v>0.7</v>
      </c>
      <c r="F751">
        <f>ROUNDDOWN(IF((C751*E751)&gt;'Info Sheet'!$B$21,'Info Sheet'!$B$21,(C751*E751)),0)</f>
        <v>97</v>
      </c>
      <c r="G751">
        <f t="shared" si="36"/>
        <v>2216.4500000000003</v>
      </c>
      <c r="H751" s="10">
        <f t="shared" si="37"/>
        <v>1736.4500000000003</v>
      </c>
    </row>
    <row r="752" spans="1:8">
      <c r="A752" s="51">
        <v>719</v>
      </c>
      <c r="B752" s="61">
        <v>0.11517996342197134</v>
      </c>
      <c r="C752" s="61">
        <f t="shared" si="35"/>
        <v>138</v>
      </c>
      <c r="D752" t="str">
        <f>LOOKUP(B752,'Info Sheet'!$L$2:$L$3,'Info Sheet'!$J$2:$J$3)</f>
        <v>Rainy, p</v>
      </c>
      <c r="E752" s="172">
        <f>IF(D752='Info Sheet'!$J$3,'Info Sheet'!$M$3,'Info Sheet'!$M$2)</f>
        <v>0.7</v>
      </c>
      <c r="F752">
        <f>ROUNDDOWN(IF((C752*E752)&gt;'Info Sheet'!$B$21,'Info Sheet'!$B$21,(C752*E752)),0)</f>
        <v>96</v>
      </c>
      <c r="G752">
        <f t="shared" si="36"/>
        <v>2193.6000000000004</v>
      </c>
      <c r="H752" s="10">
        <f t="shared" si="37"/>
        <v>1713.6000000000004</v>
      </c>
    </row>
    <row r="753" spans="1:8">
      <c r="A753" s="51">
        <v>720</v>
      </c>
      <c r="B753" s="61">
        <v>0.77095485682905951</v>
      </c>
      <c r="C753" s="61">
        <f t="shared" si="35"/>
        <v>168</v>
      </c>
      <c r="D753" t="str">
        <f>LOOKUP(B753,'Info Sheet'!$L$2:$L$3,'Info Sheet'!$J$2:$J$3)</f>
        <v>Non-Rainy</v>
      </c>
      <c r="E753" s="172">
        <f>IF(D753='Info Sheet'!$J$3,'Info Sheet'!$M$3,'Info Sheet'!$M$2)</f>
        <v>1</v>
      </c>
      <c r="F753">
        <f>ROUNDDOWN(IF((C753*E753)&gt;'Info Sheet'!$B$21,'Info Sheet'!$B$21,(C753*E753)),0)</f>
        <v>168</v>
      </c>
      <c r="G753">
        <f t="shared" si="36"/>
        <v>3838.8</v>
      </c>
      <c r="H753" s="10">
        <f t="shared" si="37"/>
        <v>3358.8</v>
      </c>
    </row>
    <row r="754" spans="1:8">
      <c r="A754" s="51">
        <v>721</v>
      </c>
      <c r="B754" s="61">
        <v>0.87156020723390293</v>
      </c>
      <c r="C754" s="61">
        <f t="shared" si="35"/>
        <v>174</v>
      </c>
      <c r="D754" t="str">
        <f>LOOKUP(B754,'Info Sheet'!$L$2:$L$3,'Info Sheet'!$J$2:$J$3)</f>
        <v>Non-Rainy</v>
      </c>
      <c r="E754" s="172">
        <f>IF(D754='Info Sheet'!$J$3,'Info Sheet'!$M$3,'Info Sheet'!$M$2)</f>
        <v>1</v>
      </c>
      <c r="F754">
        <f>ROUNDDOWN(IF((C754*E754)&gt;'Info Sheet'!$B$21,'Info Sheet'!$B$21,(C754*E754)),0)</f>
        <v>174</v>
      </c>
      <c r="G754">
        <f t="shared" si="36"/>
        <v>3975.9</v>
      </c>
      <c r="H754" s="10">
        <f t="shared" si="37"/>
        <v>3495.9</v>
      </c>
    </row>
    <row r="755" spans="1:8">
      <c r="A755" s="51">
        <v>722</v>
      </c>
      <c r="B755" s="61">
        <v>0.57944160285184998</v>
      </c>
      <c r="C755" s="61">
        <f t="shared" si="35"/>
        <v>159</v>
      </c>
      <c r="D755" t="str">
        <f>LOOKUP(B755,'Info Sheet'!$L$2:$L$3,'Info Sheet'!$J$2:$J$3)</f>
        <v>Non-Rainy</v>
      </c>
      <c r="E755" s="172">
        <f>IF(D755='Info Sheet'!$J$3,'Info Sheet'!$M$3,'Info Sheet'!$M$2)</f>
        <v>1</v>
      </c>
      <c r="F755">
        <f>ROUNDDOWN(IF((C755*E755)&gt;'Info Sheet'!$B$21,'Info Sheet'!$B$21,(C755*E755)),0)</f>
        <v>159</v>
      </c>
      <c r="G755">
        <f t="shared" si="36"/>
        <v>3633.15</v>
      </c>
      <c r="H755" s="10">
        <f t="shared" si="37"/>
        <v>3153.15</v>
      </c>
    </row>
    <row r="756" spans="1:8">
      <c r="A756" s="51">
        <v>723</v>
      </c>
      <c r="B756" s="61">
        <v>0.41477133965989677</v>
      </c>
      <c r="C756" s="61">
        <f t="shared" si="35"/>
        <v>153</v>
      </c>
      <c r="D756" t="str">
        <f>LOOKUP(B756,'Info Sheet'!$L$2:$L$3,'Info Sheet'!$J$2:$J$3)</f>
        <v>Non-Rainy</v>
      </c>
      <c r="E756" s="172">
        <f>IF(D756='Info Sheet'!$J$3,'Info Sheet'!$M$3,'Info Sheet'!$M$2)</f>
        <v>1</v>
      </c>
      <c r="F756">
        <f>ROUNDDOWN(IF((C756*E756)&gt;'Info Sheet'!$B$21,'Info Sheet'!$B$21,(C756*E756)),0)</f>
        <v>153</v>
      </c>
      <c r="G756">
        <f t="shared" si="36"/>
        <v>3496.05</v>
      </c>
      <c r="H756" s="10">
        <f t="shared" si="37"/>
        <v>3016.05</v>
      </c>
    </row>
    <row r="757" spans="1:8">
      <c r="A757" s="51">
        <v>724</v>
      </c>
      <c r="B757" s="61">
        <v>0.92238444823754739</v>
      </c>
      <c r="C757" s="61">
        <f t="shared" si="35"/>
        <v>179</v>
      </c>
      <c r="D757" t="str">
        <f>LOOKUP(B757,'Info Sheet'!$L$2:$L$3,'Info Sheet'!$J$2:$J$3)</f>
        <v>Non-Rainy</v>
      </c>
      <c r="E757" s="172">
        <f>IF(D757='Info Sheet'!$J$3,'Info Sheet'!$M$3,'Info Sheet'!$M$2)</f>
        <v>1</v>
      </c>
      <c r="F757">
        <f>ROUNDDOWN(IF((C757*E757)&gt;'Info Sheet'!$B$21,'Info Sheet'!$B$21,(C757*E757)),0)</f>
        <v>179</v>
      </c>
      <c r="G757">
        <f t="shared" si="36"/>
        <v>4090.15</v>
      </c>
      <c r="H757" s="10">
        <f t="shared" si="37"/>
        <v>3610.15</v>
      </c>
    </row>
    <row r="758" spans="1:8">
      <c r="A758" s="51">
        <v>725</v>
      </c>
      <c r="B758" s="61">
        <v>0.8427790802277787</v>
      </c>
      <c r="C758" s="61">
        <f t="shared" si="35"/>
        <v>172</v>
      </c>
      <c r="D758" t="str">
        <f>LOOKUP(B758,'Info Sheet'!$L$2:$L$3,'Info Sheet'!$J$2:$J$3)</f>
        <v>Non-Rainy</v>
      </c>
      <c r="E758" s="172">
        <f>IF(D758='Info Sheet'!$J$3,'Info Sheet'!$M$3,'Info Sheet'!$M$2)</f>
        <v>1</v>
      </c>
      <c r="F758">
        <f>ROUNDDOWN(IF((C758*E758)&gt;'Info Sheet'!$B$21,'Info Sheet'!$B$21,(C758*E758)),0)</f>
        <v>172</v>
      </c>
      <c r="G758">
        <f t="shared" si="36"/>
        <v>3930.2000000000003</v>
      </c>
      <c r="H758" s="10">
        <f t="shared" si="37"/>
        <v>3450.2000000000003</v>
      </c>
    </row>
    <row r="759" spans="1:8">
      <c r="A759" s="51">
        <v>726</v>
      </c>
      <c r="B759" s="61">
        <v>0.33278905710974005</v>
      </c>
      <c r="C759" s="61">
        <f t="shared" si="35"/>
        <v>150</v>
      </c>
      <c r="D759" t="str">
        <f>LOOKUP(B759,'Info Sheet'!$L$2:$L$3,'Info Sheet'!$J$2:$J$3)</f>
        <v>Rainy, p</v>
      </c>
      <c r="E759" s="172">
        <f>IF(D759='Info Sheet'!$J$3,'Info Sheet'!$M$3,'Info Sheet'!$M$2)</f>
        <v>0.7</v>
      </c>
      <c r="F759">
        <f>ROUNDDOWN(IF((C759*E759)&gt;'Info Sheet'!$B$21,'Info Sheet'!$B$21,(C759*E759)),0)</f>
        <v>105</v>
      </c>
      <c r="G759">
        <f t="shared" si="36"/>
        <v>2399.25</v>
      </c>
      <c r="H759" s="10">
        <f t="shared" si="37"/>
        <v>1919.25</v>
      </c>
    </row>
    <row r="760" spans="1:8">
      <c r="A760" s="51">
        <v>727</v>
      </c>
      <c r="B760" s="61">
        <v>0.32044348496517705</v>
      </c>
      <c r="C760" s="61">
        <f t="shared" si="35"/>
        <v>149</v>
      </c>
      <c r="D760" t="str">
        <f>LOOKUP(B760,'Info Sheet'!$L$2:$L$3,'Info Sheet'!$J$2:$J$3)</f>
        <v>Rainy, p</v>
      </c>
      <c r="E760" s="172">
        <f>IF(D760='Info Sheet'!$J$3,'Info Sheet'!$M$3,'Info Sheet'!$M$2)</f>
        <v>0.7</v>
      </c>
      <c r="F760">
        <f>ROUNDDOWN(IF((C760*E760)&gt;'Info Sheet'!$B$21,'Info Sheet'!$B$21,(C760*E760)),0)</f>
        <v>104</v>
      </c>
      <c r="G760">
        <f t="shared" si="36"/>
        <v>2376.4</v>
      </c>
      <c r="H760" s="10">
        <f t="shared" si="37"/>
        <v>1896.4</v>
      </c>
    </row>
    <row r="761" spans="1:8">
      <c r="A761" s="51">
        <v>728</v>
      </c>
      <c r="B761" s="61">
        <v>0.18413838263323901</v>
      </c>
      <c r="C761" s="61">
        <f t="shared" si="35"/>
        <v>142</v>
      </c>
      <c r="D761" t="str">
        <f>LOOKUP(B761,'Info Sheet'!$L$2:$L$3,'Info Sheet'!$J$2:$J$3)</f>
        <v>Rainy, p</v>
      </c>
      <c r="E761" s="172">
        <f>IF(D761='Info Sheet'!$J$3,'Info Sheet'!$M$3,'Info Sheet'!$M$2)</f>
        <v>0.7</v>
      </c>
      <c r="F761">
        <f>ROUNDDOWN(IF((C761*E761)&gt;'Info Sheet'!$B$21,'Info Sheet'!$B$21,(C761*E761)),0)</f>
        <v>99</v>
      </c>
      <c r="G761">
        <f t="shared" si="36"/>
        <v>2262.15</v>
      </c>
      <c r="H761" s="10">
        <f t="shared" si="37"/>
        <v>1782.15</v>
      </c>
    </row>
    <row r="762" spans="1:8">
      <c r="A762" s="51">
        <v>729</v>
      </c>
      <c r="B762" s="61">
        <v>0.27419804158561034</v>
      </c>
      <c r="C762" s="61">
        <f t="shared" si="35"/>
        <v>147</v>
      </c>
      <c r="D762" t="str">
        <f>LOOKUP(B762,'Info Sheet'!$L$2:$L$3,'Info Sheet'!$J$2:$J$3)</f>
        <v>Rainy, p</v>
      </c>
      <c r="E762" s="172">
        <f>IF(D762='Info Sheet'!$J$3,'Info Sheet'!$M$3,'Info Sheet'!$M$2)</f>
        <v>0.7</v>
      </c>
      <c r="F762">
        <f>ROUNDDOWN(IF((C762*E762)&gt;'Info Sheet'!$B$21,'Info Sheet'!$B$21,(C762*E762)),0)</f>
        <v>102</v>
      </c>
      <c r="G762">
        <f t="shared" si="36"/>
        <v>2330.7000000000003</v>
      </c>
      <c r="H762" s="10">
        <f t="shared" si="37"/>
        <v>1850.7000000000003</v>
      </c>
    </row>
    <row r="763" spans="1:8">
      <c r="A763" s="51">
        <v>730</v>
      </c>
      <c r="B763" s="61">
        <v>0.55872447896716804</v>
      </c>
      <c r="C763" s="61">
        <f t="shared" si="35"/>
        <v>159</v>
      </c>
      <c r="D763" t="str">
        <f>LOOKUP(B763,'Info Sheet'!$L$2:$L$3,'Info Sheet'!$J$2:$J$3)</f>
        <v>Non-Rainy</v>
      </c>
      <c r="E763" s="172">
        <f>IF(D763='Info Sheet'!$J$3,'Info Sheet'!$M$3,'Info Sheet'!$M$2)</f>
        <v>1</v>
      </c>
      <c r="F763">
        <f>ROUNDDOWN(IF((C763*E763)&gt;'Info Sheet'!$B$21,'Info Sheet'!$B$21,(C763*E763)),0)</f>
        <v>159</v>
      </c>
      <c r="G763">
        <f t="shared" si="36"/>
        <v>3633.15</v>
      </c>
      <c r="H763" s="10">
        <f t="shared" si="37"/>
        <v>3153.15</v>
      </c>
    </row>
    <row r="764" spans="1:8">
      <c r="A764" s="51">
        <v>731</v>
      </c>
      <c r="B764" s="61">
        <v>7.8182116870423979E-2</v>
      </c>
      <c r="C764" s="61">
        <f t="shared" si="35"/>
        <v>134</v>
      </c>
      <c r="D764" t="str">
        <f>LOOKUP(B764,'Info Sheet'!$L$2:$L$3,'Info Sheet'!$J$2:$J$3)</f>
        <v>Rainy, p</v>
      </c>
      <c r="E764" s="172">
        <f>IF(D764='Info Sheet'!$J$3,'Info Sheet'!$M$3,'Info Sheet'!$M$2)</f>
        <v>0.7</v>
      </c>
      <c r="F764">
        <f>ROUNDDOWN(IF((C764*E764)&gt;'Info Sheet'!$B$21,'Info Sheet'!$B$21,(C764*E764)),0)</f>
        <v>93</v>
      </c>
      <c r="G764">
        <f t="shared" si="36"/>
        <v>2125.0500000000002</v>
      </c>
      <c r="H764" s="10">
        <f t="shared" si="37"/>
        <v>1645.0500000000002</v>
      </c>
    </row>
    <row r="765" spans="1:8">
      <c r="A765" s="51">
        <v>732</v>
      </c>
      <c r="B765" s="61">
        <v>0.52931260653036316</v>
      </c>
      <c r="C765" s="61">
        <f t="shared" si="35"/>
        <v>157</v>
      </c>
      <c r="D765" t="str">
        <f>LOOKUP(B765,'Info Sheet'!$L$2:$L$3,'Info Sheet'!$J$2:$J$3)</f>
        <v>Non-Rainy</v>
      </c>
      <c r="E765" s="172">
        <f>IF(D765='Info Sheet'!$J$3,'Info Sheet'!$M$3,'Info Sheet'!$M$2)</f>
        <v>1</v>
      </c>
      <c r="F765">
        <f>ROUNDDOWN(IF((C765*E765)&gt;'Info Sheet'!$B$21,'Info Sheet'!$B$21,(C765*E765)),0)</f>
        <v>157</v>
      </c>
      <c r="G765">
        <f t="shared" si="36"/>
        <v>3587.4500000000003</v>
      </c>
      <c r="H765" s="10">
        <f t="shared" si="37"/>
        <v>3107.4500000000003</v>
      </c>
    </row>
    <row r="766" spans="1:8">
      <c r="A766" s="51">
        <v>733</v>
      </c>
      <c r="B766" s="61">
        <v>0.34618835595192077</v>
      </c>
      <c r="C766" s="61">
        <f t="shared" si="35"/>
        <v>150</v>
      </c>
      <c r="D766" t="str">
        <f>LOOKUP(B766,'Info Sheet'!$L$2:$L$3,'Info Sheet'!$J$2:$J$3)</f>
        <v>Rainy, p</v>
      </c>
      <c r="E766" s="172">
        <f>IF(D766='Info Sheet'!$J$3,'Info Sheet'!$M$3,'Info Sheet'!$M$2)</f>
        <v>0.7</v>
      </c>
      <c r="F766">
        <f>ROUNDDOWN(IF((C766*E766)&gt;'Info Sheet'!$B$21,'Info Sheet'!$B$21,(C766*E766)),0)</f>
        <v>105</v>
      </c>
      <c r="G766">
        <f t="shared" si="36"/>
        <v>2399.25</v>
      </c>
      <c r="H766" s="10">
        <f t="shared" si="37"/>
        <v>1919.25</v>
      </c>
    </row>
    <row r="767" spans="1:8">
      <c r="A767" s="51">
        <v>734</v>
      </c>
      <c r="B767" s="61">
        <v>0.20774015238376242</v>
      </c>
      <c r="C767" s="61">
        <f t="shared" si="35"/>
        <v>144</v>
      </c>
      <c r="D767" t="str">
        <f>LOOKUP(B767,'Info Sheet'!$L$2:$L$3,'Info Sheet'!$J$2:$J$3)</f>
        <v>Rainy, p</v>
      </c>
      <c r="E767" s="172">
        <f>IF(D767='Info Sheet'!$J$3,'Info Sheet'!$M$3,'Info Sheet'!$M$2)</f>
        <v>0.7</v>
      </c>
      <c r="F767">
        <f>ROUNDDOWN(IF((C767*E767)&gt;'Info Sheet'!$B$21,'Info Sheet'!$B$21,(C767*E767)),0)</f>
        <v>100</v>
      </c>
      <c r="G767">
        <f t="shared" si="36"/>
        <v>2285</v>
      </c>
      <c r="H767" s="10">
        <f t="shared" si="37"/>
        <v>1805</v>
      </c>
    </row>
    <row r="768" spans="1:8">
      <c r="A768" s="51">
        <v>735</v>
      </c>
      <c r="B768" s="61">
        <v>0.19086034012629338</v>
      </c>
      <c r="C768" s="61">
        <f t="shared" si="35"/>
        <v>143</v>
      </c>
      <c r="D768" t="str">
        <f>LOOKUP(B768,'Info Sheet'!$L$2:$L$3,'Info Sheet'!$J$2:$J$3)</f>
        <v>Rainy, p</v>
      </c>
      <c r="E768" s="172">
        <f>IF(D768='Info Sheet'!$J$3,'Info Sheet'!$M$3,'Info Sheet'!$M$2)</f>
        <v>0.7</v>
      </c>
      <c r="F768">
        <f>ROUNDDOWN(IF((C768*E768)&gt;'Info Sheet'!$B$21,'Info Sheet'!$B$21,(C768*E768)),0)</f>
        <v>100</v>
      </c>
      <c r="G768">
        <f t="shared" si="36"/>
        <v>2285</v>
      </c>
      <c r="H768" s="10">
        <f t="shared" si="37"/>
        <v>1805</v>
      </c>
    </row>
    <row r="769" spans="1:8">
      <c r="A769" s="51">
        <v>736</v>
      </c>
      <c r="B769" s="61">
        <v>0.69840312802091464</v>
      </c>
      <c r="C769" s="61">
        <f t="shared" si="35"/>
        <v>164</v>
      </c>
      <c r="D769" t="str">
        <f>LOOKUP(B769,'Info Sheet'!$L$2:$L$3,'Info Sheet'!$J$2:$J$3)</f>
        <v>Non-Rainy</v>
      </c>
      <c r="E769" s="172">
        <f>IF(D769='Info Sheet'!$J$3,'Info Sheet'!$M$3,'Info Sheet'!$M$2)</f>
        <v>1</v>
      </c>
      <c r="F769">
        <f>ROUNDDOWN(IF((C769*E769)&gt;'Info Sheet'!$B$21,'Info Sheet'!$B$21,(C769*E769)),0)</f>
        <v>164</v>
      </c>
      <c r="G769">
        <f t="shared" si="36"/>
        <v>3747.4</v>
      </c>
      <c r="H769" s="10">
        <f t="shared" si="37"/>
        <v>3267.4</v>
      </c>
    </row>
    <row r="770" spans="1:8">
      <c r="A770" s="51">
        <v>737</v>
      </c>
      <c r="B770" s="61">
        <v>0.11393863125689896</v>
      </c>
      <c r="C770" s="61">
        <f t="shared" si="35"/>
        <v>137</v>
      </c>
      <c r="D770" t="str">
        <f>LOOKUP(B770,'Info Sheet'!$L$2:$L$3,'Info Sheet'!$J$2:$J$3)</f>
        <v>Rainy, p</v>
      </c>
      <c r="E770" s="172">
        <f>IF(D770='Info Sheet'!$J$3,'Info Sheet'!$M$3,'Info Sheet'!$M$2)</f>
        <v>0.7</v>
      </c>
      <c r="F770">
        <f>ROUNDDOWN(IF((C770*E770)&gt;'Info Sheet'!$B$21,'Info Sheet'!$B$21,(C770*E770)),0)</f>
        <v>95</v>
      </c>
      <c r="G770">
        <f t="shared" si="36"/>
        <v>2170.75</v>
      </c>
      <c r="H770" s="10">
        <f t="shared" si="37"/>
        <v>1690.75</v>
      </c>
    </row>
    <row r="771" spans="1:8">
      <c r="A771" s="51">
        <v>738</v>
      </c>
      <c r="B771" s="61">
        <v>0.58150238147369882</v>
      </c>
      <c r="C771" s="61">
        <f t="shared" si="35"/>
        <v>160</v>
      </c>
      <c r="D771" t="str">
        <f>LOOKUP(B771,'Info Sheet'!$L$2:$L$3,'Info Sheet'!$J$2:$J$3)</f>
        <v>Non-Rainy</v>
      </c>
      <c r="E771" s="172">
        <f>IF(D771='Info Sheet'!$J$3,'Info Sheet'!$M$3,'Info Sheet'!$M$2)</f>
        <v>1</v>
      </c>
      <c r="F771">
        <f>ROUNDDOWN(IF((C771*E771)&gt;'Info Sheet'!$B$21,'Info Sheet'!$B$21,(C771*E771)),0)</f>
        <v>160</v>
      </c>
      <c r="G771">
        <f t="shared" si="36"/>
        <v>3656</v>
      </c>
      <c r="H771" s="10">
        <f t="shared" si="37"/>
        <v>3176</v>
      </c>
    </row>
    <row r="772" spans="1:8">
      <c r="A772" s="51">
        <v>739</v>
      </c>
      <c r="B772" s="61">
        <v>0.95068638797885618</v>
      </c>
      <c r="C772" s="61">
        <f t="shared" si="35"/>
        <v>182</v>
      </c>
      <c r="D772" t="str">
        <f>LOOKUP(B772,'Info Sheet'!$L$2:$L$3,'Info Sheet'!$J$2:$J$3)</f>
        <v>Non-Rainy</v>
      </c>
      <c r="E772" s="172">
        <f>IF(D772='Info Sheet'!$J$3,'Info Sheet'!$M$3,'Info Sheet'!$M$2)</f>
        <v>1</v>
      </c>
      <c r="F772">
        <f>ROUNDDOWN(IF((C772*E772)&gt;'Info Sheet'!$B$21,'Info Sheet'!$B$21,(C772*E772)),0)</f>
        <v>182</v>
      </c>
      <c r="G772">
        <f t="shared" si="36"/>
        <v>4158.7</v>
      </c>
      <c r="H772" s="10">
        <f t="shared" si="37"/>
        <v>3678.7</v>
      </c>
    </row>
    <row r="773" spans="1:8">
      <c r="A773" s="51">
        <v>740</v>
      </c>
      <c r="B773" s="61">
        <v>0.94571946173354926</v>
      </c>
      <c r="C773" s="61">
        <f t="shared" si="35"/>
        <v>181</v>
      </c>
      <c r="D773" t="str">
        <f>LOOKUP(B773,'Info Sheet'!$L$2:$L$3,'Info Sheet'!$J$2:$J$3)</f>
        <v>Non-Rainy</v>
      </c>
      <c r="E773" s="172">
        <f>IF(D773='Info Sheet'!$J$3,'Info Sheet'!$M$3,'Info Sheet'!$M$2)</f>
        <v>1</v>
      </c>
      <c r="F773">
        <f>ROUNDDOWN(IF((C773*E773)&gt;'Info Sheet'!$B$21,'Info Sheet'!$B$21,(C773*E773)),0)</f>
        <v>181</v>
      </c>
      <c r="G773">
        <f t="shared" si="36"/>
        <v>4135.8500000000004</v>
      </c>
      <c r="H773" s="10">
        <f t="shared" si="37"/>
        <v>3655.8500000000004</v>
      </c>
    </row>
    <row r="774" spans="1:8">
      <c r="A774" s="51">
        <v>741</v>
      </c>
      <c r="B774" s="61">
        <v>0.48296108483552114</v>
      </c>
      <c r="C774" s="61">
        <f t="shared" si="35"/>
        <v>156</v>
      </c>
      <c r="D774" t="str">
        <f>LOOKUP(B774,'Info Sheet'!$L$2:$L$3,'Info Sheet'!$J$2:$J$3)</f>
        <v>Non-Rainy</v>
      </c>
      <c r="E774" s="172">
        <f>IF(D774='Info Sheet'!$J$3,'Info Sheet'!$M$3,'Info Sheet'!$M$2)</f>
        <v>1</v>
      </c>
      <c r="F774">
        <f>ROUNDDOWN(IF((C774*E774)&gt;'Info Sheet'!$B$21,'Info Sheet'!$B$21,(C774*E774)),0)</f>
        <v>156</v>
      </c>
      <c r="G774">
        <f t="shared" si="36"/>
        <v>3564.6000000000004</v>
      </c>
      <c r="H774" s="10">
        <f t="shared" si="37"/>
        <v>3084.6000000000004</v>
      </c>
    </row>
    <row r="775" spans="1:8">
      <c r="A775" s="51">
        <v>742</v>
      </c>
      <c r="B775" s="61">
        <v>0.46636442287313007</v>
      </c>
      <c r="C775" s="61">
        <f t="shared" si="35"/>
        <v>155</v>
      </c>
      <c r="D775" t="str">
        <f>LOOKUP(B775,'Info Sheet'!$L$2:$L$3,'Info Sheet'!$J$2:$J$3)</f>
        <v>Non-Rainy</v>
      </c>
      <c r="E775" s="172">
        <f>IF(D775='Info Sheet'!$J$3,'Info Sheet'!$M$3,'Info Sheet'!$M$2)</f>
        <v>1</v>
      </c>
      <c r="F775">
        <f>ROUNDDOWN(IF((C775*E775)&gt;'Info Sheet'!$B$21,'Info Sheet'!$B$21,(C775*E775)),0)</f>
        <v>155</v>
      </c>
      <c r="G775">
        <f t="shared" si="36"/>
        <v>3541.75</v>
      </c>
      <c r="H775" s="10">
        <f t="shared" si="37"/>
        <v>3061.75</v>
      </c>
    </row>
    <row r="776" spans="1:8">
      <c r="A776" s="51">
        <v>743</v>
      </c>
      <c r="B776" s="61">
        <v>0.20683142938052246</v>
      </c>
      <c r="C776" s="61">
        <f t="shared" si="35"/>
        <v>144</v>
      </c>
      <c r="D776" t="str">
        <f>LOOKUP(B776,'Info Sheet'!$L$2:$L$3,'Info Sheet'!$J$2:$J$3)</f>
        <v>Rainy, p</v>
      </c>
      <c r="E776" s="172">
        <f>IF(D776='Info Sheet'!$J$3,'Info Sheet'!$M$3,'Info Sheet'!$M$2)</f>
        <v>0.7</v>
      </c>
      <c r="F776">
        <f>ROUNDDOWN(IF((C776*E776)&gt;'Info Sheet'!$B$21,'Info Sheet'!$B$21,(C776*E776)),0)</f>
        <v>100</v>
      </c>
      <c r="G776">
        <f t="shared" si="36"/>
        <v>2285</v>
      </c>
      <c r="H776" s="10">
        <f t="shared" si="37"/>
        <v>1805</v>
      </c>
    </row>
    <row r="777" spans="1:8">
      <c r="A777" s="51">
        <v>744</v>
      </c>
      <c r="B777" s="61">
        <v>7.6710155804681546E-2</v>
      </c>
      <c r="C777" s="61">
        <f t="shared" si="35"/>
        <v>134</v>
      </c>
      <c r="D777" t="str">
        <f>LOOKUP(B777,'Info Sheet'!$L$2:$L$3,'Info Sheet'!$J$2:$J$3)</f>
        <v>Rainy, p</v>
      </c>
      <c r="E777" s="172">
        <f>IF(D777='Info Sheet'!$J$3,'Info Sheet'!$M$3,'Info Sheet'!$M$2)</f>
        <v>0.7</v>
      </c>
      <c r="F777">
        <f>ROUNDDOWN(IF((C777*E777)&gt;'Info Sheet'!$B$21,'Info Sheet'!$B$21,(C777*E777)),0)</f>
        <v>93</v>
      </c>
      <c r="G777">
        <f t="shared" si="36"/>
        <v>2125.0500000000002</v>
      </c>
      <c r="H777" s="10">
        <f t="shared" si="37"/>
        <v>1645.0500000000002</v>
      </c>
    </row>
    <row r="778" spans="1:8">
      <c r="A778" s="51">
        <v>745</v>
      </c>
      <c r="B778" s="61">
        <v>0.42052172802627419</v>
      </c>
      <c r="C778" s="61">
        <f t="shared" si="35"/>
        <v>153</v>
      </c>
      <c r="D778" t="str">
        <f>LOOKUP(B778,'Info Sheet'!$L$2:$L$3,'Info Sheet'!$J$2:$J$3)</f>
        <v>Non-Rainy</v>
      </c>
      <c r="E778" s="172">
        <f>IF(D778='Info Sheet'!$J$3,'Info Sheet'!$M$3,'Info Sheet'!$M$2)</f>
        <v>1</v>
      </c>
      <c r="F778">
        <f>ROUNDDOWN(IF((C778*E778)&gt;'Info Sheet'!$B$21,'Info Sheet'!$B$21,(C778*E778)),0)</f>
        <v>153</v>
      </c>
      <c r="G778">
        <f t="shared" si="36"/>
        <v>3496.05</v>
      </c>
      <c r="H778" s="10">
        <f t="shared" si="37"/>
        <v>3016.05</v>
      </c>
    </row>
    <row r="779" spans="1:8">
      <c r="A779" s="51">
        <v>746</v>
      </c>
      <c r="B779" s="61">
        <v>0.20994564976828001</v>
      </c>
      <c r="C779" s="61">
        <f t="shared" si="35"/>
        <v>144</v>
      </c>
      <c r="D779" t="str">
        <f>LOOKUP(B779,'Info Sheet'!$L$2:$L$3,'Info Sheet'!$J$2:$J$3)</f>
        <v>Rainy, p</v>
      </c>
      <c r="E779" s="172">
        <f>IF(D779='Info Sheet'!$J$3,'Info Sheet'!$M$3,'Info Sheet'!$M$2)</f>
        <v>0.7</v>
      </c>
      <c r="F779">
        <f>ROUNDDOWN(IF((C779*E779)&gt;'Info Sheet'!$B$21,'Info Sheet'!$B$21,(C779*E779)),0)</f>
        <v>100</v>
      </c>
      <c r="G779">
        <f t="shared" si="36"/>
        <v>2285</v>
      </c>
      <c r="H779" s="10">
        <f t="shared" si="37"/>
        <v>1805</v>
      </c>
    </row>
    <row r="780" spans="1:8">
      <c r="A780" s="51">
        <v>747</v>
      </c>
      <c r="B780" s="61">
        <v>0.26922457114198672</v>
      </c>
      <c r="C780" s="61">
        <f t="shared" si="35"/>
        <v>147</v>
      </c>
      <c r="D780" t="str">
        <f>LOOKUP(B780,'Info Sheet'!$L$2:$L$3,'Info Sheet'!$J$2:$J$3)</f>
        <v>Rainy, p</v>
      </c>
      <c r="E780" s="172">
        <f>IF(D780='Info Sheet'!$J$3,'Info Sheet'!$M$3,'Info Sheet'!$M$2)</f>
        <v>0.7</v>
      </c>
      <c r="F780">
        <f>ROUNDDOWN(IF((C780*E780)&gt;'Info Sheet'!$B$21,'Info Sheet'!$B$21,(C780*E780)),0)</f>
        <v>102</v>
      </c>
      <c r="G780">
        <f t="shared" si="36"/>
        <v>2330.7000000000003</v>
      </c>
      <c r="H780" s="10">
        <f t="shared" si="37"/>
        <v>1850.7000000000003</v>
      </c>
    </row>
    <row r="781" spans="1:8">
      <c r="A781" s="51">
        <v>748</v>
      </c>
      <c r="B781" s="61">
        <v>0.80009697289433079</v>
      </c>
      <c r="C781" s="61">
        <f t="shared" si="35"/>
        <v>169</v>
      </c>
      <c r="D781" t="str">
        <f>LOOKUP(B781,'Info Sheet'!$L$2:$L$3,'Info Sheet'!$J$2:$J$3)</f>
        <v>Non-Rainy</v>
      </c>
      <c r="E781" s="172">
        <f>IF(D781='Info Sheet'!$J$3,'Info Sheet'!$M$3,'Info Sheet'!$M$2)</f>
        <v>1</v>
      </c>
      <c r="F781">
        <f>ROUNDDOWN(IF((C781*E781)&gt;'Info Sheet'!$B$21,'Info Sheet'!$B$21,(C781*E781)),0)</f>
        <v>169</v>
      </c>
      <c r="G781">
        <f t="shared" si="36"/>
        <v>3861.65</v>
      </c>
      <c r="H781" s="10">
        <f t="shared" si="37"/>
        <v>3381.65</v>
      </c>
    </row>
    <row r="782" spans="1:8">
      <c r="A782" s="51">
        <v>749</v>
      </c>
      <c r="B782" s="61">
        <v>1.4310052430063669E-2</v>
      </c>
      <c r="C782" s="61">
        <f t="shared" si="35"/>
        <v>122</v>
      </c>
      <c r="D782" t="str">
        <f>LOOKUP(B782,'Info Sheet'!$L$2:$L$3,'Info Sheet'!$J$2:$J$3)</f>
        <v>Rainy, p</v>
      </c>
      <c r="E782" s="172">
        <f>IF(D782='Info Sheet'!$J$3,'Info Sheet'!$M$3,'Info Sheet'!$M$2)</f>
        <v>0.7</v>
      </c>
      <c r="F782">
        <f>ROUNDDOWN(IF((C782*E782)&gt;'Info Sheet'!$B$21,'Info Sheet'!$B$21,(C782*E782)),0)</f>
        <v>85</v>
      </c>
      <c r="G782">
        <f t="shared" si="36"/>
        <v>1942.2500000000002</v>
      </c>
      <c r="H782" s="10">
        <f t="shared" si="37"/>
        <v>1462.2500000000002</v>
      </c>
    </row>
    <row r="783" spans="1:8">
      <c r="A783" s="51">
        <v>750</v>
      </c>
      <c r="B783" s="61">
        <v>0.18491140121397265</v>
      </c>
      <c r="C783" s="61">
        <f t="shared" si="35"/>
        <v>142</v>
      </c>
      <c r="D783" t="str">
        <f>LOOKUP(B783,'Info Sheet'!$L$2:$L$3,'Info Sheet'!$J$2:$J$3)</f>
        <v>Rainy, p</v>
      </c>
      <c r="E783" s="172">
        <f>IF(D783='Info Sheet'!$J$3,'Info Sheet'!$M$3,'Info Sheet'!$M$2)</f>
        <v>0.7</v>
      </c>
      <c r="F783">
        <f>ROUNDDOWN(IF((C783*E783)&gt;'Info Sheet'!$B$21,'Info Sheet'!$B$21,(C783*E783)),0)</f>
        <v>99</v>
      </c>
      <c r="G783">
        <f t="shared" si="36"/>
        <v>2262.15</v>
      </c>
      <c r="H783" s="10">
        <f t="shared" si="37"/>
        <v>1782.15</v>
      </c>
    </row>
    <row r="784" spans="1:8">
      <c r="A784" s="51">
        <v>751</v>
      </c>
      <c r="B784" s="61">
        <v>0.88080967975325719</v>
      </c>
      <c r="C784" s="61">
        <f t="shared" si="35"/>
        <v>175</v>
      </c>
      <c r="D784" t="str">
        <f>LOOKUP(B784,'Info Sheet'!$L$2:$L$3,'Info Sheet'!$J$2:$J$3)</f>
        <v>Non-Rainy</v>
      </c>
      <c r="E784" s="172">
        <f>IF(D784='Info Sheet'!$J$3,'Info Sheet'!$M$3,'Info Sheet'!$M$2)</f>
        <v>1</v>
      </c>
      <c r="F784">
        <f>ROUNDDOWN(IF((C784*E784)&gt;'Info Sheet'!$B$21,'Info Sheet'!$B$21,(C784*E784)),0)</f>
        <v>175</v>
      </c>
      <c r="G784">
        <f t="shared" si="36"/>
        <v>3998.7500000000005</v>
      </c>
      <c r="H784" s="10">
        <f t="shared" si="37"/>
        <v>3518.7500000000005</v>
      </c>
    </row>
    <row r="785" spans="1:8">
      <c r="A785" s="51">
        <v>752</v>
      </c>
      <c r="B785" s="61">
        <v>0.38379960843900274</v>
      </c>
      <c r="C785" s="61">
        <f t="shared" si="35"/>
        <v>152</v>
      </c>
      <c r="D785" t="str">
        <f>LOOKUP(B785,'Info Sheet'!$L$2:$L$3,'Info Sheet'!$J$2:$J$3)</f>
        <v>Rainy, p</v>
      </c>
      <c r="E785" s="172">
        <f>IF(D785='Info Sheet'!$J$3,'Info Sheet'!$M$3,'Info Sheet'!$M$2)</f>
        <v>0.7</v>
      </c>
      <c r="F785">
        <f>ROUNDDOWN(IF((C785*E785)&gt;'Info Sheet'!$B$21,'Info Sheet'!$B$21,(C785*E785)),0)</f>
        <v>106</v>
      </c>
      <c r="G785">
        <f t="shared" si="36"/>
        <v>2422.1000000000004</v>
      </c>
      <c r="H785" s="10">
        <f t="shared" si="37"/>
        <v>1942.1000000000004</v>
      </c>
    </row>
    <row r="786" spans="1:8">
      <c r="A786" s="51">
        <v>753</v>
      </c>
      <c r="B786" s="61">
        <v>0.3543940805245136</v>
      </c>
      <c r="C786" s="61">
        <f t="shared" si="35"/>
        <v>150</v>
      </c>
      <c r="D786" t="str">
        <f>LOOKUP(B786,'Info Sheet'!$L$2:$L$3,'Info Sheet'!$J$2:$J$3)</f>
        <v>Rainy, p</v>
      </c>
      <c r="E786" s="172">
        <f>IF(D786='Info Sheet'!$J$3,'Info Sheet'!$M$3,'Info Sheet'!$M$2)</f>
        <v>0.7</v>
      </c>
      <c r="F786">
        <f>ROUNDDOWN(IF((C786*E786)&gt;'Info Sheet'!$B$21,'Info Sheet'!$B$21,(C786*E786)),0)</f>
        <v>105</v>
      </c>
      <c r="G786">
        <f t="shared" si="36"/>
        <v>2399.25</v>
      </c>
      <c r="H786" s="10">
        <f t="shared" si="37"/>
        <v>1919.25</v>
      </c>
    </row>
    <row r="787" spans="1:8">
      <c r="A787" s="51">
        <v>754</v>
      </c>
      <c r="B787" s="61">
        <v>9.5722424025454056E-2</v>
      </c>
      <c r="C787" s="61">
        <f t="shared" si="35"/>
        <v>136</v>
      </c>
      <c r="D787" t="str">
        <f>LOOKUP(B787,'Info Sheet'!$L$2:$L$3,'Info Sheet'!$J$2:$J$3)</f>
        <v>Rainy, p</v>
      </c>
      <c r="E787" s="172">
        <f>IF(D787='Info Sheet'!$J$3,'Info Sheet'!$M$3,'Info Sheet'!$M$2)</f>
        <v>0.7</v>
      </c>
      <c r="F787">
        <f>ROUNDDOWN(IF((C787*E787)&gt;'Info Sheet'!$B$21,'Info Sheet'!$B$21,(C787*E787)),0)</f>
        <v>95</v>
      </c>
      <c r="G787">
        <f t="shared" si="36"/>
        <v>2170.75</v>
      </c>
      <c r="H787" s="10">
        <f t="shared" si="37"/>
        <v>1690.75</v>
      </c>
    </row>
    <row r="788" spans="1:8">
      <c r="A788" s="51">
        <v>755</v>
      </c>
      <c r="B788" s="61">
        <v>3.5320326309870365E-2</v>
      </c>
      <c r="C788" s="61">
        <f t="shared" si="35"/>
        <v>128</v>
      </c>
      <c r="D788" t="str">
        <f>LOOKUP(B788,'Info Sheet'!$L$2:$L$3,'Info Sheet'!$J$2:$J$3)</f>
        <v>Rainy, p</v>
      </c>
      <c r="E788" s="172">
        <f>IF(D788='Info Sheet'!$J$3,'Info Sheet'!$M$3,'Info Sheet'!$M$2)</f>
        <v>0.7</v>
      </c>
      <c r="F788">
        <f>ROUNDDOWN(IF((C788*E788)&gt;'Info Sheet'!$B$21,'Info Sheet'!$B$21,(C788*E788)),0)</f>
        <v>89</v>
      </c>
      <c r="G788">
        <f t="shared" si="36"/>
        <v>2033.65</v>
      </c>
      <c r="H788" s="10">
        <f t="shared" si="37"/>
        <v>1553.65</v>
      </c>
    </row>
    <row r="789" spans="1:8">
      <c r="A789" s="51">
        <v>756</v>
      </c>
      <c r="B789" s="61">
        <v>6.7178282699236203E-3</v>
      </c>
      <c r="C789" s="61">
        <f t="shared" si="35"/>
        <v>118</v>
      </c>
      <c r="D789" t="str">
        <f>LOOKUP(B789,'Info Sheet'!$L$2:$L$3,'Info Sheet'!$J$2:$J$3)</f>
        <v>Rainy, p</v>
      </c>
      <c r="E789" s="172">
        <f>IF(D789='Info Sheet'!$J$3,'Info Sheet'!$M$3,'Info Sheet'!$M$2)</f>
        <v>0.7</v>
      </c>
      <c r="F789">
        <f>ROUNDDOWN(IF((C789*E789)&gt;'Info Sheet'!$B$21,'Info Sheet'!$B$21,(C789*E789)),0)</f>
        <v>82</v>
      </c>
      <c r="G789">
        <f t="shared" si="36"/>
        <v>1873.7</v>
      </c>
      <c r="H789" s="10">
        <f t="shared" si="37"/>
        <v>1393.7</v>
      </c>
    </row>
    <row r="790" spans="1:8">
      <c r="A790" s="51">
        <v>757</v>
      </c>
      <c r="B790" s="61">
        <v>4.9487484136943372E-2</v>
      </c>
      <c r="C790" s="61">
        <f t="shared" si="35"/>
        <v>131</v>
      </c>
      <c r="D790" t="str">
        <f>LOOKUP(B790,'Info Sheet'!$L$2:$L$3,'Info Sheet'!$J$2:$J$3)</f>
        <v>Rainy, p</v>
      </c>
      <c r="E790" s="172">
        <f>IF(D790='Info Sheet'!$J$3,'Info Sheet'!$M$3,'Info Sheet'!$M$2)</f>
        <v>0.7</v>
      </c>
      <c r="F790">
        <f>ROUNDDOWN(IF((C790*E790)&gt;'Info Sheet'!$B$21,'Info Sheet'!$B$21,(C790*E790)),0)</f>
        <v>91</v>
      </c>
      <c r="G790">
        <f t="shared" si="36"/>
        <v>2079.35</v>
      </c>
      <c r="H790" s="10">
        <f t="shared" si="37"/>
        <v>1599.35</v>
      </c>
    </row>
    <row r="791" spans="1:8">
      <c r="A791" s="51">
        <v>758</v>
      </c>
      <c r="B791" s="61">
        <v>0.75454987327855139</v>
      </c>
      <c r="C791" s="61">
        <f t="shared" si="35"/>
        <v>167</v>
      </c>
      <c r="D791" t="str">
        <f>LOOKUP(B791,'Info Sheet'!$L$2:$L$3,'Info Sheet'!$J$2:$J$3)</f>
        <v>Non-Rainy</v>
      </c>
      <c r="E791" s="172">
        <f>IF(D791='Info Sheet'!$J$3,'Info Sheet'!$M$3,'Info Sheet'!$M$2)</f>
        <v>1</v>
      </c>
      <c r="F791">
        <f>ROUNDDOWN(IF((C791*E791)&gt;'Info Sheet'!$B$21,'Info Sheet'!$B$21,(C791*E791)),0)</f>
        <v>167</v>
      </c>
      <c r="G791">
        <f t="shared" si="36"/>
        <v>3815.9500000000003</v>
      </c>
      <c r="H791" s="10">
        <f t="shared" si="37"/>
        <v>3335.9500000000003</v>
      </c>
    </row>
    <row r="792" spans="1:8">
      <c r="A792" s="51">
        <v>759</v>
      </c>
      <c r="B792" s="61">
        <v>0.69206458070395183</v>
      </c>
      <c r="C792" s="61">
        <f t="shared" si="35"/>
        <v>164</v>
      </c>
      <c r="D792" t="str">
        <f>LOOKUP(B792,'Info Sheet'!$L$2:$L$3,'Info Sheet'!$J$2:$J$3)</f>
        <v>Non-Rainy</v>
      </c>
      <c r="E792" s="172">
        <f>IF(D792='Info Sheet'!$J$3,'Info Sheet'!$M$3,'Info Sheet'!$M$2)</f>
        <v>1</v>
      </c>
      <c r="F792">
        <f>ROUNDDOWN(IF((C792*E792)&gt;'Info Sheet'!$B$21,'Info Sheet'!$B$21,(C792*E792)),0)</f>
        <v>164</v>
      </c>
      <c r="G792">
        <f t="shared" si="36"/>
        <v>3747.4</v>
      </c>
      <c r="H792" s="10">
        <f t="shared" si="37"/>
        <v>3267.4</v>
      </c>
    </row>
    <row r="793" spans="1:8">
      <c r="A793" s="51">
        <v>760</v>
      </c>
      <c r="B793" s="61">
        <v>0.15630716804172262</v>
      </c>
      <c r="C793" s="61">
        <f t="shared" si="35"/>
        <v>141</v>
      </c>
      <c r="D793" t="str">
        <f>LOOKUP(B793,'Info Sheet'!$L$2:$L$3,'Info Sheet'!$J$2:$J$3)</f>
        <v>Rainy, p</v>
      </c>
      <c r="E793" s="172">
        <f>IF(D793='Info Sheet'!$J$3,'Info Sheet'!$M$3,'Info Sheet'!$M$2)</f>
        <v>0.7</v>
      </c>
      <c r="F793">
        <f>ROUNDDOWN(IF((C793*E793)&gt;'Info Sheet'!$B$21,'Info Sheet'!$B$21,(C793*E793)),0)</f>
        <v>98</v>
      </c>
      <c r="G793">
        <f t="shared" si="36"/>
        <v>2239.3000000000002</v>
      </c>
      <c r="H793" s="10">
        <f t="shared" si="37"/>
        <v>1759.3000000000002</v>
      </c>
    </row>
    <row r="794" spans="1:8">
      <c r="A794" s="51">
        <v>761</v>
      </c>
      <c r="B794" s="61">
        <v>0.51732473911638366</v>
      </c>
      <c r="C794" s="61">
        <f t="shared" si="35"/>
        <v>157</v>
      </c>
      <c r="D794" t="str">
        <f>LOOKUP(B794,'Info Sheet'!$L$2:$L$3,'Info Sheet'!$J$2:$J$3)</f>
        <v>Non-Rainy</v>
      </c>
      <c r="E794" s="172">
        <f>IF(D794='Info Sheet'!$J$3,'Info Sheet'!$M$3,'Info Sheet'!$M$2)</f>
        <v>1</v>
      </c>
      <c r="F794">
        <f>ROUNDDOWN(IF((C794*E794)&gt;'Info Sheet'!$B$21,'Info Sheet'!$B$21,(C794*E794)),0)</f>
        <v>157</v>
      </c>
      <c r="G794">
        <f t="shared" si="36"/>
        <v>3587.4500000000003</v>
      </c>
      <c r="H794" s="10">
        <f t="shared" si="37"/>
        <v>3107.4500000000003</v>
      </c>
    </row>
    <row r="795" spans="1:8">
      <c r="A795" s="51">
        <v>762</v>
      </c>
      <c r="B795" s="61">
        <v>0.84898763159602852</v>
      </c>
      <c r="C795" s="61">
        <f t="shared" si="35"/>
        <v>172</v>
      </c>
      <c r="D795" t="str">
        <f>LOOKUP(B795,'Info Sheet'!$L$2:$L$3,'Info Sheet'!$J$2:$J$3)</f>
        <v>Non-Rainy</v>
      </c>
      <c r="E795" s="172">
        <f>IF(D795='Info Sheet'!$J$3,'Info Sheet'!$M$3,'Info Sheet'!$M$2)</f>
        <v>1</v>
      </c>
      <c r="F795">
        <f>ROUNDDOWN(IF((C795*E795)&gt;'Info Sheet'!$B$21,'Info Sheet'!$B$21,(C795*E795)),0)</f>
        <v>172</v>
      </c>
      <c r="G795">
        <f t="shared" si="36"/>
        <v>3930.2000000000003</v>
      </c>
      <c r="H795" s="10">
        <f t="shared" si="37"/>
        <v>3450.2000000000003</v>
      </c>
    </row>
    <row r="796" spans="1:8">
      <c r="A796" s="51">
        <v>763</v>
      </c>
      <c r="B796" s="61">
        <v>0.39577167961538984</v>
      </c>
      <c r="C796" s="61">
        <f t="shared" si="35"/>
        <v>152</v>
      </c>
      <c r="D796" t="str">
        <f>LOOKUP(B796,'Info Sheet'!$L$2:$L$3,'Info Sheet'!$J$2:$J$3)</f>
        <v>Rainy, p</v>
      </c>
      <c r="E796" s="172">
        <f>IF(D796='Info Sheet'!$J$3,'Info Sheet'!$M$3,'Info Sheet'!$M$2)</f>
        <v>0.7</v>
      </c>
      <c r="F796">
        <f>ROUNDDOWN(IF((C796*E796)&gt;'Info Sheet'!$B$21,'Info Sheet'!$B$21,(C796*E796)),0)</f>
        <v>106</v>
      </c>
      <c r="G796">
        <f t="shared" si="36"/>
        <v>2422.1000000000004</v>
      </c>
      <c r="H796" s="10">
        <f t="shared" si="37"/>
        <v>1942.1000000000004</v>
      </c>
    </row>
    <row r="797" spans="1:8">
      <c r="A797" s="51">
        <v>764</v>
      </c>
      <c r="B797" s="61">
        <v>0.52248312595423829</v>
      </c>
      <c r="C797" s="61">
        <f t="shared" si="35"/>
        <v>157</v>
      </c>
      <c r="D797" t="str">
        <f>LOOKUP(B797,'Info Sheet'!$L$2:$L$3,'Info Sheet'!$J$2:$J$3)</f>
        <v>Non-Rainy</v>
      </c>
      <c r="E797" s="172">
        <f>IF(D797='Info Sheet'!$J$3,'Info Sheet'!$M$3,'Info Sheet'!$M$2)</f>
        <v>1</v>
      </c>
      <c r="F797">
        <f>ROUNDDOWN(IF((C797*E797)&gt;'Info Sheet'!$B$21,'Info Sheet'!$B$21,(C797*E797)),0)</f>
        <v>157</v>
      </c>
      <c r="G797">
        <f t="shared" si="36"/>
        <v>3587.4500000000003</v>
      </c>
      <c r="H797" s="10">
        <f t="shared" si="37"/>
        <v>3107.4500000000003</v>
      </c>
    </row>
    <row r="798" spans="1:8">
      <c r="A798" s="51">
        <v>765</v>
      </c>
      <c r="B798" s="61">
        <v>0.19001621599611118</v>
      </c>
      <c r="C798" s="61">
        <f t="shared" si="35"/>
        <v>143</v>
      </c>
      <c r="D798" t="str">
        <f>LOOKUP(B798,'Info Sheet'!$L$2:$L$3,'Info Sheet'!$J$2:$J$3)</f>
        <v>Rainy, p</v>
      </c>
      <c r="E798" s="172">
        <f>IF(D798='Info Sheet'!$J$3,'Info Sheet'!$M$3,'Info Sheet'!$M$2)</f>
        <v>0.7</v>
      </c>
      <c r="F798">
        <f>ROUNDDOWN(IF((C798*E798)&gt;'Info Sheet'!$B$21,'Info Sheet'!$B$21,(C798*E798)),0)</f>
        <v>100</v>
      </c>
      <c r="G798">
        <f t="shared" si="36"/>
        <v>2285</v>
      </c>
      <c r="H798" s="10">
        <f t="shared" si="37"/>
        <v>1805</v>
      </c>
    </row>
    <row r="799" spans="1:8">
      <c r="A799" s="51">
        <v>766</v>
      </c>
      <c r="B799" s="61">
        <v>8.1590877779175175E-2</v>
      </c>
      <c r="C799" s="61">
        <f t="shared" si="35"/>
        <v>135</v>
      </c>
      <c r="D799" t="str">
        <f>LOOKUP(B799,'Info Sheet'!$L$2:$L$3,'Info Sheet'!$J$2:$J$3)</f>
        <v>Rainy, p</v>
      </c>
      <c r="E799" s="172">
        <f>IF(D799='Info Sheet'!$J$3,'Info Sheet'!$M$3,'Info Sheet'!$M$2)</f>
        <v>0.7</v>
      </c>
      <c r="F799">
        <f>ROUNDDOWN(IF((C799*E799)&gt;'Info Sheet'!$B$21,'Info Sheet'!$B$21,(C799*E799)),0)</f>
        <v>94</v>
      </c>
      <c r="G799">
        <f t="shared" si="36"/>
        <v>2147.9</v>
      </c>
      <c r="H799" s="10">
        <f t="shared" si="37"/>
        <v>1667.9</v>
      </c>
    </row>
    <row r="800" spans="1:8">
      <c r="A800" s="51">
        <v>767</v>
      </c>
      <c r="B800" s="61">
        <v>0.82744579800568063</v>
      </c>
      <c r="C800" s="61">
        <f t="shared" si="35"/>
        <v>171</v>
      </c>
      <c r="D800" t="str">
        <f>LOOKUP(B800,'Info Sheet'!$L$2:$L$3,'Info Sheet'!$J$2:$J$3)</f>
        <v>Non-Rainy</v>
      </c>
      <c r="E800" s="172">
        <f>IF(D800='Info Sheet'!$J$3,'Info Sheet'!$M$3,'Info Sheet'!$M$2)</f>
        <v>1</v>
      </c>
      <c r="F800">
        <f>ROUNDDOWN(IF((C800*E800)&gt;'Info Sheet'!$B$21,'Info Sheet'!$B$21,(C800*E800)),0)</f>
        <v>171</v>
      </c>
      <c r="G800">
        <f t="shared" si="36"/>
        <v>3907.3500000000004</v>
      </c>
      <c r="H800" s="10">
        <f t="shared" si="37"/>
        <v>3427.3500000000004</v>
      </c>
    </row>
    <row r="801" spans="1:8">
      <c r="A801" s="51">
        <v>768</v>
      </c>
      <c r="B801" s="61">
        <v>0.50597457194906015</v>
      </c>
      <c r="C801" s="61">
        <f t="shared" si="35"/>
        <v>157</v>
      </c>
      <c r="D801" t="str">
        <f>LOOKUP(B801,'Info Sheet'!$L$2:$L$3,'Info Sheet'!$J$2:$J$3)</f>
        <v>Non-Rainy</v>
      </c>
      <c r="E801" s="172">
        <f>IF(D801='Info Sheet'!$J$3,'Info Sheet'!$M$3,'Info Sheet'!$M$2)</f>
        <v>1</v>
      </c>
      <c r="F801">
        <f>ROUNDDOWN(IF((C801*E801)&gt;'Info Sheet'!$B$21,'Info Sheet'!$B$21,(C801*E801)),0)</f>
        <v>157</v>
      </c>
      <c r="G801">
        <f t="shared" si="36"/>
        <v>3587.4500000000003</v>
      </c>
      <c r="H801" s="10">
        <f t="shared" si="37"/>
        <v>3107.4500000000003</v>
      </c>
    </row>
    <row r="802" spans="1:8">
      <c r="A802" s="51">
        <v>769</v>
      </c>
      <c r="B802" s="61">
        <v>0.18046626456403969</v>
      </c>
      <c r="C802" s="61">
        <f t="shared" ref="C802:C865" si="38">ROUNDDOWN(_xlfn.NORM.INV(B802,$B$18,$B$22),0)</f>
        <v>142</v>
      </c>
      <c r="D802" t="str">
        <f>LOOKUP(B802,'Info Sheet'!$L$2:$L$3,'Info Sheet'!$J$2:$J$3)</f>
        <v>Rainy, p</v>
      </c>
      <c r="E802" s="172">
        <f>IF(D802='Info Sheet'!$J$3,'Info Sheet'!$M$3,'Info Sheet'!$M$2)</f>
        <v>0.7</v>
      </c>
      <c r="F802">
        <f>ROUNDDOWN(IF((C802*E802)&gt;'Info Sheet'!$B$21,'Info Sheet'!$B$21,(C802*E802)),0)</f>
        <v>99</v>
      </c>
      <c r="G802">
        <f t="shared" ref="G802:G865" si="39">F802*$J$27</f>
        <v>2262.15</v>
      </c>
      <c r="H802" s="10">
        <f t="shared" ref="H802:H865" si="40">G802-$J$28</f>
        <v>1782.15</v>
      </c>
    </row>
    <row r="803" spans="1:8">
      <c r="A803" s="51">
        <v>770</v>
      </c>
      <c r="B803" s="61">
        <v>0.98385096073961187</v>
      </c>
      <c r="C803" s="61">
        <f t="shared" si="38"/>
        <v>190</v>
      </c>
      <c r="D803" t="str">
        <f>LOOKUP(B803,'Info Sheet'!$L$2:$L$3,'Info Sheet'!$J$2:$J$3)</f>
        <v>Non-Rainy</v>
      </c>
      <c r="E803" s="172">
        <f>IF(D803='Info Sheet'!$J$3,'Info Sheet'!$M$3,'Info Sheet'!$M$2)</f>
        <v>1</v>
      </c>
      <c r="F803">
        <f>ROUNDDOWN(IF((C803*E803)&gt;'Info Sheet'!$B$21,'Info Sheet'!$B$21,(C803*E803)),0)</f>
        <v>188</v>
      </c>
      <c r="G803">
        <f t="shared" si="39"/>
        <v>4295.8</v>
      </c>
      <c r="H803" s="10">
        <f t="shared" si="40"/>
        <v>3815.8</v>
      </c>
    </row>
    <row r="804" spans="1:8">
      <c r="A804" s="51">
        <v>771</v>
      </c>
      <c r="B804" s="61">
        <v>0.31620833026886053</v>
      </c>
      <c r="C804" s="61">
        <f t="shared" si="38"/>
        <v>149</v>
      </c>
      <c r="D804" t="str">
        <f>LOOKUP(B804,'Info Sheet'!$L$2:$L$3,'Info Sheet'!$J$2:$J$3)</f>
        <v>Rainy, p</v>
      </c>
      <c r="E804" s="172">
        <f>IF(D804='Info Sheet'!$J$3,'Info Sheet'!$M$3,'Info Sheet'!$M$2)</f>
        <v>0.7</v>
      </c>
      <c r="F804">
        <f>ROUNDDOWN(IF((C804*E804)&gt;'Info Sheet'!$B$21,'Info Sheet'!$B$21,(C804*E804)),0)</f>
        <v>104</v>
      </c>
      <c r="G804">
        <f t="shared" si="39"/>
        <v>2376.4</v>
      </c>
      <c r="H804" s="10">
        <f t="shared" si="40"/>
        <v>1896.4</v>
      </c>
    </row>
    <row r="805" spans="1:8">
      <c r="A805" s="51">
        <v>772</v>
      </c>
      <c r="B805" s="61">
        <v>0.77788821092086557</v>
      </c>
      <c r="C805" s="61">
        <f t="shared" si="38"/>
        <v>168</v>
      </c>
      <c r="D805" t="str">
        <f>LOOKUP(B805,'Info Sheet'!$L$2:$L$3,'Info Sheet'!$J$2:$J$3)</f>
        <v>Non-Rainy</v>
      </c>
      <c r="E805" s="172">
        <f>IF(D805='Info Sheet'!$J$3,'Info Sheet'!$M$3,'Info Sheet'!$M$2)</f>
        <v>1</v>
      </c>
      <c r="F805">
        <f>ROUNDDOWN(IF((C805*E805)&gt;'Info Sheet'!$B$21,'Info Sheet'!$B$21,(C805*E805)),0)</f>
        <v>168</v>
      </c>
      <c r="G805">
        <f t="shared" si="39"/>
        <v>3838.8</v>
      </c>
      <c r="H805" s="10">
        <f t="shared" si="40"/>
        <v>3358.8</v>
      </c>
    </row>
    <row r="806" spans="1:8">
      <c r="A806" s="51">
        <v>773</v>
      </c>
      <c r="B806" s="61">
        <v>0.62087959412994642</v>
      </c>
      <c r="C806" s="61">
        <f t="shared" si="38"/>
        <v>161</v>
      </c>
      <c r="D806" t="str">
        <f>LOOKUP(B806,'Info Sheet'!$L$2:$L$3,'Info Sheet'!$J$2:$J$3)</f>
        <v>Non-Rainy</v>
      </c>
      <c r="E806" s="172">
        <f>IF(D806='Info Sheet'!$J$3,'Info Sheet'!$M$3,'Info Sheet'!$M$2)</f>
        <v>1</v>
      </c>
      <c r="F806">
        <f>ROUNDDOWN(IF((C806*E806)&gt;'Info Sheet'!$B$21,'Info Sheet'!$B$21,(C806*E806)),0)</f>
        <v>161</v>
      </c>
      <c r="G806">
        <f t="shared" si="39"/>
        <v>3678.8500000000004</v>
      </c>
      <c r="H806" s="10">
        <f t="shared" si="40"/>
        <v>3198.8500000000004</v>
      </c>
    </row>
    <row r="807" spans="1:8">
      <c r="A807" s="51">
        <v>774</v>
      </c>
      <c r="B807" s="61">
        <v>6.6961220829397039E-2</v>
      </c>
      <c r="C807" s="61">
        <f t="shared" si="38"/>
        <v>133</v>
      </c>
      <c r="D807" t="str">
        <f>LOOKUP(B807,'Info Sheet'!$L$2:$L$3,'Info Sheet'!$J$2:$J$3)</f>
        <v>Rainy, p</v>
      </c>
      <c r="E807" s="172">
        <f>IF(D807='Info Sheet'!$J$3,'Info Sheet'!$M$3,'Info Sheet'!$M$2)</f>
        <v>0.7</v>
      </c>
      <c r="F807">
        <f>ROUNDDOWN(IF((C807*E807)&gt;'Info Sheet'!$B$21,'Info Sheet'!$B$21,(C807*E807)),0)</f>
        <v>93</v>
      </c>
      <c r="G807">
        <f t="shared" si="39"/>
        <v>2125.0500000000002</v>
      </c>
      <c r="H807" s="10">
        <f t="shared" si="40"/>
        <v>1645.0500000000002</v>
      </c>
    </row>
    <row r="808" spans="1:8">
      <c r="A808" s="51">
        <v>775</v>
      </c>
      <c r="B808" s="61">
        <v>0.13545521349429623</v>
      </c>
      <c r="C808" s="61">
        <f t="shared" si="38"/>
        <v>139</v>
      </c>
      <c r="D808" t="str">
        <f>LOOKUP(B808,'Info Sheet'!$L$2:$L$3,'Info Sheet'!$J$2:$J$3)</f>
        <v>Rainy, p</v>
      </c>
      <c r="E808" s="172">
        <f>IF(D808='Info Sheet'!$J$3,'Info Sheet'!$M$3,'Info Sheet'!$M$2)</f>
        <v>0.7</v>
      </c>
      <c r="F808">
        <f>ROUNDDOWN(IF((C808*E808)&gt;'Info Sheet'!$B$21,'Info Sheet'!$B$21,(C808*E808)),0)</f>
        <v>97</v>
      </c>
      <c r="G808">
        <f t="shared" si="39"/>
        <v>2216.4500000000003</v>
      </c>
      <c r="H808" s="10">
        <f t="shared" si="40"/>
        <v>1736.4500000000003</v>
      </c>
    </row>
    <row r="809" spans="1:8">
      <c r="A809" s="51">
        <v>776</v>
      </c>
      <c r="B809" s="61">
        <v>0.78780242044892312</v>
      </c>
      <c r="C809" s="61">
        <f t="shared" si="38"/>
        <v>169</v>
      </c>
      <c r="D809" t="str">
        <f>LOOKUP(B809,'Info Sheet'!$L$2:$L$3,'Info Sheet'!$J$2:$J$3)</f>
        <v>Non-Rainy</v>
      </c>
      <c r="E809" s="172">
        <f>IF(D809='Info Sheet'!$J$3,'Info Sheet'!$M$3,'Info Sheet'!$M$2)</f>
        <v>1</v>
      </c>
      <c r="F809">
        <f>ROUNDDOWN(IF((C809*E809)&gt;'Info Sheet'!$B$21,'Info Sheet'!$B$21,(C809*E809)),0)</f>
        <v>169</v>
      </c>
      <c r="G809">
        <f t="shared" si="39"/>
        <v>3861.65</v>
      </c>
      <c r="H809" s="10">
        <f t="shared" si="40"/>
        <v>3381.65</v>
      </c>
    </row>
    <row r="810" spans="1:8">
      <c r="A810" s="51">
        <v>777</v>
      </c>
      <c r="B810" s="61">
        <v>0.27301639201293293</v>
      </c>
      <c r="C810" s="61">
        <f t="shared" si="38"/>
        <v>147</v>
      </c>
      <c r="D810" t="str">
        <f>LOOKUP(B810,'Info Sheet'!$L$2:$L$3,'Info Sheet'!$J$2:$J$3)</f>
        <v>Rainy, p</v>
      </c>
      <c r="E810" s="172">
        <f>IF(D810='Info Sheet'!$J$3,'Info Sheet'!$M$3,'Info Sheet'!$M$2)</f>
        <v>0.7</v>
      </c>
      <c r="F810">
        <f>ROUNDDOWN(IF((C810*E810)&gt;'Info Sheet'!$B$21,'Info Sheet'!$B$21,(C810*E810)),0)</f>
        <v>102</v>
      </c>
      <c r="G810">
        <f t="shared" si="39"/>
        <v>2330.7000000000003</v>
      </c>
      <c r="H810" s="10">
        <f t="shared" si="40"/>
        <v>1850.7000000000003</v>
      </c>
    </row>
    <row r="811" spans="1:8">
      <c r="A811" s="51">
        <v>778</v>
      </c>
      <c r="B811" s="61">
        <v>0.75445246694870405</v>
      </c>
      <c r="C811" s="61">
        <f t="shared" si="38"/>
        <v>167</v>
      </c>
      <c r="D811" t="str">
        <f>LOOKUP(B811,'Info Sheet'!$L$2:$L$3,'Info Sheet'!$J$2:$J$3)</f>
        <v>Non-Rainy</v>
      </c>
      <c r="E811" s="172">
        <f>IF(D811='Info Sheet'!$J$3,'Info Sheet'!$M$3,'Info Sheet'!$M$2)</f>
        <v>1</v>
      </c>
      <c r="F811">
        <f>ROUNDDOWN(IF((C811*E811)&gt;'Info Sheet'!$B$21,'Info Sheet'!$B$21,(C811*E811)),0)</f>
        <v>167</v>
      </c>
      <c r="G811">
        <f t="shared" si="39"/>
        <v>3815.9500000000003</v>
      </c>
      <c r="H811" s="10">
        <f t="shared" si="40"/>
        <v>3335.9500000000003</v>
      </c>
    </row>
    <row r="812" spans="1:8">
      <c r="A812" s="51">
        <v>779</v>
      </c>
      <c r="B812" s="61">
        <v>0.87050789541326368</v>
      </c>
      <c r="C812" s="61">
        <f t="shared" si="38"/>
        <v>174</v>
      </c>
      <c r="D812" t="str">
        <f>LOOKUP(B812,'Info Sheet'!$L$2:$L$3,'Info Sheet'!$J$2:$J$3)</f>
        <v>Non-Rainy</v>
      </c>
      <c r="E812" s="172">
        <f>IF(D812='Info Sheet'!$J$3,'Info Sheet'!$M$3,'Info Sheet'!$M$2)</f>
        <v>1</v>
      </c>
      <c r="F812">
        <f>ROUNDDOWN(IF((C812*E812)&gt;'Info Sheet'!$B$21,'Info Sheet'!$B$21,(C812*E812)),0)</f>
        <v>174</v>
      </c>
      <c r="G812">
        <f t="shared" si="39"/>
        <v>3975.9</v>
      </c>
      <c r="H812" s="10">
        <f t="shared" si="40"/>
        <v>3495.9</v>
      </c>
    </row>
    <row r="813" spans="1:8">
      <c r="A813" s="51">
        <v>780</v>
      </c>
      <c r="B813" s="61">
        <v>0.94337823525580111</v>
      </c>
      <c r="C813" s="61">
        <f t="shared" si="38"/>
        <v>181</v>
      </c>
      <c r="D813" t="str">
        <f>LOOKUP(B813,'Info Sheet'!$L$2:$L$3,'Info Sheet'!$J$2:$J$3)</f>
        <v>Non-Rainy</v>
      </c>
      <c r="E813" s="172">
        <f>IF(D813='Info Sheet'!$J$3,'Info Sheet'!$M$3,'Info Sheet'!$M$2)</f>
        <v>1</v>
      </c>
      <c r="F813">
        <f>ROUNDDOWN(IF((C813*E813)&gt;'Info Sheet'!$B$21,'Info Sheet'!$B$21,(C813*E813)),0)</f>
        <v>181</v>
      </c>
      <c r="G813">
        <f t="shared" si="39"/>
        <v>4135.8500000000004</v>
      </c>
      <c r="H813" s="10">
        <f t="shared" si="40"/>
        <v>3655.8500000000004</v>
      </c>
    </row>
    <row r="814" spans="1:8">
      <c r="A814" s="51">
        <v>781</v>
      </c>
      <c r="B814" s="61">
        <v>0.43633230051916039</v>
      </c>
      <c r="C814" s="61">
        <f t="shared" si="38"/>
        <v>154</v>
      </c>
      <c r="D814" t="str">
        <f>LOOKUP(B814,'Info Sheet'!$L$2:$L$3,'Info Sheet'!$J$2:$J$3)</f>
        <v>Non-Rainy</v>
      </c>
      <c r="E814" s="172">
        <f>IF(D814='Info Sheet'!$J$3,'Info Sheet'!$M$3,'Info Sheet'!$M$2)</f>
        <v>1</v>
      </c>
      <c r="F814">
        <f>ROUNDDOWN(IF((C814*E814)&gt;'Info Sheet'!$B$21,'Info Sheet'!$B$21,(C814*E814)),0)</f>
        <v>154</v>
      </c>
      <c r="G814">
        <f t="shared" si="39"/>
        <v>3518.9</v>
      </c>
      <c r="H814" s="10">
        <f t="shared" si="40"/>
        <v>3038.9</v>
      </c>
    </row>
    <row r="815" spans="1:8">
      <c r="A815" s="51">
        <v>782</v>
      </c>
      <c r="B815" s="61">
        <v>0.63878830409387488</v>
      </c>
      <c r="C815" s="61">
        <f t="shared" si="38"/>
        <v>162</v>
      </c>
      <c r="D815" t="str">
        <f>LOOKUP(B815,'Info Sheet'!$L$2:$L$3,'Info Sheet'!$J$2:$J$3)</f>
        <v>Non-Rainy</v>
      </c>
      <c r="E815" s="172">
        <f>IF(D815='Info Sheet'!$J$3,'Info Sheet'!$M$3,'Info Sheet'!$M$2)</f>
        <v>1</v>
      </c>
      <c r="F815">
        <f>ROUNDDOWN(IF((C815*E815)&gt;'Info Sheet'!$B$21,'Info Sheet'!$B$21,(C815*E815)),0)</f>
        <v>162</v>
      </c>
      <c r="G815">
        <f t="shared" si="39"/>
        <v>3701.7000000000003</v>
      </c>
      <c r="H815" s="10">
        <f t="shared" si="40"/>
        <v>3221.7000000000003</v>
      </c>
    </row>
    <row r="816" spans="1:8">
      <c r="A816" s="51">
        <v>783</v>
      </c>
      <c r="B816" s="61">
        <v>0.22977344961800483</v>
      </c>
      <c r="C816" s="61">
        <f t="shared" si="38"/>
        <v>145</v>
      </c>
      <c r="D816" t="str">
        <f>LOOKUP(B816,'Info Sheet'!$L$2:$L$3,'Info Sheet'!$J$2:$J$3)</f>
        <v>Rainy, p</v>
      </c>
      <c r="E816" s="172">
        <f>IF(D816='Info Sheet'!$J$3,'Info Sheet'!$M$3,'Info Sheet'!$M$2)</f>
        <v>0.7</v>
      </c>
      <c r="F816">
        <f>ROUNDDOWN(IF((C816*E816)&gt;'Info Sheet'!$B$21,'Info Sheet'!$B$21,(C816*E816)),0)</f>
        <v>101</v>
      </c>
      <c r="G816">
        <f t="shared" si="39"/>
        <v>2307.8500000000004</v>
      </c>
      <c r="H816" s="10">
        <f t="shared" si="40"/>
        <v>1827.8500000000004</v>
      </c>
    </row>
    <row r="817" spans="1:8">
      <c r="A817" s="51">
        <v>784</v>
      </c>
      <c r="B817" s="61">
        <v>0.55277477571810418</v>
      </c>
      <c r="C817" s="61">
        <f t="shared" si="38"/>
        <v>158</v>
      </c>
      <c r="D817" t="str">
        <f>LOOKUP(B817,'Info Sheet'!$L$2:$L$3,'Info Sheet'!$J$2:$J$3)</f>
        <v>Non-Rainy</v>
      </c>
      <c r="E817" s="172">
        <f>IF(D817='Info Sheet'!$J$3,'Info Sheet'!$M$3,'Info Sheet'!$M$2)</f>
        <v>1</v>
      </c>
      <c r="F817">
        <f>ROUNDDOWN(IF((C817*E817)&gt;'Info Sheet'!$B$21,'Info Sheet'!$B$21,(C817*E817)),0)</f>
        <v>158</v>
      </c>
      <c r="G817">
        <f t="shared" si="39"/>
        <v>3610.3</v>
      </c>
      <c r="H817" s="10">
        <f t="shared" si="40"/>
        <v>3130.3</v>
      </c>
    </row>
    <row r="818" spans="1:8">
      <c r="A818" s="51">
        <v>785</v>
      </c>
      <c r="B818" s="61">
        <v>9.0653085303370351E-2</v>
      </c>
      <c r="C818" s="61">
        <f t="shared" si="38"/>
        <v>135</v>
      </c>
      <c r="D818" t="str">
        <f>LOOKUP(B818,'Info Sheet'!$L$2:$L$3,'Info Sheet'!$J$2:$J$3)</f>
        <v>Rainy, p</v>
      </c>
      <c r="E818" s="172">
        <f>IF(D818='Info Sheet'!$J$3,'Info Sheet'!$M$3,'Info Sheet'!$M$2)</f>
        <v>0.7</v>
      </c>
      <c r="F818">
        <f>ROUNDDOWN(IF((C818*E818)&gt;'Info Sheet'!$B$21,'Info Sheet'!$B$21,(C818*E818)),0)</f>
        <v>94</v>
      </c>
      <c r="G818">
        <f t="shared" si="39"/>
        <v>2147.9</v>
      </c>
      <c r="H818" s="10">
        <f t="shared" si="40"/>
        <v>1667.9</v>
      </c>
    </row>
    <row r="819" spans="1:8">
      <c r="A819" s="51">
        <v>786</v>
      </c>
      <c r="B819" s="61">
        <v>0.76775894643442166</v>
      </c>
      <c r="C819" s="61">
        <f t="shared" si="38"/>
        <v>168</v>
      </c>
      <c r="D819" t="str">
        <f>LOOKUP(B819,'Info Sheet'!$L$2:$L$3,'Info Sheet'!$J$2:$J$3)</f>
        <v>Non-Rainy</v>
      </c>
      <c r="E819" s="172">
        <f>IF(D819='Info Sheet'!$J$3,'Info Sheet'!$M$3,'Info Sheet'!$M$2)</f>
        <v>1</v>
      </c>
      <c r="F819">
        <f>ROUNDDOWN(IF((C819*E819)&gt;'Info Sheet'!$B$21,'Info Sheet'!$B$21,(C819*E819)),0)</f>
        <v>168</v>
      </c>
      <c r="G819">
        <f t="shared" si="39"/>
        <v>3838.8</v>
      </c>
      <c r="H819" s="10">
        <f t="shared" si="40"/>
        <v>3358.8</v>
      </c>
    </row>
    <row r="820" spans="1:8">
      <c r="A820" s="51">
        <v>787</v>
      </c>
      <c r="B820" s="61">
        <v>0.89806707369419636</v>
      </c>
      <c r="C820" s="61">
        <f t="shared" si="38"/>
        <v>176</v>
      </c>
      <c r="D820" t="str">
        <f>LOOKUP(B820,'Info Sheet'!$L$2:$L$3,'Info Sheet'!$J$2:$J$3)</f>
        <v>Non-Rainy</v>
      </c>
      <c r="E820" s="172">
        <f>IF(D820='Info Sheet'!$J$3,'Info Sheet'!$M$3,'Info Sheet'!$M$2)</f>
        <v>1</v>
      </c>
      <c r="F820">
        <f>ROUNDDOWN(IF((C820*E820)&gt;'Info Sheet'!$B$21,'Info Sheet'!$B$21,(C820*E820)),0)</f>
        <v>176</v>
      </c>
      <c r="G820">
        <f t="shared" si="39"/>
        <v>4021.6000000000004</v>
      </c>
      <c r="H820" s="10">
        <f t="shared" si="40"/>
        <v>3541.6000000000004</v>
      </c>
    </row>
    <row r="821" spans="1:8">
      <c r="A821" s="51">
        <v>788</v>
      </c>
      <c r="B821" s="61">
        <v>6.7191164878521725E-5</v>
      </c>
      <c r="C821" s="61">
        <f t="shared" si="38"/>
        <v>97</v>
      </c>
      <c r="D821" t="str">
        <f>LOOKUP(B821,'Info Sheet'!$L$2:$L$3,'Info Sheet'!$J$2:$J$3)</f>
        <v>Rainy, p</v>
      </c>
      <c r="E821" s="172">
        <f>IF(D821='Info Sheet'!$J$3,'Info Sheet'!$M$3,'Info Sheet'!$M$2)</f>
        <v>0.7</v>
      </c>
      <c r="F821">
        <f>ROUNDDOWN(IF((C821*E821)&gt;'Info Sheet'!$B$21,'Info Sheet'!$B$21,(C821*E821)),0)</f>
        <v>67</v>
      </c>
      <c r="G821">
        <f t="shared" si="39"/>
        <v>1530.95</v>
      </c>
      <c r="H821" s="10">
        <f t="shared" si="40"/>
        <v>1050.95</v>
      </c>
    </row>
    <row r="822" spans="1:8">
      <c r="A822" s="51">
        <v>789</v>
      </c>
      <c r="B822" s="61">
        <v>0.29822287118248259</v>
      </c>
      <c r="C822" s="61">
        <f t="shared" si="38"/>
        <v>148</v>
      </c>
      <c r="D822" t="str">
        <f>LOOKUP(B822,'Info Sheet'!$L$2:$L$3,'Info Sheet'!$J$2:$J$3)</f>
        <v>Rainy, p</v>
      </c>
      <c r="E822" s="172">
        <f>IF(D822='Info Sheet'!$J$3,'Info Sheet'!$M$3,'Info Sheet'!$M$2)</f>
        <v>0.7</v>
      </c>
      <c r="F822">
        <f>ROUNDDOWN(IF((C822*E822)&gt;'Info Sheet'!$B$21,'Info Sheet'!$B$21,(C822*E822)),0)</f>
        <v>103</v>
      </c>
      <c r="G822">
        <f t="shared" si="39"/>
        <v>2353.5500000000002</v>
      </c>
      <c r="H822" s="10">
        <f t="shared" si="40"/>
        <v>1873.5500000000002</v>
      </c>
    </row>
    <row r="823" spans="1:8">
      <c r="A823" s="51">
        <v>790</v>
      </c>
      <c r="B823" s="61">
        <v>0.804316638694204</v>
      </c>
      <c r="C823" s="61">
        <f t="shared" si="38"/>
        <v>170</v>
      </c>
      <c r="D823" t="str">
        <f>LOOKUP(B823,'Info Sheet'!$L$2:$L$3,'Info Sheet'!$J$2:$J$3)</f>
        <v>Non-Rainy</v>
      </c>
      <c r="E823" s="172">
        <f>IF(D823='Info Sheet'!$J$3,'Info Sheet'!$M$3,'Info Sheet'!$M$2)</f>
        <v>1</v>
      </c>
      <c r="F823">
        <f>ROUNDDOWN(IF((C823*E823)&gt;'Info Sheet'!$B$21,'Info Sheet'!$B$21,(C823*E823)),0)</f>
        <v>170</v>
      </c>
      <c r="G823">
        <f t="shared" si="39"/>
        <v>3884.5000000000005</v>
      </c>
      <c r="H823" s="10">
        <f t="shared" si="40"/>
        <v>3404.5000000000005</v>
      </c>
    </row>
    <row r="824" spans="1:8">
      <c r="A824" s="51">
        <v>791</v>
      </c>
      <c r="B824" s="61">
        <v>0.9402743993768391</v>
      </c>
      <c r="C824" s="61">
        <f t="shared" si="38"/>
        <v>181</v>
      </c>
      <c r="D824" t="str">
        <f>LOOKUP(B824,'Info Sheet'!$L$2:$L$3,'Info Sheet'!$J$2:$J$3)</f>
        <v>Non-Rainy</v>
      </c>
      <c r="E824" s="172">
        <f>IF(D824='Info Sheet'!$J$3,'Info Sheet'!$M$3,'Info Sheet'!$M$2)</f>
        <v>1</v>
      </c>
      <c r="F824">
        <f>ROUNDDOWN(IF((C824*E824)&gt;'Info Sheet'!$B$21,'Info Sheet'!$B$21,(C824*E824)),0)</f>
        <v>181</v>
      </c>
      <c r="G824">
        <f t="shared" si="39"/>
        <v>4135.8500000000004</v>
      </c>
      <c r="H824" s="10">
        <f t="shared" si="40"/>
        <v>3655.8500000000004</v>
      </c>
    </row>
    <row r="825" spans="1:8">
      <c r="A825" s="51">
        <v>792</v>
      </c>
      <c r="B825" s="61">
        <v>0.28597521304587026</v>
      </c>
      <c r="C825" s="61">
        <f t="shared" si="38"/>
        <v>147</v>
      </c>
      <c r="D825" t="str">
        <f>LOOKUP(B825,'Info Sheet'!$L$2:$L$3,'Info Sheet'!$J$2:$J$3)</f>
        <v>Rainy, p</v>
      </c>
      <c r="E825" s="172">
        <f>IF(D825='Info Sheet'!$J$3,'Info Sheet'!$M$3,'Info Sheet'!$M$2)</f>
        <v>0.7</v>
      </c>
      <c r="F825">
        <f>ROUNDDOWN(IF((C825*E825)&gt;'Info Sheet'!$B$21,'Info Sheet'!$B$21,(C825*E825)),0)</f>
        <v>102</v>
      </c>
      <c r="G825">
        <f t="shared" si="39"/>
        <v>2330.7000000000003</v>
      </c>
      <c r="H825" s="10">
        <f t="shared" si="40"/>
        <v>1850.7000000000003</v>
      </c>
    </row>
    <row r="826" spans="1:8">
      <c r="A826" s="51">
        <v>793</v>
      </c>
      <c r="B826" s="61">
        <v>0.47228101008259094</v>
      </c>
      <c r="C826" s="61">
        <f t="shared" si="38"/>
        <v>155</v>
      </c>
      <c r="D826" t="str">
        <f>LOOKUP(B826,'Info Sheet'!$L$2:$L$3,'Info Sheet'!$J$2:$J$3)</f>
        <v>Non-Rainy</v>
      </c>
      <c r="E826" s="172">
        <f>IF(D826='Info Sheet'!$J$3,'Info Sheet'!$M$3,'Info Sheet'!$M$2)</f>
        <v>1</v>
      </c>
      <c r="F826">
        <f>ROUNDDOWN(IF((C826*E826)&gt;'Info Sheet'!$B$21,'Info Sheet'!$B$21,(C826*E826)),0)</f>
        <v>155</v>
      </c>
      <c r="G826">
        <f t="shared" si="39"/>
        <v>3541.75</v>
      </c>
      <c r="H826" s="10">
        <f t="shared" si="40"/>
        <v>3061.75</v>
      </c>
    </row>
    <row r="827" spans="1:8">
      <c r="A827" s="51">
        <v>794</v>
      </c>
      <c r="B827" s="61">
        <v>0.86372687794440806</v>
      </c>
      <c r="C827" s="61">
        <f t="shared" si="38"/>
        <v>173</v>
      </c>
      <c r="D827" t="str">
        <f>LOOKUP(B827,'Info Sheet'!$L$2:$L$3,'Info Sheet'!$J$2:$J$3)</f>
        <v>Non-Rainy</v>
      </c>
      <c r="E827" s="172">
        <f>IF(D827='Info Sheet'!$J$3,'Info Sheet'!$M$3,'Info Sheet'!$M$2)</f>
        <v>1</v>
      </c>
      <c r="F827">
        <f>ROUNDDOWN(IF((C827*E827)&gt;'Info Sheet'!$B$21,'Info Sheet'!$B$21,(C827*E827)),0)</f>
        <v>173</v>
      </c>
      <c r="G827">
        <f t="shared" si="39"/>
        <v>3953.05</v>
      </c>
      <c r="H827" s="10">
        <f t="shared" si="40"/>
        <v>3473.05</v>
      </c>
    </row>
    <row r="828" spans="1:8">
      <c r="A828" s="51">
        <v>795</v>
      </c>
      <c r="B828" s="61">
        <v>0.10810877496498639</v>
      </c>
      <c r="C828" s="61">
        <f t="shared" si="38"/>
        <v>137</v>
      </c>
      <c r="D828" t="str">
        <f>LOOKUP(B828,'Info Sheet'!$L$2:$L$3,'Info Sheet'!$J$2:$J$3)</f>
        <v>Rainy, p</v>
      </c>
      <c r="E828" s="172">
        <f>IF(D828='Info Sheet'!$J$3,'Info Sheet'!$M$3,'Info Sheet'!$M$2)</f>
        <v>0.7</v>
      </c>
      <c r="F828">
        <f>ROUNDDOWN(IF((C828*E828)&gt;'Info Sheet'!$B$21,'Info Sheet'!$B$21,(C828*E828)),0)</f>
        <v>95</v>
      </c>
      <c r="G828">
        <f t="shared" si="39"/>
        <v>2170.75</v>
      </c>
      <c r="H828" s="10">
        <f t="shared" si="40"/>
        <v>1690.75</v>
      </c>
    </row>
    <row r="829" spans="1:8">
      <c r="A829" s="51">
        <v>796</v>
      </c>
      <c r="B829" s="61">
        <v>0.55374211820099428</v>
      </c>
      <c r="C829" s="61">
        <f t="shared" si="38"/>
        <v>158</v>
      </c>
      <c r="D829" t="str">
        <f>LOOKUP(B829,'Info Sheet'!$L$2:$L$3,'Info Sheet'!$J$2:$J$3)</f>
        <v>Non-Rainy</v>
      </c>
      <c r="E829" s="172">
        <f>IF(D829='Info Sheet'!$J$3,'Info Sheet'!$M$3,'Info Sheet'!$M$2)</f>
        <v>1</v>
      </c>
      <c r="F829">
        <f>ROUNDDOWN(IF((C829*E829)&gt;'Info Sheet'!$B$21,'Info Sheet'!$B$21,(C829*E829)),0)</f>
        <v>158</v>
      </c>
      <c r="G829">
        <f t="shared" si="39"/>
        <v>3610.3</v>
      </c>
      <c r="H829" s="10">
        <f t="shared" si="40"/>
        <v>3130.3</v>
      </c>
    </row>
    <row r="830" spans="1:8">
      <c r="A830" s="51">
        <v>797</v>
      </c>
      <c r="B830" s="61">
        <v>0.73016380778675072</v>
      </c>
      <c r="C830" s="61">
        <f t="shared" si="38"/>
        <v>166</v>
      </c>
      <c r="D830" t="str">
        <f>LOOKUP(B830,'Info Sheet'!$L$2:$L$3,'Info Sheet'!$J$2:$J$3)</f>
        <v>Non-Rainy</v>
      </c>
      <c r="E830" s="172">
        <f>IF(D830='Info Sheet'!$J$3,'Info Sheet'!$M$3,'Info Sheet'!$M$2)</f>
        <v>1</v>
      </c>
      <c r="F830">
        <f>ROUNDDOWN(IF((C830*E830)&gt;'Info Sheet'!$B$21,'Info Sheet'!$B$21,(C830*E830)),0)</f>
        <v>166</v>
      </c>
      <c r="G830">
        <f t="shared" si="39"/>
        <v>3793.1000000000004</v>
      </c>
      <c r="H830" s="10">
        <f t="shared" si="40"/>
        <v>3313.1000000000004</v>
      </c>
    </row>
    <row r="831" spans="1:8">
      <c r="A831" s="51">
        <v>798</v>
      </c>
      <c r="B831" s="61">
        <v>0.35054031779160744</v>
      </c>
      <c r="C831" s="61">
        <f t="shared" si="38"/>
        <v>150</v>
      </c>
      <c r="D831" t="str">
        <f>LOOKUP(B831,'Info Sheet'!$L$2:$L$3,'Info Sheet'!$J$2:$J$3)</f>
        <v>Rainy, p</v>
      </c>
      <c r="E831" s="172">
        <f>IF(D831='Info Sheet'!$J$3,'Info Sheet'!$M$3,'Info Sheet'!$M$2)</f>
        <v>0.7</v>
      </c>
      <c r="F831">
        <f>ROUNDDOWN(IF((C831*E831)&gt;'Info Sheet'!$B$21,'Info Sheet'!$B$21,(C831*E831)),0)</f>
        <v>105</v>
      </c>
      <c r="G831">
        <f t="shared" si="39"/>
        <v>2399.25</v>
      </c>
      <c r="H831" s="10">
        <f t="shared" si="40"/>
        <v>1919.25</v>
      </c>
    </row>
    <row r="832" spans="1:8">
      <c r="A832" s="51">
        <v>799</v>
      </c>
      <c r="B832" s="61">
        <v>0.86971665646132268</v>
      </c>
      <c r="C832" s="61">
        <f t="shared" si="38"/>
        <v>174</v>
      </c>
      <c r="D832" t="str">
        <f>LOOKUP(B832,'Info Sheet'!$L$2:$L$3,'Info Sheet'!$J$2:$J$3)</f>
        <v>Non-Rainy</v>
      </c>
      <c r="E832" s="172">
        <f>IF(D832='Info Sheet'!$J$3,'Info Sheet'!$M$3,'Info Sheet'!$M$2)</f>
        <v>1</v>
      </c>
      <c r="F832">
        <f>ROUNDDOWN(IF((C832*E832)&gt;'Info Sheet'!$B$21,'Info Sheet'!$B$21,(C832*E832)),0)</f>
        <v>174</v>
      </c>
      <c r="G832">
        <f t="shared" si="39"/>
        <v>3975.9</v>
      </c>
      <c r="H832" s="10">
        <f t="shared" si="40"/>
        <v>3495.9</v>
      </c>
    </row>
    <row r="833" spans="1:8">
      <c r="A833" s="51">
        <v>800</v>
      </c>
      <c r="B833" s="61">
        <v>0.30517982086947493</v>
      </c>
      <c r="C833" s="61">
        <f t="shared" si="38"/>
        <v>148</v>
      </c>
      <c r="D833" t="str">
        <f>LOOKUP(B833,'Info Sheet'!$L$2:$L$3,'Info Sheet'!$J$2:$J$3)</f>
        <v>Rainy, p</v>
      </c>
      <c r="E833" s="172">
        <f>IF(D833='Info Sheet'!$J$3,'Info Sheet'!$M$3,'Info Sheet'!$M$2)</f>
        <v>0.7</v>
      </c>
      <c r="F833">
        <f>ROUNDDOWN(IF((C833*E833)&gt;'Info Sheet'!$B$21,'Info Sheet'!$B$21,(C833*E833)),0)</f>
        <v>103</v>
      </c>
      <c r="G833">
        <f t="shared" si="39"/>
        <v>2353.5500000000002</v>
      </c>
      <c r="H833" s="10">
        <f t="shared" si="40"/>
        <v>1873.5500000000002</v>
      </c>
    </row>
    <row r="834" spans="1:8">
      <c r="A834" s="51">
        <v>801</v>
      </c>
      <c r="B834" s="61">
        <v>0.93544628470718238</v>
      </c>
      <c r="C834" s="61">
        <f t="shared" si="38"/>
        <v>180</v>
      </c>
      <c r="D834" t="str">
        <f>LOOKUP(B834,'Info Sheet'!$L$2:$L$3,'Info Sheet'!$J$2:$J$3)</f>
        <v>Non-Rainy</v>
      </c>
      <c r="E834" s="172">
        <f>IF(D834='Info Sheet'!$J$3,'Info Sheet'!$M$3,'Info Sheet'!$M$2)</f>
        <v>1</v>
      </c>
      <c r="F834">
        <f>ROUNDDOWN(IF((C834*E834)&gt;'Info Sheet'!$B$21,'Info Sheet'!$B$21,(C834*E834)),0)</f>
        <v>180</v>
      </c>
      <c r="G834">
        <f t="shared" si="39"/>
        <v>4113</v>
      </c>
      <c r="H834" s="10">
        <f t="shared" si="40"/>
        <v>3633</v>
      </c>
    </row>
    <row r="835" spans="1:8">
      <c r="A835" s="51">
        <v>802</v>
      </c>
      <c r="B835" s="61">
        <v>0.80468954362352374</v>
      </c>
      <c r="C835" s="61">
        <f t="shared" si="38"/>
        <v>170</v>
      </c>
      <c r="D835" t="str">
        <f>LOOKUP(B835,'Info Sheet'!$L$2:$L$3,'Info Sheet'!$J$2:$J$3)</f>
        <v>Non-Rainy</v>
      </c>
      <c r="E835" s="172">
        <f>IF(D835='Info Sheet'!$J$3,'Info Sheet'!$M$3,'Info Sheet'!$M$2)</f>
        <v>1</v>
      </c>
      <c r="F835">
        <f>ROUNDDOWN(IF((C835*E835)&gt;'Info Sheet'!$B$21,'Info Sheet'!$B$21,(C835*E835)),0)</f>
        <v>170</v>
      </c>
      <c r="G835">
        <f t="shared" si="39"/>
        <v>3884.5000000000005</v>
      </c>
      <c r="H835" s="10">
        <f t="shared" si="40"/>
        <v>3404.5000000000005</v>
      </c>
    </row>
    <row r="836" spans="1:8">
      <c r="A836" s="51">
        <v>803</v>
      </c>
      <c r="B836" s="61">
        <v>0.14881904495747744</v>
      </c>
      <c r="C836" s="61">
        <f t="shared" si="38"/>
        <v>140</v>
      </c>
      <c r="D836" t="str">
        <f>LOOKUP(B836,'Info Sheet'!$L$2:$L$3,'Info Sheet'!$J$2:$J$3)</f>
        <v>Rainy, p</v>
      </c>
      <c r="E836" s="172">
        <f>IF(D836='Info Sheet'!$J$3,'Info Sheet'!$M$3,'Info Sheet'!$M$2)</f>
        <v>0.7</v>
      </c>
      <c r="F836">
        <f>ROUNDDOWN(IF((C836*E836)&gt;'Info Sheet'!$B$21,'Info Sheet'!$B$21,(C836*E836)),0)</f>
        <v>98</v>
      </c>
      <c r="G836">
        <f t="shared" si="39"/>
        <v>2239.3000000000002</v>
      </c>
      <c r="H836" s="10">
        <f t="shared" si="40"/>
        <v>1759.3000000000002</v>
      </c>
    </row>
    <row r="837" spans="1:8">
      <c r="A837" s="51">
        <v>804</v>
      </c>
      <c r="B837" s="61">
        <v>0.72842665236803261</v>
      </c>
      <c r="C837" s="61">
        <f t="shared" si="38"/>
        <v>166</v>
      </c>
      <c r="D837" t="str">
        <f>LOOKUP(B837,'Info Sheet'!$L$2:$L$3,'Info Sheet'!$J$2:$J$3)</f>
        <v>Non-Rainy</v>
      </c>
      <c r="E837" s="172">
        <f>IF(D837='Info Sheet'!$J$3,'Info Sheet'!$M$3,'Info Sheet'!$M$2)</f>
        <v>1</v>
      </c>
      <c r="F837">
        <f>ROUNDDOWN(IF((C837*E837)&gt;'Info Sheet'!$B$21,'Info Sheet'!$B$21,(C837*E837)),0)</f>
        <v>166</v>
      </c>
      <c r="G837">
        <f t="shared" si="39"/>
        <v>3793.1000000000004</v>
      </c>
      <c r="H837" s="10">
        <f t="shared" si="40"/>
        <v>3313.1000000000004</v>
      </c>
    </row>
    <row r="838" spans="1:8">
      <c r="A838" s="51">
        <v>805</v>
      </c>
      <c r="B838" s="61">
        <v>0.93951759133945012</v>
      </c>
      <c r="C838" s="61">
        <f t="shared" si="38"/>
        <v>181</v>
      </c>
      <c r="D838" t="str">
        <f>LOOKUP(B838,'Info Sheet'!$L$2:$L$3,'Info Sheet'!$J$2:$J$3)</f>
        <v>Non-Rainy</v>
      </c>
      <c r="E838" s="172">
        <f>IF(D838='Info Sheet'!$J$3,'Info Sheet'!$M$3,'Info Sheet'!$M$2)</f>
        <v>1</v>
      </c>
      <c r="F838">
        <f>ROUNDDOWN(IF((C838*E838)&gt;'Info Sheet'!$B$21,'Info Sheet'!$B$21,(C838*E838)),0)</f>
        <v>181</v>
      </c>
      <c r="G838">
        <f t="shared" si="39"/>
        <v>4135.8500000000004</v>
      </c>
      <c r="H838" s="10">
        <f t="shared" si="40"/>
        <v>3655.8500000000004</v>
      </c>
    </row>
    <row r="839" spans="1:8">
      <c r="A839" s="51">
        <v>806</v>
      </c>
      <c r="B839" s="61">
        <v>0.42859654159636074</v>
      </c>
      <c r="C839" s="61">
        <f t="shared" si="38"/>
        <v>153</v>
      </c>
      <c r="D839" t="str">
        <f>LOOKUP(B839,'Info Sheet'!$L$2:$L$3,'Info Sheet'!$J$2:$J$3)</f>
        <v>Non-Rainy</v>
      </c>
      <c r="E839" s="172">
        <f>IF(D839='Info Sheet'!$J$3,'Info Sheet'!$M$3,'Info Sheet'!$M$2)</f>
        <v>1</v>
      </c>
      <c r="F839">
        <f>ROUNDDOWN(IF((C839*E839)&gt;'Info Sheet'!$B$21,'Info Sheet'!$B$21,(C839*E839)),0)</f>
        <v>153</v>
      </c>
      <c r="G839">
        <f t="shared" si="39"/>
        <v>3496.05</v>
      </c>
      <c r="H839" s="10">
        <f t="shared" si="40"/>
        <v>3016.05</v>
      </c>
    </row>
    <row r="840" spans="1:8">
      <c r="A840" s="51">
        <v>807</v>
      </c>
      <c r="B840" s="61">
        <v>0.66623796345291975</v>
      </c>
      <c r="C840" s="61">
        <f t="shared" si="38"/>
        <v>163</v>
      </c>
      <c r="D840" t="str">
        <f>LOOKUP(B840,'Info Sheet'!$L$2:$L$3,'Info Sheet'!$J$2:$J$3)</f>
        <v>Non-Rainy</v>
      </c>
      <c r="E840" s="172">
        <f>IF(D840='Info Sheet'!$J$3,'Info Sheet'!$M$3,'Info Sheet'!$M$2)</f>
        <v>1</v>
      </c>
      <c r="F840">
        <f>ROUNDDOWN(IF((C840*E840)&gt;'Info Sheet'!$B$21,'Info Sheet'!$B$21,(C840*E840)),0)</f>
        <v>163</v>
      </c>
      <c r="G840">
        <f t="shared" si="39"/>
        <v>3724.55</v>
      </c>
      <c r="H840" s="10">
        <f t="shared" si="40"/>
        <v>3244.55</v>
      </c>
    </row>
    <row r="841" spans="1:8">
      <c r="A841" s="51">
        <v>808</v>
      </c>
      <c r="B841" s="61">
        <v>0.55025861101533646</v>
      </c>
      <c r="C841" s="61">
        <f t="shared" si="38"/>
        <v>158</v>
      </c>
      <c r="D841" t="str">
        <f>LOOKUP(B841,'Info Sheet'!$L$2:$L$3,'Info Sheet'!$J$2:$J$3)</f>
        <v>Non-Rainy</v>
      </c>
      <c r="E841" s="172">
        <f>IF(D841='Info Sheet'!$J$3,'Info Sheet'!$M$3,'Info Sheet'!$M$2)</f>
        <v>1</v>
      </c>
      <c r="F841">
        <f>ROUNDDOWN(IF((C841*E841)&gt;'Info Sheet'!$B$21,'Info Sheet'!$B$21,(C841*E841)),0)</f>
        <v>158</v>
      </c>
      <c r="G841">
        <f t="shared" si="39"/>
        <v>3610.3</v>
      </c>
      <c r="H841" s="10">
        <f t="shared" si="40"/>
        <v>3130.3</v>
      </c>
    </row>
    <row r="842" spans="1:8">
      <c r="A842" s="51">
        <v>809</v>
      </c>
      <c r="B842" s="61">
        <v>0.82048721036478955</v>
      </c>
      <c r="C842" s="61">
        <f t="shared" si="38"/>
        <v>171</v>
      </c>
      <c r="D842" t="str">
        <f>LOOKUP(B842,'Info Sheet'!$L$2:$L$3,'Info Sheet'!$J$2:$J$3)</f>
        <v>Non-Rainy</v>
      </c>
      <c r="E842" s="172">
        <f>IF(D842='Info Sheet'!$J$3,'Info Sheet'!$M$3,'Info Sheet'!$M$2)</f>
        <v>1</v>
      </c>
      <c r="F842">
        <f>ROUNDDOWN(IF((C842*E842)&gt;'Info Sheet'!$B$21,'Info Sheet'!$B$21,(C842*E842)),0)</f>
        <v>171</v>
      </c>
      <c r="G842">
        <f t="shared" si="39"/>
        <v>3907.3500000000004</v>
      </c>
      <c r="H842" s="10">
        <f t="shared" si="40"/>
        <v>3427.3500000000004</v>
      </c>
    </row>
    <row r="843" spans="1:8">
      <c r="A843" s="51">
        <v>810</v>
      </c>
      <c r="B843" s="61">
        <v>0.41404324577965834</v>
      </c>
      <c r="C843" s="61">
        <f t="shared" si="38"/>
        <v>153</v>
      </c>
      <c r="D843" t="str">
        <f>LOOKUP(B843,'Info Sheet'!$L$2:$L$3,'Info Sheet'!$J$2:$J$3)</f>
        <v>Non-Rainy</v>
      </c>
      <c r="E843" s="172">
        <f>IF(D843='Info Sheet'!$J$3,'Info Sheet'!$M$3,'Info Sheet'!$M$2)</f>
        <v>1</v>
      </c>
      <c r="F843">
        <f>ROUNDDOWN(IF((C843*E843)&gt;'Info Sheet'!$B$21,'Info Sheet'!$B$21,(C843*E843)),0)</f>
        <v>153</v>
      </c>
      <c r="G843">
        <f t="shared" si="39"/>
        <v>3496.05</v>
      </c>
      <c r="H843" s="10">
        <f t="shared" si="40"/>
        <v>3016.05</v>
      </c>
    </row>
    <row r="844" spans="1:8">
      <c r="A844" s="51">
        <v>811</v>
      </c>
      <c r="B844" s="61">
        <v>0.47827964118538158</v>
      </c>
      <c r="C844" s="61">
        <f t="shared" si="38"/>
        <v>155</v>
      </c>
      <c r="D844" t="str">
        <f>LOOKUP(B844,'Info Sheet'!$L$2:$L$3,'Info Sheet'!$J$2:$J$3)</f>
        <v>Non-Rainy</v>
      </c>
      <c r="E844" s="172">
        <f>IF(D844='Info Sheet'!$J$3,'Info Sheet'!$M$3,'Info Sheet'!$M$2)</f>
        <v>1</v>
      </c>
      <c r="F844">
        <f>ROUNDDOWN(IF((C844*E844)&gt;'Info Sheet'!$B$21,'Info Sheet'!$B$21,(C844*E844)),0)</f>
        <v>155</v>
      </c>
      <c r="G844">
        <f t="shared" si="39"/>
        <v>3541.75</v>
      </c>
      <c r="H844" s="10">
        <f t="shared" si="40"/>
        <v>3061.75</v>
      </c>
    </row>
    <row r="845" spans="1:8">
      <c r="A845" s="51">
        <v>812</v>
      </c>
      <c r="B845" s="61">
        <v>1.4457939375643325E-2</v>
      </c>
      <c r="C845" s="61">
        <f t="shared" si="38"/>
        <v>122</v>
      </c>
      <c r="D845" t="str">
        <f>LOOKUP(B845,'Info Sheet'!$L$2:$L$3,'Info Sheet'!$J$2:$J$3)</f>
        <v>Rainy, p</v>
      </c>
      <c r="E845" s="172">
        <f>IF(D845='Info Sheet'!$J$3,'Info Sheet'!$M$3,'Info Sheet'!$M$2)</f>
        <v>0.7</v>
      </c>
      <c r="F845">
        <f>ROUNDDOWN(IF((C845*E845)&gt;'Info Sheet'!$B$21,'Info Sheet'!$B$21,(C845*E845)),0)</f>
        <v>85</v>
      </c>
      <c r="G845">
        <f t="shared" si="39"/>
        <v>1942.2500000000002</v>
      </c>
      <c r="H845" s="10">
        <f t="shared" si="40"/>
        <v>1462.2500000000002</v>
      </c>
    </row>
    <row r="846" spans="1:8">
      <c r="A846" s="51">
        <v>813</v>
      </c>
      <c r="B846" s="61">
        <v>0.46451590347535177</v>
      </c>
      <c r="C846" s="61">
        <f t="shared" si="38"/>
        <v>155</v>
      </c>
      <c r="D846" t="str">
        <f>LOOKUP(B846,'Info Sheet'!$L$2:$L$3,'Info Sheet'!$J$2:$J$3)</f>
        <v>Non-Rainy</v>
      </c>
      <c r="E846" s="172">
        <f>IF(D846='Info Sheet'!$J$3,'Info Sheet'!$M$3,'Info Sheet'!$M$2)</f>
        <v>1</v>
      </c>
      <c r="F846">
        <f>ROUNDDOWN(IF((C846*E846)&gt;'Info Sheet'!$B$21,'Info Sheet'!$B$21,(C846*E846)),0)</f>
        <v>155</v>
      </c>
      <c r="G846">
        <f t="shared" si="39"/>
        <v>3541.75</v>
      </c>
      <c r="H846" s="10">
        <f t="shared" si="40"/>
        <v>3061.75</v>
      </c>
    </row>
    <row r="847" spans="1:8">
      <c r="A847" s="51">
        <v>814</v>
      </c>
      <c r="B847" s="61">
        <v>0.99812369317201244</v>
      </c>
      <c r="C847" s="61">
        <f t="shared" si="38"/>
        <v>202</v>
      </c>
      <c r="D847" t="str">
        <f>LOOKUP(B847,'Info Sheet'!$L$2:$L$3,'Info Sheet'!$J$2:$J$3)</f>
        <v>Non-Rainy</v>
      </c>
      <c r="E847" s="172">
        <f>IF(D847='Info Sheet'!$J$3,'Info Sheet'!$M$3,'Info Sheet'!$M$2)</f>
        <v>1</v>
      </c>
      <c r="F847">
        <f>ROUNDDOWN(IF((C847*E847)&gt;'Info Sheet'!$B$21,'Info Sheet'!$B$21,(C847*E847)),0)</f>
        <v>188</v>
      </c>
      <c r="G847">
        <f t="shared" si="39"/>
        <v>4295.8</v>
      </c>
      <c r="H847" s="10">
        <f t="shared" si="40"/>
        <v>3815.8</v>
      </c>
    </row>
    <row r="848" spans="1:8">
      <c r="A848" s="51">
        <v>815</v>
      </c>
      <c r="B848" s="61">
        <v>0.92901195999520825</v>
      </c>
      <c r="C848" s="61">
        <f t="shared" si="38"/>
        <v>179</v>
      </c>
      <c r="D848" t="str">
        <f>LOOKUP(B848,'Info Sheet'!$L$2:$L$3,'Info Sheet'!$J$2:$J$3)</f>
        <v>Non-Rainy</v>
      </c>
      <c r="E848" s="172">
        <f>IF(D848='Info Sheet'!$J$3,'Info Sheet'!$M$3,'Info Sheet'!$M$2)</f>
        <v>1</v>
      </c>
      <c r="F848">
        <f>ROUNDDOWN(IF((C848*E848)&gt;'Info Sheet'!$B$21,'Info Sheet'!$B$21,(C848*E848)),0)</f>
        <v>179</v>
      </c>
      <c r="G848">
        <f t="shared" si="39"/>
        <v>4090.15</v>
      </c>
      <c r="H848" s="10">
        <f t="shared" si="40"/>
        <v>3610.15</v>
      </c>
    </row>
    <row r="849" spans="1:8">
      <c r="A849" s="51">
        <v>816</v>
      </c>
      <c r="B849" s="61">
        <v>0.71804092379863782</v>
      </c>
      <c r="C849" s="61">
        <f t="shared" si="38"/>
        <v>165</v>
      </c>
      <c r="D849" t="str">
        <f>LOOKUP(B849,'Info Sheet'!$L$2:$L$3,'Info Sheet'!$J$2:$J$3)</f>
        <v>Non-Rainy</v>
      </c>
      <c r="E849" s="172">
        <f>IF(D849='Info Sheet'!$J$3,'Info Sheet'!$M$3,'Info Sheet'!$M$2)</f>
        <v>1</v>
      </c>
      <c r="F849">
        <f>ROUNDDOWN(IF((C849*E849)&gt;'Info Sheet'!$B$21,'Info Sheet'!$B$21,(C849*E849)),0)</f>
        <v>165</v>
      </c>
      <c r="G849">
        <f t="shared" si="39"/>
        <v>3770.2500000000005</v>
      </c>
      <c r="H849" s="10">
        <f t="shared" si="40"/>
        <v>3290.2500000000005</v>
      </c>
    </row>
    <row r="850" spans="1:8">
      <c r="A850" s="51">
        <v>817</v>
      </c>
      <c r="B850" s="61">
        <v>0.30690130859547282</v>
      </c>
      <c r="C850" s="61">
        <f t="shared" si="38"/>
        <v>148</v>
      </c>
      <c r="D850" t="str">
        <f>LOOKUP(B850,'Info Sheet'!$L$2:$L$3,'Info Sheet'!$J$2:$J$3)</f>
        <v>Rainy, p</v>
      </c>
      <c r="E850" s="172">
        <f>IF(D850='Info Sheet'!$J$3,'Info Sheet'!$M$3,'Info Sheet'!$M$2)</f>
        <v>0.7</v>
      </c>
      <c r="F850">
        <f>ROUNDDOWN(IF((C850*E850)&gt;'Info Sheet'!$B$21,'Info Sheet'!$B$21,(C850*E850)),0)</f>
        <v>103</v>
      </c>
      <c r="G850">
        <f t="shared" si="39"/>
        <v>2353.5500000000002</v>
      </c>
      <c r="H850" s="10">
        <f t="shared" si="40"/>
        <v>1873.5500000000002</v>
      </c>
    </row>
    <row r="851" spans="1:8">
      <c r="A851" s="51">
        <v>818</v>
      </c>
      <c r="B851" s="61">
        <v>0.51287783608239412</v>
      </c>
      <c r="C851" s="61">
        <f t="shared" si="38"/>
        <v>157</v>
      </c>
      <c r="D851" t="str">
        <f>LOOKUP(B851,'Info Sheet'!$L$2:$L$3,'Info Sheet'!$J$2:$J$3)</f>
        <v>Non-Rainy</v>
      </c>
      <c r="E851" s="172">
        <f>IF(D851='Info Sheet'!$J$3,'Info Sheet'!$M$3,'Info Sheet'!$M$2)</f>
        <v>1</v>
      </c>
      <c r="F851">
        <f>ROUNDDOWN(IF((C851*E851)&gt;'Info Sheet'!$B$21,'Info Sheet'!$B$21,(C851*E851)),0)</f>
        <v>157</v>
      </c>
      <c r="G851">
        <f t="shared" si="39"/>
        <v>3587.4500000000003</v>
      </c>
      <c r="H851" s="10">
        <f t="shared" si="40"/>
        <v>3107.4500000000003</v>
      </c>
    </row>
    <row r="852" spans="1:8">
      <c r="A852" s="51">
        <v>819</v>
      </c>
      <c r="B852" s="61">
        <v>0.33950112439595659</v>
      </c>
      <c r="C852" s="61">
        <f t="shared" si="38"/>
        <v>150</v>
      </c>
      <c r="D852" t="str">
        <f>LOOKUP(B852,'Info Sheet'!$L$2:$L$3,'Info Sheet'!$J$2:$J$3)</f>
        <v>Rainy, p</v>
      </c>
      <c r="E852" s="172">
        <f>IF(D852='Info Sheet'!$J$3,'Info Sheet'!$M$3,'Info Sheet'!$M$2)</f>
        <v>0.7</v>
      </c>
      <c r="F852">
        <f>ROUNDDOWN(IF((C852*E852)&gt;'Info Sheet'!$B$21,'Info Sheet'!$B$21,(C852*E852)),0)</f>
        <v>105</v>
      </c>
      <c r="G852">
        <f t="shared" si="39"/>
        <v>2399.25</v>
      </c>
      <c r="H852" s="10">
        <f t="shared" si="40"/>
        <v>1919.25</v>
      </c>
    </row>
    <row r="853" spans="1:8">
      <c r="A853" s="51">
        <v>820</v>
      </c>
      <c r="B853" s="61">
        <v>0.47978964473713637</v>
      </c>
      <c r="C853" s="61">
        <f t="shared" si="38"/>
        <v>156</v>
      </c>
      <c r="D853" t="str">
        <f>LOOKUP(B853,'Info Sheet'!$L$2:$L$3,'Info Sheet'!$J$2:$J$3)</f>
        <v>Non-Rainy</v>
      </c>
      <c r="E853" s="172">
        <f>IF(D853='Info Sheet'!$J$3,'Info Sheet'!$M$3,'Info Sheet'!$M$2)</f>
        <v>1</v>
      </c>
      <c r="F853">
        <f>ROUNDDOWN(IF((C853*E853)&gt;'Info Sheet'!$B$21,'Info Sheet'!$B$21,(C853*E853)),0)</f>
        <v>156</v>
      </c>
      <c r="G853">
        <f t="shared" si="39"/>
        <v>3564.6000000000004</v>
      </c>
      <c r="H853" s="10">
        <f t="shared" si="40"/>
        <v>3084.6000000000004</v>
      </c>
    </row>
    <row r="854" spans="1:8">
      <c r="A854" s="51">
        <v>821</v>
      </c>
      <c r="B854" s="61">
        <v>0.60333303410130723</v>
      </c>
      <c r="C854" s="61">
        <f t="shared" si="38"/>
        <v>160</v>
      </c>
      <c r="D854" t="str">
        <f>LOOKUP(B854,'Info Sheet'!$L$2:$L$3,'Info Sheet'!$J$2:$J$3)</f>
        <v>Non-Rainy</v>
      </c>
      <c r="E854" s="172">
        <f>IF(D854='Info Sheet'!$J$3,'Info Sheet'!$M$3,'Info Sheet'!$M$2)</f>
        <v>1</v>
      </c>
      <c r="F854">
        <f>ROUNDDOWN(IF((C854*E854)&gt;'Info Sheet'!$B$21,'Info Sheet'!$B$21,(C854*E854)),0)</f>
        <v>160</v>
      </c>
      <c r="G854">
        <f t="shared" si="39"/>
        <v>3656</v>
      </c>
      <c r="H854" s="10">
        <f t="shared" si="40"/>
        <v>3176</v>
      </c>
    </row>
    <row r="855" spans="1:8">
      <c r="A855" s="51">
        <v>822</v>
      </c>
      <c r="B855" s="61">
        <v>0.88641336552539285</v>
      </c>
      <c r="C855" s="61">
        <f t="shared" si="38"/>
        <v>175</v>
      </c>
      <c r="D855" t="str">
        <f>LOOKUP(B855,'Info Sheet'!$L$2:$L$3,'Info Sheet'!$J$2:$J$3)</f>
        <v>Non-Rainy</v>
      </c>
      <c r="E855" s="172">
        <f>IF(D855='Info Sheet'!$J$3,'Info Sheet'!$M$3,'Info Sheet'!$M$2)</f>
        <v>1</v>
      </c>
      <c r="F855">
        <f>ROUNDDOWN(IF((C855*E855)&gt;'Info Sheet'!$B$21,'Info Sheet'!$B$21,(C855*E855)),0)</f>
        <v>175</v>
      </c>
      <c r="G855">
        <f t="shared" si="39"/>
        <v>3998.7500000000005</v>
      </c>
      <c r="H855" s="10">
        <f t="shared" si="40"/>
        <v>3518.7500000000005</v>
      </c>
    </row>
    <row r="856" spans="1:8">
      <c r="A856" s="51">
        <v>823</v>
      </c>
      <c r="B856" s="61">
        <v>0.27518351331108826</v>
      </c>
      <c r="C856" s="61">
        <f t="shared" si="38"/>
        <v>147</v>
      </c>
      <c r="D856" t="str">
        <f>LOOKUP(B856,'Info Sheet'!$L$2:$L$3,'Info Sheet'!$J$2:$J$3)</f>
        <v>Rainy, p</v>
      </c>
      <c r="E856" s="172">
        <f>IF(D856='Info Sheet'!$J$3,'Info Sheet'!$M$3,'Info Sheet'!$M$2)</f>
        <v>0.7</v>
      </c>
      <c r="F856">
        <f>ROUNDDOWN(IF((C856*E856)&gt;'Info Sheet'!$B$21,'Info Sheet'!$B$21,(C856*E856)),0)</f>
        <v>102</v>
      </c>
      <c r="G856">
        <f t="shared" si="39"/>
        <v>2330.7000000000003</v>
      </c>
      <c r="H856" s="10">
        <f t="shared" si="40"/>
        <v>1850.7000000000003</v>
      </c>
    </row>
    <row r="857" spans="1:8">
      <c r="A857" s="51">
        <v>824</v>
      </c>
      <c r="B857" s="61">
        <v>0.1088466996177142</v>
      </c>
      <c r="C857" s="61">
        <f t="shared" si="38"/>
        <v>137</v>
      </c>
      <c r="D857" t="str">
        <f>LOOKUP(B857,'Info Sheet'!$L$2:$L$3,'Info Sheet'!$J$2:$J$3)</f>
        <v>Rainy, p</v>
      </c>
      <c r="E857" s="172">
        <f>IF(D857='Info Sheet'!$J$3,'Info Sheet'!$M$3,'Info Sheet'!$M$2)</f>
        <v>0.7</v>
      </c>
      <c r="F857">
        <f>ROUNDDOWN(IF((C857*E857)&gt;'Info Sheet'!$B$21,'Info Sheet'!$B$21,(C857*E857)),0)</f>
        <v>95</v>
      </c>
      <c r="G857">
        <f t="shared" si="39"/>
        <v>2170.75</v>
      </c>
      <c r="H857" s="10">
        <f t="shared" si="40"/>
        <v>1690.75</v>
      </c>
    </row>
    <row r="858" spans="1:8">
      <c r="A858" s="51">
        <v>825</v>
      </c>
      <c r="B858" s="61">
        <v>0.44073417574959417</v>
      </c>
      <c r="C858" s="61">
        <f t="shared" si="38"/>
        <v>154</v>
      </c>
      <c r="D858" t="str">
        <f>LOOKUP(B858,'Info Sheet'!$L$2:$L$3,'Info Sheet'!$J$2:$J$3)</f>
        <v>Non-Rainy</v>
      </c>
      <c r="E858" s="172">
        <f>IF(D858='Info Sheet'!$J$3,'Info Sheet'!$M$3,'Info Sheet'!$M$2)</f>
        <v>1</v>
      </c>
      <c r="F858">
        <f>ROUNDDOWN(IF((C858*E858)&gt;'Info Sheet'!$B$21,'Info Sheet'!$B$21,(C858*E858)),0)</f>
        <v>154</v>
      </c>
      <c r="G858">
        <f t="shared" si="39"/>
        <v>3518.9</v>
      </c>
      <c r="H858" s="10">
        <f t="shared" si="40"/>
        <v>3038.9</v>
      </c>
    </row>
    <row r="859" spans="1:8">
      <c r="A859" s="51">
        <v>826</v>
      </c>
      <c r="B859" s="61">
        <v>0.48200846245375095</v>
      </c>
      <c r="C859" s="61">
        <f t="shared" si="38"/>
        <v>156</v>
      </c>
      <c r="D859" t="str">
        <f>LOOKUP(B859,'Info Sheet'!$L$2:$L$3,'Info Sheet'!$J$2:$J$3)</f>
        <v>Non-Rainy</v>
      </c>
      <c r="E859" s="172">
        <f>IF(D859='Info Sheet'!$J$3,'Info Sheet'!$M$3,'Info Sheet'!$M$2)</f>
        <v>1</v>
      </c>
      <c r="F859">
        <f>ROUNDDOWN(IF((C859*E859)&gt;'Info Sheet'!$B$21,'Info Sheet'!$B$21,(C859*E859)),0)</f>
        <v>156</v>
      </c>
      <c r="G859">
        <f t="shared" si="39"/>
        <v>3564.6000000000004</v>
      </c>
      <c r="H859" s="10">
        <f t="shared" si="40"/>
        <v>3084.6000000000004</v>
      </c>
    </row>
    <row r="860" spans="1:8">
      <c r="A860" s="51">
        <v>827</v>
      </c>
      <c r="B860" s="61">
        <v>0.16905360271154057</v>
      </c>
      <c r="C860" s="61">
        <f t="shared" si="38"/>
        <v>141</v>
      </c>
      <c r="D860" t="str">
        <f>LOOKUP(B860,'Info Sheet'!$L$2:$L$3,'Info Sheet'!$J$2:$J$3)</f>
        <v>Rainy, p</v>
      </c>
      <c r="E860" s="172">
        <f>IF(D860='Info Sheet'!$J$3,'Info Sheet'!$M$3,'Info Sheet'!$M$2)</f>
        <v>0.7</v>
      </c>
      <c r="F860">
        <f>ROUNDDOWN(IF((C860*E860)&gt;'Info Sheet'!$B$21,'Info Sheet'!$B$21,(C860*E860)),0)</f>
        <v>98</v>
      </c>
      <c r="G860">
        <f t="shared" si="39"/>
        <v>2239.3000000000002</v>
      </c>
      <c r="H860" s="10">
        <f t="shared" si="40"/>
        <v>1759.3000000000002</v>
      </c>
    </row>
    <row r="861" spans="1:8">
      <c r="A861" s="51">
        <v>828</v>
      </c>
      <c r="B861" s="61">
        <v>0.48619140204545785</v>
      </c>
      <c r="C861" s="61">
        <f t="shared" si="38"/>
        <v>156</v>
      </c>
      <c r="D861" t="str">
        <f>LOOKUP(B861,'Info Sheet'!$L$2:$L$3,'Info Sheet'!$J$2:$J$3)</f>
        <v>Non-Rainy</v>
      </c>
      <c r="E861" s="172">
        <f>IF(D861='Info Sheet'!$J$3,'Info Sheet'!$M$3,'Info Sheet'!$M$2)</f>
        <v>1</v>
      </c>
      <c r="F861">
        <f>ROUNDDOWN(IF((C861*E861)&gt;'Info Sheet'!$B$21,'Info Sheet'!$B$21,(C861*E861)),0)</f>
        <v>156</v>
      </c>
      <c r="G861">
        <f t="shared" si="39"/>
        <v>3564.6000000000004</v>
      </c>
      <c r="H861" s="10">
        <f t="shared" si="40"/>
        <v>3084.6000000000004</v>
      </c>
    </row>
    <row r="862" spans="1:8">
      <c r="A862" s="51">
        <v>829</v>
      </c>
      <c r="B862" s="61">
        <v>0.63939942504713443</v>
      </c>
      <c r="C862" s="61">
        <f t="shared" si="38"/>
        <v>162</v>
      </c>
      <c r="D862" t="str">
        <f>LOOKUP(B862,'Info Sheet'!$L$2:$L$3,'Info Sheet'!$J$2:$J$3)</f>
        <v>Non-Rainy</v>
      </c>
      <c r="E862" s="172">
        <f>IF(D862='Info Sheet'!$J$3,'Info Sheet'!$M$3,'Info Sheet'!$M$2)</f>
        <v>1</v>
      </c>
      <c r="F862">
        <f>ROUNDDOWN(IF((C862*E862)&gt;'Info Sheet'!$B$21,'Info Sheet'!$B$21,(C862*E862)),0)</f>
        <v>162</v>
      </c>
      <c r="G862">
        <f t="shared" si="39"/>
        <v>3701.7000000000003</v>
      </c>
      <c r="H862" s="10">
        <f t="shared" si="40"/>
        <v>3221.7000000000003</v>
      </c>
    </row>
    <row r="863" spans="1:8">
      <c r="A863" s="51">
        <v>830</v>
      </c>
      <c r="B863" s="61">
        <v>0.21366965340691402</v>
      </c>
      <c r="C863" s="61">
        <f t="shared" si="38"/>
        <v>144</v>
      </c>
      <c r="D863" t="str">
        <f>LOOKUP(B863,'Info Sheet'!$L$2:$L$3,'Info Sheet'!$J$2:$J$3)</f>
        <v>Rainy, p</v>
      </c>
      <c r="E863" s="172">
        <f>IF(D863='Info Sheet'!$J$3,'Info Sheet'!$M$3,'Info Sheet'!$M$2)</f>
        <v>0.7</v>
      </c>
      <c r="F863">
        <f>ROUNDDOWN(IF((C863*E863)&gt;'Info Sheet'!$B$21,'Info Sheet'!$B$21,(C863*E863)),0)</f>
        <v>100</v>
      </c>
      <c r="G863">
        <f t="shared" si="39"/>
        <v>2285</v>
      </c>
      <c r="H863" s="10">
        <f t="shared" si="40"/>
        <v>1805</v>
      </c>
    </row>
    <row r="864" spans="1:8">
      <c r="A864" s="51">
        <v>831</v>
      </c>
      <c r="B864" s="61">
        <v>0.51403774162895921</v>
      </c>
      <c r="C864" s="61">
        <f t="shared" si="38"/>
        <v>157</v>
      </c>
      <c r="D864" t="str">
        <f>LOOKUP(B864,'Info Sheet'!$L$2:$L$3,'Info Sheet'!$J$2:$J$3)</f>
        <v>Non-Rainy</v>
      </c>
      <c r="E864" s="172">
        <f>IF(D864='Info Sheet'!$J$3,'Info Sheet'!$M$3,'Info Sheet'!$M$2)</f>
        <v>1</v>
      </c>
      <c r="F864">
        <f>ROUNDDOWN(IF((C864*E864)&gt;'Info Sheet'!$B$21,'Info Sheet'!$B$21,(C864*E864)),0)</f>
        <v>157</v>
      </c>
      <c r="G864">
        <f t="shared" si="39"/>
        <v>3587.4500000000003</v>
      </c>
      <c r="H864" s="10">
        <f t="shared" si="40"/>
        <v>3107.4500000000003</v>
      </c>
    </row>
    <row r="865" spans="1:8">
      <c r="A865" s="51">
        <v>832</v>
      </c>
      <c r="B865" s="61">
        <v>0.89622826448067272</v>
      </c>
      <c r="C865" s="61">
        <f t="shared" si="38"/>
        <v>176</v>
      </c>
      <c r="D865" t="str">
        <f>LOOKUP(B865,'Info Sheet'!$L$2:$L$3,'Info Sheet'!$J$2:$J$3)</f>
        <v>Non-Rainy</v>
      </c>
      <c r="E865" s="172">
        <f>IF(D865='Info Sheet'!$J$3,'Info Sheet'!$M$3,'Info Sheet'!$M$2)</f>
        <v>1</v>
      </c>
      <c r="F865">
        <f>ROUNDDOWN(IF((C865*E865)&gt;'Info Sheet'!$B$21,'Info Sheet'!$B$21,(C865*E865)),0)</f>
        <v>176</v>
      </c>
      <c r="G865">
        <f t="shared" si="39"/>
        <v>4021.6000000000004</v>
      </c>
      <c r="H865" s="10">
        <f t="shared" si="40"/>
        <v>3541.6000000000004</v>
      </c>
    </row>
    <row r="866" spans="1:8">
      <c r="A866" s="51">
        <v>833</v>
      </c>
      <c r="B866" s="61">
        <v>4.6873287698792732E-2</v>
      </c>
      <c r="C866" s="61">
        <f t="shared" ref="C866:C929" si="41">ROUNDDOWN(_xlfn.NORM.INV(B866,$B$18,$B$22),0)</f>
        <v>130</v>
      </c>
      <c r="D866" t="str">
        <f>LOOKUP(B866,'Info Sheet'!$L$2:$L$3,'Info Sheet'!$J$2:$J$3)</f>
        <v>Rainy, p</v>
      </c>
      <c r="E866" s="172">
        <f>IF(D866='Info Sheet'!$J$3,'Info Sheet'!$M$3,'Info Sheet'!$M$2)</f>
        <v>0.7</v>
      </c>
      <c r="F866">
        <f>ROUNDDOWN(IF((C866*E866)&gt;'Info Sheet'!$B$21,'Info Sheet'!$B$21,(C866*E866)),0)</f>
        <v>91</v>
      </c>
      <c r="G866">
        <f t="shared" ref="G866:G929" si="42">F866*$J$27</f>
        <v>2079.35</v>
      </c>
      <c r="H866" s="10">
        <f t="shared" ref="H866:H929" si="43">G866-$J$28</f>
        <v>1599.35</v>
      </c>
    </row>
    <row r="867" spans="1:8">
      <c r="A867" s="51">
        <v>834</v>
      </c>
      <c r="B867" s="61">
        <v>0.60522428124720007</v>
      </c>
      <c r="C867" s="61">
        <f t="shared" si="41"/>
        <v>160</v>
      </c>
      <c r="D867" t="str">
        <f>LOOKUP(B867,'Info Sheet'!$L$2:$L$3,'Info Sheet'!$J$2:$J$3)</f>
        <v>Non-Rainy</v>
      </c>
      <c r="E867" s="172">
        <f>IF(D867='Info Sheet'!$J$3,'Info Sheet'!$M$3,'Info Sheet'!$M$2)</f>
        <v>1</v>
      </c>
      <c r="F867">
        <f>ROUNDDOWN(IF((C867*E867)&gt;'Info Sheet'!$B$21,'Info Sheet'!$B$21,(C867*E867)),0)</f>
        <v>160</v>
      </c>
      <c r="G867">
        <f t="shared" si="42"/>
        <v>3656</v>
      </c>
      <c r="H867" s="10">
        <f t="shared" si="43"/>
        <v>3176</v>
      </c>
    </row>
    <row r="868" spans="1:8">
      <c r="A868" s="51">
        <v>835</v>
      </c>
      <c r="B868" s="61">
        <v>0.18489536804971407</v>
      </c>
      <c r="C868" s="61">
        <f t="shared" si="41"/>
        <v>142</v>
      </c>
      <c r="D868" t="str">
        <f>LOOKUP(B868,'Info Sheet'!$L$2:$L$3,'Info Sheet'!$J$2:$J$3)</f>
        <v>Rainy, p</v>
      </c>
      <c r="E868" s="172">
        <f>IF(D868='Info Sheet'!$J$3,'Info Sheet'!$M$3,'Info Sheet'!$M$2)</f>
        <v>0.7</v>
      </c>
      <c r="F868">
        <f>ROUNDDOWN(IF((C868*E868)&gt;'Info Sheet'!$B$21,'Info Sheet'!$B$21,(C868*E868)),0)</f>
        <v>99</v>
      </c>
      <c r="G868">
        <f t="shared" si="42"/>
        <v>2262.15</v>
      </c>
      <c r="H868" s="10">
        <f t="shared" si="43"/>
        <v>1782.15</v>
      </c>
    </row>
    <row r="869" spans="1:8">
      <c r="A869" s="51">
        <v>836</v>
      </c>
      <c r="B869" s="61">
        <v>5.5133690739563979E-2</v>
      </c>
      <c r="C869" s="61">
        <f t="shared" si="41"/>
        <v>131</v>
      </c>
      <c r="D869" t="str">
        <f>LOOKUP(B869,'Info Sheet'!$L$2:$L$3,'Info Sheet'!$J$2:$J$3)</f>
        <v>Rainy, p</v>
      </c>
      <c r="E869" s="172">
        <f>IF(D869='Info Sheet'!$J$3,'Info Sheet'!$M$3,'Info Sheet'!$M$2)</f>
        <v>0.7</v>
      </c>
      <c r="F869">
        <f>ROUNDDOWN(IF((C869*E869)&gt;'Info Sheet'!$B$21,'Info Sheet'!$B$21,(C869*E869)),0)</f>
        <v>91</v>
      </c>
      <c r="G869">
        <f t="shared" si="42"/>
        <v>2079.35</v>
      </c>
      <c r="H869" s="10">
        <f t="shared" si="43"/>
        <v>1599.35</v>
      </c>
    </row>
    <row r="870" spans="1:8">
      <c r="A870" s="51">
        <v>837</v>
      </c>
      <c r="B870" s="61">
        <v>0.15747479742058235</v>
      </c>
      <c r="C870" s="61">
        <f t="shared" si="41"/>
        <v>141</v>
      </c>
      <c r="D870" t="str">
        <f>LOOKUP(B870,'Info Sheet'!$L$2:$L$3,'Info Sheet'!$J$2:$J$3)</f>
        <v>Rainy, p</v>
      </c>
      <c r="E870" s="172">
        <f>IF(D870='Info Sheet'!$J$3,'Info Sheet'!$M$3,'Info Sheet'!$M$2)</f>
        <v>0.7</v>
      </c>
      <c r="F870">
        <f>ROUNDDOWN(IF((C870*E870)&gt;'Info Sheet'!$B$21,'Info Sheet'!$B$21,(C870*E870)),0)</f>
        <v>98</v>
      </c>
      <c r="G870">
        <f t="shared" si="42"/>
        <v>2239.3000000000002</v>
      </c>
      <c r="H870" s="10">
        <f t="shared" si="43"/>
        <v>1759.3000000000002</v>
      </c>
    </row>
    <row r="871" spans="1:8">
      <c r="A871" s="51">
        <v>838</v>
      </c>
      <c r="B871" s="61">
        <v>0.15895720899433463</v>
      </c>
      <c r="C871" s="61">
        <f t="shared" si="41"/>
        <v>141</v>
      </c>
      <c r="D871" t="str">
        <f>LOOKUP(B871,'Info Sheet'!$L$2:$L$3,'Info Sheet'!$J$2:$J$3)</f>
        <v>Rainy, p</v>
      </c>
      <c r="E871" s="172">
        <f>IF(D871='Info Sheet'!$J$3,'Info Sheet'!$M$3,'Info Sheet'!$M$2)</f>
        <v>0.7</v>
      </c>
      <c r="F871">
        <f>ROUNDDOWN(IF((C871*E871)&gt;'Info Sheet'!$B$21,'Info Sheet'!$B$21,(C871*E871)),0)</f>
        <v>98</v>
      </c>
      <c r="G871">
        <f t="shared" si="42"/>
        <v>2239.3000000000002</v>
      </c>
      <c r="H871" s="10">
        <f t="shared" si="43"/>
        <v>1759.3000000000002</v>
      </c>
    </row>
    <row r="872" spans="1:8">
      <c r="A872" s="51">
        <v>839</v>
      </c>
      <c r="B872" s="61">
        <v>0.17285968859407119</v>
      </c>
      <c r="C872" s="61">
        <f t="shared" si="41"/>
        <v>142</v>
      </c>
      <c r="D872" t="str">
        <f>LOOKUP(B872,'Info Sheet'!$L$2:$L$3,'Info Sheet'!$J$2:$J$3)</f>
        <v>Rainy, p</v>
      </c>
      <c r="E872" s="172">
        <f>IF(D872='Info Sheet'!$J$3,'Info Sheet'!$M$3,'Info Sheet'!$M$2)</f>
        <v>0.7</v>
      </c>
      <c r="F872">
        <f>ROUNDDOWN(IF((C872*E872)&gt;'Info Sheet'!$B$21,'Info Sheet'!$B$21,(C872*E872)),0)</f>
        <v>99</v>
      </c>
      <c r="G872">
        <f t="shared" si="42"/>
        <v>2262.15</v>
      </c>
      <c r="H872" s="10">
        <f t="shared" si="43"/>
        <v>1782.15</v>
      </c>
    </row>
    <row r="873" spans="1:8">
      <c r="A873" s="51">
        <v>840</v>
      </c>
      <c r="B873" s="61">
        <v>0.49791453666447627</v>
      </c>
      <c r="C873" s="61">
        <f t="shared" si="41"/>
        <v>156</v>
      </c>
      <c r="D873" t="str">
        <f>LOOKUP(B873,'Info Sheet'!$L$2:$L$3,'Info Sheet'!$J$2:$J$3)</f>
        <v>Non-Rainy</v>
      </c>
      <c r="E873" s="172">
        <f>IF(D873='Info Sheet'!$J$3,'Info Sheet'!$M$3,'Info Sheet'!$M$2)</f>
        <v>1</v>
      </c>
      <c r="F873">
        <f>ROUNDDOWN(IF((C873*E873)&gt;'Info Sheet'!$B$21,'Info Sheet'!$B$21,(C873*E873)),0)</f>
        <v>156</v>
      </c>
      <c r="G873">
        <f t="shared" si="42"/>
        <v>3564.6000000000004</v>
      </c>
      <c r="H873" s="10">
        <f t="shared" si="43"/>
        <v>3084.6000000000004</v>
      </c>
    </row>
    <row r="874" spans="1:8">
      <c r="A874" s="51">
        <v>841</v>
      </c>
      <c r="B874" s="61">
        <v>0.28139577975475671</v>
      </c>
      <c r="C874" s="61">
        <f t="shared" si="41"/>
        <v>147</v>
      </c>
      <c r="D874" t="str">
        <f>LOOKUP(B874,'Info Sheet'!$L$2:$L$3,'Info Sheet'!$J$2:$J$3)</f>
        <v>Rainy, p</v>
      </c>
      <c r="E874" s="172">
        <f>IF(D874='Info Sheet'!$J$3,'Info Sheet'!$M$3,'Info Sheet'!$M$2)</f>
        <v>0.7</v>
      </c>
      <c r="F874">
        <f>ROUNDDOWN(IF((C874*E874)&gt;'Info Sheet'!$B$21,'Info Sheet'!$B$21,(C874*E874)),0)</f>
        <v>102</v>
      </c>
      <c r="G874">
        <f t="shared" si="42"/>
        <v>2330.7000000000003</v>
      </c>
      <c r="H874" s="10">
        <f t="shared" si="43"/>
        <v>1850.7000000000003</v>
      </c>
    </row>
    <row r="875" spans="1:8">
      <c r="A875" s="51">
        <v>842</v>
      </c>
      <c r="B875" s="61">
        <v>0.10615906987323487</v>
      </c>
      <c r="C875" s="61">
        <f t="shared" si="41"/>
        <v>137</v>
      </c>
      <c r="D875" t="str">
        <f>LOOKUP(B875,'Info Sheet'!$L$2:$L$3,'Info Sheet'!$J$2:$J$3)</f>
        <v>Rainy, p</v>
      </c>
      <c r="E875" s="172">
        <f>IF(D875='Info Sheet'!$J$3,'Info Sheet'!$M$3,'Info Sheet'!$M$2)</f>
        <v>0.7</v>
      </c>
      <c r="F875">
        <f>ROUNDDOWN(IF((C875*E875)&gt;'Info Sheet'!$B$21,'Info Sheet'!$B$21,(C875*E875)),0)</f>
        <v>95</v>
      </c>
      <c r="G875">
        <f t="shared" si="42"/>
        <v>2170.75</v>
      </c>
      <c r="H875" s="10">
        <f t="shared" si="43"/>
        <v>1690.75</v>
      </c>
    </row>
    <row r="876" spans="1:8">
      <c r="A876" s="51">
        <v>843</v>
      </c>
      <c r="B876" s="61">
        <v>0.72563958197660727</v>
      </c>
      <c r="C876" s="61">
        <f t="shared" si="41"/>
        <v>166</v>
      </c>
      <c r="D876" t="str">
        <f>LOOKUP(B876,'Info Sheet'!$L$2:$L$3,'Info Sheet'!$J$2:$J$3)</f>
        <v>Non-Rainy</v>
      </c>
      <c r="E876" s="172">
        <f>IF(D876='Info Sheet'!$J$3,'Info Sheet'!$M$3,'Info Sheet'!$M$2)</f>
        <v>1</v>
      </c>
      <c r="F876">
        <f>ROUNDDOWN(IF((C876*E876)&gt;'Info Sheet'!$B$21,'Info Sheet'!$B$21,(C876*E876)),0)</f>
        <v>166</v>
      </c>
      <c r="G876">
        <f t="shared" si="42"/>
        <v>3793.1000000000004</v>
      </c>
      <c r="H876" s="10">
        <f t="shared" si="43"/>
        <v>3313.1000000000004</v>
      </c>
    </row>
    <row r="877" spans="1:8">
      <c r="A877" s="51">
        <v>844</v>
      </c>
      <c r="B877" s="61">
        <v>0.90164844928698795</v>
      </c>
      <c r="C877" s="61">
        <f t="shared" si="41"/>
        <v>176</v>
      </c>
      <c r="D877" t="str">
        <f>LOOKUP(B877,'Info Sheet'!$L$2:$L$3,'Info Sheet'!$J$2:$J$3)</f>
        <v>Non-Rainy</v>
      </c>
      <c r="E877" s="172">
        <f>IF(D877='Info Sheet'!$J$3,'Info Sheet'!$M$3,'Info Sheet'!$M$2)</f>
        <v>1</v>
      </c>
      <c r="F877">
        <f>ROUNDDOWN(IF((C877*E877)&gt;'Info Sheet'!$B$21,'Info Sheet'!$B$21,(C877*E877)),0)</f>
        <v>176</v>
      </c>
      <c r="G877">
        <f t="shared" si="42"/>
        <v>4021.6000000000004</v>
      </c>
      <c r="H877" s="10">
        <f t="shared" si="43"/>
        <v>3541.6000000000004</v>
      </c>
    </row>
    <row r="878" spans="1:8">
      <c r="A878" s="51">
        <v>845</v>
      </c>
      <c r="B878" s="61">
        <v>0.50113369097079796</v>
      </c>
      <c r="C878" s="61">
        <f t="shared" si="41"/>
        <v>156</v>
      </c>
      <c r="D878" t="str">
        <f>LOOKUP(B878,'Info Sheet'!$L$2:$L$3,'Info Sheet'!$J$2:$J$3)</f>
        <v>Non-Rainy</v>
      </c>
      <c r="E878" s="172">
        <f>IF(D878='Info Sheet'!$J$3,'Info Sheet'!$M$3,'Info Sheet'!$M$2)</f>
        <v>1</v>
      </c>
      <c r="F878">
        <f>ROUNDDOWN(IF((C878*E878)&gt;'Info Sheet'!$B$21,'Info Sheet'!$B$21,(C878*E878)),0)</f>
        <v>156</v>
      </c>
      <c r="G878">
        <f t="shared" si="42"/>
        <v>3564.6000000000004</v>
      </c>
      <c r="H878" s="10">
        <f t="shared" si="43"/>
        <v>3084.6000000000004</v>
      </c>
    </row>
    <row r="879" spans="1:8">
      <c r="A879" s="51">
        <v>846</v>
      </c>
      <c r="B879" s="61">
        <v>0.20949260273788795</v>
      </c>
      <c r="C879" s="61">
        <f t="shared" si="41"/>
        <v>144</v>
      </c>
      <c r="D879" t="str">
        <f>LOOKUP(B879,'Info Sheet'!$L$2:$L$3,'Info Sheet'!$J$2:$J$3)</f>
        <v>Rainy, p</v>
      </c>
      <c r="E879" s="172">
        <f>IF(D879='Info Sheet'!$J$3,'Info Sheet'!$M$3,'Info Sheet'!$M$2)</f>
        <v>0.7</v>
      </c>
      <c r="F879">
        <f>ROUNDDOWN(IF((C879*E879)&gt;'Info Sheet'!$B$21,'Info Sheet'!$B$21,(C879*E879)),0)</f>
        <v>100</v>
      </c>
      <c r="G879">
        <f t="shared" si="42"/>
        <v>2285</v>
      </c>
      <c r="H879" s="10">
        <f t="shared" si="43"/>
        <v>1805</v>
      </c>
    </row>
    <row r="880" spans="1:8">
      <c r="A880" s="51">
        <v>847</v>
      </c>
      <c r="B880" s="61">
        <v>0.3080517128919168</v>
      </c>
      <c r="C880" s="61">
        <f t="shared" si="41"/>
        <v>148</v>
      </c>
      <c r="D880" t="str">
        <f>LOOKUP(B880,'Info Sheet'!$L$2:$L$3,'Info Sheet'!$J$2:$J$3)</f>
        <v>Rainy, p</v>
      </c>
      <c r="E880" s="172">
        <f>IF(D880='Info Sheet'!$J$3,'Info Sheet'!$M$3,'Info Sheet'!$M$2)</f>
        <v>0.7</v>
      </c>
      <c r="F880">
        <f>ROUNDDOWN(IF((C880*E880)&gt;'Info Sheet'!$B$21,'Info Sheet'!$B$21,(C880*E880)),0)</f>
        <v>103</v>
      </c>
      <c r="G880">
        <f t="shared" si="42"/>
        <v>2353.5500000000002</v>
      </c>
      <c r="H880" s="10">
        <f t="shared" si="43"/>
        <v>1873.5500000000002</v>
      </c>
    </row>
    <row r="881" spans="1:8">
      <c r="A881" s="51">
        <v>848</v>
      </c>
      <c r="B881" s="61">
        <v>0.65902878486097471</v>
      </c>
      <c r="C881" s="61">
        <f t="shared" si="41"/>
        <v>163</v>
      </c>
      <c r="D881" t="str">
        <f>LOOKUP(B881,'Info Sheet'!$L$2:$L$3,'Info Sheet'!$J$2:$J$3)</f>
        <v>Non-Rainy</v>
      </c>
      <c r="E881" s="172">
        <f>IF(D881='Info Sheet'!$J$3,'Info Sheet'!$M$3,'Info Sheet'!$M$2)</f>
        <v>1</v>
      </c>
      <c r="F881">
        <f>ROUNDDOWN(IF((C881*E881)&gt;'Info Sheet'!$B$21,'Info Sheet'!$B$21,(C881*E881)),0)</f>
        <v>163</v>
      </c>
      <c r="G881">
        <f t="shared" si="42"/>
        <v>3724.55</v>
      </c>
      <c r="H881" s="10">
        <f t="shared" si="43"/>
        <v>3244.55</v>
      </c>
    </row>
    <row r="882" spans="1:8">
      <c r="A882" s="51">
        <v>849</v>
      </c>
      <c r="B882" s="61">
        <v>0.33929346052189635</v>
      </c>
      <c r="C882" s="61">
        <f t="shared" si="41"/>
        <v>150</v>
      </c>
      <c r="D882" t="str">
        <f>LOOKUP(B882,'Info Sheet'!$L$2:$L$3,'Info Sheet'!$J$2:$J$3)</f>
        <v>Rainy, p</v>
      </c>
      <c r="E882" s="172">
        <f>IF(D882='Info Sheet'!$J$3,'Info Sheet'!$M$3,'Info Sheet'!$M$2)</f>
        <v>0.7</v>
      </c>
      <c r="F882">
        <f>ROUNDDOWN(IF((C882*E882)&gt;'Info Sheet'!$B$21,'Info Sheet'!$B$21,(C882*E882)),0)</f>
        <v>105</v>
      </c>
      <c r="G882">
        <f t="shared" si="42"/>
        <v>2399.25</v>
      </c>
      <c r="H882" s="10">
        <f t="shared" si="43"/>
        <v>1919.25</v>
      </c>
    </row>
    <row r="883" spans="1:8">
      <c r="A883" s="51">
        <v>850</v>
      </c>
      <c r="B883" s="61">
        <v>0.98147327582873745</v>
      </c>
      <c r="C883" s="61">
        <f t="shared" si="41"/>
        <v>189</v>
      </c>
      <c r="D883" t="str">
        <f>LOOKUP(B883,'Info Sheet'!$L$2:$L$3,'Info Sheet'!$J$2:$J$3)</f>
        <v>Non-Rainy</v>
      </c>
      <c r="E883" s="172">
        <f>IF(D883='Info Sheet'!$J$3,'Info Sheet'!$M$3,'Info Sheet'!$M$2)</f>
        <v>1</v>
      </c>
      <c r="F883">
        <f>ROUNDDOWN(IF((C883*E883)&gt;'Info Sheet'!$B$21,'Info Sheet'!$B$21,(C883*E883)),0)</f>
        <v>188</v>
      </c>
      <c r="G883">
        <f t="shared" si="42"/>
        <v>4295.8</v>
      </c>
      <c r="H883" s="10">
        <f t="shared" si="43"/>
        <v>3815.8</v>
      </c>
    </row>
    <row r="884" spans="1:8">
      <c r="A884" s="51">
        <v>851</v>
      </c>
      <c r="B884" s="61">
        <v>0.383716287048539</v>
      </c>
      <c r="C884" s="61">
        <f t="shared" si="41"/>
        <v>152</v>
      </c>
      <c r="D884" t="str">
        <f>LOOKUP(B884,'Info Sheet'!$L$2:$L$3,'Info Sheet'!$J$2:$J$3)</f>
        <v>Rainy, p</v>
      </c>
      <c r="E884" s="172">
        <f>IF(D884='Info Sheet'!$J$3,'Info Sheet'!$M$3,'Info Sheet'!$M$2)</f>
        <v>0.7</v>
      </c>
      <c r="F884">
        <f>ROUNDDOWN(IF((C884*E884)&gt;'Info Sheet'!$B$21,'Info Sheet'!$B$21,(C884*E884)),0)</f>
        <v>106</v>
      </c>
      <c r="G884">
        <f t="shared" si="42"/>
        <v>2422.1000000000004</v>
      </c>
      <c r="H884" s="10">
        <f t="shared" si="43"/>
        <v>1942.1000000000004</v>
      </c>
    </row>
    <row r="885" spans="1:8">
      <c r="A885" s="51">
        <v>852</v>
      </c>
      <c r="B885" s="61">
        <v>0.7614106870413978</v>
      </c>
      <c r="C885" s="61">
        <f t="shared" si="41"/>
        <v>167</v>
      </c>
      <c r="D885" t="str">
        <f>LOOKUP(B885,'Info Sheet'!$L$2:$L$3,'Info Sheet'!$J$2:$J$3)</f>
        <v>Non-Rainy</v>
      </c>
      <c r="E885" s="172">
        <f>IF(D885='Info Sheet'!$J$3,'Info Sheet'!$M$3,'Info Sheet'!$M$2)</f>
        <v>1</v>
      </c>
      <c r="F885">
        <f>ROUNDDOWN(IF((C885*E885)&gt;'Info Sheet'!$B$21,'Info Sheet'!$B$21,(C885*E885)),0)</f>
        <v>167</v>
      </c>
      <c r="G885">
        <f t="shared" si="42"/>
        <v>3815.9500000000003</v>
      </c>
      <c r="H885" s="10">
        <f t="shared" si="43"/>
        <v>3335.9500000000003</v>
      </c>
    </row>
    <row r="886" spans="1:8">
      <c r="A886" s="51">
        <v>853</v>
      </c>
      <c r="B886" s="61">
        <v>5.1255273466918716E-2</v>
      </c>
      <c r="C886" s="61">
        <f t="shared" si="41"/>
        <v>131</v>
      </c>
      <c r="D886" t="str">
        <f>LOOKUP(B886,'Info Sheet'!$L$2:$L$3,'Info Sheet'!$J$2:$J$3)</f>
        <v>Rainy, p</v>
      </c>
      <c r="E886" s="172">
        <f>IF(D886='Info Sheet'!$J$3,'Info Sheet'!$M$3,'Info Sheet'!$M$2)</f>
        <v>0.7</v>
      </c>
      <c r="F886">
        <f>ROUNDDOWN(IF((C886*E886)&gt;'Info Sheet'!$B$21,'Info Sheet'!$B$21,(C886*E886)),0)</f>
        <v>91</v>
      </c>
      <c r="G886">
        <f t="shared" si="42"/>
        <v>2079.35</v>
      </c>
      <c r="H886" s="10">
        <f t="shared" si="43"/>
        <v>1599.35</v>
      </c>
    </row>
    <row r="887" spans="1:8">
      <c r="A887" s="51">
        <v>854</v>
      </c>
      <c r="B887" s="61">
        <v>0.9587660361215552</v>
      </c>
      <c r="C887" s="61">
        <f t="shared" si="41"/>
        <v>183</v>
      </c>
      <c r="D887" t="str">
        <f>LOOKUP(B887,'Info Sheet'!$L$2:$L$3,'Info Sheet'!$J$2:$J$3)</f>
        <v>Non-Rainy</v>
      </c>
      <c r="E887" s="172">
        <f>IF(D887='Info Sheet'!$J$3,'Info Sheet'!$M$3,'Info Sheet'!$M$2)</f>
        <v>1</v>
      </c>
      <c r="F887">
        <f>ROUNDDOWN(IF((C887*E887)&gt;'Info Sheet'!$B$21,'Info Sheet'!$B$21,(C887*E887)),0)</f>
        <v>183</v>
      </c>
      <c r="G887">
        <f t="shared" si="42"/>
        <v>4181.55</v>
      </c>
      <c r="H887" s="10">
        <f t="shared" si="43"/>
        <v>3701.55</v>
      </c>
    </row>
    <row r="888" spans="1:8">
      <c r="A888" s="51">
        <v>855</v>
      </c>
      <c r="B888" s="61">
        <v>0.75822306162111763</v>
      </c>
      <c r="C888" s="61">
        <f t="shared" si="41"/>
        <v>167</v>
      </c>
      <c r="D888" t="str">
        <f>LOOKUP(B888,'Info Sheet'!$L$2:$L$3,'Info Sheet'!$J$2:$J$3)</f>
        <v>Non-Rainy</v>
      </c>
      <c r="E888" s="172">
        <f>IF(D888='Info Sheet'!$J$3,'Info Sheet'!$M$3,'Info Sheet'!$M$2)</f>
        <v>1</v>
      </c>
      <c r="F888">
        <f>ROUNDDOWN(IF((C888*E888)&gt;'Info Sheet'!$B$21,'Info Sheet'!$B$21,(C888*E888)),0)</f>
        <v>167</v>
      </c>
      <c r="G888">
        <f t="shared" si="42"/>
        <v>3815.9500000000003</v>
      </c>
      <c r="H888" s="10">
        <f t="shared" si="43"/>
        <v>3335.9500000000003</v>
      </c>
    </row>
    <row r="889" spans="1:8">
      <c r="A889" s="51">
        <v>856</v>
      </c>
      <c r="B889" s="61">
        <v>0.6668417198581128</v>
      </c>
      <c r="C889" s="61">
        <f t="shared" si="41"/>
        <v>163</v>
      </c>
      <c r="D889" t="str">
        <f>LOOKUP(B889,'Info Sheet'!$L$2:$L$3,'Info Sheet'!$J$2:$J$3)</f>
        <v>Non-Rainy</v>
      </c>
      <c r="E889" s="172">
        <f>IF(D889='Info Sheet'!$J$3,'Info Sheet'!$M$3,'Info Sheet'!$M$2)</f>
        <v>1</v>
      </c>
      <c r="F889">
        <f>ROUNDDOWN(IF((C889*E889)&gt;'Info Sheet'!$B$21,'Info Sheet'!$B$21,(C889*E889)),0)</f>
        <v>163</v>
      </c>
      <c r="G889">
        <f t="shared" si="42"/>
        <v>3724.55</v>
      </c>
      <c r="H889" s="10">
        <f t="shared" si="43"/>
        <v>3244.55</v>
      </c>
    </row>
    <row r="890" spans="1:8">
      <c r="A890" s="51">
        <v>857</v>
      </c>
      <c r="B890" s="61">
        <v>0.24130866217447988</v>
      </c>
      <c r="C890" s="61">
        <f t="shared" si="41"/>
        <v>145</v>
      </c>
      <c r="D890" t="str">
        <f>LOOKUP(B890,'Info Sheet'!$L$2:$L$3,'Info Sheet'!$J$2:$J$3)</f>
        <v>Rainy, p</v>
      </c>
      <c r="E890" s="172">
        <f>IF(D890='Info Sheet'!$J$3,'Info Sheet'!$M$3,'Info Sheet'!$M$2)</f>
        <v>0.7</v>
      </c>
      <c r="F890">
        <f>ROUNDDOWN(IF((C890*E890)&gt;'Info Sheet'!$B$21,'Info Sheet'!$B$21,(C890*E890)),0)</f>
        <v>101</v>
      </c>
      <c r="G890">
        <f t="shared" si="42"/>
        <v>2307.8500000000004</v>
      </c>
      <c r="H890" s="10">
        <f t="shared" si="43"/>
        <v>1827.8500000000004</v>
      </c>
    </row>
    <row r="891" spans="1:8">
      <c r="A891" s="51">
        <v>858</v>
      </c>
      <c r="B891" s="61">
        <v>0.21941264375789182</v>
      </c>
      <c r="C891" s="61">
        <f t="shared" si="41"/>
        <v>144</v>
      </c>
      <c r="D891" t="str">
        <f>LOOKUP(B891,'Info Sheet'!$L$2:$L$3,'Info Sheet'!$J$2:$J$3)</f>
        <v>Rainy, p</v>
      </c>
      <c r="E891" s="172">
        <f>IF(D891='Info Sheet'!$J$3,'Info Sheet'!$M$3,'Info Sheet'!$M$2)</f>
        <v>0.7</v>
      </c>
      <c r="F891">
        <f>ROUNDDOWN(IF((C891*E891)&gt;'Info Sheet'!$B$21,'Info Sheet'!$B$21,(C891*E891)),0)</f>
        <v>100</v>
      </c>
      <c r="G891">
        <f t="shared" si="42"/>
        <v>2285</v>
      </c>
      <c r="H891" s="10">
        <f t="shared" si="43"/>
        <v>1805</v>
      </c>
    </row>
    <row r="892" spans="1:8">
      <c r="A892" s="51">
        <v>859</v>
      </c>
      <c r="B892" s="61">
        <v>0.76814938171609815</v>
      </c>
      <c r="C892" s="61">
        <f t="shared" si="41"/>
        <v>168</v>
      </c>
      <c r="D892" t="str">
        <f>LOOKUP(B892,'Info Sheet'!$L$2:$L$3,'Info Sheet'!$J$2:$J$3)</f>
        <v>Non-Rainy</v>
      </c>
      <c r="E892" s="172">
        <f>IF(D892='Info Sheet'!$J$3,'Info Sheet'!$M$3,'Info Sheet'!$M$2)</f>
        <v>1</v>
      </c>
      <c r="F892">
        <f>ROUNDDOWN(IF((C892*E892)&gt;'Info Sheet'!$B$21,'Info Sheet'!$B$21,(C892*E892)),0)</f>
        <v>168</v>
      </c>
      <c r="G892">
        <f t="shared" si="42"/>
        <v>3838.8</v>
      </c>
      <c r="H892" s="10">
        <f t="shared" si="43"/>
        <v>3358.8</v>
      </c>
    </row>
    <row r="893" spans="1:8">
      <c r="A893" s="51">
        <v>860</v>
      </c>
      <c r="B893" s="61">
        <v>0.99119756820861538</v>
      </c>
      <c r="C893" s="61">
        <f t="shared" si="41"/>
        <v>193</v>
      </c>
      <c r="D893" t="str">
        <f>LOOKUP(B893,'Info Sheet'!$L$2:$L$3,'Info Sheet'!$J$2:$J$3)</f>
        <v>Non-Rainy</v>
      </c>
      <c r="E893" s="172">
        <f>IF(D893='Info Sheet'!$J$3,'Info Sheet'!$M$3,'Info Sheet'!$M$2)</f>
        <v>1</v>
      </c>
      <c r="F893">
        <f>ROUNDDOWN(IF((C893*E893)&gt;'Info Sheet'!$B$21,'Info Sheet'!$B$21,(C893*E893)),0)</f>
        <v>188</v>
      </c>
      <c r="G893">
        <f t="shared" si="42"/>
        <v>4295.8</v>
      </c>
      <c r="H893" s="10">
        <f t="shared" si="43"/>
        <v>3815.8</v>
      </c>
    </row>
    <row r="894" spans="1:8">
      <c r="A894" s="51">
        <v>861</v>
      </c>
      <c r="B894" s="61">
        <v>0.37994257140111121</v>
      </c>
      <c r="C894" s="61">
        <f t="shared" si="41"/>
        <v>152</v>
      </c>
      <c r="D894" t="str">
        <f>LOOKUP(B894,'Info Sheet'!$L$2:$L$3,'Info Sheet'!$J$2:$J$3)</f>
        <v>Rainy, p</v>
      </c>
      <c r="E894" s="172">
        <f>IF(D894='Info Sheet'!$J$3,'Info Sheet'!$M$3,'Info Sheet'!$M$2)</f>
        <v>0.7</v>
      </c>
      <c r="F894">
        <f>ROUNDDOWN(IF((C894*E894)&gt;'Info Sheet'!$B$21,'Info Sheet'!$B$21,(C894*E894)),0)</f>
        <v>106</v>
      </c>
      <c r="G894">
        <f t="shared" si="42"/>
        <v>2422.1000000000004</v>
      </c>
      <c r="H894" s="10">
        <f t="shared" si="43"/>
        <v>1942.1000000000004</v>
      </c>
    </row>
    <row r="895" spans="1:8">
      <c r="A895" s="51">
        <v>862</v>
      </c>
      <c r="B895" s="61">
        <v>0.78640871080673003</v>
      </c>
      <c r="C895" s="61">
        <f t="shared" si="41"/>
        <v>169</v>
      </c>
      <c r="D895" t="str">
        <f>LOOKUP(B895,'Info Sheet'!$L$2:$L$3,'Info Sheet'!$J$2:$J$3)</f>
        <v>Non-Rainy</v>
      </c>
      <c r="E895" s="172">
        <f>IF(D895='Info Sheet'!$J$3,'Info Sheet'!$M$3,'Info Sheet'!$M$2)</f>
        <v>1</v>
      </c>
      <c r="F895">
        <f>ROUNDDOWN(IF((C895*E895)&gt;'Info Sheet'!$B$21,'Info Sheet'!$B$21,(C895*E895)),0)</f>
        <v>169</v>
      </c>
      <c r="G895">
        <f t="shared" si="42"/>
        <v>3861.65</v>
      </c>
      <c r="H895" s="10">
        <f t="shared" si="43"/>
        <v>3381.65</v>
      </c>
    </row>
    <row r="896" spans="1:8">
      <c r="A896" s="51">
        <v>863</v>
      </c>
      <c r="B896" s="61">
        <v>0.46998941464444055</v>
      </c>
      <c r="C896" s="61">
        <f t="shared" si="41"/>
        <v>155</v>
      </c>
      <c r="D896" t="str">
        <f>LOOKUP(B896,'Info Sheet'!$L$2:$L$3,'Info Sheet'!$J$2:$J$3)</f>
        <v>Non-Rainy</v>
      </c>
      <c r="E896" s="172">
        <f>IF(D896='Info Sheet'!$J$3,'Info Sheet'!$M$3,'Info Sheet'!$M$2)</f>
        <v>1</v>
      </c>
      <c r="F896">
        <f>ROUNDDOWN(IF((C896*E896)&gt;'Info Sheet'!$B$21,'Info Sheet'!$B$21,(C896*E896)),0)</f>
        <v>155</v>
      </c>
      <c r="G896">
        <f t="shared" si="42"/>
        <v>3541.75</v>
      </c>
      <c r="H896" s="10">
        <f t="shared" si="43"/>
        <v>3061.75</v>
      </c>
    </row>
    <row r="897" spans="1:8">
      <c r="A897" s="51">
        <v>864</v>
      </c>
      <c r="B897" s="61">
        <v>0.51562834859668971</v>
      </c>
      <c r="C897" s="61">
        <f t="shared" si="41"/>
        <v>157</v>
      </c>
      <c r="D897" t="str">
        <f>LOOKUP(B897,'Info Sheet'!$L$2:$L$3,'Info Sheet'!$J$2:$J$3)</f>
        <v>Non-Rainy</v>
      </c>
      <c r="E897" s="172">
        <f>IF(D897='Info Sheet'!$J$3,'Info Sheet'!$M$3,'Info Sheet'!$M$2)</f>
        <v>1</v>
      </c>
      <c r="F897">
        <f>ROUNDDOWN(IF((C897*E897)&gt;'Info Sheet'!$B$21,'Info Sheet'!$B$21,(C897*E897)),0)</f>
        <v>157</v>
      </c>
      <c r="G897">
        <f t="shared" si="42"/>
        <v>3587.4500000000003</v>
      </c>
      <c r="H897" s="10">
        <f t="shared" si="43"/>
        <v>3107.4500000000003</v>
      </c>
    </row>
    <row r="898" spans="1:8">
      <c r="A898" s="51">
        <v>865</v>
      </c>
      <c r="B898" s="61">
        <v>0.97880010553747088</v>
      </c>
      <c r="C898" s="61">
        <f t="shared" si="41"/>
        <v>188</v>
      </c>
      <c r="D898" t="str">
        <f>LOOKUP(B898,'Info Sheet'!$L$2:$L$3,'Info Sheet'!$J$2:$J$3)</f>
        <v>Non-Rainy</v>
      </c>
      <c r="E898" s="172">
        <f>IF(D898='Info Sheet'!$J$3,'Info Sheet'!$M$3,'Info Sheet'!$M$2)</f>
        <v>1</v>
      </c>
      <c r="F898">
        <f>ROUNDDOWN(IF((C898*E898)&gt;'Info Sheet'!$B$21,'Info Sheet'!$B$21,(C898*E898)),0)</f>
        <v>188</v>
      </c>
      <c r="G898">
        <f t="shared" si="42"/>
        <v>4295.8</v>
      </c>
      <c r="H898" s="10">
        <f t="shared" si="43"/>
        <v>3815.8</v>
      </c>
    </row>
    <row r="899" spans="1:8">
      <c r="A899" s="51">
        <v>866</v>
      </c>
      <c r="B899" s="61">
        <v>0.64677911203816885</v>
      </c>
      <c r="C899" s="61">
        <f t="shared" si="41"/>
        <v>162</v>
      </c>
      <c r="D899" t="str">
        <f>LOOKUP(B899,'Info Sheet'!$L$2:$L$3,'Info Sheet'!$J$2:$J$3)</f>
        <v>Non-Rainy</v>
      </c>
      <c r="E899" s="172">
        <f>IF(D899='Info Sheet'!$J$3,'Info Sheet'!$M$3,'Info Sheet'!$M$2)</f>
        <v>1</v>
      </c>
      <c r="F899">
        <f>ROUNDDOWN(IF((C899*E899)&gt;'Info Sheet'!$B$21,'Info Sheet'!$B$21,(C899*E899)),0)</f>
        <v>162</v>
      </c>
      <c r="G899">
        <f t="shared" si="42"/>
        <v>3701.7000000000003</v>
      </c>
      <c r="H899" s="10">
        <f t="shared" si="43"/>
        <v>3221.7000000000003</v>
      </c>
    </row>
    <row r="900" spans="1:8">
      <c r="A900" s="51">
        <v>867</v>
      </c>
      <c r="B900" s="61">
        <v>5.143448829001418E-2</v>
      </c>
      <c r="C900" s="61">
        <f t="shared" si="41"/>
        <v>131</v>
      </c>
      <c r="D900" t="str">
        <f>LOOKUP(B900,'Info Sheet'!$L$2:$L$3,'Info Sheet'!$J$2:$J$3)</f>
        <v>Rainy, p</v>
      </c>
      <c r="E900" s="172">
        <f>IF(D900='Info Sheet'!$J$3,'Info Sheet'!$M$3,'Info Sheet'!$M$2)</f>
        <v>0.7</v>
      </c>
      <c r="F900">
        <f>ROUNDDOWN(IF((C900*E900)&gt;'Info Sheet'!$B$21,'Info Sheet'!$B$21,(C900*E900)),0)</f>
        <v>91</v>
      </c>
      <c r="G900">
        <f t="shared" si="42"/>
        <v>2079.35</v>
      </c>
      <c r="H900" s="10">
        <f t="shared" si="43"/>
        <v>1599.35</v>
      </c>
    </row>
    <row r="901" spans="1:8">
      <c r="A901" s="51">
        <v>868</v>
      </c>
      <c r="B901" s="61">
        <v>0.43829285054194778</v>
      </c>
      <c r="C901" s="61">
        <f t="shared" si="41"/>
        <v>154</v>
      </c>
      <c r="D901" t="str">
        <f>LOOKUP(B901,'Info Sheet'!$L$2:$L$3,'Info Sheet'!$J$2:$J$3)</f>
        <v>Non-Rainy</v>
      </c>
      <c r="E901" s="172">
        <f>IF(D901='Info Sheet'!$J$3,'Info Sheet'!$M$3,'Info Sheet'!$M$2)</f>
        <v>1</v>
      </c>
      <c r="F901">
        <f>ROUNDDOWN(IF((C901*E901)&gt;'Info Sheet'!$B$21,'Info Sheet'!$B$21,(C901*E901)),0)</f>
        <v>154</v>
      </c>
      <c r="G901">
        <f t="shared" si="42"/>
        <v>3518.9</v>
      </c>
      <c r="H901" s="10">
        <f t="shared" si="43"/>
        <v>3038.9</v>
      </c>
    </row>
    <row r="902" spans="1:8">
      <c r="A902" s="51">
        <v>869</v>
      </c>
      <c r="B902" s="61">
        <v>0.15499055349789492</v>
      </c>
      <c r="C902" s="61">
        <f t="shared" si="41"/>
        <v>140</v>
      </c>
      <c r="D902" t="str">
        <f>LOOKUP(B902,'Info Sheet'!$L$2:$L$3,'Info Sheet'!$J$2:$J$3)</f>
        <v>Rainy, p</v>
      </c>
      <c r="E902" s="172">
        <f>IF(D902='Info Sheet'!$J$3,'Info Sheet'!$M$3,'Info Sheet'!$M$2)</f>
        <v>0.7</v>
      </c>
      <c r="F902">
        <f>ROUNDDOWN(IF((C902*E902)&gt;'Info Sheet'!$B$21,'Info Sheet'!$B$21,(C902*E902)),0)</f>
        <v>98</v>
      </c>
      <c r="G902">
        <f t="shared" si="42"/>
        <v>2239.3000000000002</v>
      </c>
      <c r="H902" s="10">
        <f t="shared" si="43"/>
        <v>1759.3000000000002</v>
      </c>
    </row>
    <row r="903" spans="1:8">
      <c r="A903" s="51">
        <v>870</v>
      </c>
      <c r="B903" s="61">
        <v>5.0415819851278409E-2</v>
      </c>
      <c r="C903" s="61">
        <f t="shared" si="41"/>
        <v>131</v>
      </c>
      <c r="D903" t="str">
        <f>LOOKUP(B903,'Info Sheet'!$L$2:$L$3,'Info Sheet'!$J$2:$J$3)</f>
        <v>Rainy, p</v>
      </c>
      <c r="E903" s="172">
        <f>IF(D903='Info Sheet'!$J$3,'Info Sheet'!$M$3,'Info Sheet'!$M$2)</f>
        <v>0.7</v>
      </c>
      <c r="F903">
        <f>ROUNDDOWN(IF((C903*E903)&gt;'Info Sheet'!$B$21,'Info Sheet'!$B$21,(C903*E903)),0)</f>
        <v>91</v>
      </c>
      <c r="G903">
        <f t="shared" si="42"/>
        <v>2079.35</v>
      </c>
      <c r="H903" s="10">
        <f t="shared" si="43"/>
        <v>1599.35</v>
      </c>
    </row>
    <row r="904" spans="1:8">
      <c r="A904" s="51">
        <v>871</v>
      </c>
      <c r="B904" s="61">
        <v>0.75776267981285172</v>
      </c>
      <c r="C904" s="61">
        <f t="shared" si="41"/>
        <v>167</v>
      </c>
      <c r="D904" t="str">
        <f>LOOKUP(B904,'Info Sheet'!$L$2:$L$3,'Info Sheet'!$J$2:$J$3)</f>
        <v>Non-Rainy</v>
      </c>
      <c r="E904" s="172">
        <f>IF(D904='Info Sheet'!$J$3,'Info Sheet'!$M$3,'Info Sheet'!$M$2)</f>
        <v>1</v>
      </c>
      <c r="F904">
        <f>ROUNDDOWN(IF((C904*E904)&gt;'Info Sheet'!$B$21,'Info Sheet'!$B$21,(C904*E904)),0)</f>
        <v>167</v>
      </c>
      <c r="G904">
        <f t="shared" si="42"/>
        <v>3815.9500000000003</v>
      </c>
      <c r="H904" s="10">
        <f t="shared" si="43"/>
        <v>3335.9500000000003</v>
      </c>
    </row>
    <row r="905" spans="1:8">
      <c r="A905" s="51">
        <v>872</v>
      </c>
      <c r="B905" s="61">
        <v>0.28610512572988722</v>
      </c>
      <c r="C905" s="61">
        <f t="shared" si="41"/>
        <v>147</v>
      </c>
      <c r="D905" t="str">
        <f>LOOKUP(B905,'Info Sheet'!$L$2:$L$3,'Info Sheet'!$J$2:$J$3)</f>
        <v>Rainy, p</v>
      </c>
      <c r="E905" s="172">
        <f>IF(D905='Info Sheet'!$J$3,'Info Sheet'!$M$3,'Info Sheet'!$M$2)</f>
        <v>0.7</v>
      </c>
      <c r="F905">
        <f>ROUNDDOWN(IF((C905*E905)&gt;'Info Sheet'!$B$21,'Info Sheet'!$B$21,(C905*E905)),0)</f>
        <v>102</v>
      </c>
      <c r="G905">
        <f t="shared" si="42"/>
        <v>2330.7000000000003</v>
      </c>
      <c r="H905" s="10">
        <f t="shared" si="43"/>
        <v>1850.7000000000003</v>
      </c>
    </row>
    <row r="906" spans="1:8">
      <c r="A906" s="51">
        <v>873</v>
      </c>
      <c r="B906" s="61">
        <v>0.82871179055422306</v>
      </c>
      <c r="C906" s="61">
        <f t="shared" si="41"/>
        <v>171</v>
      </c>
      <c r="D906" t="str">
        <f>LOOKUP(B906,'Info Sheet'!$L$2:$L$3,'Info Sheet'!$J$2:$J$3)</f>
        <v>Non-Rainy</v>
      </c>
      <c r="E906" s="172">
        <f>IF(D906='Info Sheet'!$J$3,'Info Sheet'!$M$3,'Info Sheet'!$M$2)</f>
        <v>1</v>
      </c>
      <c r="F906">
        <f>ROUNDDOWN(IF((C906*E906)&gt;'Info Sheet'!$B$21,'Info Sheet'!$B$21,(C906*E906)),0)</f>
        <v>171</v>
      </c>
      <c r="G906">
        <f t="shared" si="42"/>
        <v>3907.3500000000004</v>
      </c>
      <c r="H906" s="10">
        <f t="shared" si="43"/>
        <v>3427.3500000000004</v>
      </c>
    </row>
    <row r="907" spans="1:8">
      <c r="A907" s="51">
        <v>874</v>
      </c>
      <c r="B907" s="61">
        <v>0.71595963635599269</v>
      </c>
      <c r="C907" s="61">
        <f t="shared" si="41"/>
        <v>165</v>
      </c>
      <c r="D907" t="str">
        <f>LOOKUP(B907,'Info Sheet'!$L$2:$L$3,'Info Sheet'!$J$2:$J$3)</f>
        <v>Non-Rainy</v>
      </c>
      <c r="E907" s="172">
        <f>IF(D907='Info Sheet'!$J$3,'Info Sheet'!$M$3,'Info Sheet'!$M$2)</f>
        <v>1</v>
      </c>
      <c r="F907">
        <f>ROUNDDOWN(IF((C907*E907)&gt;'Info Sheet'!$B$21,'Info Sheet'!$B$21,(C907*E907)),0)</f>
        <v>165</v>
      </c>
      <c r="G907">
        <f t="shared" si="42"/>
        <v>3770.2500000000005</v>
      </c>
      <c r="H907" s="10">
        <f t="shared" si="43"/>
        <v>3290.2500000000005</v>
      </c>
    </row>
    <row r="908" spans="1:8">
      <c r="A908" s="51">
        <v>875</v>
      </c>
      <c r="B908" s="61">
        <v>0.39160549000738698</v>
      </c>
      <c r="C908" s="61">
        <f t="shared" si="41"/>
        <v>152</v>
      </c>
      <c r="D908" t="str">
        <f>LOOKUP(B908,'Info Sheet'!$L$2:$L$3,'Info Sheet'!$J$2:$J$3)</f>
        <v>Rainy, p</v>
      </c>
      <c r="E908" s="172">
        <f>IF(D908='Info Sheet'!$J$3,'Info Sheet'!$M$3,'Info Sheet'!$M$2)</f>
        <v>0.7</v>
      </c>
      <c r="F908">
        <f>ROUNDDOWN(IF((C908*E908)&gt;'Info Sheet'!$B$21,'Info Sheet'!$B$21,(C908*E908)),0)</f>
        <v>106</v>
      </c>
      <c r="G908">
        <f t="shared" si="42"/>
        <v>2422.1000000000004</v>
      </c>
      <c r="H908" s="10">
        <f t="shared" si="43"/>
        <v>1942.1000000000004</v>
      </c>
    </row>
    <row r="909" spans="1:8">
      <c r="A909" s="51">
        <v>876</v>
      </c>
      <c r="B909" s="61">
        <v>0.51658099174652816</v>
      </c>
      <c r="C909" s="61">
        <f t="shared" si="41"/>
        <v>157</v>
      </c>
      <c r="D909" t="str">
        <f>LOOKUP(B909,'Info Sheet'!$L$2:$L$3,'Info Sheet'!$J$2:$J$3)</f>
        <v>Non-Rainy</v>
      </c>
      <c r="E909" s="172">
        <f>IF(D909='Info Sheet'!$J$3,'Info Sheet'!$M$3,'Info Sheet'!$M$2)</f>
        <v>1</v>
      </c>
      <c r="F909">
        <f>ROUNDDOWN(IF((C909*E909)&gt;'Info Sheet'!$B$21,'Info Sheet'!$B$21,(C909*E909)),0)</f>
        <v>157</v>
      </c>
      <c r="G909">
        <f t="shared" si="42"/>
        <v>3587.4500000000003</v>
      </c>
      <c r="H909" s="10">
        <f t="shared" si="43"/>
        <v>3107.4500000000003</v>
      </c>
    </row>
    <row r="910" spans="1:8">
      <c r="A910" s="51">
        <v>877</v>
      </c>
      <c r="B910" s="61">
        <v>8.6827861120182148E-2</v>
      </c>
      <c r="C910" s="61">
        <f t="shared" si="41"/>
        <v>135</v>
      </c>
      <c r="D910" t="str">
        <f>LOOKUP(B910,'Info Sheet'!$L$2:$L$3,'Info Sheet'!$J$2:$J$3)</f>
        <v>Rainy, p</v>
      </c>
      <c r="E910" s="172">
        <f>IF(D910='Info Sheet'!$J$3,'Info Sheet'!$M$3,'Info Sheet'!$M$2)</f>
        <v>0.7</v>
      </c>
      <c r="F910">
        <f>ROUNDDOWN(IF((C910*E910)&gt;'Info Sheet'!$B$21,'Info Sheet'!$B$21,(C910*E910)),0)</f>
        <v>94</v>
      </c>
      <c r="G910">
        <f t="shared" si="42"/>
        <v>2147.9</v>
      </c>
      <c r="H910" s="10">
        <f t="shared" si="43"/>
        <v>1667.9</v>
      </c>
    </row>
    <row r="911" spans="1:8">
      <c r="A911" s="51">
        <v>878</v>
      </c>
      <c r="B911" s="61">
        <v>0.8953620390181718</v>
      </c>
      <c r="C911" s="61">
        <f t="shared" si="41"/>
        <v>176</v>
      </c>
      <c r="D911" t="str">
        <f>LOOKUP(B911,'Info Sheet'!$L$2:$L$3,'Info Sheet'!$J$2:$J$3)</f>
        <v>Non-Rainy</v>
      </c>
      <c r="E911" s="172">
        <f>IF(D911='Info Sheet'!$J$3,'Info Sheet'!$M$3,'Info Sheet'!$M$2)</f>
        <v>1</v>
      </c>
      <c r="F911">
        <f>ROUNDDOWN(IF((C911*E911)&gt;'Info Sheet'!$B$21,'Info Sheet'!$B$21,(C911*E911)),0)</f>
        <v>176</v>
      </c>
      <c r="G911">
        <f t="shared" si="42"/>
        <v>4021.6000000000004</v>
      </c>
      <c r="H911" s="10">
        <f t="shared" si="43"/>
        <v>3541.6000000000004</v>
      </c>
    </row>
    <row r="912" spans="1:8">
      <c r="A912" s="51">
        <v>879</v>
      </c>
      <c r="B912" s="61">
        <v>0.26864592429536127</v>
      </c>
      <c r="C912" s="61">
        <f t="shared" si="41"/>
        <v>147</v>
      </c>
      <c r="D912" t="str">
        <f>LOOKUP(B912,'Info Sheet'!$L$2:$L$3,'Info Sheet'!$J$2:$J$3)</f>
        <v>Rainy, p</v>
      </c>
      <c r="E912" s="172">
        <f>IF(D912='Info Sheet'!$J$3,'Info Sheet'!$M$3,'Info Sheet'!$M$2)</f>
        <v>0.7</v>
      </c>
      <c r="F912">
        <f>ROUNDDOWN(IF((C912*E912)&gt;'Info Sheet'!$B$21,'Info Sheet'!$B$21,(C912*E912)),0)</f>
        <v>102</v>
      </c>
      <c r="G912">
        <f t="shared" si="42"/>
        <v>2330.7000000000003</v>
      </c>
      <c r="H912" s="10">
        <f t="shared" si="43"/>
        <v>1850.7000000000003</v>
      </c>
    </row>
    <row r="913" spans="1:8">
      <c r="A913" s="51">
        <v>880</v>
      </c>
      <c r="B913" s="61">
        <v>0.8729694501870251</v>
      </c>
      <c r="C913" s="61">
        <f t="shared" si="41"/>
        <v>174</v>
      </c>
      <c r="D913" t="str">
        <f>LOOKUP(B913,'Info Sheet'!$L$2:$L$3,'Info Sheet'!$J$2:$J$3)</f>
        <v>Non-Rainy</v>
      </c>
      <c r="E913" s="172">
        <f>IF(D913='Info Sheet'!$J$3,'Info Sheet'!$M$3,'Info Sheet'!$M$2)</f>
        <v>1</v>
      </c>
      <c r="F913">
        <f>ROUNDDOWN(IF((C913*E913)&gt;'Info Sheet'!$B$21,'Info Sheet'!$B$21,(C913*E913)),0)</f>
        <v>174</v>
      </c>
      <c r="G913">
        <f t="shared" si="42"/>
        <v>3975.9</v>
      </c>
      <c r="H913" s="10">
        <f t="shared" si="43"/>
        <v>3495.9</v>
      </c>
    </row>
    <row r="914" spans="1:8">
      <c r="A914" s="51">
        <v>881</v>
      </c>
      <c r="B914" s="61">
        <v>0.5198011977161815</v>
      </c>
      <c r="C914" s="61">
        <f t="shared" si="41"/>
        <v>157</v>
      </c>
      <c r="D914" t="str">
        <f>LOOKUP(B914,'Info Sheet'!$L$2:$L$3,'Info Sheet'!$J$2:$J$3)</f>
        <v>Non-Rainy</v>
      </c>
      <c r="E914" s="172">
        <f>IF(D914='Info Sheet'!$J$3,'Info Sheet'!$M$3,'Info Sheet'!$M$2)</f>
        <v>1</v>
      </c>
      <c r="F914">
        <f>ROUNDDOWN(IF((C914*E914)&gt;'Info Sheet'!$B$21,'Info Sheet'!$B$21,(C914*E914)),0)</f>
        <v>157</v>
      </c>
      <c r="G914">
        <f t="shared" si="42"/>
        <v>3587.4500000000003</v>
      </c>
      <c r="H914" s="10">
        <f t="shared" si="43"/>
        <v>3107.4500000000003</v>
      </c>
    </row>
    <row r="915" spans="1:8">
      <c r="A915" s="51">
        <v>882</v>
      </c>
      <c r="B915" s="61">
        <v>0.67699341702486304</v>
      </c>
      <c r="C915" s="61">
        <f t="shared" si="41"/>
        <v>163</v>
      </c>
      <c r="D915" t="str">
        <f>LOOKUP(B915,'Info Sheet'!$L$2:$L$3,'Info Sheet'!$J$2:$J$3)</f>
        <v>Non-Rainy</v>
      </c>
      <c r="E915" s="172">
        <f>IF(D915='Info Sheet'!$J$3,'Info Sheet'!$M$3,'Info Sheet'!$M$2)</f>
        <v>1</v>
      </c>
      <c r="F915">
        <f>ROUNDDOWN(IF((C915*E915)&gt;'Info Sheet'!$B$21,'Info Sheet'!$B$21,(C915*E915)),0)</f>
        <v>163</v>
      </c>
      <c r="G915">
        <f t="shared" si="42"/>
        <v>3724.55</v>
      </c>
      <c r="H915" s="10">
        <f t="shared" si="43"/>
        <v>3244.55</v>
      </c>
    </row>
    <row r="916" spans="1:8">
      <c r="A916" s="51">
        <v>883</v>
      </c>
      <c r="B916" s="61">
        <v>0.71505621835671607</v>
      </c>
      <c r="C916" s="61">
        <f t="shared" si="41"/>
        <v>165</v>
      </c>
      <c r="D916" t="str">
        <f>LOOKUP(B916,'Info Sheet'!$L$2:$L$3,'Info Sheet'!$J$2:$J$3)</f>
        <v>Non-Rainy</v>
      </c>
      <c r="E916" s="172">
        <f>IF(D916='Info Sheet'!$J$3,'Info Sheet'!$M$3,'Info Sheet'!$M$2)</f>
        <v>1</v>
      </c>
      <c r="F916">
        <f>ROUNDDOWN(IF((C916*E916)&gt;'Info Sheet'!$B$21,'Info Sheet'!$B$21,(C916*E916)),0)</f>
        <v>165</v>
      </c>
      <c r="G916">
        <f t="shared" si="42"/>
        <v>3770.2500000000005</v>
      </c>
      <c r="H916" s="10">
        <f t="shared" si="43"/>
        <v>3290.2500000000005</v>
      </c>
    </row>
    <row r="917" spans="1:8">
      <c r="A917" s="51">
        <v>884</v>
      </c>
      <c r="B917" s="61">
        <v>0.72550202820755594</v>
      </c>
      <c r="C917" s="61">
        <f t="shared" si="41"/>
        <v>166</v>
      </c>
      <c r="D917" t="str">
        <f>LOOKUP(B917,'Info Sheet'!$L$2:$L$3,'Info Sheet'!$J$2:$J$3)</f>
        <v>Non-Rainy</v>
      </c>
      <c r="E917" s="172">
        <f>IF(D917='Info Sheet'!$J$3,'Info Sheet'!$M$3,'Info Sheet'!$M$2)</f>
        <v>1</v>
      </c>
      <c r="F917">
        <f>ROUNDDOWN(IF((C917*E917)&gt;'Info Sheet'!$B$21,'Info Sheet'!$B$21,(C917*E917)),0)</f>
        <v>166</v>
      </c>
      <c r="G917">
        <f t="shared" si="42"/>
        <v>3793.1000000000004</v>
      </c>
      <c r="H917" s="10">
        <f t="shared" si="43"/>
        <v>3313.1000000000004</v>
      </c>
    </row>
    <row r="918" spans="1:8">
      <c r="A918" s="51">
        <v>885</v>
      </c>
      <c r="B918" s="61">
        <v>0.72453894227126781</v>
      </c>
      <c r="C918" s="61">
        <f t="shared" si="41"/>
        <v>166</v>
      </c>
      <c r="D918" t="str">
        <f>LOOKUP(B918,'Info Sheet'!$L$2:$L$3,'Info Sheet'!$J$2:$J$3)</f>
        <v>Non-Rainy</v>
      </c>
      <c r="E918" s="172">
        <f>IF(D918='Info Sheet'!$J$3,'Info Sheet'!$M$3,'Info Sheet'!$M$2)</f>
        <v>1</v>
      </c>
      <c r="F918">
        <f>ROUNDDOWN(IF((C918*E918)&gt;'Info Sheet'!$B$21,'Info Sheet'!$B$21,(C918*E918)),0)</f>
        <v>166</v>
      </c>
      <c r="G918">
        <f t="shared" si="42"/>
        <v>3793.1000000000004</v>
      </c>
      <c r="H918" s="10">
        <f t="shared" si="43"/>
        <v>3313.1000000000004</v>
      </c>
    </row>
    <row r="919" spans="1:8">
      <c r="A919" s="51">
        <v>886</v>
      </c>
      <c r="B919" s="61">
        <v>0.85229380617560235</v>
      </c>
      <c r="C919" s="61">
        <f t="shared" si="41"/>
        <v>173</v>
      </c>
      <c r="D919" t="str">
        <f>LOOKUP(B919,'Info Sheet'!$L$2:$L$3,'Info Sheet'!$J$2:$J$3)</f>
        <v>Non-Rainy</v>
      </c>
      <c r="E919" s="172">
        <f>IF(D919='Info Sheet'!$J$3,'Info Sheet'!$M$3,'Info Sheet'!$M$2)</f>
        <v>1</v>
      </c>
      <c r="F919">
        <f>ROUNDDOWN(IF((C919*E919)&gt;'Info Sheet'!$B$21,'Info Sheet'!$B$21,(C919*E919)),0)</f>
        <v>173</v>
      </c>
      <c r="G919">
        <f t="shared" si="42"/>
        <v>3953.05</v>
      </c>
      <c r="H919" s="10">
        <f t="shared" si="43"/>
        <v>3473.05</v>
      </c>
    </row>
    <row r="920" spans="1:8">
      <c r="A920" s="51">
        <v>887</v>
      </c>
      <c r="B920" s="61">
        <v>0.81781980423880407</v>
      </c>
      <c r="C920" s="61">
        <f t="shared" si="41"/>
        <v>170</v>
      </c>
      <c r="D920" t="str">
        <f>LOOKUP(B920,'Info Sheet'!$L$2:$L$3,'Info Sheet'!$J$2:$J$3)</f>
        <v>Non-Rainy</v>
      </c>
      <c r="E920" s="172">
        <f>IF(D920='Info Sheet'!$J$3,'Info Sheet'!$M$3,'Info Sheet'!$M$2)</f>
        <v>1</v>
      </c>
      <c r="F920">
        <f>ROUNDDOWN(IF((C920*E920)&gt;'Info Sheet'!$B$21,'Info Sheet'!$B$21,(C920*E920)),0)</f>
        <v>170</v>
      </c>
      <c r="G920">
        <f t="shared" si="42"/>
        <v>3884.5000000000005</v>
      </c>
      <c r="H920" s="10">
        <f t="shared" si="43"/>
        <v>3404.5000000000005</v>
      </c>
    </row>
    <row r="921" spans="1:8">
      <c r="A921" s="51">
        <v>888</v>
      </c>
      <c r="B921" s="61">
        <v>0.8685658475249699</v>
      </c>
      <c r="C921" s="61">
        <f t="shared" si="41"/>
        <v>174</v>
      </c>
      <c r="D921" t="str">
        <f>LOOKUP(B921,'Info Sheet'!$L$2:$L$3,'Info Sheet'!$J$2:$J$3)</f>
        <v>Non-Rainy</v>
      </c>
      <c r="E921" s="172">
        <f>IF(D921='Info Sheet'!$J$3,'Info Sheet'!$M$3,'Info Sheet'!$M$2)</f>
        <v>1</v>
      </c>
      <c r="F921">
        <f>ROUNDDOWN(IF((C921*E921)&gt;'Info Sheet'!$B$21,'Info Sheet'!$B$21,(C921*E921)),0)</f>
        <v>174</v>
      </c>
      <c r="G921">
        <f t="shared" si="42"/>
        <v>3975.9</v>
      </c>
      <c r="H921" s="10">
        <f t="shared" si="43"/>
        <v>3495.9</v>
      </c>
    </row>
    <row r="922" spans="1:8">
      <c r="A922" s="51">
        <v>889</v>
      </c>
      <c r="B922" s="61">
        <v>0.35823407824703735</v>
      </c>
      <c r="C922" s="61">
        <f t="shared" si="41"/>
        <v>151</v>
      </c>
      <c r="D922" t="str">
        <f>LOOKUP(B922,'Info Sheet'!$L$2:$L$3,'Info Sheet'!$J$2:$J$3)</f>
        <v>Rainy, p</v>
      </c>
      <c r="E922" s="172">
        <f>IF(D922='Info Sheet'!$J$3,'Info Sheet'!$M$3,'Info Sheet'!$M$2)</f>
        <v>0.7</v>
      </c>
      <c r="F922">
        <f>ROUNDDOWN(IF((C922*E922)&gt;'Info Sheet'!$B$21,'Info Sheet'!$B$21,(C922*E922)),0)</f>
        <v>105</v>
      </c>
      <c r="G922">
        <f t="shared" si="42"/>
        <v>2399.25</v>
      </c>
      <c r="H922" s="10">
        <f t="shared" si="43"/>
        <v>1919.25</v>
      </c>
    </row>
    <row r="923" spans="1:8">
      <c r="A923" s="51">
        <v>890</v>
      </c>
      <c r="B923" s="61">
        <v>0.53768309063330944</v>
      </c>
      <c r="C923" s="61">
        <f t="shared" si="41"/>
        <v>158</v>
      </c>
      <c r="D923" t="str">
        <f>LOOKUP(B923,'Info Sheet'!$L$2:$L$3,'Info Sheet'!$J$2:$J$3)</f>
        <v>Non-Rainy</v>
      </c>
      <c r="E923" s="172">
        <f>IF(D923='Info Sheet'!$J$3,'Info Sheet'!$M$3,'Info Sheet'!$M$2)</f>
        <v>1</v>
      </c>
      <c r="F923">
        <f>ROUNDDOWN(IF((C923*E923)&gt;'Info Sheet'!$B$21,'Info Sheet'!$B$21,(C923*E923)),0)</f>
        <v>158</v>
      </c>
      <c r="G923">
        <f t="shared" si="42"/>
        <v>3610.3</v>
      </c>
      <c r="H923" s="10">
        <f t="shared" si="43"/>
        <v>3130.3</v>
      </c>
    </row>
    <row r="924" spans="1:8">
      <c r="A924" s="51">
        <v>891</v>
      </c>
      <c r="B924" s="61">
        <v>0.25316918116931886</v>
      </c>
      <c r="C924" s="61">
        <f t="shared" si="41"/>
        <v>146</v>
      </c>
      <c r="D924" t="str">
        <f>LOOKUP(B924,'Info Sheet'!$L$2:$L$3,'Info Sheet'!$J$2:$J$3)</f>
        <v>Rainy, p</v>
      </c>
      <c r="E924" s="172">
        <f>IF(D924='Info Sheet'!$J$3,'Info Sheet'!$M$3,'Info Sheet'!$M$2)</f>
        <v>0.7</v>
      </c>
      <c r="F924">
        <f>ROUNDDOWN(IF((C924*E924)&gt;'Info Sheet'!$B$21,'Info Sheet'!$B$21,(C924*E924)),0)</f>
        <v>102</v>
      </c>
      <c r="G924">
        <f t="shared" si="42"/>
        <v>2330.7000000000003</v>
      </c>
      <c r="H924" s="10">
        <f t="shared" si="43"/>
        <v>1850.7000000000003</v>
      </c>
    </row>
    <row r="925" spans="1:8">
      <c r="A925" s="51">
        <v>892</v>
      </c>
      <c r="B925" s="61">
        <v>0.19425643612613341</v>
      </c>
      <c r="C925" s="61">
        <f t="shared" si="41"/>
        <v>143</v>
      </c>
      <c r="D925" t="str">
        <f>LOOKUP(B925,'Info Sheet'!$L$2:$L$3,'Info Sheet'!$J$2:$J$3)</f>
        <v>Rainy, p</v>
      </c>
      <c r="E925" s="172">
        <f>IF(D925='Info Sheet'!$J$3,'Info Sheet'!$M$3,'Info Sheet'!$M$2)</f>
        <v>0.7</v>
      </c>
      <c r="F925">
        <f>ROUNDDOWN(IF((C925*E925)&gt;'Info Sheet'!$B$21,'Info Sheet'!$B$21,(C925*E925)),0)</f>
        <v>100</v>
      </c>
      <c r="G925">
        <f t="shared" si="42"/>
        <v>2285</v>
      </c>
      <c r="H925" s="10">
        <f t="shared" si="43"/>
        <v>1805</v>
      </c>
    </row>
    <row r="926" spans="1:8">
      <c r="A926" s="51">
        <v>893</v>
      </c>
      <c r="B926" s="61">
        <v>0.47980315714790622</v>
      </c>
      <c r="C926" s="61">
        <f t="shared" si="41"/>
        <v>156</v>
      </c>
      <c r="D926" t="str">
        <f>LOOKUP(B926,'Info Sheet'!$L$2:$L$3,'Info Sheet'!$J$2:$J$3)</f>
        <v>Non-Rainy</v>
      </c>
      <c r="E926" s="172">
        <f>IF(D926='Info Sheet'!$J$3,'Info Sheet'!$M$3,'Info Sheet'!$M$2)</f>
        <v>1</v>
      </c>
      <c r="F926">
        <f>ROUNDDOWN(IF((C926*E926)&gt;'Info Sheet'!$B$21,'Info Sheet'!$B$21,(C926*E926)),0)</f>
        <v>156</v>
      </c>
      <c r="G926">
        <f t="shared" si="42"/>
        <v>3564.6000000000004</v>
      </c>
      <c r="H926" s="10">
        <f t="shared" si="43"/>
        <v>3084.6000000000004</v>
      </c>
    </row>
    <row r="927" spans="1:8">
      <c r="A927" s="51">
        <v>894</v>
      </c>
      <c r="B927" s="61">
        <v>0.865631745139257</v>
      </c>
      <c r="C927" s="61">
        <f t="shared" si="41"/>
        <v>174</v>
      </c>
      <c r="D927" t="str">
        <f>LOOKUP(B927,'Info Sheet'!$L$2:$L$3,'Info Sheet'!$J$2:$J$3)</f>
        <v>Non-Rainy</v>
      </c>
      <c r="E927" s="172">
        <f>IF(D927='Info Sheet'!$J$3,'Info Sheet'!$M$3,'Info Sheet'!$M$2)</f>
        <v>1</v>
      </c>
      <c r="F927">
        <f>ROUNDDOWN(IF((C927*E927)&gt;'Info Sheet'!$B$21,'Info Sheet'!$B$21,(C927*E927)),0)</f>
        <v>174</v>
      </c>
      <c r="G927">
        <f t="shared" si="42"/>
        <v>3975.9</v>
      </c>
      <c r="H927" s="10">
        <f t="shared" si="43"/>
        <v>3495.9</v>
      </c>
    </row>
    <row r="928" spans="1:8">
      <c r="A928" s="51">
        <v>895</v>
      </c>
      <c r="B928" s="61">
        <v>0.71232205832511564</v>
      </c>
      <c r="C928" s="61">
        <f t="shared" si="41"/>
        <v>165</v>
      </c>
      <c r="D928" t="str">
        <f>LOOKUP(B928,'Info Sheet'!$L$2:$L$3,'Info Sheet'!$J$2:$J$3)</f>
        <v>Non-Rainy</v>
      </c>
      <c r="E928" s="172">
        <f>IF(D928='Info Sheet'!$J$3,'Info Sheet'!$M$3,'Info Sheet'!$M$2)</f>
        <v>1</v>
      </c>
      <c r="F928">
        <f>ROUNDDOWN(IF((C928*E928)&gt;'Info Sheet'!$B$21,'Info Sheet'!$B$21,(C928*E928)),0)</f>
        <v>165</v>
      </c>
      <c r="G928">
        <f t="shared" si="42"/>
        <v>3770.2500000000005</v>
      </c>
      <c r="H928" s="10">
        <f t="shared" si="43"/>
        <v>3290.2500000000005</v>
      </c>
    </row>
    <row r="929" spans="1:8">
      <c r="A929" s="51">
        <v>896</v>
      </c>
      <c r="B929" s="61">
        <v>0.40694593658980738</v>
      </c>
      <c r="C929" s="61">
        <f t="shared" si="41"/>
        <v>153</v>
      </c>
      <c r="D929" t="str">
        <f>LOOKUP(B929,'Info Sheet'!$L$2:$L$3,'Info Sheet'!$J$2:$J$3)</f>
        <v>Non-Rainy</v>
      </c>
      <c r="E929" s="172">
        <f>IF(D929='Info Sheet'!$J$3,'Info Sheet'!$M$3,'Info Sheet'!$M$2)</f>
        <v>1</v>
      </c>
      <c r="F929">
        <f>ROUNDDOWN(IF((C929*E929)&gt;'Info Sheet'!$B$21,'Info Sheet'!$B$21,(C929*E929)),0)</f>
        <v>153</v>
      </c>
      <c r="G929">
        <f t="shared" si="42"/>
        <v>3496.05</v>
      </c>
      <c r="H929" s="10">
        <f t="shared" si="43"/>
        <v>3016.05</v>
      </c>
    </row>
    <row r="930" spans="1:8">
      <c r="A930" s="51">
        <v>897</v>
      </c>
      <c r="B930" s="61">
        <v>0.980469508033878</v>
      </c>
      <c r="C930" s="61">
        <f t="shared" ref="C930:C993" si="44">ROUNDDOWN(_xlfn.NORM.INV(B930,$B$18,$B$22),0)</f>
        <v>189</v>
      </c>
      <c r="D930" t="str">
        <f>LOOKUP(B930,'Info Sheet'!$L$2:$L$3,'Info Sheet'!$J$2:$J$3)</f>
        <v>Non-Rainy</v>
      </c>
      <c r="E930" s="172">
        <f>IF(D930='Info Sheet'!$J$3,'Info Sheet'!$M$3,'Info Sheet'!$M$2)</f>
        <v>1</v>
      </c>
      <c r="F930">
        <f>ROUNDDOWN(IF((C930*E930)&gt;'Info Sheet'!$B$21,'Info Sheet'!$B$21,(C930*E930)),0)</f>
        <v>188</v>
      </c>
      <c r="G930">
        <f t="shared" ref="G930:G993" si="45">F930*$J$27</f>
        <v>4295.8</v>
      </c>
      <c r="H930" s="10">
        <f t="shared" ref="H930:H993" si="46">G930-$J$28</f>
        <v>3815.8</v>
      </c>
    </row>
    <row r="931" spans="1:8">
      <c r="A931" s="51">
        <v>898</v>
      </c>
      <c r="B931" s="61">
        <v>0.22945098394594332</v>
      </c>
      <c r="C931" s="61">
        <f t="shared" si="44"/>
        <v>145</v>
      </c>
      <c r="D931" t="str">
        <f>LOOKUP(B931,'Info Sheet'!$L$2:$L$3,'Info Sheet'!$J$2:$J$3)</f>
        <v>Rainy, p</v>
      </c>
      <c r="E931" s="172">
        <f>IF(D931='Info Sheet'!$J$3,'Info Sheet'!$M$3,'Info Sheet'!$M$2)</f>
        <v>0.7</v>
      </c>
      <c r="F931">
        <f>ROUNDDOWN(IF((C931*E931)&gt;'Info Sheet'!$B$21,'Info Sheet'!$B$21,(C931*E931)),0)</f>
        <v>101</v>
      </c>
      <c r="G931">
        <f t="shared" si="45"/>
        <v>2307.8500000000004</v>
      </c>
      <c r="H931" s="10">
        <f t="shared" si="46"/>
        <v>1827.8500000000004</v>
      </c>
    </row>
    <row r="932" spans="1:8">
      <c r="A932" s="51">
        <v>899</v>
      </c>
      <c r="B932" s="61">
        <v>0.68843039687893437</v>
      </c>
      <c r="C932" s="61">
        <f t="shared" si="44"/>
        <v>164</v>
      </c>
      <c r="D932" t="str">
        <f>LOOKUP(B932,'Info Sheet'!$L$2:$L$3,'Info Sheet'!$J$2:$J$3)</f>
        <v>Non-Rainy</v>
      </c>
      <c r="E932" s="172">
        <f>IF(D932='Info Sheet'!$J$3,'Info Sheet'!$M$3,'Info Sheet'!$M$2)</f>
        <v>1</v>
      </c>
      <c r="F932">
        <f>ROUNDDOWN(IF((C932*E932)&gt;'Info Sheet'!$B$21,'Info Sheet'!$B$21,(C932*E932)),0)</f>
        <v>164</v>
      </c>
      <c r="G932">
        <f t="shared" si="45"/>
        <v>3747.4</v>
      </c>
      <c r="H932" s="10">
        <f t="shared" si="46"/>
        <v>3267.4</v>
      </c>
    </row>
    <row r="933" spans="1:8">
      <c r="A933" s="51">
        <v>900</v>
      </c>
      <c r="B933" s="61">
        <v>0.33210395959162775</v>
      </c>
      <c r="C933" s="61">
        <f t="shared" si="44"/>
        <v>150</v>
      </c>
      <c r="D933" t="str">
        <f>LOOKUP(B933,'Info Sheet'!$L$2:$L$3,'Info Sheet'!$J$2:$J$3)</f>
        <v>Rainy, p</v>
      </c>
      <c r="E933" s="172">
        <f>IF(D933='Info Sheet'!$J$3,'Info Sheet'!$M$3,'Info Sheet'!$M$2)</f>
        <v>0.7</v>
      </c>
      <c r="F933">
        <f>ROUNDDOWN(IF((C933*E933)&gt;'Info Sheet'!$B$21,'Info Sheet'!$B$21,(C933*E933)),0)</f>
        <v>105</v>
      </c>
      <c r="G933">
        <f t="shared" si="45"/>
        <v>2399.25</v>
      </c>
      <c r="H933" s="10">
        <f t="shared" si="46"/>
        <v>1919.25</v>
      </c>
    </row>
    <row r="934" spans="1:8">
      <c r="A934" s="51">
        <v>901</v>
      </c>
      <c r="B934" s="61">
        <v>0.71315742533715809</v>
      </c>
      <c r="C934" s="61">
        <f t="shared" si="44"/>
        <v>165</v>
      </c>
      <c r="D934" t="str">
        <f>LOOKUP(B934,'Info Sheet'!$L$2:$L$3,'Info Sheet'!$J$2:$J$3)</f>
        <v>Non-Rainy</v>
      </c>
      <c r="E934" s="172">
        <f>IF(D934='Info Sheet'!$J$3,'Info Sheet'!$M$3,'Info Sheet'!$M$2)</f>
        <v>1</v>
      </c>
      <c r="F934">
        <f>ROUNDDOWN(IF((C934*E934)&gt;'Info Sheet'!$B$21,'Info Sheet'!$B$21,(C934*E934)),0)</f>
        <v>165</v>
      </c>
      <c r="G934">
        <f t="shared" si="45"/>
        <v>3770.2500000000005</v>
      </c>
      <c r="H934" s="10">
        <f t="shared" si="46"/>
        <v>3290.2500000000005</v>
      </c>
    </row>
    <row r="935" spans="1:8">
      <c r="A935" s="51">
        <v>902</v>
      </c>
      <c r="B935" s="61">
        <v>0.68276589646493613</v>
      </c>
      <c r="C935" s="61">
        <f t="shared" si="44"/>
        <v>164</v>
      </c>
      <c r="D935" t="str">
        <f>LOOKUP(B935,'Info Sheet'!$L$2:$L$3,'Info Sheet'!$J$2:$J$3)</f>
        <v>Non-Rainy</v>
      </c>
      <c r="E935" s="172">
        <f>IF(D935='Info Sheet'!$J$3,'Info Sheet'!$M$3,'Info Sheet'!$M$2)</f>
        <v>1</v>
      </c>
      <c r="F935">
        <f>ROUNDDOWN(IF((C935*E935)&gt;'Info Sheet'!$B$21,'Info Sheet'!$B$21,(C935*E935)),0)</f>
        <v>164</v>
      </c>
      <c r="G935">
        <f t="shared" si="45"/>
        <v>3747.4</v>
      </c>
      <c r="H935" s="10">
        <f t="shared" si="46"/>
        <v>3267.4</v>
      </c>
    </row>
    <row r="936" spans="1:8">
      <c r="A936" s="51">
        <v>903</v>
      </c>
      <c r="B936" s="61">
        <v>0.41509138622736474</v>
      </c>
      <c r="C936" s="61">
        <f t="shared" si="44"/>
        <v>153</v>
      </c>
      <c r="D936" t="str">
        <f>LOOKUP(B936,'Info Sheet'!$L$2:$L$3,'Info Sheet'!$J$2:$J$3)</f>
        <v>Non-Rainy</v>
      </c>
      <c r="E936" s="172">
        <f>IF(D936='Info Sheet'!$J$3,'Info Sheet'!$M$3,'Info Sheet'!$M$2)</f>
        <v>1</v>
      </c>
      <c r="F936">
        <f>ROUNDDOWN(IF((C936*E936)&gt;'Info Sheet'!$B$21,'Info Sheet'!$B$21,(C936*E936)),0)</f>
        <v>153</v>
      </c>
      <c r="G936">
        <f t="shared" si="45"/>
        <v>3496.05</v>
      </c>
      <c r="H936" s="10">
        <f t="shared" si="46"/>
        <v>3016.05</v>
      </c>
    </row>
    <row r="937" spans="1:8">
      <c r="A937" s="51">
        <v>904</v>
      </c>
      <c r="B937" s="61">
        <v>0.84216584540451422</v>
      </c>
      <c r="C937" s="61">
        <f t="shared" si="44"/>
        <v>172</v>
      </c>
      <c r="D937" t="str">
        <f>LOOKUP(B937,'Info Sheet'!$L$2:$L$3,'Info Sheet'!$J$2:$J$3)</f>
        <v>Non-Rainy</v>
      </c>
      <c r="E937" s="172">
        <f>IF(D937='Info Sheet'!$J$3,'Info Sheet'!$M$3,'Info Sheet'!$M$2)</f>
        <v>1</v>
      </c>
      <c r="F937">
        <f>ROUNDDOWN(IF((C937*E937)&gt;'Info Sheet'!$B$21,'Info Sheet'!$B$21,(C937*E937)),0)</f>
        <v>172</v>
      </c>
      <c r="G937">
        <f t="shared" si="45"/>
        <v>3930.2000000000003</v>
      </c>
      <c r="H937" s="10">
        <f t="shared" si="46"/>
        <v>3450.2000000000003</v>
      </c>
    </row>
    <row r="938" spans="1:8">
      <c r="A938" s="51">
        <v>905</v>
      </c>
      <c r="B938" s="61">
        <v>0.13877052662667066</v>
      </c>
      <c r="C938" s="61">
        <f t="shared" si="44"/>
        <v>139</v>
      </c>
      <c r="D938" t="str">
        <f>LOOKUP(B938,'Info Sheet'!$L$2:$L$3,'Info Sheet'!$J$2:$J$3)</f>
        <v>Rainy, p</v>
      </c>
      <c r="E938" s="172">
        <f>IF(D938='Info Sheet'!$J$3,'Info Sheet'!$M$3,'Info Sheet'!$M$2)</f>
        <v>0.7</v>
      </c>
      <c r="F938">
        <f>ROUNDDOWN(IF((C938*E938)&gt;'Info Sheet'!$B$21,'Info Sheet'!$B$21,(C938*E938)),0)</f>
        <v>97</v>
      </c>
      <c r="G938">
        <f t="shared" si="45"/>
        <v>2216.4500000000003</v>
      </c>
      <c r="H938" s="10">
        <f t="shared" si="46"/>
        <v>1736.4500000000003</v>
      </c>
    </row>
    <row r="939" spans="1:8">
      <c r="A939" s="51">
        <v>906</v>
      </c>
      <c r="B939" s="61">
        <v>0.63686242329757181</v>
      </c>
      <c r="C939" s="61">
        <f t="shared" si="44"/>
        <v>162</v>
      </c>
      <c r="D939" t="str">
        <f>LOOKUP(B939,'Info Sheet'!$L$2:$L$3,'Info Sheet'!$J$2:$J$3)</f>
        <v>Non-Rainy</v>
      </c>
      <c r="E939" s="172">
        <f>IF(D939='Info Sheet'!$J$3,'Info Sheet'!$M$3,'Info Sheet'!$M$2)</f>
        <v>1</v>
      </c>
      <c r="F939">
        <f>ROUNDDOWN(IF((C939*E939)&gt;'Info Sheet'!$B$21,'Info Sheet'!$B$21,(C939*E939)),0)</f>
        <v>162</v>
      </c>
      <c r="G939">
        <f t="shared" si="45"/>
        <v>3701.7000000000003</v>
      </c>
      <c r="H939" s="10">
        <f t="shared" si="46"/>
        <v>3221.7000000000003</v>
      </c>
    </row>
    <row r="940" spans="1:8">
      <c r="A940" s="51">
        <v>907</v>
      </c>
      <c r="B940" s="61">
        <v>5.8538960119966843E-2</v>
      </c>
      <c r="C940" s="61">
        <f t="shared" si="44"/>
        <v>132</v>
      </c>
      <c r="D940" t="str">
        <f>LOOKUP(B940,'Info Sheet'!$L$2:$L$3,'Info Sheet'!$J$2:$J$3)</f>
        <v>Rainy, p</v>
      </c>
      <c r="E940" s="172">
        <f>IF(D940='Info Sheet'!$J$3,'Info Sheet'!$M$3,'Info Sheet'!$M$2)</f>
        <v>0.7</v>
      </c>
      <c r="F940">
        <f>ROUNDDOWN(IF((C940*E940)&gt;'Info Sheet'!$B$21,'Info Sheet'!$B$21,(C940*E940)),0)</f>
        <v>92</v>
      </c>
      <c r="G940">
        <f t="shared" si="45"/>
        <v>2102.2000000000003</v>
      </c>
      <c r="H940" s="10">
        <f t="shared" si="46"/>
        <v>1622.2000000000003</v>
      </c>
    </row>
    <row r="941" spans="1:8">
      <c r="A941" s="51">
        <v>908</v>
      </c>
      <c r="B941" s="61">
        <v>0.33418252163058748</v>
      </c>
      <c r="C941" s="61">
        <f t="shared" si="44"/>
        <v>150</v>
      </c>
      <c r="D941" t="str">
        <f>LOOKUP(B941,'Info Sheet'!$L$2:$L$3,'Info Sheet'!$J$2:$J$3)</f>
        <v>Rainy, p</v>
      </c>
      <c r="E941" s="172">
        <f>IF(D941='Info Sheet'!$J$3,'Info Sheet'!$M$3,'Info Sheet'!$M$2)</f>
        <v>0.7</v>
      </c>
      <c r="F941">
        <f>ROUNDDOWN(IF((C941*E941)&gt;'Info Sheet'!$B$21,'Info Sheet'!$B$21,(C941*E941)),0)</f>
        <v>105</v>
      </c>
      <c r="G941">
        <f t="shared" si="45"/>
        <v>2399.25</v>
      </c>
      <c r="H941" s="10">
        <f t="shared" si="46"/>
        <v>1919.25</v>
      </c>
    </row>
    <row r="942" spans="1:8">
      <c r="A942" s="51">
        <v>909</v>
      </c>
      <c r="B942" s="61">
        <v>0.85273276147922761</v>
      </c>
      <c r="C942" s="61">
        <f t="shared" si="44"/>
        <v>173</v>
      </c>
      <c r="D942" t="str">
        <f>LOOKUP(B942,'Info Sheet'!$L$2:$L$3,'Info Sheet'!$J$2:$J$3)</f>
        <v>Non-Rainy</v>
      </c>
      <c r="E942" s="172">
        <f>IF(D942='Info Sheet'!$J$3,'Info Sheet'!$M$3,'Info Sheet'!$M$2)</f>
        <v>1</v>
      </c>
      <c r="F942">
        <f>ROUNDDOWN(IF((C942*E942)&gt;'Info Sheet'!$B$21,'Info Sheet'!$B$21,(C942*E942)),0)</f>
        <v>173</v>
      </c>
      <c r="G942">
        <f t="shared" si="45"/>
        <v>3953.05</v>
      </c>
      <c r="H942" s="10">
        <f t="shared" si="46"/>
        <v>3473.05</v>
      </c>
    </row>
    <row r="943" spans="1:8">
      <c r="A943" s="51">
        <v>910</v>
      </c>
      <c r="B943" s="61">
        <v>0.72436359269594808</v>
      </c>
      <c r="C943" s="61">
        <f t="shared" si="44"/>
        <v>166</v>
      </c>
      <c r="D943" t="str">
        <f>LOOKUP(B943,'Info Sheet'!$L$2:$L$3,'Info Sheet'!$J$2:$J$3)</f>
        <v>Non-Rainy</v>
      </c>
      <c r="E943" s="172">
        <f>IF(D943='Info Sheet'!$J$3,'Info Sheet'!$M$3,'Info Sheet'!$M$2)</f>
        <v>1</v>
      </c>
      <c r="F943">
        <f>ROUNDDOWN(IF((C943*E943)&gt;'Info Sheet'!$B$21,'Info Sheet'!$B$21,(C943*E943)),0)</f>
        <v>166</v>
      </c>
      <c r="G943">
        <f t="shared" si="45"/>
        <v>3793.1000000000004</v>
      </c>
      <c r="H943" s="10">
        <f t="shared" si="46"/>
        <v>3313.1000000000004</v>
      </c>
    </row>
    <row r="944" spans="1:8">
      <c r="A944" s="51">
        <v>911</v>
      </c>
      <c r="B944" s="61">
        <v>0.42994286775827795</v>
      </c>
      <c r="C944" s="61">
        <f t="shared" si="44"/>
        <v>154</v>
      </c>
      <c r="D944" t="str">
        <f>LOOKUP(B944,'Info Sheet'!$L$2:$L$3,'Info Sheet'!$J$2:$J$3)</f>
        <v>Non-Rainy</v>
      </c>
      <c r="E944" s="172">
        <f>IF(D944='Info Sheet'!$J$3,'Info Sheet'!$M$3,'Info Sheet'!$M$2)</f>
        <v>1</v>
      </c>
      <c r="F944">
        <f>ROUNDDOWN(IF((C944*E944)&gt;'Info Sheet'!$B$21,'Info Sheet'!$B$21,(C944*E944)),0)</f>
        <v>154</v>
      </c>
      <c r="G944">
        <f t="shared" si="45"/>
        <v>3518.9</v>
      </c>
      <c r="H944" s="10">
        <f t="shared" si="46"/>
        <v>3038.9</v>
      </c>
    </row>
    <row r="945" spans="1:8">
      <c r="A945" s="51">
        <v>912</v>
      </c>
      <c r="B945" s="61">
        <v>0.53563483731115091</v>
      </c>
      <c r="C945" s="61">
        <f t="shared" si="44"/>
        <v>158</v>
      </c>
      <c r="D945" t="str">
        <f>LOOKUP(B945,'Info Sheet'!$L$2:$L$3,'Info Sheet'!$J$2:$J$3)</f>
        <v>Non-Rainy</v>
      </c>
      <c r="E945" s="172">
        <f>IF(D945='Info Sheet'!$J$3,'Info Sheet'!$M$3,'Info Sheet'!$M$2)</f>
        <v>1</v>
      </c>
      <c r="F945">
        <f>ROUNDDOWN(IF((C945*E945)&gt;'Info Sheet'!$B$21,'Info Sheet'!$B$21,(C945*E945)),0)</f>
        <v>158</v>
      </c>
      <c r="G945">
        <f t="shared" si="45"/>
        <v>3610.3</v>
      </c>
      <c r="H945" s="10">
        <f t="shared" si="46"/>
        <v>3130.3</v>
      </c>
    </row>
    <row r="946" spans="1:8">
      <c r="A946" s="51">
        <v>913</v>
      </c>
      <c r="B946" s="61">
        <v>0.50388322937017771</v>
      </c>
      <c r="C946" s="61">
        <f t="shared" si="44"/>
        <v>156</v>
      </c>
      <c r="D946" t="str">
        <f>LOOKUP(B946,'Info Sheet'!$L$2:$L$3,'Info Sheet'!$J$2:$J$3)</f>
        <v>Non-Rainy</v>
      </c>
      <c r="E946" s="172">
        <f>IF(D946='Info Sheet'!$J$3,'Info Sheet'!$M$3,'Info Sheet'!$M$2)</f>
        <v>1</v>
      </c>
      <c r="F946">
        <f>ROUNDDOWN(IF((C946*E946)&gt;'Info Sheet'!$B$21,'Info Sheet'!$B$21,(C946*E946)),0)</f>
        <v>156</v>
      </c>
      <c r="G946">
        <f t="shared" si="45"/>
        <v>3564.6000000000004</v>
      </c>
      <c r="H946" s="10">
        <f t="shared" si="46"/>
        <v>3084.6000000000004</v>
      </c>
    </row>
    <row r="947" spans="1:8">
      <c r="A947" s="51">
        <v>914</v>
      </c>
      <c r="B947" s="61">
        <v>0.5782743889581704</v>
      </c>
      <c r="C947" s="61">
        <f t="shared" si="44"/>
        <v>159</v>
      </c>
      <c r="D947" t="str">
        <f>LOOKUP(B947,'Info Sheet'!$L$2:$L$3,'Info Sheet'!$J$2:$J$3)</f>
        <v>Non-Rainy</v>
      </c>
      <c r="E947" s="172">
        <f>IF(D947='Info Sheet'!$J$3,'Info Sheet'!$M$3,'Info Sheet'!$M$2)</f>
        <v>1</v>
      </c>
      <c r="F947">
        <f>ROUNDDOWN(IF((C947*E947)&gt;'Info Sheet'!$B$21,'Info Sheet'!$B$21,(C947*E947)),0)</f>
        <v>159</v>
      </c>
      <c r="G947">
        <f t="shared" si="45"/>
        <v>3633.15</v>
      </c>
      <c r="H947" s="10">
        <f t="shared" si="46"/>
        <v>3153.15</v>
      </c>
    </row>
    <row r="948" spans="1:8">
      <c r="A948" s="51">
        <v>915</v>
      </c>
      <c r="B948" s="61">
        <v>0.43875989232569323</v>
      </c>
      <c r="C948" s="61">
        <f t="shared" si="44"/>
        <v>154</v>
      </c>
      <c r="D948" t="str">
        <f>LOOKUP(B948,'Info Sheet'!$L$2:$L$3,'Info Sheet'!$J$2:$J$3)</f>
        <v>Non-Rainy</v>
      </c>
      <c r="E948" s="172">
        <f>IF(D948='Info Sheet'!$J$3,'Info Sheet'!$M$3,'Info Sheet'!$M$2)</f>
        <v>1</v>
      </c>
      <c r="F948">
        <f>ROUNDDOWN(IF((C948*E948)&gt;'Info Sheet'!$B$21,'Info Sheet'!$B$21,(C948*E948)),0)</f>
        <v>154</v>
      </c>
      <c r="G948">
        <f t="shared" si="45"/>
        <v>3518.9</v>
      </c>
      <c r="H948" s="10">
        <f t="shared" si="46"/>
        <v>3038.9</v>
      </c>
    </row>
    <row r="949" spans="1:8">
      <c r="A949" s="51">
        <v>916</v>
      </c>
      <c r="B949" s="61">
        <v>0.27286421953589579</v>
      </c>
      <c r="C949" s="61">
        <f t="shared" si="44"/>
        <v>147</v>
      </c>
      <c r="D949" t="str">
        <f>LOOKUP(B949,'Info Sheet'!$L$2:$L$3,'Info Sheet'!$J$2:$J$3)</f>
        <v>Rainy, p</v>
      </c>
      <c r="E949" s="172">
        <f>IF(D949='Info Sheet'!$J$3,'Info Sheet'!$M$3,'Info Sheet'!$M$2)</f>
        <v>0.7</v>
      </c>
      <c r="F949">
        <f>ROUNDDOWN(IF((C949*E949)&gt;'Info Sheet'!$B$21,'Info Sheet'!$B$21,(C949*E949)),0)</f>
        <v>102</v>
      </c>
      <c r="G949">
        <f t="shared" si="45"/>
        <v>2330.7000000000003</v>
      </c>
      <c r="H949" s="10">
        <f t="shared" si="46"/>
        <v>1850.7000000000003</v>
      </c>
    </row>
    <row r="950" spans="1:8">
      <c r="A950" s="51">
        <v>917</v>
      </c>
      <c r="B950" s="61">
        <v>0.57933110861213422</v>
      </c>
      <c r="C950" s="61">
        <f t="shared" si="44"/>
        <v>159</v>
      </c>
      <c r="D950" t="str">
        <f>LOOKUP(B950,'Info Sheet'!$L$2:$L$3,'Info Sheet'!$J$2:$J$3)</f>
        <v>Non-Rainy</v>
      </c>
      <c r="E950" s="172">
        <f>IF(D950='Info Sheet'!$J$3,'Info Sheet'!$M$3,'Info Sheet'!$M$2)</f>
        <v>1</v>
      </c>
      <c r="F950">
        <f>ROUNDDOWN(IF((C950*E950)&gt;'Info Sheet'!$B$21,'Info Sheet'!$B$21,(C950*E950)),0)</f>
        <v>159</v>
      </c>
      <c r="G950">
        <f t="shared" si="45"/>
        <v>3633.15</v>
      </c>
      <c r="H950" s="10">
        <f t="shared" si="46"/>
        <v>3153.15</v>
      </c>
    </row>
    <row r="951" spans="1:8">
      <c r="A951" s="51">
        <v>918</v>
      </c>
      <c r="B951" s="61">
        <v>0.13348330707755651</v>
      </c>
      <c r="C951" s="61">
        <f t="shared" si="44"/>
        <v>139</v>
      </c>
      <c r="D951" t="str">
        <f>LOOKUP(B951,'Info Sheet'!$L$2:$L$3,'Info Sheet'!$J$2:$J$3)</f>
        <v>Rainy, p</v>
      </c>
      <c r="E951" s="172">
        <f>IF(D951='Info Sheet'!$J$3,'Info Sheet'!$M$3,'Info Sheet'!$M$2)</f>
        <v>0.7</v>
      </c>
      <c r="F951">
        <f>ROUNDDOWN(IF((C951*E951)&gt;'Info Sheet'!$B$21,'Info Sheet'!$B$21,(C951*E951)),0)</f>
        <v>97</v>
      </c>
      <c r="G951">
        <f t="shared" si="45"/>
        <v>2216.4500000000003</v>
      </c>
      <c r="H951" s="10">
        <f t="shared" si="46"/>
        <v>1736.4500000000003</v>
      </c>
    </row>
    <row r="952" spans="1:8">
      <c r="A952" s="51">
        <v>919</v>
      </c>
      <c r="B952" s="61">
        <v>0.84191574454235518</v>
      </c>
      <c r="C952" s="61">
        <f t="shared" si="44"/>
        <v>172</v>
      </c>
      <c r="D952" t="str">
        <f>LOOKUP(B952,'Info Sheet'!$L$2:$L$3,'Info Sheet'!$J$2:$J$3)</f>
        <v>Non-Rainy</v>
      </c>
      <c r="E952" s="172">
        <f>IF(D952='Info Sheet'!$J$3,'Info Sheet'!$M$3,'Info Sheet'!$M$2)</f>
        <v>1</v>
      </c>
      <c r="F952">
        <f>ROUNDDOWN(IF((C952*E952)&gt;'Info Sheet'!$B$21,'Info Sheet'!$B$21,(C952*E952)),0)</f>
        <v>172</v>
      </c>
      <c r="G952">
        <f t="shared" si="45"/>
        <v>3930.2000000000003</v>
      </c>
      <c r="H952" s="10">
        <f t="shared" si="46"/>
        <v>3450.2000000000003</v>
      </c>
    </row>
    <row r="953" spans="1:8">
      <c r="A953" s="51">
        <v>920</v>
      </c>
      <c r="B953" s="61">
        <v>0.85576455651177152</v>
      </c>
      <c r="C953" s="61">
        <f t="shared" si="44"/>
        <v>173</v>
      </c>
      <c r="D953" t="str">
        <f>LOOKUP(B953,'Info Sheet'!$L$2:$L$3,'Info Sheet'!$J$2:$J$3)</f>
        <v>Non-Rainy</v>
      </c>
      <c r="E953" s="172">
        <f>IF(D953='Info Sheet'!$J$3,'Info Sheet'!$M$3,'Info Sheet'!$M$2)</f>
        <v>1</v>
      </c>
      <c r="F953">
        <f>ROUNDDOWN(IF((C953*E953)&gt;'Info Sheet'!$B$21,'Info Sheet'!$B$21,(C953*E953)),0)</f>
        <v>173</v>
      </c>
      <c r="G953">
        <f t="shared" si="45"/>
        <v>3953.05</v>
      </c>
      <c r="H953" s="10">
        <f t="shared" si="46"/>
        <v>3473.05</v>
      </c>
    </row>
    <row r="954" spans="1:8">
      <c r="A954" s="51">
        <v>921</v>
      </c>
      <c r="B954" s="61">
        <v>0.2743832748323568</v>
      </c>
      <c r="C954" s="61">
        <f t="shared" si="44"/>
        <v>147</v>
      </c>
      <c r="D954" t="str">
        <f>LOOKUP(B954,'Info Sheet'!$L$2:$L$3,'Info Sheet'!$J$2:$J$3)</f>
        <v>Rainy, p</v>
      </c>
      <c r="E954" s="172">
        <f>IF(D954='Info Sheet'!$J$3,'Info Sheet'!$M$3,'Info Sheet'!$M$2)</f>
        <v>0.7</v>
      </c>
      <c r="F954">
        <f>ROUNDDOWN(IF((C954*E954)&gt;'Info Sheet'!$B$21,'Info Sheet'!$B$21,(C954*E954)),0)</f>
        <v>102</v>
      </c>
      <c r="G954">
        <f t="shared" si="45"/>
        <v>2330.7000000000003</v>
      </c>
      <c r="H954" s="10">
        <f t="shared" si="46"/>
        <v>1850.7000000000003</v>
      </c>
    </row>
    <row r="955" spans="1:8">
      <c r="A955" s="51">
        <v>922</v>
      </c>
      <c r="B955" s="61">
        <v>0.30512207890546994</v>
      </c>
      <c r="C955" s="61">
        <f t="shared" si="44"/>
        <v>148</v>
      </c>
      <c r="D955" t="str">
        <f>LOOKUP(B955,'Info Sheet'!$L$2:$L$3,'Info Sheet'!$J$2:$J$3)</f>
        <v>Rainy, p</v>
      </c>
      <c r="E955" s="172">
        <f>IF(D955='Info Sheet'!$J$3,'Info Sheet'!$M$3,'Info Sheet'!$M$2)</f>
        <v>0.7</v>
      </c>
      <c r="F955">
        <f>ROUNDDOWN(IF((C955*E955)&gt;'Info Sheet'!$B$21,'Info Sheet'!$B$21,(C955*E955)),0)</f>
        <v>103</v>
      </c>
      <c r="G955">
        <f t="shared" si="45"/>
        <v>2353.5500000000002</v>
      </c>
      <c r="H955" s="10">
        <f t="shared" si="46"/>
        <v>1873.5500000000002</v>
      </c>
    </row>
    <row r="956" spans="1:8">
      <c r="A956" s="51">
        <v>923</v>
      </c>
      <c r="B956" s="61">
        <v>0.24301759660524946</v>
      </c>
      <c r="C956" s="61">
        <f t="shared" si="44"/>
        <v>145</v>
      </c>
      <c r="D956" t="str">
        <f>LOOKUP(B956,'Info Sheet'!$L$2:$L$3,'Info Sheet'!$J$2:$J$3)</f>
        <v>Rainy, p</v>
      </c>
      <c r="E956" s="172">
        <f>IF(D956='Info Sheet'!$J$3,'Info Sheet'!$M$3,'Info Sheet'!$M$2)</f>
        <v>0.7</v>
      </c>
      <c r="F956">
        <f>ROUNDDOWN(IF((C956*E956)&gt;'Info Sheet'!$B$21,'Info Sheet'!$B$21,(C956*E956)),0)</f>
        <v>101</v>
      </c>
      <c r="G956">
        <f t="shared" si="45"/>
        <v>2307.8500000000004</v>
      </c>
      <c r="H956" s="10">
        <f t="shared" si="46"/>
        <v>1827.8500000000004</v>
      </c>
    </row>
    <row r="957" spans="1:8">
      <c r="A957" s="51">
        <v>924</v>
      </c>
      <c r="B957" s="61">
        <v>0.94634123814355176</v>
      </c>
      <c r="C957" s="61">
        <f t="shared" si="44"/>
        <v>181</v>
      </c>
      <c r="D957" t="str">
        <f>LOOKUP(B957,'Info Sheet'!$L$2:$L$3,'Info Sheet'!$J$2:$J$3)</f>
        <v>Non-Rainy</v>
      </c>
      <c r="E957" s="172">
        <f>IF(D957='Info Sheet'!$J$3,'Info Sheet'!$M$3,'Info Sheet'!$M$2)</f>
        <v>1</v>
      </c>
      <c r="F957">
        <f>ROUNDDOWN(IF((C957*E957)&gt;'Info Sheet'!$B$21,'Info Sheet'!$B$21,(C957*E957)),0)</f>
        <v>181</v>
      </c>
      <c r="G957">
        <f t="shared" si="45"/>
        <v>4135.8500000000004</v>
      </c>
      <c r="H957" s="10">
        <f t="shared" si="46"/>
        <v>3655.8500000000004</v>
      </c>
    </row>
    <row r="958" spans="1:8">
      <c r="A958" s="51">
        <v>925</v>
      </c>
      <c r="B958" s="61">
        <v>0.42023808369523818</v>
      </c>
      <c r="C958" s="61">
        <f t="shared" si="44"/>
        <v>153</v>
      </c>
      <c r="D958" t="str">
        <f>LOOKUP(B958,'Info Sheet'!$L$2:$L$3,'Info Sheet'!$J$2:$J$3)</f>
        <v>Non-Rainy</v>
      </c>
      <c r="E958" s="172">
        <f>IF(D958='Info Sheet'!$J$3,'Info Sheet'!$M$3,'Info Sheet'!$M$2)</f>
        <v>1</v>
      </c>
      <c r="F958">
        <f>ROUNDDOWN(IF((C958*E958)&gt;'Info Sheet'!$B$21,'Info Sheet'!$B$21,(C958*E958)),0)</f>
        <v>153</v>
      </c>
      <c r="G958">
        <f t="shared" si="45"/>
        <v>3496.05</v>
      </c>
      <c r="H958" s="10">
        <f t="shared" si="46"/>
        <v>3016.05</v>
      </c>
    </row>
    <row r="959" spans="1:8">
      <c r="A959" s="51">
        <v>926</v>
      </c>
      <c r="B959" s="61">
        <v>0.19837674974863517</v>
      </c>
      <c r="C959" s="61">
        <f t="shared" si="44"/>
        <v>143</v>
      </c>
      <c r="D959" t="str">
        <f>LOOKUP(B959,'Info Sheet'!$L$2:$L$3,'Info Sheet'!$J$2:$J$3)</f>
        <v>Rainy, p</v>
      </c>
      <c r="E959" s="172">
        <f>IF(D959='Info Sheet'!$J$3,'Info Sheet'!$M$3,'Info Sheet'!$M$2)</f>
        <v>0.7</v>
      </c>
      <c r="F959">
        <f>ROUNDDOWN(IF((C959*E959)&gt;'Info Sheet'!$B$21,'Info Sheet'!$B$21,(C959*E959)),0)</f>
        <v>100</v>
      </c>
      <c r="G959">
        <f t="shared" si="45"/>
        <v>2285</v>
      </c>
      <c r="H959" s="10">
        <f t="shared" si="46"/>
        <v>1805</v>
      </c>
    </row>
    <row r="960" spans="1:8">
      <c r="A960" s="51">
        <v>927</v>
      </c>
      <c r="B960" s="61">
        <v>9.6856234131971974E-2</v>
      </c>
      <c r="C960" s="61">
        <f t="shared" si="44"/>
        <v>136</v>
      </c>
      <c r="D960" t="str">
        <f>LOOKUP(B960,'Info Sheet'!$L$2:$L$3,'Info Sheet'!$J$2:$J$3)</f>
        <v>Rainy, p</v>
      </c>
      <c r="E960" s="172">
        <f>IF(D960='Info Sheet'!$J$3,'Info Sheet'!$M$3,'Info Sheet'!$M$2)</f>
        <v>0.7</v>
      </c>
      <c r="F960">
        <f>ROUNDDOWN(IF((C960*E960)&gt;'Info Sheet'!$B$21,'Info Sheet'!$B$21,(C960*E960)),0)</f>
        <v>95</v>
      </c>
      <c r="G960">
        <f t="shared" si="45"/>
        <v>2170.75</v>
      </c>
      <c r="H960" s="10">
        <f t="shared" si="46"/>
        <v>1690.75</v>
      </c>
    </row>
    <row r="961" spans="1:8">
      <c r="A961" s="51">
        <v>928</v>
      </c>
      <c r="B961" s="61">
        <v>3.880998844393968E-2</v>
      </c>
      <c r="C961" s="61">
        <f t="shared" si="44"/>
        <v>129</v>
      </c>
      <c r="D961" t="str">
        <f>LOOKUP(B961,'Info Sheet'!$L$2:$L$3,'Info Sheet'!$J$2:$J$3)</f>
        <v>Rainy, p</v>
      </c>
      <c r="E961" s="172">
        <f>IF(D961='Info Sheet'!$J$3,'Info Sheet'!$M$3,'Info Sheet'!$M$2)</f>
        <v>0.7</v>
      </c>
      <c r="F961">
        <f>ROUNDDOWN(IF((C961*E961)&gt;'Info Sheet'!$B$21,'Info Sheet'!$B$21,(C961*E961)),0)</f>
        <v>90</v>
      </c>
      <c r="G961">
        <f t="shared" si="45"/>
        <v>2056.5</v>
      </c>
      <c r="H961" s="10">
        <f t="shared" si="46"/>
        <v>1576.5</v>
      </c>
    </row>
    <row r="962" spans="1:8">
      <c r="A962" s="51">
        <v>929</v>
      </c>
      <c r="B962" s="61">
        <v>0.13354087997224651</v>
      </c>
      <c r="C962" s="61">
        <f t="shared" si="44"/>
        <v>139</v>
      </c>
      <c r="D962" t="str">
        <f>LOOKUP(B962,'Info Sheet'!$L$2:$L$3,'Info Sheet'!$J$2:$J$3)</f>
        <v>Rainy, p</v>
      </c>
      <c r="E962" s="172">
        <f>IF(D962='Info Sheet'!$J$3,'Info Sheet'!$M$3,'Info Sheet'!$M$2)</f>
        <v>0.7</v>
      </c>
      <c r="F962">
        <f>ROUNDDOWN(IF((C962*E962)&gt;'Info Sheet'!$B$21,'Info Sheet'!$B$21,(C962*E962)),0)</f>
        <v>97</v>
      </c>
      <c r="G962">
        <f t="shared" si="45"/>
        <v>2216.4500000000003</v>
      </c>
      <c r="H962" s="10">
        <f t="shared" si="46"/>
        <v>1736.4500000000003</v>
      </c>
    </row>
    <row r="963" spans="1:8">
      <c r="A963" s="51">
        <v>930</v>
      </c>
      <c r="B963" s="61">
        <v>0.81752139274644664</v>
      </c>
      <c r="C963" s="61">
        <f t="shared" si="44"/>
        <v>170</v>
      </c>
      <c r="D963" t="str">
        <f>LOOKUP(B963,'Info Sheet'!$L$2:$L$3,'Info Sheet'!$J$2:$J$3)</f>
        <v>Non-Rainy</v>
      </c>
      <c r="E963" s="172">
        <f>IF(D963='Info Sheet'!$J$3,'Info Sheet'!$M$3,'Info Sheet'!$M$2)</f>
        <v>1</v>
      </c>
      <c r="F963">
        <f>ROUNDDOWN(IF((C963*E963)&gt;'Info Sheet'!$B$21,'Info Sheet'!$B$21,(C963*E963)),0)</f>
        <v>170</v>
      </c>
      <c r="G963">
        <f t="shared" si="45"/>
        <v>3884.5000000000005</v>
      </c>
      <c r="H963" s="10">
        <f t="shared" si="46"/>
        <v>3404.5000000000005</v>
      </c>
    </row>
    <row r="964" spans="1:8">
      <c r="A964" s="51">
        <v>931</v>
      </c>
      <c r="B964" s="61">
        <v>0.49905015145073461</v>
      </c>
      <c r="C964" s="61">
        <f t="shared" si="44"/>
        <v>156</v>
      </c>
      <c r="D964" t="str">
        <f>LOOKUP(B964,'Info Sheet'!$L$2:$L$3,'Info Sheet'!$J$2:$J$3)</f>
        <v>Non-Rainy</v>
      </c>
      <c r="E964" s="172">
        <f>IF(D964='Info Sheet'!$J$3,'Info Sheet'!$M$3,'Info Sheet'!$M$2)</f>
        <v>1</v>
      </c>
      <c r="F964">
        <f>ROUNDDOWN(IF((C964*E964)&gt;'Info Sheet'!$B$21,'Info Sheet'!$B$21,(C964*E964)),0)</f>
        <v>156</v>
      </c>
      <c r="G964">
        <f t="shared" si="45"/>
        <v>3564.6000000000004</v>
      </c>
      <c r="H964" s="10">
        <f t="shared" si="46"/>
        <v>3084.6000000000004</v>
      </c>
    </row>
    <row r="965" spans="1:8">
      <c r="A965" s="51">
        <v>932</v>
      </c>
      <c r="B965" s="61">
        <v>0.11466787365251041</v>
      </c>
      <c r="C965" s="61">
        <f t="shared" si="44"/>
        <v>138</v>
      </c>
      <c r="D965" t="str">
        <f>LOOKUP(B965,'Info Sheet'!$L$2:$L$3,'Info Sheet'!$J$2:$J$3)</f>
        <v>Rainy, p</v>
      </c>
      <c r="E965" s="172">
        <f>IF(D965='Info Sheet'!$J$3,'Info Sheet'!$M$3,'Info Sheet'!$M$2)</f>
        <v>0.7</v>
      </c>
      <c r="F965">
        <f>ROUNDDOWN(IF((C965*E965)&gt;'Info Sheet'!$B$21,'Info Sheet'!$B$21,(C965*E965)),0)</f>
        <v>96</v>
      </c>
      <c r="G965">
        <f t="shared" si="45"/>
        <v>2193.6000000000004</v>
      </c>
      <c r="H965" s="10">
        <f t="shared" si="46"/>
        <v>1713.6000000000004</v>
      </c>
    </row>
    <row r="966" spans="1:8">
      <c r="A966" s="51">
        <v>933</v>
      </c>
      <c r="B966" s="61">
        <v>0.79252579715305427</v>
      </c>
      <c r="C966" s="61">
        <f t="shared" si="44"/>
        <v>169</v>
      </c>
      <c r="D966" t="str">
        <f>LOOKUP(B966,'Info Sheet'!$L$2:$L$3,'Info Sheet'!$J$2:$J$3)</f>
        <v>Non-Rainy</v>
      </c>
      <c r="E966" s="172">
        <f>IF(D966='Info Sheet'!$J$3,'Info Sheet'!$M$3,'Info Sheet'!$M$2)</f>
        <v>1</v>
      </c>
      <c r="F966">
        <f>ROUNDDOWN(IF((C966*E966)&gt;'Info Sheet'!$B$21,'Info Sheet'!$B$21,(C966*E966)),0)</f>
        <v>169</v>
      </c>
      <c r="G966">
        <f t="shared" si="45"/>
        <v>3861.65</v>
      </c>
      <c r="H966" s="10">
        <f t="shared" si="46"/>
        <v>3381.65</v>
      </c>
    </row>
    <row r="967" spans="1:8">
      <c r="A967" s="51">
        <v>934</v>
      </c>
      <c r="B967" s="61">
        <v>0.96629664998967546</v>
      </c>
      <c r="C967" s="61">
        <f t="shared" si="44"/>
        <v>185</v>
      </c>
      <c r="D967" t="str">
        <f>LOOKUP(B967,'Info Sheet'!$L$2:$L$3,'Info Sheet'!$J$2:$J$3)</f>
        <v>Non-Rainy</v>
      </c>
      <c r="E967" s="172">
        <f>IF(D967='Info Sheet'!$J$3,'Info Sheet'!$M$3,'Info Sheet'!$M$2)</f>
        <v>1</v>
      </c>
      <c r="F967">
        <f>ROUNDDOWN(IF((C967*E967)&gt;'Info Sheet'!$B$21,'Info Sheet'!$B$21,(C967*E967)),0)</f>
        <v>185</v>
      </c>
      <c r="G967">
        <f t="shared" si="45"/>
        <v>4227.25</v>
      </c>
      <c r="H967" s="10">
        <f t="shared" si="46"/>
        <v>3747.25</v>
      </c>
    </row>
    <row r="968" spans="1:8">
      <c r="A968" s="51">
        <v>935</v>
      </c>
      <c r="B968" s="61">
        <v>0.84551175004184065</v>
      </c>
      <c r="C968" s="61">
        <f t="shared" si="44"/>
        <v>172</v>
      </c>
      <c r="D968" t="str">
        <f>LOOKUP(B968,'Info Sheet'!$L$2:$L$3,'Info Sheet'!$J$2:$J$3)</f>
        <v>Non-Rainy</v>
      </c>
      <c r="E968" s="172">
        <f>IF(D968='Info Sheet'!$J$3,'Info Sheet'!$M$3,'Info Sheet'!$M$2)</f>
        <v>1</v>
      </c>
      <c r="F968">
        <f>ROUNDDOWN(IF((C968*E968)&gt;'Info Sheet'!$B$21,'Info Sheet'!$B$21,(C968*E968)),0)</f>
        <v>172</v>
      </c>
      <c r="G968">
        <f t="shared" si="45"/>
        <v>3930.2000000000003</v>
      </c>
      <c r="H968" s="10">
        <f t="shared" si="46"/>
        <v>3450.2000000000003</v>
      </c>
    </row>
    <row r="969" spans="1:8">
      <c r="A969" s="51">
        <v>936</v>
      </c>
      <c r="B969" s="61">
        <v>0.71173929141130199</v>
      </c>
      <c r="C969" s="61">
        <f t="shared" si="44"/>
        <v>165</v>
      </c>
      <c r="D969" t="str">
        <f>LOOKUP(B969,'Info Sheet'!$L$2:$L$3,'Info Sheet'!$J$2:$J$3)</f>
        <v>Non-Rainy</v>
      </c>
      <c r="E969" s="172">
        <f>IF(D969='Info Sheet'!$J$3,'Info Sheet'!$M$3,'Info Sheet'!$M$2)</f>
        <v>1</v>
      </c>
      <c r="F969">
        <f>ROUNDDOWN(IF((C969*E969)&gt;'Info Sheet'!$B$21,'Info Sheet'!$B$21,(C969*E969)),0)</f>
        <v>165</v>
      </c>
      <c r="G969">
        <f t="shared" si="45"/>
        <v>3770.2500000000005</v>
      </c>
      <c r="H969" s="10">
        <f t="shared" si="46"/>
        <v>3290.2500000000005</v>
      </c>
    </row>
    <row r="970" spans="1:8">
      <c r="A970" s="51">
        <v>937</v>
      </c>
      <c r="B970" s="61">
        <v>0.10101849720735567</v>
      </c>
      <c r="C970" s="61">
        <f t="shared" si="44"/>
        <v>136</v>
      </c>
      <c r="D970" t="str">
        <f>LOOKUP(B970,'Info Sheet'!$L$2:$L$3,'Info Sheet'!$J$2:$J$3)</f>
        <v>Rainy, p</v>
      </c>
      <c r="E970" s="172">
        <f>IF(D970='Info Sheet'!$J$3,'Info Sheet'!$M$3,'Info Sheet'!$M$2)</f>
        <v>0.7</v>
      </c>
      <c r="F970">
        <f>ROUNDDOWN(IF((C970*E970)&gt;'Info Sheet'!$B$21,'Info Sheet'!$B$21,(C970*E970)),0)</f>
        <v>95</v>
      </c>
      <c r="G970">
        <f t="shared" si="45"/>
        <v>2170.75</v>
      </c>
      <c r="H970" s="10">
        <f t="shared" si="46"/>
        <v>1690.75</v>
      </c>
    </row>
    <row r="971" spans="1:8">
      <c r="A971" s="51">
        <v>938</v>
      </c>
      <c r="B971" s="61">
        <v>0.99860817433163629</v>
      </c>
      <c r="C971" s="61">
        <f t="shared" si="44"/>
        <v>203</v>
      </c>
      <c r="D971" t="str">
        <f>LOOKUP(B971,'Info Sheet'!$L$2:$L$3,'Info Sheet'!$J$2:$J$3)</f>
        <v>Non-Rainy</v>
      </c>
      <c r="E971" s="172">
        <f>IF(D971='Info Sheet'!$J$3,'Info Sheet'!$M$3,'Info Sheet'!$M$2)</f>
        <v>1</v>
      </c>
      <c r="F971">
        <f>ROUNDDOWN(IF((C971*E971)&gt;'Info Sheet'!$B$21,'Info Sheet'!$B$21,(C971*E971)),0)</f>
        <v>188</v>
      </c>
      <c r="G971">
        <f t="shared" si="45"/>
        <v>4295.8</v>
      </c>
      <c r="H971" s="10">
        <f t="shared" si="46"/>
        <v>3815.8</v>
      </c>
    </row>
    <row r="972" spans="1:8">
      <c r="A972" s="51">
        <v>939</v>
      </c>
      <c r="B972" s="61">
        <v>2.9670543191261056E-2</v>
      </c>
      <c r="C972" s="61">
        <f t="shared" si="44"/>
        <v>127</v>
      </c>
      <c r="D972" t="str">
        <f>LOOKUP(B972,'Info Sheet'!$L$2:$L$3,'Info Sheet'!$J$2:$J$3)</f>
        <v>Rainy, p</v>
      </c>
      <c r="E972" s="172">
        <f>IF(D972='Info Sheet'!$J$3,'Info Sheet'!$M$3,'Info Sheet'!$M$2)</f>
        <v>0.7</v>
      </c>
      <c r="F972">
        <f>ROUNDDOWN(IF((C972*E972)&gt;'Info Sheet'!$B$21,'Info Sheet'!$B$21,(C972*E972)),0)</f>
        <v>88</v>
      </c>
      <c r="G972">
        <f t="shared" si="45"/>
        <v>2010.8000000000002</v>
      </c>
      <c r="H972" s="10">
        <f t="shared" si="46"/>
        <v>1530.8000000000002</v>
      </c>
    </row>
    <row r="973" spans="1:8">
      <c r="A973" s="51">
        <v>940</v>
      </c>
      <c r="B973" s="61">
        <v>4.3211159359297313E-2</v>
      </c>
      <c r="C973" s="61">
        <f t="shared" si="44"/>
        <v>130</v>
      </c>
      <c r="D973" t="str">
        <f>LOOKUP(B973,'Info Sheet'!$L$2:$L$3,'Info Sheet'!$J$2:$J$3)</f>
        <v>Rainy, p</v>
      </c>
      <c r="E973" s="172">
        <f>IF(D973='Info Sheet'!$J$3,'Info Sheet'!$M$3,'Info Sheet'!$M$2)</f>
        <v>0.7</v>
      </c>
      <c r="F973">
        <f>ROUNDDOWN(IF((C973*E973)&gt;'Info Sheet'!$B$21,'Info Sheet'!$B$21,(C973*E973)),0)</f>
        <v>91</v>
      </c>
      <c r="G973">
        <f t="shared" si="45"/>
        <v>2079.35</v>
      </c>
      <c r="H973" s="10">
        <f t="shared" si="46"/>
        <v>1599.35</v>
      </c>
    </row>
    <row r="974" spans="1:8">
      <c r="A974" s="51">
        <v>941</v>
      </c>
      <c r="B974" s="61">
        <v>3.1792903568178321E-2</v>
      </c>
      <c r="C974" s="61">
        <f t="shared" si="44"/>
        <v>127</v>
      </c>
      <c r="D974" t="str">
        <f>LOOKUP(B974,'Info Sheet'!$L$2:$L$3,'Info Sheet'!$J$2:$J$3)</f>
        <v>Rainy, p</v>
      </c>
      <c r="E974" s="172">
        <f>IF(D974='Info Sheet'!$J$3,'Info Sheet'!$M$3,'Info Sheet'!$M$2)</f>
        <v>0.7</v>
      </c>
      <c r="F974">
        <f>ROUNDDOWN(IF((C974*E974)&gt;'Info Sheet'!$B$21,'Info Sheet'!$B$21,(C974*E974)),0)</f>
        <v>88</v>
      </c>
      <c r="G974">
        <f t="shared" si="45"/>
        <v>2010.8000000000002</v>
      </c>
      <c r="H974" s="10">
        <f t="shared" si="46"/>
        <v>1530.8000000000002</v>
      </c>
    </row>
    <row r="975" spans="1:8">
      <c r="A975" s="51">
        <v>942</v>
      </c>
      <c r="B975" s="61">
        <v>0.77004446891798439</v>
      </c>
      <c r="C975" s="61">
        <f t="shared" si="44"/>
        <v>168</v>
      </c>
      <c r="D975" t="str">
        <f>LOOKUP(B975,'Info Sheet'!$L$2:$L$3,'Info Sheet'!$J$2:$J$3)</f>
        <v>Non-Rainy</v>
      </c>
      <c r="E975" s="172">
        <f>IF(D975='Info Sheet'!$J$3,'Info Sheet'!$M$3,'Info Sheet'!$M$2)</f>
        <v>1</v>
      </c>
      <c r="F975">
        <f>ROUNDDOWN(IF((C975*E975)&gt;'Info Sheet'!$B$21,'Info Sheet'!$B$21,(C975*E975)),0)</f>
        <v>168</v>
      </c>
      <c r="G975">
        <f t="shared" si="45"/>
        <v>3838.8</v>
      </c>
      <c r="H975" s="10">
        <f t="shared" si="46"/>
        <v>3358.8</v>
      </c>
    </row>
    <row r="976" spans="1:8">
      <c r="A976" s="51">
        <v>943</v>
      </c>
      <c r="B976" s="61">
        <v>0.56435731390647925</v>
      </c>
      <c r="C976" s="61">
        <f t="shared" si="44"/>
        <v>159</v>
      </c>
      <c r="D976" t="str">
        <f>LOOKUP(B976,'Info Sheet'!$L$2:$L$3,'Info Sheet'!$J$2:$J$3)</f>
        <v>Non-Rainy</v>
      </c>
      <c r="E976" s="172">
        <f>IF(D976='Info Sheet'!$J$3,'Info Sheet'!$M$3,'Info Sheet'!$M$2)</f>
        <v>1</v>
      </c>
      <c r="F976">
        <f>ROUNDDOWN(IF((C976*E976)&gt;'Info Sheet'!$B$21,'Info Sheet'!$B$21,(C976*E976)),0)</f>
        <v>159</v>
      </c>
      <c r="G976">
        <f t="shared" si="45"/>
        <v>3633.15</v>
      </c>
      <c r="H976" s="10">
        <f t="shared" si="46"/>
        <v>3153.15</v>
      </c>
    </row>
    <row r="977" spans="1:8">
      <c r="A977" s="51">
        <v>944</v>
      </c>
      <c r="B977" s="61">
        <v>0.63992604930526653</v>
      </c>
      <c r="C977" s="61">
        <f t="shared" si="44"/>
        <v>162</v>
      </c>
      <c r="D977" t="str">
        <f>LOOKUP(B977,'Info Sheet'!$L$2:$L$3,'Info Sheet'!$J$2:$J$3)</f>
        <v>Non-Rainy</v>
      </c>
      <c r="E977" s="172">
        <f>IF(D977='Info Sheet'!$J$3,'Info Sheet'!$M$3,'Info Sheet'!$M$2)</f>
        <v>1</v>
      </c>
      <c r="F977">
        <f>ROUNDDOWN(IF((C977*E977)&gt;'Info Sheet'!$B$21,'Info Sheet'!$B$21,(C977*E977)),0)</f>
        <v>162</v>
      </c>
      <c r="G977">
        <f t="shared" si="45"/>
        <v>3701.7000000000003</v>
      </c>
      <c r="H977" s="10">
        <f t="shared" si="46"/>
        <v>3221.7000000000003</v>
      </c>
    </row>
    <row r="978" spans="1:8">
      <c r="A978" s="51">
        <v>945</v>
      </c>
      <c r="B978" s="61">
        <v>0.12958341765787551</v>
      </c>
      <c r="C978" s="61">
        <f t="shared" si="44"/>
        <v>139</v>
      </c>
      <c r="D978" t="str">
        <f>LOOKUP(B978,'Info Sheet'!$L$2:$L$3,'Info Sheet'!$J$2:$J$3)</f>
        <v>Rainy, p</v>
      </c>
      <c r="E978" s="172">
        <f>IF(D978='Info Sheet'!$J$3,'Info Sheet'!$M$3,'Info Sheet'!$M$2)</f>
        <v>0.7</v>
      </c>
      <c r="F978">
        <f>ROUNDDOWN(IF((C978*E978)&gt;'Info Sheet'!$B$21,'Info Sheet'!$B$21,(C978*E978)),0)</f>
        <v>97</v>
      </c>
      <c r="G978">
        <f t="shared" si="45"/>
        <v>2216.4500000000003</v>
      </c>
      <c r="H978" s="10">
        <f t="shared" si="46"/>
        <v>1736.4500000000003</v>
      </c>
    </row>
    <row r="979" spans="1:8">
      <c r="A979" s="51">
        <v>946</v>
      </c>
      <c r="B979" s="61">
        <v>0.52818919584389612</v>
      </c>
      <c r="C979" s="61">
        <f t="shared" si="44"/>
        <v>157</v>
      </c>
      <c r="D979" t="str">
        <f>LOOKUP(B979,'Info Sheet'!$L$2:$L$3,'Info Sheet'!$J$2:$J$3)</f>
        <v>Non-Rainy</v>
      </c>
      <c r="E979" s="172">
        <f>IF(D979='Info Sheet'!$J$3,'Info Sheet'!$M$3,'Info Sheet'!$M$2)</f>
        <v>1</v>
      </c>
      <c r="F979">
        <f>ROUNDDOWN(IF((C979*E979)&gt;'Info Sheet'!$B$21,'Info Sheet'!$B$21,(C979*E979)),0)</f>
        <v>157</v>
      </c>
      <c r="G979">
        <f t="shared" si="45"/>
        <v>3587.4500000000003</v>
      </c>
      <c r="H979" s="10">
        <f t="shared" si="46"/>
        <v>3107.4500000000003</v>
      </c>
    </row>
    <row r="980" spans="1:8">
      <c r="A980" s="51">
        <v>947</v>
      </c>
      <c r="B980" s="61">
        <v>3.5389570905017709E-2</v>
      </c>
      <c r="C980" s="61">
        <f t="shared" si="44"/>
        <v>128</v>
      </c>
      <c r="D980" t="str">
        <f>LOOKUP(B980,'Info Sheet'!$L$2:$L$3,'Info Sheet'!$J$2:$J$3)</f>
        <v>Rainy, p</v>
      </c>
      <c r="E980" s="172">
        <f>IF(D980='Info Sheet'!$J$3,'Info Sheet'!$M$3,'Info Sheet'!$M$2)</f>
        <v>0.7</v>
      </c>
      <c r="F980">
        <f>ROUNDDOWN(IF((C980*E980)&gt;'Info Sheet'!$B$21,'Info Sheet'!$B$21,(C980*E980)),0)</f>
        <v>89</v>
      </c>
      <c r="G980">
        <f t="shared" si="45"/>
        <v>2033.65</v>
      </c>
      <c r="H980" s="10">
        <f t="shared" si="46"/>
        <v>1553.65</v>
      </c>
    </row>
    <row r="981" spans="1:8">
      <c r="A981" s="51">
        <v>948</v>
      </c>
      <c r="B981" s="61">
        <v>0.9635221932700232</v>
      </c>
      <c r="C981" s="61">
        <f t="shared" si="44"/>
        <v>184</v>
      </c>
      <c r="D981" t="str">
        <f>LOOKUP(B981,'Info Sheet'!$L$2:$L$3,'Info Sheet'!$J$2:$J$3)</f>
        <v>Non-Rainy</v>
      </c>
      <c r="E981" s="172">
        <f>IF(D981='Info Sheet'!$J$3,'Info Sheet'!$M$3,'Info Sheet'!$M$2)</f>
        <v>1</v>
      </c>
      <c r="F981">
        <f>ROUNDDOWN(IF((C981*E981)&gt;'Info Sheet'!$B$21,'Info Sheet'!$B$21,(C981*E981)),0)</f>
        <v>184</v>
      </c>
      <c r="G981">
        <f t="shared" si="45"/>
        <v>4204.4000000000005</v>
      </c>
      <c r="H981" s="10">
        <f t="shared" si="46"/>
        <v>3724.4000000000005</v>
      </c>
    </row>
    <row r="982" spans="1:8">
      <c r="A982" s="51">
        <v>949</v>
      </c>
      <c r="B982" s="61">
        <v>0.10347854251786859</v>
      </c>
      <c r="C982" s="61">
        <f t="shared" si="44"/>
        <v>137</v>
      </c>
      <c r="D982" t="str">
        <f>LOOKUP(B982,'Info Sheet'!$L$2:$L$3,'Info Sheet'!$J$2:$J$3)</f>
        <v>Rainy, p</v>
      </c>
      <c r="E982" s="172">
        <f>IF(D982='Info Sheet'!$J$3,'Info Sheet'!$M$3,'Info Sheet'!$M$2)</f>
        <v>0.7</v>
      </c>
      <c r="F982">
        <f>ROUNDDOWN(IF((C982*E982)&gt;'Info Sheet'!$B$21,'Info Sheet'!$B$21,(C982*E982)),0)</f>
        <v>95</v>
      </c>
      <c r="G982">
        <f t="shared" si="45"/>
        <v>2170.75</v>
      </c>
      <c r="H982" s="10">
        <f t="shared" si="46"/>
        <v>1690.75</v>
      </c>
    </row>
    <row r="983" spans="1:8">
      <c r="A983" s="51">
        <v>950</v>
      </c>
      <c r="B983" s="61">
        <v>0.61136215494641766</v>
      </c>
      <c r="C983" s="61">
        <f t="shared" si="44"/>
        <v>161</v>
      </c>
      <c r="D983" t="str">
        <f>LOOKUP(B983,'Info Sheet'!$L$2:$L$3,'Info Sheet'!$J$2:$J$3)</f>
        <v>Non-Rainy</v>
      </c>
      <c r="E983" s="172">
        <f>IF(D983='Info Sheet'!$J$3,'Info Sheet'!$M$3,'Info Sheet'!$M$2)</f>
        <v>1</v>
      </c>
      <c r="F983">
        <f>ROUNDDOWN(IF((C983*E983)&gt;'Info Sheet'!$B$21,'Info Sheet'!$B$21,(C983*E983)),0)</f>
        <v>161</v>
      </c>
      <c r="G983">
        <f t="shared" si="45"/>
        <v>3678.8500000000004</v>
      </c>
      <c r="H983" s="10">
        <f t="shared" si="46"/>
        <v>3198.8500000000004</v>
      </c>
    </row>
    <row r="984" spans="1:8">
      <c r="A984" s="51">
        <v>951</v>
      </c>
      <c r="B984" s="61">
        <v>0.30448966234883168</v>
      </c>
      <c r="C984" s="61">
        <f t="shared" si="44"/>
        <v>148</v>
      </c>
      <c r="D984" t="str">
        <f>LOOKUP(B984,'Info Sheet'!$L$2:$L$3,'Info Sheet'!$J$2:$J$3)</f>
        <v>Rainy, p</v>
      </c>
      <c r="E984" s="172">
        <f>IF(D984='Info Sheet'!$J$3,'Info Sheet'!$M$3,'Info Sheet'!$M$2)</f>
        <v>0.7</v>
      </c>
      <c r="F984">
        <f>ROUNDDOWN(IF((C984*E984)&gt;'Info Sheet'!$B$21,'Info Sheet'!$B$21,(C984*E984)),0)</f>
        <v>103</v>
      </c>
      <c r="G984">
        <f t="shared" si="45"/>
        <v>2353.5500000000002</v>
      </c>
      <c r="H984" s="10">
        <f t="shared" si="46"/>
        <v>1873.5500000000002</v>
      </c>
    </row>
    <row r="985" spans="1:8">
      <c r="A985" s="51">
        <v>952</v>
      </c>
      <c r="B985" s="61">
        <v>2.1592504185705685E-3</v>
      </c>
      <c r="C985" s="61">
        <f t="shared" si="44"/>
        <v>112</v>
      </c>
      <c r="D985" t="str">
        <f>LOOKUP(B985,'Info Sheet'!$L$2:$L$3,'Info Sheet'!$J$2:$J$3)</f>
        <v>Rainy, p</v>
      </c>
      <c r="E985" s="172">
        <f>IF(D985='Info Sheet'!$J$3,'Info Sheet'!$M$3,'Info Sheet'!$M$2)</f>
        <v>0.7</v>
      </c>
      <c r="F985">
        <f>ROUNDDOWN(IF((C985*E985)&gt;'Info Sheet'!$B$21,'Info Sheet'!$B$21,(C985*E985)),0)</f>
        <v>78</v>
      </c>
      <c r="G985">
        <f t="shared" si="45"/>
        <v>1782.3000000000002</v>
      </c>
      <c r="H985" s="10">
        <f t="shared" si="46"/>
        <v>1302.3000000000002</v>
      </c>
    </row>
    <row r="986" spans="1:8">
      <c r="A986" s="51">
        <v>953</v>
      </c>
      <c r="B986" s="61">
        <v>0.6473566912069656</v>
      </c>
      <c r="C986" s="61">
        <f t="shared" si="44"/>
        <v>162</v>
      </c>
      <c r="D986" t="str">
        <f>LOOKUP(B986,'Info Sheet'!$L$2:$L$3,'Info Sheet'!$J$2:$J$3)</f>
        <v>Non-Rainy</v>
      </c>
      <c r="E986" s="172">
        <f>IF(D986='Info Sheet'!$J$3,'Info Sheet'!$M$3,'Info Sheet'!$M$2)</f>
        <v>1</v>
      </c>
      <c r="F986">
        <f>ROUNDDOWN(IF((C986*E986)&gt;'Info Sheet'!$B$21,'Info Sheet'!$B$21,(C986*E986)),0)</f>
        <v>162</v>
      </c>
      <c r="G986">
        <f t="shared" si="45"/>
        <v>3701.7000000000003</v>
      </c>
      <c r="H986" s="10">
        <f t="shared" si="46"/>
        <v>3221.7000000000003</v>
      </c>
    </row>
    <row r="987" spans="1:8">
      <c r="A987" s="51">
        <v>954</v>
      </c>
      <c r="B987" s="61">
        <v>0.27190942575518495</v>
      </c>
      <c r="C987" s="61">
        <f t="shared" si="44"/>
        <v>147</v>
      </c>
      <c r="D987" t="str">
        <f>LOOKUP(B987,'Info Sheet'!$L$2:$L$3,'Info Sheet'!$J$2:$J$3)</f>
        <v>Rainy, p</v>
      </c>
      <c r="E987" s="172">
        <f>IF(D987='Info Sheet'!$J$3,'Info Sheet'!$M$3,'Info Sheet'!$M$2)</f>
        <v>0.7</v>
      </c>
      <c r="F987">
        <f>ROUNDDOWN(IF((C987*E987)&gt;'Info Sheet'!$B$21,'Info Sheet'!$B$21,(C987*E987)),0)</f>
        <v>102</v>
      </c>
      <c r="G987">
        <f t="shared" si="45"/>
        <v>2330.7000000000003</v>
      </c>
      <c r="H987" s="10">
        <f t="shared" si="46"/>
        <v>1850.7000000000003</v>
      </c>
    </row>
    <row r="988" spans="1:8">
      <c r="A988" s="51">
        <v>955</v>
      </c>
      <c r="B988" s="61">
        <v>0.3389560936465944</v>
      </c>
      <c r="C988" s="61">
        <f t="shared" si="44"/>
        <v>150</v>
      </c>
      <c r="D988" t="str">
        <f>LOOKUP(B988,'Info Sheet'!$L$2:$L$3,'Info Sheet'!$J$2:$J$3)</f>
        <v>Rainy, p</v>
      </c>
      <c r="E988" s="172">
        <f>IF(D988='Info Sheet'!$J$3,'Info Sheet'!$M$3,'Info Sheet'!$M$2)</f>
        <v>0.7</v>
      </c>
      <c r="F988">
        <f>ROUNDDOWN(IF((C988*E988)&gt;'Info Sheet'!$B$21,'Info Sheet'!$B$21,(C988*E988)),0)</f>
        <v>105</v>
      </c>
      <c r="G988">
        <f t="shared" si="45"/>
        <v>2399.25</v>
      </c>
      <c r="H988" s="10">
        <f t="shared" si="46"/>
        <v>1919.25</v>
      </c>
    </row>
    <row r="989" spans="1:8">
      <c r="A989" s="51">
        <v>956</v>
      </c>
      <c r="B989" s="61">
        <v>0.97243387207088439</v>
      </c>
      <c r="C989" s="61">
        <f t="shared" si="44"/>
        <v>186</v>
      </c>
      <c r="D989" t="str">
        <f>LOOKUP(B989,'Info Sheet'!$L$2:$L$3,'Info Sheet'!$J$2:$J$3)</f>
        <v>Non-Rainy</v>
      </c>
      <c r="E989" s="172">
        <f>IF(D989='Info Sheet'!$J$3,'Info Sheet'!$M$3,'Info Sheet'!$M$2)</f>
        <v>1</v>
      </c>
      <c r="F989">
        <f>ROUNDDOWN(IF((C989*E989)&gt;'Info Sheet'!$B$21,'Info Sheet'!$B$21,(C989*E989)),0)</f>
        <v>186</v>
      </c>
      <c r="G989">
        <f t="shared" si="45"/>
        <v>4250.1000000000004</v>
      </c>
      <c r="H989" s="10">
        <f t="shared" si="46"/>
        <v>3770.1000000000004</v>
      </c>
    </row>
    <row r="990" spans="1:8">
      <c r="A990" s="51">
        <v>957</v>
      </c>
      <c r="B990" s="61">
        <v>0.1336319161858347</v>
      </c>
      <c r="C990" s="61">
        <f t="shared" si="44"/>
        <v>139</v>
      </c>
      <c r="D990" t="str">
        <f>LOOKUP(B990,'Info Sheet'!$L$2:$L$3,'Info Sheet'!$J$2:$J$3)</f>
        <v>Rainy, p</v>
      </c>
      <c r="E990" s="172">
        <f>IF(D990='Info Sheet'!$J$3,'Info Sheet'!$M$3,'Info Sheet'!$M$2)</f>
        <v>0.7</v>
      </c>
      <c r="F990">
        <f>ROUNDDOWN(IF((C990*E990)&gt;'Info Sheet'!$B$21,'Info Sheet'!$B$21,(C990*E990)),0)</f>
        <v>97</v>
      </c>
      <c r="G990">
        <f t="shared" si="45"/>
        <v>2216.4500000000003</v>
      </c>
      <c r="H990" s="10">
        <f t="shared" si="46"/>
        <v>1736.4500000000003</v>
      </c>
    </row>
    <row r="991" spans="1:8">
      <c r="A991" s="51">
        <v>958</v>
      </c>
      <c r="B991" s="61">
        <v>6.2413302912643243E-2</v>
      </c>
      <c r="C991" s="61">
        <f t="shared" si="44"/>
        <v>132</v>
      </c>
      <c r="D991" t="str">
        <f>LOOKUP(B991,'Info Sheet'!$L$2:$L$3,'Info Sheet'!$J$2:$J$3)</f>
        <v>Rainy, p</v>
      </c>
      <c r="E991" s="172">
        <f>IF(D991='Info Sheet'!$J$3,'Info Sheet'!$M$3,'Info Sheet'!$M$2)</f>
        <v>0.7</v>
      </c>
      <c r="F991">
        <f>ROUNDDOWN(IF((C991*E991)&gt;'Info Sheet'!$B$21,'Info Sheet'!$B$21,(C991*E991)),0)</f>
        <v>92</v>
      </c>
      <c r="G991">
        <f t="shared" si="45"/>
        <v>2102.2000000000003</v>
      </c>
      <c r="H991" s="10">
        <f t="shared" si="46"/>
        <v>1622.2000000000003</v>
      </c>
    </row>
    <row r="992" spans="1:8">
      <c r="A992" s="51">
        <v>959</v>
      </c>
      <c r="B992" s="61">
        <v>0.30052391410953017</v>
      </c>
      <c r="C992" s="61">
        <f t="shared" si="44"/>
        <v>148</v>
      </c>
      <c r="D992" t="str">
        <f>LOOKUP(B992,'Info Sheet'!$L$2:$L$3,'Info Sheet'!$J$2:$J$3)</f>
        <v>Rainy, p</v>
      </c>
      <c r="E992" s="172">
        <f>IF(D992='Info Sheet'!$J$3,'Info Sheet'!$M$3,'Info Sheet'!$M$2)</f>
        <v>0.7</v>
      </c>
      <c r="F992">
        <f>ROUNDDOWN(IF((C992*E992)&gt;'Info Sheet'!$B$21,'Info Sheet'!$B$21,(C992*E992)),0)</f>
        <v>103</v>
      </c>
      <c r="G992">
        <f t="shared" si="45"/>
        <v>2353.5500000000002</v>
      </c>
      <c r="H992" s="10">
        <f t="shared" si="46"/>
        <v>1873.5500000000002</v>
      </c>
    </row>
    <row r="993" spans="1:8">
      <c r="A993" s="51">
        <v>960</v>
      </c>
      <c r="B993" s="61">
        <v>0.81554245800070246</v>
      </c>
      <c r="C993" s="61">
        <f t="shared" si="44"/>
        <v>170</v>
      </c>
      <c r="D993" t="str">
        <f>LOOKUP(B993,'Info Sheet'!$L$2:$L$3,'Info Sheet'!$J$2:$J$3)</f>
        <v>Non-Rainy</v>
      </c>
      <c r="E993" s="172">
        <f>IF(D993='Info Sheet'!$J$3,'Info Sheet'!$M$3,'Info Sheet'!$M$2)</f>
        <v>1</v>
      </c>
      <c r="F993">
        <f>ROUNDDOWN(IF((C993*E993)&gt;'Info Sheet'!$B$21,'Info Sheet'!$B$21,(C993*E993)),0)</f>
        <v>170</v>
      </c>
      <c r="G993">
        <f t="shared" si="45"/>
        <v>3884.5000000000005</v>
      </c>
      <c r="H993" s="10">
        <f t="shared" si="46"/>
        <v>3404.5000000000005</v>
      </c>
    </row>
    <row r="994" spans="1:8">
      <c r="A994" s="51">
        <v>961</v>
      </c>
      <c r="B994" s="61">
        <v>0.80367398712968052</v>
      </c>
      <c r="C994" s="61">
        <f t="shared" ref="C994:C1033" si="47">ROUNDDOWN(_xlfn.NORM.INV(B994,$B$18,$B$22),0)</f>
        <v>170</v>
      </c>
      <c r="D994" t="str">
        <f>LOOKUP(B994,'Info Sheet'!$L$2:$L$3,'Info Sheet'!$J$2:$J$3)</f>
        <v>Non-Rainy</v>
      </c>
      <c r="E994" s="172">
        <f>IF(D994='Info Sheet'!$J$3,'Info Sheet'!$M$3,'Info Sheet'!$M$2)</f>
        <v>1</v>
      </c>
      <c r="F994">
        <f>ROUNDDOWN(IF((C994*E994)&gt;'Info Sheet'!$B$21,'Info Sheet'!$B$21,(C994*E994)),0)</f>
        <v>170</v>
      </c>
      <c r="G994">
        <f t="shared" ref="G994:G1033" si="48">F994*$J$27</f>
        <v>3884.5000000000005</v>
      </c>
      <c r="H994" s="10">
        <f t="shared" ref="H994:H1033" si="49">G994-$J$28</f>
        <v>3404.5000000000005</v>
      </c>
    </row>
    <row r="995" spans="1:8">
      <c r="A995" s="51">
        <v>962</v>
      </c>
      <c r="B995" s="61">
        <v>0.53215224838078323</v>
      </c>
      <c r="C995" s="61">
        <f t="shared" si="47"/>
        <v>158</v>
      </c>
      <c r="D995" t="str">
        <f>LOOKUP(B995,'Info Sheet'!$L$2:$L$3,'Info Sheet'!$J$2:$J$3)</f>
        <v>Non-Rainy</v>
      </c>
      <c r="E995" s="172">
        <f>IF(D995='Info Sheet'!$J$3,'Info Sheet'!$M$3,'Info Sheet'!$M$2)</f>
        <v>1</v>
      </c>
      <c r="F995">
        <f>ROUNDDOWN(IF((C995*E995)&gt;'Info Sheet'!$B$21,'Info Sheet'!$B$21,(C995*E995)),0)</f>
        <v>158</v>
      </c>
      <c r="G995">
        <f t="shared" si="48"/>
        <v>3610.3</v>
      </c>
      <c r="H995" s="10">
        <f t="shared" si="49"/>
        <v>3130.3</v>
      </c>
    </row>
    <row r="996" spans="1:8">
      <c r="A996" s="51">
        <v>963</v>
      </c>
      <c r="B996" s="61">
        <v>0.32230028482058293</v>
      </c>
      <c r="C996" s="61">
        <f t="shared" si="47"/>
        <v>149</v>
      </c>
      <c r="D996" t="str">
        <f>LOOKUP(B996,'Info Sheet'!$L$2:$L$3,'Info Sheet'!$J$2:$J$3)</f>
        <v>Rainy, p</v>
      </c>
      <c r="E996" s="172">
        <f>IF(D996='Info Sheet'!$J$3,'Info Sheet'!$M$3,'Info Sheet'!$M$2)</f>
        <v>0.7</v>
      </c>
      <c r="F996">
        <f>ROUNDDOWN(IF((C996*E996)&gt;'Info Sheet'!$B$21,'Info Sheet'!$B$21,(C996*E996)),0)</f>
        <v>104</v>
      </c>
      <c r="G996">
        <f t="shared" si="48"/>
        <v>2376.4</v>
      </c>
      <c r="H996" s="10">
        <f t="shared" si="49"/>
        <v>1896.4</v>
      </c>
    </row>
    <row r="997" spans="1:8">
      <c r="A997" s="51">
        <v>964</v>
      </c>
      <c r="B997" s="61">
        <v>0.39601263566475597</v>
      </c>
      <c r="C997" s="61">
        <f t="shared" si="47"/>
        <v>152</v>
      </c>
      <c r="D997" t="str">
        <f>LOOKUP(B997,'Info Sheet'!$L$2:$L$3,'Info Sheet'!$J$2:$J$3)</f>
        <v>Rainy, p</v>
      </c>
      <c r="E997" s="172">
        <f>IF(D997='Info Sheet'!$J$3,'Info Sheet'!$M$3,'Info Sheet'!$M$2)</f>
        <v>0.7</v>
      </c>
      <c r="F997">
        <f>ROUNDDOWN(IF((C997*E997)&gt;'Info Sheet'!$B$21,'Info Sheet'!$B$21,(C997*E997)),0)</f>
        <v>106</v>
      </c>
      <c r="G997">
        <f t="shared" si="48"/>
        <v>2422.1000000000004</v>
      </c>
      <c r="H997" s="10">
        <f t="shared" si="49"/>
        <v>1942.1000000000004</v>
      </c>
    </row>
    <row r="998" spans="1:8">
      <c r="A998" s="51">
        <v>965</v>
      </c>
      <c r="B998" s="61">
        <v>0.99681343959252855</v>
      </c>
      <c r="C998" s="61">
        <f t="shared" si="47"/>
        <v>199</v>
      </c>
      <c r="D998" t="str">
        <f>LOOKUP(B998,'Info Sheet'!$L$2:$L$3,'Info Sheet'!$J$2:$J$3)</f>
        <v>Non-Rainy</v>
      </c>
      <c r="E998" s="172">
        <f>IF(D998='Info Sheet'!$J$3,'Info Sheet'!$M$3,'Info Sheet'!$M$2)</f>
        <v>1</v>
      </c>
      <c r="F998">
        <f>ROUNDDOWN(IF((C998*E998)&gt;'Info Sheet'!$B$21,'Info Sheet'!$B$21,(C998*E998)),0)</f>
        <v>188</v>
      </c>
      <c r="G998">
        <f t="shared" si="48"/>
        <v>4295.8</v>
      </c>
      <c r="H998" s="10">
        <f t="shared" si="49"/>
        <v>3815.8</v>
      </c>
    </row>
    <row r="999" spans="1:8">
      <c r="A999" s="51">
        <v>966</v>
      </c>
      <c r="B999" s="61">
        <v>0.65195869879149848</v>
      </c>
      <c r="C999" s="61">
        <f t="shared" si="47"/>
        <v>162</v>
      </c>
      <c r="D999" t="str">
        <f>LOOKUP(B999,'Info Sheet'!$L$2:$L$3,'Info Sheet'!$J$2:$J$3)</f>
        <v>Non-Rainy</v>
      </c>
      <c r="E999" s="172">
        <f>IF(D999='Info Sheet'!$J$3,'Info Sheet'!$M$3,'Info Sheet'!$M$2)</f>
        <v>1</v>
      </c>
      <c r="F999">
        <f>ROUNDDOWN(IF((C999*E999)&gt;'Info Sheet'!$B$21,'Info Sheet'!$B$21,(C999*E999)),0)</f>
        <v>162</v>
      </c>
      <c r="G999">
        <f t="shared" si="48"/>
        <v>3701.7000000000003</v>
      </c>
      <c r="H999" s="10">
        <f t="shared" si="49"/>
        <v>3221.7000000000003</v>
      </c>
    </row>
    <row r="1000" spans="1:8">
      <c r="A1000" s="51">
        <v>967</v>
      </c>
      <c r="B1000" s="61">
        <v>0.62126896195083625</v>
      </c>
      <c r="C1000" s="61">
        <f t="shared" si="47"/>
        <v>161</v>
      </c>
      <c r="D1000" t="str">
        <f>LOOKUP(B1000,'Info Sheet'!$L$2:$L$3,'Info Sheet'!$J$2:$J$3)</f>
        <v>Non-Rainy</v>
      </c>
      <c r="E1000" s="172">
        <f>IF(D1000='Info Sheet'!$J$3,'Info Sheet'!$M$3,'Info Sheet'!$M$2)</f>
        <v>1</v>
      </c>
      <c r="F1000">
        <f>ROUNDDOWN(IF((C1000*E1000)&gt;'Info Sheet'!$B$21,'Info Sheet'!$B$21,(C1000*E1000)),0)</f>
        <v>161</v>
      </c>
      <c r="G1000">
        <f t="shared" si="48"/>
        <v>3678.8500000000004</v>
      </c>
      <c r="H1000" s="10">
        <f t="shared" si="49"/>
        <v>3198.8500000000004</v>
      </c>
    </row>
    <row r="1001" spans="1:8">
      <c r="A1001" s="51">
        <v>968</v>
      </c>
      <c r="B1001" s="61">
        <v>9.6424663645848119E-2</v>
      </c>
      <c r="C1001" s="61">
        <f t="shared" si="47"/>
        <v>136</v>
      </c>
      <c r="D1001" t="str">
        <f>LOOKUP(B1001,'Info Sheet'!$L$2:$L$3,'Info Sheet'!$J$2:$J$3)</f>
        <v>Rainy, p</v>
      </c>
      <c r="E1001" s="172">
        <f>IF(D1001='Info Sheet'!$J$3,'Info Sheet'!$M$3,'Info Sheet'!$M$2)</f>
        <v>0.7</v>
      </c>
      <c r="F1001">
        <f>ROUNDDOWN(IF((C1001*E1001)&gt;'Info Sheet'!$B$21,'Info Sheet'!$B$21,(C1001*E1001)),0)</f>
        <v>95</v>
      </c>
      <c r="G1001">
        <f t="shared" si="48"/>
        <v>2170.75</v>
      </c>
      <c r="H1001" s="10">
        <f t="shared" si="49"/>
        <v>1690.75</v>
      </c>
    </row>
    <row r="1002" spans="1:8">
      <c r="A1002" s="51">
        <v>969</v>
      </c>
      <c r="B1002" s="61">
        <v>0.48366481900767822</v>
      </c>
      <c r="C1002" s="61">
        <f t="shared" si="47"/>
        <v>156</v>
      </c>
      <c r="D1002" t="str">
        <f>LOOKUP(B1002,'Info Sheet'!$L$2:$L$3,'Info Sheet'!$J$2:$J$3)</f>
        <v>Non-Rainy</v>
      </c>
      <c r="E1002" s="172">
        <f>IF(D1002='Info Sheet'!$J$3,'Info Sheet'!$M$3,'Info Sheet'!$M$2)</f>
        <v>1</v>
      </c>
      <c r="F1002">
        <f>ROUNDDOWN(IF((C1002*E1002)&gt;'Info Sheet'!$B$21,'Info Sheet'!$B$21,(C1002*E1002)),0)</f>
        <v>156</v>
      </c>
      <c r="G1002">
        <f t="shared" si="48"/>
        <v>3564.6000000000004</v>
      </c>
      <c r="H1002" s="10">
        <f t="shared" si="49"/>
        <v>3084.6000000000004</v>
      </c>
    </row>
    <row r="1003" spans="1:8">
      <c r="A1003" s="51">
        <v>970</v>
      </c>
      <c r="B1003" s="61">
        <v>0.30141233855042182</v>
      </c>
      <c r="C1003" s="61">
        <f t="shared" si="47"/>
        <v>148</v>
      </c>
      <c r="D1003" t="str">
        <f>LOOKUP(B1003,'Info Sheet'!$L$2:$L$3,'Info Sheet'!$J$2:$J$3)</f>
        <v>Rainy, p</v>
      </c>
      <c r="E1003" s="172">
        <f>IF(D1003='Info Sheet'!$J$3,'Info Sheet'!$M$3,'Info Sheet'!$M$2)</f>
        <v>0.7</v>
      </c>
      <c r="F1003">
        <f>ROUNDDOWN(IF((C1003*E1003)&gt;'Info Sheet'!$B$21,'Info Sheet'!$B$21,(C1003*E1003)),0)</f>
        <v>103</v>
      </c>
      <c r="G1003">
        <f t="shared" si="48"/>
        <v>2353.5500000000002</v>
      </c>
      <c r="H1003" s="10">
        <f t="shared" si="49"/>
        <v>1873.5500000000002</v>
      </c>
    </row>
    <row r="1004" spans="1:8">
      <c r="A1004" s="51">
        <v>971</v>
      </c>
      <c r="B1004" s="61">
        <v>0.3321160594693765</v>
      </c>
      <c r="C1004" s="61">
        <f t="shared" si="47"/>
        <v>150</v>
      </c>
      <c r="D1004" t="str">
        <f>LOOKUP(B1004,'Info Sheet'!$L$2:$L$3,'Info Sheet'!$J$2:$J$3)</f>
        <v>Rainy, p</v>
      </c>
      <c r="E1004" s="172">
        <f>IF(D1004='Info Sheet'!$J$3,'Info Sheet'!$M$3,'Info Sheet'!$M$2)</f>
        <v>0.7</v>
      </c>
      <c r="F1004">
        <f>ROUNDDOWN(IF((C1004*E1004)&gt;'Info Sheet'!$B$21,'Info Sheet'!$B$21,(C1004*E1004)),0)</f>
        <v>105</v>
      </c>
      <c r="G1004">
        <f t="shared" si="48"/>
        <v>2399.25</v>
      </c>
      <c r="H1004" s="10">
        <f t="shared" si="49"/>
        <v>1919.25</v>
      </c>
    </row>
    <row r="1005" spans="1:8">
      <c r="A1005" s="51">
        <v>972</v>
      </c>
      <c r="B1005" s="61">
        <v>0.76171323756865073</v>
      </c>
      <c r="C1005" s="61">
        <f t="shared" si="47"/>
        <v>167</v>
      </c>
      <c r="D1005" t="str">
        <f>LOOKUP(B1005,'Info Sheet'!$L$2:$L$3,'Info Sheet'!$J$2:$J$3)</f>
        <v>Non-Rainy</v>
      </c>
      <c r="E1005" s="172">
        <f>IF(D1005='Info Sheet'!$J$3,'Info Sheet'!$M$3,'Info Sheet'!$M$2)</f>
        <v>1</v>
      </c>
      <c r="F1005">
        <f>ROUNDDOWN(IF((C1005*E1005)&gt;'Info Sheet'!$B$21,'Info Sheet'!$B$21,(C1005*E1005)),0)</f>
        <v>167</v>
      </c>
      <c r="G1005">
        <f t="shared" si="48"/>
        <v>3815.9500000000003</v>
      </c>
      <c r="H1005" s="10">
        <f t="shared" si="49"/>
        <v>3335.9500000000003</v>
      </c>
    </row>
    <row r="1006" spans="1:8">
      <c r="A1006" s="51">
        <v>973</v>
      </c>
      <c r="B1006" s="61">
        <v>0.50219618842681513</v>
      </c>
      <c r="C1006" s="61">
        <f t="shared" si="47"/>
        <v>156</v>
      </c>
      <c r="D1006" t="str">
        <f>LOOKUP(B1006,'Info Sheet'!$L$2:$L$3,'Info Sheet'!$J$2:$J$3)</f>
        <v>Non-Rainy</v>
      </c>
      <c r="E1006" s="172">
        <f>IF(D1006='Info Sheet'!$J$3,'Info Sheet'!$M$3,'Info Sheet'!$M$2)</f>
        <v>1</v>
      </c>
      <c r="F1006">
        <f>ROUNDDOWN(IF((C1006*E1006)&gt;'Info Sheet'!$B$21,'Info Sheet'!$B$21,(C1006*E1006)),0)</f>
        <v>156</v>
      </c>
      <c r="G1006">
        <f t="shared" si="48"/>
        <v>3564.6000000000004</v>
      </c>
      <c r="H1006" s="10">
        <f t="shared" si="49"/>
        <v>3084.6000000000004</v>
      </c>
    </row>
    <row r="1007" spans="1:8">
      <c r="A1007" s="51">
        <v>974</v>
      </c>
      <c r="B1007" s="61">
        <v>0.93320114010485222</v>
      </c>
      <c r="C1007" s="61">
        <f t="shared" si="47"/>
        <v>180</v>
      </c>
      <c r="D1007" t="str">
        <f>LOOKUP(B1007,'Info Sheet'!$L$2:$L$3,'Info Sheet'!$J$2:$J$3)</f>
        <v>Non-Rainy</v>
      </c>
      <c r="E1007" s="172">
        <f>IF(D1007='Info Sheet'!$J$3,'Info Sheet'!$M$3,'Info Sheet'!$M$2)</f>
        <v>1</v>
      </c>
      <c r="F1007">
        <f>ROUNDDOWN(IF((C1007*E1007)&gt;'Info Sheet'!$B$21,'Info Sheet'!$B$21,(C1007*E1007)),0)</f>
        <v>180</v>
      </c>
      <c r="G1007">
        <f t="shared" si="48"/>
        <v>4113</v>
      </c>
      <c r="H1007" s="10">
        <f t="shared" si="49"/>
        <v>3633</v>
      </c>
    </row>
    <row r="1008" spans="1:8">
      <c r="A1008" s="51">
        <v>975</v>
      </c>
      <c r="B1008" s="61">
        <v>0.81746438159249657</v>
      </c>
      <c r="C1008" s="61">
        <f t="shared" si="47"/>
        <v>170</v>
      </c>
      <c r="D1008" t="str">
        <f>LOOKUP(B1008,'Info Sheet'!$L$2:$L$3,'Info Sheet'!$J$2:$J$3)</f>
        <v>Non-Rainy</v>
      </c>
      <c r="E1008" s="172">
        <f>IF(D1008='Info Sheet'!$J$3,'Info Sheet'!$M$3,'Info Sheet'!$M$2)</f>
        <v>1</v>
      </c>
      <c r="F1008">
        <f>ROUNDDOWN(IF((C1008*E1008)&gt;'Info Sheet'!$B$21,'Info Sheet'!$B$21,(C1008*E1008)),0)</f>
        <v>170</v>
      </c>
      <c r="G1008">
        <f t="shared" si="48"/>
        <v>3884.5000000000005</v>
      </c>
      <c r="H1008" s="10">
        <f t="shared" si="49"/>
        <v>3404.5000000000005</v>
      </c>
    </row>
    <row r="1009" spans="1:8">
      <c r="A1009" s="51">
        <v>976</v>
      </c>
      <c r="B1009" s="61">
        <v>0.78613653235340464</v>
      </c>
      <c r="C1009" s="61">
        <f t="shared" si="47"/>
        <v>169</v>
      </c>
      <c r="D1009" t="str">
        <f>LOOKUP(B1009,'Info Sheet'!$L$2:$L$3,'Info Sheet'!$J$2:$J$3)</f>
        <v>Non-Rainy</v>
      </c>
      <c r="E1009" s="172">
        <f>IF(D1009='Info Sheet'!$J$3,'Info Sheet'!$M$3,'Info Sheet'!$M$2)</f>
        <v>1</v>
      </c>
      <c r="F1009">
        <f>ROUNDDOWN(IF((C1009*E1009)&gt;'Info Sheet'!$B$21,'Info Sheet'!$B$21,(C1009*E1009)),0)</f>
        <v>169</v>
      </c>
      <c r="G1009">
        <f t="shared" si="48"/>
        <v>3861.65</v>
      </c>
      <c r="H1009" s="10">
        <f t="shared" si="49"/>
        <v>3381.65</v>
      </c>
    </row>
    <row r="1010" spans="1:8">
      <c r="A1010" s="51">
        <v>977</v>
      </c>
      <c r="B1010" s="61">
        <v>0.41821277013218527</v>
      </c>
      <c r="C1010" s="61">
        <f t="shared" si="47"/>
        <v>153</v>
      </c>
      <c r="D1010" t="str">
        <f>LOOKUP(B1010,'Info Sheet'!$L$2:$L$3,'Info Sheet'!$J$2:$J$3)</f>
        <v>Non-Rainy</v>
      </c>
      <c r="E1010" s="172">
        <f>IF(D1010='Info Sheet'!$J$3,'Info Sheet'!$M$3,'Info Sheet'!$M$2)</f>
        <v>1</v>
      </c>
      <c r="F1010">
        <f>ROUNDDOWN(IF((C1010*E1010)&gt;'Info Sheet'!$B$21,'Info Sheet'!$B$21,(C1010*E1010)),0)</f>
        <v>153</v>
      </c>
      <c r="G1010">
        <f t="shared" si="48"/>
        <v>3496.05</v>
      </c>
      <c r="H1010" s="10">
        <f t="shared" si="49"/>
        <v>3016.05</v>
      </c>
    </row>
    <row r="1011" spans="1:8">
      <c r="A1011" s="51">
        <v>978</v>
      </c>
      <c r="B1011" s="61">
        <v>0.55662734722879403</v>
      </c>
      <c r="C1011" s="61">
        <f t="shared" si="47"/>
        <v>159</v>
      </c>
      <c r="D1011" t="str">
        <f>LOOKUP(B1011,'Info Sheet'!$L$2:$L$3,'Info Sheet'!$J$2:$J$3)</f>
        <v>Non-Rainy</v>
      </c>
      <c r="E1011" s="172">
        <f>IF(D1011='Info Sheet'!$J$3,'Info Sheet'!$M$3,'Info Sheet'!$M$2)</f>
        <v>1</v>
      </c>
      <c r="F1011">
        <f>ROUNDDOWN(IF((C1011*E1011)&gt;'Info Sheet'!$B$21,'Info Sheet'!$B$21,(C1011*E1011)),0)</f>
        <v>159</v>
      </c>
      <c r="G1011">
        <f t="shared" si="48"/>
        <v>3633.15</v>
      </c>
      <c r="H1011" s="10">
        <f t="shared" si="49"/>
        <v>3153.15</v>
      </c>
    </row>
    <row r="1012" spans="1:8">
      <c r="A1012" s="51">
        <v>979</v>
      </c>
      <c r="B1012" s="61">
        <v>3.9597329835713291E-2</v>
      </c>
      <c r="C1012" s="61">
        <f t="shared" si="47"/>
        <v>129</v>
      </c>
      <c r="D1012" t="str">
        <f>LOOKUP(B1012,'Info Sheet'!$L$2:$L$3,'Info Sheet'!$J$2:$J$3)</f>
        <v>Rainy, p</v>
      </c>
      <c r="E1012" s="172">
        <f>IF(D1012='Info Sheet'!$J$3,'Info Sheet'!$M$3,'Info Sheet'!$M$2)</f>
        <v>0.7</v>
      </c>
      <c r="F1012">
        <f>ROUNDDOWN(IF((C1012*E1012)&gt;'Info Sheet'!$B$21,'Info Sheet'!$B$21,(C1012*E1012)),0)</f>
        <v>90</v>
      </c>
      <c r="G1012">
        <f t="shared" si="48"/>
        <v>2056.5</v>
      </c>
      <c r="H1012" s="10">
        <f t="shared" si="49"/>
        <v>1576.5</v>
      </c>
    </row>
    <row r="1013" spans="1:8">
      <c r="A1013" s="51">
        <v>980</v>
      </c>
      <c r="B1013" s="61">
        <v>0.68998474876760829</v>
      </c>
      <c r="C1013" s="61">
        <f t="shared" si="47"/>
        <v>164</v>
      </c>
      <c r="D1013" t="str">
        <f>LOOKUP(B1013,'Info Sheet'!$L$2:$L$3,'Info Sheet'!$J$2:$J$3)</f>
        <v>Non-Rainy</v>
      </c>
      <c r="E1013" s="172">
        <f>IF(D1013='Info Sheet'!$J$3,'Info Sheet'!$M$3,'Info Sheet'!$M$2)</f>
        <v>1</v>
      </c>
      <c r="F1013">
        <f>ROUNDDOWN(IF((C1013*E1013)&gt;'Info Sheet'!$B$21,'Info Sheet'!$B$21,(C1013*E1013)),0)</f>
        <v>164</v>
      </c>
      <c r="G1013">
        <f t="shared" si="48"/>
        <v>3747.4</v>
      </c>
      <c r="H1013" s="10">
        <f t="shared" si="49"/>
        <v>3267.4</v>
      </c>
    </row>
    <row r="1014" spans="1:8">
      <c r="A1014" s="51">
        <v>981</v>
      </c>
      <c r="B1014" s="61">
        <v>0.60095661822013879</v>
      </c>
      <c r="C1014" s="61">
        <f t="shared" si="47"/>
        <v>160</v>
      </c>
      <c r="D1014" t="str">
        <f>LOOKUP(B1014,'Info Sheet'!$L$2:$L$3,'Info Sheet'!$J$2:$J$3)</f>
        <v>Non-Rainy</v>
      </c>
      <c r="E1014" s="172">
        <f>IF(D1014='Info Sheet'!$J$3,'Info Sheet'!$M$3,'Info Sheet'!$M$2)</f>
        <v>1</v>
      </c>
      <c r="F1014">
        <f>ROUNDDOWN(IF((C1014*E1014)&gt;'Info Sheet'!$B$21,'Info Sheet'!$B$21,(C1014*E1014)),0)</f>
        <v>160</v>
      </c>
      <c r="G1014">
        <f t="shared" si="48"/>
        <v>3656</v>
      </c>
      <c r="H1014" s="10">
        <f t="shared" si="49"/>
        <v>3176</v>
      </c>
    </row>
    <row r="1015" spans="1:8">
      <c r="A1015" s="51">
        <v>982</v>
      </c>
      <c r="B1015" s="61">
        <v>0.16881359812780428</v>
      </c>
      <c r="C1015" s="61">
        <f t="shared" si="47"/>
        <v>141</v>
      </c>
      <c r="D1015" t="str">
        <f>LOOKUP(B1015,'Info Sheet'!$L$2:$L$3,'Info Sheet'!$J$2:$J$3)</f>
        <v>Rainy, p</v>
      </c>
      <c r="E1015" s="172">
        <f>IF(D1015='Info Sheet'!$J$3,'Info Sheet'!$M$3,'Info Sheet'!$M$2)</f>
        <v>0.7</v>
      </c>
      <c r="F1015">
        <f>ROUNDDOWN(IF((C1015*E1015)&gt;'Info Sheet'!$B$21,'Info Sheet'!$B$21,(C1015*E1015)),0)</f>
        <v>98</v>
      </c>
      <c r="G1015">
        <f t="shared" si="48"/>
        <v>2239.3000000000002</v>
      </c>
      <c r="H1015" s="10">
        <f t="shared" si="49"/>
        <v>1759.3000000000002</v>
      </c>
    </row>
    <row r="1016" spans="1:8">
      <c r="A1016" s="51">
        <v>983</v>
      </c>
      <c r="B1016" s="61">
        <v>0.3674889620589451</v>
      </c>
      <c r="C1016" s="61">
        <f t="shared" si="47"/>
        <v>151</v>
      </c>
      <c r="D1016" t="str">
        <f>LOOKUP(B1016,'Info Sheet'!$L$2:$L$3,'Info Sheet'!$J$2:$J$3)</f>
        <v>Rainy, p</v>
      </c>
      <c r="E1016" s="172">
        <f>IF(D1016='Info Sheet'!$J$3,'Info Sheet'!$M$3,'Info Sheet'!$M$2)</f>
        <v>0.7</v>
      </c>
      <c r="F1016">
        <f>ROUNDDOWN(IF((C1016*E1016)&gt;'Info Sheet'!$B$21,'Info Sheet'!$B$21,(C1016*E1016)),0)</f>
        <v>105</v>
      </c>
      <c r="G1016">
        <f t="shared" si="48"/>
        <v>2399.25</v>
      </c>
      <c r="H1016" s="10">
        <f t="shared" si="49"/>
        <v>1919.25</v>
      </c>
    </row>
    <row r="1017" spans="1:8">
      <c r="A1017" s="51">
        <v>984</v>
      </c>
      <c r="B1017" s="61">
        <v>0.2970740238375007</v>
      </c>
      <c r="C1017" s="61">
        <f t="shared" si="47"/>
        <v>148</v>
      </c>
      <c r="D1017" t="str">
        <f>LOOKUP(B1017,'Info Sheet'!$L$2:$L$3,'Info Sheet'!$J$2:$J$3)</f>
        <v>Rainy, p</v>
      </c>
      <c r="E1017" s="172">
        <f>IF(D1017='Info Sheet'!$J$3,'Info Sheet'!$M$3,'Info Sheet'!$M$2)</f>
        <v>0.7</v>
      </c>
      <c r="F1017">
        <f>ROUNDDOWN(IF((C1017*E1017)&gt;'Info Sheet'!$B$21,'Info Sheet'!$B$21,(C1017*E1017)),0)</f>
        <v>103</v>
      </c>
      <c r="G1017">
        <f t="shared" si="48"/>
        <v>2353.5500000000002</v>
      </c>
      <c r="H1017" s="10">
        <f t="shared" si="49"/>
        <v>1873.5500000000002</v>
      </c>
    </row>
    <row r="1018" spans="1:8">
      <c r="A1018" s="51">
        <v>985</v>
      </c>
      <c r="B1018" s="61">
        <v>0.73366468922903416</v>
      </c>
      <c r="C1018" s="61">
        <f t="shared" si="47"/>
        <v>166</v>
      </c>
      <c r="D1018" t="str">
        <f>LOOKUP(B1018,'Info Sheet'!$L$2:$L$3,'Info Sheet'!$J$2:$J$3)</f>
        <v>Non-Rainy</v>
      </c>
      <c r="E1018" s="172">
        <f>IF(D1018='Info Sheet'!$J$3,'Info Sheet'!$M$3,'Info Sheet'!$M$2)</f>
        <v>1</v>
      </c>
      <c r="F1018">
        <f>ROUNDDOWN(IF((C1018*E1018)&gt;'Info Sheet'!$B$21,'Info Sheet'!$B$21,(C1018*E1018)),0)</f>
        <v>166</v>
      </c>
      <c r="G1018">
        <f t="shared" si="48"/>
        <v>3793.1000000000004</v>
      </c>
      <c r="H1018" s="10">
        <f t="shared" si="49"/>
        <v>3313.1000000000004</v>
      </c>
    </row>
    <row r="1019" spans="1:8">
      <c r="A1019" s="51">
        <v>986</v>
      </c>
      <c r="B1019" s="61">
        <v>0.71772415200451389</v>
      </c>
      <c r="C1019" s="61">
        <f t="shared" si="47"/>
        <v>165</v>
      </c>
      <c r="D1019" t="str">
        <f>LOOKUP(B1019,'Info Sheet'!$L$2:$L$3,'Info Sheet'!$J$2:$J$3)</f>
        <v>Non-Rainy</v>
      </c>
      <c r="E1019" s="172">
        <f>IF(D1019='Info Sheet'!$J$3,'Info Sheet'!$M$3,'Info Sheet'!$M$2)</f>
        <v>1</v>
      </c>
      <c r="F1019">
        <f>ROUNDDOWN(IF((C1019*E1019)&gt;'Info Sheet'!$B$21,'Info Sheet'!$B$21,(C1019*E1019)),0)</f>
        <v>165</v>
      </c>
      <c r="G1019">
        <f t="shared" si="48"/>
        <v>3770.2500000000005</v>
      </c>
      <c r="H1019" s="10">
        <f t="shared" si="49"/>
        <v>3290.2500000000005</v>
      </c>
    </row>
    <row r="1020" spans="1:8">
      <c r="A1020" s="51">
        <v>987</v>
      </c>
      <c r="B1020" s="61">
        <v>0.8964956961273769</v>
      </c>
      <c r="C1020" s="61">
        <f t="shared" si="47"/>
        <v>176</v>
      </c>
      <c r="D1020" t="str">
        <f>LOOKUP(B1020,'Info Sheet'!$L$2:$L$3,'Info Sheet'!$J$2:$J$3)</f>
        <v>Non-Rainy</v>
      </c>
      <c r="E1020" s="172">
        <f>IF(D1020='Info Sheet'!$J$3,'Info Sheet'!$M$3,'Info Sheet'!$M$2)</f>
        <v>1</v>
      </c>
      <c r="F1020">
        <f>ROUNDDOWN(IF((C1020*E1020)&gt;'Info Sheet'!$B$21,'Info Sheet'!$B$21,(C1020*E1020)),0)</f>
        <v>176</v>
      </c>
      <c r="G1020">
        <f t="shared" si="48"/>
        <v>4021.6000000000004</v>
      </c>
      <c r="H1020" s="10">
        <f t="shared" si="49"/>
        <v>3541.6000000000004</v>
      </c>
    </row>
    <row r="1021" spans="1:8">
      <c r="A1021" s="51">
        <v>988</v>
      </c>
      <c r="B1021" s="61">
        <v>0.94365946940734702</v>
      </c>
      <c r="C1021" s="61">
        <f t="shared" si="47"/>
        <v>181</v>
      </c>
      <c r="D1021" t="str">
        <f>LOOKUP(B1021,'Info Sheet'!$L$2:$L$3,'Info Sheet'!$J$2:$J$3)</f>
        <v>Non-Rainy</v>
      </c>
      <c r="E1021" s="172">
        <f>IF(D1021='Info Sheet'!$J$3,'Info Sheet'!$M$3,'Info Sheet'!$M$2)</f>
        <v>1</v>
      </c>
      <c r="F1021">
        <f>ROUNDDOWN(IF((C1021*E1021)&gt;'Info Sheet'!$B$21,'Info Sheet'!$B$21,(C1021*E1021)),0)</f>
        <v>181</v>
      </c>
      <c r="G1021">
        <f t="shared" si="48"/>
        <v>4135.8500000000004</v>
      </c>
      <c r="H1021" s="10">
        <f t="shared" si="49"/>
        <v>3655.8500000000004</v>
      </c>
    </row>
    <row r="1022" spans="1:8">
      <c r="A1022" s="51">
        <v>989</v>
      </c>
      <c r="B1022" s="61">
        <v>0.62771976546842745</v>
      </c>
      <c r="C1022" s="61">
        <f t="shared" si="47"/>
        <v>161</v>
      </c>
      <c r="D1022" t="str">
        <f>LOOKUP(B1022,'Info Sheet'!$L$2:$L$3,'Info Sheet'!$J$2:$J$3)</f>
        <v>Non-Rainy</v>
      </c>
      <c r="E1022" s="172">
        <f>IF(D1022='Info Sheet'!$J$3,'Info Sheet'!$M$3,'Info Sheet'!$M$2)</f>
        <v>1</v>
      </c>
      <c r="F1022">
        <f>ROUNDDOWN(IF((C1022*E1022)&gt;'Info Sheet'!$B$21,'Info Sheet'!$B$21,(C1022*E1022)),0)</f>
        <v>161</v>
      </c>
      <c r="G1022">
        <f t="shared" si="48"/>
        <v>3678.8500000000004</v>
      </c>
      <c r="H1022" s="10">
        <f t="shared" si="49"/>
        <v>3198.8500000000004</v>
      </c>
    </row>
    <row r="1023" spans="1:8">
      <c r="A1023" s="51">
        <v>990</v>
      </c>
      <c r="B1023" s="61">
        <v>0.21199930668091094</v>
      </c>
      <c r="C1023" s="61">
        <f t="shared" si="47"/>
        <v>144</v>
      </c>
      <c r="D1023" t="str">
        <f>LOOKUP(B1023,'Info Sheet'!$L$2:$L$3,'Info Sheet'!$J$2:$J$3)</f>
        <v>Rainy, p</v>
      </c>
      <c r="E1023" s="172">
        <f>IF(D1023='Info Sheet'!$J$3,'Info Sheet'!$M$3,'Info Sheet'!$M$2)</f>
        <v>0.7</v>
      </c>
      <c r="F1023">
        <f>ROUNDDOWN(IF((C1023*E1023)&gt;'Info Sheet'!$B$21,'Info Sheet'!$B$21,(C1023*E1023)),0)</f>
        <v>100</v>
      </c>
      <c r="G1023">
        <f t="shared" si="48"/>
        <v>2285</v>
      </c>
      <c r="H1023" s="10">
        <f t="shared" si="49"/>
        <v>1805</v>
      </c>
    </row>
    <row r="1024" spans="1:8">
      <c r="A1024" s="51">
        <v>991</v>
      </c>
      <c r="B1024" s="61">
        <v>0.7476914200129694</v>
      </c>
      <c r="C1024" s="61">
        <f t="shared" si="47"/>
        <v>167</v>
      </c>
      <c r="D1024" t="str">
        <f>LOOKUP(B1024,'Info Sheet'!$L$2:$L$3,'Info Sheet'!$J$2:$J$3)</f>
        <v>Non-Rainy</v>
      </c>
      <c r="E1024" s="172">
        <f>IF(D1024='Info Sheet'!$J$3,'Info Sheet'!$M$3,'Info Sheet'!$M$2)</f>
        <v>1</v>
      </c>
      <c r="F1024">
        <f>ROUNDDOWN(IF((C1024*E1024)&gt;'Info Sheet'!$B$21,'Info Sheet'!$B$21,(C1024*E1024)),0)</f>
        <v>167</v>
      </c>
      <c r="G1024">
        <f t="shared" si="48"/>
        <v>3815.9500000000003</v>
      </c>
      <c r="H1024" s="10">
        <f t="shared" si="49"/>
        <v>3335.9500000000003</v>
      </c>
    </row>
    <row r="1025" spans="1:8">
      <c r="A1025" s="51">
        <v>992</v>
      </c>
      <c r="B1025" s="61">
        <v>0.69436356471872285</v>
      </c>
      <c r="C1025" s="61">
        <f t="shared" si="47"/>
        <v>164</v>
      </c>
      <c r="D1025" t="str">
        <f>LOOKUP(B1025,'Info Sheet'!$L$2:$L$3,'Info Sheet'!$J$2:$J$3)</f>
        <v>Non-Rainy</v>
      </c>
      <c r="E1025" s="172">
        <f>IF(D1025='Info Sheet'!$J$3,'Info Sheet'!$M$3,'Info Sheet'!$M$2)</f>
        <v>1</v>
      </c>
      <c r="F1025">
        <f>ROUNDDOWN(IF((C1025*E1025)&gt;'Info Sheet'!$B$21,'Info Sheet'!$B$21,(C1025*E1025)),0)</f>
        <v>164</v>
      </c>
      <c r="G1025">
        <f t="shared" si="48"/>
        <v>3747.4</v>
      </c>
      <c r="H1025" s="10">
        <f t="shared" si="49"/>
        <v>3267.4</v>
      </c>
    </row>
    <row r="1026" spans="1:8">
      <c r="A1026" s="51">
        <v>993</v>
      </c>
      <c r="B1026" s="61">
        <v>0.90112336719494568</v>
      </c>
      <c r="C1026" s="61">
        <f t="shared" si="47"/>
        <v>176</v>
      </c>
      <c r="D1026" t="str">
        <f>LOOKUP(B1026,'Info Sheet'!$L$2:$L$3,'Info Sheet'!$J$2:$J$3)</f>
        <v>Non-Rainy</v>
      </c>
      <c r="E1026" s="172">
        <f>IF(D1026='Info Sheet'!$J$3,'Info Sheet'!$M$3,'Info Sheet'!$M$2)</f>
        <v>1</v>
      </c>
      <c r="F1026">
        <f>ROUNDDOWN(IF((C1026*E1026)&gt;'Info Sheet'!$B$21,'Info Sheet'!$B$21,(C1026*E1026)),0)</f>
        <v>176</v>
      </c>
      <c r="G1026">
        <f t="shared" si="48"/>
        <v>4021.6000000000004</v>
      </c>
      <c r="H1026" s="10">
        <f t="shared" si="49"/>
        <v>3541.6000000000004</v>
      </c>
    </row>
    <row r="1027" spans="1:8">
      <c r="A1027" s="51">
        <v>994</v>
      </c>
      <c r="B1027" s="61">
        <v>3.3557004561379888E-2</v>
      </c>
      <c r="C1027" s="61">
        <f t="shared" si="47"/>
        <v>128</v>
      </c>
      <c r="D1027" t="str">
        <f>LOOKUP(B1027,'Info Sheet'!$L$2:$L$3,'Info Sheet'!$J$2:$J$3)</f>
        <v>Rainy, p</v>
      </c>
      <c r="E1027" s="172">
        <f>IF(D1027='Info Sheet'!$J$3,'Info Sheet'!$M$3,'Info Sheet'!$M$2)</f>
        <v>0.7</v>
      </c>
      <c r="F1027">
        <f>ROUNDDOWN(IF((C1027*E1027)&gt;'Info Sheet'!$B$21,'Info Sheet'!$B$21,(C1027*E1027)),0)</f>
        <v>89</v>
      </c>
      <c r="G1027">
        <f t="shared" si="48"/>
        <v>2033.65</v>
      </c>
      <c r="H1027" s="10">
        <f t="shared" si="49"/>
        <v>1553.65</v>
      </c>
    </row>
    <row r="1028" spans="1:8">
      <c r="A1028" s="51">
        <v>995</v>
      </c>
      <c r="B1028" s="61">
        <v>6.8860761867363784E-2</v>
      </c>
      <c r="C1028" s="61">
        <f t="shared" si="47"/>
        <v>133</v>
      </c>
      <c r="D1028" t="str">
        <f>LOOKUP(B1028,'Info Sheet'!$L$2:$L$3,'Info Sheet'!$J$2:$J$3)</f>
        <v>Rainy, p</v>
      </c>
      <c r="E1028" s="172">
        <f>IF(D1028='Info Sheet'!$J$3,'Info Sheet'!$M$3,'Info Sheet'!$M$2)</f>
        <v>0.7</v>
      </c>
      <c r="F1028">
        <f>ROUNDDOWN(IF((C1028*E1028)&gt;'Info Sheet'!$B$21,'Info Sheet'!$B$21,(C1028*E1028)),0)</f>
        <v>93</v>
      </c>
      <c r="G1028">
        <f t="shared" si="48"/>
        <v>2125.0500000000002</v>
      </c>
      <c r="H1028" s="10">
        <f t="shared" si="49"/>
        <v>1645.0500000000002</v>
      </c>
    </row>
    <row r="1029" spans="1:8">
      <c r="A1029" s="51">
        <v>996</v>
      </c>
      <c r="B1029" s="61">
        <v>0.30817894228635712</v>
      </c>
      <c r="C1029" s="61">
        <f t="shared" si="47"/>
        <v>148</v>
      </c>
      <c r="D1029" t="str">
        <f>LOOKUP(B1029,'Info Sheet'!$L$2:$L$3,'Info Sheet'!$J$2:$J$3)</f>
        <v>Rainy, p</v>
      </c>
      <c r="E1029" s="172">
        <f>IF(D1029='Info Sheet'!$J$3,'Info Sheet'!$M$3,'Info Sheet'!$M$2)</f>
        <v>0.7</v>
      </c>
      <c r="F1029">
        <f>ROUNDDOWN(IF((C1029*E1029)&gt;'Info Sheet'!$B$21,'Info Sheet'!$B$21,(C1029*E1029)),0)</f>
        <v>103</v>
      </c>
      <c r="G1029">
        <f t="shared" si="48"/>
        <v>2353.5500000000002</v>
      </c>
      <c r="H1029" s="10">
        <f t="shared" si="49"/>
        <v>1873.5500000000002</v>
      </c>
    </row>
    <row r="1030" spans="1:8">
      <c r="A1030" s="51">
        <v>997</v>
      </c>
      <c r="B1030" s="61">
        <v>0.44681018843539155</v>
      </c>
      <c r="C1030" s="61">
        <f t="shared" si="47"/>
        <v>154</v>
      </c>
      <c r="D1030" t="str">
        <f>LOOKUP(B1030,'Info Sheet'!$L$2:$L$3,'Info Sheet'!$J$2:$J$3)</f>
        <v>Non-Rainy</v>
      </c>
      <c r="E1030" s="172">
        <f>IF(D1030='Info Sheet'!$J$3,'Info Sheet'!$M$3,'Info Sheet'!$M$2)</f>
        <v>1</v>
      </c>
      <c r="F1030">
        <f>ROUNDDOWN(IF((C1030*E1030)&gt;'Info Sheet'!$B$21,'Info Sheet'!$B$21,(C1030*E1030)),0)</f>
        <v>154</v>
      </c>
      <c r="G1030">
        <f t="shared" si="48"/>
        <v>3518.9</v>
      </c>
      <c r="H1030" s="10">
        <f t="shared" si="49"/>
        <v>3038.9</v>
      </c>
    </row>
    <row r="1031" spans="1:8">
      <c r="A1031" s="51">
        <v>998</v>
      </c>
      <c r="B1031" s="61">
        <v>0.75467657489797002</v>
      </c>
      <c r="C1031" s="61">
        <f t="shared" si="47"/>
        <v>167</v>
      </c>
      <c r="D1031" t="str">
        <f>LOOKUP(B1031,'Info Sheet'!$L$2:$L$3,'Info Sheet'!$J$2:$J$3)</f>
        <v>Non-Rainy</v>
      </c>
      <c r="E1031" s="172">
        <f>IF(D1031='Info Sheet'!$J$3,'Info Sheet'!$M$3,'Info Sheet'!$M$2)</f>
        <v>1</v>
      </c>
      <c r="F1031">
        <f>ROUNDDOWN(IF((C1031*E1031)&gt;'Info Sheet'!$B$21,'Info Sheet'!$B$21,(C1031*E1031)),0)</f>
        <v>167</v>
      </c>
      <c r="G1031">
        <f t="shared" si="48"/>
        <v>3815.9500000000003</v>
      </c>
      <c r="H1031" s="10">
        <f t="shared" si="49"/>
        <v>3335.9500000000003</v>
      </c>
    </row>
    <row r="1032" spans="1:8">
      <c r="A1032" s="51">
        <v>999</v>
      </c>
      <c r="B1032" s="61">
        <v>0.7200387225344631</v>
      </c>
      <c r="C1032" s="61">
        <f t="shared" si="47"/>
        <v>165</v>
      </c>
      <c r="D1032" t="str">
        <f>LOOKUP(B1032,'Info Sheet'!$L$2:$L$3,'Info Sheet'!$J$2:$J$3)</f>
        <v>Non-Rainy</v>
      </c>
      <c r="E1032" s="172">
        <f>IF(D1032='Info Sheet'!$J$3,'Info Sheet'!$M$3,'Info Sheet'!$M$2)</f>
        <v>1</v>
      </c>
      <c r="F1032">
        <f>ROUNDDOWN(IF((C1032*E1032)&gt;'Info Sheet'!$B$21,'Info Sheet'!$B$21,(C1032*E1032)),0)</f>
        <v>165</v>
      </c>
      <c r="G1032">
        <f t="shared" si="48"/>
        <v>3770.2500000000005</v>
      </c>
      <c r="H1032" s="10">
        <f t="shared" si="49"/>
        <v>3290.2500000000005</v>
      </c>
    </row>
    <row r="1033" spans="1:8">
      <c r="A1033" s="51">
        <v>1000</v>
      </c>
      <c r="B1033" s="61">
        <v>0.5329113016646333</v>
      </c>
      <c r="C1033" s="61">
        <f t="shared" si="47"/>
        <v>158</v>
      </c>
      <c r="D1033" t="str">
        <f>LOOKUP(B1033,'Info Sheet'!$L$2:$L$3,'Info Sheet'!$J$2:$J$3)</f>
        <v>Non-Rainy</v>
      </c>
      <c r="E1033" s="172">
        <f>IF(D1033='Info Sheet'!$J$3,'Info Sheet'!$M$3,'Info Sheet'!$M$2)</f>
        <v>1</v>
      </c>
      <c r="F1033">
        <f>ROUNDDOWN(IF((C1033*E1033)&gt;'Info Sheet'!$B$21,'Info Sheet'!$B$21,(C1033*E1033)),0)</f>
        <v>158</v>
      </c>
      <c r="G1033">
        <f t="shared" si="48"/>
        <v>3610.3</v>
      </c>
      <c r="H1033" s="10">
        <f t="shared" si="49"/>
        <v>3130.3</v>
      </c>
    </row>
  </sheetData>
  <mergeCells count="2">
    <mergeCell ref="B19:H19"/>
    <mergeCell ref="B17:G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CF159-2E99-45F2-A778-0A3E583F966F}">
  <dimension ref="A2:AZ1062"/>
  <sheetViews>
    <sheetView topLeftCell="S11" workbookViewId="0">
      <selection activeCell="M48" sqref="M48"/>
    </sheetView>
  </sheetViews>
  <sheetFormatPr baseColWidth="10" defaultColWidth="25.6640625" defaultRowHeight="16"/>
  <cols>
    <col min="2" max="2" width="16.83203125" customWidth="1"/>
    <col min="3" max="3" width="10.6640625" customWidth="1"/>
    <col min="4" max="4" width="12" bestFit="1" customWidth="1"/>
    <col min="5" max="5" width="19.1640625" customWidth="1"/>
    <col min="6" max="6" width="15.6640625" customWidth="1"/>
    <col min="7" max="7" width="10.6640625" customWidth="1"/>
    <col min="8" max="8" width="16.33203125" customWidth="1"/>
    <col min="9" max="9" width="30.83203125" customWidth="1"/>
    <col min="10" max="11" width="12.5" customWidth="1"/>
    <col min="12" max="12" width="30.1640625" customWidth="1"/>
    <col min="13" max="13" width="44.83203125" customWidth="1"/>
    <col min="14" max="14" width="22.6640625" customWidth="1"/>
    <col min="15" max="15" width="13.5" customWidth="1"/>
    <col min="16" max="17" width="10.6640625" customWidth="1"/>
    <col min="18" max="18" width="11.83203125" customWidth="1"/>
    <col min="19" max="19" width="12.1640625" customWidth="1"/>
    <col min="20" max="20" width="18.1640625" bestFit="1" customWidth="1"/>
    <col min="21" max="21" width="32.83203125" customWidth="1"/>
    <col min="22" max="22" width="13.1640625" customWidth="1"/>
    <col min="23" max="23" width="13.1640625" style="4" customWidth="1"/>
    <col min="25" max="25" width="14.83203125" customWidth="1"/>
    <col min="26" max="29" width="10.6640625" customWidth="1"/>
    <col min="30" max="30" width="17.5" customWidth="1"/>
    <col min="31" max="31" width="13.1640625" customWidth="1"/>
    <col min="32" max="32" width="15.83203125" customWidth="1"/>
    <col min="33" max="33" width="27.33203125" customWidth="1"/>
    <col min="34" max="35" width="12.6640625" style="4" customWidth="1"/>
    <col min="36" max="36" width="20.5" bestFit="1" customWidth="1"/>
    <col min="37" max="41" width="10.6640625" customWidth="1"/>
    <col min="42" max="42" width="16" customWidth="1"/>
    <col min="43" max="43" width="9.1640625" bestFit="1" customWidth="1"/>
    <col min="44" max="44" width="19.1640625" customWidth="1"/>
    <col min="45" max="45" width="16" customWidth="1"/>
    <col min="46" max="46" width="17.6640625" customWidth="1"/>
    <col min="47" max="47" width="18.83203125" customWidth="1"/>
    <col min="48" max="49" width="17.6640625" customWidth="1"/>
    <col min="50" max="50" width="17" customWidth="1"/>
    <col min="51" max="51" width="16.83203125" customWidth="1"/>
  </cols>
  <sheetData>
    <row r="2" spans="1:52" ht="23">
      <c r="A2" s="180" t="s">
        <v>97</v>
      </c>
      <c r="B2" s="180" t="s">
        <v>54</v>
      </c>
      <c r="D2" s="379" t="s">
        <v>98</v>
      </c>
      <c r="E2" s="242">
        <f>MAX(B3:B6)</f>
        <v>2710.8753499999953</v>
      </c>
      <c r="I2" s="228"/>
    </row>
    <row r="3" spans="1:52" ht="23.25" customHeight="1">
      <c r="A3" s="352">
        <v>1</v>
      </c>
      <c r="B3" s="241">
        <f>J50</f>
        <v>2181.0014500000002</v>
      </c>
      <c r="D3" s="379" t="s">
        <v>97</v>
      </c>
      <c r="E3" s="3">
        <f>LOOKUP(E2,B3:B6,A3:A6)</f>
        <v>3</v>
      </c>
      <c r="H3" s="228"/>
      <c r="I3" s="228"/>
      <c r="J3" s="229"/>
      <c r="K3" s="229"/>
    </row>
    <row r="4" spans="1:52" ht="23.25" customHeight="1">
      <c r="A4" s="352">
        <v>2</v>
      </c>
      <c r="B4" s="242">
        <f>V50</f>
        <v>2461.9245999999998</v>
      </c>
      <c r="D4" s="229"/>
      <c r="I4" s="230"/>
      <c r="J4" s="229"/>
      <c r="K4" s="229"/>
    </row>
    <row r="5" spans="1:52" ht="23.25" customHeight="1">
      <c r="A5" s="352">
        <v>3</v>
      </c>
      <c r="B5" s="241">
        <f>AH50</f>
        <v>2710.8753499999953</v>
      </c>
      <c r="C5" s="229"/>
      <c r="D5" s="229"/>
    </row>
    <row r="6" spans="1:52">
      <c r="A6" s="352">
        <v>4</v>
      </c>
      <c r="B6" s="241">
        <f>AT50</f>
        <v>2391.1124499999987</v>
      </c>
    </row>
    <row r="9" spans="1:52">
      <c r="A9" s="244" t="s">
        <v>99</v>
      </c>
    </row>
    <row r="10" spans="1:52">
      <c r="B10" t="s">
        <v>22</v>
      </c>
      <c r="C10" t="s">
        <v>23</v>
      </c>
      <c r="D10" t="s">
        <v>24</v>
      </c>
      <c r="E10" t="s">
        <v>25</v>
      </c>
      <c r="F10" t="s">
        <v>26</v>
      </c>
      <c r="G10" t="s">
        <v>27</v>
      </c>
      <c r="I10" s="4" t="s">
        <v>100</v>
      </c>
    </row>
    <row r="11" spans="1:52">
      <c r="A11">
        <v>1</v>
      </c>
      <c r="B11" s="186"/>
      <c r="C11" s="187"/>
      <c r="D11" s="186"/>
      <c r="E11" s="11"/>
      <c r="F11" s="91"/>
      <c r="G11" s="188"/>
      <c r="I11" t="s">
        <v>62</v>
      </c>
    </row>
    <row r="12" spans="1:52">
      <c r="A12">
        <v>2</v>
      </c>
      <c r="B12" s="186"/>
      <c r="C12" s="189"/>
      <c r="D12" s="187"/>
      <c r="E12" s="156"/>
      <c r="F12" s="190"/>
      <c r="G12" s="8"/>
      <c r="I12" t="s">
        <v>63</v>
      </c>
    </row>
    <row r="13" spans="1:52">
      <c r="A13">
        <v>3</v>
      </c>
      <c r="B13" s="186"/>
      <c r="C13" s="191"/>
      <c r="D13" s="192"/>
      <c r="E13" s="193"/>
      <c r="F13" s="194"/>
      <c r="G13" s="8"/>
      <c r="I13" t="s">
        <v>101</v>
      </c>
    </row>
    <row r="14" spans="1:52">
      <c r="A14">
        <v>4</v>
      </c>
      <c r="B14" s="186"/>
      <c r="C14" s="156"/>
      <c r="D14" s="195"/>
      <c r="E14" s="22"/>
      <c r="F14" s="16"/>
      <c r="G14" s="8"/>
      <c r="I14" t="s">
        <v>102</v>
      </c>
      <c r="AS14" s="23"/>
      <c r="AT14" s="23"/>
      <c r="AU14" s="23"/>
      <c r="AV14" s="23"/>
      <c r="AW14" s="23"/>
      <c r="AX14" s="23"/>
      <c r="AY14" s="23"/>
      <c r="AZ14" s="23"/>
    </row>
    <row r="15" spans="1:52">
      <c r="A15">
        <v>5</v>
      </c>
      <c r="B15" s="196"/>
      <c r="C15" s="190"/>
      <c r="D15" s="17"/>
      <c r="E15" s="17"/>
      <c r="F15" s="17"/>
      <c r="G15" s="8"/>
      <c r="AS15" s="23"/>
      <c r="AT15" s="23"/>
      <c r="AU15" s="23"/>
      <c r="AV15" s="23"/>
      <c r="AW15" s="23"/>
      <c r="AX15" s="23"/>
      <c r="AY15" s="23"/>
      <c r="AZ15" s="23"/>
    </row>
    <row r="16" spans="1:52">
      <c r="A16">
        <v>6</v>
      </c>
      <c r="B16" s="11"/>
      <c r="C16" s="231"/>
      <c r="D16" s="8"/>
      <c r="E16" s="197"/>
      <c r="F16" s="198"/>
      <c r="G16" s="15"/>
      <c r="AS16" s="23"/>
      <c r="AT16" s="23"/>
      <c r="AU16" s="23"/>
      <c r="AV16" s="23"/>
      <c r="AW16" s="23"/>
      <c r="AX16" s="23"/>
      <c r="AY16" s="23"/>
      <c r="AZ16" s="23"/>
    </row>
    <row r="17" spans="1:52">
      <c r="AS17" s="23"/>
      <c r="AT17" s="23"/>
      <c r="AU17" s="23"/>
      <c r="AV17" s="23"/>
      <c r="AW17" s="23"/>
      <c r="AX17" s="23"/>
      <c r="AY17" s="23"/>
      <c r="AZ17" s="23"/>
    </row>
    <row r="18" spans="1:52">
      <c r="AS18" s="23"/>
      <c r="AT18" s="23"/>
      <c r="AU18" s="23"/>
      <c r="AV18" s="23"/>
      <c r="AW18" s="23"/>
      <c r="AX18" s="23"/>
      <c r="AY18" s="23"/>
      <c r="AZ18" s="23"/>
    </row>
    <row r="19" spans="1:52">
      <c r="B19" s="46" t="s">
        <v>103</v>
      </c>
      <c r="C19" s="47" t="s">
        <v>104</v>
      </c>
      <c r="M19" s="46" t="s">
        <v>103</v>
      </c>
      <c r="N19" s="47" t="s">
        <v>105</v>
      </c>
      <c r="O19" s="184"/>
      <c r="P19" s="184"/>
      <c r="Q19" s="184"/>
      <c r="R19" s="184"/>
      <c r="Y19" s="46" t="s">
        <v>103</v>
      </c>
      <c r="Z19" s="47" t="s">
        <v>106</v>
      </c>
      <c r="AJ19" s="400" t="s">
        <v>103</v>
      </c>
      <c r="AK19" s="400"/>
      <c r="AL19" s="47" t="s">
        <v>107</v>
      </c>
      <c r="AS19" s="23"/>
      <c r="AT19" s="23"/>
      <c r="AU19" s="23"/>
      <c r="AV19" s="23"/>
      <c r="AW19" s="23"/>
      <c r="AX19" s="23"/>
      <c r="AY19" s="23"/>
      <c r="AZ19" s="23"/>
    </row>
    <row r="20" spans="1:52">
      <c r="B20" t="s">
        <v>22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L20" s="184"/>
      <c r="M20" s="184" t="s">
        <v>22</v>
      </c>
      <c r="N20" s="184" t="s">
        <v>23</v>
      </c>
      <c r="O20" s="184" t="s">
        <v>24</v>
      </c>
      <c r="P20" s="184" t="s">
        <v>25</v>
      </c>
      <c r="Q20" s="184" t="s">
        <v>26</v>
      </c>
      <c r="R20" s="184" t="s">
        <v>27</v>
      </c>
      <c r="Y20" t="s">
        <v>22</v>
      </c>
      <c r="Z20" t="s">
        <v>23</v>
      </c>
      <c r="AA20" t="s">
        <v>24</v>
      </c>
      <c r="AB20" t="s">
        <v>25</v>
      </c>
      <c r="AC20" t="s">
        <v>26</v>
      </c>
      <c r="AD20" t="s">
        <v>27</v>
      </c>
      <c r="AK20" t="s">
        <v>22</v>
      </c>
      <c r="AL20" t="s">
        <v>23</v>
      </c>
      <c r="AM20" t="s">
        <v>24</v>
      </c>
      <c r="AN20" t="s">
        <v>25</v>
      </c>
      <c r="AO20" t="s">
        <v>26</v>
      </c>
      <c r="AP20" t="s">
        <v>27</v>
      </c>
      <c r="AS20" s="23"/>
      <c r="AT20" s="23"/>
      <c r="AU20" s="23"/>
      <c r="AV20" s="23"/>
      <c r="AW20" s="23"/>
      <c r="AX20" s="23"/>
      <c r="AY20" s="23"/>
      <c r="AZ20" s="23"/>
    </row>
    <row r="21" spans="1:52" ht="24.75" customHeight="1">
      <c r="A21">
        <v>1</v>
      </c>
      <c r="B21" s="30">
        <v>3</v>
      </c>
      <c r="C21" s="27">
        <v>2</v>
      </c>
      <c r="D21" s="30">
        <v>3</v>
      </c>
      <c r="E21" s="26">
        <v>4</v>
      </c>
      <c r="F21" s="93">
        <v>5</v>
      </c>
      <c r="G21" s="95"/>
      <c r="L21" s="184">
        <v>1</v>
      </c>
      <c r="M21" s="26">
        <v>3</v>
      </c>
      <c r="N21" s="26">
        <v>2</v>
      </c>
      <c r="O21" s="26">
        <v>3</v>
      </c>
      <c r="P21" s="26">
        <v>4</v>
      </c>
      <c r="Q21" s="26">
        <v>5</v>
      </c>
      <c r="R21" s="35"/>
      <c r="X21">
        <v>1</v>
      </c>
      <c r="Y21" s="26">
        <v>3</v>
      </c>
      <c r="Z21" s="26">
        <v>2</v>
      </c>
      <c r="AA21" s="26">
        <v>3</v>
      </c>
      <c r="AB21" s="26">
        <v>4</v>
      </c>
      <c r="AC21" s="26">
        <v>5</v>
      </c>
      <c r="AD21" s="35"/>
      <c r="AJ21">
        <v>1</v>
      </c>
      <c r="AK21" s="26">
        <v>3</v>
      </c>
      <c r="AL21" s="26">
        <v>2</v>
      </c>
      <c r="AM21" s="26">
        <v>3</v>
      </c>
      <c r="AN21" s="26">
        <v>4</v>
      </c>
      <c r="AO21" s="26">
        <v>5</v>
      </c>
      <c r="AP21" s="35"/>
      <c r="AS21" s="23"/>
      <c r="AT21" s="209"/>
      <c r="AU21" s="209"/>
      <c r="AV21" s="209"/>
      <c r="AW21" s="209"/>
      <c r="AX21" s="209"/>
      <c r="AY21" s="210"/>
      <c r="AZ21" s="23"/>
    </row>
    <row r="22" spans="1:52" ht="24.75" customHeight="1">
      <c r="A22">
        <v>2</v>
      </c>
      <c r="B22" s="30">
        <v>2</v>
      </c>
      <c r="C22" s="99">
        <v>1</v>
      </c>
      <c r="D22" s="27">
        <v>2</v>
      </c>
      <c r="E22" s="100">
        <v>3</v>
      </c>
      <c r="F22" s="96">
        <v>7</v>
      </c>
      <c r="G22" s="36">
        <v>8</v>
      </c>
      <c r="I22" t="s">
        <v>108</v>
      </c>
      <c r="J22" s="4"/>
      <c r="K22" s="4"/>
      <c r="L22" s="184">
        <v>2</v>
      </c>
      <c r="M22" s="26">
        <v>2</v>
      </c>
      <c r="N22" s="26">
        <v>1</v>
      </c>
      <c r="O22" s="26">
        <v>2</v>
      </c>
      <c r="P22" s="26">
        <v>3</v>
      </c>
      <c r="Q22" s="37">
        <v>2</v>
      </c>
      <c r="R22" s="36">
        <v>3</v>
      </c>
      <c r="T22" t="s">
        <v>108</v>
      </c>
      <c r="X22">
        <v>2</v>
      </c>
      <c r="Y22" s="26">
        <v>2</v>
      </c>
      <c r="Z22" s="26">
        <v>1</v>
      </c>
      <c r="AA22" s="26">
        <v>2</v>
      </c>
      <c r="AB22" s="26">
        <v>3</v>
      </c>
      <c r="AC22" s="37">
        <v>5</v>
      </c>
      <c r="AD22" s="36">
        <v>6</v>
      </c>
      <c r="AF22" t="s">
        <v>108</v>
      </c>
      <c r="AJ22">
        <v>2</v>
      </c>
      <c r="AK22" s="26">
        <v>2</v>
      </c>
      <c r="AL22" s="26">
        <v>1</v>
      </c>
      <c r="AM22" s="26">
        <v>2</v>
      </c>
      <c r="AN22" s="26">
        <v>3</v>
      </c>
      <c r="AO22" s="37">
        <v>6</v>
      </c>
      <c r="AP22" s="36">
        <v>7</v>
      </c>
      <c r="AR22" t="s">
        <v>108</v>
      </c>
      <c r="AS22" s="23"/>
      <c r="AT22" s="209"/>
      <c r="AU22" s="209"/>
      <c r="AV22" s="209"/>
      <c r="AW22" s="209"/>
      <c r="AX22" s="210"/>
      <c r="AY22" s="210"/>
      <c r="AZ22" s="23"/>
    </row>
    <row r="23" spans="1:52" ht="24.75" customHeight="1">
      <c r="A23">
        <v>3</v>
      </c>
      <c r="B23" s="30">
        <v>1</v>
      </c>
      <c r="C23" s="171">
        <v>0</v>
      </c>
      <c r="D23" s="97">
        <v>4</v>
      </c>
      <c r="E23" s="98">
        <v>5</v>
      </c>
      <c r="F23" s="38">
        <v>6</v>
      </c>
      <c r="G23" s="8">
        <v>7</v>
      </c>
      <c r="I23" t="s">
        <v>109</v>
      </c>
      <c r="J23" s="4"/>
      <c r="K23" s="4"/>
      <c r="L23" s="184">
        <v>3</v>
      </c>
      <c r="M23" s="11">
        <v>1</v>
      </c>
      <c r="N23" s="171">
        <v>0</v>
      </c>
      <c r="O23" s="37">
        <v>1</v>
      </c>
      <c r="P23" s="89">
        <v>0</v>
      </c>
      <c r="Q23" s="38">
        <v>1</v>
      </c>
      <c r="R23" s="36">
        <v>2</v>
      </c>
      <c r="T23" t="s">
        <v>109</v>
      </c>
      <c r="X23">
        <v>3</v>
      </c>
      <c r="Y23" s="26">
        <v>1</v>
      </c>
      <c r="Z23" s="171">
        <v>0</v>
      </c>
      <c r="AA23" s="38">
        <v>2</v>
      </c>
      <c r="AB23" s="38">
        <v>3</v>
      </c>
      <c r="AC23" s="38">
        <v>4</v>
      </c>
      <c r="AD23" s="36">
        <v>5</v>
      </c>
      <c r="AF23" t="s">
        <v>109</v>
      </c>
      <c r="AJ23">
        <v>3</v>
      </c>
      <c r="AK23" s="26">
        <v>1</v>
      </c>
      <c r="AL23" s="171">
        <v>0</v>
      </c>
      <c r="AM23" s="37">
        <v>3</v>
      </c>
      <c r="AN23" s="17">
        <v>4</v>
      </c>
      <c r="AO23" s="38">
        <v>5</v>
      </c>
      <c r="AP23" s="36">
        <v>6</v>
      </c>
      <c r="AR23" t="s">
        <v>109</v>
      </c>
      <c r="AS23" s="23"/>
      <c r="AT23" s="209"/>
      <c r="AU23" s="211"/>
      <c r="AV23" s="210"/>
      <c r="AW23" s="212"/>
      <c r="AX23" s="210"/>
      <c r="AY23" s="210"/>
      <c r="AZ23" s="23"/>
    </row>
    <row r="24" spans="1:52" ht="24.75" customHeight="1">
      <c r="A24">
        <v>4</v>
      </c>
      <c r="B24" s="30">
        <v>2</v>
      </c>
      <c r="C24" s="100">
        <v>1</v>
      </c>
      <c r="D24" s="90">
        <v>3</v>
      </c>
      <c r="E24" s="22"/>
      <c r="F24" s="16"/>
      <c r="G24" s="36">
        <v>6</v>
      </c>
      <c r="L24">
        <v>4</v>
      </c>
      <c r="M24" s="26">
        <v>2</v>
      </c>
      <c r="N24" s="26">
        <v>1</v>
      </c>
      <c r="O24" s="17">
        <v>2</v>
      </c>
      <c r="P24" s="22"/>
      <c r="Q24" s="20"/>
      <c r="R24" s="36">
        <v>3</v>
      </c>
      <c r="V24" s="4"/>
      <c r="X24">
        <v>4</v>
      </c>
      <c r="Y24" s="26">
        <v>2</v>
      </c>
      <c r="Z24" s="26">
        <v>1</v>
      </c>
      <c r="AA24" s="37">
        <v>1</v>
      </c>
      <c r="AB24" s="22"/>
      <c r="AC24" s="16"/>
      <c r="AD24" s="36">
        <v>4</v>
      </c>
      <c r="AJ24">
        <v>4</v>
      </c>
      <c r="AK24" s="26">
        <v>2</v>
      </c>
      <c r="AL24" s="26">
        <v>1</v>
      </c>
      <c r="AM24" s="37">
        <v>2</v>
      </c>
      <c r="AN24" s="22"/>
      <c r="AO24" s="16"/>
      <c r="AP24" s="36">
        <v>5</v>
      </c>
      <c r="AS24" s="23"/>
      <c r="AT24" s="209"/>
      <c r="AU24" s="209"/>
      <c r="AV24" s="210"/>
      <c r="AW24" s="23"/>
      <c r="AX24" s="23"/>
      <c r="AY24" s="210"/>
      <c r="AZ24" s="23"/>
    </row>
    <row r="25" spans="1:52" ht="24.75" customHeight="1">
      <c r="A25">
        <v>5</v>
      </c>
      <c r="B25" s="29">
        <v>3</v>
      </c>
      <c r="C25" s="96">
        <v>1</v>
      </c>
      <c r="D25" s="37">
        <v>2</v>
      </c>
      <c r="E25" s="37">
        <v>3</v>
      </c>
      <c r="F25" s="37">
        <v>4</v>
      </c>
      <c r="G25" s="36">
        <v>5</v>
      </c>
      <c r="L25">
        <v>5</v>
      </c>
      <c r="M25" s="26">
        <v>3</v>
      </c>
      <c r="N25" s="17">
        <v>4</v>
      </c>
      <c r="O25" s="17">
        <v>3</v>
      </c>
      <c r="P25" s="37">
        <v>4</v>
      </c>
      <c r="Q25" s="37">
        <v>5</v>
      </c>
      <c r="R25" s="36">
        <v>4</v>
      </c>
      <c r="V25" s="4"/>
      <c r="X25">
        <v>5</v>
      </c>
      <c r="Y25" s="26">
        <v>3</v>
      </c>
      <c r="Z25" s="37">
        <v>1</v>
      </c>
      <c r="AA25" s="89">
        <v>0</v>
      </c>
      <c r="AB25" s="37">
        <v>1</v>
      </c>
      <c r="AC25" s="37">
        <v>2</v>
      </c>
      <c r="AD25" s="36">
        <v>3</v>
      </c>
      <c r="AJ25">
        <v>5</v>
      </c>
      <c r="AK25" s="26">
        <v>3</v>
      </c>
      <c r="AL25" s="92">
        <v>0</v>
      </c>
      <c r="AM25" s="36">
        <v>1</v>
      </c>
      <c r="AN25" s="37">
        <v>2</v>
      </c>
      <c r="AO25" s="37">
        <v>3</v>
      </c>
      <c r="AP25" s="36">
        <v>4</v>
      </c>
      <c r="AS25" s="23"/>
      <c r="AT25" s="209"/>
      <c r="AU25" s="212"/>
      <c r="AV25" s="212"/>
      <c r="AW25" s="210"/>
      <c r="AX25" s="210"/>
      <c r="AY25" s="210"/>
      <c r="AZ25" s="23"/>
    </row>
    <row r="26" spans="1:52" ht="24.75" customHeight="1">
      <c r="A26">
        <v>6</v>
      </c>
      <c r="B26" s="26">
        <v>4</v>
      </c>
      <c r="C26" s="94">
        <v>0</v>
      </c>
      <c r="D26" s="36">
        <v>1</v>
      </c>
      <c r="E26" s="41">
        <v>2</v>
      </c>
      <c r="F26" s="42">
        <v>3</v>
      </c>
      <c r="G26" s="15"/>
      <c r="L26">
        <v>6</v>
      </c>
      <c r="M26" s="26">
        <v>4</v>
      </c>
      <c r="N26" s="36">
        <v>5</v>
      </c>
      <c r="O26" s="8">
        <v>4</v>
      </c>
      <c r="P26" s="41">
        <v>5</v>
      </c>
      <c r="Q26" s="42">
        <v>6</v>
      </c>
      <c r="R26" s="21"/>
      <c r="V26" s="4"/>
      <c r="X26">
        <v>6</v>
      </c>
      <c r="Y26" s="26">
        <v>4</v>
      </c>
      <c r="Z26" s="37">
        <v>2</v>
      </c>
      <c r="AA26" s="36">
        <v>1</v>
      </c>
      <c r="AB26" s="41">
        <v>2</v>
      </c>
      <c r="AC26" s="42">
        <v>3</v>
      </c>
      <c r="AD26" s="15"/>
      <c r="AJ26">
        <v>6</v>
      </c>
      <c r="AK26" s="26">
        <v>4</v>
      </c>
      <c r="AL26" s="8">
        <v>1</v>
      </c>
      <c r="AM26" s="36">
        <v>2</v>
      </c>
      <c r="AN26" s="41">
        <v>3</v>
      </c>
      <c r="AO26" s="42">
        <v>4</v>
      </c>
      <c r="AP26" s="15"/>
      <c r="AS26" s="23"/>
      <c r="AT26" s="209"/>
      <c r="AU26" s="212"/>
      <c r="AV26" s="210"/>
      <c r="AW26" s="210"/>
      <c r="AX26" s="210"/>
      <c r="AY26" s="23"/>
      <c r="AZ26" s="23"/>
    </row>
    <row r="27" spans="1:52" ht="15.75" customHeight="1">
      <c r="A27" s="4"/>
      <c r="B27" s="290"/>
      <c r="C27" s="212"/>
      <c r="D27" s="43"/>
      <c r="E27" s="43"/>
      <c r="F27" s="43"/>
      <c r="G27" s="23"/>
      <c r="H27" s="4"/>
      <c r="L27" s="4"/>
      <c r="M27" s="290"/>
      <c r="N27" s="43"/>
      <c r="O27" s="210"/>
      <c r="P27" s="43"/>
      <c r="Q27" s="43"/>
      <c r="R27" s="65"/>
      <c r="V27" s="4"/>
      <c r="X27" s="4"/>
      <c r="Y27" s="290"/>
      <c r="Z27" s="43"/>
      <c r="AA27" s="43"/>
      <c r="AB27" s="43"/>
      <c r="AC27" s="43"/>
      <c r="AD27" s="23"/>
      <c r="AJ27" s="4"/>
      <c r="AK27" s="290"/>
      <c r="AL27" s="210"/>
      <c r="AM27" s="43"/>
      <c r="AN27" s="43"/>
      <c r="AO27" s="43"/>
      <c r="AP27" s="23"/>
      <c r="AS27" s="23"/>
      <c r="AT27" s="209"/>
      <c r="AU27" s="212"/>
      <c r="AV27" s="210"/>
      <c r="AW27" s="210"/>
      <c r="AX27" s="210"/>
      <c r="AY27" s="23"/>
      <c r="AZ27" s="23"/>
    </row>
    <row r="28" spans="1:52">
      <c r="A28" s="289" t="s">
        <v>65</v>
      </c>
      <c r="B28" s="288" t="s">
        <v>66</v>
      </c>
      <c r="C28" s="288"/>
      <c r="J28" s="4"/>
      <c r="K28" s="4"/>
      <c r="L28" s="289" t="s">
        <v>65</v>
      </c>
      <c r="M28" s="288" t="s">
        <v>66</v>
      </c>
      <c r="N28" s="288"/>
      <c r="O28" s="184"/>
      <c r="P28" s="184"/>
      <c r="Q28" s="184"/>
      <c r="R28" s="184"/>
      <c r="V28" s="4"/>
      <c r="X28" s="289" t="s">
        <v>65</v>
      </c>
      <c r="Y28" s="288" t="s">
        <v>66</v>
      </c>
      <c r="Z28" s="288"/>
      <c r="AJ28" s="289" t="s">
        <v>65</v>
      </c>
      <c r="AK28" s="288" t="s">
        <v>66</v>
      </c>
      <c r="AL28" s="288"/>
      <c r="AN28" s="4"/>
      <c r="AO28" s="4"/>
      <c r="AP28" s="4"/>
      <c r="AS28" s="23"/>
      <c r="AT28" s="23"/>
      <c r="AU28" s="23"/>
      <c r="AV28" s="23"/>
      <c r="AW28" s="23"/>
      <c r="AX28" s="23"/>
      <c r="AY28" s="23"/>
      <c r="AZ28" s="23"/>
    </row>
    <row r="29" spans="1:52">
      <c r="A29" s="289" t="s">
        <v>67</v>
      </c>
      <c r="B29" s="288" t="s">
        <v>68</v>
      </c>
      <c r="C29" s="288"/>
      <c r="J29" s="4"/>
      <c r="K29" s="4"/>
      <c r="L29" s="289" t="s">
        <v>67</v>
      </c>
      <c r="M29" s="288" t="s">
        <v>68</v>
      </c>
      <c r="N29" s="288"/>
      <c r="V29" s="4"/>
      <c r="X29" s="289" t="s">
        <v>67</v>
      </c>
      <c r="Y29" s="288" t="s">
        <v>68</v>
      </c>
      <c r="Z29" s="288"/>
      <c r="AJ29" s="289" t="s">
        <v>67</v>
      </c>
      <c r="AK29" s="288" t="s">
        <v>68</v>
      </c>
      <c r="AL29" s="288"/>
      <c r="AN29" s="184"/>
      <c r="AO29" s="184"/>
      <c r="AP29" s="184"/>
      <c r="AQ29" s="184"/>
      <c r="AR29" s="184"/>
      <c r="AS29" s="23"/>
      <c r="AT29" s="23"/>
      <c r="AU29" s="23"/>
      <c r="AV29" s="23"/>
      <c r="AW29" s="23"/>
      <c r="AX29" s="23"/>
      <c r="AY29" s="23"/>
      <c r="AZ29" s="23"/>
    </row>
    <row r="30" spans="1:52">
      <c r="A30" s="289"/>
      <c r="B30" s="288"/>
      <c r="C30" s="288"/>
      <c r="J30" s="4"/>
      <c r="K30" s="4"/>
      <c r="V30" s="4"/>
      <c r="AL30" s="184"/>
      <c r="AM30" s="184"/>
      <c r="AN30" s="184"/>
      <c r="AO30" s="184"/>
      <c r="AP30" s="184"/>
      <c r="AQ30" s="184"/>
      <c r="AR30" s="184"/>
      <c r="AS30" s="23"/>
      <c r="AT30" s="23"/>
      <c r="AU30" s="23"/>
      <c r="AV30" s="23"/>
      <c r="AW30" s="23"/>
      <c r="AX30" s="23"/>
      <c r="AY30" s="23"/>
      <c r="AZ30" s="23"/>
    </row>
    <row r="31" spans="1:52">
      <c r="A31" s="103" t="s">
        <v>69</v>
      </c>
      <c r="B31" s="103">
        <f>'Info Sheet'!$B$17</f>
        <v>8</v>
      </c>
      <c r="F31" s="184"/>
      <c r="G31" s="184"/>
      <c r="H31" s="184"/>
      <c r="I31" s="184"/>
      <c r="J31" s="185"/>
      <c r="K31" s="185"/>
      <c r="L31" s="103" t="s">
        <v>69</v>
      </c>
      <c r="M31" s="103">
        <f>'Info Sheet'!$B$17</f>
        <v>8</v>
      </c>
      <c r="N31" s="23"/>
      <c r="O31" s="4"/>
      <c r="P31" s="184"/>
      <c r="Q31" s="65"/>
      <c r="R31" s="2"/>
      <c r="S31" s="184"/>
      <c r="T31" s="184"/>
      <c r="U31" s="184"/>
      <c r="V31" s="185"/>
      <c r="W31" s="185"/>
      <c r="X31" s="103" t="s">
        <v>69</v>
      </c>
      <c r="Y31" s="103">
        <f>'Info Sheet'!$B$17</f>
        <v>8</v>
      </c>
      <c r="Z31" s="184"/>
      <c r="AA31" s="184"/>
      <c r="AB31" s="184"/>
      <c r="AC31" s="184"/>
      <c r="AD31" s="184"/>
      <c r="AE31" s="184"/>
      <c r="AF31" s="184"/>
      <c r="AG31" s="184"/>
      <c r="AH31" s="185"/>
      <c r="AI31" s="185"/>
      <c r="AJ31" s="103" t="s">
        <v>69</v>
      </c>
      <c r="AK31" s="103">
        <f>'Info Sheet'!$B$17</f>
        <v>8</v>
      </c>
      <c r="AL31" s="184"/>
      <c r="AM31" s="184"/>
      <c r="AN31" s="184"/>
      <c r="AO31" s="184"/>
      <c r="AP31" s="184"/>
      <c r="AQ31" s="184"/>
      <c r="AR31" s="184"/>
      <c r="AS31" s="23"/>
      <c r="AT31" s="23"/>
      <c r="AU31" s="23"/>
      <c r="AV31" s="23"/>
      <c r="AW31" s="23"/>
      <c r="AX31" s="23"/>
      <c r="AY31" s="23"/>
      <c r="AZ31" s="23"/>
    </row>
    <row r="32" spans="1:52">
      <c r="A32" s="121" t="s">
        <v>70</v>
      </c>
      <c r="B32" s="121">
        <f>'Info Sheet'!$B$18</f>
        <v>4</v>
      </c>
      <c r="F32" s="184"/>
      <c r="G32" s="184"/>
      <c r="H32" s="184"/>
      <c r="I32" s="184"/>
      <c r="J32" s="185"/>
      <c r="K32" s="185"/>
      <c r="L32" s="121" t="s">
        <v>70</v>
      </c>
      <c r="M32" s="121">
        <f>'Info Sheet'!$B$18</f>
        <v>4</v>
      </c>
      <c r="N32" s="23"/>
      <c r="O32" s="4"/>
      <c r="P32" s="184"/>
      <c r="Q32" s="65"/>
      <c r="R32" s="2"/>
      <c r="S32" s="184"/>
      <c r="T32" s="184"/>
      <c r="U32" s="184"/>
      <c r="V32" s="185"/>
      <c r="W32" s="185"/>
      <c r="X32" s="121" t="s">
        <v>70</v>
      </c>
      <c r="Y32" s="121">
        <f>'Info Sheet'!$B$18</f>
        <v>4</v>
      </c>
      <c r="Z32" s="184"/>
      <c r="AA32" s="184"/>
      <c r="AB32" s="184"/>
      <c r="AC32" s="184"/>
      <c r="AD32" s="184"/>
      <c r="AE32" s="184"/>
      <c r="AF32" s="184"/>
      <c r="AG32" s="184"/>
      <c r="AH32" s="185"/>
      <c r="AI32" s="185"/>
      <c r="AJ32" s="121" t="s">
        <v>70</v>
      </c>
      <c r="AK32" s="121">
        <f>'Info Sheet'!$B$18</f>
        <v>4</v>
      </c>
      <c r="AL32" s="184"/>
      <c r="AM32" s="184"/>
      <c r="AN32" s="184"/>
      <c r="AO32" s="184"/>
      <c r="AP32" s="184"/>
      <c r="AQ32" s="184"/>
      <c r="AR32" s="184"/>
      <c r="AS32" s="23"/>
      <c r="AT32" s="23"/>
      <c r="AU32" s="23"/>
      <c r="AV32" s="23"/>
      <c r="AW32" s="23"/>
      <c r="AX32" s="23"/>
      <c r="AY32" s="23"/>
      <c r="AZ32" s="23"/>
    </row>
    <row r="33" spans="1:52">
      <c r="A33" s="103" t="s">
        <v>71</v>
      </c>
      <c r="B33" s="103">
        <f>'Info Sheet'!$B$19</f>
        <v>16</v>
      </c>
      <c r="F33" s="184"/>
      <c r="G33" s="184"/>
      <c r="H33" s="184"/>
      <c r="I33" s="184"/>
      <c r="J33" s="185"/>
      <c r="K33" s="185"/>
      <c r="L33" s="103" t="s">
        <v>71</v>
      </c>
      <c r="M33" s="103">
        <f>'Info Sheet'!$B$19</f>
        <v>16</v>
      </c>
      <c r="N33" s="23"/>
      <c r="P33" s="184"/>
      <c r="Q33" s="184"/>
      <c r="R33" s="2"/>
      <c r="S33" s="184"/>
      <c r="T33" s="184"/>
      <c r="U33" s="184"/>
      <c r="V33" s="185"/>
      <c r="W33" s="185"/>
      <c r="X33" s="103" t="s">
        <v>71</v>
      </c>
      <c r="Y33" s="103">
        <f>'Info Sheet'!$B$19</f>
        <v>16</v>
      </c>
      <c r="Z33" s="184"/>
      <c r="AA33" s="184"/>
      <c r="AB33" s="184"/>
      <c r="AC33" s="184"/>
      <c r="AD33" s="184"/>
      <c r="AE33" s="184"/>
      <c r="AF33" s="184"/>
      <c r="AG33" s="184"/>
      <c r="AH33" s="185"/>
      <c r="AI33" s="185"/>
      <c r="AJ33" s="103" t="s">
        <v>71</v>
      </c>
      <c r="AK33" s="103">
        <f>'Info Sheet'!$B$19</f>
        <v>16</v>
      </c>
      <c r="AL33" s="184"/>
      <c r="AM33" s="184"/>
      <c r="AN33" s="184"/>
      <c r="AO33" s="184"/>
      <c r="AP33" s="184"/>
      <c r="AQ33" s="184"/>
      <c r="AR33" s="184"/>
      <c r="AS33" s="23"/>
      <c r="AT33" s="23"/>
      <c r="AU33" s="23"/>
      <c r="AV33" s="23"/>
      <c r="AW33" s="23"/>
      <c r="AX33" s="23"/>
      <c r="AY33" s="23"/>
      <c r="AZ33" s="23"/>
    </row>
    <row r="34" spans="1:52">
      <c r="A34" s="117" t="s">
        <v>36</v>
      </c>
      <c r="B34" s="114">
        <f>'Info Sheet'!$B$20</f>
        <v>32</v>
      </c>
      <c r="C34" s="184"/>
      <c r="D34" s="184"/>
      <c r="E34" s="184"/>
      <c r="F34" s="184"/>
      <c r="G34" s="184"/>
      <c r="H34" s="184"/>
      <c r="I34" s="184"/>
      <c r="J34" s="185"/>
      <c r="K34" s="185"/>
      <c r="L34" s="75" t="s">
        <v>36</v>
      </c>
      <c r="M34" s="127">
        <f>'Info Sheet'!$B$20</f>
        <v>32</v>
      </c>
      <c r="N34" s="115"/>
      <c r="O34" s="184"/>
      <c r="P34" s="184"/>
      <c r="Q34" s="184"/>
      <c r="R34" s="184"/>
      <c r="S34" s="184"/>
      <c r="T34" s="184"/>
      <c r="U34" s="184"/>
      <c r="V34" s="185"/>
      <c r="W34" s="185"/>
      <c r="X34" s="114" t="s">
        <v>36</v>
      </c>
      <c r="Y34" s="127">
        <f>'Info Sheet'!$B$20</f>
        <v>32</v>
      </c>
      <c r="Z34" s="184"/>
      <c r="AA34" s="184"/>
      <c r="AB34" s="184"/>
      <c r="AC34" s="184"/>
      <c r="AD34" s="184"/>
      <c r="AE34" s="184"/>
      <c r="AF34" s="184"/>
      <c r="AG34" s="184"/>
      <c r="AH34" s="185"/>
      <c r="AI34" s="185"/>
      <c r="AJ34" s="114" t="s">
        <v>36</v>
      </c>
      <c r="AK34" s="127">
        <f>'Info Sheet'!$B$20</f>
        <v>32</v>
      </c>
      <c r="AL34" s="184"/>
      <c r="AM34" s="184"/>
      <c r="AN34" s="184"/>
      <c r="AO34" s="184"/>
      <c r="AP34" s="184"/>
      <c r="AQ34" s="184"/>
      <c r="AR34" s="184"/>
    </row>
    <row r="35" spans="1:52">
      <c r="A35" s="114" t="s">
        <v>72</v>
      </c>
      <c r="B35" s="398" t="s">
        <v>110</v>
      </c>
      <c r="C35" s="399"/>
      <c r="D35" s="399"/>
      <c r="E35" s="399"/>
      <c r="F35" s="184"/>
      <c r="G35" s="184"/>
      <c r="H35" s="184"/>
      <c r="I35" s="184"/>
      <c r="J35" s="185"/>
      <c r="K35" s="185"/>
      <c r="L35" s="12" t="s">
        <v>72</v>
      </c>
      <c r="M35" s="386" t="s">
        <v>111</v>
      </c>
      <c r="N35" s="68"/>
      <c r="O35" s="375"/>
      <c r="P35" s="4"/>
      <c r="Q35" s="139"/>
      <c r="R35" s="184"/>
      <c r="S35" s="184"/>
      <c r="T35" s="184"/>
      <c r="U35" s="184"/>
      <c r="V35" s="185"/>
      <c r="W35" s="185"/>
      <c r="X35" s="12" t="s">
        <v>72</v>
      </c>
      <c r="Y35" s="401" t="s">
        <v>112</v>
      </c>
      <c r="Z35" s="401"/>
      <c r="AA35" s="401"/>
      <c r="AB35" s="401"/>
      <c r="AC35" s="401"/>
      <c r="AD35" s="401"/>
      <c r="AE35" s="184"/>
      <c r="AF35" s="184"/>
      <c r="AG35" s="184"/>
      <c r="AH35" s="185"/>
      <c r="AI35" s="185"/>
      <c r="AJ35" s="12" t="s">
        <v>72</v>
      </c>
      <c r="AK35" s="399" t="s">
        <v>113</v>
      </c>
      <c r="AL35" s="399"/>
      <c r="AM35" s="399"/>
      <c r="AN35" s="399"/>
      <c r="AO35" s="399"/>
      <c r="AP35" s="399"/>
      <c r="AQ35" s="184"/>
      <c r="AR35" s="184"/>
    </row>
    <row r="36" spans="1:52">
      <c r="A36" s="118" t="s">
        <v>74</v>
      </c>
      <c r="B36" s="136">
        <f>SUMPRODUCT(B44:B50,C44:C50,E44:E50)</f>
        <v>156.00000000000003</v>
      </c>
      <c r="F36" s="184"/>
      <c r="G36" s="184"/>
      <c r="H36" s="184"/>
      <c r="I36" s="184"/>
      <c r="J36" s="185"/>
      <c r="K36" s="185"/>
      <c r="L36" s="122" t="s">
        <v>74</v>
      </c>
      <c r="M36" s="149">
        <f>SUMPRODUCT(N44:N50,O44:O50,Q44:Q50)</f>
        <v>171.20000000000002</v>
      </c>
      <c r="N36" s="115"/>
      <c r="O36" s="184"/>
      <c r="P36" s="115"/>
      <c r="Q36" s="115"/>
      <c r="R36" s="184"/>
      <c r="S36" s="184"/>
      <c r="T36" s="184"/>
      <c r="U36" s="184"/>
      <c r="V36" s="185"/>
      <c r="W36" s="185"/>
      <c r="X36" s="110" t="s">
        <v>74</v>
      </c>
      <c r="Y36" s="129">
        <f>SUMPRODUCT(Z44:Z50,AA44:AA50,AC44:AC50)</f>
        <v>186.4</v>
      </c>
      <c r="Z36" s="184"/>
      <c r="AA36" s="184"/>
      <c r="AB36" s="184"/>
      <c r="AC36" s="184"/>
      <c r="AD36" s="184"/>
      <c r="AE36" s="184"/>
      <c r="AF36" s="184"/>
      <c r="AG36" s="184"/>
      <c r="AH36" s="185"/>
      <c r="AI36" s="185"/>
      <c r="AJ36" s="110" t="s">
        <v>74</v>
      </c>
      <c r="AK36" s="129">
        <f>SUMPRODUCT(AL44:AL50,AM44:AM50,AO44:AO50)</f>
        <v>166.4</v>
      </c>
      <c r="AL36" s="184"/>
      <c r="AM36" s="184"/>
      <c r="AN36" s="184"/>
      <c r="AO36" s="184"/>
      <c r="AP36" s="184"/>
      <c r="AQ36" s="184"/>
      <c r="AR36" s="184"/>
    </row>
    <row r="37" spans="1:52">
      <c r="A37" s="117" t="s">
        <v>75</v>
      </c>
      <c r="B37" s="399" t="s">
        <v>114</v>
      </c>
      <c r="C37" s="399"/>
      <c r="D37" s="399"/>
      <c r="E37" s="399"/>
      <c r="F37" s="399"/>
      <c r="G37" s="184"/>
      <c r="H37" s="184"/>
      <c r="I37" s="184"/>
      <c r="J37" s="185"/>
      <c r="K37" s="185"/>
      <c r="L37" s="12" t="s">
        <v>75</v>
      </c>
      <c r="M37" s="386" t="s">
        <v>115</v>
      </c>
      <c r="N37" s="386"/>
      <c r="O37" s="386"/>
      <c r="P37" s="374"/>
      <c r="Q37" s="374"/>
      <c r="R37" s="184"/>
      <c r="S37" s="184"/>
      <c r="T37" s="184"/>
      <c r="U37" s="184"/>
      <c r="V37" s="185"/>
      <c r="W37" s="185"/>
      <c r="X37" s="117" t="s">
        <v>75</v>
      </c>
      <c r="Y37" s="401" t="s">
        <v>116</v>
      </c>
      <c r="Z37" s="401"/>
      <c r="AA37" s="401"/>
      <c r="AB37" s="401"/>
      <c r="AC37" s="401"/>
      <c r="AD37" s="401"/>
      <c r="AE37" s="184"/>
      <c r="AF37" s="184"/>
      <c r="AG37" s="184"/>
      <c r="AH37" s="185"/>
      <c r="AI37" s="185"/>
      <c r="AJ37" s="117" t="s">
        <v>75</v>
      </c>
      <c r="AK37" s="399" t="s">
        <v>117</v>
      </c>
      <c r="AL37" s="399"/>
      <c r="AM37" s="399"/>
      <c r="AN37" s="399"/>
      <c r="AO37" s="399"/>
      <c r="AP37" s="399"/>
      <c r="AQ37" s="399"/>
      <c r="AR37" s="184"/>
    </row>
    <row r="38" spans="1:52">
      <c r="A38" s="118" t="s">
        <v>75</v>
      </c>
      <c r="B38" s="140">
        <f>SUMPRODUCT(B44:B50,D44:D50,F44:F50)</f>
        <v>256.8</v>
      </c>
      <c r="G38" s="184"/>
      <c r="H38" s="184"/>
      <c r="I38" s="184"/>
      <c r="J38" s="185"/>
      <c r="K38" s="185"/>
      <c r="L38" s="122" t="s">
        <v>75</v>
      </c>
      <c r="M38" s="149">
        <f>SUMPRODUCT(N44:N50,P44:P50,R44:R50)</f>
        <v>275.52000000000004</v>
      </c>
      <c r="N38" s="115"/>
      <c r="O38" s="184"/>
      <c r="P38" s="115"/>
      <c r="Q38" s="115"/>
      <c r="R38" s="184"/>
      <c r="S38" s="184"/>
      <c r="T38" s="184"/>
      <c r="U38" s="184"/>
      <c r="V38" s="185"/>
      <c r="W38" s="185"/>
      <c r="X38" s="110" t="s">
        <v>75</v>
      </c>
      <c r="Y38" s="128">
        <f>SUMPRODUCT(Z44:Z50,AB44:AB50,AD44:AD50)</f>
        <v>314.72000000000003</v>
      </c>
      <c r="Z38" s="184"/>
      <c r="AA38" s="184"/>
      <c r="AB38" s="184"/>
      <c r="AC38" s="184"/>
      <c r="AD38" s="184"/>
      <c r="AE38" s="184"/>
      <c r="AF38" s="184"/>
      <c r="AG38" s="184"/>
      <c r="AH38" s="185"/>
      <c r="AI38" s="185"/>
      <c r="AJ38" s="110" t="s">
        <v>75</v>
      </c>
      <c r="AK38" s="128">
        <f>SUMPRODUCT(AL44:AL50,AN44:AN50,AP44:AP50)</f>
        <v>272.32000000000005</v>
      </c>
      <c r="AL38" s="184"/>
      <c r="AM38" s="184"/>
      <c r="AN38" s="184"/>
      <c r="AO38" s="184"/>
      <c r="AP38" s="184"/>
      <c r="AQ38" s="184"/>
      <c r="AR38" s="184"/>
    </row>
    <row r="39" spans="1:52">
      <c r="A39" s="117" t="s">
        <v>77</v>
      </c>
      <c r="B39" s="59" t="s">
        <v>78</v>
      </c>
      <c r="F39" s="184"/>
      <c r="G39" s="184"/>
      <c r="H39" s="184"/>
      <c r="I39" s="184"/>
      <c r="J39" s="185"/>
      <c r="K39" s="185"/>
      <c r="L39" s="12" t="s">
        <v>77</v>
      </c>
      <c r="M39" s="138" t="s">
        <v>78</v>
      </c>
      <c r="N39" s="115"/>
      <c r="O39" s="184"/>
      <c r="P39" s="184"/>
      <c r="Q39" s="184"/>
      <c r="R39" s="184"/>
      <c r="S39" s="184"/>
      <c r="T39" s="184"/>
      <c r="U39" s="184"/>
      <c r="V39" s="185"/>
      <c r="W39" s="185"/>
      <c r="X39" s="114" t="s">
        <v>77</v>
      </c>
      <c r="Y39" s="109" t="s">
        <v>78</v>
      </c>
      <c r="Z39" s="184"/>
      <c r="AA39" s="184"/>
      <c r="AB39" s="185"/>
      <c r="AC39" s="185"/>
      <c r="AD39" s="185"/>
      <c r="AE39" s="185"/>
      <c r="AF39" s="185"/>
      <c r="AG39" s="185"/>
      <c r="AH39" s="185"/>
      <c r="AI39" s="185"/>
      <c r="AJ39" s="114" t="s">
        <v>77</v>
      </c>
      <c r="AK39" s="109" t="s">
        <v>78</v>
      </c>
      <c r="AL39" s="184"/>
      <c r="AM39" s="184"/>
      <c r="AN39" s="184"/>
      <c r="AO39" s="184"/>
      <c r="AP39" s="184"/>
      <c r="AQ39" s="184"/>
      <c r="AR39" s="184"/>
    </row>
    <row r="40" spans="1:52">
      <c r="A40" s="135" t="s">
        <v>77</v>
      </c>
      <c r="B40" s="137">
        <f>SQRT(B38)</f>
        <v>16.024980499208105</v>
      </c>
      <c r="F40" s="184"/>
      <c r="G40" s="184"/>
      <c r="H40" s="184"/>
      <c r="I40" s="184"/>
      <c r="J40" s="185"/>
      <c r="K40" s="185"/>
      <c r="L40" s="122" t="s">
        <v>77</v>
      </c>
      <c r="M40" s="130">
        <f>SQRT(M38)</f>
        <v>16.598795136997143</v>
      </c>
      <c r="N40" s="184"/>
      <c r="O40" s="184"/>
      <c r="P40" s="184"/>
      <c r="Q40" s="184"/>
      <c r="R40" s="184"/>
      <c r="S40" s="184"/>
      <c r="T40" s="184"/>
      <c r="U40" s="184"/>
      <c r="V40" s="185"/>
      <c r="W40" s="185"/>
      <c r="X40" s="110" t="s">
        <v>77</v>
      </c>
      <c r="Y40" s="110">
        <f>SQRT(Y38)</f>
        <v>17.740349489229349</v>
      </c>
      <c r="Z40" s="184"/>
      <c r="AA40" s="184"/>
      <c r="AB40" s="184"/>
      <c r="AC40" s="184"/>
      <c r="AD40" s="184"/>
      <c r="AE40" s="184"/>
      <c r="AF40" s="184"/>
      <c r="AG40" s="184"/>
      <c r="AH40" s="185"/>
      <c r="AI40" s="185"/>
      <c r="AJ40" s="110" t="s">
        <v>77</v>
      </c>
      <c r="AK40" s="110">
        <f>SQRT(AK38)</f>
        <v>16.502121075789017</v>
      </c>
      <c r="AL40" s="184"/>
      <c r="AM40" s="184"/>
      <c r="AN40" s="184"/>
      <c r="AO40" s="184"/>
      <c r="AP40" s="184"/>
      <c r="AQ40" s="184"/>
      <c r="AR40" s="184"/>
    </row>
    <row r="41" spans="1:52">
      <c r="F41" s="184"/>
      <c r="G41" s="184"/>
      <c r="H41" s="184"/>
      <c r="I41" s="184"/>
      <c r="J41" s="185"/>
      <c r="K41" s="185"/>
      <c r="R41" s="184"/>
      <c r="S41" s="184"/>
      <c r="T41" s="184"/>
      <c r="U41" s="184"/>
      <c r="V41" s="185"/>
      <c r="W41" s="185"/>
      <c r="Z41" s="184"/>
      <c r="AA41" s="184"/>
      <c r="AB41" s="184"/>
      <c r="AC41" s="184"/>
      <c r="AE41" s="184"/>
      <c r="AF41" s="184"/>
      <c r="AG41" s="184"/>
      <c r="AH41" s="185"/>
      <c r="AI41" s="185"/>
      <c r="AL41" s="184"/>
      <c r="AM41" s="184"/>
      <c r="AN41" s="184"/>
      <c r="AO41" s="184"/>
      <c r="AP41" s="184"/>
      <c r="AQ41" s="184"/>
      <c r="AR41" s="184"/>
    </row>
    <row r="42" spans="1:52">
      <c r="A42" s="184"/>
      <c r="B42" s="184"/>
      <c r="C42" s="184"/>
      <c r="D42" s="184"/>
      <c r="E42" s="184"/>
      <c r="F42" s="184"/>
      <c r="G42" s="184"/>
      <c r="H42" s="184"/>
      <c r="I42" s="184"/>
      <c r="J42" s="185"/>
      <c r="K42" s="185"/>
      <c r="L42" s="184"/>
      <c r="M42" s="184"/>
      <c r="N42" s="184"/>
      <c r="O42" s="184"/>
      <c r="P42" s="184"/>
      <c r="Q42" s="184"/>
      <c r="R42" s="184"/>
      <c r="S42" s="184"/>
      <c r="T42" s="184"/>
      <c r="U42" s="184"/>
      <c r="V42" s="185"/>
      <c r="W42" s="185"/>
      <c r="X42" s="184"/>
      <c r="Y42" s="184"/>
      <c r="Z42" s="184"/>
      <c r="AA42" s="184"/>
      <c r="AB42" s="184"/>
      <c r="AC42" s="184"/>
      <c r="AD42" s="268"/>
      <c r="AE42" s="184"/>
      <c r="AF42" s="184"/>
      <c r="AG42" s="184"/>
      <c r="AH42" s="185"/>
      <c r="AI42" s="185"/>
      <c r="AJ42" s="184"/>
      <c r="AK42" s="184"/>
      <c r="AL42" s="184"/>
      <c r="AM42" s="184"/>
      <c r="AN42" s="184"/>
      <c r="AO42" s="184"/>
      <c r="AP42" s="184"/>
      <c r="AQ42" s="184"/>
    </row>
    <row r="43" spans="1:52" ht="64">
      <c r="A43" s="24" t="s">
        <v>79</v>
      </c>
      <c r="B43" s="24" t="s">
        <v>80</v>
      </c>
      <c r="C43" s="39" t="s">
        <v>81</v>
      </c>
      <c r="D43" s="39" t="s">
        <v>82</v>
      </c>
      <c r="E43" s="256" t="s">
        <v>83</v>
      </c>
      <c r="F43" s="264" t="s">
        <v>84</v>
      </c>
      <c r="G43" s="257" t="s">
        <v>85</v>
      </c>
      <c r="I43" s="108" t="s">
        <v>86</v>
      </c>
      <c r="J43" s="108">
        <f>SUMPRODUCT(B44:B50,G44:G50)</f>
        <v>247.5</v>
      </c>
      <c r="K43" s="206"/>
      <c r="L43" s="184"/>
      <c r="M43" s="24" t="s">
        <v>79</v>
      </c>
      <c r="N43" s="24" t="s">
        <v>80</v>
      </c>
      <c r="O43" s="39" t="s">
        <v>81</v>
      </c>
      <c r="P43" s="39" t="s">
        <v>82</v>
      </c>
      <c r="Q43" s="256" t="s">
        <v>83</v>
      </c>
      <c r="R43" s="39" t="s">
        <v>84</v>
      </c>
      <c r="S43" s="257" t="s">
        <v>85</v>
      </c>
      <c r="U43" s="108" t="s">
        <v>86</v>
      </c>
      <c r="V43" s="103">
        <f>SUMPRODUCT(N44:N50,S44:S50)</f>
        <v>225</v>
      </c>
      <c r="W43" s="206"/>
      <c r="X43" s="184"/>
      <c r="Y43" s="24" t="s">
        <v>79</v>
      </c>
      <c r="Z43" s="24" t="s">
        <v>80</v>
      </c>
      <c r="AA43" s="39" t="s">
        <v>81</v>
      </c>
      <c r="AB43" s="39" t="s">
        <v>82</v>
      </c>
      <c r="AC43" s="256" t="s">
        <v>83</v>
      </c>
      <c r="AD43" s="132" t="s">
        <v>84</v>
      </c>
      <c r="AE43" s="257" t="s">
        <v>85</v>
      </c>
      <c r="AG43" s="108" t="s">
        <v>86</v>
      </c>
      <c r="AH43" s="103">
        <f>SUMPRODUCT(Z44:Z50,AE44:AE50)</f>
        <v>202.5</v>
      </c>
      <c r="AI43" s="206"/>
      <c r="AJ43" s="184"/>
      <c r="AK43" s="24" t="s">
        <v>79</v>
      </c>
      <c r="AL43" s="25" t="s">
        <v>80</v>
      </c>
      <c r="AM43" s="39" t="s">
        <v>81</v>
      </c>
      <c r="AN43" s="39" t="s">
        <v>82</v>
      </c>
      <c r="AO43" s="256" t="s">
        <v>83</v>
      </c>
      <c r="AP43" s="262" t="s">
        <v>84</v>
      </c>
      <c r="AQ43" s="257" t="s">
        <v>85</v>
      </c>
      <c r="AS43" s="108" t="s">
        <v>86</v>
      </c>
      <c r="AT43" s="103">
        <f>SUMPRODUCT(AL44:AL50,AQ44:AQ50)</f>
        <v>232.5</v>
      </c>
    </row>
    <row r="44" spans="1:52">
      <c r="A44" s="72">
        <f>'Info Sheet'!$G$2</f>
        <v>0</v>
      </c>
      <c r="B44" s="173">
        <f t="shared" ref="B44:B50" si="0">COUNTIF($B$21:$G$26,A44)</f>
        <v>2</v>
      </c>
      <c r="C44" s="174">
        <f>LOOKUP(A44,'Info Sheet'!$G$2:$G$8,'Info Sheet'!$H$2:$H$8)</f>
        <v>1</v>
      </c>
      <c r="D44" s="174">
        <f t="shared" ref="D44:D50" si="1">C44^2</f>
        <v>1</v>
      </c>
      <c r="E44" s="263">
        <f>'Info Sheet'!$B$17</f>
        <v>8</v>
      </c>
      <c r="F44" s="352">
        <f>'Info Sheet'!$B$19</f>
        <v>16</v>
      </c>
      <c r="G44" s="200">
        <f>'Info Sheet'!$K$5*'2 Charging Stations'!A44</f>
        <v>0</v>
      </c>
      <c r="I44" s="108" t="s">
        <v>87</v>
      </c>
      <c r="J44" s="337">
        <f>J43/B34</f>
        <v>7.734375</v>
      </c>
      <c r="K44" s="216"/>
      <c r="L44" s="184"/>
      <c r="M44" s="72">
        <f>'Info Sheet'!$G$2</f>
        <v>0</v>
      </c>
      <c r="N44" s="352">
        <f t="shared" ref="N44:N50" si="2">COUNTIF($M$21:$R$26,M44)</f>
        <v>2</v>
      </c>
      <c r="O44" s="174">
        <f>LOOKUP(M44,'Info Sheet'!$G$2:$G$8,'Info Sheet'!$H$2:$H$8)</f>
        <v>1</v>
      </c>
      <c r="P44" s="174">
        <f t="shared" ref="P44:P50" si="3">O44^2</f>
        <v>1</v>
      </c>
      <c r="Q44" s="263">
        <f>'Info Sheet'!$B$17</f>
        <v>8</v>
      </c>
      <c r="R44" s="352">
        <f>'Info Sheet'!$B$19</f>
        <v>16</v>
      </c>
      <c r="S44" s="200">
        <f>'Info Sheet'!$K$5*'2 Charging Stations'!M44</f>
        <v>0</v>
      </c>
      <c r="U44" s="108" t="s">
        <v>87</v>
      </c>
      <c r="V44" s="104">
        <f>V43/M34</f>
        <v>7.03125</v>
      </c>
      <c r="W44" s="216"/>
      <c r="X44" s="184"/>
      <c r="Y44" s="177">
        <f>'Info Sheet'!G2</f>
        <v>0</v>
      </c>
      <c r="Z44" s="352">
        <f t="shared" ref="Z44:Z50" si="4">COUNTIF($Y$21:$AD$26,Y44)</f>
        <v>2</v>
      </c>
      <c r="AA44" s="174">
        <f>LOOKUP('2 Charging Stations'!Y44,'Info Sheet'!$G$2:$G$8,'Info Sheet'!$H$2:$H$8)</f>
        <v>1</v>
      </c>
      <c r="AB44" s="174">
        <f t="shared" ref="AB44:AB49" si="5">AA44^2</f>
        <v>1</v>
      </c>
      <c r="AC44" s="263">
        <f>'Info Sheet'!$B$17</f>
        <v>8</v>
      </c>
      <c r="AD44" s="352">
        <f>'Info Sheet'!$B$19</f>
        <v>16</v>
      </c>
      <c r="AE44" s="200">
        <f>'Info Sheet'!$K$5*'2 Charging Stations'!Y44</f>
        <v>0</v>
      </c>
      <c r="AG44" s="108" t="s">
        <v>87</v>
      </c>
      <c r="AH44" s="104">
        <f>AH43/Y34</f>
        <v>6.328125</v>
      </c>
      <c r="AI44" s="216"/>
      <c r="AJ44" s="184"/>
      <c r="AK44" s="72">
        <f>'Info Sheet'!$G$2</f>
        <v>0</v>
      </c>
      <c r="AL44" s="352">
        <f t="shared" ref="AL44:AL50" si="6">COUNTIF($AK$21:$AP$26,AK44)</f>
        <v>2</v>
      </c>
      <c r="AM44" s="174">
        <f>LOOKUP('2 Charging Stations'!AK44,'Info Sheet'!$G$2:$G$8,'Info Sheet'!$H$2:$H$8)</f>
        <v>1</v>
      </c>
      <c r="AN44" s="174">
        <f t="shared" ref="AN44:AN50" si="7">AM44^2</f>
        <v>1</v>
      </c>
      <c r="AO44" s="263">
        <f>'Info Sheet'!$B$17</f>
        <v>8</v>
      </c>
      <c r="AP44" s="352">
        <f>'Info Sheet'!$B$19</f>
        <v>16</v>
      </c>
      <c r="AQ44" s="200">
        <f>'Info Sheet'!$K$5*'2 Charging Stations'!AK44</f>
        <v>0</v>
      </c>
      <c r="AS44" s="108" t="s">
        <v>87</v>
      </c>
      <c r="AT44" s="104">
        <f>AT43/AK34</f>
        <v>7.265625</v>
      </c>
    </row>
    <row r="45" spans="1:52">
      <c r="A45" s="72">
        <f>'Info Sheet'!$G$3</f>
        <v>1</v>
      </c>
      <c r="B45" s="173">
        <f t="shared" si="0"/>
        <v>5</v>
      </c>
      <c r="C45" s="174">
        <f>LOOKUP(A45,'Info Sheet'!$G$2:$G$8,'Info Sheet'!$H$2:$H$8)</f>
        <v>1</v>
      </c>
      <c r="D45" s="174">
        <f t="shared" si="1"/>
        <v>1</v>
      </c>
      <c r="E45" s="263">
        <f>'Info Sheet'!$B$17</f>
        <v>8</v>
      </c>
      <c r="F45" s="352">
        <f>'Info Sheet'!$B$19</f>
        <v>16</v>
      </c>
      <c r="G45" s="200">
        <f>'Info Sheet'!$K$5*'2 Charging Stations'!A45</f>
        <v>2.5</v>
      </c>
      <c r="I45" s="184"/>
      <c r="J45" s="185"/>
      <c r="K45" s="185"/>
      <c r="L45" s="184"/>
      <c r="M45" s="72">
        <f>'Info Sheet'!$G$3</f>
        <v>1</v>
      </c>
      <c r="N45" s="352">
        <f t="shared" si="2"/>
        <v>5</v>
      </c>
      <c r="O45" s="174">
        <f>LOOKUP(M45,'Info Sheet'!$G$2:$G$8,'Info Sheet'!$H$2:$H$8)</f>
        <v>1</v>
      </c>
      <c r="P45" s="174">
        <f t="shared" si="3"/>
        <v>1</v>
      </c>
      <c r="Q45" s="263">
        <f>'Info Sheet'!$B$17</f>
        <v>8</v>
      </c>
      <c r="R45" s="352">
        <f>'Info Sheet'!$B$19</f>
        <v>16</v>
      </c>
      <c r="S45" s="200">
        <f>'Info Sheet'!$K$5*'2 Charging Stations'!M45</f>
        <v>2.5</v>
      </c>
      <c r="U45" s="184"/>
      <c r="V45" s="184"/>
      <c r="W45" s="185"/>
      <c r="X45" s="184"/>
      <c r="Y45" s="177">
        <f>'Info Sheet'!G3</f>
        <v>1</v>
      </c>
      <c r="Z45" s="352">
        <f t="shared" si="4"/>
        <v>7</v>
      </c>
      <c r="AA45" s="174">
        <f>LOOKUP('2 Charging Stations'!Y45,'Info Sheet'!$G$2:$G$8,'Info Sheet'!$H$2:$H$8)</f>
        <v>1</v>
      </c>
      <c r="AB45" s="174">
        <f t="shared" si="5"/>
        <v>1</v>
      </c>
      <c r="AC45" s="263">
        <f>'Info Sheet'!$B$17</f>
        <v>8</v>
      </c>
      <c r="AD45" s="352">
        <f>'Info Sheet'!$B$19</f>
        <v>16</v>
      </c>
      <c r="AE45" s="200">
        <f>'Info Sheet'!$K$5*'2 Charging Stations'!Y45</f>
        <v>2.5</v>
      </c>
      <c r="AG45" s="184"/>
      <c r="AH45" s="184"/>
      <c r="AI45" s="185"/>
      <c r="AJ45" s="184"/>
      <c r="AK45" s="72">
        <f>'Info Sheet'!$G$3</f>
        <v>1</v>
      </c>
      <c r="AL45" s="352">
        <f t="shared" si="6"/>
        <v>5</v>
      </c>
      <c r="AM45" s="174">
        <f>LOOKUP('2 Charging Stations'!AK45,'Info Sheet'!$G$2:$G$8,'Info Sheet'!$H$2:$H$8)</f>
        <v>1</v>
      </c>
      <c r="AN45" s="174">
        <f t="shared" si="7"/>
        <v>1</v>
      </c>
      <c r="AO45" s="263">
        <f>'Info Sheet'!$B$17</f>
        <v>8</v>
      </c>
      <c r="AP45" s="352">
        <f>'Info Sheet'!$B$19</f>
        <v>16</v>
      </c>
      <c r="AQ45" s="200">
        <f>'Info Sheet'!$K$5*'2 Charging Stations'!AK45</f>
        <v>2.5</v>
      </c>
      <c r="AS45" s="184"/>
      <c r="AT45" s="184"/>
    </row>
    <row r="46" spans="1:52">
      <c r="A46" s="72">
        <f>'Info Sheet'!$G$4</f>
        <v>2</v>
      </c>
      <c r="B46" s="173">
        <f t="shared" si="0"/>
        <v>6</v>
      </c>
      <c r="C46" s="174">
        <f>LOOKUP(A46,'Info Sheet'!$G$2:$G$8,'Info Sheet'!$H$2:$H$8)</f>
        <v>0.9</v>
      </c>
      <c r="D46" s="174">
        <f t="shared" si="1"/>
        <v>0.81</v>
      </c>
      <c r="E46" s="263">
        <f>'Info Sheet'!$B$17</f>
        <v>8</v>
      </c>
      <c r="F46" s="352">
        <f>'Info Sheet'!$B$19</f>
        <v>16</v>
      </c>
      <c r="G46" s="200">
        <f>'Info Sheet'!$K$5*'2 Charging Stations'!A46</f>
        <v>5</v>
      </c>
      <c r="I46" s="184"/>
      <c r="J46" s="184"/>
      <c r="K46" s="4"/>
      <c r="L46" s="184"/>
      <c r="M46" s="72">
        <f>'Info Sheet'!$G$4</f>
        <v>2</v>
      </c>
      <c r="N46" s="352">
        <f t="shared" si="2"/>
        <v>7</v>
      </c>
      <c r="O46" s="174">
        <f>LOOKUP(M46,'Info Sheet'!$G$2:$G$8,'Info Sheet'!$H$2:$H$8)</f>
        <v>0.9</v>
      </c>
      <c r="P46" s="174">
        <f t="shared" si="3"/>
        <v>0.81</v>
      </c>
      <c r="Q46" s="263">
        <f>'Info Sheet'!$B$17</f>
        <v>8</v>
      </c>
      <c r="R46" s="352">
        <f>'Info Sheet'!$B$19</f>
        <v>16</v>
      </c>
      <c r="S46" s="200">
        <f>'Info Sheet'!$K$5*'2 Charging Stations'!M46</f>
        <v>5</v>
      </c>
      <c r="U46" s="184"/>
      <c r="V46" s="184"/>
      <c r="W46" s="185"/>
      <c r="X46" s="184"/>
      <c r="Y46" s="177">
        <f>'Info Sheet'!G4</f>
        <v>2</v>
      </c>
      <c r="Z46" s="352">
        <f t="shared" si="4"/>
        <v>8</v>
      </c>
      <c r="AA46" s="174">
        <f>LOOKUP('2 Charging Stations'!Y46,'Info Sheet'!$G$2:$G$8,'Info Sheet'!$H$2:$H$8)</f>
        <v>0.9</v>
      </c>
      <c r="AB46" s="174">
        <f t="shared" si="5"/>
        <v>0.81</v>
      </c>
      <c r="AC46" s="263">
        <f>'Info Sheet'!$B$17</f>
        <v>8</v>
      </c>
      <c r="AD46" s="352">
        <f>'Info Sheet'!$B$19</f>
        <v>16</v>
      </c>
      <c r="AE46" s="200">
        <f>'Info Sheet'!$K$5*'2 Charging Stations'!Y46</f>
        <v>5</v>
      </c>
      <c r="AG46" s="184"/>
      <c r="AH46" s="184"/>
      <c r="AI46" s="185"/>
      <c r="AJ46" s="184"/>
      <c r="AK46" s="72">
        <f>'Info Sheet'!$G$4</f>
        <v>2</v>
      </c>
      <c r="AL46" s="352">
        <f t="shared" si="6"/>
        <v>7</v>
      </c>
      <c r="AM46" s="174">
        <f>LOOKUP('2 Charging Stations'!AK46,'Info Sheet'!$G$2:$G$8,'Info Sheet'!$H$2:$H$8)</f>
        <v>0.9</v>
      </c>
      <c r="AN46" s="174">
        <f t="shared" si="7"/>
        <v>0.81</v>
      </c>
      <c r="AO46" s="263">
        <f>'Info Sheet'!$B$17</f>
        <v>8</v>
      </c>
      <c r="AP46" s="352">
        <f>'Info Sheet'!$B$19</f>
        <v>16</v>
      </c>
      <c r="AQ46" s="200">
        <f>'Info Sheet'!$K$5*'2 Charging Stations'!AK46</f>
        <v>5</v>
      </c>
      <c r="AS46" s="184"/>
      <c r="AT46" s="184"/>
    </row>
    <row r="47" spans="1:52">
      <c r="A47" s="72">
        <f>'Info Sheet'!$G$5</f>
        <v>3</v>
      </c>
      <c r="B47" s="173">
        <f t="shared" si="0"/>
        <v>7</v>
      </c>
      <c r="C47" s="174">
        <f>LOOKUP(A47,'Info Sheet'!$G$2:$G$8,'Info Sheet'!$H$2:$H$8)</f>
        <v>0.7</v>
      </c>
      <c r="D47" s="174">
        <f t="shared" si="1"/>
        <v>0.48999999999999994</v>
      </c>
      <c r="E47" s="263">
        <f>'Info Sheet'!$B$17</f>
        <v>8</v>
      </c>
      <c r="F47" s="352">
        <f>'Info Sheet'!$B$19</f>
        <v>16</v>
      </c>
      <c r="G47" s="200">
        <f>'Info Sheet'!$K$5*'2 Charging Stations'!A47</f>
        <v>7.5</v>
      </c>
      <c r="I47" s="269" t="s">
        <v>21</v>
      </c>
      <c r="J47" s="105">
        <f>'Info Sheet'!B11</f>
        <v>22.85</v>
      </c>
      <c r="K47" s="259"/>
      <c r="L47" s="184"/>
      <c r="M47" s="72">
        <f>'Info Sheet'!$G$5</f>
        <v>3</v>
      </c>
      <c r="N47" s="352">
        <f t="shared" si="2"/>
        <v>7</v>
      </c>
      <c r="O47" s="174">
        <f>LOOKUP(M47,'Info Sheet'!$G$2:$G$8,'Info Sheet'!$H$2:$H$8)</f>
        <v>0.7</v>
      </c>
      <c r="P47" s="174">
        <f t="shared" si="3"/>
        <v>0.48999999999999994</v>
      </c>
      <c r="Q47" s="263">
        <f>'Info Sheet'!$B$17</f>
        <v>8</v>
      </c>
      <c r="R47" s="352">
        <f>'Info Sheet'!$B$19</f>
        <v>16</v>
      </c>
      <c r="S47" s="200">
        <f>'Info Sheet'!$K$5*'2 Charging Stations'!M47</f>
        <v>7.5</v>
      </c>
      <c r="U47" s="269" t="s">
        <v>21</v>
      </c>
      <c r="V47" s="105">
        <f>'Info Sheet'!B11</f>
        <v>22.85</v>
      </c>
      <c r="W47" s="259"/>
      <c r="X47" s="184"/>
      <c r="Y47" s="177">
        <f>'Info Sheet'!G5</f>
        <v>3</v>
      </c>
      <c r="Z47" s="352">
        <f t="shared" si="4"/>
        <v>7</v>
      </c>
      <c r="AA47" s="174">
        <f>LOOKUP('2 Charging Stations'!Y47,'Info Sheet'!$G$2:$G$8,'Info Sheet'!$H$2:$H$8)</f>
        <v>0.7</v>
      </c>
      <c r="AB47" s="174">
        <f t="shared" si="5"/>
        <v>0.48999999999999994</v>
      </c>
      <c r="AC47" s="263">
        <f>'Info Sheet'!$B$17</f>
        <v>8</v>
      </c>
      <c r="AD47" s="352">
        <f>'Info Sheet'!$B$19</f>
        <v>16</v>
      </c>
      <c r="AE47" s="200">
        <f>'Info Sheet'!$K$5*'2 Charging Stations'!Y47</f>
        <v>7.5</v>
      </c>
      <c r="AG47" s="269" t="s">
        <v>21</v>
      </c>
      <c r="AH47" s="105">
        <f>'Info Sheet'!B11</f>
        <v>22.85</v>
      </c>
      <c r="AI47" s="259"/>
      <c r="AJ47" s="184"/>
      <c r="AK47" s="72">
        <f>'Info Sheet'!$G$5</f>
        <v>3</v>
      </c>
      <c r="AL47" s="352">
        <f t="shared" si="6"/>
        <v>7</v>
      </c>
      <c r="AM47" s="174">
        <f>LOOKUP('2 Charging Stations'!AK47,'Info Sheet'!$G$2:$G$8,'Info Sheet'!$H$2:$H$8)</f>
        <v>0.7</v>
      </c>
      <c r="AN47" s="174">
        <f t="shared" si="7"/>
        <v>0.48999999999999994</v>
      </c>
      <c r="AO47" s="263">
        <f>'Info Sheet'!$B$17</f>
        <v>8</v>
      </c>
      <c r="AP47" s="352">
        <f>'Info Sheet'!$B$19</f>
        <v>16</v>
      </c>
      <c r="AQ47" s="200">
        <f>'Info Sheet'!$K$5*'2 Charging Stations'!AK47</f>
        <v>7.5</v>
      </c>
      <c r="AS47" s="269" t="s">
        <v>21</v>
      </c>
      <c r="AT47" s="105">
        <f>'Info Sheet'!B11</f>
        <v>22.85</v>
      </c>
    </row>
    <row r="48" spans="1:52">
      <c r="A48" s="73">
        <f>'Info Sheet'!$G$6</f>
        <v>4</v>
      </c>
      <c r="B48" s="173">
        <f t="shared" si="0"/>
        <v>4</v>
      </c>
      <c r="C48" s="174">
        <f>LOOKUP(A48,'Info Sheet'!$G$2:$G$8,'Info Sheet'!$H$2:$H$8)</f>
        <v>0.4</v>
      </c>
      <c r="D48" s="174">
        <f t="shared" si="1"/>
        <v>0.16000000000000003</v>
      </c>
      <c r="E48" s="263">
        <f>'Info Sheet'!$B$17</f>
        <v>8</v>
      </c>
      <c r="F48" s="352">
        <f>'Info Sheet'!$B$19</f>
        <v>16</v>
      </c>
      <c r="G48" s="200">
        <f>'Info Sheet'!$K$5*'2 Charging Stations'!A48</f>
        <v>10</v>
      </c>
      <c r="I48" s="106" t="s">
        <v>89</v>
      </c>
      <c r="J48" s="107">
        <f>'Info Sheet'!C2</f>
        <v>960</v>
      </c>
      <c r="K48" s="260"/>
      <c r="L48" s="184"/>
      <c r="M48" s="73">
        <f>'Info Sheet'!$G$6</f>
        <v>4</v>
      </c>
      <c r="N48" s="352">
        <f t="shared" si="2"/>
        <v>6</v>
      </c>
      <c r="O48" s="174">
        <f>LOOKUP(M48,'Info Sheet'!$G$2:$G$8,'Info Sheet'!$H$2:$H$8)</f>
        <v>0.4</v>
      </c>
      <c r="P48" s="174">
        <f t="shared" si="3"/>
        <v>0.16000000000000003</v>
      </c>
      <c r="Q48" s="263">
        <f>'Info Sheet'!$B$17</f>
        <v>8</v>
      </c>
      <c r="R48" s="352">
        <f>'Info Sheet'!$B$19</f>
        <v>16</v>
      </c>
      <c r="S48" s="266">
        <f>'Info Sheet'!$K$5*'2 Charging Stations'!M48</f>
        <v>10</v>
      </c>
      <c r="U48" s="106" t="s">
        <v>89</v>
      </c>
      <c r="V48" s="107">
        <f>'Info Sheet'!C2</f>
        <v>960</v>
      </c>
      <c r="W48" s="260"/>
      <c r="X48" s="185"/>
      <c r="Y48" s="177">
        <f>'Info Sheet'!G6</f>
        <v>4</v>
      </c>
      <c r="Z48" s="352">
        <f t="shared" si="4"/>
        <v>4</v>
      </c>
      <c r="AA48" s="174">
        <f>LOOKUP('2 Charging Stations'!Y48,'Info Sheet'!$G$2:$G$8,'Info Sheet'!$H$2:$H$8)</f>
        <v>0.4</v>
      </c>
      <c r="AB48" s="174">
        <f t="shared" si="5"/>
        <v>0.16000000000000003</v>
      </c>
      <c r="AC48" s="263">
        <f>'Info Sheet'!$B$17</f>
        <v>8</v>
      </c>
      <c r="AD48" s="352">
        <f>'Info Sheet'!$B$19</f>
        <v>16</v>
      </c>
      <c r="AE48" s="200">
        <f>'Info Sheet'!$K$5*'2 Charging Stations'!Y48</f>
        <v>10</v>
      </c>
      <c r="AG48" s="106" t="s">
        <v>89</v>
      </c>
      <c r="AH48" s="107">
        <f>'Info Sheet'!C2</f>
        <v>960</v>
      </c>
      <c r="AI48" s="260"/>
      <c r="AJ48" s="184"/>
      <c r="AK48" s="73">
        <f>'Info Sheet'!$G$6</f>
        <v>4</v>
      </c>
      <c r="AL48" s="352">
        <f t="shared" si="6"/>
        <v>5</v>
      </c>
      <c r="AM48" s="178">
        <f>LOOKUP('2 Charging Stations'!AK48,'Info Sheet'!$G$2:$G$8,'Info Sheet'!$H$2:$H$8)</f>
        <v>0.4</v>
      </c>
      <c r="AN48" s="178">
        <f t="shared" si="7"/>
        <v>0.16000000000000003</v>
      </c>
      <c r="AO48" s="270">
        <f>'Info Sheet'!$B$17</f>
        <v>8</v>
      </c>
      <c r="AP48" s="352">
        <f>'Info Sheet'!$B$19</f>
        <v>16</v>
      </c>
      <c r="AQ48" s="200">
        <f>'Info Sheet'!$K$5*'2 Charging Stations'!AK48</f>
        <v>10</v>
      </c>
      <c r="AS48" s="106" t="s">
        <v>89</v>
      </c>
      <c r="AT48" s="107">
        <f>'Info Sheet'!C2</f>
        <v>960</v>
      </c>
    </row>
    <row r="49" spans="1:46" ht="26.25" customHeight="1">
      <c r="A49" s="72">
        <f>'Info Sheet'!$G$7</f>
        <v>5</v>
      </c>
      <c r="B49" s="173">
        <f t="shared" si="0"/>
        <v>3</v>
      </c>
      <c r="C49" s="174">
        <f>LOOKUP(A49,'Info Sheet'!$G$2:$G$8,'Info Sheet'!$H$2:$H$8)</f>
        <v>0.2</v>
      </c>
      <c r="D49" s="174">
        <f t="shared" si="1"/>
        <v>4.0000000000000008E-2</v>
      </c>
      <c r="E49" s="263">
        <f>'Info Sheet'!$B$17</f>
        <v>8</v>
      </c>
      <c r="F49" s="352">
        <f>'Info Sheet'!$B$19</f>
        <v>16</v>
      </c>
      <c r="G49" s="200">
        <f>'Info Sheet'!$K$5*'2 Charging Stations'!A49</f>
        <v>12.5</v>
      </c>
      <c r="I49" s="184"/>
      <c r="J49" s="185"/>
      <c r="K49" s="185"/>
      <c r="L49" s="184"/>
      <c r="M49" s="76">
        <f>'Info Sheet'!$G$7</f>
        <v>5</v>
      </c>
      <c r="N49" s="352">
        <f t="shared" si="2"/>
        <v>4</v>
      </c>
      <c r="O49" s="174">
        <f>LOOKUP(M49,'Info Sheet'!$G$2:$G$8,'Info Sheet'!$H$2:$H$8)</f>
        <v>0.2</v>
      </c>
      <c r="P49" s="174">
        <f t="shared" si="3"/>
        <v>4.0000000000000008E-2</v>
      </c>
      <c r="Q49" s="263">
        <f>'Info Sheet'!$B$17</f>
        <v>8</v>
      </c>
      <c r="R49" s="352">
        <f>'Info Sheet'!$B$19</f>
        <v>16</v>
      </c>
      <c r="S49" s="205">
        <f>'Info Sheet'!$K$5*'2 Charging Stations'!M49</f>
        <v>12.5</v>
      </c>
      <c r="U49" s="184"/>
      <c r="V49" s="184"/>
      <c r="W49" s="185"/>
      <c r="X49" s="185"/>
      <c r="Y49" s="177">
        <f>'Info Sheet'!G7</f>
        <v>5</v>
      </c>
      <c r="Z49" s="352">
        <f t="shared" si="4"/>
        <v>3</v>
      </c>
      <c r="AA49" s="174">
        <f>LOOKUP('2 Charging Stations'!Y49,'Info Sheet'!$G$2:$G$8,'Info Sheet'!$H$2:$H$8)</f>
        <v>0.2</v>
      </c>
      <c r="AB49" s="174">
        <f t="shared" si="5"/>
        <v>4.0000000000000008E-2</v>
      </c>
      <c r="AC49" s="263">
        <f>'Info Sheet'!$B$17</f>
        <v>8</v>
      </c>
      <c r="AD49" s="352">
        <f>'Info Sheet'!$B$19</f>
        <v>16</v>
      </c>
      <c r="AE49" s="200">
        <v>12.5</v>
      </c>
      <c r="AG49" s="184"/>
      <c r="AH49" s="184"/>
      <c r="AI49" s="185"/>
      <c r="AJ49" s="184"/>
      <c r="AK49" s="72">
        <f>'Info Sheet'!$G$7</f>
        <v>5</v>
      </c>
      <c r="AL49" s="352">
        <f t="shared" si="6"/>
        <v>3</v>
      </c>
      <c r="AM49" s="177">
        <f>LOOKUP('2 Charging Stations'!AK49,'Info Sheet'!$G$2:$G$8,'Info Sheet'!$H$2:$H$8)</f>
        <v>0.2</v>
      </c>
      <c r="AN49" s="177">
        <f t="shared" si="7"/>
        <v>4.0000000000000008E-2</v>
      </c>
      <c r="AO49" s="263">
        <f>'Info Sheet'!$B$17</f>
        <v>8</v>
      </c>
      <c r="AP49" s="352">
        <f>'Info Sheet'!$B$19</f>
        <v>16</v>
      </c>
      <c r="AQ49" s="200">
        <v>12.5</v>
      </c>
      <c r="AS49" s="184"/>
    </row>
    <row r="50" spans="1:46" ht="17">
      <c r="A50" s="72" t="str">
        <f>'Info Sheet'!$G$8</f>
        <v>&gt;5</v>
      </c>
      <c r="B50" s="173">
        <f t="shared" si="0"/>
        <v>5</v>
      </c>
      <c r="C50" s="174">
        <f>LOOKUP(A50,'Info Sheet'!$G$2:$G$8,'Info Sheet'!$H$2:$H$8)</f>
        <v>0</v>
      </c>
      <c r="D50" s="174">
        <f t="shared" si="1"/>
        <v>0</v>
      </c>
      <c r="E50" s="263">
        <f>'Info Sheet'!$B$17</f>
        <v>8</v>
      </c>
      <c r="F50" s="352">
        <f>'Info Sheet'!$B$19</f>
        <v>16</v>
      </c>
      <c r="G50" s="200">
        <f>'Info Sheet'!$K$6</f>
        <v>15</v>
      </c>
      <c r="I50" s="108" t="s">
        <v>90</v>
      </c>
      <c r="J50" s="338">
        <f>AVERAGE(H54:H1053)</f>
        <v>2181.0014500000002</v>
      </c>
      <c r="K50" s="261"/>
      <c r="L50" s="184"/>
      <c r="M50" s="77" t="str">
        <f>'Info Sheet'!$G$8</f>
        <v>&gt;5</v>
      </c>
      <c r="N50" s="176">
        <f t="shared" si="2"/>
        <v>1</v>
      </c>
      <c r="O50" s="174">
        <f>LOOKUP(M50,'Info Sheet'!$G$2:$G$8,'Info Sheet'!$H$2:$H$8)</f>
        <v>0</v>
      </c>
      <c r="P50" s="174">
        <f t="shared" si="3"/>
        <v>0</v>
      </c>
      <c r="Q50" s="263">
        <f>'Info Sheet'!$B$17</f>
        <v>8</v>
      </c>
      <c r="R50" s="352">
        <f>'Info Sheet'!$B$19</f>
        <v>16</v>
      </c>
      <c r="S50" s="205">
        <f>'Info Sheet'!$K$6</f>
        <v>15</v>
      </c>
      <c r="U50" s="108" t="s">
        <v>90</v>
      </c>
      <c r="V50" s="223">
        <f>AVERAGE(T54:T1053)</f>
        <v>2461.9245999999998</v>
      </c>
      <c r="W50" s="265"/>
      <c r="X50" s="184"/>
      <c r="Y50" s="177" t="s">
        <v>19</v>
      </c>
      <c r="Z50" s="352">
        <f t="shared" si="4"/>
        <v>1</v>
      </c>
      <c r="AA50" s="177">
        <v>0</v>
      </c>
      <c r="AB50" s="177">
        <v>0</v>
      </c>
      <c r="AC50" s="174">
        <v>6</v>
      </c>
      <c r="AD50" s="352">
        <f>'Info Sheet'!$B$19</f>
        <v>16</v>
      </c>
      <c r="AE50" s="173">
        <v>15</v>
      </c>
      <c r="AG50" s="116" t="s">
        <v>90</v>
      </c>
      <c r="AH50" s="271">
        <f>AVERAGE(AF54:AF1053)</f>
        <v>2710.8753499999953</v>
      </c>
      <c r="AI50" s="267"/>
      <c r="AJ50" s="184"/>
      <c r="AK50" s="72" t="str">
        <f>'Info Sheet'!$G$8</f>
        <v>&gt;5</v>
      </c>
      <c r="AL50" s="352">
        <f t="shared" si="6"/>
        <v>3</v>
      </c>
      <c r="AM50" s="385">
        <v>0</v>
      </c>
      <c r="AN50" s="177">
        <f t="shared" si="7"/>
        <v>0</v>
      </c>
      <c r="AO50" s="263">
        <f>'Info Sheet'!$B$17</f>
        <v>8</v>
      </c>
      <c r="AP50" s="352">
        <f>'Info Sheet'!$B$19</f>
        <v>16</v>
      </c>
      <c r="AQ50" s="173">
        <v>15</v>
      </c>
      <c r="AS50" s="108" t="s">
        <v>90</v>
      </c>
      <c r="AT50" s="223">
        <f>AVERAGE(AR54:AR1053)</f>
        <v>2391.1124499999987</v>
      </c>
    </row>
    <row r="51" spans="1:46">
      <c r="A51" s="78"/>
      <c r="C51" s="80"/>
      <c r="D51" s="80"/>
      <c r="E51" s="83"/>
      <c r="F51" s="13"/>
      <c r="G51" s="184"/>
      <c r="H51" s="184"/>
      <c r="I51" s="67"/>
      <c r="J51" s="67"/>
      <c r="K51" s="67"/>
      <c r="L51" s="184"/>
      <c r="M51" s="81"/>
      <c r="N51" s="23"/>
      <c r="O51" s="80"/>
      <c r="P51" s="80"/>
      <c r="Q51" s="23"/>
      <c r="R51" s="23"/>
      <c r="S51" s="184"/>
      <c r="T51" s="82"/>
      <c r="U51" s="185"/>
      <c r="V51" s="185"/>
      <c r="W51" s="185"/>
      <c r="X51" s="184"/>
      <c r="Y51" s="79"/>
      <c r="AA51" s="80"/>
      <c r="AB51" s="80"/>
      <c r="AC51" s="80"/>
      <c r="AD51" s="80"/>
      <c r="AE51" s="184"/>
      <c r="AF51" s="82"/>
      <c r="AG51" s="206"/>
      <c r="AH51" s="185"/>
      <c r="AI51" s="185"/>
      <c r="AJ51" s="184"/>
    </row>
    <row r="52" spans="1:46">
      <c r="A52" s="184"/>
      <c r="B52" s="184"/>
      <c r="C52" s="184"/>
      <c r="D52" s="184"/>
      <c r="E52" s="184"/>
      <c r="F52" s="184"/>
      <c r="G52" s="184"/>
      <c r="H52" s="184"/>
      <c r="I52" s="185"/>
      <c r="J52" s="185"/>
      <c r="K52" s="185"/>
      <c r="L52" s="184"/>
      <c r="M52" s="184"/>
      <c r="N52" s="184"/>
      <c r="O52" s="184"/>
      <c r="P52" s="184"/>
      <c r="Q52" s="184"/>
      <c r="R52" s="184"/>
      <c r="S52" s="184"/>
      <c r="T52" s="184"/>
      <c r="U52" s="184"/>
      <c r="V52" s="185"/>
      <c r="W52" s="185"/>
      <c r="X52" s="184"/>
      <c r="Y52" s="184"/>
      <c r="Z52" s="184"/>
      <c r="AA52" s="184"/>
      <c r="AB52" s="184"/>
      <c r="AC52" s="184"/>
      <c r="AD52" s="184"/>
      <c r="AE52" s="184"/>
      <c r="AF52" s="185"/>
      <c r="AG52" s="184"/>
      <c r="AH52" s="185"/>
      <c r="AI52" s="185"/>
      <c r="AJ52" s="184"/>
    </row>
    <row r="53" spans="1:46" s="5" customFormat="1">
      <c r="A53" s="371" t="s">
        <v>91</v>
      </c>
      <c r="B53" s="371" t="s">
        <v>92</v>
      </c>
      <c r="C53" s="371" t="s">
        <v>118</v>
      </c>
      <c r="D53" s="371" t="s">
        <v>93</v>
      </c>
      <c r="E53" s="371" t="s">
        <v>6</v>
      </c>
      <c r="F53" s="371" t="s">
        <v>94</v>
      </c>
      <c r="G53" s="371" t="s">
        <v>119</v>
      </c>
      <c r="H53" s="371" t="s">
        <v>120</v>
      </c>
      <c r="I53" s="372"/>
      <c r="J53" s="372"/>
      <c r="K53" s="372"/>
      <c r="M53" s="371" t="s">
        <v>91</v>
      </c>
      <c r="N53" s="371" t="s">
        <v>92</v>
      </c>
      <c r="O53" s="371" t="s">
        <v>118</v>
      </c>
      <c r="P53" s="371" t="s">
        <v>93</v>
      </c>
      <c r="Q53" s="371" t="s">
        <v>6</v>
      </c>
      <c r="R53" s="371" t="s">
        <v>94</v>
      </c>
      <c r="S53" s="371" t="s">
        <v>119</v>
      </c>
      <c r="T53" s="371" t="s">
        <v>121</v>
      </c>
      <c r="V53" s="213"/>
      <c r="W53" s="213"/>
      <c r="Y53" s="371" t="s">
        <v>91</v>
      </c>
      <c r="Z53" s="371" t="s">
        <v>92</v>
      </c>
      <c r="AA53" s="371" t="s">
        <v>118</v>
      </c>
      <c r="AB53" s="371" t="s">
        <v>93</v>
      </c>
      <c r="AC53" s="371" t="s">
        <v>6</v>
      </c>
      <c r="AD53" s="371" t="s">
        <v>94</v>
      </c>
      <c r="AE53" s="371" t="s">
        <v>122</v>
      </c>
      <c r="AF53" s="371" t="s">
        <v>123</v>
      </c>
      <c r="AH53" s="213"/>
      <c r="AI53" s="213"/>
      <c r="AK53" s="371" t="s">
        <v>91</v>
      </c>
      <c r="AL53" s="371" t="s">
        <v>92</v>
      </c>
      <c r="AM53" s="371" t="s">
        <v>118</v>
      </c>
      <c r="AN53" s="371" t="s">
        <v>93</v>
      </c>
      <c r="AO53" s="371" t="s">
        <v>6</v>
      </c>
      <c r="AP53" s="371" t="s">
        <v>94</v>
      </c>
      <c r="AQ53" s="371" t="s">
        <v>95</v>
      </c>
      <c r="AR53" s="371" t="s">
        <v>124</v>
      </c>
    </row>
    <row r="54" spans="1:46">
      <c r="A54" s="44">
        <v>1</v>
      </c>
      <c r="B54" s="32">
        <v>0.56054372768686167</v>
      </c>
      <c r="C54" s="32">
        <f>ROUNDDOWN(_xlfn.NORM.INV(B54,$B$36,$B$40),0)</f>
        <v>158</v>
      </c>
      <c r="D54" t="str">
        <f>LOOKUP(B54,'Info Sheet'!$L$2:$L$3,'Info Sheet'!$J$2:$J$3)</f>
        <v>Non-Rainy</v>
      </c>
      <c r="E54">
        <f>IF(D54='Info Sheet'!$J$3,'Info Sheet'!$M$3,'Info Sheet'!$M$2)</f>
        <v>1</v>
      </c>
      <c r="F54">
        <f>ROUNDDOWN(IF((C54*E54)&gt;'Info Sheet'!$B$21,'Info Sheet'!$B$21,(C54*E54)),0)</f>
        <v>158</v>
      </c>
      <c r="G54">
        <f t="shared" ref="G54:G62" si="8">F54*$J$47</f>
        <v>3610.3</v>
      </c>
      <c r="H54">
        <f t="shared" ref="H54:H117" si="9">G54-$J$48</f>
        <v>2650.3</v>
      </c>
      <c r="I54" s="4"/>
      <c r="J54" s="4"/>
      <c r="K54" s="4"/>
      <c r="M54" s="44">
        <v>1</v>
      </c>
      <c r="N54" s="32">
        <v>0.3639315502771544</v>
      </c>
      <c r="O54" s="32">
        <f t="shared" ref="O54:O117" si="10">ROUNDDOWN(_xlfn.NORM.INV(N54,$M$36,$M$40),0)</f>
        <v>165</v>
      </c>
      <c r="P54" t="str">
        <f>LOOKUP(N54,'Info Sheet'!$L$2:$L$3,'Info Sheet'!$J$2:$J$3)</f>
        <v>Rainy, p</v>
      </c>
      <c r="Q54">
        <f>IF(P54='Info Sheet'!$J$3,'Info Sheet'!$M$3,'Info Sheet'!$M$2)</f>
        <v>0.7</v>
      </c>
      <c r="R54">
        <f>ROUNDDOWN(IF((O54*Q54)&gt;'Info Sheet'!$B$21,'Info Sheet'!$B$21,(O54*Q54)),0)</f>
        <v>115</v>
      </c>
      <c r="S54">
        <f t="shared" ref="S54:S117" si="11">R54*$V$47</f>
        <v>2627.75</v>
      </c>
      <c r="T54">
        <f t="shared" ref="T54:T117" si="12">S54-$V$48</f>
        <v>1667.75</v>
      </c>
      <c r="V54" s="4"/>
      <c r="Y54" s="44">
        <v>1</v>
      </c>
      <c r="Z54" s="32">
        <v>0.59655771143071912</v>
      </c>
      <c r="AA54" s="32">
        <f>ROUNDDOWN(_xlfn.NORM.INV(Z54,$Y$36,$Y$40),0)</f>
        <v>190</v>
      </c>
      <c r="AB54" t="str">
        <f>LOOKUP(Z54,'Info Sheet'!$L$2:$L$3,'Info Sheet'!$J$2:$J$3)</f>
        <v>Non-Rainy</v>
      </c>
      <c r="AC54">
        <f>IF(AB54='Info Sheet'!$J$3,'Info Sheet'!$M$3,'Info Sheet'!$M$2)</f>
        <v>1</v>
      </c>
      <c r="AD54">
        <f>ROUNDDOWN(IF((AA54*AC54)&gt;'Info Sheet'!$B$21,'Info Sheet'!$B$21,(AA54*AC54)),0)</f>
        <v>188</v>
      </c>
      <c r="AE54">
        <f t="shared" ref="AE54:AE117" si="13">AD54*$AH$47</f>
        <v>4295.8</v>
      </c>
      <c r="AF54">
        <f t="shared" ref="AF54:AF117" si="14">AE54-$AH$48</f>
        <v>3335.8</v>
      </c>
      <c r="AK54" s="44">
        <v>1</v>
      </c>
      <c r="AL54" s="51">
        <v>0.30075664000000002</v>
      </c>
      <c r="AM54" s="32">
        <f>ROUNDDOWN(_xlfn.NORM.INV(AL54,$AK$36,$AK$40),0)</f>
        <v>157</v>
      </c>
      <c r="AN54" t="str">
        <f>LOOKUP(AL54,'Info Sheet'!$L$2:$L$3,'Info Sheet'!$J$2:$J$3)</f>
        <v>Rainy, p</v>
      </c>
      <c r="AO54">
        <f>IF(AN54='Info Sheet'!$J$3,'Info Sheet'!$M$3,'Info Sheet'!$M$2)</f>
        <v>0.7</v>
      </c>
      <c r="AP54">
        <f>ROUNDDOWN(IF((AM54*AO54)&gt;'Info Sheet'!$B$21,'Info Sheet'!$B$21,(AM54*AO54)),0)</f>
        <v>109</v>
      </c>
      <c r="AQ54">
        <f t="shared" ref="AQ54:AQ117" si="15">AP54*$AT$47</f>
        <v>2490.65</v>
      </c>
      <c r="AR54">
        <f t="shared" ref="AR54:AR117" si="16">AQ54-$AT$48</f>
        <v>1530.65</v>
      </c>
    </row>
    <row r="55" spans="1:46">
      <c r="A55" s="44">
        <v>2</v>
      </c>
      <c r="B55" s="32">
        <v>0.98846597777277423</v>
      </c>
      <c r="C55" s="32">
        <f t="shared" ref="C55:C118" si="17">ROUNDDOWN(_xlfn.NORM.INV(B55,$B$36,$B$40),0)</f>
        <v>192</v>
      </c>
      <c r="D55" t="str">
        <f>LOOKUP(B55,'Info Sheet'!$L$2:$L$3,'Info Sheet'!$J$2:$J$3)</f>
        <v>Non-Rainy</v>
      </c>
      <c r="E55">
        <f>IF(D55='Info Sheet'!$J$3,'Info Sheet'!$M$3,'Info Sheet'!$M$2)</f>
        <v>1</v>
      </c>
      <c r="F55">
        <f>ROUNDDOWN(IF((C55*E55)&gt;'Info Sheet'!$B$21,'Info Sheet'!$B$21,(C55*E55)),0)</f>
        <v>188</v>
      </c>
      <c r="G55">
        <f t="shared" si="8"/>
        <v>4295.8</v>
      </c>
      <c r="H55">
        <f t="shared" si="9"/>
        <v>3335.8</v>
      </c>
      <c r="I55" s="4"/>
      <c r="J55" s="4"/>
      <c r="K55" s="4"/>
      <c r="M55" s="44">
        <v>2</v>
      </c>
      <c r="N55" s="32">
        <v>0.3487669036102572</v>
      </c>
      <c r="O55" s="32">
        <f t="shared" si="10"/>
        <v>164</v>
      </c>
      <c r="P55" t="str">
        <f>LOOKUP(N55,'Info Sheet'!$L$2:$L$3,'Info Sheet'!$J$2:$J$3)</f>
        <v>Rainy, p</v>
      </c>
      <c r="Q55">
        <f>IF(P55='Info Sheet'!$J$3,'Info Sheet'!$M$3,'Info Sheet'!$M$2)</f>
        <v>0.7</v>
      </c>
      <c r="R55">
        <f>ROUNDDOWN(IF((O55*Q55)&gt;'Info Sheet'!$B$21,'Info Sheet'!$B$21,(O55*Q55)),0)</f>
        <v>114</v>
      </c>
      <c r="S55">
        <f t="shared" si="11"/>
        <v>2604.9</v>
      </c>
      <c r="T55">
        <f t="shared" si="12"/>
        <v>1644.9</v>
      </c>
      <c r="V55" s="4"/>
      <c r="Y55" s="44">
        <v>2</v>
      </c>
      <c r="Z55" s="32">
        <v>0.26171806893169713</v>
      </c>
      <c r="AA55" s="32">
        <f t="shared" ref="AA55:AA118" si="18">ROUNDDOWN(_xlfn.NORM.INV(Z55,$Y$36,$Y$40),0)</f>
        <v>175</v>
      </c>
      <c r="AB55" t="str">
        <f>LOOKUP(Z55,'Info Sheet'!$L$2:$L$3,'Info Sheet'!$J$2:$J$3)</f>
        <v>Rainy, p</v>
      </c>
      <c r="AC55">
        <f>IF(AB55='Info Sheet'!$J$3,'Info Sheet'!$M$3,'Info Sheet'!$M$2)</f>
        <v>0.7</v>
      </c>
      <c r="AD55">
        <f>ROUNDDOWN(IF((AA55*AC55)&gt;'Info Sheet'!$B$21,'Info Sheet'!$B$21,(AA55*AC55)),0)</f>
        <v>122</v>
      </c>
      <c r="AE55">
        <f t="shared" si="13"/>
        <v>2787.7000000000003</v>
      </c>
      <c r="AF55">
        <f t="shared" si="14"/>
        <v>1827.7000000000003</v>
      </c>
      <c r="AK55" s="44">
        <v>2</v>
      </c>
      <c r="AL55" s="51">
        <v>0.55063311999999998</v>
      </c>
      <c r="AM55" s="32">
        <f t="shared" ref="AM55:AM118" si="19">ROUNDDOWN(_xlfn.NORM.INV(AL55,$AK$36,$AK$40),0)</f>
        <v>168</v>
      </c>
      <c r="AN55" t="str">
        <f>LOOKUP(AL55,'Info Sheet'!$L$2:$L$3,'Info Sheet'!$J$2:$J$3)</f>
        <v>Non-Rainy</v>
      </c>
      <c r="AO55">
        <f>IF(AN55='Info Sheet'!$J$3,'Info Sheet'!$M$3,'Info Sheet'!$M$2)</f>
        <v>1</v>
      </c>
      <c r="AP55">
        <f>ROUNDDOWN(IF((AM55*AO55)&gt;'Info Sheet'!$B$21,'Info Sheet'!$B$21,(AM55*AO55)),0)</f>
        <v>168</v>
      </c>
      <c r="AQ55">
        <f t="shared" si="15"/>
        <v>3838.8</v>
      </c>
      <c r="AR55">
        <f t="shared" si="16"/>
        <v>2878.8</v>
      </c>
    </row>
    <row r="56" spans="1:46">
      <c r="A56" s="44">
        <v>3</v>
      </c>
      <c r="B56" s="32">
        <v>0.6439454922559652</v>
      </c>
      <c r="C56" s="32">
        <f t="shared" si="17"/>
        <v>161</v>
      </c>
      <c r="D56" t="str">
        <f>LOOKUP(B56,'Info Sheet'!$L$2:$L$3,'Info Sheet'!$J$2:$J$3)</f>
        <v>Non-Rainy</v>
      </c>
      <c r="E56">
        <f>IF(D56='Info Sheet'!$J$3,'Info Sheet'!$M$3,'Info Sheet'!$M$2)</f>
        <v>1</v>
      </c>
      <c r="F56">
        <f>ROUNDDOWN(IF((C56*E56)&gt;'Info Sheet'!$B$21,'Info Sheet'!$B$21,(C56*E56)),0)</f>
        <v>161</v>
      </c>
      <c r="G56">
        <f t="shared" si="8"/>
        <v>3678.8500000000004</v>
      </c>
      <c r="H56">
        <f t="shared" si="9"/>
        <v>2718.8500000000004</v>
      </c>
      <c r="I56" s="4"/>
      <c r="J56" s="4"/>
      <c r="K56" s="4"/>
      <c r="M56" s="44">
        <v>3</v>
      </c>
      <c r="N56" s="32">
        <v>3.8900148462457595E-2</v>
      </c>
      <c r="O56" s="32">
        <f t="shared" si="10"/>
        <v>141</v>
      </c>
      <c r="P56" t="str">
        <f>LOOKUP(N56,'Info Sheet'!$L$2:$L$3,'Info Sheet'!$J$2:$J$3)</f>
        <v>Rainy, p</v>
      </c>
      <c r="Q56">
        <f>IF(P56='Info Sheet'!$J$3,'Info Sheet'!$M$3,'Info Sheet'!$M$2)</f>
        <v>0.7</v>
      </c>
      <c r="R56">
        <f>ROUNDDOWN(IF((O56*Q56)&gt;'Info Sheet'!$B$21,'Info Sheet'!$B$21,(O56*Q56)),0)</f>
        <v>98</v>
      </c>
      <c r="S56">
        <f t="shared" si="11"/>
        <v>2239.3000000000002</v>
      </c>
      <c r="T56">
        <f t="shared" si="12"/>
        <v>1279.3000000000002</v>
      </c>
      <c r="V56" s="4"/>
      <c r="Y56" s="44">
        <v>3</v>
      </c>
      <c r="Z56" s="32">
        <v>0.18785293092947164</v>
      </c>
      <c r="AA56" s="32">
        <f t="shared" si="18"/>
        <v>170</v>
      </c>
      <c r="AB56" t="str">
        <f>LOOKUP(Z56,'Info Sheet'!$L$2:$L$3,'Info Sheet'!$J$2:$J$3)</f>
        <v>Rainy, p</v>
      </c>
      <c r="AC56">
        <f>IF(AB56='Info Sheet'!$J$3,'Info Sheet'!$M$3,'Info Sheet'!$M$2)</f>
        <v>0.7</v>
      </c>
      <c r="AD56">
        <f>ROUNDDOWN(IF((AA56*AC56)&gt;'Info Sheet'!$B$21,'Info Sheet'!$B$21,(AA56*AC56)),0)</f>
        <v>119</v>
      </c>
      <c r="AE56">
        <f t="shared" si="13"/>
        <v>2719.15</v>
      </c>
      <c r="AF56">
        <f t="shared" si="14"/>
        <v>1759.15</v>
      </c>
      <c r="AK56" s="44">
        <v>3</v>
      </c>
      <c r="AL56" s="51">
        <v>0.45363586</v>
      </c>
      <c r="AM56" s="32">
        <f t="shared" si="19"/>
        <v>164</v>
      </c>
      <c r="AN56" t="str">
        <f>LOOKUP(AL56,'Info Sheet'!$L$2:$L$3,'Info Sheet'!$J$2:$J$3)</f>
        <v>Non-Rainy</v>
      </c>
      <c r="AO56">
        <f>IF(AN56='Info Sheet'!$J$3,'Info Sheet'!$M$3,'Info Sheet'!$M$2)</f>
        <v>1</v>
      </c>
      <c r="AP56">
        <f>ROUNDDOWN(IF((AM56*AO56)&gt;'Info Sheet'!$B$21,'Info Sheet'!$B$21,(AM56*AO56)),0)</f>
        <v>164</v>
      </c>
      <c r="AQ56">
        <f t="shared" si="15"/>
        <v>3747.4</v>
      </c>
      <c r="AR56">
        <f t="shared" si="16"/>
        <v>2787.4</v>
      </c>
    </row>
    <row r="57" spans="1:46">
      <c r="A57" s="44">
        <v>4</v>
      </c>
      <c r="B57" s="32">
        <v>0.8216398352444293</v>
      </c>
      <c r="C57" s="32">
        <f t="shared" si="17"/>
        <v>170</v>
      </c>
      <c r="D57" t="str">
        <f>LOOKUP(B57,'Info Sheet'!$L$2:$L$3,'Info Sheet'!$J$2:$J$3)</f>
        <v>Non-Rainy</v>
      </c>
      <c r="E57">
        <f>IF(D57='Info Sheet'!$J$3,'Info Sheet'!$M$3,'Info Sheet'!$M$2)</f>
        <v>1</v>
      </c>
      <c r="F57">
        <f>ROUNDDOWN(IF((C57*E57)&gt;'Info Sheet'!$B$21,'Info Sheet'!$B$21,(C57*E57)),0)</f>
        <v>170</v>
      </c>
      <c r="G57">
        <f t="shared" si="8"/>
        <v>3884.5000000000005</v>
      </c>
      <c r="H57">
        <f t="shared" si="9"/>
        <v>2924.5000000000005</v>
      </c>
      <c r="I57" s="4"/>
      <c r="J57" s="4"/>
      <c r="K57" s="4"/>
      <c r="M57" s="44">
        <v>4</v>
      </c>
      <c r="N57" s="32">
        <v>0.98670457382321064</v>
      </c>
      <c r="O57" s="32">
        <f t="shared" si="10"/>
        <v>208</v>
      </c>
      <c r="P57" t="str">
        <f>LOOKUP(N57,'Info Sheet'!$L$2:$L$3,'Info Sheet'!$J$2:$J$3)</f>
        <v>Non-Rainy</v>
      </c>
      <c r="Q57">
        <f>IF(P57='Info Sheet'!$J$3,'Info Sheet'!$M$3,'Info Sheet'!$M$2)</f>
        <v>1</v>
      </c>
      <c r="R57">
        <f>ROUNDDOWN(IF((O57*Q57)&gt;'Info Sheet'!$B$21,'Info Sheet'!$B$21,(O57*Q57)),0)</f>
        <v>188</v>
      </c>
      <c r="S57">
        <f t="shared" si="11"/>
        <v>4295.8</v>
      </c>
      <c r="T57">
        <f t="shared" si="12"/>
        <v>3335.8</v>
      </c>
      <c r="V57" s="4"/>
      <c r="Y57" s="44">
        <v>4</v>
      </c>
      <c r="Z57" s="32">
        <v>0.79115654834081683</v>
      </c>
      <c r="AA57" s="32">
        <f t="shared" si="18"/>
        <v>200</v>
      </c>
      <c r="AB57" t="str">
        <f>LOOKUP(Z57,'Info Sheet'!$L$2:$L$3,'Info Sheet'!$J$2:$J$3)</f>
        <v>Non-Rainy</v>
      </c>
      <c r="AC57">
        <f>IF(AB57='Info Sheet'!$J$3,'Info Sheet'!$M$3,'Info Sheet'!$M$2)</f>
        <v>1</v>
      </c>
      <c r="AD57">
        <f>ROUNDDOWN(IF((AA57*AC57)&gt;'Info Sheet'!$B$21,'Info Sheet'!$B$21,(AA57*AC57)),0)</f>
        <v>188</v>
      </c>
      <c r="AE57">
        <f t="shared" si="13"/>
        <v>4295.8</v>
      </c>
      <c r="AF57">
        <f t="shared" si="14"/>
        <v>3335.8</v>
      </c>
      <c r="AK57" s="44">
        <v>4</v>
      </c>
      <c r="AL57" s="51">
        <v>0.90287081999999996</v>
      </c>
      <c r="AM57" s="32">
        <f t="shared" si="19"/>
        <v>187</v>
      </c>
      <c r="AN57" t="str">
        <f>LOOKUP(AL57,'Info Sheet'!$L$2:$L$3,'Info Sheet'!$J$2:$J$3)</f>
        <v>Non-Rainy</v>
      </c>
      <c r="AO57">
        <f>IF(AN57='Info Sheet'!$J$3,'Info Sheet'!$M$3,'Info Sheet'!$M$2)</f>
        <v>1</v>
      </c>
      <c r="AP57">
        <f>ROUNDDOWN(IF((AM57*AO57)&gt;'Info Sheet'!$B$21,'Info Sheet'!$B$21,(AM57*AO57)),0)</f>
        <v>187</v>
      </c>
      <c r="AQ57">
        <f t="shared" si="15"/>
        <v>4272.95</v>
      </c>
      <c r="AR57">
        <f t="shared" si="16"/>
        <v>3312.95</v>
      </c>
    </row>
    <row r="58" spans="1:46">
      <c r="A58" s="44">
        <v>5</v>
      </c>
      <c r="B58" s="32">
        <v>0.95674832912741903</v>
      </c>
      <c r="C58" s="32">
        <f t="shared" si="17"/>
        <v>183</v>
      </c>
      <c r="D58" t="str">
        <f>LOOKUP(B58,'Info Sheet'!$L$2:$L$3,'Info Sheet'!$J$2:$J$3)</f>
        <v>Non-Rainy</v>
      </c>
      <c r="E58">
        <f>IF(D58='Info Sheet'!$J$3,'Info Sheet'!$M$3,'Info Sheet'!$M$2)</f>
        <v>1</v>
      </c>
      <c r="F58">
        <f>ROUNDDOWN(IF((C58*E58)&gt;'Info Sheet'!$B$21,'Info Sheet'!$B$21,(C58*E58)),0)</f>
        <v>183</v>
      </c>
      <c r="G58">
        <f t="shared" si="8"/>
        <v>4181.55</v>
      </c>
      <c r="H58">
        <f t="shared" si="9"/>
        <v>3221.55</v>
      </c>
      <c r="I58" s="4"/>
      <c r="J58" s="4"/>
      <c r="K58" s="4"/>
      <c r="M58" s="44">
        <v>5</v>
      </c>
      <c r="N58" s="32">
        <v>0.72765672078976606</v>
      </c>
      <c r="O58" s="32">
        <f t="shared" si="10"/>
        <v>181</v>
      </c>
      <c r="P58" t="str">
        <f>LOOKUP(N58,'Info Sheet'!$L$2:$L$3,'Info Sheet'!$J$2:$J$3)</f>
        <v>Non-Rainy</v>
      </c>
      <c r="Q58">
        <f>IF(P58='Info Sheet'!$J$3,'Info Sheet'!$M$3,'Info Sheet'!$M$2)</f>
        <v>1</v>
      </c>
      <c r="R58">
        <f>ROUNDDOWN(IF((O58*Q58)&gt;'Info Sheet'!$B$21,'Info Sheet'!$B$21,(O58*Q58)),0)</f>
        <v>181</v>
      </c>
      <c r="S58">
        <f t="shared" si="11"/>
        <v>4135.8500000000004</v>
      </c>
      <c r="T58">
        <f t="shared" si="12"/>
        <v>3175.8500000000004</v>
      </c>
      <c r="V58" s="4"/>
      <c r="Y58" s="44">
        <v>5</v>
      </c>
      <c r="Z58" s="32">
        <v>0.94713168550580618</v>
      </c>
      <c r="AA58" s="32">
        <f t="shared" si="18"/>
        <v>215</v>
      </c>
      <c r="AB58" t="str">
        <f>LOOKUP(Z58,'Info Sheet'!$L$2:$L$3,'Info Sheet'!$J$2:$J$3)</f>
        <v>Non-Rainy</v>
      </c>
      <c r="AC58">
        <f>IF(AB58='Info Sheet'!$J$3,'Info Sheet'!$M$3,'Info Sheet'!$M$2)</f>
        <v>1</v>
      </c>
      <c r="AD58">
        <f>ROUNDDOWN(IF((AA58*AC58)&gt;'Info Sheet'!$B$21,'Info Sheet'!$B$21,(AA58*AC58)),0)</f>
        <v>188</v>
      </c>
      <c r="AE58">
        <f t="shared" si="13"/>
        <v>4295.8</v>
      </c>
      <c r="AF58">
        <f t="shared" si="14"/>
        <v>3335.8</v>
      </c>
      <c r="AK58" s="44">
        <v>5</v>
      </c>
      <c r="AL58" s="51">
        <v>0.33961704999999998</v>
      </c>
      <c r="AM58" s="32">
        <f t="shared" si="19"/>
        <v>159</v>
      </c>
      <c r="AN58" t="str">
        <f>LOOKUP(AL58,'Info Sheet'!$L$2:$L$3,'Info Sheet'!$J$2:$J$3)</f>
        <v>Rainy, p</v>
      </c>
      <c r="AO58">
        <f>IF(AN58='Info Sheet'!$J$3,'Info Sheet'!$M$3,'Info Sheet'!$M$2)</f>
        <v>0.7</v>
      </c>
      <c r="AP58">
        <f>ROUNDDOWN(IF((AM58*AO58)&gt;'Info Sheet'!$B$21,'Info Sheet'!$B$21,(AM58*AO58)),0)</f>
        <v>111</v>
      </c>
      <c r="AQ58">
        <f t="shared" si="15"/>
        <v>2536.3500000000004</v>
      </c>
      <c r="AR58">
        <f t="shared" si="16"/>
        <v>1576.3500000000004</v>
      </c>
    </row>
    <row r="59" spans="1:46">
      <c r="A59" s="44">
        <v>6</v>
      </c>
      <c r="B59" s="32">
        <v>0.20003824557615391</v>
      </c>
      <c r="C59" s="32">
        <f t="shared" si="17"/>
        <v>142</v>
      </c>
      <c r="D59" t="str">
        <f>LOOKUP(B59,'Info Sheet'!$L$2:$L$3,'Info Sheet'!$J$2:$J$3)</f>
        <v>Rainy, p</v>
      </c>
      <c r="E59">
        <f>IF(D59='Info Sheet'!$J$3,'Info Sheet'!$M$3,'Info Sheet'!$M$2)</f>
        <v>0.7</v>
      </c>
      <c r="F59">
        <f>ROUNDDOWN(IF((C59*E59)&gt;'Info Sheet'!$B$21,'Info Sheet'!$B$21,(C59*E59)),0)</f>
        <v>99</v>
      </c>
      <c r="G59">
        <f t="shared" si="8"/>
        <v>2262.15</v>
      </c>
      <c r="H59">
        <f t="shared" si="9"/>
        <v>1302.1500000000001</v>
      </c>
      <c r="I59" s="4"/>
      <c r="J59" s="4"/>
      <c r="K59" s="4"/>
      <c r="M59" s="44">
        <v>6</v>
      </c>
      <c r="N59" s="32">
        <v>0.36822449181237926</v>
      </c>
      <c r="O59" s="32">
        <f t="shared" si="10"/>
        <v>165</v>
      </c>
      <c r="P59" t="str">
        <f>LOOKUP(N59,'Info Sheet'!$L$2:$L$3,'Info Sheet'!$J$2:$J$3)</f>
        <v>Rainy, p</v>
      </c>
      <c r="Q59">
        <f>IF(P59='Info Sheet'!$J$3,'Info Sheet'!$M$3,'Info Sheet'!$M$2)</f>
        <v>0.7</v>
      </c>
      <c r="R59">
        <f>ROUNDDOWN(IF((O59*Q59)&gt;'Info Sheet'!$B$21,'Info Sheet'!$B$21,(O59*Q59)),0)</f>
        <v>115</v>
      </c>
      <c r="S59">
        <f t="shared" si="11"/>
        <v>2627.75</v>
      </c>
      <c r="T59">
        <f t="shared" si="12"/>
        <v>1667.75</v>
      </c>
      <c r="V59" s="4"/>
      <c r="Y59" s="44">
        <v>6</v>
      </c>
      <c r="Z59" s="32">
        <v>0.66522049784634485</v>
      </c>
      <c r="AA59" s="32">
        <f t="shared" si="18"/>
        <v>193</v>
      </c>
      <c r="AB59" t="str">
        <f>LOOKUP(Z59,'Info Sheet'!$L$2:$L$3,'Info Sheet'!$J$2:$J$3)</f>
        <v>Non-Rainy</v>
      </c>
      <c r="AC59">
        <f>IF(AB59='Info Sheet'!$J$3,'Info Sheet'!$M$3,'Info Sheet'!$M$2)</f>
        <v>1</v>
      </c>
      <c r="AD59">
        <f>ROUNDDOWN(IF((AA59*AC59)&gt;'Info Sheet'!$B$21,'Info Sheet'!$B$21,(AA59*AC59)),0)</f>
        <v>188</v>
      </c>
      <c r="AE59">
        <f t="shared" si="13"/>
        <v>4295.8</v>
      </c>
      <c r="AF59">
        <f t="shared" si="14"/>
        <v>3335.8</v>
      </c>
      <c r="AK59" s="44">
        <v>6</v>
      </c>
      <c r="AL59" s="51">
        <v>7.8522839999999997E-2</v>
      </c>
      <c r="AM59" s="32">
        <f t="shared" si="19"/>
        <v>143</v>
      </c>
      <c r="AN59" t="str">
        <f>LOOKUP(AL59,'Info Sheet'!$L$2:$L$3,'Info Sheet'!$J$2:$J$3)</f>
        <v>Rainy, p</v>
      </c>
      <c r="AO59">
        <f>IF(AN59='Info Sheet'!$J$3,'Info Sheet'!$M$3,'Info Sheet'!$M$2)</f>
        <v>0.7</v>
      </c>
      <c r="AP59">
        <f>ROUNDDOWN(IF((AM59*AO59)&gt;'Info Sheet'!$B$21,'Info Sheet'!$B$21,(AM59*AO59)),0)</f>
        <v>100</v>
      </c>
      <c r="AQ59">
        <f t="shared" si="15"/>
        <v>2285</v>
      </c>
      <c r="AR59">
        <f t="shared" si="16"/>
        <v>1325</v>
      </c>
    </row>
    <row r="60" spans="1:46">
      <c r="A60" s="44">
        <v>7</v>
      </c>
      <c r="B60" s="32">
        <v>0.61865584311071298</v>
      </c>
      <c r="C60" s="32">
        <f t="shared" si="17"/>
        <v>160</v>
      </c>
      <c r="D60" t="str">
        <f>LOOKUP(B60,'Info Sheet'!$L$2:$L$3,'Info Sheet'!$J$2:$J$3)</f>
        <v>Non-Rainy</v>
      </c>
      <c r="E60">
        <f>IF(D60='Info Sheet'!$J$3,'Info Sheet'!$M$3,'Info Sheet'!$M$2)</f>
        <v>1</v>
      </c>
      <c r="F60">
        <f>ROUNDDOWN(IF((C60*E60)&gt;'Info Sheet'!$B$21,'Info Sheet'!$B$21,(C60*E60)),0)</f>
        <v>160</v>
      </c>
      <c r="G60">
        <f t="shared" si="8"/>
        <v>3656</v>
      </c>
      <c r="H60">
        <f t="shared" si="9"/>
        <v>2696</v>
      </c>
      <c r="I60" s="4"/>
      <c r="J60" s="4"/>
      <c r="K60" s="4"/>
      <c r="M60" s="44">
        <v>7</v>
      </c>
      <c r="N60" s="32">
        <v>0.38797272164844698</v>
      </c>
      <c r="O60" s="32">
        <f t="shared" si="10"/>
        <v>166</v>
      </c>
      <c r="P60" t="str">
        <f>LOOKUP(N60,'Info Sheet'!$L$2:$L$3,'Info Sheet'!$J$2:$J$3)</f>
        <v>Rainy, p</v>
      </c>
      <c r="Q60">
        <f>IF(P60='Info Sheet'!$J$3,'Info Sheet'!$M$3,'Info Sheet'!$M$2)</f>
        <v>0.7</v>
      </c>
      <c r="R60">
        <f>ROUNDDOWN(IF((O60*Q60)&gt;'Info Sheet'!$B$21,'Info Sheet'!$B$21,(O60*Q60)),0)</f>
        <v>116</v>
      </c>
      <c r="S60">
        <f t="shared" si="11"/>
        <v>2650.6000000000004</v>
      </c>
      <c r="T60">
        <f t="shared" si="12"/>
        <v>1690.6000000000004</v>
      </c>
      <c r="V60" s="4"/>
      <c r="Y60" s="44">
        <v>7</v>
      </c>
      <c r="Z60" s="32">
        <v>0.31173597995439861</v>
      </c>
      <c r="AA60" s="32">
        <f t="shared" si="18"/>
        <v>177</v>
      </c>
      <c r="AB60" t="str">
        <f>LOOKUP(Z60,'Info Sheet'!$L$2:$L$3,'Info Sheet'!$J$2:$J$3)</f>
        <v>Rainy, p</v>
      </c>
      <c r="AC60">
        <f>IF(AB60='Info Sheet'!$J$3,'Info Sheet'!$M$3,'Info Sheet'!$M$2)</f>
        <v>0.7</v>
      </c>
      <c r="AD60">
        <f>ROUNDDOWN(IF((AA60*AC60)&gt;'Info Sheet'!$B$21,'Info Sheet'!$B$21,(AA60*AC60)),0)</f>
        <v>123</v>
      </c>
      <c r="AE60">
        <f t="shared" si="13"/>
        <v>2810.55</v>
      </c>
      <c r="AF60">
        <f t="shared" si="14"/>
        <v>1850.5500000000002</v>
      </c>
      <c r="AK60" s="44">
        <v>7</v>
      </c>
      <c r="AL60" s="51">
        <v>0.23970327</v>
      </c>
      <c r="AM60" s="32">
        <f t="shared" si="19"/>
        <v>154</v>
      </c>
      <c r="AN60" t="str">
        <f>LOOKUP(AL60,'Info Sheet'!$L$2:$L$3,'Info Sheet'!$J$2:$J$3)</f>
        <v>Rainy, p</v>
      </c>
      <c r="AO60">
        <f>IF(AN60='Info Sheet'!$J$3,'Info Sheet'!$M$3,'Info Sheet'!$M$2)</f>
        <v>0.7</v>
      </c>
      <c r="AP60">
        <f>ROUNDDOWN(IF((AM60*AO60)&gt;'Info Sheet'!$B$21,'Info Sheet'!$B$21,(AM60*AO60)),0)</f>
        <v>107</v>
      </c>
      <c r="AQ60">
        <f t="shared" si="15"/>
        <v>2444.9500000000003</v>
      </c>
      <c r="AR60">
        <f t="shared" si="16"/>
        <v>1484.9500000000003</v>
      </c>
    </row>
    <row r="61" spans="1:46">
      <c r="A61" s="44">
        <v>8</v>
      </c>
      <c r="B61" s="32">
        <v>0.20443711883974891</v>
      </c>
      <c r="C61" s="32">
        <f t="shared" si="17"/>
        <v>142</v>
      </c>
      <c r="D61" t="str">
        <f>LOOKUP(B61,'Info Sheet'!$L$2:$L$3,'Info Sheet'!$J$2:$J$3)</f>
        <v>Rainy, p</v>
      </c>
      <c r="E61">
        <f>IF(D61='Info Sheet'!$J$3,'Info Sheet'!$M$3,'Info Sheet'!$M$2)</f>
        <v>0.7</v>
      </c>
      <c r="F61">
        <f>ROUNDDOWN(IF((C61*E61)&gt;'Info Sheet'!$B$21,'Info Sheet'!$B$21,(C61*E61)),0)</f>
        <v>99</v>
      </c>
      <c r="G61">
        <f t="shared" si="8"/>
        <v>2262.15</v>
      </c>
      <c r="H61">
        <f t="shared" si="9"/>
        <v>1302.1500000000001</v>
      </c>
      <c r="I61" s="4"/>
      <c r="J61" s="4"/>
      <c r="K61" s="4"/>
      <c r="M61" s="44">
        <v>8</v>
      </c>
      <c r="N61" s="32">
        <v>0.58464338941234661</v>
      </c>
      <c r="O61" s="32">
        <f t="shared" si="10"/>
        <v>174</v>
      </c>
      <c r="P61" t="str">
        <f>LOOKUP(N61,'Info Sheet'!$L$2:$L$3,'Info Sheet'!$J$2:$J$3)</f>
        <v>Non-Rainy</v>
      </c>
      <c r="Q61">
        <f>IF(P61='Info Sheet'!$J$3,'Info Sheet'!$M$3,'Info Sheet'!$M$2)</f>
        <v>1</v>
      </c>
      <c r="R61">
        <f>ROUNDDOWN(IF((O61*Q61)&gt;'Info Sheet'!$B$21,'Info Sheet'!$B$21,(O61*Q61)),0)</f>
        <v>174</v>
      </c>
      <c r="S61">
        <f t="shared" si="11"/>
        <v>3975.9</v>
      </c>
      <c r="T61">
        <f t="shared" si="12"/>
        <v>3015.9</v>
      </c>
      <c r="V61" s="4"/>
      <c r="Y61" s="44">
        <v>8</v>
      </c>
      <c r="Z61" s="32">
        <v>0.7089618585098455</v>
      </c>
      <c r="AA61" s="32">
        <f t="shared" si="18"/>
        <v>196</v>
      </c>
      <c r="AB61" t="str">
        <f>LOOKUP(Z61,'Info Sheet'!$L$2:$L$3,'Info Sheet'!$J$2:$J$3)</f>
        <v>Non-Rainy</v>
      </c>
      <c r="AC61">
        <f>IF(AB61='Info Sheet'!$J$3,'Info Sheet'!$M$3,'Info Sheet'!$M$2)</f>
        <v>1</v>
      </c>
      <c r="AD61">
        <f>ROUNDDOWN(IF((AA61*AC61)&gt;'Info Sheet'!$B$21,'Info Sheet'!$B$21,(AA61*AC61)),0)</f>
        <v>188</v>
      </c>
      <c r="AE61">
        <f t="shared" si="13"/>
        <v>4295.8</v>
      </c>
      <c r="AF61">
        <f t="shared" si="14"/>
        <v>3335.8</v>
      </c>
      <c r="AK61" s="44">
        <v>8</v>
      </c>
      <c r="AL61" s="51">
        <v>0.52510612999999995</v>
      </c>
      <c r="AM61" s="32">
        <f t="shared" si="19"/>
        <v>167</v>
      </c>
      <c r="AN61" t="str">
        <f>LOOKUP(AL61,'Info Sheet'!$L$2:$L$3,'Info Sheet'!$J$2:$J$3)</f>
        <v>Non-Rainy</v>
      </c>
      <c r="AO61">
        <f>IF(AN61='Info Sheet'!$J$3,'Info Sheet'!$M$3,'Info Sheet'!$M$2)</f>
        <v>1</v>
      </c>
      <c r="AP61">
        <f>ROUNDDOWN(IF((AM61*AO61)&gt;'Info Sheet'!$B$21,'Info Sheet'!$B$21,(AM61*AO61)),0)</f>
        <v>167</v>
      </c>
      <c r="AQ61">
        <f t="shared" si="15"/>
        <v>3815.9500000000003</v>
      </c>
      <c r="AR61">
        <f t="shared" si="16"/>
        <v>2855.9500000000003</v>
      </c>
    </row>
    <row r="62" spans="1:46">
      <c r="A62" s="44">
        <v>9</v>
      </c>
      <c r="B62" s="32">
        <v>0.41500709332342944</v>
      </c>
      <c r="C62" s="32">
        <f t="shared" si="17"/>
        <v>152</v>
      </c>
      <c r="D62" t="str">
        <f>LOOKUP(B62,'Info Sheet'!$L$2:$L$3,'Info Sheet'!$J$2:$J$3)</f>
        <v>Non-Rainy</v>
      </c>
      <c r="E62">
        <f>IF(D62='Info Sheet'!$J$3,'Info Sheet'!$M$3,'Info Sheet'!$M$2)</f>
        <v>1</v>
      </c>
      <c r="F62">
        <f>ROUNDDOWN(IF((C62*E62)&gt;'Info Sheet'!$B$21,'Info Sheet'!$B$21,(C62*E62)),0)</f>
        <v>152</v>
      </c>
      <c r="G62">
        <f t="shared" si="8"/>
        <v>3473.2000000000003</v>
      </c>
      <c r="H62">
        <f t="shared" si="9"/>
        <v>2513.2000000000003</v>
      </c>
      <c r="I62" s="4"/>
      <c r="J62" s="4"/>
      <c r="K62" s="4"/>
      <c r="M62" s="44">
        <v>9</v>
      </c>
      <c r="N62" s="32">
        <v>0.74814423653810458</v>
      </c>
      <c r="O62" s="32">
        <f t="shared" si="10"/>
        <v>182</v>
      </c>
      <c r="P62" t="str">
        <f>LOOKUP(N62,'Info Sheet'!$L$2:$L$3,'Info Sheet'!$J$2:$J$3)</f>
        <v>Non-Rainy</v>
      </c>
      <c r="Q62">
        <f>IF(P62='Info Sheet'!$J$3,'Info Sheet'!$M$3,'Info Sheet'!$M$2)</f>
        <v>1</v>
      </c>
      <c r="R62">
        <f>ROUNDDOWN(IF((O62*Q62)&gt;'Info Sheet'!$B$21,'Info Sheet'!$B$21,(O62*Q62)),0)</f>
        <v>182</v>
      </c>
      <c r="S62">
        <f t="shared" si="11"/>
        <v>4158.7</v>
      </c>
      <c r="T62">
        <f t="shared" si="12"/>
        <v>3198.7</v>
      </c>
      <c r="V62" s="4"/>
      <c r="Y62" s="44">
        <v>9</v>
      </c>
      <c r="Z62" s="32">
        <v>0.97137616550299288</v>
      </c>
      <c r="AA62" s="32">
        <f t="shared" si="18"/>
        <v>220</v>
      </c>
      <c r="AB62" t="str">
        <f>LOOKUP(Z62,'Info Sheet'!$L$2:$L$3,'Info Sheet'!$J$2:$J$3)</f>
        <v>Non-Rainy</v>
      </c>
      <c r="AC62">
        <f>IF(AB62='Info Sheet'!$J$3,'Info Sheet'!$M$3,'Info Sheet'!$M$2)</f>
        <v>1</v>
      </c>
      <c r="AD62">
        <f>ROUNDDOWN(IF((AA62*AC62)&gt;'Info Sheet'!$B$21,'Info Sheet'!$B$21,(AA62*AC62)),0)</f>
        <v>188</v>
      </c>
      <c r="AE62">
        <f t="shared" si="13"/>
        <v>4295.8</v>
      </c>
      <c r="AF62">
        <f t="shared" si="14"/>
        <v>3335.8</v>
      </c>
      <c r="AK62" s="44">
        <v>9</v>
      </c>
      <c r="AL62" s="51">
        <v>0.28224001999999998</v>
      </c>
      <c r="AM62" s="32">
        <f t="shared" si="19"/>
        <v>156</v>
      </c>
      <c r="AN62" t="str">
        <f>LOOKUP(AL62,'Info Sheet'!$L$2:$L$3,'Info Sheet'!$J$2:$J$3)</f>
        <v>Rainy, p</v>
      </c>
      <c r="AO62">
        <f>IF(AN62='Info Sheet'!$J$3,'Info Sheet'!$M$3,'Info Sheet'!$M$2)</f>
        <v>0.7</v>
      </c>
      <c r="AP62">
        <f>ROUNDDOWN(IF((AM62*AO62)&gt;'Info Sheet'!$B$21,'Info Sheet'!$B$21,(AM62*AO62)),0)</f>
        <v>109</v>
      </c>
      <c r="AQ62">
        <f t="shared" si="15"/>
        <v>2490.65</v>
      </c>
      <c r="AR62">
        <f t="shared" si="16"/>
        <v>1530.65</v>
      </c>
    </row>
    <row r="63" spans="1:46">
      <c r="A63" s="44">
        <v>10</v>
      </c>
      <c r="B63" s="32">
        <v>0.95856942636477527</v>
      </c>
      <c r="C63" s="32">
        <f t="shared" si="17"/>
        <v>183</v>
      </c>
      <c r="D63" t="str">
        <f>LOOKUP(B63,'Info Sheet'!$L$2:$L$3,'Info Sheet'!$J$2:$J$3)</f>
        <v>Non-Rainy</v>
      </c>
      <c r="E63">
        <f>IF(D63='Info Sheet'!$J$3,'Info Sheet'!$M$3,'Info Sheet'!$M$2)</f>
        <v>1</v>
      </c>
      <c r="F63">
        <f>ROUNDDOWN(IF((C63*E63)&gt;'Info Sheet'!$B$21,'Info Sheet'!$B$21,(C63*E63)),0)</f>
        <v>183</v>
      </c>
      <c r="G63">
        <f>'2 Charging Stations'!AP54</f>
        <v>109</v>
      </c>
      <c r="H63">
        <f t="shared" si="9"/>
        <v>-851</v>
      </c>
      <c r="I63" s="4"/>
      <c r="J63" s="4"/>
      <c r="K63" s="4"/>
      <c r="M63" s="44">
        <v>10</v>
      </c>
      <c r="N63" s="32">
        <v>0.33014529239983093</v>
      </c>
      <c r="O63" s="32">
        <f t="shared" si="10"/>
        <v>163</v>
      </c>
      <c r="P63" t="str">
        <f>LOOKUP(N63,'Info Sheet'!$L$2:$L$3,'Info Sheet'!$J$2:$J$3)</f>
        <v>Rainy, p</v>
      </c>
      <c r="Q63">
        <f>IF(P63='Info Sheet'!$J$3,'Info Sheet'!$M$3,'Info Sheet'!$M$2)</f>
        <v>0.7</v>
      </c>
      <c r="R63">
        <f>ROUNDDOWN(IF((O63*Q63)&gt;'Info Sheet'!$B$21,'Info Sheet'!$B$21,(O63*Q63)),0)</f>
        <v>114</v>
      </c>
      <c r="S63">
        <f t="shared" si="11"/>
        <v>2604.9</v>
      </c>
      <c r="T63">
        <f t="shared" si="12"/>
        <v>1644.9</v>
      </c>
      <c r="V63" s="4"/>
      <c r="Y63" s="44">
        <v>10</v>
      </c>
      <c r="Z63" s="32">
        <v>0.64362633431275384</v>
      </c>
      <c r="AA63" s="32">
        <f t="shared" si="18"/>
        <v>192</v>
      </c>
      <c r="AB63" t="str">
        <f>LOOKUP(Z63,'Info Sheet'!$L$2:$L$3,'Info Sheet'!$J$2:$J$3)</f>
        <v>Non-Rainy</v>
      </c>
      <c r="AC63">
        <f>IF(AB63='Info Sheet'!$J$3,'Info Sheet'!$M$3,'Info Sheet'!$M$2)</f>
        <v>1</v>
      </c>
      <c r="AD63">
        <f>ROUNDDOWN(IF((AA63*AC63)&gt;'Info Sheet'!$B$21,'Info Sheet'!$B$21,(AA63*AC63)),0)</f>
        <v>188</v>
      </c>
      <c r="AE63">
        <f t="shared" si="13"/>
        <v>4295.8</v>
      </c>
      <c r="AF63">
        <f t="shared" si="14"/>
        <v>3335.8</v>
      </c>
      <c r="AK63" s="44">
        <v>10</v>
      </c>
      <c r="AL63" s="51">
        <v>0.13683854000000001</v>
      </c>
      <c r="AM63" s="32">
        <f t="shared" si="19"/>
        <v>148</v>
      </c>
      <c r="AN63" t="str">
        <f>LOOKUP(AL63,'Info Sheet'!$L$2:$L$3,'Info Sheet'!$J$2:$J$3)</f>
        <v>Rainy, p</v>
      </c>
      <c r="AO63">
        <f>IF(AN63='Info Sheet'!$J$3,'Info Sheet'!$M$3,'Info Sheet'!$M$2)</f>
        <v>0.7</v>
      </c>
      <c r="AP63">
        <f>ROUNDDOWN(IF((AM63*AO63)&gt;'Info Sheet'!$B$21,'Info Sheet'!$B$21,(AM63*AO63)),0)</f>
        <v>103</v>
      </c>
      <c r="AQ63">
        <f t="shared" si="15"/>
        <v>2353.5500000000002</v>
      </c>
      <c r="AR63">
        <f t="shared" si="16"/>
        <v>1393.5500000000002</v>
      </c>
    </row>
    <row r="64" spans="1:46">
      <c r="A64" s="44">
        <v>11</v>
      </c>
      <c r="B64" s="32">
        <v>4.5995141103680193E-2</v>
      </c>
      <c r="C64" s="32">
        <f t="shared" si="17"/>
        <v>128</v>
      </c>
      <c r="D64" t="str">
        <f>LOOKUP(B64,'Info Sheet'!$L$2:$L$3,'Info Sheet'!$J$2:$J$3)</f>
        <v>Rainy, p</v>
      </c>
      <c r="E64">
        <f>IF(D64='Info Sheet'!$J$3,'Info Sheet'!$M$3,'Info Sheet'!$M$2)</f>
        <v>0.7</v>
      </c>
      <c r="F64">
        <f>ROUNDDOWN(IF((C64*E64)&gt;'Info Sheet'!$B$21,'Info Sheet'!$B$21,(C64*E64)),0)</f>
        <v>89</v>
      </c>
      <c r="G64">
        <f t="shared" ref="G64:G127" si="20">F64*$J$47</f>
        <v>2033.65</v>
      </c>
      <c r="H64">
        <f t="shared" si="9"/>
        <v>1073.6500000000001</v>
      </c>
      <c r="I64" s="4"/>
      <c r="J64" s="4"/>
      <c r="K64" s="4"/>
      <c r="M64" s="44">
        <v>11</v>
      </c>
      <c r="N64" s="32">
        <v>0.38220129285788262</v>
      </c>
      <c r="O64" s="32">
        <f t="shared" si="10"/>
        <v>166</v>
      </c>
      <c r="P64" t="str">
        <f>LOOKUP(N64,'Info Sheet'!$L$2:$L$3,'Info Sheet'!$J$2:$J$3)</f>
        <v>Rainy, p</v>
      </c>
      <c r="Q64">
        <f>IF(P64='Info Sheet'!$J$3,'Info Sheet'!$M$3,'Info Sheet'!$M$2)</f>
        <v>0.7</v>
      </c>
      <c r="R64">
        <f>ROUNDDOWN(IF((O64*Q64)&gt;'Info Sheet'!$B$21,'Info Sheet'!$B$21,(O64*Q64)),0)</f>
        <v>116</v>
      </c>
      <c r="S64">
        <f t="shared" si="11"/>
        <v>2650.6000000000004</v>
      </c>
      <c r="T64">
        <f t="shared" si="12"/>
        <v>1690.6000000000004</v>
      </c>
      <c r="V64" s="4"/>
      <c r="Y64" s="44">
        <v>11</v>
      </c>
      <c r="Z64" s="32">
        <v>3.6524617526180081E-2</v>
      </c>
      <c r="AA64" s="32">
        <f t="shared" si="18"/>
        <v>154</v>
      </c>
      <c r="AB64" t="str">
        <f>LOOKUP(Z64,'Info Sheet'!$L$2:$L$3,'Info Sheet'!$J$2:$J$3)</f>
        <v>Rainy, p</v>
      </c>
      <c r="AC64">
        <f>IF(AB64='Info Sheet'!$J$3,'Info Sheet'!$M$3,'Info Sheet'!$M$2)</f>
        <v>0.7</v>
      </c>
      <c r="AD64">
        <f>ROUNDDOWN(IF((AA64*AC64)&gt;'Info Sheet'!$B$21,'Info Sheet'!$B$21,(AA64*AC64)),0)</f>
        <v>107</v>
      </c>
      <c r="AE64">
        <f t="shared" si="13"/>
        <v>2444.9500000000003</v>
      </c>
      <c r="AF64">
        <f t="shared" si="14"/>
        <v>1484.9500000000003</v>
      </c>
      <c r="AK64" s="44">
        <v>11</v>
      </c>
      <c r="AL64" s="51">
        <v>0.70696161999999996</v>
      </c>
      <c r="AM64" s="32">
        <f t="shared" si="19"/>
        <v>175</v>
      </c>
      <c r="AN64" t="str">
        <f>LOOKUP(AL64,'Info Sheet'!$L$2:$L$3,'Info Sheet'!$J$2:$J$3)</f>
        <v>Non-Rainy</v>
      </c>
      <c r="AO64">
        <f>IF(AN64='Info Sheet'!$J$3,'Info Sheet'!$M$3,'Info Sheet'!$M$2)</f>
        <v>1</v>
      </c>
      <c r="AP64">
        <f>ROUNDDOWN(IF((AM64*AO64)&gt;'Info Sheet'!$B$21,'Info Sheet'!$B$21,(AM64*AO64)),0)</f>
        <v>175</v>
      </c>
      <c r="AQ64">
        <f t="shared" si="15"/>
        <v>3998.7500000000005</v>
      </c>
      <c r="AR64">
        <f t="shared" si="16"/>
        <v>3038.7500000000005</v>
      </c>
    </row>
    <row r="65" spans="1:44">
      <c r="A65" s="44">
        <v>12</v>
      </c>
      <c r="B65" s="32">
        <v>0.75281803276586778</v>
      </c>
      <c r="C65" s="32">
        <f t="shared" si="17"/>
        <v>166</v>
      </c>
      <c r="D65" t="str">
        <f>LOOKUP(B65,'Info Sheet'!$L$2:$L$3,'Info Sheet'!$J$2:$J$3)</f>
        <v>Non-Rainy</v>
      </c>
      <c r="E65">
        <f>IF(D65='Info Sheet'!$J$3,'Info Sheet'!$M$3,'Info Sheet'!$M$2)</f>
        <v>1</v>
      </c>
      <c r="F65">
        <f>ROUNDDOWN(IF((C65*E65)&gt;'Info Sheet'!$B$21,'Info Sheet'!$B$21,(C65*E65)),0)</f>
        <v>166</v>
      </c>
      <c r="G65">
        <f t="shared" si="20"/>
        <v>3793.1000000000004</v>
      </c>
      <c r="H65">
        <f t="shared" si="9"/>
        <v>2833.1000000000004</v>
      </c>
      <c r="I65" s="4"/>
      <c r="J65" s="4"/>
      <c r="K65" s="4"/>
      <c r="M65" s="44">
        <v>12</v>
      </c>
      <c r="N65" s="32">
        <v>3.9239471102498258E-2</v>
      </c>
      <c r="O65" s="32">
        <f t="shared" si="10"/>
        <v>141</v>
      </c>
      <c r="P65" t="str">
        <f>LOOKUP(N65,'Info Sheet'!$L$2:$L$3,'Info Sheet'!$J$2:$J$3)</f>
        <v>Rainy, p</v>
      </c>
      <c r="Q65">
        <f>IF(P65='Info Sheet'!$J$3,'Info Sheet'!$M$3,'Info Sheet'!$M$2)</f>
        <v>0.7</v>
      </c>
      <c r="R65">
        <f>ROUNDDOWN(IF((O65*Q65)&gt;'Info Sheet'!$B$21,'Info Sheet'!$B$21,(O65*Q65)),0)</f>
        <v>98</v>
      </c>
      <c r="S65">
        <f t="shared" si="11"/>
        <v>2239.3000000000002</v>
      </c>
      <c r="T65">
        <f t="shared" si="12"/>
        <v>1279.3000000000002</v>
      </c>
      <c r="Y65" s="44">
        <v>12</v>
      </c>
      <c r="Z65" s="32">
        <v>0.24672881380050127</v>
      </c>
      <c r="AA65" s="32">
        <f t="shared" si="18"/>
        <v>174</v>
      </c>
      <c r="AB65" t="str">
        <f>LOOKUP(Z65,'Info Sheet'!$L$2:$L$3,'Info Sheet'!$J$2:$J$3)</f>
        <v>Rainy, p</v>
      </c>
      <c r="AC65">
        <f>IF(AB65='Info Sheet'!$J$3,'Info Sheet'!$M$3,'Info Sheet'!$M$2)</f>
        <v>0.7</v>
      </c>
      <c r="AD65">
        <f>ROUNDDOWN(IF((AA65*AC65)&gt;'Info Sheet'!$B$21,'Info Sheet'!$B$21,(AA65*AC65)),0)</f>
        <v>121</v>
      </c>
      <c r="AE65">
        <f t="shared" si="13"/>
        <v>2764.8500000000004</v>
      </c>
      <c r="AF65">
        <f t="shared" si="14"/>
        <v>1804.8500000000004</v>
      </c>
      <c r="AK65" s="44">
        <v>12</v>
      </c>
      <c r="AL65" s="51">
        <v>9.6908670000000002E-2</v>
      </c>
      <c r="AM65" s="32">
        <f t="shared" si="19"/>
        <v>144</v>
      </c>
      <c r="AN65" t="str">
        <f>LOOKUP(AL65,'Info Sheet'!$L$2:$L$3,'Info Sheet'!$J$2:$J$3)</f>
        <v>Rainy, p</v>
      </c>
      <c r="AO65">
        <f>IF(AN65='Info Sheet'!$J$3,'Info Sheet'!$M$3,'Info Sheet'!$M$2)</f>
        <v>0.7</v>
      </c>
      <c r="AP65">
        <f>ROUNDDOWN(IF((AM65*AO65)&gt;'Info Sheet'!$B$21,'Info Sheet'!$B$21,(AM65*AO65)),0)</f>
        <v>100</v>
      </c>
      <c r="AQ65">
        <f t="shared" si="15"/>
        <v>2285</v>
      </c>
      <c r="AR65">
        <f t="shared" si="16"/>
        <v>1325</v>
      </c>
    </row>
    <row r="66" spans="1:44">
      <c r="A66" s="44">
        <v>13</v>
      </c>
      <c r="B66" s="32">
        <v>0.96216116263911722</v>
      </c>
      <c r="C66" s="32">
        <f t="shared" si="17"/>
        <v>184</v>
      </c>
      <c r="D66" t="str">
        <f>LOOKUP(B66,'Info Sheet'!$L$2:$L$3,'Info Sheet'!$J$2:$J$3)</f>
        <v>Non-Rainy</v>
      </c>
      <c r="E66">
        <f>IF(D66='Info Sheet'!$J$3,'Info Sheet'!$M$3,'Info Sheet'!$M$2)</f>
        <v>1</v>
      </c>
      <c r="F66">
        <f>ROUNDDOWN(IF((C66*E66)&gt;'Info Sheet'!$B$21,'Info Sheet'!$B$21,(C66*E66)),0)</f>
        <v>184</v>
      </c>
      <c r="G66">
        <f t="shared" si="20"/>
        <v>4204.4000000000005</v>
      </c>
      <c r="H66">
        <f t="shared" si="9"/>
        <v>3244.4000000000005</v>
      </c>
      <c r="I66" s="4"/>
      <c r="J66" s="4"/>
      <c r="K66" s="4"/>
      <c r="M66" s="44">
        <v>13</v>
      </c>
      <c r="N66" s="32">
        <v>0.52991408641947557</v>
      </c>
      <c r="O66" s="32">
        <f t="shared" si="10"/>
        <v>172</v>
      </c>
      <c r="P66" t="str">
        <f>LOOKUP(N66,'Info Sheet'!$L$2:$L$3,'Info Sheet'!$J$2:$J$3)</f>
        <v>Non-Rainy</v>
      </c>
      <c r="Q66">
        <f>IF(P66='Info Sheet'!$J$3,'Info Sheet'!$M$3,'Info Sheet'!$M$2)</f>
        <v>1</v>
      </c>
      <c r="R66">
        <f>ROUNDDOWN(IF((O66*Q66)&gt;'Info Sheet'!$B$21,'Info Sheet'!$B$21,(O66*Q66)),0)</f>
        <v>172</v>
      </c>
      <c r="S66">
        <f t="shared" si="11"/>
        <v>3930.2000000000003</v>
      </c>
      <c r="T66">
        <f t="shared" si="12"/>
        <v>2970.2000000000003</v>
      </c>
      <c r="Y66" s="44">
        <v>13</v>
      </c>
      <c r="Z66" s="32">
        <v>0.12782404976219663</v>
      </c>
      <c r="AA66" s="32">
        <f t="shared" si="18"/>
        <v>166</v>
      </c>
      <c r="AB66" t="str">
        <f>LOOKUP(Z66,'Info Sheet'!$L$2:$L$3,'Info Sheet'!$J$2:$J$3)</f>
        <v>Rainy, p</v>
      </c>
      <c r="AC66">
        <f>IF(AB66='Info Sheet'!$J$3,'Info Sheet'!$M$3,'Info Sheet'!$M$2)</f>
        <v>0.7</v>
      </c>
      <c r="AD66">
        <f>ROUNDDOWN(IF((AA66*AC66)&gt;'Info Sheet'!$B$21,'Info Sheet'!$B$21,(AA66*AC66)),0)</f>
        <v>116</v>
      </c>
      <c r="AE66">
        <f t="shared" si="13"/>
        <v>2650.6000000000004</v>
      </c>
      <c r="AF66">
        <f t="shared" si="14"/>
        <v>1690.6000000000004</v>
      </c>
      <c r="AK66" s="44">
        <v>13</v>
      </c>
      <c r="AL66" s="51">
        <v>0.63596697000000002</v>
      </c>
      <c r="AM66" s="32">
        <f t="shared" si="19"/>
        <v>172</v>
      </c>
      <c r="AN66" t="str">
        <f>LOOKUP(AL66,'Info Sheet'!$L$2:$L$3,'Info Sheet'!$J$2:$J$3)</f>
        <v>Non-Rainy</v>
      </c>
      <c r="AO66">
        <f>IF(AN66='Info Sheet'!$J$3,'Info Sheet'!$M$3,'Info Sheet'!$M$2)</f>
        <v>1</v>
      </c>
      <c r="AP66">
        <f>ROUNDDOWN(IF((AM66*AO66)&gt;'Info Sheet'!$B$21,'Info Sheet'!$B$21,(AM66*AO66)),0)</f>
        <v>172</v>
      </c>
      <c r="AQ66">
        <f t="shared" si="15"/>
        <v>3930.2000000000003</v>
      </c>
      <c r="AR66">
        <f t="shared" si="16"/>
        <v>2970.2000000000003</v>
      </c>
    </row>
    <row r="67" spans="1:44">
      <c r="A67" s="44">
        <v>14</v>
      </c>
      <c r="B67" s="32">
        <v>0.93852395927250243</v>
      </c>
      <c r="C67" s="32">
        <f t="shared" si="17"/>
        <v>180</v>
      </c>
      <c r="D67" t="str">
        <f>LOOKUP(B67,'Info Sheet'!$L$2:$L$3,'Info Sheet'!$J$2:$J$3)</f>
        <v>Non-Rainy</v>
      </c>
      <c r="E67">
        <f>IF(D67='Info Sheet'!$J$3,'Info Sheet'!$M$3,'Info Sheet'!$M$2)</f>
        <v>1</v>
      </c>
      <c r="F67">
        <f>ROUNDDOWN(IF((C67*E67)&gt;'Info Sheet'!$B$21,'Info Sheet'!$B$21,(C67*E67)),0)</f>
        <v>180</v>
      </c>
      <c r="G67">
        <f t="shared" si="20"/>
        <v>4113</v>
      </c>
      <c r="H67">
        <f t="shared" si="9"/>
        <v>3153</v>
      </c>
      <c r="I67" s="4"/>
      <c r="J67" s="4"/>
      <c r="K67" s="4"/>
      <c r="M67" s="44">
        <v>14</v>
      </c>
      <c r="N67" s="32">
        <v>0.59635461177422688</v>
      </c>
      <c r="O67" s="32">
        <f t="shared" si="10"/>
        <v>175</v>
      </c>
      <c r="P67" t="str">
        <f>LOOKUP(N67,'Info Sheet'!$L$2:$L$3,'Info Sheet'!$J$2:$J$3)</f>
        <v>Non-Rainy</v>
      </c>
      <c r="Q67">
        <f>IF(P67='Info Sheet'!$J$3,'Info Sheet'!$M$3,'Info Sheet'!$M$2)</f>
        <v>1</v>
      </c>
      <c r="R67">
        <f>ROUNDDOWN(IF((O67*Q67)&gt;'Info Sheet'!$B$21,'Info Sheet'!$B$21,(O67*Q67)),0)</f>
        <v>175</v>
      </c>
      <c r="S67">
        <f t="shared" si="11"/>
        <v>3998.7500000000005</v>
      </c>
      <c r="T67">
        <f t="shared" si="12"/>
        <v>3038.7500000000005</v>
      </c>
      <c r="Y67" s="44">
        <v>14</v>
      </c>
      <c r="Z67" s="32">
        <v>0.63025178305398633</v>
      </c>
      <c r="AA67" s="32">
        <f t="shared" si="18"/>
        <v>192</v>
      </c>
      <c r="AB67" t="str">
        <f>LOOKUP(Z67,'Info Sheet'!$L$2:$L$3,'Info Sheet'!$J$2:$J$3)</f>
        <v>Non-Rainy</v>
      </c>
      <c r="AC67">
        <f>IF(AB67='Info Sheet'!$J$3,'Info Sheet'!$M$3,'Info Sheet'!$M$2)</f>
        <v>1</v>
      </c>
      <c r="AD67">
        <f>ROUNDDOWN(IF((AA67*AC67)&gt;'Info Sheet'!$B$21,'Info Sheet'!$B$21,(AA67*AC67)),0)</f>
        <v>188</v>
      </c>
      <c r="AE67">
        <f t="shared" si="13"/>
        <v>4295.8</v>
      </c>
      <c r="AF67">
        <f t="shared" si="14"/>
        <v>3335.8</v>
      </c>
      <c r="AK67" s="44">
        <v>14</v>
      </c>
      <c r="AL67" s="51">
        <v>0.34525990000000001</v>
      </c>
      <c r="AM67" s="32">
        <f t="shared" si="19"/>
        <v>159</v>
      </c>
      <c r="AN67" t="str">
        <f>LOOKUP(AL67,'Info Sheet'!$L$2:$L$3,'Info Sheet'!$J$2:$J$3)</f>
        <v>Rainy, p</v>
      </c>
      <c r="AO67">
        <f>IF(AN67='Info Sheet'!$J$3,'Info Sheet'!$M$3,'Info Sheet'!$M$2)</f>
        <v>0.7</v>
      </c>
      <c r="AP67">
        <f>ROUNDDOWN(IF((AM67*AO67)&gt;'Info Sheet'!$B$21,'Info Sheet'!$B$21,(AM67*AO67)),0)</f>
        <v>111</v>
      </c>
      <c r="AQ67">
        <f t="shared" si="15"/>
        <v>2536.3500000000004</v>
      </c>
      <c r="AR67">
        <f t="shared" si="16"/>
        <v>1576.3500000000004</v>
      </c>
    </row>
    <row r="68" spans="1:44">
      <c r="A68" s="44">
        <v>15</v>
      </c>
      <c r="B68" s="32">
        <v>0.52873185252488997</v>
      </c>
      <c r="C68" s="32">
        <f t="shared" si="17"/>
        <v>157</v>
      </c>
      <c r="D68" t="str">
        <f>LOOKUP(B68,'Info Sheet'!$L$2:$L$3,'Info Sheet'!$J$2:$J$3)</f>
        <v>Non-Rainy</v>
      </c>
      <c r="E68">
        <f>IF(D68='Info Sheet'!$J$3,'Info Sheet'!$M$3,'Info Sheet'!$M$2)</f>
        <v>1</v>
      </c>
      <c r="F68">
        <f>ROUNDDOWN(IF((C68*E68)&gt;'Info Sheet'!$B$21,'Info Sheet'!$B$21,(C68*E68)),0)</f>
        <v>157</v>
      </c>
      <c r="G68">
        <f t="shared" si="20"/>
        <v>3587.4500000000003</v>
      </c>
      <c r="H68">
        <f t="shared" si="9"/>
        <v>2627.4500000000003</v>
      </c>
      <c r="I68" s="4"/>
      <c r="J68" s="4"/>
      <c r="K68" s="4"/>
      <c r="M68" s="44">
        <v>15</v>
      </c>
      <c r="N68" s="32">
        <v>0.58728875044250528</v>
      </c>
      <c r="O68" s="32">
        <f t="shared" si="10"/>
        <v>174</v>
      </c>
      <c r="P68" t="str">
        <f>LOOKUP(N68,'Info Sheet'!$L$2:$L$3,'Info Sheet'!$J$2:$J$3)</f>
        <v>Non-Rainy</v>
      </c>
      <c r="Q68">
        <f>IF(P68='Info Sheet'!$J$3,'Info Sheet'!$M$3,'Info Sheet'!$M$2)</f>
        <v>1</v>
      </c>
      <c r="R68">
        <f>ROUNDDOWN(IF((O68*Q68)&gt;'Info Sheet'!$B$21,'Info Sheet'!$B$21,(O68*Q68)),0)</f>
        <v>174</v>
      </c>
      <c r="S68">
        <f t="shared" si="11"/>
        <v>3975.9</v>
      </c>
      <c r="T68">
        <f t="shared" si="12"/>
        <v>3015.9</v>
      </c>
      <c r="Y68" s="44">
        <v>15</v>
      </c>
      <c r="Z68" s="32">
        <v>0.37021629643440956</v>
      </c>
      <c r="AA68" s="32">
        <f t="shared" si="18"/>
        <v>180</v>
      </c>
      <c r="AB68" t="str">
        <f>LOOKUP(Z68,'Info Sheet'!$L$2:$L$3,'Info Sheet'!$J$2:$J$3)</f>
        <v>Rainy, p</v>
      </c>
      <c r="AC68">
        <f>IF(AB68='Info Sheet'!$J$3,'Info Sheet'!$M$3,'Info Sheet'!$M$2)</f>
        <v>0.7</v>
      </c>
      <c r="AD68">
        <f>ROUNDDOWN(IF((AA68*AC68)&gt;'Info Sheet'!$B$21,'Info Sheet'!$B$21,(AA68*AC68)),0)</f>
        <v>126</v>
      </c>
      <c r="AE68">
        <f t="shared" si="13"/>
        <v>2879.1000000000004</v>
      </c>
      <c r="AF68">
        <f t="shared" si="14"/>
        <v>1919.1000000000004</v>
      </c>
      <c r="AK68" s="44">
        <v>15</v>
      </c>
      <c r="AL68" s="51">
        <v>0.53253912000000003</v>
      </c>
      <c r="AM68" s="32">
        <f t="shared" si="19"/>
        <v>167</v>
      </c>
      <c r="AN68" t="str">
        <f>LOOKUP(AL68,'Info Sheet'!$L$2:$L$3,'Info Sheet'!$J$2:$J$3)</f>
        <v>Non-Rainy</v>
      </c>
      <c r="AO68">
        <f>IF(AN68='Info Sheet'!$J$3,'Info Sheet'!$M$3,'Info Sheet'!$M$2)</f>
        <v>1</v>
      </c>
      <c r="AP68">
        <f>ROUNDDOWN(IF((AM68*AO68)&gt;'Info Sheet'!$B$21,'Info Sheet'!$B$21,(AM68*AO68)),0)</f>
        <v>167</v>
      </c>
      <c r="AQ68">
        <f t="shared" si="15"/>
        <v>3815.9500000000003</v>
      </c>
      <c r="AR68">
        <f t="shared" si="16"/>
        <v>2855.9500000000003</v>
      </c>
    </row>
    <row r="69" spans="1:44">
      <c r="A69" s="44">
        <v>16</v>
      </c>
      <c r="B69" s="32">
        <v>0.57071851679332897</v>
      </c>
      <c r="C69" s="32">
        <f t="shared" si="17"/>
        <v>158</v>
      </c>
      <c r="D69" t="str">
        <f>LOOKUP(B69,'Info Sheet'!$L$2:$L$3,'Info Sheet'!$J$2:$J$3)</f>
        <v>Non-Rainy</v>
      </c>
      <c r="E69">
        <f>IF(D69='Info Sheet'!$J$3,'Info Sheet'!$M$3,'Info Sheet'!$M$2)</f>
        <v>1</v>
      </c>
      <c r="F69">
        <f>ROUNDDOWN(IF((C69*E69)&gt;'Info Sheet'!$B$21,'Info Sheet'!$B$21,(C69*E69)),0)</f>
        <v>158</v>
      </c>
      <c r="G69">
        <f t="shared" si="20"/>
        <v>3610.3</v>
      </c>
      <c r="H69">
        <f t="shared" si="9"/>
        <v>2650.3</v>
      </c>
      <c r="I69" s="4"/>
      <c r="J69" s="4"/>
      <c r="K69" s="4"/>
      <c r="M69" s="44">
        <v>16</v>
      </c>
      <c r="N69" s="32">
        <v>0.11084236584721607</v>
      </c>
      <c r="O69" s="32">
        <f t="shared" si="10"/>
        <v>150</v>
      </c>
      <c r="P69" t="str">
        <f>LOOKUP(N69,'Info Sheet'!$L$2:$L$3,'Info Sheet'!$J$2:$J$3)</f>
        <v>Rainy, p</v>
      </c>
      <c r="Q69">
        <f>IF(P69='Info Sheet'!$J$3,'Info Sheet'!$M$3,'Info Sheet'!$M$2)</f>
        <v>0.7</v>
      </c>
      <c r="R69">
        <f>ROUNDDOWN(IF((O69*Q69)&gt;'Info Sheet'!$B$21,'Info Sheet'!$B$21,(O69*Q69)),0)</f>
        <v>105</v>
      </c>
      <c r="S69">
        <f t="shared" si="11"/>
        <v>2399.25</v>
      </c>
      <c r="T69">
        <f t="shared" si="12"/>
        <v>1439.25</v>
      </c>
      <c r="Y69" s="44">
        <v>16</v>
      </c>
      <c r="Z69" s="32">
        <v>0.70736622986710618</v>
      </c>
      <c r="AA69" s="32">
        <f t="shared" si="18"/>
        <v>196</v>
      </c>
      <c r="AB69" t="str">
        <f>LOOKUP(Z69,'Info Sheet'!$L$2:$L$3,'Info Sheet'!$J$2:$J$3)</f>
        <v>Non-Rainy</v>
      </c>
      <c r="AC69">
        <f>IF(AB69='Info Sheet'!$J$3,'Info Sheet'!$M$3,'Info Sheet'!$M$2)</f>
        <v>1</v>
      </c>
      <c r="AD69">
        <f>ROUNDDOWN(IF((AA69*AC69)&gt;'Info Sheet'!$B$21,'Info Sheet'!$B$21,(AA69*AC69)),0)</f>
        <v>188</v>
      </c>
      <c r="AE69">
        <f t="shared" si="13"/>
        <v>4295.8</v>
      </c>
      <c r="AF69">
        <f t="shared" si="14"/>
        <v>3335.8</v>
      </c>
      <c r="AK69" s="44">
        <v>16</v>
      </c>
      <c r="AL69" s="51">
        <v>0.69414655999999997</v>
      </c>
      <c r="AM69" s="32">
        <f t="shared" si="19"/>
        <v>174</v>
      </c>
      <c r="AN69" t="str">
        <f>LOOKUP(AL69,'Info Sheet'!$L$2:$L$3,'Info Sheet'!$J$2:$J$3)</f>
        <v>Non-Rainy</v>
      </c>
      <c r="AO69">
        <f>IF(AN69='Info Sheet'!$J$3,'Info Sheet'!$M$3,'Info Sheet'!$M$2)</f>
        <v>1</v>
      </c>
      <c r="AP69">
        <f>ROUNDDOWN(IF((AM69*AO69)&gt;'Info Sheet'!$B$21,'Info Sheet'!$B$21,(AM69*AO69)),0)</f>
        <v>174</v>
      </c>
      <c r="AQ69">
        <f t="shared" si="15"/>
        <v>3975.9</v>
      </c>
      <c r="AR69">
        <f t="shared" si="16"/>
        <v>3015.9</v>
      </c>
    </row>
    <row r="70" spans="1:44">
      <c r="A70" s="44">
        <v>17</v>
      </c>
      <c r="B70" s="32">
        <v>4.2695438020672105E-2</v>
      </c>
      <c r="C70" s="32">
        <f t="shared" si="17"/>
        <v>128</v>
      </c>
      <c r="D70" t="str">
        <f>LOOKUP(B70,'Info Sheet'!$L$2:$L$3,'Info Sheet'!$J$2:$J$3)</f>
        <v>Rainy, p</v>
      </c>
      <c r="E70">
        <f>IF(D70='Info Sheet'!$J$3,'Info Sheet'!$M$3,'Info Sheet'!$M$2)</f>
        <v>0.7</v>
      </c>
      <c r="F70">
        <f>ROUNDDOWN(IF((C70*E70)&gt;'Info Sheet'!$B$21,'Info Sheet'!$B$21,(C70*E70)),0)</f>
        <v>89</v>
      </c>
      <c r="G70">
        <f t="shared" si="20"/>
        <v>2033.65</v>
      </c>
      <c r="H70">
        <f t="shared" si="9"/>
        <v>1073.6500000000001</v>
      </c>
      <c r="I70" s="4"/>
      <c r="J70" s="4"/>
      <c r="K70" s="4"/>
      <c r="M70" s="44">
        <v>17</v>
      </c>
      <c r="N70" s="32">
        <v>0.35002857529578657</v>
      </c>
      <c r="O70" s="32">
        <f t="shared" si="10"/>
        <v>164</v>
      </c>
      <c r="P70" t="str">
        <f>LOOKUP(N70,'Info Sheet'!$L$2:$L$3,'Info Sheet'!$J$2:$J$3)</f>
        <v>Rainy, p</v>
      </c>
      <c r="Q70">
        <f>IF(P70='Info Sheet'!$J$3,'Info Sheet'!$M$3,'Info Sheet'!$M$2)</f>
        <v>0.7</v>
      </c>
      <c r="R70">
        <f>ROUNDDOWN(IF((O70*Q70)&gt;'Info Sheet'!$B$21,'Info Sheet'!$B$21,(O70*Q70)),0)</f>
        <v>114</v>
      </c>
      <c r="S70">
        <f t="shared" si="11"/>
        <v>2604.9</v>
      </c>
      <c r="T70">
        <f t="shared" si="12"/>
        <v>1644.9</v>
      </c>
      <c r="Y70" s="44">
        <v>17</v>
      </c>
      <c r="Z70" s="32">
        <v>0.8015375117781105</v>
      </c>
      <c r="AA70" s="32">
        <f t="shared" si="18"/>
        <v>201</v>
      </c>
      <c r="AB70" t="str">
        <f>LOOKUP(Z70,'Info Sheet'!$L$2:$L$3,'Info Sheet'!$J$2:$J$3)</f>
        <v>Non-Rainy</v>
      </c>
      <c r="AC70">
        <f>IF(AB70='Info Sheet'!$J$3,'Info Sheet'!$M$3,'Info Sheet'!$M$2)</f>
        <v>1</v>
      </c>
      <c r="AD70">
        <f>ROUNDDOWN(IF((AA70*AC70)&gt;'Info Sheet'!$B$21,'Info Sheet'!$B$21,(AA70*AC70)),0)</f>
        <v>188</v>
      </c>
      <c r="AE70">
        <f t="shared" si="13"/>
        <v>4295.8</v>
      </c>
      <c r="AF70">
        <f t="shared" si="14"/>
        <v>3335.8</v>
      </c>
      <c r="AK70" s="44">
        <v>17</v>
      </c>
      <c r="AL70" s="51">
        <v>0.89773046000000001</v>
      </c>
      <c r="AM70" s="32">
        <f t="shared" si="19"/>
        <v>187</v>
      </c>
      <c r="AN70" t="str">
        <f>LOOKUP(AL70,'Info Sheet'!$L$2:$L$3,'Info Sheet'!$J$2:$J$3)</f>
        <v>Non-Rainy</v>
      </c>
      <c r="AO70">
        <f>IF(AN70='Info Sheet'!$J$3,'Info Sheet'!$M$3,'Info Sheet'!$M$2)</f>
        <v>1</v>
      </c>
      <c r="AP70">
        <f>ROUNDDOWN(IF((AM70*AO70)&gt;'Info Sheet'!$B$21,'Info Sheet'!$B$21,(AM70*AO70)),0)</f>
        <v>187</v>
      </c>
      <c r="AQ70">
        <f t="shared" si="15"/>
        <v>4272.95</v>
      </c>
      <c r="AR70">
        <f t="shared" si="16"/>
        <v>3312.95</v>
      </c>
    </row>
    <row r="71" spans="1:44">
      <c r="A71" s="44">
        <v>18</v>
      </c>
      <c r="B71" s="32">
        <v>0.43416355093556736</v>
      </c>
      <c r="C71" s="32">
        <f t="shared" si="17"/>
        <v>153</v>
      </c>
      <c r="D71" t="str">
        <f>LOOKUP(B71,'Info Sheet'!$L$2:$L$3,'Info Sheet'!$J$2:$J$3)</f>
        <v>Non-Rainy</v>
      </c>
      <c r="E71">
        <f>IF(D71='Info Sheet'!$J$3,'Info Sheet'!$M$3,'Info Sheet'!$M$2)</f>
        <v>1</v>
      </c>
      <c r="F71">
        <f>ROUNDDOWN(IF((C71*E71)&gt;'Info Sheet'!$B$21,'Info Sheet'!$B$21,(C71*E71)),0)</f>
        <v>153</v>
      </c>
      <c r="G71">
        <f t="shared" si="20"/>
        <v>3496.05</v>
      </c>
      <c r="H71">
        <f t="shared" si="9"/>
        <v>2536.0500000000002</v>
      </c>
      <c r="J71" s="4"/>
      <c r="K71" s="4"/>
      <c r="M71" s="44">
        <v>18</v>
      </c>
      <c r="N71" s="32">
        <v>0.19148860182933636</v>
      </c>
      <c r="O71" s="32">
        <f t="shared" si="10"/>
        <v>156</v>
      </c>
      <c r="P71" t="str">
        <f>LOOKUP(N71,'Info Sheet'!$L$2:$L$3,'Info Sheet'!$J$2:$J$3)</f>
        <v>Rainy, p</v>
      </c>
      <c r="Q71">
        <f>IF(P71='Info Sheet'!$J$3,'Info Sheet'!$M$3,'Info Sheet'!$M$2)</f>
        <v>0.7</v>
      </c>
      <c r="R71">
        <f>ROUNDDOWN(IF((O71*Q71)&gt;'Info Sheet'!$B$21,'Info Sheet'!$B$21,(O71*Q71)),0)</f>
        <v>109</v>
      </c>
      <c r="S71">
        <f t="shared" si="11"/>
        <v>2490.65</v>
      </c>
      <c r="T71">
        <f t="shared" si="12"/>
        <v>1530.65</v>
      </c>
      <c r="Y71" s="44">
        <v>18</v>
      </c>
      <c r="Z71" s="32">
        <v>0.12185776203197096</v>
      </c>
      <c r="AA71" s="32">
        <f t="shared" si="18"/>
        <v>165</v>
      </c>
      <c r="AB71" t="str">
        <f>LOOKUP(Z71,'Info Sheet'!$L$2:$L$3,'Info Sheet'!$J$2:$J$3)</f>
        <v>Rainy, p</v>
      </c>
      <c r="AC71">
        <f>IF(AB71='Info Sheet'!$J$3,'Info Sheet'!$M$3,'Info Sheet'!$M$2)</f>
        <v>0.7</v>
      </c>
      <c r="AD71">
        <f>ROUNDDOWN(IF((AA71*AC71)&gt;'Info Sheet'!$B$21,'Info Sheet'!$B$21,(AA71*AC71)),0)</f>
        <v>115</v>
      </c>
      <c r="AE71">
        <f t="shared" si="13"/>
        <v>2627.75</v>
      </c>
      <c r="AF71">
        <f t="shared" si="14"/>
        <v>1667.75</v>
      </c>
      <c r="AK71" s="44">
        <v>18</v>
      </c>
      <c r="AL71" s="51">
        <v>0.29317847000000002</v>
      </c>
      <c r="AM71" s="32">
        <f t="shared" si="19"/>
        <v>157</v>
      </c>
      <c r="AN71" t="str">
        <f>LOOKUP(AL71,'Info Sheet'!$L$2:$L$3,'Info Sheet'!$J$2:$J$3)</f>
        <v>Rainy, p</v>
      </c>
      <c r="AO71">
        <f>IF(AN71='Info Sheet'!$J$3,'Info Sheet'!$M$3,'Info Sheet'!$M$2)</f>
        <v>0.7</v>
      </c>
      <c r="AP71">
        <f>ROUNDDOWN(IF((AM71*AO71)&gt;'Info Sheet'!$B$21,'Info Sheet'!$B$21,(AM71*AO71)),0)</f>
        <v>109</v>
      </c>
      <c r="AQ71">
        <f t="shared" si="15"/>
        <v>2490.65</v>
      </c>
      <c r="AR71">
        <f t="shared" si="16"/>
        <v>1530.65</v>
      </c>
    </row>
    <row r="72" spans="1:44">
      <c r="A72" s="44">
        <v>19</v>
      </c>
      <c r="B72" s="32">
        <v>0.16449519811232016</v>
      </c>
      <c r="C72" s="32">
        <f t="shared" si="17"/>
        <v>140</v>
      </c>
      <c r="D72" t="str">
        <f>LOOKUP(B72,'Info Sheet'!$L$2:$L$3,'Info Sheet'!$J$2:$J$3)</f>
        <v>Rainy, p</v>
      </c>
      <c r="E72">
        <f>IF(D72='Info Sheet'!$J$3,'Info Sheet'!$M$3,'Info Sheet'!$M$2)</f>
        <v>0.7</v>
      </c>
      <c r="F72">
        <f>ROUNDDOWN(IF((C72*E72)&gt;'Info Sheet'!$B$21,'Info Sheet'!$B$21,(C72*E72)),0)</f>
        <v>98</v>
      </c>
      <c r="G72">
        <f t="shared" si="20"/>
        <v>2239.3000000000002</v>
      </c>
      <c r="H72">
        <f t="shared" si="9"/>
        <v>1279.3000000000002</v>
      </c>
      <c r="J72" s="4"/>
      <c r="K72" s="4"/>
      <c r="M72" s="44">
        <v>19</v>
      </c>
      <c r="N72" s="32">
        <v>0.6944465761514651</v>
      </c>
      <c r="O72" s="32">
        <f t="shared" si="10"/>
        <v>179</v>
      </c>
      <c r="P72" t="str">
        <f>LOOKUP(N72,'Info Sheet'!$L$2:$L$3,'Info Sheet'!$J$2:$J$3)</f>
        <v>Non-Rainy</v>
      </c>
      <c r="Q72">
        <f>IF(P72='Info Sheet'!$J$3,'Info Sheet'!$M$3,'Info Sheet'!$M$2)</f>
        <v>1</v>
      </c>
      <c r="R72">
        <f>ROUNDDOWN(IF((O72*Q72)&gt;'Info Sheet'!$B$21,'Info Sheet'!$B$21,(O72*Q72)),0)</f>
        <v>179</v>
      </c>
      <c r="S72">
        <f t="shared" si="11"/>
        <v>4090.15</v>
      </c>
      <c r="T72">
        <f t="shared" si="12"/>
        <v>3130.15</v>
      </c>
      <c r="Y72" s="44">
        <v>19</v>
      </c>
      <c r="Z72" s="32">
        <v>0.32544440221608673</v>
      </c>
      <c r="AA72" s="32">
        <f t="shared" si="18"/>
        <v>178</v>
      </c>
      <c r="AB72" t="str">
        <f>LOOKUP(Z72,'Info Sheet'!$L$2:$L$3,'Info Sheet'!$J$2:$J$3)</f>
        <v>Rainy, p</v>
      </c>
      <c r="AC72">
        <f>IF(AB72='Info Sheet'!$J$3,'Info Sheet'!$M$3,'Info Sheet'!$M$2)</f>
        <v>0.7</v>
      </c>
      <c r="AD72">
        <f>ROUNDDOWN(IF((AA72*AC72)&gt;'Info Sheet'!$B$21,'Info Sheet'!$B$21,(AA72*AC72)),0)</f>
        <v>124</v>
      </c>
      <c r="AE72">
        <f t="shared" si="13"/>
        <v>2833.4</v>
      </c>
      <c r="AF72">
        <f t="shared" si="14"/>
        <v>1873.4</v>
      </c>
      <c r="AK72" s="44">
        <v>19</v>
      </c>
      <c r="AL72" s="51">
        <v>0.38055288999999998</v>
      </c>
      <c r="AM72" s="32">
        <f t="shared" si="19"/>
        <v>161</v>
      </c>
      <c r="AN72" t="str">
        <f>LOOKUP(AL72,'Info Sheet'!$L$2:$L$3,'Info Sheet'!$J$2:$J$3)</f>
        <v>Rainy, p</v>
      </c>
      <c r="AO72">
        <f>IF(AN72='Info Sheet'!$J$3,'Info Sheet'!$M$3,'Info Sheet'!$M$2)</f>
        <v>0.7</v>
      </c>
      <c r="AP72">
        <f>ROUNDDOWN(IF((AM72*AO72)&gt;'Info Sheet'!$B$21,'Info Sheet'!$B$21,(AM72*AO72)),0)</f>
        <v>112</v>
      </c>
      <c r="AQ72">
        <f t="shared" si="15"/>
        <v>2559.2000000000003</v>
      </c>
      <c r="AR72">
        <f t="shared" si="16"/>
        <v>1599.2000000000003</v>
      </c>
    </row>
    <row r="73" spans="1:44">
      <c r="A73" s="44">
        <v>20</v>
      </c>
      <c r="B73" s="32">
        <v>0.13497707241029122</v>
      </c>
      <c r="C73" s="32">
        <f t="shared" si="17"/>
        <v>138</v>
      </c>
      <c r="D73" t="str">
        <f>LOOKUP(B73,'Info Sheet'!$L$2:$L$3,'Info Sheet'!$J$2:$J$3)</f>
        <v>Rainy, p</v>
      </c>
      <c r="E73">
        <f>IF(D73='Info Sheet'!$J$3,'Info Sheet'!$M$3,'Info Sheet'!$M$2)</f>
        <v>0.7</v>
      </c>
      <c r="F73">
        <f>ROUNDDOWN(IF((C73*E73)&gt;'Info Sheet'!$B$21,'Info Sheet'!$B$21,(C73*E73)),0)</f>
        <v>96</v>
      </c>
      <c r="G73">
        <f t="shared" si="20"/>
        <v>2193.6000000000004</v>
      </c>
      <c r="H73">
        <f t="shared" si="9"/>
        <v>1233.6000000000004</v>
      </c>
      <c r="M73" s="44">
        <v>20</v>
      </c>
      <c r="N73" s="32">
        <v>0.33107779697425899</v>
      </c>
      <c r="O73" s="32">
        <f t="shared" si="10"/>
        <v>163</v>
      </c>
      <c r="P73" t="str">
        <f>LOOKUP(N73,'Info Sheet'!$L$2:$L$3,'Info Sheet'!$J$2:$J$3)</f>
        <v>Rainy, p</v>
      </c>
      <c r="Q73">
        <f>IF(P73='Info Sheet'!$J$3,'Info Sheet'!$M$3,'Info Sheet'!$M$2)</f>
        <v>0.7</v>
      </c>
      <c r="R73">
        <f>ROUNDDOWN(IF((O73*Q73)&gt;'Info Sheet'!$B$21,'Info Sheet'!$B$21,(O73*Q73)),0)</f>
        <v>114</v>
      </c>
      <c r="S73">
        <f t="shared" si="11"/>
        <v>2604.9</v>
      </c>
      <c r="T73">
        <f t="shared" si="12"/>
        <v>1644.9</v>
      </c>
      <c r="Y73" s="44">
        <v>20</v>
      </c>
      <c r="Z73" s="32">
        <v>0.86441216083283956</v>
      </c>
      <c r="AA73" s="32">
        <f t="shared" si="18"/>
        <v>205</v>
      </c>
      <c r="AB73" t="str">
        <f>LOOKUP(Z73,'Info Sheet'!$L$2:$L$3,'Info Sheet'!$J$2:$J$3)</f>
        <v>Non-Rainy</v>
      </c>
      <c r="AC73">
        <f>IF(AB73='Info Sheet'!$J$3,'Info Sheet'!$M$3,'Info Sheet'!$M$2)</f>
        <v>1</v>
      </c>
      <c r="AD73">
        <f>ROUNDDOWN(IF((AA73*AC73)&gt;'Info Sheet'!$B$21,'Info Sheet'!$B$21,(AA73*AC73)),0)</f>
        <v>188</v>
      </c>
      <c r="AE73">
        <f t="shared" si="13"/>
        <v>4295.8</v>
      </c>
      <c r="AF73">
        <f t="shared" si="14"/>
        <v>3335.8</v>
      </c>
      <c r="AK73" s="44">
        <v>20</v>
      </c>
      <c r="AL73" s="51">
        <v>0.86152313999999997</v>
      </c>
      <c r="AM73" s="32">
        <f t="shared" si="19"/>
        <v>184</v>
      </c>
      <c r="AN73" t="str">
        <f>LOOKUP(AL73,'Info Sheet'!$L$2:$L$3,'Info Sheet'!$J$2:$J$3)</f>
        <v>Non-Rainy</v>
      </c>
      <c r="AO73">
        <f>IF(AN73='Info Sheet'!$J$3,'Info Sheet'!$M$3,'Info Sheet'!$M$2)</f>
        <v>1</v>
      </c>
      <c r="AP73">
        <f>ROUNDDOWN(IF((AM73*AO73)&gt;'Info Sheet'!$B$21,'Info Sheet'!$B$21,(AM73*AO73)),0)</f>
        <v>184</v>
      </c>
      <c r="AQ73">
        <f t="shared" si="15"/>
        <v>4204.4000000000005</v>
      </c>
      <c r="AR73">
        <f t="shared" si="16"/>
        <v>3244.4000000000005</v>
      </c>
    </row>
    <row r="74" spans="1:44">
      <c r="A74" s="44">
        <v>21</v>
      </c>
      <c r="B74" s="32">
        <v>0.51219256658570056</v>
      </c>
      <c r="C74" s="32">
        <f t="shared" si="17"/>
        <v>156</v>
      </c>
      <c r="D74" t="str">
        <f>LOOKUP(B74,'Info Sheet'!$L$2:$L$3,'Info Sheet'!$J$2:$J$3)</f>
        <v>Non-Rainy</v>
      </c>
      <c r="E74">
        <f>IF(D74='Info Sheet'!$J$3,'Info Sheet'!$M$3,'Info Sheet'!$M$2)</f>
        <v>1</v>
      </c>
      <c r="F74">
        <f>ROUNDDOWN(IF((C74*E74)&gt;'Info Sheet'!$B$21,'Info Sheet'!$B$21,(C74*E74)),0)</f>
        <v>156</v>
      </c>
      <c r="G74">
        <f t="shared" si="20"/>
        <v>3564.6000000000004</v>
      </c>
      <c r="H74">
        <f t="shared" si="9"/>
        <v>2604.6000000000004</v>
      </c>
      <c r="M74" s="44">
        <v>21</v>
      </c>
      <c r="N74" s="32">
        <v>0.3826070932586938</v>
      </c>
      <c r="O74" s="32">
        <f t="shared" si="10"/>
        <v>166</v>
      </c>
      <c r="P74" t="str">
        <f>LOOKUP(N74,'Info Sheet'!$L$2:$L$3,'Info Sheet'!$J$2:$J$3)</f>
        <v>Rainy, p</v>
      </c>
      <c r="Q74">
        <f>IF(P74='Info Sheet'!$J$3,'Info Sheet'!$M$3,'Info Sheet'!$M$2)</f>
        <v>0.7</v>
      </c>
      <c r="R74">
        <f>ROUNDDOWN(IF((O74*Q74)&gt;'Info Sheet'!$B$21,'Info Sheet'!$B$21,(O74*Q74)),0)</f>
        <v>116</v>
      </c>
      <c r="S74">
        <f t="shared" si="11"/>
        <v>2650.6000000000004</v>
      </c>
      <c r="T74">
        <f t="shared" si="12"/>
        <v>1690.6000000000004</v>
      </c>
      <c r="Y74" s="44">
        <v>21</v>
      </c>
      <c r="Z74" s="32">
        <v>0.15627274028755955</v>
      </c>
      <c r="AA74" s="32">
        <f t="shared" si="18"/>
        <v>168</v>
      </c>
      <c r="AB74" t="str">
        <f>LOOKUP(Z74,'Info Sheet'!$L$2:$L$3,'Info Sheet'!$J$2:$J$3)</f>
        <v>Rainy, p</v>
      </c>
      <c r="AC74">
        <f>IF(AB74='Info Sheet'!$J$3,'Info Sheet'!$M$3,'Info Sheet'!$M$2)</f>
        <v>0.7</v>
      </c>
      <c r="AD74">
        <f>ROUNDDOWN(IF((AA74*AC74)&gt;'Info Sheet'!$B$21,'Info Sheet'!$B$21,(AA74*AC74)),0)</f>
        <v>117</v>
      </c>
      <c r="AE74">
        <f t="shared" si="13"/>
        <v>2673.4500000000003</v>
      </c>
      <c r="AF74">
        <f t="shared" si="14"/>
        <v>1713.4500000000003</v>
      </c>
      <c r="AK74" s="44">
        <v>21</v>
      </c>
      <c r="AL74" s="51">
        <v>0.64365139999999998</v>
      </c>
      <c r="AM74" s="32">
        <f t="shared" si="19"/>
        <v>172</v>
      </c>
      <c r="AN74" t="str">
        <f>LOOKUP(AL74,'Info Sheet'!$L$2:$L$3,'Info Sheet'!$J$2:$J$3)</f>
        <v>Non-Rainy</v>
      </c>
      <c r="AO74">
        <f>IF(AN74='Info Sheet'!$J$3,'Info Sheet'!$M$3,'Info Sheet'!$M$2)</f>
        <v>1</v>
      </c>
      <c r="AP74">
        <f>ROUNDDOWN(IF((AM74*AO74)&gt;'Info Sheet'!$B$21,'Info Sheet'!$B$21,(AM74*AO74)),0)</f>
        <v>172</v>
      </c>
      <c r="AQ74">
        <f t="shared" si="15"/>
        <v>3930.2000000000003</v>
      </c>
      <c r="AR74">
        <f t="shared" si="16"/>
        <v>2970.2000000000003</v>
      </c>
    </row>
    <row r="75" spans="1:44">
      <c r="A75" s="44">
        <v>22</v>
      </c>
      <c r="B75" s="32">
        <v>0.29766603359140598</v>
      </c>
      <c r="C75" s="32">
        <f t="shared" si="17"/>
        <v>147</v>
      </c>
      <c r="D75" t="str">
        <f>LOOKUP(B75,'Info Sheet'!$L$2:$L$3,'Info Sheet'!$J$2:$J$3)</f>
        <v>Rainy, p</v>
      </c>
      <c r="E75">
        <f>IF(D75='Info Sheet'!$J$3,'Info Sheet'!$M$3,'Info Sheet'!$M$2)</f>
        <v>0.7</v>
      </c>
      <c r="F75">
        <f>ROUNDDOWN(IF((C75*E75)&gt;'Info Sheet'!$B$21,'Info Sheet'!$B$21,(C75*E75)),0)</f>
        <v>102</v>
      </c>
      <c r="G75">
        <f t="shared" si="20"/>
        <v>2330.7000000000003</v>
      </c>
      <c r="H75">
        <f t="shared" si="9"/>
        <v>1370.7000000000003</v>
      </c>
      <c r="M75" s="44">
        <v>22</v>
      </c>
      <c r="N75" s="32">
        <v>0.42681093611027843</v>
      </c>
      <c r="O75" s="32">
        <f t="shared" si="10"/>
        <v>168</v>
      </c>
      <c r="P75" t="str">
        <f>LOOKUP(N75,'Info Sheet'!$L$2:$L$3,'Info Sheet'!$J$2:$J$3)</f>
        <v>Non-Rainy</v>
      </c>
      <c r="Q75">
        <f>IF(P75='Info Sheet'!$J$3,'Info Sheet'!$M$3,'Info Sheet'!$M$2)</f>
        <v>1</v>
      </c>
      <c r="R75">
        <f>ROUNDDOWN(IF((O75*Q75)&gt;'Info Sheet'!$B$21,'Info Sheet'!$B$21,(O75*Q75)),0)</f>
        <v>168</v>
      </c>
      <c r="S75">
        <f t="shared" si="11"/>
        <v>3838.8</v>
      </c>
      <c r="T75">
        <f t="shared" si="12"/>
        <v>2878.8</v>
      </c>
      <c r="Y75" s="44">
        <v>22</v>
      </c>
      <c r="Z75" s="32">
        <v>0.39503219476756923</v>
      </c>
      <c r="AA75" s="32">
        <f t="shared" si="18"/>
        <v>181</v>
      </c>
      <c r="AB75" t="str">
        <f>LOOKUP(Z75,'Info Sheet'!$L$2:$L$3,'Info Sheet'!$J$2:$J$3)</f>
        <v>Rainy, p</v>
      </c>
      <c r="AC75">
        <f>IF(AB75='Info Sheet'!$J$3,'Info Sheet'!$M$3,'Info Sheet'!$M$2)</f>
        <v>0.7</v>
      </c>
      <c r="AD75">
        <f>ROUNDDOWN(IF((AA75*AC75)&gt;'Info Sheet'!$B$21,'Info Sheet'!$B$21,(AA75*AC75)),0)</f>
        <v>126</v>
      </c>
      <c r="AE75">
        <f t="shared" si="13"/>
        <v>2879.1000000000004</v>
      </c>
      <c r="AF75">
        <f t="shared" si="14"/>
        <v>1919.1000000000004</v>
      </c>
      <c r="AK75" s="44">
        <v>22</v>
      </c>
      <c r="AL75" s="51">
        <v>0.68681298999999996</v>
      </c>
      <c r="AM75" s="32">
        <f t="shared" si="19"/>
        <v>174</v>
      </c>
      <c r="AN75" t="str">
        <f>LOOKUP(AL75,'Info Sheet'!$L$2:$L$3,'Info Sheet'!$J$2:$J$3)</f>
        <v>Non-Rainy</v>
      </c>
      <c r="AO75">
        <f>IF(AN75='Info Sheet'!$J$3,'Info Sheet'!$M$3,'Info Sheet'!$M$2)</f>
        <v>1</v>
      </c>
      <c r="AP75">
        <f>ROUNDDOWN(IF((AM75*AO75)&gt;'Info Sheet'!$B$21,'Info Sheet'!$B$21,(AM75*AO75)),0)</f>
        <v>174</v>
      </c>
      <c r="AQ75">
        <f t="shared" si="15"/>
        <v>3975.9</v>
      </c>
      <c r="AR75">
        <f t="shared" si="16"/>
        <v>3015.9</v>
      </c>
    </row>
    <row r="76" spans="1:44">
      <c r="A76" s="44">
        <v>23</v>
      </c>
      <c r="B76" s="32">
        <v>0.94399810723752431</v>
      </c>
      <c r="C76" s="32">
        <f t="shared" si="17"/>
        <v>181</v>
      </c>
      <c r="D76" t="str">
        <f>LOOKUP(B76,'Info Sheet'!$L$2:$L$3,'Info Sheet'!$J$2:$J$3)</f>
        <v>Non-Rainy</v>
      </c>
      <c r="E76">
        <f>IF(D76='Info Sheet'!$J$3,'Info Sheet'!$M$3,'Info Sheet'!$M$2)</f>
        <v>1</v>
      </c>
      <c r="F76">
        <f>ROUNDDOWN(IF((C76*E76)&gt;'Info Sheet'!$B$21,'Info Sheet'!$B$21,(C76*E76)),0)</f>
        <v>181</v>
      </c>
      <c r="G76">
        <f t="shared" si="20"/>
        <v>4135.8500000000004</v>
      </c>
      <c r="H76">
        <f t="shared" si="9"/>
        <v>3175.8500000000004</v>
      </c>
      <c r="M76" s="44">
        <v>23</v>
      </c>
      <c r="N76" s="32">
        <v>0.89194950722477706</v>
      </c>
      <c r="O76" s="32">
        <f t="shared" si="10"/>
        <v>191</v>
      </c>
      <c r="P76" t="str">
        <f>LOOKUP(N76,'Info Sheet'!$L$2:$L$3,'Info Sheet'!$J$2:$J$3)</f>
        <v>Non-Rainy</v>
      </c>
      <c r="Q76">
        <f>IF(P76='Info Sheet'!$J$3,'Info Sheet'!$M$3,'Info Sheet'!$M$2)</f>
        <v>1</v>
      </c>
      <c r="R76">
        <f>ROUNDDOWN(IF((O76*Q76)&gt;'Info Sheet'!$B$21,'Info Sheet'!$B$21,(O76*Q76)),0)</f>
        <v>188</v>
      </c>
      <c r="S76">
        <f t="shared" si="11"/>
        <v>4295.8</v>
      </c>
      <c r="T76">
        <f t="shared" si="12"/>
        <v>3335.8</v>
      </c>
      <c r="Y76" s="44">
        <v>23</v>
      </c>
      <c r="Z76" s="32">
        <v>0.72708649119922641</v>
      </c>
      <c r="AA76" s="32">
        <f t="shared" si="18"/>
        <v>197</v>
      </c>
      <c r="AB76" t="str">
        <f>LOOKUP(Z76,'Info Sheet'!$L$2:$L$3,'Info Sheet'!$J$2:$J$3)</f>
        <v>Non-Rainy</v>
      </c>
      <c r="AC76">
        <f>IF(AB76='Info Sheet'!$J$3,'Info Sheet'!$M$3,'Info Sheet'!$M$2)</f>
        <v>1</v>
      </c>
      <c r="AD76">
        <f>ROUNDDOWN(IF((AA76*AC76)&gt;'Info Sheet'!$B$21,'Info Sheet'!$B$21,(AA76*AC76)),0)</f>
        <v>188</v>
      </c>
      <c r="AE76">
        <f t="shared" si="13"/>
        <v>4295.8</v>
      </c>
      <c r="AF76">
        <f t="shared" si="14"/>
        <v>3335.8</v>
      </c>
      <c r="AK76" s="44">
        <v>23</v>
      </c>
      <c r="AL76" s="51">
        <v>0.33210049000000003</v>
      </c>
      <c r="AM76" s="32">
        <f t="shared" si="19"/>
        <v>159</v>
      </c>
      <c r="AN76" t="str">
        <f>LOOKUP(AL76,'Info Sheet'!$L$2:$L$3,'Info Sheet'!$J$2:$J$3)</f>
        <v>Rainy, p</v>
      </c>
      <c r="AO76">
        <f>IF(AN76='Info Sheet'!$J$3,'Info Sheet'!$M$3,'Info Sheet'!$M$2)</f>
        <v>0.7</v>
      </c>
      <c r="AP76">
        <f>ROUNDDOWN(IF((AM76*AO76)&gt;'Info Sheet'!$B$21,'Info Sheet'!$B$21,(AM76*AO76)),0)</f>
        <v>111</v>
      </c>
      <c r="AQ76">
        <f t="shared" si="15"/>
        <v>2536.3500000000004</v>
      </c>
      <c r="AR76">
        <f t="shared" si="16"/>
        <v>1576.3500000000004</v>
      </c>
    </row>
    <row r="77" spans="1:44">
      <c r="A77" s="44">
        <v>24</v>
      </c>
      <c r="B77" s="32">
        <v>0.49351887504224801</v>
      </c>
      <c r="C77" s="32">
        <f t="shared" si="17"/>
        <v>155</v>
      </c>
      <c r="D77" t="str">
        <f>LOOKUP(B77,'Info Sheet'!$L$2:$L$3,'Info Sheet'!$J$2:$J$3)</f>
        <v>Non-Rainy</v>
      </c>
      <c r="E77">
        <f>IF(D77='Info Sheet'!$J$3,'Info Sheet'!$M$3,'Info Sheet'!$M$2)</f>
        <v>1</v>
      </c>
      <c r="F77">
        <f>ROUNDDOWN(IF((C77*E77)&gt;'Info Sheet'!$B$21,'Info Sheet'!$B$21,(C77*E77)),0)</f>
        <v>155</v>
      </c>
      <c r="G77">
        <f t="shared" si="20"/>
        <v>3541.75</v>
      </c>
      <c r="H77">
        <f t="shared" si="9"/>
        <v>2581.75</v>
      </c>
      <c r="M77" s="44">
        <v>24</v>
      </c>
      <c r="N77" s="32">
        <v>0.66182528431865273</v>
      </c>
      <c r="O77" s="32">
        <f t="shared" si="10"/>
        <v>178</v>
      </c>
      <c r="P77" t="str">
        <f>LOOKUP(N77,'Info Sheet'!$L$2:$L$3,'Info Sheet'!$J$2:$J$3)</f>
        <v>Non-Rainy</v>
      </c>
      <c r="Q77">
        <f>IF(P77='Info Sheet'!$J$3,'Info Sheet'!$M$3,'Info Sheet'!$M$2)</f>
        <v>1</v>
      </c>
      <c r="R77">
        <f>ROUNDDOWN(IF((O77*Q77)&gt;'Info Sheet'!$B$21,'Info Sheet'!$B$21,(O77*Q77)),0)</f>
        <v>178</v>
      </c>
      <c r="S77">
        <f t="shared" si="11"/>
        <v>4067.3</v>
      </c>
      <c r="T77">
        <f t="shared" si="12"/>
        <v>3107.3</v>
      </c>
      <c r="Y77" s="44">
        <v>24</v>
      </c>
      <c r="Z77" s="32">
        <v>0.77212493549679484</v>
      </c>
      <c r="AA77" s="32">
        <f t="shared" si="18"/>
        <v>199</v>
      </c>
      <c r="AB77" t="str">
        <f>LOOKUP(Z77,'Info Sheet'!$L$2:$L$3,'Info Sheet'!$J$2:$J$3)</f>
        <v>Non-Rainy</v>
      </c>
      <c r="AC77">
        <f>IF(AB77='Info Sheet'!$J$3,'Info Sheet'!$M$3,'Info Sheet'!$M$2)</f>
        <v>1</v>
      </c>
      <c r="AD77">
        <f>ROUNDDOWN(IF((AA77*AC77)&gt;'Info Sheet'!$B$21,'Info Sheet'!$B$21,(AA77*AC77)),0)</f>
        <v>188</v>
      </c>
      <c r="AE77">
        <f t="shared" si="13"/>
        <v>4295.8</v>
      </c>
      <c r="AF77">
        <f t="shared" si="14"/>
        <v>3335.8</v>
      </c>
      <c r="AK77" s="44">
        <v>24</v>
      </c>
      <c r="AL77" s="51">
        <v>7.5832629999999998E-2</v>
      </c>
      <c r="AM77" s="32">
        <f t="shared" si="19"/>
        <v>142</v>
      </c>
      <c r="AN77" t="str">
        <f>LOOKUP(AL77,'Info Sheet'!$L$2:$L$3,'Info Sheet'!$J$2:$J$3)</f>
        <v>Rainy, p</v>
      </c>
      <c r="AO77">
        <f>IF(AN77='Info Sheet'!$J$3,'Info Sheet'!$M$3,'Info Sheet'!$M$2)</f>
        <v>0.7</v>
      </c>
      <c r="AP77">
        <f>ROUNDDOWN(IF((AM77*AO77)&gt;'Info Sheet'!$B$21,'Info Sheet'!$B$21,(AM77*AO77)),0)</f>
        <v>99</v>
      </c>
      <c r="AQ77">
        <f t="shared" si="15"/>
        <v>2262.15</v>
      </c>
      <c r="AR77">
        <f t="shared" si="16"/>
        <v>1302.1500000000001</v>
      </c>
    </row>
    <row r="78" spans="1:44">
      <c r="A78" s="44">
        <v>25</v>
      </c>
      <c r="B78" s="32">
        <v>0.66255921810885665</v>
      </c>
      <c r="C78" s="32">
        <f t="shared" si="17"/>
        <v>162</v>
      </c>
      <c r="D78" t="str">
        <f>LOOKUP(B78,'Info Sheet'!$L$2:$L$3,'Info Sheet'!$J$2:$J$3)</f>
        <v>Non-Rainy</v>
      </c>
      <c r="E78">
        <f>IF(D78='Info Sheet'!$J$3,'Info Sheet'!$M$3,'Info Sheet'!$M$2)</f>
        <v>1</v>
      </c>
      <c r="F78">
        <f>ROUNDDOWN(IF((C78*E78)&gt;'Info Sheet'!$B$21,'Info Sheet'!$B$21,(C78*E78)),0)</f>
        <v>162</v>
      </c>
      <c r="G78">
        <f t="shared" si="20"/>
        <v>3701.7000000000003</v>
      </c>
      <c r="H78">
        <f t="shared" si="9"/>
        <v>2741.7000000000003</v>
      </c>
      <c r="M78" s="44">
        <v>25</v>
      </c>
      <c r="N78" s="32">
        <v>0.52449522002188143</v>
      </c>
      <c r="O78" s="32">
        <f t="shared" si="10"/>
        <v>172</v>
      </c>
      <c r="P78" t="str">
        <f>LOOKUP(N78,'Info Sheet'!$L$2:$L$3,'Info Sheet'!$J$2:$J$3)</f>
        <v>Non-Rainy</v>
      </c>
      <c r="Q78">
        <f>IF(P78='Info Sheet'!$J$3,'Info Sheet'!$M$3,'Info Sheet'!$M$2)</f>
        <v>1</v>
      </c>
      <c r="R78">
        <f>ROUNDDOWN(IF((O78*Q78)&gt;'Info Sheet'!$B$21,'Info Sheet'!$B$21,(O78*Q78)),0)</f>
        <v>172</v>
      </c>
      <c r="S78">
        <f t="shared" si="11"/>
        <v>3930.2000000000003</v>
      </c>
      <c r="T78">
        <f t="shared" si="12"/>
        <v>2970.2000000000003</v>
      </c>
      <c r="Y78" s="44">
        <v>25</v>
      </c>
      <c r="Z78" s="32">
        <v>1.0827947554887141E-2</v>
      </c>
      <c r="AA78" s="32">
        <f t="shared" si="18"/>
        <v>145</v>
      </c>
      <c r="AB78" t="str">
        <f>LOOKUP(Z78,'Info Sheet'!$L$2:$L$3,'Info Sheet'!$J$2:$J$3)</f>
        <v>Rainy, p</v>
      </c>
      <c r="AC78">
        <f>IF(AB78='Info Sheet'!$J$3,'Info Sheet'!$M$3,'Info Sheet'!$M$2)</f>
        <v>0.7</v>
      </c>
      <c r="AD78">
        <f>ROUNDDOWN(IF((AA78*AC78)&gt;'Info Sheet'!$B$21,'Info Sheet'!$B$21,(AA78*AC78)),0)</f>
        <v>101</v>
      </c>
      <c r="AE78">
        <f t="shared" si="13"/>
        <v>2307.8500000000004</v>
      </c>
      <c r="AF78">
        <f t="shared" si="14"/>
        <v>1347.8500000000004</v>
      </c>
      <c r="AK78" s="44">
        <v>25</v>
      </c>
      <c r="AL78" s="51">
        <v>0.38622385999999997</v>
      </c>
      <c r="AM78" s="32">
        <f t="shared" si="19"/>
        <v>161</v>
      </c>
      <c r="AN78" t="str">
        <f>LOOKUP(AL78,'Info Sheet'!$L$2:$L$3,'Info Sheet'!$J$2:$J$3)</f>
        <v>Rainy, p</v>
      </c>
      <c r="AO78">
        <f>IF(AN78='Info Sheet'!$J$3,'Info Sheet'!$M$3,'Info Sheet'!$M$2)</f>
        <v>0.7</v>
      </c>
      <c r="AP78">
        <f>ROUNDDOWN(IF((AM78*AO78)&gt;'Info Sheet'!$B$21,'Info Sheet'!$B$21,(AM78*AO78)),0)</f>
        <v>112</v>
      </c>
      <c r="AQ78">
        <f t="shared" si="15"/>
        <v>2559.2000000000003</v>
      </c>
      <c r="AR78">
        <f t="shared" si="16"/>
        <v>1599.2000000000003</v>
      </c>
    </row>
    <row r="79" spans="1:44">
      <c r="A79" s="44">
        <v>26</v>
      </c>
      <c r="B79" s="32">
        <v>0.31102216196487165</v>
      </c>
      <c r="C79" s="32">
        <f t="shared" si="17"/>
        <v>148</v>
      </c>
      <c r="D79" t="str">
        <f>LOOKUP(B79,'Info Sheet'!$L$2:$L$3,'Info Sheet'!$J$2:$J$3)</f>
        <v>Rainy, p</v>
      </c>
      <c r="E79">
        <f>IF(D79='Info Sheet'!$J$3,'Info Sheet'!$M$3,'Info Sheet'!$M$2)</f>
        <v>0.7</v>
      </c>
      <c r="F79">
        <f>ROUNDDOWN(IF((C79*E79)&gt;'Info Sheet'!$B$21,'Info Sheet'!$B$21,(C79*E79)),0)</f>
        <v>103</v>
      </c>
      <c r="G79">
        <f t="shared" si="20"/>
        <v>2353.5500000000002</v>
      </c>
      <c r="H79">
        <f t="shared" si="9"/>
        <v>1393.5500000000002</v>
      </c>
      <c r="M79" s="44">
        <v>26</v>
      </c>
      <c r="N79" s="32">
        <v>0.41417850820178004</v>
      </c>
      <c r="O79" s="32">
        <f t="shared" si="10"/>
        <v>167</v>
      </c>
      <c r="P79" t="str">
        <f>LOOKUP(N79,'Info Sheet'!$L$2:$L$3,'Info Sheet'!$J$2:$J$3)</f>
        <v>Non-Rainy</v>
      </c>
      <c r="Q79">
        <f>IF(P79='Info Sheet'!$J$3,'Info Sheet'!$M$3,'Info Sheet'!$M$2)</f>
        <v>1</v>
      </c>
      <c r="R79">
        <f>ROUNDDOWN(IF((O79*Q79)&gt;'Info Sheet'!$B$21,'Info Sheet'!$B$21,(O79*Q79)),0)</f>
        <v>167</v>
      </c>
      <c r="S79">
        <f t="shared" si="11"/>
        <v>3815.9500000000003</v>
      </c>
      <c r="T79">
        <f t="shared" si="12"/>
        <v>2855.9500000000003</v>
      </c>
      <c r="Y79" s="44">
        <v>26</v>
      </c>
      <c r="Z79" s="32">
        <v>0.84961888441621436</v>
      </c>
      <c r="AA79" s="32">
        <f t="shared" si="18"/>
        <v>204</v>
      </c>
      <c r="AB79" t="str">
        <f>LOOKUP(Z79,'Info Sheet'!$L$2:$L$3,'Info Sheet'!$J$2:$J$3)</f>
        <v>Non-Rainy</v>
      </c>
      <c r="AC79">
        <f>IF(AB79='Info Sheet'!$J$3,'Info Sheet'!$M$3,'Info Sheet'!$M$2)</f>
        <v>1</v>
      </c>
      <c r="AD79">
        <f>ROUNDDOWN(IF((AA79*AC79)&gt;'Info Sheet'!$B$21,'Info Sheet'!$B$21,(AA79*AC79)),0)</f>
        <v>188</v>
      </c>
      <c r="AE79">
        <f t="shared" si="13"/>
        <v>4295.8</v>
      </c>
      <c r="AF79">
        <f t="shared" si="14"/>
        <v>3335.8</v>
      </c>
      <c r="AK79" s="44">
        <v>26</v>
      </c>
      <c r="AL79" s="51">
        <v>0.97993832000000003</v>
      </c>
      <c r="AM79" s="32">
        <f t="shared" si="19"/>
        <v>200</v>
      </c>
      <c r="AN79" t="str">
        <f>LOOKUP(AL79,'Info Sheet'!$L$2:$L$3,'Info Sheet'!$J$2:$J$3)</f>
        <v>Non-Rainy</v>
      </c>
      <c r="AO79">
        <f>IF(AN79='Info Sheet'!$J$3,'Info Sheet'!$M$3,'Info Sheet'!$M$2)</f>
        <v>1</v>
      </c>
      <c r="AP79">
        <f>ROUNDDOWN(IF((AM79*AO79)&gt;'Info Sheet'!$B$21,'Info Sheet'!$B$21,(AM79*AO79)),0)</f>
        <v>188</v>
      </c>
      <c r="AQ79">
        <f t="shared" si="15"/>
        <v>4295.8</v>
      </c>
      <c r="AR79">
        <f t="shared" si="16"/>
        <v>3335.8</v>
      </c>
    </row>
    <row r="80" spans="1:44">
      <c r="A80" s="44">
        <v>27</v>
      </c>
      <c r="B80" s="32">
        <v>0.99479996548289884</v>
      </c>
      <c r="C80" s="32">
        <f t="shared" si="17"/>
        <v>197</v>
      </c>
      <c r="D80" t="str">
        <f>LOOKUP(B80,'Info Sheet'!$L$2:$L$3,'Info Sheet'!$J$2:$J$3)</f>
        <v>Non-Rainy</v>
      </c>
      <c r="E80">
        <f>IF(D80='Info Sheet'!$J$3,'Info Sheet'!$M$3,'Info Sheet'!$M$2)</f>
        <v>1</v>
      </c>
      <c r="F80">
        <f>ROUNDDOWN(IF((C80*E80)&gt;'Info Sheet'!$B$21,'Info Sheet'!$B$21,(C80*E80)),0)</f>
        <v>188</v>
      </c>
      <c r="G80">
        <f t="shared" si="20"/>
        <v>4295.8</v>
      </c>
      <c r="H80">
        <f t="shared" si="9"/>
        <v>3335.8</v>
      </c>
      <c r="M80" s="44">
        <v>27</v>
      </c>
      <c r="N80" s="32">
        <v>6.2086715368225631E-2</v>
      </c>
      <c r="O80" s="32">
        <f t="shared" si="10"/>
        <v>145</v>
      </c>
      <c r="P80" t="str">
        <f>LOOKUP(N80,'Info Sheet'!$L$2:$L$3,'Info Sheet'!$J$2:$J$3)</f>
        <v>Rainy, p</v>
      </c>
      <c r="Q80">
        <f>IF(P80='Info Sheet'!$J$3,'Info Sheet'!$M$3,'Info Sheet'!$M$2)</f>
        <v>0.7</v>
      </c>
      <c r="R80">
        <f>ROUNDDOWN(IF((O80*Q80)&gt;'Info Sheet'!$B$21,'Info Sheet'!$B$21,(O80*Q80)),0)</f>
        <v>101</v>
      </c>
      <c r="S80">
        <f t="shared" si="11"/>
        <v>2307.8500000000004</v>
      </c>
      <c r="T80">
        <f t="shared" si="12"/>
        <v>1347.8500000000004</v>
      </c>
      <c r="Y80" s="44">
        <v>27</v>
      </c>
      <c r="Z80" s="32">
        <v>8.5325508660700766E-2</v>
      </c>
      <c r="AA80" s="32">
        <f t="shared" si="18"/>
        <v>162</v>
      </c>
      <c r="AB80" t="str">
        <f>LOOKUP(Z80,'Info Sheet'!$L$2:$L$3,'Info Sheet'!$J$2:$J$3)</f>
        <v>Rainy, p</v>
      </c>
      <c r="AC80">
        <f>IF(AB80='Info Sheet'!$J$3,'Info Sheet'!$M$3,'Info Sheet'!$M$2)</f>
        <v>0.7</v>
      </c>
      <c r="AD80">
        <f>ROUNDDOWN(IF((AA80*AC80)&gt;'Info Sheet'!$B$21,'Info Sheet'!$B$21,(AA80*AC80)),0)</f>
        <v>113</v>
      </c>
      <c r="AE80">
        <f t="shared" si="13"/>
        <v>2582.0500000000002</v>
      </c>
      <c r="AF80">
        <f t="shared" si="14"/>
        <v>1622.0500000000002</v>
      </c>
      <c r="AK80" s="44">
        <v>27</v>
      </c>
      <c r="AL80" s="51">
        <v>0.28367405000000001</v>
      </c>
      <c r="AM80" s="32">
        <f t="shared" si="19"/>
        <v>156</v>
      </c>
      <c r="AN80" t="str">
        <f>LOOKUP(AL80,'Info Sheet'!$L$2:$L$3,'Info Sheet'!$J$2:$J$3)</f>
        <v>Rainy, p</v>
      </c>
      <c r="AO80">
        <f>IF(AN80='Info Sheet'!$J$3,'Info Sheet'!$M$3,'Info Sheet'!$M$2)</f>
        <v>0.7</v>
      </c>
      <c r="AP80">
        <f>ROUNDDOWN(IF((AM80*AO80)&gt;'Info Sheet'!$B$21,'Info Sheet'!$B$21,(AM80*AO80)),0)</f>
        <v>109</v>
      </c>
      <c r="AQ80">
        <f t="shared" si="15"/>
        <v>2490.65</v>
      </c>
      <c r="AR80">
        <f t="shared" si="16"/>
        <v>1530.65</v>
      </c>
    </row>
    <row r="81" spans="1:44">
      <c r="A81" s="44">
        <v>28</v>
      </c>
      <c r="B81" s="32">
        <v>0.62283129203327503</v>
      </c>
      <c r="C81" s="32">
        <f t="shared" si="17"/>
        <v>161</v>
      </c>
      <c r="D81" t="str">
        <f>LOOKUP(B81,'Info Sheet'!$L$2:$L$3,'Info Sheet'!$J$2:$J$3)</f>
        <v>Non-Rainy</v>
      </c>
      <c r="E81">
        <f>IF(D81='Info Sheet'!$J$3,'Info Sheet'!$M$3,'Info Sheet'!$M$2)</f>
        <v>1</v>
      </c>
      <c r="F81">
        <f>ROUNDDOWN(IF((C81*E81)&gt;'Info Sheet'!$B$21,'Info Sheet'!$B$21,(C81*E81)),0)</f>
        <v>161</v>
      </c>
      <c r="G81">
        <f t="shared" si="20"/>
        <v>3678.8500000000004</v>
      </c>
      <c r="H81">
        <f t="shared" si="9"/>
        <v>2718.8500000000004</v>
      </c>
      <c r="M81" s="44">
        <v>28</v>
      </c>
      <c r="N81" s="32">
        <v>0.89961448544700606</v>
      </c>
      <c r="O81" s="32">
        <f t="shared" si="10"/>
        <v>192</v>
      </c>
      <c r="P81" t="str">
        <f>LOOKUP(N81,'Info Sheet'!$L$2:$L$3,'Info Sheet'!$J$2:$J$3)</f>
        <v>Non-Rainy</v>
      </c>
      <c r="Q81">
        <f>IF(P81='Info Sheet'!$J$3,'Info Sheet'!$M$3,'Info Sheet'!$M$2)</f>
        <v>1</v>
      </c>
      <c r="R81">
        <f>ROUNDDOWN(IF((O81*Q81)&gt;'Info Sheet'!$B$21,'Info Sheet'!$B$21,(O81*Q81)),0)</f>
        <v>188</v>
      </c>
      <c r="S81">
        <f t="shared" si="11"/>
        <v>4295.8</v>
      </c>
      <c r="T81">
        <f t="shared" si="12"/>
        <v>3335.8</v>
      </c>
      <c r="Y81" s="44">
        <v>28</v>
      </c>
      <c r="Z81" s="32">
        <v>0.88072956224156207</v>
      </c>
      <c r="AA81" s="32">
        <f t="shared" si="18"/>
        <v>207</v>
      </c>
      <c r="AB81" t="str">
        <f>LOOKUP(Z81,'Info Sheet'!$L$2:$L$3,'Info Sheet'!$J$2:$J$3)</f>
        <v>Non-Rainy</v>
      </c>
      <c r="AC81">
        <f>IF(AB81='Info Sheet'!$J$3,'Info Sheet'!$M$3,'Info Sheet'!$M$2)</f>
        <v>1</v>
      </c>
      <c r="AD81">
        <f>ROUNDDOWN(IF((AA81*AC81)&gt;'Info Sheet'!$B$21,'Info Sheet'!$B$21,(AA81*AC81)),0)</f>
        <v>188</v>
      </c>
      <c r="AE81">
        <f t="shared" si="13"/>
        <v>4295.8</v>
      </c>
      <c r="AF81">
        <f t="shared" si="14"/>
        <v>3335.8</v>
      </c>
      <c r="AK81" s="44">
        <v>28</v>
      </c>
      <c r="AL81" s="51">
        <v>0.42843121000000001</v>
      </c>
      <c r="AM81" s="32">
        <f t="shared" si="19"/>
        <v>163</v>
      </c>
      <c r="AN81" t="str">
        <f>LOOKUP(AL81,'Info Sheet'!$L$2:$L$3,'Info Sheet'!$J$2:$J$3)</f>
        <v>Non-Rainy</v>
      </c>
      <c r="AO81">
        <f>IF(AN81='Info Sheet'!$J$3,'Info Sheet'!$M$3,'Info Sheet'!$M$2)</f>
        <v>1</v>
      </c>
      <c r="AP81">
        <f>ROUNDDOWN(IF((AM81*AO81)&gt;'Info Sheet'!$B$21,'Info Sheet'!$B$21,(AM81*AO81)),0)</f>
        <v>163</v>
      </c>
      <c r="AQ81">
        <f t="shared" si="15"/>
        <v>3724.55</v>
      </c>
      <c r="AR81">
        <f t="shared" si="16"/>
        <v>2764.55</v>
      </c>
    </row>
    <row r="82" spans="1:44">
      <c r="A82" s="44">
        <v>29</v>
      </c>
      <c r="B82" s="32">
        <v>0.6445986729502281</v>
      </c>
      <c r="C82" s="32">
        <f t="shared" si="17"/>
        <v>161</v>
      </c>
      <c r="D82" t="str">
        <f>LOOKUP(B82,'Info Sheet'!$L$2:$L$3,'Info Sheet'!$J$2:$J$3)</f>
        <v>Non-Rainy</v>
      </c>
      <c r="E82">
        <f>IF(D82='Info Sheet'!$J$3,'Info Sheet'!$M$3,'Info Sheet'!$M$2)</f>
        <v>1</v>
      </c>
      <c r="F82">
        <f>ROUNDDOWN(IF((C82*E82)&gt;'Info Sheet'!$B$21,'Info Sheet'!$B$21,(C82*E82)),0)</f>
        <v>161</v>
      </c>
      <c r="G82">
        <f t="shared" si="20"/>
        <v>3678.8500000000004</v>
      </c>
      <c r="H82">
        <f t="shared" si="9"/>
        <v>2718.8500000000004</v>
      </c>
      <c r="M82" s="44">
        <v>29</v>
      </c>
      <c r="N82" s="32">
        <v>0.13537030845894382</v>
      </c>
      <c r="O82" s="32">
        <f t="shared" si="10"/>
        <v>152</v>
      </c>
      <c r="P82" t="str">
        <f>LOOKUP(N82,'Info Sheet'!$L$2:$L$3,'Info Sheet'!$J$2:$J$3)</f>
        <v>Rainy, p</v>
      </c>
      <c r="Q82">
        <f>IF(P82='Info Sheet'!$J$3,'Info Sheet'!$M$3,'Info Sheet'!$M$2)</f>
        <v>0.7</v>
      </c>
      <c r="R82">
        <f>ROUNDDOWN(IF((O82*Q82)&gt;'Info Sheet'!$B$21,'Info Sheet'!$B$21,(O82*Q82)),0)</f>
        <v>106</v>
      </c>
      <c r="S82">
        <f t="shared" si="11"/>
        <v>2422.1000000000004</v>
      </c>
      <c r="T82">
        <f t="shared" si="12"/>
        <v>1462.1000000000004</v>
      </c>
      <c r="Y82" s="44">
        <v>29</v>
      </c>
      <c r="Z82" s="32">
        <v>0.56962370391440842</v>
      </c>
      <c r="AA82" s="32">
        <f t="shared" si="18"/>
        <v>189</v>
      </c>
      <c r="AB82" t="str">
        <f>LOOKUP(Z82,'Info Sheet'!$L$2:$L$3,'Info Sheet'!$J$2:$J$3)</f>
        <v>Non-Rainy</v>
      </c>
      <c r="AC82">
        <f>IF(AB82='Info Sheet'!$J$3,'Info Sheet'!$M$3,'Info Sheet'!$M$2)</f>
        <v>1</v>
      </c>
      <c r="AD82">
        <f>ROUNDDOWN(IF((AA82*AC82)&gt;'Info Sheet'!$B$21,'Info Sheet'!$B$21,(AA82*AC82)),0)</f>
        <v>188</v>
      </c>
      <c r="AE82">
        <f t="shared" si="13"/>
        <v>4295.8</v>
      </c>
      <c r="AF82">
        <f t="shared" si="14"/>
        <v>3335.8</v>
      </c>
      <c r="AK82" s="44">
        <v>29</v>
      </c>
      <c r="AL82" s="51">
        <v>0.38793812</v>
      </c>
      <c r="AM82" s="32">
        <f t="shared" si="19"/>
        <v>161</v>
      </c>
      <c r="AN82" t="str">
        <f>LOOKUP(AL82,'Info Sheet'!$L$2:$L$3,'Info Sheet'!$J$2:$J$3)</f>
        <v>Rainy, p</v>
      </c>
      <c r="AO82">
        <f>IF(AN82='Info Sheet'!$J$3,'Info Sheet'!$M$3,'Info Sheet'!$M$2)</f>
        <v>0.7</v>
      </c>
      <c r="AP82">
        <f>ROUNDDOWN(IF((AM82*AO82)&gt;'Info Sheet'!$B$21,'Info Sheet'!$B$21,(AM82*AO82)),0)</f>
        <v>112</v>
      </c>
      <c r="AQ82">
        <f t="shared" si="15"/>
        <v>2559.2000000000003</v>
      </c>
      <c r="AR82">
        <f t="shared" si="16"/>
        <v>1599.2000000000003</v>
      </c>
    </row>
    <row r="83" spans="1:44">
      <c r="A83" s="44">
        <v>30</v>
      </c>
      <c r="B83" s="32">
        <v>0.66913498651790448</v>
      </c>
      <c r="C83" s="32">
        <f t="shared" si="17"/>
        <v>163</v>
      </c>
      <c r="D83" t="str">
        <f>LOOKUP(B83,'Info Sheet'!$L$2:$L$3,'Info Sheet'!$J$2:$J$3)</f>
        <v>Non-Rainy</v>
      </c>
      <c r="E83">
        <f>IF(D83='Info Sheet'!$J$3,'Info Sheet'!$M$3,'Info Sheet'!$M$2)</f>
        <v>1</v>
      </c>
      <c r="F83">
        <f>ROUNDDOWN(IF((C83*E83)&gt;'Info Sheet'!$B$21,'Info Sheet'!$B$21,(C83*E83)),0)</f>
        <v>163</v>
      </c>
      <c r="G83">
        <f t="shared" si="20"/>
        <v>3724.55</v>
      </c>
      <c r="H83">
        <f t="shared" si="9"/>
        <v>2764.55</v>
      </c>
      <c r="M83" s="44">
        <v>30</v>
      </c>
      <c r="N83" s="32">
        <v>0.77878509423139441</v>
      </c>
      <c r="O83" s="32">
        <f t="shared" si="10"/>
        <v>183</v>
      </c>
      <c r="P83" t="str">
        <f>LOOKUP(N83,'Info Sheet'!$L$2:$L$3,'Info Sheet'!$J$2:$J$3)</f>
        <v>Non-Rainy</v>
      </c>
      <c r="Q83">
        <f>IF(P83='Info Sheet'!$J$3,'Info Sheet'!$M$3,'Info Sheet'!$M$2)</f>
        <v>1</v>
      </c>
      <c r="R83">
        <f>ROUNDDOWN(IF((O83*Q83)&gt;'Info Sheet'!$B$21,'Info Sheet'!$B$21,(O83*Q83)),0)</f>
        <v>183</v>
      </c>
      <c r="S83">
        <f t="shared" si="11"/>
        <v>4181.55</v>
      </c>
      <c r="T83">
        <f t="shared" si="12"/>
        <v>3221.55</v>
      </c>
      <c r="Y83" s="44">
        <v>30</v>
      </c>
      <c r="Z83" s="32">
        <v>0.7127423730944108</v>
      </c>
      <c r="AA83" s="32">
        <f t="shared" si="18"/>
        <v>196</v>
      </c>
      <c r="AB83" t="str">
        <f>LOOKUP(Z83,'Info Sheet'!$L$2:$L$3,'Info Sheet'!$J$2:$J$3)</f>
        <v>Non-Rainy</v>
      </c>
      <c r="AC83">
        <f>IF(AB83='Info Sheet'!$J$3,'Info Sheet'!$M$3,'Info Sheet'!$M$2)</f>
        <v>1</v>
      </c>
      <c r="AD83">
        <f>ROUNDDOWN(IF((AA83*AC83)&gt;'Info Sheet'!$B$21,'Info Sheet'!$B$21,(AA83*AC83)),0)</f>
        <v>188</v>
      </c>
      <c r="AE83">
        <f t="shared" si="13"/>
        <v>4295.8</v>
      </c>
      <c r="AF83">
        <f t="shared" si="14"/>
        <v>3335.8</v>
      </c>
      <c r="AK83" s="44">
        <v>30</v>
      </c>
      <c r="AL83" s="51">
        <v>0.64234219000000004</v>
      </c>
      <c r="AM83" s="32">
        <f t="shared" si="19"/>
        <v>172</v>
      </c>
      <c r="AN83" t="str">
        <f>LOOKUP(AL83,'Info Sheet'!$L$2:$L$3,'Info Sheet'!$J$2:$J$3)</f>
        <v>Non-Rainy</v>
      </c>
      <c r="AO83">
        <f>IF(AN83='Info Sheet'!$J$3,'Info Sheet'!$M$3,'Info Sheet'!$M$2)</f>
        <v>1</v>
      </c>
      <c r="AP83">
        <f>ROUNDDOWN(IF((AM83*AO83)&gt;'Info Sheet'!$B$21,'Info Sheet'!$B$21,(AM83*AO83)),0)</f>
        <v>172</v>
      </c>
      <c r="AQ83">
        <f t="shared" si="15"/>
        <v>3930.2000000000003</v>
      </c>
      <c r="AR83">
        <f t="shared" si="16"/>
        <v>2970.2000000000003</v>
      </c>
    </row>
    <row r="84" spans="1:44">
      <c r="A84" s="44">
        <v>31</v>
      </c>
      <c r="B84" s="32">
        <v>0.32626777633082127</v>
      </c>
      <c r="C84" s="32">
        <f t="shared" si="17"/>
        <v>148</v>
      </c>
      <c r="D84" t="str">
        <f>LOOKUP(B84,'Info Sheet'!$L$2:$L$3,'Info Sheet'!$J$2:$J$3)</f>
        <v>Rainy, p</v>
      </c>
      <c r="E84">
        <f>IF(D84='Info Sheet'!$J$3,'Info Sheet'!$M$3,'Info Sheet'!$M$2)</f>
        <v>0.7</v>
      </c>
      <c r="F84">
        <f>ROUNDDOWN(IF((C84*E84)&gt;'Info Sheet'!$B$21,'Info Sheet'!$B$21,(C84*E84)),0)</f>
        <v>103</v>
      </c>
      <c r="G84">
        <f t="shared" si="20"/>
        <v>2353.5500000000002</v>
      </c>
      <c r="H84">
        <f t="shared" si="9"/>
        <v>1393.5500000000002</v>
      </c>
      <c r="M84" s="44">
        <v>31</v>
      </c>
      <c r="N84" s="32">
        <v>0.5265302279143298</v>
      </c>
      <c r="O84" s="32">
        <f t="shared" si="10"/>
        <v>172</v>
      </c>
      <c r="P84" t="str">
        <f>LOOKUP(N84,'Info Sheet'!$L$2:$L$3,'Info Sheet'!$J$2:$J$3)</f>
        <v>Non-Rainy</v>
      </c>
      <c r="Q84">
        <f>IF(P84='Info Sheet'!$J$3,'Info Sheet'!$M$3,'Info Sheet'!$M$2)</f>
        <v>1</v>
      </c>
      <c r="R84">
        <f>ROUNDDOWN(IF((O84*Q84)&gt;'Info Sheet'!$B$21,'Info Sheet'!$B$21,(O84*Q84)),0)</f>
        <v>172</v>
      </c>
      <c r="S84">
        <f t="shared" si="11"/>
        <v>3930.2000000000003</v>
      </c>
      <c r="T84">
        <f t="shared" si="12"/>
        <v>2970.2000000000003</v>
      </c>
      <c r="Y84" s="44">
        <v>31</v>
      </c>
      <c r="Z84" s="32">
        <v>0.18678799380835642</v>
      </c>
      <c r="AA84" s="32">
        <f t="shared" si="18"/>
        <v>170</v>
      </c>
      <c r="AB84" t="str">
        <f>LOOKUP(Z84,'Info Sheet'!$L$2:$L$3,'Info Sheet'!$J$2:$J$3)</f>
        <v>Rainy, p</v>
      </c>
      <c r="AC84">
        <f>IF(AB84='Info Sheet'!$J$3,'Info Sheet'!$M$3,'Info Sheet'!$M$2)</f>
        <v>0.7</v>
      </c>
      <c r="AD84">
        <f>ROUNDDOWN(IF((AA84*AC84)&gt;'Info Sheet'!$B$21,'Info Sheet'!$B$21,(AA84*AC84)),0)</f>
        <v>119</v>
      </c>
      <c r="AE84">
        <f t="shared" si="13"/>
        <v>2719.15</v>
      </c>
      <c r="AF84">
        <f t="shared" si="14"/>
        <v>1759.15</v>
      </c>
      <c r="AK84" s="44">
        <v>31</v>
      </c>
      <c r="AL84" s="51">
        <v>0.36626572000000002</v>
      </c>
      <c r="AM84" s="32">
        <f t="shared" si="19"/>
        <v>160</v>
      </c>
      <c r="AN84" t="str">
        <f>LOOKUP(AL84,'Info Sheet'!$L$2:$L$3,'Info Sheet'!$J$2:$J$3)</f>
        <v>Rainy, p</v>
      </c>
      <c r="AO84">
        <f>IF(AN84='Info Sheet'!$J$3,'Info Sheet'!$M$3,'Info Sheet'!$M$2)</f>
        <v>0.7</v>
      </c>
      <c r="AP84">
        <f>ROUNDDOWN(IF((AM84*AO84)&gt;'Info Sheet'!$B$21,'Info Sheet'!$B$21,(AM84*AO84)),0)</f>
        <v>112</v>
      </c>
      <c r="AQ84">
        <f t="shared" si="15"/>
        <v>2559.2000000000003</v>
      </c>
      <c r="AR84">
        <f t="shared" si="16"/>
        <v>1599.2000000000003</v>
      </c>
    </row>
    <row r="85" spans="1:44">
      <c r="A85" s="44">
        <v>32</v>
      </c>
      <c r="B85" s="32">
        <v>0.26825174052440437</v>
      </c>
      <c r="C85" s="32">
        <f t="shared" si="17"/>
        <v>146</v>
      </c>
      <c r="D85" t="str">
        <f>LOOKUP(B85,'Info Sheet'!$L$2:$L$3,'Info Sheet'!$J$2:$J$3)</f>
        <v>Rainy, p</v>
      </c>
      <c r="E85">
        <f>IF(D85='Info Sheet'!$J$3,'Info Sheet'!$M$3,'Info Sheet'!$M$2)</f>
        <v>0.7</v>
      </c>
      <c r="F85">
        <f>ROUNDDOWN(IF((C85*E85)&gt;'Info Sheet'!$B$21,'Info Sheet'!$B$21,(C85*E85)),0)</f>
        <v>102</v>
      </c>
      <c r="G85">
        <f t="shared" si="20"/>
        <v>2330.7000000000003</v>
      </c>
      <c r="H85">
        <f t="shared" si="9"/>
        <v>1370.7000000000003</v>
      </c>
      <c r="M85" s="44">
        <v>32</v>
      </c>
      <c r="N85" s="32">
        <v>0.56195857284851025</v>
      </c>
      <c r="O85" s="32">
        <f t="shared" si="10"/>
        <v>173</v>
      </c>
      <c r="P85" t="str">
        <f>LOOKUP(N85,'Info Sheet'!$L$2:$L$3,'Info Sheet'!$J$2:$J$3)</f>
        <v>Non-Rainy</v>
      </c>
      <c r="Q85">
        <f>IF(P85='Info Sheet'!$J$3,'Info Sheet'!$M$3,'Info Sheet'!$M$2)</f>
        <v>1</v>
      </c>
      <c r="R85">
        <f>ROUNDDOWN(IF((O85*Q85)&gt;'Info Sheet'!$B$21,'Info Sheet'!$B$21,(O85*Q85)),0)</f>
        <v>173</v>
      </c>
      <c r="S85">
        <f t="shared" si="11"/>
        <v>3953.05</v>
      </c>
      <c r="T85">
        <f t="shared" si="12"/>
        <v>2993.05</v>
      </c>
      <c r="Y85" s="44">
        <v>32</v>
      </c>
      <c r="Z85" s="32">
        <v>0.74178744861458723</v>
      </c>
      <c r="AA85" s="32">
        <f t="shared" si="18"/>
        <v>197</v>
      </c>
      <c r="AB85" t="str">
        <f>LOOKUP(Z85,'Info Sheet'!$L$2:$L$3,'Info Sheet'!$J$2:$J$3)</f>
        <v>Non-Rainy</v>
      </c>
      <c r="AC85">
        <f>IF(AB85='Info Sheet'!$J$3,'Info Sheet'!$M$3,'Info Sheet'!$M$2)</f>
        <v>1</v>
      </c>
      <c r="AD85">
        <f>ROUNDDOWN(IF((AA85*AC85)&gt;'Info Sheet'!$B$21,'Info Sheet'!$B$21,(AA85*AC85)),0)</f>
        <v>188</v>
      </c>
      <c r="AE85">
        <f t="shared" si="13"/>
        <v>4295.8</v>
      </c>
      <c r="AF85">
        <f t="shared" si="14"/>
        <v>3335.8</v>
      </c>
      <c r="AK85" s="44">
        <v>32</v>
      </c>
      <c r="AL85" s="51">
        <v>0.74841416999999999</v>
      </c>
      <c r="AM85" s="32">
        <f t="shared" si="19"/>
        <v>177</v>
      </c>
      <c r="AN85" t="str">
        <f>LOOKUP(AL85,'Info Sheet'!$L$2:$L$3,'Info Sheet'!$J$2:$J$3)</f>
        <v>Non-Rainy</v>
      </c>
      <c r="AO85">
        <f>IF(AN85='Info Sheet'!$J$3,'Info Sheet'!$M$3,'Info Sheet'!$M$2)</f>
        <v>1</v>
      </c>
      <c r="AP85">
        <f>ROUNDDOWN(IF((AM85*AO85)&gt;'Info Sheet'!$B$21,'Info Sheet'!$B$21,(AM85*AO85)),0)</f>
        <v>177</v>
      </c>
      <c r="AQ85">
        <f t="shared" si="15"/>
        <v>4044.4500000000003</v>
      </c>
      <c r="AR85">
        <f t="shared" si="16"/>
        <v>3084.4500000000003</v>
      </c>
    </row>
    <row r="86" spans="1:44">
      <c r="A86" s="44">
        <v>33</v>
      </c>
      <c r="B86" s="32">
        <v>0.74138019327477633</v>
      </c>
      <c r="C86" s="32">
        <f t="shared" si="17"/>
        <v>166</v>
      </c>
      <c r="D86" t="str">
        <f>LOOKUP(B86,'Info Sheet'!$L$2:$L$3,'Info Sheet'!$J$2:$J$3)</f>
        <v>Non-Rainy</v>
      </c>
      <c r="E86">
        <f>IF(D86='Info Sheet'!$J$3,'Info Sheet'!$M$3,'Info Sheet'!$M$2)</f>
        <v>1</v>
      </c>
      <c r="F86">
        <f>ROUNDDOWN(IF((C86*E86)&gt;'Info Sheet'!$B$21,'Info Sheet'!$B$21,(C86*E86)),0)</f>
        <v>166</v>
      </c>
      <c r="G86">
        <f t="shared" si="20"/>
        <v>3793.1000000000004</v>
      </c>
      <c r="H86">
        <f t="shared" si="9"/>
        <v>2833.1000000000004</v>
      </c>
      <c r="M86" s="44">
        <v>33</v>
      </c>
      <c r="N86" s="32">
        <v>2.7502128992147323E-2</v>
      </c>
      <c r="O86" s="32">
        <f t="shared" si="10"/>
        <v>139</v>
      </c>
      <c r="P86" t="str">
        <f>LOOKUP(N86,'Info Sheet'!$L$2:$L$3,'Info Sheet'!$J$2:$J$3)</f>
        <v>Rainy, p</v>
      </c>
      <c r="Q86">
        <f>IF(P86='Info Sheet'!$J$3,'Info Sheet'!$M$3,'Info Sheet'!$M$2)</f>
        <v>0.7</v>
      </c>
      <c r="R86">
        <f>ROUNDDOWN(IF((O86*Q86)&gt;'Info Sheet'!$B$21,'Info Sheet'!$B$21,(O86*Q86)),0)</f>
        <v>97</v>
      </c>
      <c r="S86">
        <f t="shared" si="11"/>
        <v>2216.4500000000003</v>
      </c>
      <c r="T86">
        <f t="shared" si="12"/>
        <v>1256.4500000000003</v>
      </c>
      <c r="Y86" s="44">
        <v>33</v>
      </c>
      <c r="Z86" s="32">
        <v>0.56547983193490625</v>
      </c>
      <c r="AA86" s="32">
        <f t="shared" si="18"/>
        <v>189</v>
      </c>
      <c r="AB86" t="str">
        <f>LOOKUP(Z86,'Info Sheet'!$L$2:$L$3,'Info Sheet'!$J$2:$J$3)</f>
        <v>Non-Rainy</v>
      </c>
      <c r="AC86">
        <f>IF(AB86='Info Sheet'!$J$3,'Info Sheet'!$M$3,'Info Sheet'!$M$2)</f>
        <v>1</v>
      </c>
      <c r="AD86">
        <f>ROUNDDOWN(IF((AA86*AC86)&gt;'Info Sheet'!$B$21,'Info Sheet'!$B$21,(AA86*AC86)),0)</f>
        <v>188</v>
      </c>
      <c r="AE86">
        <f t="shared" si="13"/>
        <v>4295.8</v>
      </c>
      <c r="AF86">
        <f t="shared" si="14"/>
        <v>3335.8</v>
      </c>
      <c r="AK86" s="44">
        <v>33</v>
      </c>
      <c r="AL86" s="51">
        <v>0.12339184</v>
      </c>
      <c r="AM86" s="32">
        <f t="shared" si="19"/>
        <v>147</v>
      </c>
      <c r="AN86" t="str">
        <f>LOOKUP(AL86,'Info Sheet'!$L$2:$L$3,'Info Sheet'!$J$2:$J$3)</f>
        <v>Rainy, p</v>
      </c>
      <c r="AO86">
        <f>IF(AN86='Info Sheet'!$J$3,'Info Sheet'!$M$3,'Info Sheet'!$M$2)</f>
        <v>0.7</v>
      </c>
      <c r="AP86">
        <f>ROUNDDOWN(IF((AM86*AO86)&gt;'Info Sheet'!$B$21,'Info Sheet'!$B$21,(AM86*AO86)),0)</f>
        <v>102</v>
      </c>
      <c r="AQ86">
        <f t="shared" si="15"/>
        <v>2330.7000000000003</v>
      </c>
      <c r="AR86">
        <f t="shared" si="16"/>
        <v>1370.7000000000003</v>
      </c>
    </row>
    <row r="87" spans="1:44">
      <c r="A87" s="44">
        <v>34</v>
      </c>
      <c r="B87" s="32">
        <v>0.83408635886895122</v>
      </c>
      <c r="C87" s="32">
        <f t="shared" si="17"/>
        <v>171</v>
      </c>
      <c r="D87" t="str">
        <f>LOOKUP(B87,'Info Sheet'!$L$2:$L$3,'Info Sheet'!$J$2:$J$3)</f>
        <v>Non-Rainy</v>
      </c>
      <c r="E87">
        <f>IF(D87='Info Sheet'!$J$3,'Info Sheet'!$M$3,'Info Sheet'!$M$2)</f>
        <v>1</v>
      </c>
      <c r="F87">
        <f>ROUNDDOWN(IF((C87*E87)&gt;'Info Sheet'!$B$21,'Info Sheet'!$B$21,(C87*E87)),0)</f>
        <v>171</v>
      </c>
      <c r="G87">
        <f t="shared" si="20"/>
        <v>3907.3500000000004</v>
      </c>
      <c r="H87">
        <f t="shared" si="9"/>
        <v>2947.3500000000004</v>
      </c>
      <c r="M87" s="44">
        <v>34</v>
      </c>
      <c r="N87" s="32">
        <v>0.55559792705890132</v>
      </c>
      <c r="O87" s="32">
        <f t="shared" si="10"/>
        <v>173</v>
      </c>
      <c r="P87" t="str">
        <f>LOOKUP(N87,'Info Sheet'!$L$2:$L$3,'Info Sheet'!$J$2:$J$3)</f>
        <v>Non-Rainy</v>
      </c>
      <c r="Q87">
        <f>IF(P87='Info Sheet'!$J$3,'Info Sheet'!$M$3,'Info Sheet'!$M$2)</f>
        <v>1</v>
      </c>
      <c r="R87">
        <f>ROUNDDOWN(IF((O87*Q87)&gt;'Info Sheet'!$B$21,'Info Sheet'!$B$21,(O87*Q87)),0)</f>
        <v>173</v>
      </c>
      <c r="S87">
        <f t="shared" si="11"/>
        <v>3953.05</v>
      </c>
      <c r="T87">
        <f t="shared" si="12"/>
        <v>2993.05</v>
      </c>
      <c r="Y87" s="44">
        <v>34</v>
      </c>
      <c r="Z87" s="32">
        <v>0.87817393526833598</v>
      </c>
      <c r="AA87" s="32">
        <f t="shared" si="18"/>
        <v>207</v>
      </c>
      <c r="AB87" t="str">
        <f>LOOKUP(Z87,'Info Sheet'!$L$2:$L$3,'Info Sheet'!$J$2:$J$3)</f>
        <v>Non-Rainy</v>
      </c>
      <c r="AC87">
        <f>IF(AB87='Info Sheet'!$J$3,'Info Sheet'!$M$3,'Info Sheet'!$M$2)</f>
        <v>1</v>
      </c>
      <c r="AD87">
        <f>ROUNDDOWN(IF((AA87*AC87)&gt;'Info Sheet'!$B$21,'Info Sheet'!$B$21,(AA87*AC87)),0)</f>
        <v>188</v>
      </c>
      <c r="AE87">
        <f t="shared" si="13"/>
        <v>4295.8</v>
      </c>
      <c r="AF87">
        <f t="shared" si="14"/>
        <v>3335.8</v>
      </c>
      <c r="AK87" s="44">
        <v>34</v>
      </c>
      <c r="AL87" s="51">
        <v>0.74484978999999996</v>
      </c>
      <c r="AM87" s="32">
        <f t="shared" si="19"/>
        <v>177</v>
      </c>
      <c r="AN87" t="str">
        <f>LOOKUP(AL87,'Info Sheet'!$L$2:$L$3,'Info Sheet'!$J$2:$J$3)</f>
        <v>Non-Rainy</v>
      </c>
      <c r="AO87">
        <f>IF(AN87='Info Sheet'!$J$3,'Info Sheet'!$M$3,'Info Sheet'!$M$2)</f>
        <v>1</v>
      </c>
      <c r="AP87">
        <f>ROUNDDOWN(IF((AM87*AO87)&gt;'Info Sheet'!$B$21,'Info Sheet'!$B$21,(AM87*AO87)),0)</f>
        <v>177</v>
      </c>
      <c r="AQ87">
        <f t="shared" si="15"/>
        <v>4044.4500000000003</v>
      </c>
      <c r="AR87">
        <f t="shared" si="16"/>
        <v>3084.4500000000003</v>
      </c>
    </row>
    <row r="88" spans="1:44">
      <c r="A88" s="44">
        <v>35</v>
      </c>
      <c r="B88" s="32">
        <v>0.23498686364210497</v>
      </c>
      <c r="C88" s="32">
        <f t="shared" si="17"/>
        <v>144</v>
      </c>
      <c r="D88" t="str">
        <f>LOOKUP(B88,'Info Sheet'!$L$2:$L$3,'Info Sheet'!$J$2:$J$3)</f>
        <v>Rainy, p</v>
      </c>
      <c r="E88">
        <f>IF(D88='Info Sheet'!$J$3,'Info Sheet'!$M$3,'Info Sheet'!$M$2)</f>
        <v>0.7</v>
      </c>
      <c r="F88">
        <f>ROUNDDOWN(IF((C88*E88)&gt;'Info Sheet'!$B$21,'Info Sheet'!$B$21,(C88*E88)),0)</f>
        <v>100</v>
      </c>
      <c r="G88">
        <f t="shared" si="20"/>
        <v>2285</v>
      </c>
      <c r="H88">
        <f t="shared" si="9"/>
        <v>1325</v>
      </c>
      <c r="M88" s="44">
        <v>35</v>
      </c>
      <c r="N88" s="32">
        <v>0.2589000825825456</v>
      </c>
      <c r="O88" s="32">
        <f t="shared" si="10"/>
        <v>160</v>
      </c>
      <c r="P88" t="str">
        <f>LOOKUP(N88,'Info Sheet'!$L$2:$L$3,'Info Sheet'!$J$2:$J$3)</f>
        <v>Rainy, p</v>
      </c>
      <c r="Q88">
        <f>IF(P88='Info Sheet'!$J$3,'Info Sheet'!$M$3,'Info Sheet'!$M$2)</f>
        <v>0.7</v>
      </c>
      <c r="R88">
        <f>ROUNDDOWN(IF((O88*Q88)&gt;'Info Sheet'!$B$21,'Info Sheet'!$B$21,(O88*Q88)),0)</f>
        <v>112</v>
      </c>
      <c r="S88">
        <f t="shared" si="11"/>
        <v>2559.2000000000003</v>
      </c>
      <c r="T88">
        <f t="shared" si="12"/>
        <v>1599.2000000000003</v>
      </c>
      <c r="Y88" s="44">
        <v>35</v>
      </c>
      <c r="Z88" s="32">
        <v>0.14335676463584868</v>
      </c>
      <c r="AA88" s="32">
        <f t="shared" si="18"/>
        <v>167</v>
      </c>
      <c r="AB88" t="str">
        <f>LOOKUP(Z88,'Info Sheet'!$L$2:$L$3,'Info Sheet'!$J$2:$J$3)</f>
        <v>Rainy, p</v>
      </c>
      <c r="AC88">
        <f>IF(AB88='Info Sheet'!$J$3,'Info Sheet'!$M$3,'Info Sheet'!$M$2)</f>
        <v>0.7</v>
      </c>
      <c r="AD88">
        <f>ROUNDDOWN(IF((AA88*AC88)&gt;'Info Sheet'!$B$21,'Info Sheet'!$B$21,(AA88*AC88)),0)</f>
        <v>116</v>
      </c>
      <c r="AE88">
        <f t="shared" si="13"/>
        <v>2650.6000000000004</v>
      </c>
      <c r="AF88">
        <f t="shared" si="14"/>
        <v>1690.6000000000004</v>
      </c>
      <c r="AK88" s="44">
        <v>35</v>
      </c>
      <c r="AL88" s="51">
        <v>0.17785503999999999</v>
      </c>
      <c r="AM88" s="32">
        <f t="shared" si="19"/>
        <v>151</v>
      </c>
      <c r="AN88" t="str">
        <f>LOOKUP(AL88,'Info Sheet'!$L$2:$L$3,'Info Sheet'!$J$2:$J$3)</f>
        <v>Rainy, p</v>
      </c>
      <c r="AO88">
        <f>IF(AN88='Info Sheet'!$J$3,'Info Sheet'!$M$3,'Info Sheet'!$M$2)</f>
        <v>0.7</v>
      </c>
      <c r="AP88">
        <f>ROUNDDOWN(IF((AM88*AO88)&gt;'Info Sheet'!$B$21,'Info Sheet'!$B$21,(AM88*AO88)),0)</f>
        <v>105</v>
      </c>
      <c r="AQ88">
        <f t="shared" si="15"/>
        <v>2399.25</v>
      </c>
      <c r="AR88">
        <f t="shared" si="16"/>
        <v>1439.25</v>
      </c>
    </row>
    <row r="89" spans="1:44">
      <c r="A89" s="44">
        <v>36</v>
      </c>
      <c r="B89" s="32">
        <v>0.58899816686725404</v>
      </c>
      <c r="C89" s="32">
        <f t="shared" si="17"/>
        <v>159</v>
      </c>
      <c r="D89" t="str">
        <f>LOOKUP(B89,'Info Sheet'!$L$2:$L$3,'Info Sheet'!$J$2:$J$3)</f>
        <v>Non-Rainy</v>
      </c>
      <c r="E89">
        <f>IF(D89='Info Sheet'!$J$3,'Info Sheet'!$M$3,'Info Sheet'!$M$2)</f>
        <v>1</v>
      </c>
      <c r="F89">
        <f>ROUNDDOWN(IF((C89*E89)&gt;'Info Sheet'!$B$21,'Info Sheet'!$B$21,(C89*E89)),0)</f>
        <v>159</v>
      </c>
      <c r="G89">
        <f t="shared" si="20"/>
        <v>3633.15</v>
      </c>
      <c r="H89">
        <f t="shared" si="9"/>
        <v>2673.15</v>
      </c>
      <c r="M89" s="44">
        <v>36</v>
      </c>
      <c r="N89" s="32">
        <v>0.12615607304124654</v>
      </c>
      <c r="O89" s="32">
        <f t="shared" si="10"/>
        <v>152</v>
      </c>
      <c r="P89" t="str">
        <f>LOOKUP(N89,'Info Sheet'!$L$2:$L$3,'Info Sheet'!$J$2:$J$3)</f>
        <v>Rainy, p</v>
      </c>
      <c r="Q89">
        <f>IF(P89='Info Sheet'!$J$3,'Info Sheet'!$M$3,'Info Sheet'!$M$2)</f>
        <v>0.7</v>
      </c>
      <c r="R89">
        <f>ROUNDDOWN(IF((O89*Q89)&gt;'Info Sheet'!$B$21,'Info Sheet'!$B$21,(O89*Q89)),0)</f>
        <v>106</v>
      </c>
      <c r="S89">
        <f t="shared" si="11"/>
        <v>2422.1000000000004</v>
      </c>
      <c r="T89">
        <f t="shared" si="12"/>
        <v>1462.1000000000004</v>
      </c>
      <c r="Y89" s="44">
        <v>36</v>
      </c>
      <c r="Z89" s="32">
        <v>0.62510625759425931</v>
      </c>
      <c r="AA89" s="32">
        <f t="shared" si="18"/>
        <v>192</v>
      </c>
      <c r="AB89" t="str">
        <f>LOOKUP(Z89,'Info Sheet'!$L$2:$L$3,'Info Sheet'!$J$2:$J$3)</f>
        <v>Non-Rainy</v>
      </c>
      <c r="AC89">
        <f>IF(AB89='Info Sheet'!$J$3,'Info Sheet'!$M$3,'Info Sheet'!$M$2)</f>
        <v>1</v>
      </c>
      <c r="AD89">
        <f>ROUNDDOWN(IF((AA89*AC89)&gt;'Info Sheet'!$B$21,'Info Sheet'!$B$21,(AA89*AC89)),0)</f>
        <v>188</v>
      </c>
      <c r="AE89">
        <f t="shared" si="13"/>
        <v>4295.8</v>
      </c>
      <c r="AF89">
        <f t="shared" si="14"/>
        <v>3335.8</v>
      </c>
      <c r="AK89" s="44">
        <v>36</v>
      </c>
      <c r="AL89" s="51">
        <v>0.45921963999999998</v>
      </c>
      <c r="AM89" s="32">
        <f t="shared" si="19"/>
        <v>164</v>
      </c>
      <c r="AN89" t="str">
        <f>LOOKUP(AL89,'Info Sheet'!$L$2:$L$3,'Info Sheet'!$J$2:$J$3)</f>
        <v>Non-Rainy</v>
      </c>
      <c r="AO89">
        <f>IF(AN89='Info Sheet'!$J$3,'Info Sheet'!$M$3,'Info Sheet'!$M$2)</f>
        <v>1</v>
      </c>
      <c r="AP89">
        <f>ROUNDDOWN(IF((AM89*AO89)&gt;'Info Sheet'!$B$21,'Info Sheet'!$B$21,(AM89*AO89)),0)</f>
        <v>164</v>
      </c>
      <c r="AQ89">
        <f t="shared" si="15"/>
        <v>3747.4</v>
      </c>
      <c r="AR89">
        <f t="shared" si="16"/>
        <v>2787.4</v>
      </c>
    </row>
    <row r="90" spans="1:44">
      <c r="A90" s="44">
        <v>37</v>
      </c>
      <c r="B90" s="32">
        <v>0.93171318684417914</v>
      </c>
      <c r="C90" s="32">
        <f t="shared" si="17"/>
        <v>179</v>
      </c>
      <c r="D90" t="str">
        <f>LOOKUP(B90,'Info Sheet'!$L$2:$L$3,'Info Sheet'!$J$2:$J$3)</f>
        <v>Non-Rainy</v>
      </c>
      <c r="E90">
        <f>IF(D90='Info Sheet'!$J$3,'Info Sheet'!$M$3,'Info Sheet'!$M$2)</f>
        <v>1</v>
      </c>
      <c r="F90">
        <f>ROUNDDOWN(IF((C90*E90)&gt;'Info Sheet'!$B$21,'Info Sheet'!$B$21,(C90*E90)),0)</f>
        <v>179</v>
      </c>
      <c r="G90">
        <f t="shared" si="20"/>
        <v>4090.15</v>
      </c>
      <c r="H90">
        <f t="shared" si="9"/>
        <v>3130.15</v>
      </c>
      <c r="M90" s="44">
        <v>37</v>
      </c>
      <c r="N90" s="32">
        <v>0.72290143288299225</v>
      </c>
      <c r="O90" s="32">
        <f t="shared" si="10"/>
        <v>181</v>
      </c>
      <c r="P90" t="str">
        <f>LOOKUP(N90,'Info Sheet'!$L$2:$L$3,'Info Sheet'!$J$2:$J$3)</f>
        <v>Non-Rainy</v>
      </c>
      <c r="Q90">
        <f>IF(P90='Info Sheet'!$J$3,'Info Sheet'!$M$3,'Info Sheet'!$M$2)</f>
        <v>1</v>
      </c>
      <c r="R90">
        <f>ROUNDDOWN(IF((O90*Q90)&gt;'Info Sheet'!$B$21,'Info Sheet'!$B$21,(O90*Q90)),0)</f>
        <v>181</v>
      </c>
      <c r="S90">
        <f t="shared" si="11"/>
        <v>4135.8500000000004</v>
      </c>
      <c r="T90">
        <f t="shared" si="12"/>
        <v>3175.8500000000004</v>
      </c>
      <c r="Y90" s="44">
        <v>37</v>
      </c>
      <c r="Z90" s="32">
        <v>0.32409104395929211</v>
      </c>
      <c r="AA90" s="32">
        <f t="shared" si="18"/>
        <v>178</v>
      </c>
      <c r="AB90" t="str">
        <f>LOOKUP(Z90,'Info Sheet'!$L$2:$L$3,'Info Sheet'!$J$2:$J$3)</f>
        <v>Rainy, p</v>
      </c>
      <c r="AC90">
        <f>IF(AB90='Info Sheet'!$J$3,'Info Sheet'!$M$3,'Info Sheet'!$M$2)</f>
        <v>0.7</v>
      </c>
      <c r="AD90">
        <f>ROUNDDOWN(IF((AA90*AC90)&gt;'Info Sheet'!$B$21,'Info Sheet'!$B$21,(AA90*AC90)),0)</f>
        <v>124</v>
      </c>
      <c r="AE90">
        <f t="shared" si="13"/>
        <v>2833.4</v>
      </c>
      <c r="AF90">
        <f t="shared" si="14"/>
        <v>1873.4</v>
      </c>
      <c r="AK90" s="44">
        <v>37</v>
      </c>
      <c r="AL90" s="51">
        <v>0.25827883000000001</v>
      </c>
      <c r="AM90" s="32">
        <f t="shared" si="19"/>
        <v>155</v>
      </c>
      <c r="AN90" t="str">
        <f>LOOKUP(AL90,'Info Sheet'!$L$2:$L$3,'Info Sheet'!$J$2:$J$3)</f>
        <v>Rainy, p</v>
      </c>
      <c r="AO90">
        <f>IF(AN90='Info Sheet'!$J$3,'Info Sheet'!$M$3,'Info Sheet'!$M$2)</f>
        <v>0.7</v>
      </c>
      <c r="AP90">
        <f>ROUNDDOWN(IF((AM90*AO90)&gt;'Info Sheet'!$B$21,'Info Sheet'!$B$21,(AM90*AO90)),0)</f>
        <v>108</v>
      </c>
      <c r="AQ90">
        <f t="shared" si="15"/>
        <v>2467.8000000000002</v>
      </c>
      <c r="AR90">
        <f t="shared" si="16"/>
        <v>1507.8000000000002</v>
      </c>
    </row>
    <row r="91" spans="1:44">
      <c r="A91" s="44">
        <v>38</v>
      </c>
      <c r="B91" s="32">
        <v>0.63005652596578909</v>
      </c>
      <c r="C91" s="32">
        <f t="shared" si="17"/>
        <v>161</v>
      </c>
      <c r="D91" t="str">
        <f>LOOKUP(B91,'Info Sheet'!$L$2:$L$3,'Info Sheet'!$J$2:$J$3)</f>
        <v>Non-Rainy</v>
      </c>
      <c r="E91">
        <f>IF(D91='Info Sheet'!$J$3,'Info Sheet'!$M$3,'Info Sheet'!$M$2)</f>
        <v>1</v>
      </c>
      <c r="F91">
        <f>ROUNDDOWN(IF((C91*E91)&gt;'Info Sheet'!$B$21,'Info Sheet'!$B$21,(C91*E91)),0)</f>
        <v>161</v>
      </c>
      <c r="G91">
        <f t="shared" si="20"/>
        <v>3678.8500000000004</v>
      </c>
      <c r="H91">
        <f t="shared" si="9"/>
        <v>2718.8500000000004</v>
      </c>
      <c r="M91" s="44">
        <v>38</v>
      </c>
      <c r="N91" s="32">
        <v>0.91682889911805487</v>
      </c>
      <c r="O91" s="32">
        <f t="shared" si="10"/>
        <v>194</v>
      </c>
      <c r="P91" t="str">
        <f>LOOKUP(N91,'Info Sheet'!$L$2:$L$3,'Info Sheet'!$J$2:$J$3)</f>
        <v>Non-Rainy</v>
      </c>
      <c r="Q91">
        <f>IF(P91='Info Sheet'!$J$3,'Info Sheet'!$M$3,'Info Sheet'!$M$2)</f>
        <v>1</v>
      </c>
      <c r="R91">
        <f>ROUNDDOWN(IF((O91*Q91)&gt;'Info Sheet'!$B$21,'Info Sheet'!$B$21,(O91*Q91)),0)</f>
        <v>188</v>
      </c>
      <c r="S91">
        <f t="shared" si="11"/>
        <v>4295.8</v>
      </c>
      <c r="T91">
        <f t="shared" si="12"/>
        <v>3335.8</v>
      </c>
      <c r="Y91" s="44">
        <v>38</v>
      </c>
      <c r="Z91" s="32">
        <v>0.3721539751136056</v>
      </c>
      <c r="AA91" s="32">
        <f t="shared" si="18"/>
        <v>180</v>
      </c>
      <c r="AB91" t="str">
        <f>LOOKUP(Z91,'Info Sheet'!$L$2:$L$3,'Info Sheet'!$J$2:$J$3)</f>
        <v>Rainy, p</v>
      </c>
      <c r="AC91">
        <f>IF(AB91='Info Sheet'!$J$3,'Info Sheet'!$M$3,'Info Sheet'!$M$2)</f>
        <v>0.7</v>
      </c>
      <c r="AD91">
        <f>ROUNDDOWN(IF((AA91*AC91)&gt;'Info Sheet'!$B$21,'Info Sheet'!$B$21,(AA91*AC91)),0)</f>
        <v>126</v>
      </c>
      <c r="AE91">
        <f t="shared" si="13"/>
        <v>2879.1000000000004</v>
      </c>
      <c r="AF91">
        <f t="shared" si="14"/>
        <v>1919.1000000000004</v>
      </c>
      <c r="AK91" s="44">
        <v>38</v>
      </c>
      <c r="AL91" s="51">
        <v>0.99305215999999996</v>
      </c>
      <c r="AM91" s="32">
        <f t="shared" si="19"/>
        <v>206</v>
      </c>
      <c r="AN91" t="str">
        <f>LOOKUP(AL91,'Info Sheet'!$L$2:$L$3,'Info Sheet'!$J$2:$J$3)</f>
        <v>Non-Rainy</v>
      </c>
      <c r="AO91">
        <f>IF(AN91='Info Sheet'!$J$3,'Info Sheet'!$M$3,'Info Sheet'!$M$2)</f>
        <v>1</v>
      </c>
      <c r="AP91">
        <f>ROUNDDOWN(IF((AM91*AO91)&gt;'Info Sheet'!$B$21,'Info Sheet'!$B$21,(AM91*AO91)),0)</f>
        <v>188</v>
      </c>
      <c r="AQ91">
        <f t="shared" si="15"/>
        <v>4295.8</v>
      </c>
      <c r="AR91">
        <f t="shared" si="16"/>
        <v>3335.8</v>
      </c>
    </row>
    <row r="92" spans="1:44">
      <c r="A92" s="44">
        <v>39</v>
      </c>
      <c r="B92" s="32">
        <v>0.13360281469473601</v>
      </c>
      <c r="C92" s="32">
        <f t="shared" si="17"/>
        <v>138</v>
      </c>
      <c r="D92" t="str">
        <f>LOOKUP(B92,'Info Sheet'!$L$2:$L$3,'Info Sheet'!$J$2:$J$3)</f>
        <v>Rainy, p</v>
      </c>
      <c r="E92">
        <f>IF(D92='Info Sheet'!$J$3,'Info Sheet'!$M$3,'Info Sheet'!$M$2)</f>
        <v>0.7</v>
      </c>
      <c r="F92">
        <f>ROUNDDOWN(IF((C92*E92)&gt;'Info Sheet'!$B$21,'Info Sheet'!$B$21,(C92*E92)),0)</f>
        <v>96</v>
      </c>
      <c r="G92">
        <f t="shared" si="20"/>
        <v>2193.6000000000004</v>
      </c>
      <c r="H92">
        <f t="shared" si="9"/>
        <v>1233.6000000000004</v>
      </c>
      <c r="M92" s="44">
        <v>39</v>
      </c>
      <c r="N92" s="32">
        <v>0.91113997763644761</v>
      </c>
      <c r="O92" s="32">
        <f t="shared" si="10"/>
        <v>193</v>
      </c>
      <c r="P92" t="str">
        <f>LOOKUP(N92,'Info Sheet'!$L$2:$L$3,'Info Sheet'!$J$2:$J$3)</f>
        <v>Non-Rainy</v>
      </c>
      <c r="Q92">
        <f>IF(P92='Info Sheet'!$J$3,'Info Sheet'!$M$3,'Info Sheet'!$M$2)</f>
        <v>1</v>
      </c>
      <c r="R92">
        <f>ROUNDDOWN(IF((O92*Q92)&gt;'Info Sheet'!$B$21,'Info Sheet'!$B$21,(O92*Q92)),0)</f>
        <v>188</v>
      </c>
      <c r="S92">
        <f t="shared" si="11"/>
        <v>4295.8</v>
      </c>
      <c r="T92">
        <f t="shared" si="12"/>
        <v>3335.8</v>
      </c>
      <c r="Y92" s="44">
        <v>39</v>
      </c>
      <c r="Z92" s="32">
        <v>5.307612769003045E-2</v>
      </c>
      <c r="AA92" s="32">
        <f t="shared" si="18"/>
        <v>157</v>
      </c>
      <c r="AB92" t="str">
        <f>LOOKUP(Z92,'Info Sheet'!$L$2:$L$3,'Info Sheet'!$J$2:$J$3)</f>
        <v>Rainy, p</v>
      </c>
      <c r="AC92">
        <f>IF(AB92='Info Sheet'!$J$3,'Info Sheet'!$M$3,'Info Sheet'!$M$2)</f>
        <v>0.7</v>
      </c>
      <c r="AD92">
        <f>ROUNDDOWN(IF((AA92*AC92)&gt;'Info Sheet'!$B$21,'Info Sheet'!$B$21,(AA92*AC92)),0)</f>
        <v>109</v>
      </c>
      <c r="AE92">
        <f t="shared" si="13"/>
        <v>2490.65</v>
      </c>
      <c r="AF92">
        <f t="shared" si="14"/>
        <v>1530.65</v>
      </c>
      <c r="AK92" s="44">
        <v>39</v>
      </c>
      <c r="AL92" s="203">
        <v>2.2515999999999999E-5</v>
      </c>
      <c r="AM92" s="32">
        <f t="shared" si="19"/>
        <v>99</v>
      </c>
      <c r="AN92" t="str">
        <f>LOOKUP(AL92,'Info Sheet'!$L$2:$L$3,'Info Sheet'!$J$2:$J$3)</f>
        <v>Rainy, p</v>
      </c>
      <c r="AO92">
        <f>IF(AN92='Info Sheet'!$J$3,'Info Sheet'!$M$3,'Info Sheet'!$M$2)</f>
        <v>0.7</v>
      </c>
      <c r="AP92">
        <f>ROUNDDOWN(IF((AM92*AO92)&gt;'Info Sheet'!$B$21,'Info Sheet'!$B$21,(AM92*AO92)),0)</f>
        <v>69</v>
      </c>
      <c r="AQ92">
        <f t="shared" si="15"/>
        <v>1576.65</v>
      </c>
      <c r="AR92">
        <f t="shared" si="16"/>
        <v>616.65000000000009</v>
      </c>
    </row>
    <row r="93" spans="1:44">
      <c r="A93" s="44">
        <v>40</v>
      </c>
      <c r="B93" s="32">
        <v>0.38188696234438591</v>
      </c>
      <c r="C93" s="32">
        <f t="shared" si="17"/>
        <v>151</v>
      </c>
      <c r="D93" t="str">
        <f>LOOKUP(B93,'Info Sheet'!$L$2:$L$3,'Info Sheet'!$J$2:$J$3)</f>
        <v>Rainy, p</v>
      </c>
      <c r="E93">
        <f>IF(D93='Info Sheet'!$J$3,'Info Sheet'!$M$3,'Info Sheet'!$M$2)</f>
        <v>0.7</v>
      </c>
      <c r="F93">
        <f>ROUNDDOWN(IF((C93*E93)&gt;'Info Sheet'!$B$21,'Info Sheet'!$B$21,(C93*E93)),0)</f>
        <v>105</v>
      </c>
      <c r="G93">
        <f t="shared" si="20"/>
        <v>2399.25</v>
      </c>
      <c r="H93">
        <f t="shared" si="9"/>
        <v>1439.25</v>
      </c>
      <c r="M93" s="44">
        <v>40</v>
      </c>
      <c r="N93" s="32">
        <v>0.491097351521947</v>
      </c>
      <c r="O93" s="32">
        <f t="shared" si="10"/>
        <v>170</v>
      </c>
      <c r="P93" t="str">
        <f>LOOKUP(N93,'Info Sheet'!$L$2:$L$3,'Info Sheet'!$J$2:$J$3)</f>
        <v>Non-Rainy</v>
      </c>
      <c r="Q93">
        <f>IF(P93='Info Sheet'!$J$3,'Info Sheet'!$M$3,'Info Sheet'!$M$2)</f>
        <v>1</v>
      </c>
      <c r="R93">
        <f>ROUNDDOWN(IF((O93*Q93)&gt;'Info Sheet'!$B$21,'Info Sheet'!$B$21,(O93*Q93)),0)</f>
        <v>170</v>
      </c>
      <c r="S93">
        <f t="shared" si="11"/>
        <v>3884.5000000000005</v>
      </c>
      <c r="T93">
        <f t="shared" si="12"/>
        <v>2924.5000000000005</v>
      </c>
      <c r="Y93" s="44">
        <v>40</v>
      </c>
      <c r="Z93" s="32">
        <v>0.53485634465549692</v>
      </c>
      <c r="AA93" s="32">
        <f t="shared" si="18"/>
        <v>187</v>
      </c>
      <c r="AB93" t="str">
        <f>LOOKUP(Z93,'Info Sheet'!$L$2:$L$3,'Info Sheet'!$J$2:$J$3)</f>
        <v>Non-Rainy</v>
      </c>
      <c r="AC93">
        <f>IF(AB93='Info Sheet'!$J$3,'Info Sheet'!$M$3,'Info Sheet'!$M$2)</f>
        <v>1</v>
      </c>
      <c r="AD93">
        <f>ROUNDDOWN(IF((AA93*AC93)&gt;'Info Sheet'!$B$21,'Info Sheet'!$B$21,(AA93*AC93)),0)</f>
        <v>187</v>
      </c>
      <c r="AE93">
        <f t="shared" si="13"/>
        <v>4272.95</v>
      </c>
      <c r="AF93">
        <f t="shared" si="14"/>
        <v>3312.95</v>
      </c>
      <c r="AK93" s="44">
        <v>40</v>
      </c>
      <c r="AL93" s="51">
        <v>0.95071556999999995</v>
      </c>
      <c r="AM93" s="32">
        <f t="shared" si="19"/>
        <v>193</v>
      </c>
      <c r="AN93" t="str">
        <f>LOOKUP(AL93,'Info Sheet'!$L$2:$L$3,'Info Sheet'!$J$2:$J$3)</f>
        <v>Non-Rainy</v>
      </c>
      <c r="AO93">
        <f>IF(AN93='Info Sheet'!$J$3,'Info Sheet'!$M$3,'Info Sheet'!$M$2)</f>
        <v>1</v>
      </c>
      <c r="AP93">
        <f>ROUNDDOWN(IF((AM93*AO93)&gt;'Info Sheet'!$B$21,'Info Sheet'!$B$21,(AM93*AO93)),0)</f>
        <v>188</v>
      </c>
      <c r="AQ93">
        <f t="shared" si="15"/>
        <v>4295.8</v>
      </c>
      <c r="AR93">
        <f t="shared" si="16"/>
        <v>3335.8</v>
      </c>
    </row>
    <row r="94" spans="1:44">
      <c r="A94" s="44">
        <v>41</v>
      </c>
      <c r="B94" s="32">
        <v>0.37973293144631248</v>
      </c>
      <c r="C94" s="32">
        <f t="shared" si="17"/>
        <v>151</v>
      </c>
      <c r="D94" t="str">
        <f>LOOKUP(B94,'Info Sheet'!$L$2:$L$3,'Info Sheet'!$J$2:$J$3)</f>
        <v>Rainy, p</v>
      </c>
      <c r="E94">
        <f>IF(D94='Info Sheet'!$J$3,'Info Sheet'!$M$3,'Info Sheet'!$M$2)</f>
        <v>0.7</v>
      </c>
      <c r="F94">
        <f>ROUNDDOWN(IF((C94*E94)&gt;'Info Sheet'!$B$21,'Info Sheet'!$B$21,(C94*E94)),0)</f>
        <v>105</v>
      </c>
      <c r="G94">
        <f t="shared" si="20"/>
        <v>2399.25</v>
      </c>
      <c r="H94">
        <f t="shared" si="9"/>
        <v>1439.25</v>
      </c>
      <c r="M94" s="44">
        <v>41</v>
      </c>
      <c r="N94" s="32">
        <v>0.90610270228383583</v>
      </c>
      <c r="O94" s="32">
        <f t="shared" si="10"/>
        <v>193</v>
      </c>
      <c r="P94" t="str">
        <f>LOOKUP(N94,'Info Sheet'!$L$2:$L$3,'Info Sheet'!$J$2:$J$3)</f>
        <v>Non-Rainy</v>
      </c>
      <c r="Q94">
        <f>IF(P94='Info Sheet'!$J$3,'Info Sheet'!$M$3,'Info Sheet'!$M$2)</f>
        <v>1</v>
      </c>
      <c r="R94">
        <f>ROUNDDOWN(IF((O94*Q94)&gt;'Info Sheet'!$B$21,'Info Sheet'!$B$21,(O94*Q94)),0)</f>
        <v>188</v>
      </c>
      <c r="S94">
        <f t="shared" si="11"/>
        <v>4295.8</v>
      </c>
      <c r="T94">
        <f t="shared" si="12"/>
        <v>3335.8</v>
      </c>
      <c r="Y94" s="44">
        <v>41</v>
      </c>
      <c r="Z94" s="32">
        <v>5.3234196145939494E-2</v>
      </c>
      <c r="AA94" s="32">
        <f t="shared" si="18"/>
        <v>157</v>
      </c>
      <c r="AB94" t="str">
        <f>LOOKUP(Z94,'Info Sheet'!$L$2:$L$3,'Info Sheet'!$J$2:$J$3)</f>
        <v>Rainy, p</v>
      </c>
      <c r="AC94">
        <f>IF(AB94='Info Sheet'!$J$3,'Info Sheet'!$M$3,'Info Sheet'!$M$2)</f>
        <v>0.7</v>
      </c>
      <c r="AD94">
        <f>ROUNDDOWN(IF((AA94*AC94)&gt;'Info Sheet'!$B$21,'Info Sheet'!$B$21,(AA94*AC94)),0)</f>
        <v>109</v>
      </c>
      <c r="AE94">
        <f t="shared" si="13"/>
        <v>2490.65</v>
      </c>
      <c r="AF94">
        <f t="shared" si="14"/>
        <v>1530.65</v>
      </c>
      <c r="AK94" s="44">
        <v>41</v>
      </c>
      <c r="AL94" s="51">
        <v>0.70541166</v>
      </c>
      <c r="AM94" s="32">
        <f t="shared" si="19"/>
        <v>175</v>
      </c>
      <c r="AN94" t="str">
        <f>LOOKUP(AL94,'Info Sheet'!$L$2:$L$3,'Info Sheet'!$J$2:$J$3)</f>
        <v>Non-Rainy</v>
      </c>
      <c r="AO94">
        <f>IF(AN94='Info Sheet'!$J$3,'Info Sheet'!$M$3,'Info Sheet'!$M$2)</f>
        <v>1</v>
      </c>
      <c r="AP94">
        <f>ROUNDDOWN(IF((AM94*AO94)&gt;'Info Sheet'!$B$21,'Info Sheet'!$B$21,(AM94*AO94)),0)</f>
        <v>175</v>
      </c>
      <c r="AQ94">
        <f t="shared" si="15"/>
        <v>3998.7500000000005</v>
      </c>
      <c r="AR94">
        <f t="shared" si="16"/>
        <v>3038.7500000000005</v>
      </c>
    </row>
    <row r="95" spans="1:44">
      <c r="A95" s="44">
        <v>42</v>
      </c>
      <c r="B95" s="32">
        <v>0.94732367135584672</v>
      </c>
      <c r="C95" s="32">
        <f t="shared" si="17"/>
        <v>181</v>
      </c>
      <c r="D95" t="str">
        <f>LOOKUP(B95,'Info Sheet'!$L$2:$L$3,'Info Sheet'!$J$2:$J$3)</f>
        <v>Non-Rainy</v>
      </c>
      <c r="E95">
        <f>IF(D95='Info Sheet'!$J$3,'Info Sheet'!$M$3,'Info Sheet'!$M$2)</f>
        <v>1</v>
      </c>
      <c r="F95">
        <f>ROUNDDOWN(IF((C95*E95)&gt;'Info Sheet'!$B$21,'Info Sheet'!$B$21,(C95*E95)),0)</f>
        <v>181</v>
      </c>
      <c r="G95">
        <f t="shared" si="20"/>
        <v>4135.8500000000004</v>
      </c>
      <c r="H95">
        <f t="shared" si="9"/>
        <v>3175.8500000000004</v>
      </c>
      <c r="M95" s="44">
        <v>42</v>
      </c>
      <c r="N95" s="32">
        <v>0.43746937917173945</v>
      </c>
      <c r="O95" s="32">
        <f t="shared" si="10"/>
        <v>168</v>
      </c>
      <c r="P95" t="str">
        <f>LOOKUP(N95,'Info Sheet'!$L$2:$L$3,'Info Sheet'!$J$2:$J$3)</f>
        <v>Non-Rainy</v>
      </c>
      <c r="Q95">
        <f>IF(P95='Info Sheet'!$J$3,'Info Sheet'!$M$3,'Info Sheet'!$M$2)</f>
        <v>1</v>
      </c>
      <c r="R95">
        <f>ROUNDDOWN(IF((O95*Q95)&gt;'Info Sheet'!$B$21,'Info Sheet'!$B$21,(O95*Q95)),0)</f>
        <v>168</v>
      </c>
      <c r="S95">
        <f t="shared" si="11"/>
        <v>3838.8</v>
      </c>
      <c r="T95">
        <f t="shared" si="12"/>
        <v>2878.8</v>
      </c>
      <c r="Y95" s="44">
        <v>42</v>
      </c>
      <c r="Z95" s="32">
        <v>0.83427627306106067</v>
      </c>
      <c r="AA95" s="32">
        <f t="shared" si="18"/>
        <v>203</v>
      </c>
      <c r="AB95" t="str">
        <f>LOOKUP(Z95,'Info Sheet'!$L$2:$L$3,'Info Sheet'!$J$2:$J$3)</f>
        <v>Non-Rainy</v>
      </c>
      <c r="AC95">
        <f>IF(AB95='Info Sheet'!$J$3,'Info Sheet'!$M$3,'Info Sheet'!$M$2)</f>
        <v>1</v>
      </c>
      <c r="AD95">
        <f>ROUNDDOWN(IF((AA95*AC95)&gt;'Info Sheet'!$B$21,'Info Sheet'!$B$21,(AA95*AC95)),0)</f>
        <v>188</v>
      </c>
      <c r="AE95">
        <f t="shared" si="13"/>
        <v>4295.8</v>
      </c>
      <c r="AF95">
        <f t="shared" si="14"/>
        <v>3335.8</v>
      </c>
      <c r="AK95" s="44">
        <v>42</v>
      </c>
      <c r="AL95" s="51">
        <v>0.63399521000000003</v>
      </c>
      <c r="AM95" s="32">
        <f t="shared" si="19"/>
        <v>172</v>
      </c>
      <c r="AN95" t="str">
        <f>LOOKUP(AL95,'Info Sheet'!$L$2:$L$3,'Info Sheet'!$J$2:$J$3)</f>
        <v>Non-Rainy</v>
      </c>
      <c r="AO95">
        <f>IF(AN95='Info Sheet'!$J$3,'Info Sheet'!$M$3,'Info Sheet'!$M$2)</f>
        <v>1</v>
      </c>
      <c r="AP95">
        <f>ROUNDDOWN(IF((AM95*AO95)&gt;'Info Sheet'!$B$21,'Info Sheet'!$B$21,(AM95*AO95)),0)</f>
        <v>172</v>
      </c>
      <c r="AQ95">
        <f t="shared" si="15"/>
        <v>3930.2000000000003</v>
      </c>
      <c r="AR95">
        <f t="shared" si="16"/>
        <v>2970.2000000000003</v>
      </c>
    </row>
    <row r="96" spans="1:44">
      <c r="A96" s="44">
        <v>43</v>
      </c>
      <c r="B96" s="32">
        <v>0.61591191579526205</v>
      </c>
      <c r="C96" s="32">
        <f t="shared" si="17"/>
        <v>160</v>
      </c>
      <c r="D96" t="str">
        <f>LOOKUP(B96,'Info Sheet'!$L$2:$L$3,'Info Sheet'!$J$2:$J$3)</f>
        <v>Non-Rainy</v>
      </c>
      <c r="E96">
        <f>IF(D96='Info Sheet'!$J$3,'Info Sheet'!$M$3,'Info Sheet'!$M$2)</f>
        <v>1</v>
      </c>
      <c r="F96">
        <f>ROUNDDOWN(IF((C96*E96)&gt;'Info Sheet'!$B$21,'Info Sheet'!$B$21,(C96*E96)),0)</f>
        <v>160</v>
      </c>
      <c r="G96">
        <f t="shared" si="20"/>
        <v>3656</v>
      </c>
      <c r="H96">
        <f t="shared" si="9"/>
        <v>2696</v>
      </c>
      <c r="M96" s="44">
        <v>43</v>
      </c>
      <c r="N96" s="32">
        <v>0.55486707436435867</v>
      </c>
      <c r="O96" s="32">
        <f t="shared" si="10"/>
        <v>173</v>
      </c>
      <c r="P96" t="str">
        <f>LOOKUP(N96,'Info Sheet'!$L$2:$L$3,'Info Sheet'!$J$2:$J$3)</f>
        <v>Non-Rainy</v>
      </c>
      <c r="Q96">
        <f>IF(P96='Info Sheet'!$J$3,'Info Sheet'!$M$3,'Info Sheet'!$M$2)</f>
        <v>1</v>
      </c>
      <c r="R96">
        <f>ROUNDDOWN(IF((O96*Q96)&gt;'Info Sheet'!$B$21,'Info Sheet'!$B$21,(O96*Q96)),0)</f>
        <v>173</v>
      </c>
      <c r="S96">
        <f t="shared" si="11"/>
        <v>3953.05</v>
      </c>
      <c r="T96">
        <f t="shared" si="12"/>
        <v>2993.05</v>
      </c>
      <c r="Y96" s="44">
        <v>43</v>
      </c>
      <c r="Z96" s="32">
        <v>0.71988334773043217</v>
      </c>
      <c r="AA96" s="32">
        <f t="shared" si="18"/>
        <v>196</v>
      </c>
      <c r="AB96" t="str">
        <f>LOOKUP(Z96,'Info Sheet'!$L$2:$L$3,'Info Sheet'!$J$2:$J$3)</f>
        <v>Non-Rainy</v>
      </c>
      <c r="AC96">
        <f>IF(AB96='Info Sheet'!$J$3,'Info Sheet'!$M$3,'Info Sheet'!$M$2)</f>
        <v>1</v>
      </c>
      <c r="AD96">
        <f>ROUNDDOWN(IF((AA96*AC96)&gt;'Info Sheet'!$B$21,'Info Sheet'!$B$21,(AA96*AC96)),0)</f>
        <v>188</v>
      </c>
      <c r="AE96">
        <f t="shared" si="13"/>
        <v>4295.8</v>
      </c>
      <c r="AF96">
        <f t="shared" si="14"/>
        <v>3335.8</v>
      </c>
      <c r="AK96" s="44">
        <v>43</v>
      </c>
      <c r="AL96" s="51">
        <v>3.6053620000000001E-2</v>
      </c>
      <c r="AM96" s="32">
        <f t="shared" si="19"/>
        <v>136</v>
      </c>
      <c r="AN96" t="str">
        <f>LOOKUP(AL96,'Info Sheet'!$L$2:$L$3,'Info Sheet'!$J$2:$J$3)</f>
        <v>Rainy, p</v>
      </c>
      <c r="AO96">
        <f>IF(AN96='Info Sheet'!$J$3,'Info Sheet'!$M$3,'Info Sheet'!$M$2)</f>
        <v>0.7</v>
      </c>
      <c r="AP96">
        <f>ROUNDDOWN(IF((AM96*AO96)&gt;'Info Sheet'!$B$21,'Info Sheet'!$B$21,(AM96*AO96)),0)</f>
        <v>95</v>
      </c>
      <c r="AQ96">
        <f t="shared" si="15"/>
        <v>2170.75</v>
      </c>
      <c r="AR96">
        <f t="shared" si="16"/>
        <v>1210.75</v>
      </c>
    </row>
    <row r="97" spans="1:44">
      <c r="A97" s="44">
        <v>44</v>
      </c>
      <c r="B97" s="32">
        <v>0.90518472065870248</v>
      </c>
      <c r="C97" s="32">
        <f t="shared" si="17"/>
        <v>177</v>
      </c>
      <c r="D97" t="str">
        <f>LOOKUP(B97,'Info Sheet'!$L$2:$L$3,'Info Sheet'!$J$2:$J$3)</f>
        <v>Non-Rainy</v>
      </c>
      <c r="E97">
        <f>IF(D97='Info Sheet'!$J$3,'Info Sheet'!$M$3,'Info Sheet'!$M$2)</f>
        <v>1</v>
      </c>
      <c r="F97">
        <f>ROUNDDOWN(IF((C97*E97)&gt;'Info Sheet'!$B$21,'Info Sheet'!$B$21,(C97*E97)),0)</f>
        <v>177</v>
      </c>
      <c r="G97">
        <f t="shared" si="20"/>
        <v>4044.4500000000003</v>
      </c>
      <c r="H97">
        <f t="shared" si="9"/>
        <v>3084.4500000000003</v>
      </c>
      <c r="M97" s="44">
        <v>44</v>
      </c>
      <c r="N97" s="32">
        <v>0.43720250722628073</v>
      </c>
      <c r="O97" s="32">
        <f t="shared" si="10"/>
        <v>168</v>
      </c>
      <c r="P97" t="str">
        <f>LOOKUP(N97,'Info Sheet'!$L$2:$L$3,'Info Sheet'!$J$2:$J$3)</f>
        <v>Non-Rainy</v>
      </c>
      <c r="Q97">
        <f>IF(P97='Info Sheet'!$J$3,'Info Sheet'!$M$3,'Info Sheet'!$M$2)</f>
        <v>1</v>
      </c>
      <c r="R97">
        <f>ROUNDDOWN(IF((O97*Q97)&gt;'Info Sheet'!$B$21,'Info Sheet'!$B$21,(O97*Q97)),0)</f>
        <v>168</v>
      </c>
      <c r="S97">
        <f t="shared" si="11"/>
        <v>3838.8</v>
      </c>
      <c r="T97">
        <f t="shared" si="12"/>
        <v>2878.8</v>
      </c>
      <c r="Y97" s="44">
        <v>44</v>
      </c>
      <c r="Z97" s="32">
        <v>0.69110765849315892</v>
      </c>
      <c r="AA97" s="32">
        <f t="shared" si="18"/>
        <v>195</v>
      </c>
      <c r="AB97" t="str">
        <f>LOOKUP(Z97,'Info Sheet'!$L$2:$L$3,'Info Sheet'!$J$2:$J$3)</f>
        <v>Non-Rainy</v>
      </c>
      <c r="AC97">
        <f>IF(AB97='Info Sheet'!$J$3,'Info Sheet'!$M$3,'Info Sheet'!$M$2)</f>
        <v>1</v>
      </c>
      <c r="AD97">
        <f>ROUNDDOWN(IF((AA97*AC97)&gt;'Info Sheet'!$B$21,'Info Sheet'!$B$21,(AA97*AC97)),0)</f>
        <v>188</v>
      </c>
      <c r="AE97">
        <f t="shared" si="13"/>
        <v>4295.8</v>
      </c>
      <c r="AF97">
        <f t="shared" si="14"/>
        <v>3335.8</v>
      </c>
      <c r="AK97" s="44">
        <v>44</v>
      </c>
      <c r="AL97" s="51">
        <v>0.70072992000000001</v>
      </c>
      <c r="AM97" s="32">
        <f t="shared" si="19"/>
        <v>175</v>
      </c>
      <c r="AN97" t="str">
        <f>LOOKUP(AL97,'Info Sheet'!$L$2:$L$3,'Info Sheet'!$J$2:$J$3)</f>
        <v>Non-Rainy</v>
      </c>
      <c r="AO97">
        <f>IF(AN97='Info Sheet'!$J$3,'Info Sheet'!$M$3,'Info Sheet'!$M$2)</f>
        <v>1</v>
      </c>
      <c r="AP97">
        <f>ROUNDDOWN(IF((AM97*AO97)&gt;'Info Sheet'!$B$21,'Info Sheet'!$B$21,(AM97*AO97)),0)</f>
        <v>175</v>
      </c>
      <c r="AQ97">
        <f t="shared" si="15"/>
        <v>3998.7500000000005</v>
      </c>
      <c r="AR97">
        <f t="shared" si="16"/>
        <v>3038.7500000000005</v>
      </c>
    </row>
    <row r="98" spans="1:44">
      <c r="A98" s="44">
        <v>45</v>
      </c>
      <c r="B98" s="32">
        <v>0.96069718149670502</v>
      </c>
      <c r="C98" s="32">
        <f t="shared" si="17"/>
        <v>184</v>
      </c>
      <c r="D98" t="str">
        <f>LOOKUP(B98,'Info Sheet'!$L$2:$L$3,'Info Sheet'!$J$2:$J$3)</f>
        <v>Non-Rainy</v>
      </c>
      <c r="E98">
        <f>IF(D98='Info Sheet'!$J$3,'Info Sheet'!$M$3,'Info Sheet'!$M$2)</f>
        <v>1</v>
      </c>
      <c r="F98">
        <f>ROUNDDOWN(IF((C98*E98)&gt;'Info Sheet'!$B$21,'Info Sheet'!$B$21,(C98*E98)),0)</f>
        <v>184</v>
      </c>
      <c r="G98">
        <f t="shared" si="20"/>
        <v>4204.4000000000005</v>
      </c>
      <c r="H98">
        <f t="shared" si="9"/>
        <v>3244.4000000000005</v>
      </c>
      <c r="M98" s="44">
        <v>45</v>
      </c>
      <c r="N98" s="32">
        <v>6.8301880311438801E-3</v>
      </c>
      <c r="O98" s="32">
        <f t="shared" si="10"/>
        <v>130</v>
      </c>
      <c r="P98" t="str">
        <f>LOOKUP(N98,'Info Sheet'!$L$2:$L$3,'Info Sheet'!$J$2:$J$3)</f>
        <v>Rainy, p</v>
      </c>
      <c r="Q98">
        <f>IF(P98='Info Sheet'!$J$3,'Info Sheet'!$M$3,'Info Sheet'!$M$2)</f>
        <v>0.7</v>
      </c>
      <c r="R98">
        <f>ROUNDDOWN(IF((O98*Q98)&gt;'Info Sheet'!$B$21,'Info Sheet'!$B$21,(O98*Q98)),0)</f>
        <v>91</v>
      </c>
      <c r="S98">
        <f t="shared" si="11"/>
        <v>2079.35</v>
      </c>
      <c r="T98">
        <f t="shared" si="12"/>
        <v>1119.3499999999999</v>
      </c>
      <c r="Y98" s="44">
        <v>45</v>
      </c>
      <c r="Z98" s="32">
        <v>0.48759843302194628</v>
      </c>
      <c r="AA98" s="32">
        <f t="shared" si="18"/>
        <v>185</v>
      </c>
      <c r="AB98" t="str">
        <f>LOOKUP(Z98,'Info Sheet'!$L$2:$L$3,'Info Sheet'!$J$2:$J$3)</f>
        <v>Non-Rainy</v>
      </c>
      <c r="AC98">
        <f>IF(AB98='Info Sheet'!$J$3,'Info Sheet'!$M$3,'Info Sheet'!$M$2)</f>
        <v>1</v>
      </c>
      <c r="AD98">
        <f>ROUNDDOWN(IF((AA98*AC98)&gt;'Info Sheet'!$B$21,'Info Sheet'!$B$21,(AA98*AC98)),0)</f>
        <v>185</v>
      </c>
      <c r="AE98">
        <f t="shared" si="13"/>
        <v>4227.25</v>
      </c>
      <c r="AF98">
        <f t="shared" si="14"/>
        <v>3267.25</v>
      </c>
      <c r="AK98" s="44">
        <v>45</v>
      </c>
      <c r="AL98" s="51">
        <v>0.57440661999999998</v>
      </c>
      <c r="AM98" s="32">
        <f t="shared" si="19"/>
        <v>169</v>
      </c>
      <c r="AN98" t="str">
        <f>LOOKUP(AL98,'Info Sheet'!$L$2:$L$3,'Info Sheet'!$J$2:$J$3)</f>
        <v>Non-Rainy</v>
      </c>
      <c r="AO98">
        <f>IF(AN98='Info Sheet'!$J$3,'Info Sheet'!$M$3,'Info Sheet'!$M$2)</f>
        <v>1</v>
      </c>
      <c r="AP98">
        <f>ROUNDDOWN(IF((AM98*AO98)&gt;'Info Sheet'!$B$21,'Info Sheet'!$B$21,(AM98*AO98)),0)</f>
        <v>169</v>
      </c>
      <c r="AQ98">
        <f t="shared" si="15"/>
        <v>3861.65</v>
      </c>
      <c r="AR98">
        <f t="shared" si="16"/>
        <v>2901.65</v>
      </c>
    </row>
    <row r="99" spans="1:44">
      <c r="A99" s="44">
        <v>46</v>
      </c>
      <c r="B99" s="32">
        <v>0.35217734991279481</v>
      </c>
      <c r="C99" s="32">
        <f t="shared" si="17"/>
        <v>149</v>
      </c>
      <c r="D99" t="str">
        <f>LOOKUP(B99,'Info Sheet'!$L$2:$L$3,'Info Sheet'!$J$2:$J$3)</f>
        <v>Rainy, p</v>
      </c>
      <c r="E99">
        <f>IF(D99='Info Sheet'!$J$3,'Info Sheet'!$M$3,'Info Sheet'!$M$2)</f>
        <v>0.7</v>
      </c>
      <c r="F99">
        <f>ROUNDDOWN(IF((C99*E99)&gt;'Info Sheet'!$B$21,'Info Sheet'!$B$21,(C99*E99)),0)</f>
        <v>104</v>
      </c>
      <c r="G99">
        <f t="shared" si="20"/>
        <v>2376.4</v>
      </c>
      <c r="H99">
        <f t="shared" si="9"/>
        <v>1416.4</v>
      </c>
      <c r="M99" s="44">
        <v>46</v>
      </c>
      <c r="N99" s="32">
        <v>0.81762371061555328</v>
      </c>
      <c r="O99" s="32">
        <f t="shared" si="10"/>
        <v>186</v>
      </c>
      <c r="P99" t="str">
        <f>LOOKUP(N99,'Info Sheet'!$L$2:$L$3,'Info Sheet'!$J$2:$J$3)</f>
        <v>Non-Rainy</v>
      </c>
      <c r="Q99">
        <f>IF(P99='Info Sheet'!$J$3,'Info Sheet'!$M$3,'Info Sheet'!$M$2)</f>
        <v>1</v>
      </c>
      <c r="R99">
        <f>ROUNDDOWN(IF((O99*Q99)&gt;'Info Sheet'!$B$21,'Info Sheet'!$B$21,(O99*Q99)),0)</f>
        <v>186</v>
      </c>
      <c r="S99">
        <f t="shared" si="11"/>
        <v>4250.1000000000004</v>
      </c>
      <c r="T99">
        <f t="shared" si="12"/>
        <v>3290.1000000000004</v>
      </c>
      <c r="Y99" s="44">
        <v>46</v>
      </c>
      <c r="Z99" s="32">
        <v>0.39102896332022141</v>
      </c>
      <c r="AA99" s="32">
        <f t="shared" si="18"/>
        <v>181</v>
      </c>
      <c r="AB99" t="str">
        <f>LOOKUP(Z99,'Info Sheet'!$L$2:$L$3,'Info Sheet'!$J$2:$J$3)</f>
        <v>Rainy, p</v>
      </c>
      <c r="AC99">
        <f>IF(AB99='Info Sheet'!$J$3,'Info Sheet'!$M$3,'Info Sheet'!$M$2)</f>
        <v>0.7</v>
      </c>
      <c r="AD99">
        <f>ROUNDDOWN(IF((AA99*AC99)&gt;'Info Sheet'!$B$21,'Info Sheet'!$B$21,(AA99*AC99)),0)</f>
        <v>126</v>
      </c>
      <c r="AE99">
        <f t="shared" si="13"/>
        <v>2879.1000000000004</v>
      </c>
      <c r="AF99">
        <f t="shared" si="14"/>
        <v>1919.1000000000004</v>
      </c>
      <c r="AK99" s="44">
        <v>46</v>
      </c>
      <c r="AL99" s="51">
        <v>0.80430986000000004</v>
      </c>
      <c r="AM99" s="32">
        <f t="shared" si="19"/>
        <v>180</v>
      </c>
      <c r="AN99" t="str">
        <f>LOOKUP(AL99,'Info Sheet'!$L$2:$L$3,'Info Sheet'!$J$2:$J$3)</f>
        <v>Non-Rainy</v>
      </c>
      <c r="AO99">
        <f>IF(AN99='Info Sheet'!$J$3,'Info Sheet'!$M$3,'Info Sheet'!$M$2)</f>
        <v>1</v>
      </c>
      <c r="AP99">
        <f>ROUNDDOWN(IF((AM99*AO99)&gt;'Info Sheet'!$B$21,'Info Sheet'!$B$21,(AM99*AO99)),0)</f>
        <v>180</v>
      </c>
      <c r="AQ99">
        <f t="shared" si="15"/>
        <v>4113</v>
      </c>
      <c r="AR99">
        <f t="shared" si="16"/>
        <v>3153</v>
      </c>
    </row>
    <row r="100" spans="1:44">
      <c r="A100" s="44">
        <v>47</v>
      </c>
      <c r="B100" s="32">
        <v>0.27351145641983021</v>
      </c>
      <c r="C100" s="32">
        <f t="shared" si="17"/>
        <v>146</v>
      </c>
      <c r="D100" t="str">
        <f>LOOKUP(B100,'Info Sheet'!$L$2:$L$3,'Info Sheet'!$J$2:$J$3)</f>
        <v>Rainy, p</v>
      </c>
      <c r="E100">
        <f>IF(D100='Info Sheet'!$J$3,'Info Sheet'!$M$3,'Info Sheet'!$M$2)</f>
        <v>0.7</v>
      </c>
      <c r="F100">
        <f>ROUNDDOWN(IF((C100*E100)&gt;'Info Sheet'!$B$21,'Info Sheet'!$B$21,(C100*E100)),0)</f>
        <v>102</v>
      </c>
      <c r="G100">
        <f t="shared" si="20"/>
        <v>2330.7000000000003</v>
      </c>
      <c r="H100">
        <f t="shared" si="9"/>
        <v>1370.7000000000003</v>
      </c>
      <c r="M100" s="44">
        <v>47</v>
      </c>
      <c r="N100" s="32">
        <v>0.72933048249267396</v>
      </c>
      <c r="O100" s="32">
        <f t="shared" si="10"/>
        <v>181</v>
      </c>
      <c r="P100" t="str">
        <f>LOOKUP(N100,'Info Sheet'!$L$2:$L$3,'Info Sheet'!$J$2:$J$3)</f>
        <v>Non-Rainy</v>
      </c>
      <c r="Q100">
        <f>IF(P100='Info Sheet'!$J$3,'Info Sheet'!$M$3,'Info Sheet'!$M$2)</f>
        <v>1</v>
      </c>
      <c r="R100">
        <f>ROUNDDOWN(IF((O100*Q100)&gt;'Info Sheet'!$B$21,'Info Sheet'!$B$21,(O100*Q100)),0)</f>
        <v>181</v>
      </c>
      <c r="S100">
        <f t="shared" si="11"/>
        <v>4135.8500000000004</v>
      </c>
      <c r="T100">
        <f t="shared" si="12"/>
        <v>3175.8500000000004</v>
      </c>
      <c r="Y100" s="44">
        <v>47</v>
      </c>
      <c r="Z100" s="32">
        <v>0.77707114447760073</v>
      </c>
      <c r="AA100" s="32">
        <f t="shared" si="18"/>
        <v>199</v>
      </c>
      <c r="AB100" t="str">
        <f>LOOKUP(Z100,'Info Sheet'!$L$2:$L$3,'Info Sheet'!$J$2:$J$3)</f>
        <v>Non-Rainy</v>
      </c>
      <c r="AC100">
        <f>IF(AB100='Info Sheet'!$J$3,'Info Sheet'!$M$3,'Info Sheet'!$M$2)</f>
        <v>1</v>
      </c>
      <c r="AD100">
        <f>ROUNDDOWN(IF((AA100*AC100)&gt;'Info Sheet'!$B$21,'Info Sheet'!$B$21,(AA100*AC100)),0)</f>
        <v>188</v>
      </c>
      <c r="AE100">
        <f t="shared" si="13"/>
        <v>4295.8</v>
      </c>
      <c r="AF100">
        <f t="shared" si="14"/>
        <v>3335.8</v>
      </c>
      <c r="AK100" s="44">
        <v>47</v>
      </c>
      <c r="AL100" s="51">
        <v>0.85526203999999995</v>
      </c>
      <c r="AM100" s="32">
        <f t="shared" si="19"/>
        <v>183</v>
      </c>
      <c r="AN100" t="str">
        <f>LOOKUP(AL100,'Info Sheet'!$L$2:$L$3,'Info Sheet'!$J$2:$J$3)</f>
        <v>Non-Rainy</v>
      </c>
      <c r="AO100">
        <f>IF(AN100='Info Sheet'!$J$3,'Info Sheet'!$M$3,'Info Sheet'!$M$2)</f>
        <v>1</v>
      </c>
      <c r="AP100">
        <f>ROUNDDOWN(IF((AM100*AO100)&gt;'Info Sheet'!$B$21,'Info Sheet'!$B$21,(AM100*AO100)),0)</f>
        <v>183</v>
      </c>
      <c r="AQ100">
        <f t="shared" si="15"/>
        <v>4181.55</v>
      </c>
      <c r="AR100">
        <f t="shared" si="16"/>
        <v>3221.55</v>
      </c>
    </row>
    <row r="101" spans="1:44">
      <c r="A101" s="44">
        <v>48</v>
      </c>
      <c r="B101" s="32">
        <v>0.14422398835451433</v>
      </c>
      <c r="C101" s="32">
        <f t="shared" si="17"/>
        <v>138</v>
      </c>
      <c r="D101" t="str">
        <f>LOOKUP(B101,'Info Sheet'!$L$2:$L$3,'Info Sheet'!$J$2:$J$3)</f>
        <v>Rainy, p</v>
      </c>
      <c r="E101">
        <f>IF(D101='Info Sheet'!$J$3,'Info Sheet'!$M$3,'Info Sheet'!$M$2)</f>
        <v>0.7</v>
      </c>
      <c r="F101">
        <f>ROUNDDOWN(IF((C101*E101)&gt;'Info Sheet'!$B$21,'Info Sheet'!$B$21,(C101*E101)),0)</f>
        <v>96</v>
      </c>
      <c r="G101">
        <f t="shared" si="20"/>
        <v>2193.6000000000004</v>
      </c>
      <c r="H101">
        <f t="shared" si="9"/>
        <v>1233.6000000000004</v>
      </c>
      <c r="M101" s="44">
        <v>48</v>
      </c>
      <c r="N101" s="32">
        <v>0.38818126416162801</v>
      </c>
      <c r="O101" s="32">
        <f t="shared" si="10"/>
        <v>166</v>
      </c>
      <c r="P101" t="str">
        <f>LOOKUP(N101,'Info Sheet'!$L$2:$L$3,'Info Sheet'!$J$2:$J$3)</f>
        <v>Rainy, p</v>
      </c>
      <c r="Q101">
        <f>IF(P101='Info Sheet'!$J$3,'Info Sheet'!$M$3,'Info Sheet'!$M$2)</f>
        <v>0.7</v>
      </c>
      <c r="R101">
        <f>ROUNDDOWN(IF((O101*Q101)&gt;'Info Sheet'!$B$21,'Info Sheet'!$B$21,(O101*Q101)),0)</f>
        <v>116</v>
      </c>
      <c r="S101">
        <f t="shared" si="11"/>
        <v>2650.6000000000004</v>
      </c>
      <c r="T101">
        <f t="shared" si="12"/>
        <v>1690.6000000000004</v>
      </c>
      <c r="Y101" s="44">
        <v>48</v>
      </c>
      <c r="Z101" s="32">
        <v>0.63598124260156907</v>
      </c>
      <c r="AA101" s="32">
        <f t="shared" si="18"/>
        <v>192</v>
      </c>
      <c r="AB101" t="str">
        <f>LOOKUP(Z101,'Info Sheet'!$L$2:$L$3,'Info Sheet'!$J$2:$J$3)</f>
        <v>Non-Rainy</v>
      </c>
      <c r="AC101">
        <f>IF(AB101='Info Sheet'!$J$3,'Info Sheet'!$M$3,'Info Sheet'!$M$2)</f>
        <v>1</v>
      </c>
      <c r="AD101">
        <f>ROUNDDOWN(IF((AA101*AC101)&gt;'Info Sheet'!$B$21,'Info Sheet'!$B$21,(AA101*AC101)),0)</f>
        <v>188</v>
      </c>
      <c r="AE101">
        <f t="shared" si="13"/>
        <v>4295.8</v>
      </c>
      <c r="AF101">
        <f t="shared" si="14"/>
        <v>3335.8</v>
      </c>
      <c r="AK101" s="44">
        <v>48</v>
      </c>
      <c r="AL101" s="51">
        <v>0.4380232</v>
      </c>
      <c r="AM101" s="32">
        <f t="shared" si="19"/>
        <v>163</v>
      </c>
      <c r="AN101" t="str">
        <f>LOOKUP(AL101,'Info Sheet'!$L$2:$L$3,'Info Sheet'!$J$2:$J$3)</f>
        <v>Non-Rainy</v>
      </c>
      <c r="AO101">
        <f>IF(AN101='Info Sheet'!$J$3,'Info Sheet'!$M$3,'Info Sheet'!$M$2)</f>
        <v>1</v>
      </c>
      <c r="AP101">
        <f>ROUNDDOWN(IF((AM101*AO101)&gt;'Info Sheet'!$B$21,'Info Sheet'!$B$21,(AM101*AO101)),0)</f>
        <v>163</v>
      </c>
      <c r="AQ101">
        <f t="shared" si="15"/>
        <v>3724.55</v>
      </c>
      <c r="AR101">
        <f t="shared" si="16"/>
        <v>2764.55</v>
      </c>
    </row>
    <row r="102" spans="1:44">
      <c r="A102" s="44">
        <v>49</v>
      </c>
      <c r="B102" s="32">
        <v>0.85669939402520701</v>
      </c>
      <c r="C102" s="32">
        <f t="shared" si="17"/>
        <v>173</v>
      </c>
      <c r="D102" t="str">
        <f>LOOKUP(B102,'Info Sheet'!$L$2:$L$3,'Info Sheet'!$J$2:$J$3)</f>
        <v>Non-Rainy</v>
      </c>
      <c r="E102">
        <f>IF(D102='Info Sheet'!$J$3,'Info Sheet'!$M$3,'Info Sheet'!$M$2)</f>
        <v>1</v>
      </c>
      <c r="F102">
        <f>ROUNDDOWN(IF((C102*E102)&gt;'Info Sheet'!$B$21,'Info Sheet'!$B$21,(C102*E102)),0)</f>
        <v>173</v>
      </c>
      <c r="G102">
        <f t="shared" si="20"/>
        <v>3953.05</v>
      </c>
      <c r="H102">
        <f t="shared" si="9"/>
        <v>2993.05</v>
      </c>
      <c r="M102" s="44">
        <v>49</v>
      </c>
      <c r="N102" s="32">
        <v>0.18555227853124356</v>
      </c>
      <c r="O102" s="32">
        <f t="shared" si="10"/>
        <v>156</v>
      </c>
      <c r="P102" t="str">
        <f>LOOKUP(N102,'Info Sheet'!$L$2:$L$3,'Info Sheet'!$J$2:$J$3)</f>
        <v>Rainy, p</v>
      </c>
      <c r="Q102">
        <f>IF(P102='Info Sheet'!$J$3,'Info Sheet'!$M$3,'Info Sheet'!$M$2)</f>
        <v>0.7</v>
      </c>
      <c r="R102">
        <f>ROUNDDOWN(IF((O102*Q102)&gt;'Info Sheet'!$B$21,'Info Sheet'!$B$21,(O102*Q102)),0)</f>
        <v>109</v>
      </c>
      <c r="S102">
        <f t="shared" si="11"/>
        <v>2490.65</v>
      </c>
      <c r="T102">
        <f t="shared" si="12"/>
        <v>1530.65</v>
      </c>
      <c r="Y102" s="44">
        <v>49</v>
      </c>
      <c r="Z102" s="32">
        <v>0.82020200305892244</v>
      </c>
      <c r="AA102" s="32">
        <f t="shared" si="18"/>
        <v>202</v>
      </c>
      <c r="AB102" t="str">
        <f>LOOKUP(Z102,'Info Sheet'!$L$2:$L$3,'Info Sheet'!$J$2:$J$3)</f>
        <v>Non-Rainy</v>
      </c>
      <c r="AC102">
        <f>IF(AB102='Info Sheet'!$J$3,'Info Sheet'!$M$3,'Info Sheet'!$M$2)</f>
        <v>1</v>
      </c>
      <c r="AD102">
        <f>ROUNDDOWN(IF((AA102*AC102)&gt;'Info Sheet'!$B$21,'Info Sheet'!$B$21,(AA102*AC102)),0)</f>
        <v>188</v>
      </c>
      <c r="AE102">
        <f t="shared" si="13"/>
        <v>4295.8</v>
      </c>
      <c r="AF102">
        <f t="shared" si="14"/>
        <v>3335.8</v>
      </c>
      <c r="AK102" s="44">
        <v>49</v>
      </c>
      <c r="AL102" s="51">
        <v>0.99185338000000001</v>
      </c>
      <c r="AM102" s="32">
        <f t="shared" si="19"/>
        <v>206</v>
      </c>
      <c r="AN102" t="str">
        <f>LOOKUP(AL102,'Info Sheet'!$L$2:$L$3,'Info Sheet'!$J$2:$J$3)</f>
        <v>Non-Rainy</v>
      </c>
      <c r="AO102">
        <f>IF(AN102='Info Sheet'!$J$3,'Info Sheet'!$M$3,'Info Sheet'!$M$2)</f>
        <v>1</v>
      </c>
      <c r="AP102">
        <f>ROUNDDOWN(IF((AM102*AO102)&gt;'Info Sheet'!$B$21,'Info Sheet'!$B$21,(AM102*AO102)),0)</f>
        <v>188</v>
      </c>
      <c r="AQ102">
        <f t="shared" si="15"/>
        <v>4295.8</v>
      </c>
      <c r="AR102">
        <f t="shared" si="16"/>
        <v>3335.8</v>
      </c>
    </row>
    <row r="103" spans="1:44">
      <c r="A103" s="44">
        <v>50</v>
      </c>
      <c r="B103" s="32">
        <v>9.9601803853633819E-2</v>
      </c>
      <c r="C103" s="32">
        <f t="shared" si="17"/>
        <v>135</v>
      </c>
      <c r="D103" t="str">
        <f>LOOKUP(B103,'Info Sheet'!$L$2:$L$3,'Info Sheet'!$J$2:$J$3)</f>
        <v>Rainy, p</v>
      </c>
      <c r="E103">
        <f>IF(D103='Info Sheet'!$J$3,'Info Sheet'!$M$3,'Info Sheet'!$M$2)</f>
        <v>0.7</v>
      </c>
      <c r="F103">
        <f>ROUNDDOWN(IF((C103*E103)&gt;'Info Sheet'!$B$21,'Info Sheet'!$B$21,(C103*E103)),0)</f>
        <v>94</v>
      </c>
      <c r="G103">
        <f t="shared" si="20"/>
        <v>2147.9</v>
      </c>
      <c r="H103">
        <f t="shared" si="9"/>
        <v>1187.9000000000001</v>
      </c>
      <c r="M103" s="44">
        <v>50</v>
      </c>
      <c r="N103" s="32">
        <v>0.46167954913086739</v>
      </c>
      <c r="O103" s="32">
        <f t="shared" si="10"/>
        <v>169</v>
      </c>
      <c r="P103" t="str">
        <f>LOOKUP(N103,'Info Sheet'!$L$2:$L$3,'Info Sheet'!$J$2:$J$3)</f>
        <v>Non-Rainy</v>
      </c>
      <c r="Q103">
        <f>IF(P103='Info Sheet'!$J$3,'Info Sheet'!$M$3,'Info Sheet'!$M$2)</f>
        <v>1</v>
      </c>
      <c r="R103">
        <f>ROUNDDOWN(IF((O103*Q103)&gt;'Info Sheet'!$B$21,'Info Sheet'!$B$21,(O103*Q103)),0)</f>
        <v>169</v>
      </c>
      <c r="S103">
        <f t="shared" si="11"/>
        <v>3861.65</v>
      </c>
      <c r="T103">
        <f t="shared" si="12"/>
        <v>2901.65</v>
      </c>
      <c r="Y103" s="44">
        <v>50</v>
      </c>
      <c r="Z103" s="32">
        <v>0.8266352810314932</v>
      </c>
      <c r="AA103" s="32">
        <f t="shared" si="18"/>
        <v>203</v>
      </c>
      <c r="AB103" t="str">
        <f>LOOKUP(Z103,'Info Sheet'!$L$2:$L$3,'Info Sheet'!$J$2:$J$3)</f>
        <v>Non-Rainy</v>
      </c>
      <c r="AC103">
        <f>IF(AB103='Info Sheet'!$J$3,'Info Sheet'!$M$3,'Info Sheet'!$M$2)</f>
        <v>1</v>
      </c>
      <c r="AD103">
        <f>ROUNDDOWN(IF((AA103*AC103)&gt;'Info Sheet'!$B$21,'Info Sheet'!$B$21,(AA103*AC103)),0)</f>
        <v>188</v>
      </c>
      <c r="AE103">
        <f t="shared" si="13"/>
        <v>4295.8</v>
      </c>
      <c r="AF103">
        <f t="shared" si="14"/>
        <v>3335.8</v>
      </c>
      <c r="AK103" s="44">
        <v>50</v>
      </c>
      <c r="AL103" s="51">
        <v>0.51830832999999998</v>
      </c>
      <c r="AM103" s="32">
        <f t="shared" si="19"/>
        <v>167</v>
      </c>
      <c r="AN103" t="str">
        <f>LOOKUP(AL103,'Info Sheet'!$L$2:$L$3,'Info Sheet'!$J$2:$J$3)</f>
        <v>Non-Rainy</v>
      </c>
      <c r="AO103">
        <f>IF(AN103='Info Sheet'!$J$3,'Info Sheet'!$M$3,'Info Sheet'!$M$2)</f>
        <v>1</v>
      </c>
      <c r="AP103">
        <f>ROUNDDOWN(IF((AM103*AO103)&gt;'Info Sheet'!$B$21,'Info Sheet'!$B$21,(AM103*AO103)),0)</f>
        <v>167</v>
      </c>
      <c r="AQ103">
        <f t="shared" si="15"/>
        <v>3815.9500000000003</v>
      </c>
      <c r="AR103">
        <f t="shared" si="16"/>
        <v>2855.9500000000003</v>
      </c>
    </row>
    <row r="104" spans="1:44">
      <c r="A104" s="44">
        <v>51</v>
      </c>
      <c r="B104" s="32">
        <v>0.41901505812949635</v>
      </c>
      <c r="C104" s="32">
        <f t="shared" si="17"/>
        <v>152</v>
      </c>
      <c r="D104" t="str">
        <f>LOOKUP(B104,'Info Sheet'!$L$2:$L$3,'Info Sheet'!$J$2:$J$3)</f>
        <v>Non-Rainy</v>
      </c>
      <c r="E104">
        <f>IF(D104='Info Sheet'!$J$3,'Info Sheet'!$M$3,'Info Sheet'!$M$2)</f>
        <v>1</v>
      </c>
      <c r="F104">
        <f>ROUNDDOWN(IF((C104*E104)&gt;'Info Sheet'!$B$21,'Info Sheet'!$B$21,(C104*E104)),0)</f>
        <v>152</v>
      </c>
      <c r="G104">
        <f t="shared" si="20"/>
        <v>3473.2000000000003</v>
      </c>
      <c r="H104">
        <f t="shared" si="9"/>
        <v>2513.2000000000003</v>
      </c>
      <c r="M104" s="44">
        <v>51</v>
      </c>
      <c r="N104" s="32">
        <v>0.53051129942965125</v>
      </c>
      <c r="O104" s="32">
        <f t="shared" si="10"/>
        <v>172</v>
      </c>
      <c r="P104" t="str">
        <f>LOOKUP(N104,'Info Sheet'!$L$2:$L$3,'Info Sheet'!$J$2:$J$3)</f>
        <v>Non-Rainy</v>
      </c>
      <c r="Q104">
        <f>IF(P104='Info Sheet'!$J$3,'Info Sheet'!$M$3,'Info Sheet'!$M$2)</f>
        <v>1</v>
      </c>
      <c r="R104">
        <f>ROUNDDOWN(IF((O104*Q104)&gt;'Info Sheet'!$B$21,'Info Sheet'!$B$21,(O104*Q104)),0)</f>
        <v>172</v>
      </c>
      <c r="S104">
        <f t="shared" si="11"/>
        <v>3930.2000000000003</v>
      </c>
      <c r="T104">
        <f t="shared" si="12"/>
        <v>2970.2000000000003</v>
      </c>
      <c r="Y104" s="44">
        <v>51</v>
      </c>
      <c r="Z104" s="32">
        <v>0.28519030299935266</v>
      </c>
      <c r="AA104" s="32">
        <f t="shared" si="18"/>
        <v>176</v>
      </c>
      <c r="AB104" t="str">
        <f>LOOKUP(Z104,'Info Sheet'!$L$2:$L$3,'Info Sheet'!$J$2:$J$3)</f>
        <v>Rainy, p</v>
      </c>
      <c r="AC104">
        <f>IF(AB104='Info Sheet'!$J$3,'Info Sheet'!$M$3,'Info Sheet'!$M$2)</f>
        <v>0.7</v>
      </c>
      <c r="AD104">
        <f>ROUNDDOWN(IF((AA104*AC104)&gt;'Info Sheet'!$B$21,'Info Sheet'!$B$21,(AA104*AC104)),0)</f>
        <v>123</v>
      </c>
      <c r="AE104">
        <f t="shared" si="13"/>
        <v>2810.55</v>
      </c>
      <c r="AF104">
        <f t="shared" si="14"/>
        <v>1850.5500000000002</v>
      </c>
      <c r="AK104" s="44">
        <v>51</v>
      </c>
      <c r="AL104" s="51">
        <v>0.81401904000000003</v>
      </c>
      <c r="AM104" s="32">
        <f t="shared" si="19"/>
        <v>181</v>
      </c>
      <c r="AN104" t="str">
        <f>LOOKUP(AL104,'Info Sheet'!$L$2:$L$3,'Info Sheet'!$J$2:$J$3)</f>
        <v>Non-Rainy</v>
      </c>
      <c r="AO104">
        <f>IF(AN104='Info Sheet'!$J$3,'Info Sheet'!$M$3,'Info Sheet'!$M$2)</f>
        <v>1</v>
      </c>
      <c r="AP104">
        <f>ROUNDDOWN(IF((AM104*AO104)&gt;'Info Sheet'!$B$21,'Info Sheet'!$B$21,(AM104*AO104)),0)</f>
        <v>181</v>
      </c>
      <c r="AQ104">
        <f t="shared" si="15"/>
        <v>4135.8500000000004</v>
      </c>
      <c r="AR104">
        <f t="shared" si="16"/>
        <v>3175.8500000000004</v>
      </c>
    </row>
    <row r="105" spans="1:44">
      <c r="A105" s="44">
        <v>52</v>
      </c>
      <c r="B105" s="32">
        <v>0.90197131474694903</v>
      </c>
      <c r="C105" s="32">
        <f t="shared" si="17"/>
        <v>176</v>
      </c>
      <c r="D105" t="str">
        <f>LOOKUP(B105,'Info Sheet'!$L$2:$L$3,'Info Sheet'!$J$2:$J$3)</f>
        <v>Non-Rainy</v>
      </c>
      <c r="E105">
        <f>IF(D105='Info Sheet'!$J$3,'Info Sheet'!$M$3,'Info Sheet'!$M$2)</f>
        <v>1</v>
      </c>
      <c r="F105">
        <f>ROUNDDOWN(IF((C105*E105)&gt;'Info Sheet'!$B$21,'Info Sheet'!$B$21,(C105*E105)),0)</f>
        <v>176</v>
      </c>
      <c r="G105">
        <f t="shared" si="20"/>
        <v>4021.6000000000004</v>
      </c>
      <c r="H105">
        <f t="shared" si="9"/>
        <v>3061.6000000000004</v>
      </c>
      <c r="M105" s="44">
        <v>52</v>
      </c>
      <c r="N105" s="32">
        <v>0.1824723318566166</v>
      </c>
      <c r="O105" s="32">
        <f t="shared" si="10"/>
        <v>156</v>
      </c>
      <c r="P105" t="str">
        <f>LOOKUP(N105,'Info Sheet'!$L$2:$L$3,'Info Sheet'!$J$2:$J$3)</f>
        <v>Rainy, p</v>
      </c>
      <c r="Q105">
        <f>IF(P105='Info Sheet'!$J$3,'Info Sheet'!$M$3,'Info Sheet'!$M$2)</f>
        <v>0.7</v>
      </c>
      <c r="R105">
        <f>ROUNDDOWN(IF((O105*Q105)&gt;'Info Sheet'!$B$21,'Info Sheet'!$B$21,(O105*Q105)),0)</f>
        <v>109</v>
      </c>
      <c r="S105">
        <f t="shared" si="11"/>
        <v>2490.65</v>
      </c>
      <c r="T105">
        <f t="shared" si="12"/>
        <v>1530.65</v>
      </c>
      <c r="Y105" s="44">
        <v>52</v>
      </c>
      <c r="Z105" s="32">
        <v>0.22002174022907151</v>
      </c>
      <c r="AA105" s="32">
        <f t="shared" si="18"/>
        <v>172</v>
      </c>
      <c r="AB105" t="str">
        <f>LOOKUP(Z105,'Info Sheet'!$L$2:$L$3,'Info Sheet'!$J$2:$J$3)</f>
        <v>Rainy, p</v>
      </c>
      <c r="AC105">
        <f>IF(AB105='Info Sheet'!$J$3,'Info Sheet'!$M$3,'Info Sheet'!$M$2)</f>
        <v>0.7</v>
      </c>
      <c r="AD105">
        <f>ROUNDDOWN(IF((AA105*AC105)&gt;'Info Sheet'!$B$21,'Info Sheet'!$B$21,(AA105*AC105)),0)</f>
        <v>120</v>
      </c>
      <c r="AE105">
        <f t="shared" si="13"/>
        <v>2742</v>
      </c>
      <c r="AF105">
        <f t="shared" si="14"/>
        <v>1782</v>
      </c>
      <c r="AK105" s="44">
        <v>52</v>
      </c>
      <c r="AL105" s="51">
        <v>0.91821909999999995</v>
      </c>
      <c r="AM105" s="32">
        <f t="shared" si="19"/>
        <v>189</v>
      </c>
      <c r="AN105" t="str">
        <f>LOOKUP(AL105,'Info Sheet'!$L$2:$L$3,'Info Sheet'!$J$2:$J$3)</f>
        <v>Non-Rainy</v>
      </c>
      <c r="AO105">
        <f>IF(AN105='Info Sheet'!$J$3,'Info Sheet'!$M$3,'Info Sheet'!$M$2)</f>
        <v>1</v>
      </c>
      <c r="AP105">
        <f>ROUNDDOWN(IF((AM105*AO105)&gt;'Info Sheet'!$B$21,'Info Sheet'!$B$21,(AM105*AO105)),0)</f>
        <v>188</v>
      </c>
      <c r="AQ105">
        <f t="shared" si="15"/>
        <v>4295.8</v>
      </c>
      <c r="AR105">
        <f t="shared" si="16"/>
        <v>3335.8</v>
      </c>
    </row>
    <row r="106" spans="1:44">
      <c r="A106" s="44">
        <v>53</v>
      </c>
      <c r="B106" s="32">
        <v>0.46076397452404538</v>
      </c>
      <c r="C106" s="32">
        <f t="shared" si="17"/>
        <v>154</v>
      </c>
      <c r="D106" t="str">
        <f>LOOKUP(B106,'Info Sheet'!$L$2:$L$3,'Info Sheet'!$J$2:$J$3)</f>
        <v>Non-Rainy</v>
      </c>
      <c r="E106">
        <f>IF(D106='Info Sheet'!$J$3,'Info Sheet'!$M$3,'Info Sheet'!$M$2)</f>
        <v>1</v>
      </c>
      <c r="F106">
        <f>ROUNDDOWN(IF((C106*E106)&gt;'Info Sheet'!$B$21,'Info Sheet'!$B$21,(C106*E106)),0)</f>
        <v>154</v>
      </c>
      <c r="G106">
        <f t="shared" si="20"/>
        <v>3518.9</v>
      </c>
      <c r="H106">
        <f t="shared" si="9"/>
        <v>2558.9</v>
      </c>
      <c r="M106" s="44">
        <v>53</v>
      </c>
      <c r="N106" s="32">
        <v>0.91299745505285101</v>
      </c>
      <c r="O106" s="32">
        <f t="shared" si="10"/>
        <v>193</v>
      </c>
      <c r="P106" t="str">
        <f>LOOKUP(N106,'Info Sheet'!$L$2:$L$3,'Info Sheet'!$J$2:$J$3)</f>
        <v>Non-Rainy</v>
      </c>
      <c r="Q106">
        <f>IF(P106='Info Sheet'!$J$3,'Info Sheet'!$M$3,'Info Sheet'!$M$2)</f>
        <v>1</v>
      </c>
      <c r="R106">
        <f>ROUNDDOWN(IF((O106*Q106)&gt;'Info Sheet'!$B$21,'Info Sheet'!$B$21,(O106*Q106)),0)</f>
        <v>188</v>
      </c>
      <c r="S106">
        <f t="shared" si="11"/>
        <v>4295.8</v>
      </c>
      <c r="T106">
        <f t="shared" si="12"/>
        <v>3335.8</v>
      </c>
      <c r="Y106" s="44">
        <v>53</v>
      </c>
      <c r="Z106" s="32">
        <v>0.29046811269020445</v>
      </c>
      <c r="AA106" s="32">
        <f t="shared" si="18"/>
        <v>176</v>
      </c>
      <c r="AB106" t="str">
        <f>LOOKUP(Z106,'Info Sheet'!$L$2:$L$3,'Info Sheet'!$J$2:$J$3)</f>
        <v>Rainy, p</v>
      </c>
      <c r="AC106">
        <f>IF(AB106='Info Sheet'!$J$3,'Info Sheet'!$M$3,'Info Sheet'!$M$2)</f>
        <v>0.7</v>
      </c>
      <c r="AD106">
        <f>ROUNDDOWN(IF((AA106*AC106)&gt;'Info Sheet'!$B$21,'Info Sheet'!$B$21,(AA106*AC106)),0)</f>
        <v>123</v>
      </c>
      <c r="AE106">
        <f t="shared" si="13"/>
        <v>2810.55</v>
      </c>
      <c r="AF106">
        <f t="shared" si="14"/>
        <v>1850.5500000000002</v>
      </c>
      <c r="AK106" s="44">
        <v>53</v>
      </c>
      <c r="AL106" s="51">
        <v>3.5963479999999999E-2</v>
      </c>
      <c r="AM106" s="32">
        <f t="shared" si="19"/>
        <v>136</v>
      </c>
      <c r="AN106" t="str">
        <f>LOOKUP(AL106,'Info Sheet'!$L$2:$L$3,'Info Sheet'!$J$2:$J$3)</f>
        <v>Rainy, p</v>
      </c>
      <c r="AO106">
        <f>IF(AN106='Info Sheet'!$J$3,'Info Sheet'!$M$3,'Info Sheet'!$M$2)</f>
        <v>0.7</v>
      </c>
      <c r="AP106">
        <f>ROUNDDOWN(IF((AM106*AO106)&gt;'Info Sheet'!$B$21,'Info Sheet'!$B$21,(AM106*AO106)),0)</f>
        <v>95</v>
      </c>
      <c r="AQ106">
        <f t="shared" si="15"/>
        <v>2170.75</v>
      </c>
      <c r="AR106">
        <f t="shared" si="16"/>
        <v>1210.75</v>
      </c>
    </row>
    <row r="107" spans="1:44">
      <c r="A107" s="44">
        <v>54</v>
      </c>
      <c r="B107" s="32">
        <v>0.8045196594922982</v>
      </c>
      <c r="C107" s="32">
        <f t="shared" si="17"/>
        <v>169</v>
      </c>
      <c r="D107" t="str">
        <f>LOOKUP(B107,'Info Sheet'!$L$2:$L$3,'Info Sheet'!$J$2:$J$3)</f>
        <v>Non-Rainy</v>
      </c>
      <c r="E107">
        <f>IF(D107='Info Sheet'!$J$3,'Info Sheet'!$M$3,'Info Sheet'!$M$2)</f>
        <v>1</v>
      </c>
      <c r="F107">
        <f>ROUNDDOWN(IF((C107*E107)&gt;'Info Sheet'!$B$21,'Info Sheet'!$B$21,(C107*E107)),0)</f>
        <v>169</v>
      </c>
      <c r="G107">
        <f t="shared" si="20"/>
        <v>3861.65</v>
      </c>
      <c r="H107">
        <f t="shared" si="9"/>
        <v>2901.65</v>
      </c>
      <c r="M107" s="44">
        <v>54</v>
      </c>
      <c r="N107" s="32">
        <v>7.5629480528563331E-2</v>
      </c>
      <c r="O107" s="32">
        <f t="shared" si="10"/>
        <v>147</v>
      </c>
      <c r="P107" t="str">
        <f>LOOKUP(N107,'Info Sheet'!$L$2:$L$3,'Info Sheet'!$J$2:$J$3)</f>
        <v>Rainy, p</v>
      </c>
      <c r="Q107">
        <f>IF(P107='Info Sheet'!$J$3,'Info Sheet'!$M$3,'Info Sheet'!$M$2)</f>
        <v>0.7</v>
      </c>
      <c r="R107">
        <f>ROUNDDOWN(IF((O107*Q107)&gt;'Info Sheet'!$B$21,'Info Sheet'!$B$21,(O107*Q107)),0)</f>
        <v>102</v>
      </c>
      <c r="S107">
        <f t="shared" si="11"/>
        <v>2330.7000000000003</v>
      </c>
      <c r="T107">
        <f t="shared" si="12"/>
        <v>1370.7000000000003</v>
      </c>
      <c r="Y107" s="44">
        <v>54</v>
      </c>
      <c r="Z107" s="32">
        <v>0.19451606435776225</v>
      </c>
      <c r="AA107" s="32">
        <f t="shared" si="18"/>
        <v>171</v>
      </c>
      <c r="AB107" t="str">
        <f>LOOKUP(Z107,'Info Sheet'!$L$2:$L$3,'Info Sheet'!$J$2:$J$3)</f>
        <v>Rainy, p</v>
      </c>
      <c r="AC107">
        <f>IF(AB107='Info Sheet'!$J$3,'Info Sheet'!$M$3,'Info Sheet'!$M$2)</f>
        <v>0.7</v>
      </c>
      <c r="AD107">
        <f>ROUNDDOWN(IF((AA107*AC107)&gt;'Info Sheet'!$B$21,'Info Sheet'!$B$21,(AA107*AC107)),0)</f>
        <v>119</v>
      </c>
      <c r="AE107">
        <f t="shared" si="13"/>
        <v>2719.15</v>
      </c>
      <c r="AF107">
        <f t="shared" si="14"/>
        <v>1759.15</v>
      </c>
      <c r="AK107" s="44">
        <v>54</v>
      </c>
      <c r="AL107" s="51">
        <v>0.44680402000000002</v>
      </c>
      <c r="AM107" s="32">
        <f t="shared" si="19"/>
        <v>164</v>
      </c>
      <c r="AN107" t="str">
        <f>LOOKUP(AL107,'Info Sheet'!$L$2:$L$3,'Info Sheet'!$J$2:$J$3)</f>
        <v>Non-Rainy</v>
      </c>
      <c r="AO107">
        <f>IF(AN107='Info Sheet'!$J$3,'Info Sheet'!$M$3,'Info Sheet'!$M$2)</f>
        <v>1</v>
      </c>
      <c r="AP107">
        <f>ROUNDDOWN(IF((AM107*AO107)&gt;'Info Sheet'!$B$21,'Info Sheet'!$B$21,(AM107*AO107)),0)</f>
        <v>164</v>
      </c>
      <c r="AQ107">
        <f t="shared" si="15"/>
        <v>3747.4</v>
      </c>
      <c r="AR107">
        <f t="shared" si="16"/>
        <v>2787.4</v>
      </c>
    </row>
    <row r="108" spans="1:44">
      <c r="A108" s="44">
        <v>55</v>
      </c>
      <c r="B108" s="32">
        <v>0.62975392573719413</v>
      </c>
      <c r="C108" s="32">
        <f t="shared" si="17"/>
        <v>161</v>
      </c>
      <c r="D108" t="str">
        <f>LOOKUP(B108,'Info Sheet'!$L$2:$L$3,'Info Sheet'!$J$2:$J$3)</f>
        <v>Non-Rainy</v>
      </c>
      <c r="E108">
        <f>IF(D108='Info Sheet'!$J$3,'Info Sheet'!$M$3,'Info Sheet'!$M$2)</f>
        <v>1</v>
      </c>
      <c r="F108">
        <f>ROUNDDOWN(IF((C108*E108)&gt;'Info Sheet'!$B$21,'Info Sheet'!$B$21,(C108*E108)),0)</f>
        <v>161</v>
      </c>
      <c r="G108">
        <f t="shared" si="20"/>
        <v>3678.8500000000004</v>
      </c>
      <c r="H108">
        <f t="shared" si="9"/>
        <v>2718.8500000000004</v>
      </c>
      <c r="M108" s="44">
        <v>55</v>
      </c>
      <c r="N108" s="32">
        <v>0.33392895336669171</v>
      </c>
      <c r="O108" s="32">
        <f t="shared" si="10"/>
        <v>164</v>
      </c>
      <c r="P108" t="str">
        <f>LOOKUP(N108,'Info Sheet'!$L$2:$L$3,'Info Sheet'!$J$2:$J$3)</f>
        <v>Rainy, p</v>
      </c>
      <c r="Q108">
        <f>IF(P108='Info Sheet'!$J$3,'Info Sheet'!$M$3,'Info Sheet'!$M$2)</f>
        <v>0.7</v>
      </c>
      <c r="R108">
        <f>ROUNDDOWN(IF((O108*Q108)&gt;'Info Sheet'!$B$21,'Info Sheet'!$B$21,(O108*Q108)),0)</f>
        <v>114</v>
      </c>
      <c r="S108">
        <f t="shared" si="11"/>
        <v>2604.9</v>
      </c>
      <c r="T108">
        <f t="shared" si="12"/>
        <v>1644.9</v>
      </c>
      <c r="Y108" s="44">
        <v>55</v>
      </c>
      <c r="Z108" s="32">
        <v>0.15094585712985875</v>
      </c>
      <c r="AA108" s="32">
        <f t="shared" si="18"/>
        <v>168</v>
      </c>
      <c r="AB108" t="str">
        <f>LOOKUP(Z108,'Info Sheet'!$L$2:$L$3,'Info Sheet'!$J$2:$J$3)</f>
        <v>Rainy, p</v>
      </c>
      <c r="AC108">
        <f>IF(AB108='Info Sheet'!$J$3,'Info Sheet'!$M$3,'Info Sheet'!$M$2)</f>
        <v>0.7</v>
      </c>
      <c r="AD108">
        <f>ROUNDDOWN(IF((AA108*AC108)&gt;'Info Sheet'!$B$21,'Info Sheet'!$B$21,(AA108*AC108)),0)</f>
        <v>117</v>
      </c>
      <c r="AE108">
        <f t="shared" si="13"/>
        <v>2673.4500000000003</v>
      </c>
      <c r="AF108">
        <f t="shared" si="14"/>
        <v>1713.4500000000003</v>
      </c>
      <c r="AK108" s="44">
        <v>55</v>
      </c>
      <c r="AL108" s="51">
        <v>0.64050216000000004</v>
      </c>
      <c r="AM108" s="32">
        <f t="shared" si="19"/>
        <v>172</v>
      </c>
      <c r="AN108" t="str">
        <f>LOOKUP(AL108,'Info Sheet'!$L$2:$L$3,'Info Sheet'!$J$2:$J$3)</f>
        <v>Non-Rainy</v>
      </c>
      <c r="AO108">
        <f>IF(AN108='Info Sheet'!$J$3,'Info Sheet'!$M$3,'Info Sheet'!$M$2)</f>
        <v>1</v>
      </c>
      <c r="AP108">
        <f>ROUNDDOWN(IF((AM108*AO108)&gt;'Info Sheet'!$B$21,'Info Sheet'!$B$21,(AM108*AO108)),0)</f>
        <v>172</v>
      </c>
      <c r="AQ108">
        <f t="shared" si="15"/>
        <v>3930.2000000000003</v>
      </c>
      <c r="AR108">
        <f t="shared" si="16"/>
        <v>2970.2000000000003</v>
      </c>
    </row>
    <row r="109" spans="1:44">
      <c r="A109" s="44">
        <v>56</v>
      </c>
      <c r="B109" s="32">
        <v>0.31427380511094882</v>
      </c>
      <c r="C109" s="32">
        <f t="shared" si="17"/>
        <v>148</v>
      </c>
      <c r="D109" t="str">
        <f>LOOKUP(B109,'Info Sheet'!$L$2:$L$3,'Info Sheet'!$J$2:$J$3)</f>
        <v>Rainy, p</v>
      </c>
      <c r="E109">
        <f>IF(D109='Info Sheet'!$J$3,'Info Sheet'!$M$3,'Info Sheet'!$M$2)</f>
        <v>0.7</v>
      </c>
      <c r="F109">
        <f>ROUNDDOWN(IF((C109*E109)&gt;'Info Sheet'!$B$21,'Info Sheet'!$B$21,(C109*E109)),0)</f>
        <v>103</v>
      </c>
      <c r="G109">
        <f t="shared" si="20"/>
        <v>2353.5500000000002</v>
      </c>
      <c r="H109">
        <f t="shared" si="9"/>
        <v>1393.5500000000002</v>
      </c>
      <c r="M109" s="44">
        <v>56</v>
      </c>
      <c r="N109" s="32">
        <v>0.35703423734455231</v>
      </c>
      <c r="O109" s="32">
        <f t="shared" si="10"/>
        <v>165</v>
      </c>
      <c r="P109" t="str">
        <f>LOOKUP(N109,'Info Sheet'!$L$2:$L$3,'Info Sheet'!$J$2:$J$3)</f>
        <v>Rainy, p</v>
      </c>
      <c r="Q109">
        <f>IF(P109='Info Sheet'!$J$3,'Info Sheet'!$M$3,'Info Sheet'!$M$2)</f>
        <v>0.7</v>
      </c>
      <c r="R109">
        <f>ROUNDDOWN(IF((O109*Q109)&gt;'Info Sheet'!$B$21,'Info Sheet'!$B$21,(O109*Q109)),0)</f>
        <v>115</v>
      </c>
      <c r="S109">
        <f t="shared" si="11"/>
        <v>2627.75</v>
      </c>
      <c r="T109">
        <f t="shared" si="12"/>
        <v>1667.75</v>
      </c>
      <c r="Y109" s="44">
        <v>56</v>
      </c>
      <c r="Z109" s="32">
        <v>0.68430578205826331</v>
      </c>
      <c r="AA109" s="32">
        <f t="shared" si="18"/>
        <v>194</v>
      </c>
      <c r="AB109" t="str">
        <f>LOOKUP(Z109,'Info Sheet'!$L$2:$L$3,'Info Sheet'!$J$2:$J$3)</f>
        <v>Non-Rainy</v>
      </c>
      <c r="AC109">
        <f>IF(AB109='Info Sheet'!$J$3,'Info Sheet'!$M$3,'Info Sheet'!$M$2)</f>
        <v>1</v>
      </c>
      <c r="AD109">
        <f>ROUNDDOWN(IF((AA109*AC109)&gt;'Info Sheet'!$B$21,'Info Sheet'!$B$21,(AA109*AC109)),0)</f>
        <v>188</v>
      </c>
      <c r="AE109">
        <f t="shared" si="13"/>
        <v>4295.8</v>
      </c>
      <c r="AF109">
        <f t="shared" si="14"/>
        <v>3335.8</v>
      </c>
      <c r="AK109" s="44">
        <v>56</v>
      </c>
      <c r="AL109" s="51">
        <v>0.74488089000000002</v>
      </c>
      <c r="AM109" s="32">
        <f t="shared" si="19"/>
        <v>177</v>
      </c>
      <c r="AN109" t="str">
        <f>LOOKUP(AL109,'Info Sheet'!$L$2:$L$3,'Info Sheet'!$J$2:$J$3)</f>
        <v>Non-Rainy</v>
      </c>
      <c r="AO109">
        <f>IF(AN109='Info Sheet'!$J$3,'Info Sheet'!$M$3,'Info Sheet'!$M$2)</f>
        <v>1</v>
      </c>
      <c r="AP109">
        <f>ROUNDDOWN(IF((AM109*AO109)&gt;'Info Sheet'!$B$21,'Info Sheet'!$B$21,(AM109*AO109)),0)</f>
        <v>177</v>
      </c>
      <c r="AQ109">
        <f t="shared" si="15"/>
        <v>4044.4500000000003</v>
      </c>
      <c r="AR109">
        <f t="shared" si="16"/>
        <v>3084.4500000000003</v>
      </c>
    </row>
    <row r="110" spans="1:44">
      <c r="A110" s="44">
        <v>57</v>
      </c>
      <c r="B110" s="32">
        <v>0.3830373076230863</v>
      </c>
      <c r="C110" s="32">
        <f t="shared" si="17"/>
        <v>151</v>
      </c>
      <c r="D110" t="str">
        <f>LOOKUP(B110,'Info Sheet'!$L$2:$L$3,'Info Sheet'!$J$2:$J$3)</f>
        <v>Rainy, p</v>
      </c>
      <c r="E110">
        <f>IF(D110='Info Sheet'!$J$3,'Info Sheet'!$M$3,'Info Sheet'!$M$2)</f>
        <v>0.7</v>
      </c>
      <c r="F110">
        <f>ROUNDDOWN(IF((C110*E110)&gt;'Info Sheet'!$B$21,'Info Sheet'!$B$21,(C110*E110)),0)</f>
        <v>105</v>
      </c>
      <c r="G110">
        <f t="shared" si="20"/>
        <v>2399.25</v>
      </c>
      <c r="H110">
        <f t="shared" si="9"/>
        <v>1439.25</v>
      </c>
      <c r="M110" s="44">
        <v>57</v>
      </c>
      <c r="N110" s="32">
        <v>0.4527677089548966</v>
      </c>
      <c r="O110" s="32">
        <f t="shared" si="10"/>
        <v>169</v>
      </c>
      <c r="P110" t="str">
        <f>LOOKUP(N110,'Info Sheet'!$L$2:$L$3,'Info Sheet'!$J$2:$J$3)</f>
        <v>Non-Rainy</v>
      </c>
      <c r="Q110">
        <f>IF(P110='Info Sheet'!$J$3,'Info Sheet'!$M$3,'Info Sheet'!$M$2)</f>
        <v>1</v>
      </c>
      <c r="R110">
        <f>ROUNDDOWN(IF((O110*Q110)&gt;'Info Sheet'!$B$21,'Info Sheet'!$B$21,(O110*Q110)),0)</f>
        <v>169</v>
      </c>
      <c r="S110">
        <f t="shared" si="11"/>
        <v>3861.65</v>
      </c>
      <c r="T110">
        <f t="shared" si="12"/>
        <v>2901.65</v>
      </c>
      <c r="Y110" s="44">
        <v>57</v>
      </c>
      <c r="Z110" s="32">
        <v>0.2127294558028181</v>
      </c>
      <c r="AA110" s="32">
        <f t="shared" si="18"/>
        <v>172</v>
      </c>
      <c r="AB110" t="str">
        <f>LOOKUP(Z110,'Info Sheet'!$L$2:$L$3,'Info Sheet'!$J$2:$J$3)</f>
        <v>Rainy, p</v>
      </c>
      <c r="AC110">
        <f>IF(AB110='Info Sheet'!$J$3,'Info Sheet'!$M$3,'Info Sheet'!$M$2)</f>
        <v>0.7</v>
      </c>
      <c r="AD110">
        <f>ROUNDDOWN(IF((AA110*AC110)&gt;'Info Sheet'!$B$21,'Info Sheet'!$B$21,(AA110*AC110)),0)</f>
        <v>120</v>
      </c>
      <c r="AE110">
        <f t="shared" si="13"/>
        <v>2742</v>
      </c>
      <c r="AF110">
        <f t="shared" si="14"/>
        <v>1782</v>
      </c>
      <c r="AK110" s="44">
        <v>57</v>
      </c>
      <c r="AL110" s="51">
        <v>0.97018167</v>
      </c>
      <c r="AM110" s="32">
        <f t="shared" si="19"/>
        <v>197</v>
      </c>
      <c r="AN110" t="str">
        <f>LOOKUP(AL110,'Info Sheet'!$L$2:$L$3,'Info Sheet'!$J$2:$J$3)</f>
        <v>Non-Rainy</v>
      </c>
      <c r="AO110">
        <f>IF(AN110='Info Sheet'!$J$3,'Info Sheet'!$M$3,'Info Sheet'!$M$2)</f>
        <v>1</v>
      </c>
      <c r="AP110">
        <f>ROUNDDOWN(IF((AM110*AO110)&gt;'Info Sheet'!$B$21,'Info Sheet'!$B$21,(AM110*AO110)),0)</f>
        <v>188</v>
      </c>
      <c r="AQ110">
        <f t="shared" si="15"/>
        <v>4295.8</v>
      </c>
      <c r="AR110">
        <f t="shared" si="16"/>
        <v>3335.8</v>
      </c>
    </row>
    <row r="111" spans="1:44">
      <c r="A111" s="44">
        <v>58</v>
      </c>
      <c r="B111" s="32">
        <v>5.3688928508344169E-3</v>
      </c>
      <c r="C111" s="32">
        <f t="shared" si="17"/>
        <v>115</v>
      </c>
      <c r="D111" t="str">
        <f>LOOKUP(B111,'Info Sheet'!$L$2:$L$3,'Info Sheet'!$J$2:$J$3)</f>
        <v>Rainy, p</v>
      </c>
      <c r="E111">
        <f>IF(D111='Info Sheet'!$J$3,'Info Sheet'!$M$3,'Info Sheet'!$M$2)</f>
        <v>0.7</v>
      </c>
      <c r="F111">
        <f>ROUNDDOWN(IF((C111*E111)&gt;'Info Sheet'!$B$21,'Info Sheet'!$B$21,(C111*E111)),0)</f>
        <v>80</v>
      </c>
      <c r="G111">
        <f t="shared" si="20"/>
        <v>1828</v>
      </c>
      <c r="H111">
        <f t="shared" si="9"/>
        <v>868</v>
      </c>
      <c r="M111" s="44">
        <v>58</v>
      </c>
      <c r="N111" s="32">
        <v>0.67878028226613929</v>
      </c>
      <c r="O111" s="32">
        <f t="shared" si="10"/>
        <v>178</v>
      </c>
      <c r="P111" t="str">
        <f>LOOKUP(N111,'Info Sheet'!$L$2:$L$3,'Info Sheet'!$J$2:$J$3)</f>
        <v>Non-Rainy</v>
      </c>
      <c r="Q111">
        <f>IF(P111='Info Sheet'!$J$3,'Info Sheet'!$M$3,'Info Sheet'!$M$2)</f>
        <v>1</v>
      </c>
      <c r="R111">
        <f>ROUNDDOWN(IF((O111*Q111)&gt;'Info Sheet'!$B$21,'Info Sheet'!$B$21,(O111*Q111)),0)</f>
        <v>178</v>
      </c>
      <c r="S111">
        <f t="shared" si="11"/>
        <v>4067.3</v>
      </c>
      <c r="T111">
        <f t="shared" si="12"/>
        <v>3107.3</v>
      </c>
      <c r="Y111" s="44">
        <v>58</v>
      </c>
      <c r="Z111" s="32">
        <v>0.26216266982488001</v>
      </c>
      <c r="AA111" s="32">
        <f t="shared" si="18"/>
        <v>175</v>
      </c>
      <c r="AB111" t="str">
        <f>LOOKUP(Z111,'Info Sheet'!$L$2:$L$3,'Info Sheet'!$J$2:$J$3)</f>
        <v>Rainy, p</v>
      </c>
      <c r="AC111">
        <f>IF(AB111='Info Sheet'!$J$3,'Info Sheet'!$M$3,'Info Sheet'!$M$2)</f>
        <v>0.7</v>
      </c>
      <c r="AD111">
        <f>ROUNDDOWN(IF((AA111*AC111)&gt;'Info Sheet'!$B$21,'Info Sheet'!$B$21,(AA111*AC111)),0)</f>
        <v>122</v>
      </c>
      <c r="AE111">
        <f t="shared" si="13"/>
        <v>2787.7000000000003</v>
      </c>
      <c r="AF111">
        <f t="shared" si="14"/>
        <v>1827.7000000000003</v>
      </c>
      <c r="AK111" s="44">
        <v>58</v>
      </c>
      <c r="AL111" s="51">
        <v>0.67460449</v>
      </c>
      <c r="AM111" s="32">
        <f t="shared" si="19"/>
        <v>173</v>
      </c>
      <c r="AN111" t="str">
        <f>LOOKUP(AL111,'Info Sheet'!$L$2:$L$3,'Info Sheet'!$J$2:$J$3)</f>
        <v>Non-Rainy</v>
      </c>
      <c r="AO111">
        <f>IF(AN111='Info Sheet'!$J$3,'Info Sheet'!$M$3,'Info Sheet'!$M$2)</f>
        <v>1</v>
      </c>
      <c r="AP111">
        <f>ROUNDDOWN(IF((AM111*AO111)&gt;'Info Sheet'!$B$21,'Info Sheet'!$B$21,(AM111*AO111)),0)</f>
        <v>173</v>
      </c>
      <c r="AQ111">
        <f t="shared" si="15"/>
        <v>3953.05</v>
      </c>
      <c r="AR111">
        <f t="shared" si="16"/>
        <v>2993.05</v>
      </c>
    </row>
    <row r="112" spans="1:44">
      <c r="A112" s="44">
        <v>59</v>
      </c>
      <c r="B112" s="32">
        <v>0.8386983403233278</v>
      </c>
      <c r="C112" s="32">
        <f t="shared" si="17"/>
        <v>171</v>
      </c>
      <c r="D112" t="str">
        <f>LOOKUP(B112,'Info Sheet'!$L$2:$L$3,'Info Sheet'!$J$2:$J$3)</f>
        <v>Non-Rainy</v>
      </c>
      <c r="E112">
        <f>IF(D112='Info Sheet'!$J$3,'Info Sheet'!$M$3,'Info Sheet'!$M$2)</f>
        <v>1</v>
      </c>
      <c r="F112">
        <f>ROUNDDOWN(IF((C112*E112)&gt;'Info Sheet'!$B$21,'Info Sheet'!$B$21,(C112*E112)),0)</f>
        <v>171</v>
      </c>
      <c r="G112">
        <f t="shared" si="20"/>
        <v>3907.3500000000004</v>
      </c>
      <c r="H112">
        <f t="shared" si="9"/>
        <v>2947.3500000000004</v>
      </c>
      <c r="M112" s="44">
        <v>59</v>
      </c>
      <c r="N112" s="32">
        <v>0.26471533931650448</v>
      </c>
      <c r="O112" s="32">
        <f t="shared" si="10"/>
        <v>160</v>
      </c>
      <c r="P112" t="str">
        <f>LOOKUP(N112,'Info Sheet'!$L$2:$L$3,'Info Sheet'!$J$2:$J$3)</f>
        <v>Rainy, p</v>
      </c>
      <c r="Q112">
        <f>IF(P112='Info Sheet'!$J$3,'Info Sheet'!$M$3,'Info Sheet'!$M$2)</f>
        <v>0.7</v>
      </c>
      <c r="R112">
        <f>ROUNDDOWN(IF((O112*Q112)&gt;'Info Sheet'!$B$21,'Info Sheet'!$B$21,(O112*Q112)),0)</f>
        <v>112</v>
      </c>
      <c r="S112">
        <f t="shared" si="11"/>
        <v>2559.2000000000003</v>
      </c>
      <c r="T112">
        <f t="shared" si="12"/>
        <v>1599.2000000000003</v>
      </c>
      <c r="Y112" s="44">
        <v>59</v>
      </c>
      <c r="Z112" s="32">
        <v>0.90068471760432078</v>
      </c>
      <c r="AA112" s="32">
        <f t="shared" si="18"/>
        <v>209</v>
      </c>
      <c r="AB112" t="str">
        <f>LOOKUP(Z112,'Info Sheet'!$L$2:$L$3,'Info Sheet'!$J$2:$J$3)</f>
        <v>Non-Rainy</v>
      </c>
      <c r="AC112">
        <f>IF(AB112='Info Sheet'!$J$3,'Info Sheet'!$M$3,'Info Sheet'!$M$2)</f>
        <v>1</v>
      </c>
      <c r="AD112">
        <f>ROUNDDOWN(IF((AA112*AC112)&gt;'Info Sheet'!$B$21,'Info Sheet'!$B$21,(AA112*AC112)),0)</f>
        <v>188</v>
      </c>
      <c r="AE112">
        <f t="shared" si="13"/>
        <v>4295.8</v>
      </c>
      <c r="AF112">
        <f t="shared" si="14"/>
        <v>3335.8</v>
      </c>
      <c r="AK112" s="44">
        <v>59</v>
      </c>
      <c r="AL112" s="51">
        <v>0.97807741000000004</v>
      </c>
      <c r="AM112" s="32">
        <f t="shared" si="19"/>
        <v>199</v>
      </c>
      <c r="AN112" t="str">
        <f>LOOKUP(AL112,'Info Sheet'!$L$2:$L$3,'Info Sheet'!$J$2:$J$3)</f>
        <v>Non-Rainy</v>
      </c>
      <c r="AO112">
        <f>IF(AN112='Info Sheet'!$J$3,'Info Sheet'!$M$3,'Info Sheet'!$M$2)</f>
        <v>1</v>
      </c>
      <c r="AP112">
        <f>ROUNDDOWN(IF((AM112*AO112)&gt;'Info Sheet'!$B$21,'Info Sheet'!$B$21,(AM112*AO112)),0)</f>
        <v>188</v>
      </c>
      <c r="AQ112">
        <f t="shared" si="15"/>
        <v>4295.8</v>
      </c>
      <c r="AR112">
        <f t="shared" si="16"/>
        <v>3335.8</v>
      </c>
    </row>
    <row r="113" spans="1:44">
      <c r="A113" s="44">
        <v>60</v>
      </c>
      <c r="B113" s="32">
        <v>0.39990661975731545</v>
      </c>
      <c r="C113" s="32">
        <f t="shared" si="17"/>
        <v>151</v>
      </c>
      <c r="D113" t="str">
        <f>LOOKUP(B113,'Info Sheet'!$L$2:$L$3,'Info Sheet'!$J$2:$J$3)</f>
        <v>Rainy, p</v>
      </c>
      <c r="E113">
        <f>IF(D113='Info Sheet'!$J$3,'Info Sheet'!$M$3,'Info Sheet'!$M$2)</f>
        <v>0.7</v>
      </c>
      <c r="F113">
        <f>ROUNDDOWN(IF((C113*E113)&gt;'Info Sheet'!$B$21,'Info Sheet'!$B$21,(C113*E113)),0)</f>
        <v>105</v>
      </c>
      <c r="G113">
        <f t="shared" si="20"/>
        <v>2399.25</v>
      </c>
      <c r="H113">
        <f t="shared" si="9"/>
        <v>1439.25</v>
      </c>
      <c r="M113" s="44">
        <v>60</v>
      </c>
      <c r="N113" s="32">
        <v>0.56010501999402629</v>
      </c>
      <c r="O113" s="32">
        <f t="shared" si="10"/>
        <v>173</v>
      </c>
      <c r="P113" t="str">
        <f>LOOKUP(N113,'Info Sheet'!$L$2:$L$3,'Info Sheet'!$J$2:$J$3)</f>
        <v>Non-Rainy</v>
      </c>
      <c r="Q113">
        <f>IF(P113='Info Sheet'!$J$3,'Info Sheet'!$M$3,'Info Sheet'!$M$2)</f>
        <v>1</v>
      </c>
      <c r="R113">
        <f>ROUNDDOWN(IF((O113*Q113)&gt;'Info Sheet'!$B$21,'Info Sheet'!$B$21,(O113*Q113)),0)</f>
        <v>173</v>
      </c>
      <c r="S113">
        <f t="shared" si="11"/>
        <v>3953.05</v>
      </c>
      <c r="T113">
        <f t="shared" si="12"/>
        <v>2993.05</v>
      </c>
      <c r="Y113" s="44">
        <v>60</v>
      </c>
      <c r="Z113" s="32">
        <v>0.61305746475368283</v>
      </c>
      <c r="AA113" s="32">
        <f t="shared" si="18"/>
        <v>191</v>
      </c>
      <c r="AB113" t="str">
        <f>LOOKUP(Z113,'Info Sheet'!$L$2:$L$3,'Info Sheet'!$J$2:$J$3)</f>
        <v>Non-Rainy</v>
      </c>
      <c r="AC113">
        <f>IF(AB113='Info Sheet'!$J$3,'Info Sheet'!$M$3,'Info Sheet'!$M$2)</f>
        <v>1</v>
      </c>
      <c r="AD113">
        <f>ROUNDDOWN(IF((AA113*AC113)&gt;'Info Sheet'!$B$21,'Info Sheet'!$B$21,(AA113*AC113)),0)</f>
        <v>188</v>
      </c>
      <c r="AE113">
        <f t="shared" si="13"/>
        <v>4295.8</v>
      </c>
      <c r="AF113">
        <f t="shared" si="14"/>
        <v>3335.8</v>
      </c>
      <c r="AK113" s="44">
        <v>60</v>
      </c>
      <c r="AL113" s="51">
        <v>0.36662308999999998</v>
      </c>
      <c r="AM113" s="32">
        <f t="shared" si="19"/>
        <v>160</v>
      </c>
      <c r="AN113" t="str">
        <f>LOOKUP(AL113,'Info Sheet'!$L$2:$L$3,'Info Sheet'!$J$2:$J$3)</f>
        <v>Rainy, p</v>
      </c>
      <c r="AO113">
        <f>IF(AN113='Info Sheet'!$J$3,'Info Sheet'!$M$3,'Info Sheet'!$M$2)</f>
        <v>0.7</v>
      </c>
      <c r="AP113">
        <f>ROUNDDOWN(IF((AM113*AO113)&gt;'Info Sheet'!$B$21,'Info Sheet'!$B$21,(AM113*AO113)),0)</f>
        <v>112</v>
      </c>
      <c r="AQ113">
        <f t="shared" si="15"/>
        <v>2559.2000000000003</v>
      </c>
      <c r="AR113">
        <f t="shared" si="16"/>
        <v>1599.2000000000003</v>
      </c>
    </row>
    <row r="114" spans="1:44">
      <c r="A114" s="44">
        <v>61</v>
      </c>
      <c r="B114" s="32">
        <v>0.49603358547525644</v>
      </c>
      <c r="C114" s="32">
        <f t="shared" si="17"/>
        <v>155</v>
      </c>
      <c r="D114" t="str">
        <f>LOOKUP(B114,'Info Sheet'!$L$2:$L$3,'Info Sheet'!$J$2:$J$3)</f>
        <v>Non-Rainy</v>
      </c>
      <c r="E114">
        <f>IF(D114='Info Sheet'!$J$3,'Info Sheet'!$M$3,'Info Sheet'!$M$2)</f>
        <v>1</v>
      </c>
      <c r="F114">
        <f>ROUNDDOWN(IF((C114*E114)&gt;'Info Sheet'!$B$21,'Info Sheet'!$B$21,(C114*E114)),0)</f>
        <v>155</v>
      </c>
      <c r="G114">
        <f t="shared" si="20"/>
        <v>3541.75</v>
      </c>
      <c r="H114">
        <f t="shared" si="9"/>
        <v>2581.75</v>
      </c>
      <c r="M114" s="44">
        <v>61</v>
      </c>
      <c r="N114" s="32">
        <v>0.34837144932098651</v>
      </c>
      <c r="O114" s="32">
        <f t="shared" si="10"/>
        <v>164</v>
      </c>
      <c r="P114" t="str">
        <f>LOOKUP(N114,'Info Sheet'!$L$2:$L$3,'Info Sheet'!$J$2:$J$3)</f>
        <v>Rainy, p</v>
      </c>
      <c r="Q114">
        <f>IF(P114='Info Sheet'!$J$3,'Info Sheet'!$M$3,'Info Sheet'!$M$2)</f>
        <v>0.7</v>
      </c>
      <c r="R114">
        <f>ROUNDDOWN(IF((O114*Q114)&gt;'Info Sheet'!$B$21,'Info Sheet'!$B$21,(O114*Q114)),0)</f>
        <v>114</v>
      </c>
      <c r="S114">
        <f t="shared" si="11"/>
        <v>2604.9</v>
      </c>
      <c r="T114">
        <f t="shared" si="12"/>
        <v>1644.9</v>
      </c>
      <c r="Y114" s="44">
        <v>61</v>
      </c>
      <c r="Z114" s="32">
        <v>0.51843173126480246</v>
      </c>
      <c r="AA114" s="32">
        <f t="shared" si="18"/>
        <v>187</v>
      </c>
      <c r="AB114" t="str">
        <f>LOOKUP(Z114,'Info Sheet'!$L$2:$L$3,'Info Sheet'!$J$2:$J$3)</f>
        <v>Non-Rainy</v>
      </c>
      <c r="AC114">
        <f>IF(AB114='Info Sheet'!$J$3,'Info Sheet'!$M$3,'Info Sheet'!$M$2)</f>
        <v>1</v>
      </c>
      <c r="AD114">
        <f>ROUNDDOWN(IF((AA114*AC114)&gt;'Info Sheet'!$B$21,'Info Sheet'!$B$21,(AA114*AC114)),0)</f>
        <v>187</v>
      </c>
      <c r="AE114">
        <f t="shared" si="13"/>
        <v>4272.95</v>
      </c>
      <c r="AF114">
        <f t="shared" si="14"/>
        <v>3312.95</v>
      </c>
      <c r="AK114" s="44">
        <v>61</v>
      </c>
      <c r="AL114" s="51">
        <v>0.10209906000000001</v>
      </c>
      <c r="AM114" s="32">
        <f t="shared" si="19"/>
        <v>145</v>
      </c>
      <c r="AN114" t="str">
        <f>LOOKUP(AL114,'Info Sheet'!$L$2:$L$3,'Info Sheet'!$J$2:$J$3)</f>
        <v>Rainy, p</v>
      </c>
      <c r="AO114">
        <f>IF(AN114='Info Sheet'!$J$3,'Info Sheet'!$M$3,'Info Sheet'!$M$2)</f>
        <v>0.7</v>
      </c>
      <c r="AP114">
        <f>ROUNDDOWN(IF((AM114*AO114)&gt;'Info Sheet'!$B$21,'Info Sheet'!$B$21,(AM114*AO114)),0)</f>
        <v>101</v>
      </c>
      <c r="AQ114">
        <f t="shared" si="15"/>
        <v>2307.8500000000004</v>
      </c>
      <c r="AR114">
        <f t="shared" si="16"/>
        <v>1347.8500000000004</v>
      </c>
    </row>
    <row r="115" spans="1:44">
      <c r="A115" s="44">
        <v>62</v>
      </c>
      <c r="B115" s="32">
        <v>0.8687972849360529</v>
      </c>
      <c r="C115" s="32">
        <f t="shared" si="17"/>
        <v>173</v>
      </c>
      <c r="D115" t="str">
        <f>LOOKUP(B115,'Info Sheet'!$L$2:$L$3,'Info Sheet'!$J$2:$J$3)</f>
        <v>Non-Rainy</v>
      </c>
      <c r="E115">
        <f>IF(D115='Info Sheet'!$J$3,'Info Sheet'!$M$3,'Info Sheet'!$M$2)</f>
        <v>1</v>
      </c>
      <c r="F115">
        <f>ROUNDDOWN(IF((C115*E115)&gt;'Info Sheet'!$B$21,'Info Sheet'!$B$21,(C115*E115)),0)</f>
        <v>173</v>
      </c>
      <c r="G115">
        <f t="shared" si="20"/>
        <v>3953.05</v>
      </c>
      <c r="H115">
        <f t="shared" si="9"/>
        <v>2993.05</v>
      </c>
      <c r="M115" s="44">
        <v>62</v>
      </c>
      <c r="N115" s="32">
        <v>0.18042957477674426</v>
      </c>
      <c r="O115" s="32">
        <f t="shared" si="10"/>
        <v>156</v>
      </c>
      <c r="P115" t="str">
        <f>LOOKUP(N115,'Info Sheet'!$L$2:$L$3,'Info Sheet'!$J$2:$J$3)</f>
        <v>Rainy, p</v>
      </c>
      <c r="Q115">
        <f>IF(P115='Info Sheet'!$J$3,'Info Sheet'!$M$3,'Info Sheet'!$M$2)</f>
        <v>0.7</v>
      </c>
      <c r="R115">
        <f>ROUNDDOWN(IF((O115*Q115)&gt;'Info Sheet'!$B$21,'Info Sheet'!$B$21,(O115*Q115)),0)</f>
        <v>109</v>
      </c>
      <c r="S115">
        <f t="shared" si="11"/>
        <v>2490.65</v>
      </c>
      <c r="T115">
        <f t="shared" si="12"/>
        <v>1530.65</v>
      </c>
      <c r="Y115" s="44">
        <v>62</v>
      </c>
      <c r="Z115" s="32">
        <v>0.17197969790672907</v>
      </c>
      <c r="AA115" s="32">
        <f t="shared" si="18"/>
        <v>169</v>
      </c>
      <c r="AB115" t="str">
        <f>LOOKUP(Z115,'Info Sheet'!$L$2:$L$3,'Info Sheet'!$J$2:$J$3)</f>
        <v>Rainy, p</v>
      </c>
      <c r="AC115">
        <f>IF(AB115='Info Sheet'!$J$3,'Info Sheet'!$M$3,'Info Sheet'!$M$2)</f>
        <v>0.7</v>
      </c>
      <c r="AD115">
        <f>ROUNDDOWN(IF((AA115*AC115)&gt;'Info Sheet'!$B$21,'Info Sheet'!$B$21,(AA115*AC115)),0)</f>
        <v>118</v>
      </c>
      <c r="AE115">
        <f t="shared" si="13"/>
        <v>2696.3</v>
      </c>
      <c r="AF115">
        <f t="shared" si="14"/>
        <v>1736.3000000000002</v>
      </c>
      <c r="AK115" s="44">
        <v>62</v>
      </c>
      <c r="AL115" s="51">
        <v>0.26767686000000002</v>
      </c>
      <c r="AM115" s="32">
        <f t="shared" si="19"/>
        <v>156</v>
      </c>
      <c r="AN115" t="str">
        <f>LOOKUP(AL115,'Info Sheet'!$L$2:$L$3,'Info Sheet'!$J$2:$J$3)</f>
        <v>Rainy, p</v>
      </c>
      <c r="AO115">
        <f>IF(AN115='Info Sheet'!$J$3,'Info Sheet'!$M$3,'Info Sheet'!$M$2)</f>
        <v>0.7</v>
      </c>
      <c r="AP115">
        <f>ROUNDDOWN(IF((AM115*AO115)&gt;'Info Sheet'!$B$21,'Info Sheet'!$B$21,(AM115*AO115)),0)</f>
        <v>109</v>
      </c>
      <c r="AQ115">
        <f t="shared" si="15"/>
        <v>2490.65</v>
      </c>
      <c r="AR115">
        <f t="shared" si="16"/>
        <v>1530.65</v>
      </c>
    </row>
    <row r="116" spans="1:44">
      <c r="A116" s="44">
        <v>63</v>
      </c>
      <c r="B116" s="32">
        <v>9.1759040086288324E-2</v>
      </c>
      <c r="C116" s="32">
        <f t="shared" si="17"/>
        <v>134</v>
      </c>
      <c r="D116" t="str">
        <f>LOOKUP(B116,'Info Sheet'!$L$2:$L$3,'Info Sheet'!$J$2:$J$3)</f>
        <v>Rainy, p</v>
      </c>
      <c r="E116">
        <f>IF(D116='Info Sheet'!$J$3,'Info Sheet'!$M$3,'Info Sheet'!$M$2)</f>
        <v>0.7</v>
      </c>
      <c r="F116">
        <f>ROUNDDOWN(IF((C116*E116)&gt;'Info Sheet'!$B$21,'Info Sheet'!$B$21,(C116*E116)),0)</f>
        <v>93</v>
      </c>
      <c r="G116">
        <f t="shared" si="20"/>
        <v>2125.0500000000002</v>
      </c>
      <c r="H116">
        <f t="shared" si="9"/>
        <v>1165.0500000000002</v>
      </c>
      <c r="M116" s="44">
        <v>63</v>
      </c>
      <c r="N116" s="32">
        <v>0.93027473129214122</v>
      </c>
      <c r="O116" s="32">
        <f t="shared" si="10"/>
        <v>195</v>
      </c>
      <c r="P116" t="str">
        <f>LOOKUP(N116,'Info Sheet'!$L$2:$L$3,'Info Sheet'!$J$2:$J$3)</f>
        <v>Non-Rainy</v>
      </c>
      <c r="Q116">
        <f>IF(P116='Info Sheet'!$J$3,'Info Sheet'!$M$3,'Info Sheet'!$M$2)</f>
        <v>1</v>
      </c>
      <c r="R116">
        <f>ROUNDDOWN(IF((O116*Q116)&gt;'Info Sheet'!$B$21,'Info Sheet'!$B$21,(O116*Q116)),0)</f>
        <v>188</v>
      </c>
      <c r="S116">
        <f t="shared" si="11"/>
        <v>4295.8</v>
      </c>
      <c r="T116">
        <f t="shared" si="12"/>
        <v>3335.8</v>
      </c>
      <c r="Y116" s="44">
        <v>63</v>
      </c>
      <c r="Z116" s="32">
        <v>0.90307742921805434</v>
      </c>
      <c r="AA116" s="32">
        <f t="shared" si="18"/>
        <v>209</v>
      </c>
      <c r="AB116" t="str">
        <f>LOOKUP(Z116,'Info Sheet'!$L$2:$L$3,'Info Sheet'!$J$2:$J$3)</f>
        <v>Non-Rainy</v>
      </c>
      <c r="AC116">
        <f>IF(AB116='Info Sheet'!$J$3,'Info Sheet'!$M$3,'Info Sheet'!$M$2)</f>
        <v>1</v>
      </c>
      <c r="AD116">
        <f>ROUNDDOWN(IF((AA116*AC116)&gt;'Info Sheet'!$B$21,'Info Sheet'!$B$21,(AA116*AC116)),0)</f>
        <v>188</v>
      </c>
      <c r="AE116">
        <f t="shared" si="13"/>
        <v>4295.8</v>
      </c>
      <c r="AF116">
        <f t="shared" si="14"/>
        <v>3335.8</v>
      </c>
      <c r="AK116" s="44">
        <v>63</v>
      </c>
      <c r="AL116" s="51">
        <v>0.38835962000000002</v>
      </c>
      <c r="AM116" s="32">
        <f t="shared" si="19"/>
        <v>161</v>
      </c>
      <c r="AN116" t="str">
        <f>LOOKUP(AL116,'Info Sheet'!$L$2:$L$3,'Info Sheet'!$J$2:$J$3)</f>
        <v>Rainy, p</v>
      </c>
      <c r="AO116">
        <f>IF(AN116='Info Sheet'!$J$3,'Info Sheet'!$M$3,'Info Sheet'!$M$2)</f>
        <v>0.7</v>
      </c>
      <c r="AP116">
        <f>ROUNDDOWN(IF((AM116*AO116)&gt;'Info Sheet'!$B$21,'Info Sheet'!$B$21,(AM116*AO116)),0)</f>
        <v>112</v>
      </c>
      <c r="AQ116">
        <f t="shared" si="15"/>
        <v>2559.2000000000003</v>
      </c>
      <c r="AR116">
        <f t="shared" si="16"/>
        <v>1599.2000000000003</v>
      </c>
    </row>
    <row r="117" spans="1:44">
      <c r="A117" s="44">
        <v>64</v>
      </c>
      <c r="B117" s="32">
        <v>0.75425440813429834</v>
      </c>
      <c r="C117" s="32">
        <f t="shared" si="17"/>
        <v>167</v>
      </c>
      <c r="D117" t="str">
        <f>LOOKUP(B117,'Info Sheet'!$L$2:$L$3,'Info Sheet'!$J$2:$J$3)</f>
        <v>Non-Rainy</v>
      </c>
      <c r="E117">
        <f>IF(D117='Info Sheet'!$J$3,'Info Sheet'!$M$3,'Info Sheet'!$M$2)</f>
        <v>1</v>
      </c>
      <c r="F117">
        <f>ROUNDDOWN(IF((C117*E117)&gt;'Info Sheet'!$B$21,'Info Sheet'!$B$21,(C117*E117)),0)</f>
        <v>167</v>
      </c>
      <c r="G117">
        <f t="shared" si="20"/>
        <v>3815.9500000000003</v>
      </c>
      <c r="H117">
        <f t="shared" si="9"/>
        <v>2855.9500000000003</v>
      </c>
      <c r="M117" s="44">
        <v>64</v>
      </c>
      <c r="N117" s="32">
        <v>6.0809146257460034E-2</v>
      </c>
      <c r="O117" s="32">
        <f t="shared" si="10"/>
        <v>145</v>
      </c>
      <c r="P117" t="str">
        <f>LOOKUP(N117,'Info Sheet'!$L$2:$L$3,'Info Sheet'!$J$2:$J$3)</f>
        <v>Rainy, p</v>
      </c>
      <c r="Q117">
        <f>IF(P117='Info Sheet'!$J$3,'Info Sheet'!$M$3,'Info Sheet'!$M$2)</f>
        <v>0.7</v>
      </c>
      <c r="R117">
        <f>ROUNDDOWN(IF((O117*Q117)&gt;'Info Sheet'!$B$21,'Info Sheet'!$B$21,(O117*Q117)),0)</f>
        <v>101</v>
      </c>
      <c r="S117">
        <f t="shared" si="11"/>
        <v>2307.8500000000004</v>
      </c>
      <c r="T117">
        <f t="shared" si="12"/>
        <v>1347.8500000000004</v>
      </c>
      <c r="Y117" s="44">
        <v>64</v>
      </c>
      <c r="Z117" s="32">
        <v>0.60880296392263034</v>
      </c>
      <c r="AA117" s="32">
        <f t="shared" si="18"/>
        <v>191</v>
      </c>
      <c r="AB117" t="str">
        <f>LOOKUP(Z117,'Info Sheet'!$L$2:$L$3,'Info Sheet'!$J$2:$J$3)</f>
        <v>Non-Rainy</v>
      </c>
      <c r="AC117">
        <f>IF(AB117='Info Sheet'!$J$3,'Info Sheet'!$M$3,'Info Sheet'!$M$2)</f>
        <v>1</v>
      </c>
      <c r="AD117">
        <f>ROUNDDOWN(IF((AA117*AC117)&gt;'Info Sheet'!$B$21,'Info Sheet'!$B$21,(AA117*AC117)),0)</f>
        <v>188</v>
      </c>
      <c r="AE117">
        <f t="shared" si="13"/>
        <v>4295.8</v>
      </c>
      <c r="AF117">
        <f t="shared" si="14"/>
        <v>3335.8</v>
      </c>
      <c r="AK117" s="44">
        <v>64</v>
      </c>
      <c r="AL117" s="51">
        <v>0.28768008</v>
      </c>
      <c r="AM117" s="32">
        <f t="shared" si="19"/>
        <v>157</v>
      </c>
      <c r="AN117" t="str">
        <f>LOOKUP(AL117,'Info Sheet'!$L$2:$L$3,'Info Sheet'!$J$2:$J$3)</f>
        <v>Rainy, p</v>
      </c>
      <c r="AO117">
        <f>IF(AN117='Info Sheet'!$J$3,'Info Sheet'!$M$3,'Info Sheet'!$M$2)</f>
        <v>0.7</v>
      </c>
      <c r="AP117">
        <f>ROUNDDOWN(IF((AM117*AO117)&gt;'Info Sheet'!$B$21,'Info Sheet'!$B$21,(AM117*AO117)),0)</f>
        <v>109</v>
      </c>
      <c r="AQ117">
        <f t="shared" si="15"/>
        <v>2490.65</v>
      </c>
      <c r="AR117">
        <f t="shared" si="16"/>
        <v>1530.65</v>
      </c>
    </row>
    <row r="118" spans="1:44">
      <c r="A118" s="44">
        <v>65</v>
      </c>
      <c r="B118" s="32">
        <v>0.95112114396208625</v>
      </c>
      <c r="C118" s="32">
        <f t="shared" si="17"/>
        <v>182</v>
      </c>
      <c r="D118" t="str">
        <f>LOOKUP(B118,'Info Sheet'!$L$2:$L$3,'Info Sheet'!$J$2:$J$3)</f>
        <v>Non-Rainy</v>
      </c>
      <c r="E118">
        <f>IF(D118='Info Sheet'!$J$3,'Info Sheet'!$M$3,'Info Sheet'!$M$2)</f>
        <v>1</v>
      </c>
      <c r="F118">
        <f>ROUNDDOWN(IF((C118*E118)&gt;'Info Sheet'!$B$21,'Info Sheet'!$B$21,(C118*E118)),0)</f>
        <v>182</v>
      </c>
      <c r="G118">
        <f t="shared" si="20"/>
        <v>4158.7</v>
      </c>
      <c r="H118">
        <f t="shared" ref="H118:H181" si="21">G118-$J$48</f>
        <v>3198.7</v>
      </c>
      <c r="M118" s="44">
        <v>65</v>
      </c>
      <c r="N118" s="32">
        <v>0.61481517084331228</v>
      </c>
      <c r="O118" s="32">
        <f t="shared" ref="O118:O181" si="22">ROUNDDOWN(_xlfn.NORM.INV(N118,$M$36,$M$40),0)</f>
        <v>176</v>
      </c>
      <c r="P118" t="str">
        <f>LOOKUP(N118,'Info Sheet'!$L$2:$L$3,'Info Sheet'!$J$2:$J$3)</f>
        <v>Non-Rainy</v>
      </c>
      <c r="Q118">
        <f>IF(P118='Info Sheet'!$J$3,'Info Sheet'!$M$3,'Info Sheet'!$M$2)</f>
        <v>1</v>
      </c>
      <c r="R118">
        <f>ROUNDDOWN(IF((O118*Q118)&gt;'Info Sheet'!$B$21,'Info Sheet'!$B$21,(O118*Q118)),0)</f>
        <v>176</v>
      </c>
      <c r="S118">
        <f t="shared" ref="S118:S181" si="23">R118*$V$47</f>
        <v>4021.6000000000004</v>
      </c>
      <c r="T118">
        <f t="shared" ref="T118:T181" si="24">S118-$V$48</f>
        <v>3061.6000000000004</v>
      </c>
      <c r="Y118" s="44">
        <v>65</v>
      </c>
      <c r="Z118" s="32">
        <v>0.51934110969207803</v>
      </c>
      <c r="AA118" s="32">
        <f t="shared" si="18"/>
        <v>187</v>
      </c>
      <c r="AB118" t="str">
        <f>LOOKUP(Z118,'Info Sheet'!$L$2:$L$3,'Info Sheet'!$J$2:$J$3)</f>
        <v>Non-Rainy</v>
      </c>
      <c r="AC118">
        <f>IF(AB118='Info Sheet'!$J$3,'Info Sheet'!$M$3,'Info Sheet'!$M$2)</f>
        <v>1</v>
      </c>
      <c r="AD118">
        <f>ROUNDDOWN(IF((AA118*AC118)&gt;'Info Sheet'!$B$21,'Info Sheet'!$B$21,(AA118*AC118)),0)</f>
        <v>187</v>
      </c>
      <c r="AE118">
        <f t="shared" ref="AE118:AE181" si="25">AD118*$AH$47</f>
        <v>4272.95</v>
      </c>
      <c r="AF118">
        <f t="shared" ref="AF118:AF181" si="26">AE118-$AH$48</f>
        <v>3312.95</v>
      </c>
      <c r="AK118" s="44">
        <v>65</v>
      </c>
      <c r="AL118" s="51">
        <v>0.20439832999999999</v>
      </c>
      <c r="AM118" s="32">
        <f t="shared" si="19"/>
        <v>152</v>
      </c>
      <c r="AN118" t="str">
        <f>LOOKUP(AL118,'Info Sheet'!$L$2:$L$3,'Info Sheet'!$J$2:$J$3)</f>
        <v>Rainy, p</v>
      </c>
      <c r="AO118">
        <f>IF(AN118='Info Sheet'!$J$3,'Info Sheet'!$M$3,'Info Sheet'!$M$2)</f>
        <v>0.7</v>
      </c>
      <c r="AP118">
        <f>ROUNDDOWN(IF((AM118*AO118)&gt;'Info Sheet'!$B$21,'Info Sheet'!$B$21,(AM118*AO118)),0)</f>
        <v>106</v>
      </c>
      <c r="AQ118">
        <f t="shared" ref="AQ118:AQ181" si="27">AP118*$AT$47</f>
        <v>2422.1000000000004</v>
      </c>
      <c r="AR118">
        <f t="shared" ref="AR118:AR181" si="28">AQ118-$AT$48</f>
        <v>1462.1000000000004</v>
      </c>
    </row>
    <row r="119" spans="1:44">
      <c r="A119" s="44">
        <v>66</v>
      </c>
      <c r="B119" s="32">
        <v>0.64085204180025523</v>
      </c>
      <c r="C119" s="32">
        <f t="shared" ref="C119:C182" si="29">ROUNDDOWN(_xlfn.NORM.INV(B119,$B$36,$B$40),0)</f>
        <v>161</v>
      </c>
      <c r="D119" t="str">
        <f>LOOKUP(B119,'Info Sheet'!$L$2:$L$3,'Info Sheet'!$J$2:$J$3)</f>
        <v>Non-Rainy</v>
      </c>
      <c r="E119">
        <f>IF(D119='Info Sheet'!$J$3,'Info Sheet'!$M$3,'Info Sheet'!$M$2)</f>
        <v>1</v>
      </c>
      <c r="F119">
        <f>ROUNDDOWN(IF((C119*E119)&gt;'Info Sheet'!$B$21,'Info Sheet'!$B$21,(C119*E119)),0)</f>
        <v>161</v>
      </c>
      <c r="G119">
        <f t="shared" si="20"/>
        <v>3678.8500000000004</v>
      </c>
      <c r="H119">
        <f t="shared" si="21"/>
        <v>2718.8500000000004</v>
      </c>
      <c r="M119" s="44">
        <v>66</v>
      </c>
      <c r="N119" s="32">
        <v>0.47257776650133421</v>
      </c>
      <c r="O119" s="32">
        <f t="shared" si="22"/>
        <v>170</v>
      </c>
      <c r="P119" t="str">
        <f>LOOKUP(N119,'Info Sheet'!$L$2:$L$3,'Info Sheet'!$J$2:$J$3)</f>
        <v>Non-Rainy</v>
      </c>
      <c r="Q119">
        <f>IF(P119='Info Sheet'!$J$3,'Info Sheet'!$M$3,'Info Sheet'!$M$2)</f>
        <v>1</v>
      </c>
      <c r="R119">
        <f>ROUNDDOWN(IF((O119*Q119)&gt;'Info Sheet'!$B$21,'Info Sheet'!$B$21,(O119*Q119)),0)</f>
        <v>170</v>
      </c>
      <c r="S119">
        <f t="shared" si="23"/>
        <v>3884.5000000000005</v>
      </c>
      <c r="T119">
        <f t="shared" si="24"/>
        <v>2924.5000000000005</v>
      </c>
      <c r="Y119" s="44">
        <v>66</v>
      </c>
      <c r="Z119" s="32">
        <v>0.58910687620339619</v>
      </c>
      <c r="AA119" s="32">
        <f t="shared" ref="AA119:AA182" si="30">ROUNDDOWN(_xlfn.NORM.INV(Z119,$Y$36,$Y$40),0)</f>
        <v>190</v>
      </c>
      <c r="AB119" t="str">
        <f>LOOKUP(Z119,'Info Sheet'!$L$2:$L$3,'Info Sheet'!$J$2:$J$3)</f>
        <v>Non-Rainy</v>
      </c>
      <c r="AC119">
        <f>IF(AB119='Info Sheet'!$J$3,'Info Sheet'!$M$3,'Info Sheet'!$M$2)</f>
        <v>1</v>
      </c>
      <c r="AD119">
        <f>ROUNDDOWN(IF((AA119*AC119)&gt;'Info Sheet'!$B$21,'Info Sheet'!$B$21,(AA119*AC119)),0)</f>
        <v>188</v>
      </c>
      <c r="AE119">
        <f t="shared" si="25"/>
        <v>4295.8</v>
      </c>
      <c r="AF119">
        <f t="shared" si="26"/>
        <v>3335.8</v>
      </c>
      <c r="AK119" s="44">
        <v>66</v>
      </c>
      <c r="AL119" s="51">
        <v>0.73793721000000001</v>
      </c>
      <c r="AM119" s="32">
        <f t="shared" ref="AM119:AM182" si="31">ROUNDDOWN(_xlfn.NORM.INV(AL119,$AK$36,$AK$40),0)</f>
        <v>176</v>
      </c>
      <c r="AN119" t="str">
        <f>LOOKUP(AL119,'Info Sheet'!$L$2:$L$3,'Info Sheet'!$J$2:$J$3)</f>
        <v>Non-Rainy</v>
      </c>
      <c r="AO119">
        <f>IF(AN119='Info Sheet'!$J$3,'Info Sheet'!$M$3,'Info Sheet'!$M$2)</f>
        <v>1</v>
      </c>
      <c r="AP119">
        <f>ROUNDDOWN(IF((AM119*AO119)&gt;'Info Sheet'!$B$21,'Info Sheet'!$B$21,(AM119*AO119)),0)</f>
        <v>176</v>
      </c>
      <c r="AQ119">
        <f t="shared" si="27"/>
        <v>4021.6000000000004</v>
      </c>
      <c r="AR119">
        <f t="shared" si="28"/>
        <v>3061.6000000000004</v>
      </c>
    </row>
    <row r="120" spans="1:44">
      <c r="A120" s="44">
        <v>67</v>
      </c>
      <c r="B120" s="32">
        <v>0.99389335123191414</v>
      </c>
      <c r="C120" s="32">
        <f t="shared" si="29"/>
        <v>196</v>
      </c>
      <c r="D120" t="str">
        <f>LOOKUP(B120,'Info Sheet'!$L$2:$L$3,'Info Sheet'!$J$2:$J$3)</f>
        <v>Non-Rainy</v>
      </c>
      <c r="E120">
        <f>IF(D120='Info Sheet'!$J$3,'Info Sheet'!$M$3,'Info Sheet'!$M$2)</f>
        <v>1</v>
      </c>
      <c r="F120">
        <f>ROUNDDOWN(IF((C120*E120)&gt;'Info Sheet'!$B$21,'Info Sheet'!$B$21,(C120*E120)),0)</f>
        <v>188</v>
      </c>
      <c r="G120">
        <f t="shared" si="20"/>
        <v>4295.8</v>
      </c>
      <c r="H120">
        <f t="shared" si="21"/>
        <v>3335.8</v>
      </c>
      <c r="M120" s="44">
        <v>67</v>
      </c>
      <c r="N120" s="32">
        <v>3.8851556616849137E-2</v>
      </c>
      <c r="O120" s="32">
        <f t="shared" si="22"/>
        <v>141</v>
      </c>
      <c r="P120" t="str">
        <f>LOOKUP(N120,'Info Sheet'!$L$2:$L$3,'Info Sheet'!$J$2:$J$3)</f>
        <v>Rainy, p</v>
      </c>
      <c r="Q120">
        <f>IF(P120='Info Sheet'!$J$3,'Info Sheet'!$M$3,'Info Sheet'!$M$2)</f>
        <v>0.7</v>
      </c>
      <c r="R120">
        <f>ROUNDDOWN(IF((O120*Q120)&gt;'Info Sheet'!$B$21,'Info Sheet'!$B$21,(O120*Q120)),0)</f>
        <v>98</v>
      </c>
      <c r="S120">
        <f t="shared" si="23"/>
        <v>2239.3000000000002</v>
      </c>
      <c r="T120">
        <f t="shared" si="24"/>
        <v>1279.3000000000002</v>
      </c>
      <c r="Y120" s="44">
        <v>67</v>
      </c>
      <c r="Z120" s="32">
        <v>0.50517048664155517</v>
      </c>
      <c r="AA120" s="32">
        <f t="shared" si="30"/>
        <v>186</v>
      </c>
      <c r="AB120" t="str">
        <f>LOOKUP(Z120,'Info Sheet'!$L$2:$L$3,'Info Sheet'!$J$2:$J$3)</f>
        <v>Non-Rainy</v>
      </c>
      <c r="AC120">
        <f>IF(AB120='Info Sheet'!$J$3,'Info Sheet'!$M$3,'Info Sheet'!$M$2)</f>
        <v>1</v>
      </c>
      <c r="AD120">
        <f>ROUNDDOWN(IF((AA120*AC120)&gt;'Info Sheet'!$B$21,'Info Sheet'!$B$21,(AA120*AC120)),0)</f>
        <v>186</v>
      </c>
      <c r="AE120">
        <f t="shared" si="25"/>
        <v>4250.1000000000004</v>
      </c>
      <c r="AF120">
        <f t="shared" si="26"/>
        <v>3290.1000000000004</v>
      </c>
      <c r="AK120" s="44">
        <v>67</v>
      </c>
      <c r="AL120" s="51">
        <v>0.91394085999999997</v>
      </c>
      <c r="AM120" s="32">
        <f t="shared" si="31"/>
        <v>188</v>
      </c>
      <c r="AN120" t="str">
        <f>LOOKUP(AL120,'Info Sheet'!$L$2:$L$3,'Info Sheet'!$J$2:$J$3)</f>
        <v>Non-Rainy</v>
      </c>
      <c r="AO120">
        <f>IF(AN120='Info Sheet'!$J$3,'Info Sheet'!$M$3,'Info Sheet'!$M$2)</f>
        <v>1</v>
      </c>
      <c r="AP120">
        <f>ROUNDDOWN(IF((AM120*AO120)&gt;'Info Sheet'!$B$21,'Info Sheet'!$B$21,(AM120*AO120)),0)</f>
        <v>188</v>
      </c>
      <c r="AQ120">
        <f t="shared" si="27"/>
        <v>4295.8</v>
      </c>
      <c r="AR120">
        <f t="shared" si="28"/>
        <v>3335.8</v>
      </c>
    </row>
    <row r="121" spans="1:44">
      <c r="A121" s="44">
        <v>68</v>
      </c>
      <c r="B121" s="32">
        <v>0.45274435375980771</v>
      </c>
      <c r="C121" s="32">
        <f t="shared" si="29"/>
        <v>154</v>
      </c>
      <c r="D121" t="str">
        <f>LOOKUP(B121,'Info Sheet'!$L$2:$L$3,'Info Sheet'!$J$2:$J$3)</f>
        <v>Non-Rainy</v>
      </c>
      <c r="E121">
        <f>IF(D121='Info Sheet'!$J$3,'Info Sheet'!$M$3,'Info Sheet'!$M$2)</f>
        <v>1</v>
      </c>
      <c r="F121">
        <f>ROUNDDOWN(IF((C121*E121)&gt;'Info Sheet'!$B$21,'Info Sheet'!$B$21,(C121*E121)),0)</f>
        <v>154</v>
      </c>
      <c r="G121">
        <f t="shared" si="20"/>
        <v>3518.9</v>
      </c>
      <c r="H121">
        <f t="shared" si="21"/>
        <v>2558.9</v>
      </c>
      <c r="M121" s="44">
        <v>68</v>
      </c>
      <c r="N121" s="32">
        <v>0.11048654077610498</v>
      </c>
      <c r="O121" s="32">
        <f t="shared" si="22"/>
        <v>150</v>
      </c>
      <c r="P121" t="str">
        <f>LOOKUP(N121,'Info Sheet'!$L$2:$L$3,'Info Sheet'!$J$2:$J$3)</f>
        <v>Rainy, p</v>
      </c>
      <c r="Q121">
        <f>IF(P121='Info Sheet'!$J$3,'Info Sheet'!$M$3,'Info Sheet'!$M$2)</f>
        <v>0.7</v>
      </c>
      <c r="R121">
        <f>ROUNDDOWN(IF((O121*Q121)&gt;'Info Sheet'!$B$21,'Info Sheet'!$B$21,(O121*Q121)),0)</f>
        <v>105</v>
      </c>
      <c r="S121">
        <f t="shared" si="23"/>
        <v>2399.25</v>
      </c>
      <c r="T121">
        <f t="shared" si="24"/>
        <v>1439.25</v>
      </c>
      <c r="Y121" s="44">
        <v>68</v>
      </c>
      <c r="Z121" s="32">
        <v>0.31316465739250454</v>
      </c>
      <c r="AA121" s="32">
        <f t="shared" si="30"/>
        <v>177</v>
      </c>
      <c r="AB121" t="str">
        <f>LOOKUP(Z121,'Info Sheet'!$L$2:$L$3,'Info Sheet'!$J$2:$J$3)</f>
        <v>Rainy, p</v>
      </c>
      <c r="AC121">
        <f>IF(AB121='Info Sheet'!$J$3,'Info Sheet'!$M$3,'Info Sheet'!$M$2)</f>
        <v>0.7</v>
      </c>
      <c r="AD121">
        <f>ROUNDDOWN(IF((AA121*AC121)&gt;'Info Sheet'!$B$21,'Info Sheet'!$B$21,(AA121*AC121)),0)</f>
        <v>123</v>
      </c>
      <c r="AE121">
        <f t="shared" si="25"/>
        <v>2810.55</v>
      </c>
      <c r="AF121">
        <f t="shared" si="26"/>
        <v>1850.5500000000002</v>
      </c>
      <c r="AK121" s="44">
        <v>68</v>
      </c>
      <c r="AL121" s="51">
        <v>0.87025704000000004</v>
      </c>
      <c r="AM121" s="32">
        <f t="shared" si="31"/>
        <v>185</v>
      </c>
      <c r="AN121" t="str">
        <f>LOOKUP(AL121,'Info Sheet'!$L$2:$L$3,'Info Sheet'!$J$2:$J$3)</f>
        <v>Non-Rainy</v>
      </c>
      <c r="AO121">
        <f>IF(AN121='Info Sheet'!$J$3,'Info Sheet'!$M$3,'Info Sheet'!$M$2)</f>
        <v>1</v>
      </c>
      <c r="AP121">
        <f>ROUNDDOWN(IF((AM121*AO121)&gt;'Info Sheet'!$B$21,'Info Sheet'!$B$21,(AM121*AO121)),0)</f>
        <v>185</v>
      </c>
      <c r="AQ121">
        <f t="shared" si="27"/>
        <v>4227.25</v>
      </c>
      <c r="AR121">
        <f t="shared" si="28"/>
        <v>3267.25</v>
      </c>
    </row>
    <row r="122" spans="1:44">
      <c r="A122" s="44">
        <v>69</v>
      </c>
      <c r="B122" s="32">
        <v>0.32285984332574902</v>
      </c>
      <c r="C122" s="32">
        <f t="shared" si="29"/>
        <v>148</v>
      </c>
      <c r="D122" t="str">
        <f>LOOKUP(B122,'Info Sheet'!$L$2:$L$3,'Info Sheet'!$J$2:$J$3)</f>
        <v>Rainy, p</v>
      </c>
      <c r="E122">
        <f>IF(D122='Info Sheet'!$J$3,'Info Sheet'!$M$3,'Info Sheet'!$M$2)</f>
        <v>0.7</v>
      </c>
      <c r="F122">
        <f>ROUNDDOWN(IF((C122*E122)&gt;'Info Sheet'!$B$21,'Info Sheet'!$B$21,(C122*E122)),0)</f>
        <v>103</v>
      </c>
      <c r="G122">
        <f t="shared" si="20"/>
        <v>2353.5500000000002</v>
      </c>
      <c r="H122">
        <f t="shared" si="21"/>
        <v>1393.5500000000002</v>
      </c>
      <c r="M122" s="44">
        <v>69</v>
      </c>
      <c r="N122" s="32">
        <v>1.803006923330841E-2</v>
      </c>
      <c r="O122" s="32">
        <f t="shared" si="22"/>
        <v>136</v>
      </c>
      <c r="P122" t="str">
        <f>LOOKUP(N122,'Info Sheet'!$L$2:$L$3,'Info Sheet'!$J$2:$J$3)</f>
        <v>Rainy, p</v>
      </c>
      <c r="Q122">
        <f>IF(P122='Info Sheet'!$J$3,'Info Sheet'!$M$3,'Info Sheet'!$M$2)</f>
        <v>0.7</v>
      </c>
      <c r="R122">
        <f>ROUNDDOWN(IF((O122*Q122)&gt;'Info Sheet'!$B$21,'Info Sheet'!$B$21,(O122*Q122)),0)</f>
        <v>95</v>
      </c>
      <c r="S122">
        <f t="shared" si="23"/>
        <v>2170.75</v>
      </c>
      <c r="T122">
        <f t="shared" si="24"/>
        <v>1210.75</v>
      </c>
      <c r="Y122" s="44">
        <v>69</v>
      </c>
      <c r="Z122" s="32">
        <v>0.43990185978980489</v>
      </c>
      <c r="AA122" s="32">
        <f t="shared" si="30"/>
        <v>183</v>
      </c>
      <c r="AB122" t="str">
        <f>LOOKUP(Z122,'Info Sheet'!$L$2:$L$3,'Info Sheet'!$J$2:$J$3)</f>
        <v>Non-Rainy</v>
      </c>
      <c r="AC122">
        <f>IF(AB122='Info Sheet'!$J$3,'Info Sheet'!$M$3,'Info Sheet'!$M$2)</f>
        <v>1</v>
      </c>
      <c r="AD122">
        <f>ROUNDDOWN(IF((AA122*AC122)&gt;'Info Sheet'!$B$21,'Info Sheet'!$B$21,(AA122*AC122)),0)</f>
        <v>183</v>
      </c>
      <c r="AE122">
        <f t="shared" si="25"/>
        <v>4181.55</v>
      </c>
      <c r="AF122">
        <f t="shared" si="26"/>
        <v>3221.55</v>
      </c>
      <c r="AK122" s="44">
        <v>69</v>
      </c>
      <c r="AL122" s="51">
        <v>5.4095049999999999E-2</v>
      </c>
      <c r="AM122" s="32">
        <f t="shared" si="31"/>
        <v>139</v>
      </c>
      <c r="AN122" t="str">
        <f>LOOKUP(AL122,'Info Sheet'!$L$2:$L$3,'Info Sheet'!$J$2:$J$3)</f>
        <v>Rainy, p</v>
      </c>
      <c r="AO122">
        <f>IF(AN122='Info Sheet'!$J$3,'Info Sheet'!$M$3,'Info Sheet'!$M$2)</f>
        <v>0.7</v>
      </c>
      <c r="AP122">
        <f>ROUNDDOWN(IF((AM122*AO122)&gt;'Info Sheet'!$B$21,'Info Sheet'!$B$21,(AM122*AO122)),0)</f>
        <v>97</v>
      </c>
      <c r="AQ122">
        <f t="shared" si="27"/>
        <v>2216.4500000000003</v>
      </c>
      <c r="AR122">
        <f t="shared" si="28"/>
        <v>1256.4500000000003</v>
      </c>
    </row>
    <row r="123" spans="1:44">
      <c r="A123" s="44">
        <v>70</v>
      </c>
      <c r="B123" s="32">
        <v>0.32526236517721929</v>
      </c>
      <c r="C123" s="32">
        <f t="shared" si="29"/>
        <v>148</v>
      </c>
      <c r="D123" t="str">
        <f>LOOKUP(B123,'Info Sheet'!$L$2:$L$3,'Info Sheet'!$J$2:$J$3)</f>
        <v>Rainy, p</v>
      </c>
      <c r="E123">
        <f>IF(D123='Info Sheet'!$J$3,'Info Sheet'!$M$3,'Info Sheet'!$M$2)</f>
        <v>0.7</v>
      </c>
      <c r="F123">
        <f>ROUNDDOWN(IF((C123*E123)&gt;'Info Sheet'!$B$21,'Info Sheet'!$B$21,(C123*E123)),0)</f>
        <v>103</v>
      </c>
      <c r="G123">
        <f t="shared" si="20"/>
        <v>2353.5500000000002</v>
      </c>
      <c r="H123">
        <f t="shared" si="21"/>
        <v>1393.5500000000002</v>
      </c>
      <c r="M123" s="44">
        <v>70</v>
      </c>
      <c r="N123" s="32">
        <v>0.36001122761204818</v>
      </c>
      <c r="O123" s="32">
        <f t="shared" si="22"/>
        <v>165</v>
      </c>
      <c r="P123" t="str">
        <f>LOOKUP(N123,'Info Sheet'!$L$2:$L$3,'Info Sheet'!$J$2:$J$3)</f>
        <v>Rainy, p</v>
      </c>
      <c r="Q123">
        <f>IF(P123='Info Sheet'!$J$3,'Info Sheet'!$M$3,'Info Sheet'!$M$2)</f>
        <v>0.7</v>
      </c>
      <c r="R123">
        <f>ROUNDDOWN(IF((O123*Q123)&gt;'Info Sheet'!$B$21,'Info Sheet'!$B$21,(O123*Q123)),0)</f>
        <v>115</v>
      </c>
      <c r="S123">
        <f t="shared" si="23"/>
        <v>2627.75</v>
      </c>
      <c r="T123">
        <f t="shared" si="24"/>
        <v>1667.75</v>
      </c>
      <c r="Y123" s="44">
        <v>70</v>
      </c>
      <c r="Z123" s="32">
        <v>0.39051719826093811</v>
      </c>
      <c r="AA123" s="32">
        <f t="shared" si="30"/>
        <v>181</v>
      </c>
      <c r="AB123" t="str">
        <f>LOOKUP(Z123,'Info Sheet'!$L$2:$L$3,'Info Sheet'!$J$2:$J$3)</f>
        <v>Rainy, p</v>
      </c>
      <c r="AC123">
        <f>IF(AB123='Info Sheet'!$J$3,'Info Sheet'!$M$3,'Info Sheet'!$M$2)</f>
        <v>0.7</v>
      </c>
      <c r="AD123">
        <f>ROUNDDOWN(IF((AA123*AC123)&gt;'Info Sheet'!$B$21,'Info Sheet'!$B$21,(AA123*AC123)),0)</f>
        <v>126</v>
      </c>
      <c r="AE123">
        <f t="shared" si="25"/>
        <v>2879.1000000000004</v>
      </c>
      <c r="AF123">
        <f t="shared" si="26"/>
        <v>1919.1000000000004</v>
      </c>
      <c r="AK123" s="44">
        <v>70</v>
      </c>
      <c r="AL123" s="51">
        <v>0.86245402000000004</v>
      </c>
      <c r="AM123" s="32">
        <f t="shared" si="31"/>
        <v>184</v>
      </c>
      <c r="AN123" t="str">
        <f>LOOKUP(AL123,'Info Sheet'!$L$2:$L$3,'Info Sheet'!$J$2:$J$3)</f>
        <v>Non-Rainy</v>
      </c>
      <c r="AO123">
        <f>IF(AN123='Info Sheet'!$J$3,'Info Sheet'!$M$3,'Info Sheet'!$M$2)</f>
        <v>1</v>
      </c>
      <c r="AP123">
        <f>ROUNDDOWN(IF((AM123*AO123)&gt;'Info Sheet'!$B$21,'Info Sheet'!$B$21,(AM123*AO123)),0)</f>
        <v>184</v>
      </c>
      <c r="AQ123">
        <f t="shared" si="27"/>
        <v>4204.4000000000005</v>
      </c>
      <c r="AR123">
        <f t="shared" si="28"/>
        <v>3244.4000000000005</v>
      </c>
    </row>
    <row r="124" spans="1:44">
      <c r="A124" s="44">
        <v>71</v>
      </c>
      <c r="B124" s="32">
        <v>0.22066987430232454</v>
      </c>
      <c r="C124" s="32">
        <f t="shared" si="29"/>
        <v>143</v>
      </c>
      <c r="D124" t="str">
        <f>LOOKUP(B124,'Info Sheet'!$L$2:$L$3,'Info Sheet'!$J$2:$J$3)</f>
        <v>Rainy, p</v>
      </c>
      <c r="E124">
        <f>IF(D124='Info Sheet'!$J$3,'Info Sheet'!$M$3,'Info Sheet'!$M$2)</f>
        <v>0.7</v>
      </c>
      <c r="F124">
        <f>ROUNDDOWN(IF((C124*E124)&gt;'Info Sheet'!$B$21,'Info Sheet'!$B$21,(C124*E124)),0)</f>
        <v>100</v>
      </c>
      <c r="G124">
        <f t="shared" si="20"/>
        <v>2285</v>
      </c>
      <c r="H124">
        <f t="shared" si="21"/>
        <v>1325</v>
      </c>
      <c r="M124" s="44">
        <v>71</v>
      </c>
      <c r="N124" s="32">
        <v>0.33436304585148702</v>
      </c>
      <c r="O124" s="32">
        <f t="shared" si="22"/>
        <v>164</v>
      </c>
      <c r="P124" t="str">
        <f>LOOKUP(N124,'Info Sheet'!$L$2:$L$3,'Info Sheet'!$J$2:$J$3)</f>
        <v>Rainy, p</v>
      </c>
      <c r="Q124">
        <f>IF(P124='Info Sheet'!$J$3,'Info Sheet'!$M$3,'Info Sheet'!$M$2)</f>
        <v>0.7</v>
      </c>
      <c r="R124">
        <f>ROUNDDOWN(IF((O124*Q124)&gt;'Info Sheet'!$B$21,'Info Sheet'!$B$21,(O124*Q124)),0)</f>
        <v>114</v>
      </c>
      <c r="S124">
        <f t="shared" si="23"/>
        <v>2604.9</v>
      </c>
      <c r="T124">
        <f t="shared" si="24"/>
        <v>1644.9</v>
      </c>
      <c r="Y124" s="44">
        <v>71</v>
      </c>
      <c r="Z124" s="32">
        <v>0.64477685968054865</v>
      </c>
      <c r="AA124" s="32">
        <f t="shared" si="30"/>
        <v>192</v>
      </c>
      <c r="AB124" t="str">
        <f>LOOKUP(Z124,'Info Sheet'!$L$2:$L$3,'Info Sheet'!$J$2:$J$3)</f>
        <v>Non-Rainy</v>
      </c>
      <c r="AC124">
        <f>IF(AB124='Info Sheet'!$J$3,'Info Sheet'!$M$3,'Info Sheet'!$M$2)</f>
        <v>1</v>
      </c>
      <c r="AD124">
        <f>ROUNDDOWN(IF((AA124*AC124)&gt;'Info Sheet'!$B$21,'Info Sheet'!$B$21,(AA124*AC124)),0)</f>
        <v>188</v>
      </c>
      <c r="AE124">
        <f t="shared" si="25"/>
        <v>4295.8</v>
      </c>
      <c r="AF124">
        <f t="shared" si="26"/>
        <v>3335.8</v>
      </c>
      <c r="AK124" s="44">
        <v>71</v>
      </c>
      <c r="AL124" s="51">
        <v>0.74072705000000005</v>
      </c>
      <c r="AM124" s="32">
        <f t="shared" si="31"/>
        <v>177</v>
      </c>
      <c r="AN124" t="str">
        <f>LOOKUP(AL124,'Info Sheet'!$L$2:$L$3,'Info Sheet'!$J$2:$J$3)</f>
        <v>Non-Rainy</v>
      </c>
      <c r="AO124">
        <f>IF(AN124='Info Sheet'!$J$3,'Info Sheet'!$M$3,'Info Sheet'!$M$2)</f>
        <v>1</v>
      </c>
      <c r="AP124">
        <f>ROUNDDOWN(IF((AM124*AO124)&gt;'Info Sheet'!$B$21,'Info Sheet'!$B$21,(AM124*AO124)),0)</f>
        <v>177</v>
      </c>
      <c r="AQ124">
        <f t="shared" si="27"/>
        <v>4044.4500000000003</v>
      </c>
      <c r="AR124">
        <f t="shared" si="28"/>
        <v>3084.4500000000003</v>
      </c>
    </row>
    <row r="125" spans="1:44">
      <c r="A125" s="44">
        <v>72</v>
      </c>
      <c r="B125" s="32">
        <v>8.4953164535554349E-2</v>
      </c>
      <c r="C125" s="32">
        <f t="shared" si="29"/>
        <v>134</v>
      </c>
      <c r="D125" t="str">
        <f>LOOKUP(B125,'Info Sheet'!$L$2:$L$3,'Info Sheet'!$J$2:$J$3)</f>
        <v>Rainy, p</v>
      </c>
      <c r="E125">
        <f>IF(D125='Info Sheet'!$J$3,'Info Sheet'!$M$3,'Info Sheet'!$M$2)</f>
        <v>0.7</v>
      </c>
      <c r="F125">
        <f>ROUNDDOWN(IF((C125*E125)&gt;'Info Sheet'!$B$21,'Info Sheet'!$B$21,(C125*E125)),0)</f>
        <v>93</v>
      </c>
      <c r="G125">
        <f t="shared" si="20"/>
        <v>2125.0500000000002</v>
      </c>
      <c r="H125">
        <f t="shared" si="21"/>
        <v>1165.0500000000002</v>
      </c>
      <c r="M125" s="44">
        <v>72</v>
      </c>
      <c r="N125" s="32">
        <v>0.86549428950816742</v>
      </c>
      <c r="O125" s="32">
        <f t="shared" si="22"/>
        <v>189</v>
      </c>
      <c r="P125" t="str">
        <f>LOOKUP(N125,'Info Sheet'!$L$2:$L$3,'Info Sheet'!$J$2:$J$3)</f>
        <v>Non-Rainy</v>
      </c>
      <c r="Q125">
        <f>IF(P125='Info Sheet'!$J$3,'Info Sheet'!$M$3,'Info Sheet'!$M$2)</f>
        <v>1</v>
      </c>
      <c r="R125">
        <f>ROUNDDOWN(IF((O125*Q125)&gt;'Info Sheet'!$B$21,'Info Sheet'!$B$21,(O125*Q125)),0)</f>
        <v>188</v>
      </c>
      <c r="S125">
        <f t="shared" si="23"/>
        <v>4295.8</v>
      </c>
      <c r="T125">
        <f t="shared" si="24"/>
        <v>3335.8</v>
      </c>
      <c r="Y125" s="44">
        <v>72</v>
      </c>
      <c r="Z125" s="32">
        <v>0.25423410484521569</v>
      </c>
      <c r="AA125" s="32">
        <f t="shared" si="30"/>
        <v>174</v>
      </c>
      <c r="AB125" t="str">
        <f>LOOKUP(Z125,'Info Sheet'!$L$2:$L$3,'Info Sheet'!$J$2:$J$3)</f>
        <v>Rainy, p</v>
      </c>
      <c r="AC125">
        <f>IF(AB125='Info Sheet'!$J$3,'Info Sheet'!$M$3,'Info Sheet'!$M$2)</f>
        <v>0.7</v>
      </c>
      <c r="AD125">
        <f>ROUNDDOWN(IF((AA125*AC125)&gt;'Info Sheet'!$B$21,'Info Sheet'!$B$21,(AA125*AC125)),0)</f>
        <v>121</v>
      </c>
      <c r="AE125">
        <f t="shared" si="25"/>
        <v>2764.8500000000004</v>
      </c>
      <c r="AF125">
        <f t="shared" si="26"/>
        <v>1804.8500000000004</v>
      </c>
      <c r="AK125" s="44">
        <v>72</v>
      </c>
      <c r="AL125" s="51">
        <v>0.57254061999999994</v>
      </c>
      <c r="AM125" s="32">
        <f t="shared" si="31"/>
        <v>169</v>
      </c>
      <c r="AN125" t="str">
        <f>LOOKUP(AL125,'Info Sheet'!$L$2:$L$3,'Info Sheet'!$J$2:$J$3)</f>
        <v>Non-Rainy</v>
      </c>
      <c r="AO125">
        <f>IF(AN125='Info Sheet'!$J$3,'Info Sheet'!$M$3,'Info Sheet'!$M$2)</f>
        <v>1</v>
      </c>
      <c r="AP125">
        <f>ROUNDDOWN(IF((AM125*AO125)&gt;'Info Sheet'!$B$21,'Info Sheet'!$B$21,(AM125*AO125)),0)</f>
        <v>169</v>
      </c>
      <c r="AQ125">
        <f t="shared" si="27"/>
        <v>3861.65</v>
      </c>
      <c r="AR125">
        <f t="shared" si="28"/>
        <v>2901.65</v>
      </c>
    </row>
    <row r="126" spans="1:44">
      <c r="A126" s="44">
        <v>73</v>
      </c>
      <c r="B126" s="32">
        <v>0.90602915197950251</v>
      </c>
      <c r="C126" s="32">
        <f t="shared" si="29"/>
        <v>177</v>
      </c>
      <c r="D126" t="str">
        <f>LOOKUP(B126,'Info Sheet'!$L$2:$L$3,'Info Sheet'!$J$2:$J$3)</f>
        <v>Non-Rainy</v>
      </c>
      <c r="E126">
        <f>IF(D126='Info Sheet'!$J$3,'Info Sheet'!$M$3,'Info Sheet'!$M$2)</f>
        <v>1</v>
      </c>
      <c r="F126">
        <f>ROUNDDOWN(IF((C126*E126)&gt;'Info Sheet'!$B$21,'Info Sheet'!$B$21,(C126*E126)),0)</f>
        <v>177</v>
      </c>
      <c r="G126">
        <f t="shared" si="20"/>
        <v>4044.4500000000003</v>
      </c>
      <c r="H126">
        <f t="shared" si="21"/>
        <v>3084.4500000000003</v>
      </c>
      <c r="M126" s="44">
        <v>73</v>
      </c>
      <c r="N126" s="32">
        <v>8.2005548653925842E-2</v>
      </c>
      <c r="O126" s="32">
        <f t="shared" si="22"/>
        <v>148</v>
      </c>
      <c r="P126" t="str">
        <f>LOOKUP(N126,'Info Sheet'!$L$2:$L$3,'Info Sheet'!$J$2:$J$3)</f>
        <v>Rainy, p</v>
      </c>
      <c r="Q126">
        <f>IF(P126='Info Sheet'!$J$3,'Info Sheet'!$M$3,'Info Sheet'!$M$2)</f>
        <v>0.7</v>
      </c>
      <c r="R126">
        <f>ROUNDDOWN(IF((O126*Q126)&gt;'Info Sheet'!$B$21,'Info Sheet'!$B$21,(O126*Q126)),0)</f>
        <v>103</v>
      </c>
      <c r="S126">
        <f t="shared" si="23"/>
        <v>2353.5500000000002</v>
      </c>
      <c r="T126">
        <f t="shared" si="24"/>
        <v>1393.5500000000002</v>
      </c>
      <c r="Y126" s="44">
        <v>73</v>
      </c>
      <c r="Z126" s="32">
        <v>0.84861215741947194</v>
      </c>
      <c r="AA126" s="32">
        <f t="shared" si="30"/>
        <v>204</v>
      </c>
      <c r="AB126" t="str">
        <f>LOOKUP(Z126,'Info Sheet'!$L$2:$L$3,'Info Sheet'!$J$2:$J$3)</f>
        <v>Non-Rainy</v>
      </c>
      <c r="AC126">
        <f>IF(AB126='Info Sheet'!$J$3,'Info Sheet'!$M$3,'Info Sheet'!$M$2)</f>
        <v>1</v>
      </c>
      <c r="AD126">
        <f>ROUNDDOWN(IF((AA126*AC126)&gt;'Info Sheet'!$B$21,'Info Sheet'!$B$21,(AA126*AC126)),0)</f>
        <v>188</v>
      </c>
      <c r="AE126">
        <f t="shared" si="25"/>
        <v>4295.8</v>
      </c>
      <c r="AF126">
        <f t="shared" si="26"/>
        <v>3335.8</v>
      </c>
      <c r="AK126" s="44">
        <v>73</v>
      </c>
      <c r="AL126" s="51">
        <v>0.3936307</v>
      </c>
      <c r="AM126" s="32">
        <f t="shared" si="31"/>
        <v>161</v>
      </c>
      <c r="AN126" t="str">
        <f>LOOKUP(AL126,'Info Sheet'!$L$2:$L$3,'Info Sheet'!$J$2:$J$3)</f>
        <v>Rainy, p</v>
      </c>
      <c r="AO126">
        <f>IF(AN126='Info Sheet'!$J$3,'Info Sheet'!$M$3,'Info Sheet'!$M$2)</f>
        <v>0.7</v>
      </c>
      <c r="AP126">
        <f>ROUNDDOWN(IF((AM126*AO126)&gt;'Info Sheet'!$B$21,'Info Sheet'!$B$21,(AM126*AO126)),0)</f>
        <v>112</v>
      </c>
      <c r="AQ126">
        <f t="shared" si="27"/>
        <v>2559.2000000000003</v>
      </c>
      <c r="AR126">
        <f t="shared" si="28"/>
        <v>1599.2000000000003</v>
      </c>
    </row>
    <row r="127" spans="1:44">
      <c r="A127" s="44">
        <v>74</v>
      </c>
      <c r="B127" s="32">
        <v>0.31667081802350561</v>
      </c>
      <c r="C127" s="32">
        <f t="shared" si="29"/>
        <v>148</v>
      </c>
      <c r="D127" t="str">
        <f>LOOKUP(B127,'Info Sheet'!$L$2:$L$3,'Info Sheet'!$J$2:$J$3)</f>
        <v>Rainy, p</v>
      </c>
      <c r="E127">
        <f>IF(D127='Info Sheet'!$J$3,'Info Sheet'!$M$3,'Info Sheet'!$M$2)</f>
        <v>0.7</v>
      </c>
      <c r="F127">
        <f>ROUNDDOWN(IF((C127*E127)&gt;'Info Sheet'!$B$21,'Info Sheet'!$B$21,(C127*E127)),0)</f>
        <v>103</v>
      </c>
      <c r="G127">
        <f t="shared" si="20"/>
        <v>2353.5500000000002</v>
      </c>
      <c r="H127">
        <f t="shared" si="21"/>
        <v>1393.5500000000002</v>
      </c>
      <c r="M127" s="44">
        <v>74</v>
      </c>
      <c r="N127" s="32">
        <v>0.31259226539237794</v>
      </c>
      <c r="O127" s="32">
        <f t="shared" si="22"/>
        <v>163</v>
      </c>
      <c r="P127" t="str">
        <f>LOOKUP(N127,'Info Sheet'!$L$2:$L$3,'Info Sheet'!$J$2:$J$3)</f>
        <v>Rainy, p</v>
      </c>
      <c r="Q127">
        <f>IF(P127='Info Sheet'!$J$3,'Info Sheet'!$M$3,'Info Sheet'!$M$2)</f>
        <v>0.7</v>
      </c>
      <c r="R127">
        <f>ROUNDDOWN(IF((O127*Q127)&gt;'Info Sheet'!$B$21,'Info Sheet'!$B$21,(O127*Q127)),0)</f>
        <v>114</v>
      </c>
      <c r="S127">
        <f t="shared" si="23"/>
        <v>2604.9</v>
      </c>
      <c r="T127">
        <f t="shared" si="24"/>
        <v>1644.9</v>
      </c>
      <c r="Y127" s="44">
        <v>74</v>
      </c>
      <c r="Z127" s="32">
        <v>0.54755195938308387</v>
      </c>
      <c r="AA127" s="32">
        <f t="shared" si="30"/>
        <v>188</v>
      </c>
      <c r="AB127" t="str">
        <f>LOOKUP(Z127,'Info Sheet'!$L$2:$L$3,'Info Sheet'!$J$2:$J$3)</f>
        <v>Non-Rainy</v>
      </c>
      <c r="AC127">
        <f>IF(AB127='Info Sheet'!$J$3,'Info Sheet'!$M$3,'Info Sheet'!$M$2)</f>
        <v>1</v>
      </c>
      <c r="AD127">
        <f>ROUNDDOWN(IF((AA127*AC127)&gt;'Info Sheet'!$B$21,'Info Sheet'!$B$21,(AA127*AC127)),0)</f>
        <v>188</v>
      </c>
      <c r="AE127">
        <f t="shared" si="25"/>
        <v>4295.8</v>
      </c>
      <c r="AF127">
        <f t="shared" si="26"/>
        <v>3335.8</v>
      </c>
      <c r="AK127" s="44">
        <v>74</v>
      </c>
      <c r="AL127" s="51">
        <v>0.25227270000000002</v>
      </c>
      <c r="AM127" s="32">
        <f t="shared" si="31"/>
        <v>155</v>
      </c>
      <c r="AN127" t="str">
        <f>LOOKUP(AL127,'Info Sheet'!$L$2:$L$3,'Info Sheet'!$J$2:$J$3)</f>
        <v>Rainy, p</v>
      </c>
      <c r="AO127">
        <f>IF(AN127='Info Sheet'!$J$3,'Info Sheet'!$M$3,'Info Sheet'!$M$2)</f>
        <v>0.7</v>
      </c>
      <c r="AP127">
        <f>ROUNDDOWN(IF((AM127*AO127)&gt;'Info Sheet'!$B$21,'Info Sheet'!$B$21,(AM127*AO127)),0)</f>
        <v>108</v>
      </c>
      <c r="AQ127">
        <f t="shared" si="27"/>
        <v>2467.8000000000002</v>
      </c>
      <c r="AR127">
        <f t="shared" si="28"/>
        <v>1507.8000000000002</v>
      </c>
    </row>
    <row r="128" spans="1:44">
      <c r="A128" s="44">
        <v>75</v>
      </c>
      <c r="B128" s="32">
        <v>0.74170682471445082</v>
      </c>
      <c r="C128" s="32">
        <f t="shared" si="29"/>
        <v>166</v>
      </c>
      <c r="D128" t="str">
        <f>LOOKUP(B128,'Info Sheet'!$L$2:$L$3,'Info Sheet'!$J$2:$J$3)</f>
        <v>Non-Rainy</v>
      </c>
      <c r="E128">
        <f>IF(D128='Info Sheet'!$J$3,'Info Sheet'!$M$3,'Info Sheet'!$M$2)</f>
        <v>1</v>
      </c>
      <c r="F128">
        <f>ROUNDDOWN(IF((C128*E128)&gt;'Info Sheet'!$B$21,'Info Sheet'!$B$21,(C128*E128)),0)</f>
        <v>166</v>
      </c>
      <c r="G128">
        <f t="shared" ref="G128:G191" si="32">F128*$J$47</f>
        <v>3793.1000000000004</v>
      </c>
      <c r="H128">
        <f t="shared" si="21"/>
        <v>2833.1000000000004</v>
      </c>
      <c r="M128" s="44">
        <v>75</v>
      </c>
      <c r="N128" s="32">
        <v>0.70675576975451404</v>
      </c>
      <c r="O128" s="32">
        <f t="shared" si="22"/>
        <v>180</v>
      </c>
      <c r="P128" t="str">
        <f>LOOKUP(N128,'Info Sheet'!$L$2:$L$3,'Info Sheet'!$J$2:$J$3)</f>
        <v>Non-Rainy</v>
      </c>
      <c r="Q128">
        <f>IF(P128='Info Sheet'!$J$3,'Info Sheet'!$M$3,'Info Sheet'!$M$2)</f>
        <v>1</v>
      </c>
      <c r="R128">
        <f>ROUNDDOWN(IF((O128*Q128)&gt;'Info Sheet'!$B$21,'Info Sheet'!$B$21,(O128*Q128)),0)</f>
        <v>180</v>
      </c>
      <c r="S128">
        <f t="shared" si="23"/>
        <v>4113</v>
      </c>
      <c r="T128">
        <f t="shared" si="24"/>
        <v>3153</v>
      </c>
      <c r="Y128" s="44">
        <v>75</v>
      </c>
      <c r="Z128" s="32">
        <v>0.36040830619812603</v>
      </c>
      <c r="AA128" s="32">
        <f t="shared" si="30"/>
        <v>180</v>
      </c>
      <c r="AB128" t="str">
        <f>LOOKUP(Z128,'Info Sheet'!$L$2:$L$3,'Info Sheet'!$J$2:$J$3)</f>
        <v>Rainy, p</v>
      </c>
      <c r="AC128">
        <f>IF(AB128='Info Sheet'!$J$3,'Info Sheet'!$M$3,'Info Sheet'!$M$2)</f>
        <v>0.7</v>
      </c>
      <c r="AD128">
        <f>ROUNDDOWN(IF((AA128*AC128)&gt;'Info Sheet'!$B$21,'Info Sheet'!$B$21,(AA128*AC128)),0)</f>
        <v>126</v>
      </c>
      <c r="AE128">
        <f t="shared" si="25"/>
        <v>2879.1000000000004</v>
      </c>
      <c r="AF128">
        <f t="shared" si="26"/>
        <v>1919.1000000000004</v>
      </c>
      <c r="AK128" s="44">
        <v>75</v>
      </c>
      <c r="AL128" s="51">
        <v>0.86453221999999996</v>
      </c>
      <c r="AM128" s="32">
        <f t="shared" si="31"/>
        <v>184</v>
      </c>
      <c r="AN128" t="str">
        <f>LOOKUP(AL128,'Info Sheet'!$L$2:$L$3,'Info Sheet'!$J$2:$J$3)</f>
        <v>Non-Rainy</v>
      </c>
      <c r="AO128">
        <f>IF(AN128='Info Sheet'!$J$3,'Info Sheet'!$M$3,'Info Sheet'!$M$2)</f>
        <v>1</v>
      </c>
      <c r="AP128">
        <f>ROUNDDOWN(IF((AM128*AO128)&gt;'Info Sheet'!$B$21,'Info Sheet'!$B$21,(AM128*AO128)),0)</f>
        <v>184</v>
      </c>
      <c r="AQ128">
        <f t="shared" si="27"/>
        <v>4204.4000000000005</v>
      </c>
      <c r="AR128">
        <f t="shared" si="28"/>
        <v>3244.4000000000005</v>
      </c>
    </row>
    <row r="129" spans="1:44">
      <c r="A129" s="44">
        <v>76</v>
      </c>
      <c r="B129" s="32">
        <v>0.13461410503970228</v>
      </c>
      <c r="C129" s="32">
        <f t="shared" si="29"/>
        <v>138</v>
      </c>
      <c r="D129" t="str">
        <f>LOOKUP(B129,'Info Sheet'!$L$2:$L$3,'Info Sheet'!$J$2:$J$3)</f>
        <v>Rainy, p</v>
      </c>
      <c r="E129">
        <f>IF(D129='Info Sheet'!$J$3,'Info Sheet'!$M$3,'Info Sheet'!$M$2)</f>
        <v>0.7</v>
      </c>
      <c r="F129">
        <f>ROUNDDOWN(IF((C129*E129)&gt;'Info Sheet'!$B$21,'Info Sheet'!$B$21,(C129*E129)),0)</f>
        <v>96</v>
      </c>
      <c r="G129">
        <f t="shared" si="32"/>
        <v>2193.6000000000004</v>
      </c>
      <c r="H129">
        <f t="shared" si="21"/>
        <v>1233.6000000000004</v>
      </c>
      <c r="M129" s="44">
        <v>76</v>
      </c>
      <c r="N129" s="32">
        <v>0.44280768702199746</v>
      </c>
      <c r="O129" s="32">
        <f t="shared" si="22"/>
        <v>168</v>
      </c>
      <c r="P129" t="str">
        <f>LOOKUP(N129,'Info Sheet'!$L$2:$L$3,'Info Sheet'!$J$2:$J$3)</f>
        <v>Non-Rainy</v>
      </c>
      <c r="Q129">
        <f>IF(P129='Info Sheet'!$J$3,'Info Sheet'!$M$3,'Info Sheet'!$M$2)</f>
        <v>1</v>
      </c>
      <c r="R129">
        <f>ROUNDDOWN(IF((O129*Q129)&gt;'Info Sheet'!$B$21,'Info Sheet'!$B$21,(O129*Q129)),0)</f>
        <v>168</v>
      </c>
      <c r="S129">
        <f t="shared" si="23"/>
        <v>3838.8</v>
      </c>
      <c r="T129">
        <f t="shared" si="24"/>
        <v>2878.8</v>
      </c>
      <c r="Y129" s="44">
        <v>76</v>
      </c>
      <c r="Z129" s="32">
        <v>0.61181647995393829</v>
      </c>
      <c r="AA129" s="32">
        <f t="shared" si="30"/>
        <v>191</v>
      </c>
      <c r="AB129" t="str">
        <f>LOOKUP(Z129,'Info Sheet'!$L$2:$L$3,'Info Sheet'!$J$2:$J$3)</f>
        <v>Non-Rainy</v>
      </c>
      <c r="AC129">
        <f>IF(AB129='Info Sheet'!$J$3,'Info Sheet'!$M$3,'Info Sheet'!$M$2)</f>
        <v>1</v>
      </c>
      <c r="AD129">
        <f>ROUNDDOWN(IF((AA129*AC129)&gt;'Info Sheet'!$B$21,'Info Sheet'!$B$21,(AA129*AC129)),0)</f>
        <v>188</v>
      </c>
      <c r="AE129">
        <f t="shared" si="25"/>
        <v>4295.8</v>
      </c>
      <c r="AF129">
        <f t="shared" si="26"/>
        <v>3335.8</v>
      </c>
      <c r="AK129" s="44">
        <v>76</v>
      </c>
      <c r="AL129" s="51">
        <v>0.66945770000000004</v>
      </c>
      <c r="AM129" s="32">
        <f t="shared" si="31"/>
        <v>173</v>
      </c>
      <c r="AN129" t="str">
        <f>LOOKUP(AL129,'Info Sheet'!$L$2:$L$3,'Info Sheet'!$J$2:$J$3)</f>
        <v>Non-Rainy</v>
      </c>
      <c r="AO129">
        <f>IF(AN129='Info Sheet'!$J$3,'Info Sheet'!$M$3,'Info Sheet'!$M$2)</f>
        <v>1</v>
      </c>
      <c r="AP129">
        <f>ROUNDDOWN(IF((AM129*AO129)&gt;'Info Sheet'!$B$21,'Info Sheet'!$B$21,(AM129*AO129)),0)</f>
        <v>173</v>
      </c>
      <c r="AQ129">
        <f t="shared" si="27"/>
        <v>3953.05</v>
      </c>
      <c r="AR129">
        <f t="shared" si="28"/>
        <v>2993.05</v>
      </c>
    </row>
    <row r="130" spans="1:44">
      <c r="A130" s="44">
        <v>77</v>
      </c>
      <c r="B130" s="32">
        <v>0.29232281131370053</v>
      </c>
      <c r="C130" s="32">
        <f t="shared" si="29"/>
        <v>147</v>
      </c>
      <c r="D130" t="str">
        <f>LOOKUP(B130,'Info Sheet'!$L$2:$L$3,'Info Sheet'!$J$2:$J$3)</f>
        <v>Rainy, p</v>
      </c>
      <c r="E130">
        <f>IF(D130='Info Sheet'!$J$3,'Info Sheet'!$M$3,'Info Sheet'!$M$2)</f>
        <v>0.7</v>
      </c>
      <c r="F130">
        <f>ROUNDDOWN(IF((C130*E130)&gt;'Info Sheet'!$B$21,'Info Sheet'!$B$21,(C130*E130)),0)</f>
        <v>102</v>
      </c>
      <c r="G130">
        <f t="shared" si="32"/>
        <v>2330.7000000000003</v>
      </c>
      <c r="H130">
        <f t="shared" si="21"/>
        <v>1370.7000000000003</v>
      </c>
      <c r="M130" s="44">
        <v>77</v>
      </c>
      <c r="N130" s="32">
        <v>0.55983058977500644</v>
      </c>
      <c r="O130" s="32">
        <f t="shared" si="22"/>
        <v>173</v>
      </c>
      <c r="P130" t="str">
        <f>LOOKUP(N130,'Info Sheet'!$L$2:$L$3,'Info Sheet'!$J$2:$J$3)</f>
        <v>Non-Rainy</v>
      </c>
      <c r="Q130">
        <f>IF(P130='Info Sheet'!$J$3,'Info Sheet'!$M$3,'Info Sheet'!$M$2)</f>
        <v>1</v>
      </c>
      <c r="R130">
        <f>ROUNDDOWN(IF((O130*Q130)&gt;'Info Sheet'!$B$21,'Info Sheet'!$B$21,(O130*Q130)),0)</f>
        <v>173</v>
      </c>
      <c r="S130">
        <f t="shared" si="23"/>
        <v>3953.05</v>
      </c>
      <c r="T130">
        <f t="shared" si="24"/>
        <v>2993.05</v>
      </c>
      <c r="Y130" s="44">
        <v>77</v>
      </c>
      <c r="Z130" s="32">
        <v>0.97697758584591543</v>
      </c>
      <c r="AA130" s="32">
        <f t="shared" si="30"/>
        <v>221</v>
      </c>
      <c r="AB130" t="str">
        <f>LOOKUP(Z130,'Info Sheet'!$L$2:$L$3,'Info Sheet'!$J$2:$J$3)</f>
        <v>Non-Rainy</v>
      </c>
      <c r="AC130">
        <f>IF(AB130='Info Sheet'!$J$3,'Info Sheet'!$M$3,'Info Sheet'!$M$2)</f>
        <v>1</v>
      </c>
      <c r="AD130">
        <f>ROUNDDOWN(IF((AA130*AC130)&gt;'Info Sheet'!$B$21,'Info Sheet'!$B$21,(AA130*AC130)),0)</f>
        <v>188</v>
      </c>
      <c r="AE130">
        <f t="shared" si="25"/>
        <v>4295.8</v>
      </c>
      <c r="AF130">
        <f t="shared" si="26"/>
        <v>3335.8</v>
      </c>
      <c r="AK130" s="44">
        <v>77</v>
      </c>
      <c r="AL130" s="51">
        <v>0.24890435999999999</v>
      </c>
      <c r="AM130" s="32">
        <f t="shared" si="31"/>
        <v>155</v>
      </c>
      <c r="AN130" t="str">
        <f>LOOKUP(AL130,'Info Sheet'!$L$2:$L$3,'Info Sheet'!$J$2:$J$3)</f>
        <v>Rainy, p</v>
      </c>
      <c r="AO130">
        <f>IF(AN130='Info Sheet'!$J$3,'Info Sheet'!$M$3,'Info Sheet'!$M$2)</f>
        <v>0.7</v>
      </c>
      <c r="AP130">
        <f>ROUNDDOWN(IF((AM130*AO130)&gt;'Info Sheet'!$B$21,'Info Sheet'!$B$21,(AM130*AO130)),0)</f>
        <v>108</v>
      </c>
      <c r="AQ130">
        <f t="shared" si="27"/>
        <v>2467.8000000000002</v>
      </c>
      <c r="AR130">
        <f t="shared" si="28"/>
        <v>1507.8000000000002</v>
      </c>
    </row>
    <row r="131" spans="1:44">
      <c r="A131" s="44">
        <v>78</v>
      </c>
      <c r="B131" s="32">
        <v>0.28213182368313605</v>
      </c>
      <c r="C131" s="32">
        <f t="shared" si="29"/>
        <v>146</v>
      </c>
      <c r="D131" t="str">
        <f>LOOKUP(B131,'Info Sheet'!$L$2:$L$3,'Info Sheet'!$J$2:$J$3)</f>
        <v>Rainy, p</v>
      </c>
      <c r="E131">
        <f>IF(D131='Info Sheet'!$J$3,'Info Sheet'!$M$3,'Info Sheet'!$M$2)</f>
        <v>0.7</v>
      </c>
      <c r="F131">
        <f>ROUNDDOWN(IF((C131*E131)&gt;'Info Sheet'!$B$21,'Info Sheet'!$B$21,(C131*E131)),0)</f>
        <v>102</v>
      </c>
      <c r="G131">
        <f t="shared" si="32"/>
        <v>2330.7000000000003</v>
      </c>
      <c r="H131">
        <f t="shared" si="21"/>
        <v>1370.7000000000003</v>
      </c>
      <c r="M131" s="44">
        <v>78</v>
      </c>
      <c r="N131" s="32">
        <v>0.22391400308740517</v>
      </c>
      <c r="O131" s="32">
        <f t="shared" si="22"/>
        <v>158</v>
      </c>
      <c r="P131" t="str">
        <f>LOOKUP(N131,'Info Sheet'!$L$2:$L$3,'Info Sheet'!$J$2:$J$3)</f>
        <v>Rainy, p</v>
      </c>
      <c r="Q131">
        <f>IF(P131='Info Sheet'!$J$3,'Info Sheet'!$M$3,'Info Sheet'!$M$2)</f>
        <v>0.7</v>
      </c>
      <c r="R131">
        <f>ROUNDDOWN(IF((O131*Q131)&gt;'Info Sheet'!$B$21,'Info Sheet'!$B$21,(O131*Q131)),0)</f>
        <v>110</v>
      </c>
      <c r="S131">
        <f t="shared" si="23"/>
        <v>2513.5</v>
      </c>
      <c r="T131">
        <f t="shared" si="24"/>
        <v>1553.5</v>
      </c>
      <c r="Y131" s="44">
        <v>78</v>
      </c>
      <c r="Z131" s="32">
        <v>0.24064589031237837</v>
      </c>
      <c r="AA131" s="32">
        <f t="shared" si="30"/>
        <v>173</v>
      </c>
      <c r="AB131" t="str">
        <f>LOOKUP(Z131,'Info Sheet'!$L$2:$L$3,'Info Sheet'!$J$2:$J$3)</f>
        <v>Rainy, p</v>
      </c>
      <c r="AC131">
        <f>IF(AB131='Info Sheet'!$J$3,'Info Sheet'!$M$3,'Info Sheet'!$M$2)</f>
        <v>0.7</v>
      </c>
      <c r="AD131">
        <f>ROUNDDOWN(IF((AA131*AC131)&gt;'Info Sheet'!$B$21,'Info Sheet'!$B$21,(AA131*AC131)),0)</f>
        <v>121</v>
      </c>
      <c r="AE131">
        <f t="shared" si="25"/>
        <v>2764.8500000000004</v>
      </c>
      <c r="AF131">
        <f t="shared" si="26"/>
        <v>1804.8500000000004</v>
      </c>
      <c r="AK131" s="44">
        <v>78</v>
      </c>
      <c r="AL131" s="51">
        <v>0.50258407000000005</v>
      </c>
      <c r="AM131" s="32">
        <f t="shared" si="31"/>
        <v>166</v>
      </c>
      <c r="AN131" t="str">
        <f>LOOKUP(AL131,'Info Sheet'!$L$2:$L$3,'Info Sheet'!$J$2:$J$3)</f>
        <v>Non-Rainy</v>
      </c>
      <c r="AO131">
        <f>IF(AN131='Info Sheet'!$J$3,'Info Sheet'!$M$3,'Info Sheet'!$M$2)</f>
        <v>1</v>
      </c>
      <c r="AP131">
        <f>ROUNDDOWN(IF((AM131*AO131)&gt;'Info Sheet'!$B$21,'Info Sheet'!$B$21,(AM131*AO131)),0)</f>
        <v>166</v>
      </c>
      <c r="AQ131">
        <f t="shared" si="27"/>
        <v>3793.1000000000004</v>
      </c>
      <c r="AR131">
        <f t="shared" si="28"/>
        <v>2833.1000000000004</v>
      </c>
    </row>
    <row r="132" spans="1:44">
      <c r="A132" s="44">
        <v>79</v>
      </c>
      <c r="B132" s="32">
        <v>0.38400475319543237</v>
      </c>
      <c r="C132" s="32">
        <f t="shared" si="29"/>
        <v>151</v>
      </c>
      <c r="D132" t="str">
        <f>LOOKUP(B132,'Info Sheet'!$L$2:$L$3,'Info Sheet'!$J$2:$J$3)</f>
        <v>Rainy, p</v>
      </c>
      <c r="E132">
        <f>IF(D132='Info Sheet'!$J$3,'Info Sheet'!$M$3,'Info Sheet'!$M$2)</f>
        <v>0.7</v>
      </c>
      <c r="F132">
        <f>ROUNDDOWN(IF((C132*E132)&gt;'Info Sheet'!$B$21,'Info Sheet'!$B$21,(C132*E132)),0)</f>
        <v>105</v>
      </c>
      <c r="G132">
        <f t="shared" si="32"/>
        <v>2399.25</v>
      </c>
      <c r="H132">
        <f t="shared" si="21"/>
        <v>1439.25</v>
      </c>
      <c r="M132" s="44">
        <v>79</v>
      </c>
      <c r="N132" s="32">
        <v>8.6072988986425014E-2</v>
      </c>
      <c r="O132" s="32">
        <f t="shared" si="22"/>
        <v>148</v>
      </c>
      <c r="P132" t="str">
        <f>LOOKUP(N132,'Info Sheet'!$L$2:$L$3,'Info Sheet'!$J$2:$J$3)</f>
        <v>Rainy, p</v>
      </c>
      <c r="Q132">
        <f>IF(P132='Info Sheet'!$J$3,'Info Sheet'!$M$3,'Info Sheet'!$M$2)</f>
        <v>0.7</v>
      </c>
      <c r="R132">
        <f>ROUNDDOWN(IF((O132*Q132)&gt;'Info Sheet'!$B$21,'Info Sheet'!$B$21,(O132*Q132)),0)</f>
        <v>103</v>
      </c>
      <c r="S132">
        <f t="shared" si="23"/>
        <v>2353.5500000000002</v>
      </c>
      <c r="T132">
        <f t="shared" si="24"/>
        <v>1393.5500000000002</v>
      </c>
      <c r="Y132" s="44">
        <v>79</v>
      </c>
      <c r="Z132" s="32">
        <v>0.75981754872475304</v>
      </c>
      <c r="AA132" s="32">
        <f t="shared" si="30"/>
        <v>198</v>
      </c>
      <c r="AB132" t="str">
        <f>LOOKUP(Z132,'Info Sheet'!$L$2:$L$3,'Info Sheet'!$J$2:$J$3)</f>
        <v>Non-Rainy</v>
      </c>
      <c r="AC132">
        <f>IF(AB132='Info Sheet'!$J$3,'Info Sheet'!$M$3,'Info Sheet'!$M$2)</f>
        <v>1</v>
      </c>
      <c r="AD132">
        <f>ROUNDDOWN(IF((AA132*AC132)&gt;'Info Sheet'!$B$21,'Info Sheet'!$B$21,(AA132*AC132)),0)</f>
        <v>188</v>
      </c>
      <c r="AE132">
        <f t="shared" si="25"/>
        <v>4295.8</v>
      </c>
      <c r="AF132">
        <f t="shared" si="26"/>
        <v>3335.8</v>
      </c>
      <c r="AK132" s="44">
        <v>79</v>
      </c>
      <c r="AL132" s="51">
        <v>0.76972737999999996</v>
      </c>
      <c r="AM132" s="32">
        <f t="shared" si="31"/>
        <v>178</v>
      </c>
      <c r="AN132" t="str">
        <f>LOOKUP(AL132,'Info Sheet'!$L$2:$L$3,'Info Sheet'!$J$2:$J$3)</f>
        <v>Non-Rainy</v>
      </c>
      <c r="AO132">
        <f>IF(AN132='Info Sheet'!$J$3,'Info Sheet'!$M$3,'Info Sheet'!$M$2)</f>
        <v>1</v>
      </c>
      <c r="AP132">
        <f>ROUNDDOWN(IF((AM132*AO132)&gt;'Info Sheet'!$B$21,'Info Sheet'!$B$21,(AM132*AO132)),0)</f>
        <v>178</v>
      </c>
      <c r="AQ132">
        <f t="shared" si="27"/>
        <v>4067.3</v>
      </c>
      <c r="AR132">
        <f t="shared" si="28"/>
        <v>3107.3</v>
      </c>
    </row>
    <row r="133" spans="1:44">
      <c r="A133" s="44">
        <v>80</v>
      </c>
      <c r="B133" s="32">
        <v>0.77862185563997688</v>
      </c>
      <c r="C133" s="32">
        <f t="shared" si="29"/>
        <v>168</v>
      </c>
      <c r="D133" t="str">
        <f>LOOKUP(B133,'Info Sheet'!$L$2:$L$3,'Info Sheet'!$J$2:$J$3)</f>
        <v>Non-Rainy</v>
      </c>
      <c r="E133">
        <f>IF(D133='Info Sheet'!$J$3,'Info Sheet'!$M$3,'Info Sheet'!$M$2)</f>
        <v>1</v>
      </c>
      <c r="F133">
        <f>ROUNDDOWN(IF((C133*E133)&gt;'Info Sheet'!$B$21,'Info Sheet'!$B$21,(C133*E133)),0)</f>
        <v>168</v>
      </c>
      <c r="G133">
        <f t="shared" si="32"/>
        <v>3838.8</v>
      </c>
      <c r="H133">
        <f t="shared" si="21"/>
        <v>2878.8</v>
      </c>
      <c r="M133" s="44">
        <v>80</v>
      </c>
      <c r="N133" s="32">
        <v>0.79841260824154769</v>
      </c>
      <c r="O133" s="32">
        <f t="shared" si="22"/>
        <v>185</v>
      </c>
      <c r="P133" t="str">
        <f>LOOKUP(N133,'Info Sheet'!$L$2:$L$3,'Info Sheet'!$J$2:$J$3)</f>
        <v>Non-Rainy</v>
      </c>
      <c r="Q133">
        <f>IF(P133='Info Sheet'!$J$3,'Info Sheet'!$M$3,'Info Sheet'!$M$2)</f>
        <v>1</v>
      </c>
      <c r="R133">
        <f>ROUNDDOWN(IF((O133*Q133)&gt;'Info Sheet'!$B$21,'Info Sheet'!$B$21,(O133*Q133)),0)</f>
        <v>185</v>
      </c>
      <c r="S133">
        <f t="shared" si="23"/>
        <v>4227.25</v>
      </c>
      <c r="T133">
        <f t="shared" si="24"/>
        <v>3267.25</v>
      </c>
      <c r="Y133" s="44">
        <v>80</v>
      </c>
      <c r="Z133" s="32">
        <v>0.34001873003313432</v>
      </c>
      <c r="AA133" s="32">
        <f t="shared" si="30"/>
        <v>179</v>
      </c>
      <c r="AB133" t="str">
        <f>LOOKUP(Z133,'Info Sheet'!$L$2:$L$3,'Info Sheet'!$J$2:$J$3)</f>
        <v>Rainy, p</v>
      </c>
      <c r="AC133">
        <f>IF(AB133='Info Sheet'!$J$3,'Info Sheet'!$M$3,'Info Sheet'!$M$2)</f>
        <v>0.7</v>
      </c>
      <c r="AD133">
        <f>ROUNDDOWN(IF((AA133*AC133)&gt;'Info Sheet'!$B$21,'Info Sheet'!$B$21,(AA133*AC133)),0)</f>
        <v>125</v>
      </c>
      <c r="AE133">
        <f t="shared" si="25"/>
        <v>2856.25</v>
      </c>
      <c r="AF133">
        <f t="shared" si="26"/>
        <v>1896.25</v>
      </c>
      <c r="AK133" s="44">
        <v>80</v>
      </c>
      <c r="AL133" s="51">
        <v>4.7138729999999997E-2</v>
      </c>
      <c r="AM133" s="32">
        <f t="shared" si="31"/>
        <v>138</v>
      </c>
      <c r="AN133" t="str">
        <f>LOOKUP(AL133,'Info Sheet'!$L$2:$L$3,'Info Sheet'!$J$2:$J$3)</f>
        <v>Rainy, p</v>
      </c>
      <c r="AO133">
        <f>IF(AN133='Info Sheet'!$J$3,'Info Sheet'!$M$3,'Info Sheet'!$M$2)</f>
        <v>0.7</v>
      </c>
      <c r="AP133">
        <f>ROUNDDOWN(IF((AM133*AO133)&gt;'Info Sheet'!$B$21,'Info Sheet'!$B$21,(AM133*AO133)),0)</f>
        <v>96</v>
      </c>
      <c r="AQ133">
        <f t="shared" si="27"/>
        <v>2193.6000000000004</v>
      </c>
      <c r="AR133">
        <f t="shared" si="28"/>
        <v>1233.6000000000004</v>
      </c>
    </row>
    <row r="134" spans="1:44">
      <c r="A134" s="44">
        <v>81</v>
      </c>
      <c r="B134" s="32">
        <v>0.72716188342349308</v>
      </c>
      <c r="C134" s="32">
        <f t="shared" si="29"/>
        <v>165</v>
      </c>
      <c r="D134" t="str">
        <f>LOOKUP(B134,'Info Sheet'!$L$2:$L$3,'Info Sheet'!$J$2:$J$3)</f>
        <v>Non-Rainy</v>
      </c>
      <c r="E134">
        <f>IF(D134='Info Sheet'!$J$3,'Info Sheet'!$M$3,'Info Sheet'!$M$2)</f>
        <v>1</v>
      </c>
      <c r="F134">
        <f>ROUNDDOWN(IF((C134*E134)&gt;'Info Sheet'!$B$21,'Info Sheet'!$B$21,(C134*E134)),0)</f>
        <v>165</v>
      </c>
      <c r="G134">
        <f t="shared" si="32"/>
        <v>3770.2500000000005</v>
      </c>
      <c r="H134">
        <f t="shared" si="21"/>
        <v>2810.2500000000005</v>
      </c>
      <c r="M134" s="44">
        <v>81</v>
      </c>
      <c r="N134" s="32">
        <v>0.21857172073757225</v>
      </c>
      <c r="O134" s="32">
        <f t="shared" si="22"/>
        <v>158</v>
      </c>
      <c r="P134" t="str">
        <f>LOOKUP(N134,'Info Sheet'!$L$2:$L$3,'Info Sheet'!$J$2:$J$3)</f>
        <v>Rainy, p</v>
      </c>
      <c r="Q134">
        <f>IF(P134='Info Sheet'!$J$3,'Info Sheet'!$M$3,'Info Sheet'!$M$2)</f>
        <v>0.7</v>
      </c>
      <c r="R134">
        <f>ROUNDDOWN(IF((O134*Q134)&gt;'Info Sheet'!$B$21,'Info Sheet'!$B$21,(O134*Q134)),0)</f>
        <v>110</v>
      </c>
      <c r="S134">
        <f t="shared" si="23"/>
        <v>2513.5</v>
      </c>
      <c r="T134">
        <f t="shared" si="24"/>
        <v>1553.5</v>
      </c>
      <c r="Y134" s="44">
        <v>81</v>
      </c>
      <c r="Z134" s="32">
        <v>0.59734648372281007</v>
      </c>
      <c r="AA134" s="32">
        <f t="shared" si="30"/>
        <v>190</v>
      </c>
      <c r="AB134" t="str">
        <f>LOOKUP(Z134,'Info Sheet'!$L$2:$L$3,'Info Sheet'!$J$2:$J$3)</f>
        <v>Non-Rainy</v>
      </c>
      <c r="AC134">
        <f>IF(AB134='Info Sheet'!$J$3,'Info Sheet'!$M$3,'Info Sheet'!$M$2)</f>
        <v>1</v>
      </c>
      <c r="AD134">
        <f>ROUNDDOWN(IF((AA134*AC134)&gt;'Info Sheet'!$B$21,'Info Sheet'!$B$21,(AA134*AC134)),0)</f>
        <v>188</v>
      </c>
      <c r="AE134">
        <f t="shared" si="25"/>
        <v>4295.8</v>
      </c>
      <c r="AF134">
        <f t="shared" si="26"/>
        <v>3335.8</v>
      </c>
      <c r="AK134" s="44">
        <v>81</v>
      </c>
      <c r="AL134" s="51">
        <v>0.46356666000000002</v>
      </c>
      <c r="AM134" s="32">
        <f t="shared" si="31"/>
        <v>164</v>
      </c>
      <c r="AN134" t="str">
        <f>LOOKUP(AL134,'Info Sheet'!$L$2:$L$3,'Info Sheet'!$J$2:$J$3)</f>
        <v>Non-Rainy</v>
      </c>
      <c r="AO134">
        <f>IF(AN134='Info Sheet'!$J$3,'Info Sheet'!$M$3,'Info Sheet'!$M$2)</f>
        <v>1</v>
      </c>
      <c r="AP134">
        <f>ROUNDDOWN(IF((AM134*AO134)&gt;'Info Sheet'!$B$21,'Info Sheet'!$B$21,(AM134*AO134)),0)</f>
        <v>164</v>
      </c>
      <c r="AQ134">
        <f t="shared" si="27"/>
        <v>3747.4</v>
      </c>
      <c r="AR134">
        <f t="shared" si="28"/>
        <v>2787.4</v>
      </c>
    </row>
    <row r="135" spans="1:44">
      <c r="A135" s="44">
        <v>82</v>
      </c>
      <c r="B135" s="32">
        <v>0.70962287221617426</v>
      </c>
      <c r="C135" s="32">
        <f t="shared" si="29"/>
        <v>164</v>
      </c>
      <c r="D135" t="str">
        <f>LOOKUP(B135,'Info Sheet'!$L$2:$L$3,'Info Sheet'!$J$2:$J$3)</f>
        <v>Non-Rainy</v>
      </c>
      <c r="E135">
        <f>IF(D135='Info Sheet'!$J$3,'Info Sheet'!$M$3,'Info Sheet'!$M$2)</f>
        <v>1</v>
      </c>
      <c r="F135">
        <f>ROUNDDOWN(IF((C135*E135)&gt;'Info Sheet'!$B$21,'Info Sheet'!$B$21,(C135*E135)),0)</f>
        <v>164</v>
      </c>
      <c r="G135">
        <f t="shared" si="32"/>
        <v>3747.4</v>
      </c>
      <c r="H135">
        <f t="shared" si="21"/>
        <v>2787.4</v>
      </c>
      <c r="M135" s="44">
        <v>82</v>
      </c>
      <c r="N135" s="32">
        <v>0.46753103443150335</v>
      </c>
      <c r="O135" s="32">
        <f t="shared" si="22"/>
        <v>169</v>
      </c>
      <c r="P135" t="str">
        <f>LOOKUP(N135,'Info Sheet'!$L$2:$L$3,'Info Sheet'!$J$2:$J$3)</f>
        <v>Non-Rainy</v>
      </c>
      <c r="Q135">
        <f>IF(P135='Info Sheet'!$J$3,'Info Sheet'!$M$3,'Info Sheet'!$M$2)</f>
        <v>1</v>
      </c>
      <c r="R135">
        <f>ROUNDDOWN(IF((O135*Q135)&gt;'Info Sheet'!$B$21,'Info Sheet'!$B$21,(O135*Q135)),0)</f>
        <v>169</v>
      </c>
      <c r="S135">
        <f t="shared" si="23"/>
        <v>3861.65</v>
      </c>
      <c r="T135">
        <f t="shared" si="24"/>
        <v>2901.65</v>
      </c>
      <c r="Y135" s="44">
        <v>82</v>
      </c>
      <c r="Z135" s="32">
        <v>0.5003223755661701</v>
      </c>
      <c r="AA135" s="32">
        <f t="shared" si="30"/>
        <v>186</v>
      </c>
      <c r="AB135" t="str">
        <f>LOOKUP(Z135,'Info Sheet'!$L$2:$L$3,'Info Sheet'!$J$2:$J$3)</f>
        <v>Non-Rainy</v>
      </c>
      <c r="AC135">
        <f>IF(AB135='Info Sheet'!$J$3,'Info Sheet'!$M$3,'Info Sheet'!$M$2)</f>
        <v>1</v>
      </c>
      <c r="AD135">
        <f>ROUNDDOWN(IF((AA135*AC135)&gt;'Info Sheet'!$B$21,'Info Sheet'!$B$21,(AA135*AC135)),0)</f>
        <v>186</v>
      </c>
      <c r="AE135">
        <f t="shared" si="25"/>
        <v>4250.1000000000004</v>
      </c>
      <c r="AF135">
        <f t="shared" si="26"/>
        <v>3290.1000000000004</v>
      </c>
      <c r="AK135" s="44">
        <v>82</v>
      </c>
      <c r="AL135" s="51">
        <v>0.96240702</v>
      </c>
      <c r="AM135" s="32">
        <f t="shared" si="31"/>
        <v>195</v>
      </c>
      <c r="AN135" t="str">
        <f>LOOKUP(AL135,'Info Sheet'!$L$2:$L$3,'Info Sheet'!$J$2:$J$3)</f>
        <v>Non-Rainy</v>
      </c>
      <c r="AO135">
        <f>IF(AN135='Info Sheet'!$J$3,'Info Sheet'!$M$3,'Info Sheet'!$M$2)</f>
        <v>1</v>
      </c>
      <c r="AP135">
        <f>ROUNDDOWN(IF((AM135*AO135)&gt;'Info Sheet'!$B$21,'Info Sheet'!$B$21,(AM135*AO135)),0)</f>
        <v>188</v>
      </c>
      <c r="AQ135">
        <f t="shared" si="27"/>
        <v>4295.8</v>
      </c>
      <c r="AR135">
        <f t="shared" si="28"/>
        <v>3335.8</v>
      </c>
    </row>
    <row r="136" spans="1:44">
      <c r="A136" s="44">
        <v>83</v>
      </c>
      <c r="B136" s="32">
        <v>0.8408334790812001</v>
      </c>
      <c r="C136" s="32">
        <f t="shared" si="29"/>
        <v>171</v>
      </c>
      <c r="D136" t="str">
        <f>LOOKUP(B136,'Info Sheet'!$L$2:$L$3,'Info Sheet'!$J$2:$J$3)</f>
        <v>Non-Rainy</v>
      </c>
      <c r="E136">
        <f>IF(D136='Info Sheet'!$J$3,'Info Sheet'!$M$3,'Info Sheet'!$M$2)</f>
        <v>1</v>
      </c>
      <c r="F136">
        <f>ROUNDDOWN(IF((C136*E136)&gt;'Info Sheet'!$B$21,'Info Sheet'!$B$21,(C136*E136)),0)</f>
        <v>171</v>
      </c>
      <c r="G136">
        <f t="shared" si="32"/>
        <v>3907.3500000000004</v>
      </c>
      <c r="H136">
        <f t="shared" si="21"/>
        <v>2947.3500000000004</v>
      </c>
      <c r="M136" s="44">
        <v>83</v>
      </c>
      <c r="N136" s="32">
        <v>0.11084500894729277</v>
      </c>
      <c r="O136" s="32">
        <f t="shared" si="22"/>
        <v>150</v>
      </c>
      <c r="P136" t="str">
        <f>LOOKUP(N136,'Info Sheet'!$L$2:$L$3,'Info Sheet'!$J$2:$J$3)</f>
        <v>Rainy, p</v>
      </c>
      <c r="Q136">
        <f>IF(P136='Info Sheet'!$J$3,'Info Sheet'!$M$3,'Info Sheet'!$M$2)</f>
        <v>0.7</v>
      </c>
      <c r="R136">
        <f>ROUNDDOWN(IF((O136*Q136)&gt;'Info Sheet'!$B$21,'Info Sheet'!$B$21,(O136*Q136)),0)</f>
        <v>105</v>
      </c>
      <c r="S136">
        <f t="shared" si="23"/>
        <v>2399.25</v>
      </c>
      <c r="T136">
        <f t="shared" si="24"/>
        <v>1439.25</v>
      </c>
      <c r="Y136" s="44">
        <v>83</v>
      </c>
      <c r="Z136" s="32">
        <v>0.6691554735575046</v>
      </c>
      <c r="AA136" s="32">
        <f t="shared" si="30"/>
        <v>194</v>
      </c>
      <c r="AB136" t="str">
        <f>LOOKUP(Z136,'Info Sheet'!$L$2:$L$3,'Info Sheet'!$J$2:$J$3)</f>
        <v>Non-Rainy</v>
      </c>
      <c r="AC136">
        <f>IF(AB136='Info Sheet'!$J$3,'Info Sheet'!$M$3,'Info Sheet'!$M$2)</f>
        <v>1</v>
      </c>
      <c r="AD136">
        <f>ROUNDDOWN(IF((AA136*AC136)&gt;'Info Sheet'!$B$21,'Info Sheet'!$B$21,(AA136*AC136)),0)</f>
        <v>188</v>
      </c>
      <c r="AE136">
        <f t="shared" si="25"/>
        <v>4295.8</v>
      </c>
      <c r="AF136">
        <f t="shared" si="26"/>
        <v>3335.8</v>
      </c>
      <c r="AK136" s="44">
        <v>83</v>
      </c>
      <c r="AL136" s="51">
        <v>0.11869512</v>
      </c>
      <c r="AM136" s="32">
        <f t="shared" si="31"/>
        <v>146</v>
      </c>
      <c r="AN136" t="str">
        <f>LOOKUP(AL136,'Info Sheet'!$L$2:$L$3,'Info Sheet'!$J$2:$J$3)</f>
        <v>Rainy, p</v>
      </c>
      <c r="AO136">
        <f>IF(AN136='Info Sheet'!$J$3,'Info Sheet'!$M$3,'Info Sheet'!$M$2)</f>
        <v>0.7</v>
      </c>
      <c r="AP136">
        <f>ROUNDDOWN(IF((AM136*AO136)&gt;'Info Sheet'!$B$21,'Info Sheet'!$B$21,(AM136*AO136)),0)</f>
        <v>102</v>
      </c>
      <c r="AQ136">
        <f t="shared" si="27"/>
        <v>2330.7000000000003</v>
      </c>
      <c r="AR136">
        <f t="shared" si="28"/>
        <v>1370.7000000000003</v>
      </c>
    </row>
    <row r="137" spans="1:44">
      <c r="A137" s="44">
        <v>84</v>
      </c>
      <c r="B137" s="32">
        <v>0.43503369993241825</v>
      </c>
      <c r="C137" s="32">
        <f t="shared" si="29"/>
        <v>153</v>
      </c>
      <c r="D137" t="str">
        <f>LOOKUP(B137,'Info Sheet'!$L$2:$L$3,'Info Sheet'!$J$2:$J$3)</f>
        <v>Non-Rainy</v>
      </c>
      <c r="E137">
        <f>IF(D137='Info Sheet'!$J$3,'Info Sheet'!$M$3,'Info Sheet'!$M$2)</f>
        <v>1</v>
      </c>
      <c r="F137">
        <f>ROUNDDOWN(IF((C137*E137)&gt;'Info Sheet'!$B$21,'Info Sheet'!$B$21,(C137*E137)),0)</f>
        <v>153</v>
      </c>
      <c r="G137">
        <f t="shared" si="32"/>
        <v>3496.05</v>
      </c>
      <c r="H137">
        <f t="shared" si="21"/>
        <v>2536.0500000000002</v>
      </c>
      <c r="M137" s="44">
        <v>84</v>
      </c>
      <c r="N137" s="32">
        <v>0.17556779453927995</v>
      </c>
      <c r="O137" s="32">
        <f t="shared" si="22"/>
        <v>155</v>
      </c>
      <c r="P137" t="str">
        <f>LOOKUP(N137,'Info Sheet'!$L$2:$L$3,'Info Sheet'!$J$2:$J$3)</f>
        <v>Rainy, p</v>
      </c>
      <c r="Q137">
        <f>IF(P137='Info Sheet'!$J$3,'Info Sheet'!$M$3,'Info Sheet'!$M$2)</f>
        <v>0.7</v>
      </c>
      <c r="R137">
        <f>ROUNDDOWN(IF((O137*Q137)&gt;'Info Sheet'!$B$21,'Info Sheet'!$B$21,(O137*Q137)),0)</f>
        <v>108</v>
      </c>
      <c r="S137">
        <f t="shared" si="23"/>
        <v>2467.8000000000002</v>
      </c>
      <c r="T137">
        <f t="shared" si="24"/>
        <v>1507.8000000000002</v>
      </c>
      <c r="Y137" s="44">
        <v>84</v>
      </c>
      <c r="Z137" s="32">
        <v>0.79618136736784595</v>
      </c>
      <c r="AA137" s="32">
        <f t="shared" si="30"/>
        <v>201</v>
      </c>
      <c r="AB137" t="str">
        <f>LOOKUP(Z137,'Info Sheet'!$L$2:$L$3,'Info Sheet'!$J$2:$J$3)</f>
        <v>Non-Rainy</v>
      </c>
      <c r="AC137">
        <f>IF(AB137='Info Sheet'!$J$3,'Info Sheet'!$M$3,'Info Sheet'!$M$2)</f>
        <v>1</v>
      </c>
      <c r="AD137">
        <f>ROUNDDOWN(IF((AA137*AC137)&gt;'Info Sheet'!$B$21,'Info Sheet'!$B$21,(AA137*AC137)),0)</f>
        <v>188</v>
      </c>
      <c r="AE137">
        <f t="shared" si="25"/>
        <v>4295.8</v>
      </c>
      <c r="AF137">
        <f t="shared" si="26"/>
        <v>3335.8</v>
      </c>
      <c r="AK137" s="44">
        <v>84</v>
      </c>
      <c r="AL137" s="51">
        <v>0.45098550999999998</v>
      </c>
      <c r="AM137" s="32">
        <f t="shared" si="31"/>
        <v>164</v>
      </c>
      <c r="AN137" t="str">
        <f>LOOKUP(AL137,'Info Sheet'!$L$2:$L$3,'Info Sheet'!$J$2:$J$3)</f>
        <v>Non-Rainy</v>
      </c>
      <c r="AO137">
        <f>IF(AN137='Info Sheet'!$J$3,'Info Sheet'!$M$3,'Info Sheet'!$M$2)</f>
        <v>1</v>
      </c>
      <c r="AP137">
        <f>ROUNDDOWN(IF((AM137*AO137)&gt;'Info Sheet'!$B$21,'Info Sheet'!$B$21,(AM137*AO137)),0)</f>
        <v>164</v>
      </c>
      <c r="AQ137">
        <f t="shared" si="27"/>
        <v>3747.4</v>
      </c>
      <c r="AR137">
        <f t="shared" si="28"/>
        <v>2787.4</v>
      </c>
    </row>
    <row r="138" spans="1:44">
      <c r="A138" s="44">
        <v>85</v>
      </c>
      <c r="B138" s="32">
        <v>0.57164652494822821</v>
      </c>
      <c r="C138" s="32">
        <f t="shared" si="29"/>
        <v>158</v>
      </c>
      <c r="D138" t="str">
        <f>LOOKUP(B138,'Info Sheet'!$L$2:$L$3,'Info Sheet'!$J$2:$J$3)</f>
        <v>Non-Rainy</v>
      </c>
      <c r="E138">
        <f>IF(D138='Info Sheet'!$J$3,'Info Sheet'!$M$3,'Info Sheet'!$M$2)</f>
        <v>1</v>
      </c>
      <c r="F138">
        <f>ROUNDDOWN(IF((C138*E138)&gt;'Info Sheet'!$B$21,'Info Sheet'!$B$21,(C138*E138)),0)</f>
        <v>158</v>
      </c>
      <c r="G138">
        <f t="shared" si="32"/>
        <v>3610.3</v>
      </c>
      <c r="H138">
        <f t="shared" si="21"/>
        <v>2650.3</v>
      </c>
      <c r="M138" s="44">
        <v>85</v>
      </c>
      <c r="N138" s="32">
        <v>8.8364386840621645E-2</v>
      </c>
      <c r="O138" s="32">
        <f t="shared" si="22"/>
        <v>148</v>
      </c>
      <c r="P138" t="str">
        <f>LOOKUP(N138,'Info Sheet'!$L$2:$L$3,'Info Sheet'!$J$2:$J$3)</f>
        <v>Rainy, p</v>
      </c>
      <c r="Q138">
        <f>IF(P138='Info Sheet'!$J$3,'Info Sheet'!$M$3,'Info Sheet'!$M$2)</f>
        <v>0.7</v>
      </c>
      <c r="R138">
        <f>ROUNDDOWN(IF((O138*Q138)&gt;'Info Sheet'!$B$21,'Info Sheet'!$B$21,(O138*Q138)),0)</f>
        <v>103</v>
      </c>
      <c r="S138">
        <f t="shared" si="23"/>
        <v>2353.5500000000002</v>
      </c>
      <c r="T138">
        <f t="shared" si="24"/>
        <v>1393.5500000000002</v>
      </c>
      <c r="Y138" s="44">
        <v>85</v>
      </c>
      <c r="Z138" s="32">
        <v>0.59668588858816751</v>
      </c>
      <c r="AA138" s="32">
        <f t="shared" si="30"/>
        <v>190</v>
      </c>
      <c r="AB138" t="str">
        <f>LOOKUP(Z138,'Info Sheet'!$L$2:$L$3,'Info Sheet'!$J$2:$J$3)</f>
        <v>Non-Rainy</v>
      </c>
      <c r="AC138">
        <f>IF(AB138='Info Sheet'!$J$3,'Info Sheet'!$M$3,'Info Sheet'!$M$2)</f>
        <v>1</v>
      </c>
      <c r="AD138">
        <f>ROUNDDOWN(IF((AA138*AC138)&gt;'Info Sheet'!$B$21,'Info Sheet'!$B$21,(AA138*AC138)),0)</f>
        <v>188</v>
      </c>
      <c r="AE138">
        <f t="shared" si="25"/>
        <v>4295.8</v>
      </c>
      <c r="AF138">
        <f t="shared" si="26"/>
        <v>3335.8</v>
      </c>
      <c r="AK138" s="44">
        <v>85</v>
      </c>
      <c r="AL138" s="51">
        <v>0.34515356000000003</v>
      </c>
      <c r="AM138" s="32">
        <f t="shared" si="31"/>
        <v>159</v>
      </c>
      <c r="AN138" t="str">
        <f>LOOKUP(AL138,'Info Sheet'!$L$2:$L$3,'Info Sheet'!$J$2:$J$3)</f>
        <v>Rainy, p</v>
      </c>
      <c r="AO138">
        <f>IF(AN138='Info Sheet'!$J$3,'Info Sheet'!$M$3,'Info Sheet'!$M$2)</f>
        <v>0.7</v>
      </c>
      <c r="AP138">
        <f>ROUNDDOWN(IF((AM138*AO138)&gt;'Info Sheet'!$B$21,'Info Sheet'!$B$21,(AM138*AO138)),0)</f>
        <v>111</v>
      </c>
      <c r="AQ138">
        <f t="shared" si="27"/>
        <v>2536.3500000000004</v>
      </c>
      <c r="AR138">
        <f t="shared" si="28"/>
        <v>1576.3500000000004</v>
      </c>
    </row>
    <row r="139" spans="1:44">
      <c r="A139" s="44">
        <v>86</v>
      </c>
      <c r="B139" s="32">
        <v>0.76690714202294363</v>
      </c>
      <c r="C139" s="32">
        <f t="shared" si="29"/>
        <v>167</v>
      </c>
      <c r="D139" t="str">
        <f>LOOKUP(B139,'Info Sheet'!$L$2:$L$3,'Info Sheet'!$J$2:$J$3)</f>
        <v>Non-Rainy</v>
      </c>
      <c r="E139">
        <f>IF(D139='Info Sheet'!$J$3,'Info Sheet'!$M$3,'Info Sheet'!$M$2)</f>
        <v>1</v>
      </c>
      <c r="F139">
        <f>ROUNDDOWN(IF((C139*E139)&gt;'Info Sheet'!$B$21,'Info Sheet'!$B$21,(C139*E139)),0)</f>
        <v>167</v>
      </c>
      <c r="G139">
        <f t="shared" si="32"/>
        <v>3815.9500000000003</v>
      </c>
      <c r="H139">
        <f t="shared" si="21"/>
        <v>2855.9500000000003</v>
      </c>
      <c r="M139" s="44">
        <v>86</v>
      </c>
      <c r="N139" s="32">
        <v>0.85108625952555583</v>
      </c>
      <c r="O139" s="32">
        <f t="shared" si="22"/>
        <v>188</v>
      </c>
      <c r="P139" t="str">
        <f>LOOKUP(N139,'Info Sheet'!$L$2:$L$3,'Info Sheet'!$J$2:$J$3)</f>
        <v>Non-Rainy</v>
      </c>
      <c r="Q139">
        <f>IF(P139='Info Sheet'!$J$3,'Info Sheet'!$M$3,'Info Sheet'!$M$2)</f>
        <v>1</v>
      </c>
      <c r="R139">
        <f>ROUNDDOWN(IF((O139*Q139)&gt;'Info Sheet'!$B$21,'Info Sheet'!$B$21,(O139*Q139)),0)</f>
        <v>188</v>
      </c>
      <c r="S139">
        <f t="shared" si="23"/>
        <v>4295.8</v>
      </c>
      <c r="T139">
        <f t="shared" si="24"/>
        <v>3335.8</v>
      </c>
      <c r="Y139" s="44">
        <v>86</v>
      </c>
      <c r="Z139" s="32">
        <v>0.15648321906919638</v>
      </c>
      <c r="AA139" s="32">
        <f t="shared" si="30"/>
        <v>168</v>
      </c>
      <c r="AB139" t="str">
        <f>LOOKUP(Z139,'Info Sheet'!$L$2:$L$3,'Info Sheet'!$J$2:$J$3)</f>
        <v>Rainy, p</v>
      </c>
      <c r="AC139">
        <f>IF(AB139='Info Sheet'!$J$3,'Info Sheet'!$M$3,'Info Sheet'!$M$2)</f>
        <v>0.7</v>
      </c>
      <c r="AD139">
        <f>ROUNDDOWN(IF((AA139*AC139)&gt;'Info Sheet'!$B$21,'Info Sheet'!$B$21,(AA139*AC139)),0)</f>
        <v>117</v>
      </c>
      <c r="AE139">
        <f t="shared" si="25"/>
        <v>2673.4500000000003</v>
      </c>
      <c r="AF139">
        <f t="shared" si="26"/>
        <v>1713.4500000000003</v>
      </c>
      <c r="AK139" s="44">
        <v>86</v>
      </c>
      <c r="AL139" s="51">
        <v>0.89768241000000004</v>
      </c>
      <c r="AM139" s="32">
        <f t="shared" si="31"/>
        <v>187</v>
      </c>
      <c r="AN139" t="str">
        <f>LOOKUP(AL139,'Info Sheet'!$L$2:$L$3,'Info Sheet'!$J$2:$J$3)</f>
        <v>Non-Rainy</v>
      </c>
      <c r="AO139">
        <f>IF(AN139='Info Sheet'!$J$3,'Info Sheet'!$M$3,'Info Sheet'!$M$2)</f>
        <v>1</v>
      </c>
      <c r="AP139">
        <f>ROUNDDOWN(IF((AM139*AO139)&gt;'Info Sheet'!$B$21,'Info Sheet'!$B$21,(AM139*AO139)),0)</f>
        <v>187</v>
      </c>
      <c r="AQ139">
        <f t="shared" si="27"/>
        <v>4272.95</v>
      </c>
      <c r="AR139">
        <f t="shared" si="28"/>
        <v>3312.95</v>
      </c>
    </row>
    <row r="140" spans="1:44">
      <c r="A140" s="44">
        <v>87</v>
      </c>
      <c r="B140" s="32">
        <v>0.57579972525210399</v>
      </c>
      <c r="C140" s="32">
        <f t="shared" si="29"/>
        <v>159</v>
      </c>
      <c r="D140" t="str">
        <f>LOOKUP(B140,'Info Sheet'!$L$2:$L$3,'Info Sheet'!$J$2:$J$3)</f>
        <v>Non-Rainy</v>
      </c>
      <c r="E140">
        <f>IF(D140='Info Sheet'!$J$3,'Info Sheet'!$M$3,'Info Sheet'!$M$2)</f>
        <v>1</v>
      </c>
      <c r="F140">
        <f>ROUNDDOWN(IF((C140*E140)&gt;'Info Sheet'!$B$21,'Info Sheet'!$B$21,(C140*E140)),0)</f>
        <v>159</v>
      </c>
      <c r="G140">
        <f t="shared" si="32"/>
        <v>3633.15</v>
      </c>
      <c r="H140">
        <f t="shared" si="21"/>
        <v>2673.15</v>
      </c>
      <c r="M140" s="44">
        <v>87</v>
      </c>
      <c r="N140" s="32">
        <v>0.35744410079454603</v>
      </c>
      <c r="O140" s="32">
        <f t="shared" si="22"/>
        <v>165</v>
      </c>
      <c r="P140" t="str">
        <f>LOOKUP(N140,'Info Sheet'!$L$2:$L$3,'Info Sheet'!$J$2:$J$3)</f>
        <v>Rainy, p</v>
      </c>
      <c r="Q140">
        <f>IF(P140='Info Sheet'!$J$3,'Info Sheet'!$M$3,'Info Sheet'!$M$2)</f>
        <v>0.7</v>
      </c>
      <c r="R140">
        <f>ROUNDDOWN(IF((O140*Q140)&gt;'Info Sheet'!$B$21,'Info Sheet'!$B$21,(O140*Q140)),0)</f>
        <v>115</v>
      </c>
      <c r="S140">
        <f t="shared" si="23"/>
        <v>2627.75</v>
      </c>
      <c r="T140">
        <f t="shared" si="24"/>
        <v>1667.75</v>
      </c>
      <c r="Y140" s="44">
        <v>87</v>
      </c>
      <c r="Z140" s="32">
        <v>0.62234459795087882</v>
      </c>
      <c r="AA140" s="32">
        <f t="shared" si="30"/>
        <v>191</v>
      </c>
      <c r="AB140" t="str">
        <f>LOOKUP(Z140,'Info Sheet'!$L$2:$L$3,'Info Sheet'!$J$2:$J$3)</f>
        <v>Non-Rainy</v>
      </c>
      <c r="AC140">
        <f>IF(AB140='Info Sheet'!$J$3,'Info Sheet'!$M$3,'Info Sheet'!$M$2)</f>
        <v>1</v>
      </c>
      <c r="AD140">
        <f>ROUNDDOWN(IF((AA140*AC140)&gt;'Info Sheet'!$B$21,'Info Sheet'!$B$21,(AA140*AC140)),0)</f>
        <v>188</v>
      </c>
      <c r="AE140">
        <f t="shared" si="25"/>
        <v>4295.8</v>
      </c>
      <c r="AF140">
        <f t="shared" si="26"/>
        <v>3335.8</v>
      </c>
      <c r="AK140" s="44">
        <v>87</v>
      </c>
      <c r="AL140" s="51">
        <v>0.21039368999999999</v>
      </c>
      <c r="AM140" s="32">
        <f t="shared" si="31"/>
        <v>153</v>
      </c>
      <c r="AN140" t="str">
        <f>LOOKUP(AL140,'Info Sheet'!$L$2:$L$3,'Info Sheet'!$J$2:$J$3)</f>
        <v>Rainy, p</v>
      </c>
      <c r="AO140">
        <f>IF(AN140='Info Sheet'!$J$3,'Info Sheet'!$M$3,'Info Sheet'!$M$2)</f>
        <v>0.7</v>
      </c>
      <c r="AP140">
        <f>ROUNDDOWN(IF((AM140*AO140)&gt;'Info Sheet'!$B$21,'Info Sheet'!$B$21,(AM140*AO140)),0)</f>
        <v>107</v>
      </c>
      <c r="AQ140">
        <f t="shared" si="27"/>
        <v>2444.9500000000003</v>
      </c>
      <c r="AR140">
        <f t="shared" si="28"/>
        <v>1484.9500000000003</v>
      </c>
    </row>
    <row r="141" spans="1:44">
      <c r="A141" s="44">
        <v>88</v>
      </c>
      <c r="B141" s="32">
        <v>0.2105197977385368</v>
      </c>
      <c r="C141" s="32">
        <f t="shared" si="29"/>
        <v>143</v>
      </c>
      <c r="D141" t="str">
        <f>LOOKUP(B141,'Info Sheet'!$L$2:$L$3,'Info Sheet'!$J$2:$J$3)</f>
        <v>Rainy, p</v>
      </c>
      <c r="E141">
        <f>IF(D141='Info Sheet'!$J$3,'Info Sheet'!$M$3,'Info Sheet'!$M$2)</f>
        <v>0.7</v>
      </c>
      <c r="F141">
        <f>ROUNDDOWN(IF((C141*E141)&gt;'Info Sheet'!$B$21,'Info Sheet'!$B$21,(C141*E141)),0)</f>
        <v>100</v>
      </c>
      <c r="G141">
        <f t="shared" si="32"/>
        <v>2285</v>
      </c>
      <c r="H141">
        <f t="shared" si="21"/>
        <v>1325</v>
      </c>
      <c r="M141" s="44">
        <v>88</v>
      </c>
      <c r="N141" s="32">
        <v>0.38345792489360531</v>
      </c>
      <c r="O141" s="32">
        <f t="shared" si="22"/>
        <v>166</v>
      </c>
      <c r="P141" t="str">
        <f>LOOKUP(N141,'Info Sheet'!$L$2:$L$3,'Info Sheet'!$J$2:$J$3)</f>
        <v>Rainy, p</v>
      </c>
      <c r="Q141">
        <f>IF(P141='Info Sheet'!$J$3,'Info Sheet'!$M$3,'Info Sheet'!$M$2)</f>
        <v>0.7</v>
      </c>
      <c r="R141">
        <f>ROUNDDOWN(IF((O141*Q141)&gt;'Info Sheet'!$B$21,'Info Sheet'!$B$21,(O141*Q141)),0)</f>
        <v>116</v>
      </c>
      <c r="S141">
        <f t="shared" si="23"/>
        <v>2650.6000000000004</v>
      </c>
      <c r="T141">
        <f t="shared" si="24"/>
        <v>1690.6000000000004</v>
      </c>
      <c r="Y141" s="44">
        <v>88</v>
      </c>
      <c r="Z141" s="32">
        <v>0.70576611053188842</v>
      </c>
      <c r="AA141" s="32">
        <f t="shared" si="30"/>
        <v>195</v>
      </c>
      <c r="AB141" t="str">
        <f>LOOKUP(Z141,'Info Sheet'!$L$2:$L$3,'Info Sheet'!$J$2:$J$3)</f>
        <v>Non-Rainy</v>
      </c>
      <c r="AC141">
        <f>IF(AB141='Info Sheet'!$J$3,'Info Sheet'!$M$3,'Info Sheet'!$M$2)</f>
        <v>1</v>
      </c>
      <c r="AD141">
        <f>ROUNDDOWN(IF((AA141*AC141)&gt;'Info Sheet'!$B$21,'Info Sheet'!$B$21,(AA141*AC141)),0)</f>
        <v>188</v>
      </c>
      <c r="AE141">
        <f t="shared" si="25"/>
        <v>4295.8</v>
      </c>
      <c r="AF141">
        <f t="shared" si="26"/>
        <v>3335.8</v>
      </c>
      <c r="AK141" s="44">
        <v>88</v>
      </c>
      <c r="AL141" s="51">
        <v>0.65085866000000003</v>
      </c>
      <c r="AM141" s="32">
        <f t="shared" si="31"/>
        <v>172</v>
      </c>
      <c r="AN141" t="str">
        <f>LOOKUP(AL141,'Info Sheet'!$L$2:$L$3,'Info Sheet'!$J$2:$J$3)</f>
        <v>Non-Rainy</v>
      </c>
      <c r="AO141">
        <f>IF(AN141='Info Sheet'!$J$3,'Info Sheet'!$M$3,'Info Sheet'!$M$2)</f>
        <v>1</v>
      </c>
      <c r="AP141">
        <f>ROUNDDOWN(IF((AM141*AO141)&gt;'Info Sheet'!$B$21,'Info Sheet'!$B$21,(AM141*AO141)),0)</f>
        <v>172</v>
      </c>
      <c r="AQ141">
        <f t="shared" si="27"/>
        <v>3930.2000000000003</v>
      </c>
      <c r="AR141">
        <f t="shared" si="28"/>
        <v>2970.2000000000003</v>
      </c>
    </row>
    <row r="142" spans="1:44">
      <c r="A142" s="44">
        <v>89</v>
      </c>
      <c r="B142" s="32">
        <v>0.4941277308071006</v>
      </c>
      <c r="C142" s="32">
        <f t="shared" si="29"/>
        <v>155</v>
      </c>
      <c r="D142" t="str">
        <f>LOOKUP(B142,'Info Sheet'!$L$2:$L$3,'Info Sheet'!$J$2:$J$3)</f>
        <v>Non-Rainy</v>
      </c>
      <c r="E142">
        <f>IF(D142='Info Sheet'!$J$3,'Info Sheet'!$M$3,'Info Sheet'!$M$2)</f>
        <v>1</v>
      </c>
      <c r="F142">
        <f>ROUNDDOWN(IF((C142*E142)&gt;'Info Sheet'!$B$21,'Info Sheet'!$B$21,(C142*E142)),0)</f>
        <v>155</v>
      </c>
      <c r="G142">
        <f t="shared" si="32"/>
        <v>3541.75</v>
      </c>
      <c r="H142">
        <f t="shared" si="21"/>
        <v>2581.75</v>
      </c>
      <c r="M142" s="44">
        <v>89</v>
      </c>
      <c r="N142" s="32">
        <v>1.2408460835791058E-3</v>
      </c>
      <c r="O142" s="32">
        <f t="shared" si="22"/>
        <v>120</v>
      </c>
      <c r="P142" t="str">
        <f>LOOKUP(N142,'Info Sheet'!$L$2:$L$3,'Info Sheet'!$J$2:$J$3)</f>
        <v>Rainy, p</v>
      </c>
      <c r="Q142">
        <f>IF(P142='Info Sheet'!$J$3,'Info Sheet'!$M$3,'Info Sheet'!$M$2)</f>
        <v>0.7</v>
      </c>
      <c r="R142">
        <f>ROUNDDOWN(IF((O142*Q142)&gt;'Info Sheet'!$B$21,'Info Sheet'!$B$21,(O142*Q142)),0)</f>
        <v>84</v>
      </c>
      <c r="S142">
        <f t="shared" si="23"/>
        <v>1919.4</v>
      </c>
      <c r="T142">
        <f t="shared" si="24"/>
        <v>959.40000000000009</v>
      </c>
      <c r="Y142" s="44">
        <v>89</v>
      </c>
      <c r="Z142" s="32">
        <v>0.87321396083262082</v>
      </c>
      <c r="AA142" s="32">
        <f t="shared" si="30"/>
        <v>206</v>
      </c>
      <c r="AB142" t="str">
        <f>LOOKUP(Z142,'Info Sheet'!$L$2:$L$3,'Info Sheet'!$J$2:$J$3)</f>
        <v>Non-Rainy</v>
      </c>
      <c r="AC142">
        <f>IF(AB142='Info Sheet'!$J$3,'Info Sheet'!$M$3,'Info Sheet'!$M$2)</f>
        <v>1</v>
      </c>
      <c r="AD142">
        <f>ROUNDDOWN(IF((AA142*AC142)&gt;'Info Sheet'!$B$21,'Info Sheet'!$B$21,(AA142*AC142)),0)</f>
        <v>188</v>
      </c>
      <c r="AE142">
        <f t="shared" si="25"/>
        <v>4295.8</v>
      </c>
      <c r="AF142">
        <f t="shared" si="26"/>
        <v>3335.8</v>
      </c>
      <c r="AK142" s="44">
        <v>89</v>
      </c>
      <c r="AL142" s="51">
        <v>9.5783690000000005E-2</v>
      </c>
      <c r="AM142" s="32">
        <f t="shared" si="31"/>
        <v>144</v>
      </c>
      <c r="AN142" t="str">
        <f>LOOKUP(AL142,'Info Sheet'!$L$2:$L$3,'Info Sheet'!$J$2:$J$3)</f>
        <v>Rainy, p</v>
      </c>
      <c r="AO142">
        <f>IF(AN142='Info Sheet'!$J$3,'Info Sheet'!$M$3,'Info Sheet'!$M$2)</f>
        <v>0.7</v>
      </c>
      <c r="AP142">
        <f>ROUNDDOWN(IF((AM142*AO142)&gt;'Info Sheet'!$B$21,'Info Sheet'!$B$21,(AM142*AO142)),0)</f>
        <v>100</v>
      </c>
      <c r="AQ142">
        <f t="shared" si="27"/>
        <v>2285</v>
      </c>
      <c r="AR142">
        <f t="shared" si="28"/>
        <v>1325</v>
      </c>
    </row>
    <row r="143" spans="1:44">
      <c r="A143" s="44">
        <v>90</v>
      </c>
      <c r="B143" s="32">
        <v>0.23440372794433306</v>
      </c>
      <c r="C143" s="32">
        <f t="shared" si="29"/>
        <v>144</v>
      </c>
      <c r="D143" t="str">
        <f>LOOKUP(B143,'Info Sheet'!$L$2:$L$3,'Info Sheet'!$J$2:$J$3)</f>
        <v>Rainy, p</v>
      </c>
      <c r="E143">
        <f>IF(D143='Info Sheet'!$J$3,'Info Sheet'!$M$3,'Info Sheet'!$M$2)</f>
        <v>0.7</v>
      </c>
      <c r="F143">
        <f>ROUNDDOWN(IF((C143*E143)&gt;'Info Sheet'!$B$21,'Info Sheet'!$B$21,(C143*E143)),0)</f>
        <v>100</v>
      </c>
      <c r="G143">
        <f t="shared" si="32"/>
        <v>2285</v>
      </c>
      <c r="H143">
        <f t="shared" si="21"/>
        <v>1325</v>
      </c>
      <c r="M143" s="44">
        <v>90</v>
      </c>
      <c r="N143" s="32">
        <v>0.7443192489876258</v>
      </c>
      <c r="O143" s="32">
        <f t="shared" si="22"/>
        <v>182</v>
      </c>
      <c r="P143" t="str">
        <f>LOOKUP(N143,'Info Sheet'!$L$2:$L$3,'Info Sheet'!$J$2:$J$3)</f>
        <v>Non-Rainy</v>
      </c>
      <c r="Q143">
        <f>IF(P143='Info Sheet'!$J$3,'Info Sheet'!$M$3,'Info Sheet'!$M$2)</f>
        <v>1</v>
      </c>
      <c r="R143">
        <f>ROUNDDOWN(IF((O143*Q143)&gt;'Info Sheet'!$B$21,'Info Sheet'!$B$21,(O143*Q143)),0)</f>
        <v>182</v>
      </c>
      <c r="S143">
        <f t="shared" si="23"/>
        <v>4158.7</v>
      </c>
      <c r="T143">
        <f t="shared" si="24"/>
        <v>3198.7</v>
      </c>
      <c r="Y143" s="44">
        <v>90</v>
      </c>
      <c r="Z143" s="32">
        <v>6.5309197144662878E-2</v>
      </c>
      <c r="AA143" s="32">
        <f t="shared" si="30"/>
        <v>159</v>
      </c>
      <c r="AB143" t="str">
        <f>LOOKUP(Z143,'Info Sheet'!$L$2:$L$3,'Info Sheet'!$J$2:$J$3)</f>
        <v>Rainy, p</v>
      </c>
      <c r="AC143">
        <f>IF(AB143='Info Sheet'!$J$3,'Info Sheet'!$M$3,'Info Sheet'!$M$2)</f>
        <v>0.7</v>
      </c>
      <c r="AD143">
        <f>ROUNDDOWN(IF((AA143*AC143)&gt;'Info Sheet'!$B$21,'Info Sheet'!$B$21,(AA143*AC143)),0)</f>
        <v>111</v>
      </c>
      <c r="AE143">
        <f t="shared" si="25"/>
        <v>2536.3500000000004</v>
      </c>
      <c r="AF143">
        <f t="shared" si="26"/>
        <v>1576.3500000000004</v>
      </c>
      <c r="AK143" s="44">
        <v>90</v>
      </c>
      <c r="AL143" s="51">
        <v>0.26212423000000001</v>
      </c>
      <c r="AM143" s="32">
        <f t="shared" si="31"/>
        <v>155</v>
      </c>
      <c r="AN143" t="str">
        <f>LOOKUP(AL143,'Info Sheet'!$L$2:$L$3,'Info Sheet'!$J$2:$J$3)</f>
        <v>Rainy, p</v>
      </c>
      <c r="AO143">
        <f>IF(AN143='Info Sheet'!$J$3,'Info Sheet'!$M$3,'Info Sheet'!$M$2)</f>
        <v>0.7</v>
      </c>
      <c r="AP143">
        <f>ROUNDDOWN(IF((AM143*AO143)&gt;'Info Sheet'!$B$21,'Info Sheet'!$B$21,(AM143*AO143)),0)</f>
        <v>108</v>
      </c>
      <c r="AQ143">
        <f t="shared" si="27"/>
        <v>2467.8000000000002</v>
      </c>
      <c r="AR143">
        <f t="shared" si="28"/>
        <v>1507.8000000000002</v>
      </c>
    </row>
    <row r="144" spans="1:44">
      <c r="A144" s="44">
        <v>91</v>
      </c>
      <c r="B144" s="32">
        <v>0.37062767472294522</v>
      </c>
      <c r="C144" s="32">
        <f t="shared" si="29"/>
        <v>150</v>
      </c>
      <c r="D144" t="str">
        <f>LOOKUP(B144,'Info Sheet'!$L$2:$L$3,'Info Sheet'!$J$2:$J$3)</f>
        <v>Rainy, p</v>
      </c>
      <c r="E144">
        <f>IF(D144='Info Sheet'!$J$3,'Info Sheet'!$M$3,'Info Sheet'!$M$2)</f>
        <v>0.7</v>
      </c>
      <c r="F144">
        <f>ROUNDDOWN(IF((C144*E144)&gt;'Info Sheet'!$B$21,'Info Sheet'!$B$21,(C144*E144)),0)</f>
        <v>105</v>
      </c>
      <c r="G144">
        <f t="shared" si="32"/>
        <v>2399.25</v>
      </c>
      <c r="H144">
        <f t="shared" si="21"/>
        <v>1439.25</v>
      </c>
      <c r="M144" s="44">
        <v>91</v>
      </c>
      <c r="N144" s="32">
        <v>0.64741049632656822</v>
      </c>
      <c r="O144" s="32">
        <f t="shared" si="22"/>
        <v>177</v>
      </c>
      <c r="P144" t="str">
        <f>LOOKUP(N144,'Info Sheet'!$L$2:$L$3,'Info Sheet'!$J$2:$J$3)</f>
        <v>Non-Rainy</v>
      </c>
      <c r="Q144">
        <f>IF(P144='Info Sheet'!$J$3,'Info Sheet'!$M$3,'Info Sheet'!$M$2)</f>
        <v>1</v>
      </c>
      <c r="R144">
        <f>ROUNDDOWN(IF((O144*Q144)&gt;'Info Sheet'!$B$21,'Info Sheet'!$B$21,(O144*Q144)),0)</f>
        <v>177</v>
      </c>
      <c r="S144">
        <f t="shared" si="23"/>
        <v>4044.4500000000003</v>
      </c>
      <c r="T144">
        <f t="shared" si="24"/>
        <v>3084.4500000000003</v>
      </c>
      <c r="Y144" s="44">
        <v>91</v>
      </c>
      <c r="Z144" s="32">
        <v>0.4046039204089813</v>
      </c>
      <c r="AA144" s="32">
        <f t="shared" si="30"/>
        <v>182</v>
      </c>
      <c r="AB144" t="str">
        <f>LOOKUP(Z144,'Info Sheet'!$L$2:$L$3,'Info Sheet'!$J$2:$J$3)</f>
        <v>Non-Rainy</v>
      </c>
      <c r="AC144">
        <f>IF(AB144='Info Sheet'!$J$3,'Info Sheet'!$M$3,'Info Sheet'!$M$2)</f>
        <v>1</v>
      </c>
      <c r="AD144">
        <f>ROUNDDOWN(IF((AA144*AC144)&gt;'Info Sheet'!$B$21,'Info Sheet'!$B$21,(AA144*AC144)),0)</f>
        <v>182</v>
      </c>
      <c r="AE144">
        <f t="shared" si="25"/>
        <v>4158.7</v>
      </c>
      <c r="AF144">
        <f t="shared" si="26"/>
        <v>3198.7</v>
      </c>
      <c r="AK144" s="44">
        <v>91</v>
      </c>
      <c r="AL144" s="51">
        <v>0.85674150000000004</v>
      </c>
      <c r="AM144" s="32">
        <f t="shared" si="31"/>
        <v>183</v>
      </c>
      <c r="AN144" t="str">
        <f>LOOKUP(AL144,'Info Sheet'!$L$2:$L$3,'Info Sheet'!$J$2:$J$3)</f>
        <v>Non-Rainy</v>
      </c>
      <c r="AO144">
        <f>IF(AN144='Info Sheet'!$J$3,'Info Sheet'!$M$3,'Info Sheet'!$M$2)</f>
        <v>1</v>
      </c>
      <c r="AP144">
        <f>ROUNDDOWN(IF((AM144*AO144)&gt;'Info Sheet'!$B$21,'Info Sheet'!$B$21,(AM144*AO144)),0)</f>
        <v>183</v>
      </c>
      <c r="AQ144">
        <f t="shared" si="27"/>
        <v>4181.55</v>
      </c>
      <c r="AR144">
        <f t="shared" si="28"/>
        <v>3221.55</v>
      </c>
    </row>
    <row r="145" spans="1:44">
      <c r="A145" s="44">
        <v>92</v>
      </c>
      <c r="B145" s="32">
        <v>0.56446191691935799</v>
      </c>
      <c r="C145" s="32">
        <f t="shared" si="29"/>
        <v>158</v>
      </c>
      <c r="D145" t="str">
        <f>LOOKUP(B145,'Info Sheet'!$L$2:$L$3,'Info Sheet'!$J$2:$J$3)</f>
        <v>Non-Rainy</v>
      </c>
      <c r="E145">
        <f>IF(D145='Info Sheet'!$J$3,'Info Sheet'!$M$3,'Info Sheet'!$M$2)</f>
        <v>1</v>
      </c>
      <c r="F145">
        <f>ROUNDDOWN(IF((C145*E145)&gt;'Info Sheet'!$B$21,'Info Sheet'!$B$21,(C145*E145)),0)</f>
        <v>158</v>
      </c>
      <c r="G145">
        <f t="shared" si="32"/>
        <v>3610.3</v>
      </c>
      <c r="H145">
        <f t="shared" si="21"/>
        <v>2650.3</v>
      </c>
      <c r="M145" s="44">
        <v>92</v>
      </c>
      <c r="N145" s="32">
        <v>0.79531900007732459</v>
      </c>
      <c r="O145" s="32">
        <f t="shared" si="22"/>
        <v>184</v>
      </c>
      <c r="P145" t="str">
        <f>LOOKUP(N145,'Info Sheet'!$L$2:$L$3,'Info Sheet'!$J$2:$J$3)</f>
        <v>Non-Rainy</v>
      </c>
      <c r="Q145">
        <f>IF(P145='Info Sheet'!$J$3,'Info Sheet'!$M$3,'Info Sheet'!$M$2)</f>
        <v>1</v>
      </c>
      <c r="R145">
        <f>ROUNDDOWN(IF((O145*Q145)&gt;'Info Sheet'!$B$21,'Info Sheet'!$B$21,(O145*Q145)),0)</f>
        <v>184</v>
      </c>
      <c r="S145">
        <f t="shared" si="23"/>
        <v>4204.4000000000005</v>
      </c>
      <c r="T145">
        <f t="shared" si="24"/>
        <v>3244.4000000000005</v>
      </c>
      <c r="Y145" s="44">
        <v>92</v>
      </c>
      <c r="Z145" s="32">
        <v>0.89731655704129132</v>
      </c>
      <c r="AA145" s="32">
        <f t="shared" si="30"/>
        <v>208</v>
      </c>
      <c r="AB145" t="str">
        <f>LOOKUP(Z145,'Info Sheet'!$L$2:$L$3,'Info Sheet'!$J$2:$J$3)</f>
        <v>Non-Rainy</v>
      </c>
      <c r="AC145">
        <f>IF(AB145='Info Sheet'!$J$3,'Info Sheet'!$M$3,'Info Sheet'!$M$2)</f>
        <v>1</v>
      </c>
      <c r="AD145">
        <f>ROUNDDOWN(IF((AA145*AC145)&gt;'Info Sheet'!$B$21,'Info Sheet'!$B$21,(AA145*AC145)),0)</f>
        <v>188</v>
      </c>
      <c r="AE145">
        <f t="shared" si="25"/>
        <v>4295.8</v>
      </c>
      <c r="AF145">
        <f t="shared" si="26"/>
        <v>3335.8</v>
      </c>
      <c r="AK145" s="44">
        <v>92</v>
      </c>
      <c r="AL145" s="51">
        <v>0.30091399000000002</v>
      </c>
      <c r="AM145" s="32">
        <f t="shared" si="31"/>
        <v>157</v>
      </c>
      <c r="AN145" t="str">
        <f>LOOKUP(AL145,'Info Sheet'!$L$2:$L$3,'Info Sheet'!$J$2:$J$3)</f>
        <v>Rainy, p</v>
      </c>
      <c r="AO145">
        <f>IF(AN145='Info Sheet'!$J$3,'Info Sheet'!$M$3,'Info Sheet'!$M$2)</f>
        <v>0.7</v>
      </c>
      <c r="AP145">
        <f>ROUNDDOWN(IF((AM145*AO145)&gt;'Info Sheet'!$B$21,'Info Sheet'!$B$21,(AM145*AO145)),0)</f>
        <v>109</v>
      </c>
      <c r="AQ145">
        <f t="shared" si="27"/>
        <v>2490.65</v>
      </c>
      <c r="AR145">
        <f t="shared" si="28"/>
        <v>1530.65</v>
      </c>
    </row>
    <row r="146" spans="1:44">
      <c r="A146" s="44">
        <v>93</v>
      </c>
      <c r="B146" s="32">
        <v>0.83106166601751674</v>
      </c>
      <c r="C146" s="32">
        <f t="shared" si="29"/>
        <v>171</v>
      </c>
      <c r="D146" t="str">
        <f>LOOKUP(B146,'Info Sheet'!$L$2:$L$3,'Info Sheet'!$J$2:$J$3)</f>
        <v>Non-Rainy</v>
      </c>
      <c r="E146">
        <f>IF(D146='Info Sheet'!$J$3,'Info Sheet'!$M$3,'Info Sheet'!$M$2)</f>
        <v>1</v>
      </c>
      <c r="F146">
        <f>ROUNDDOWN(IF((C146*E146)&gt;'Info Sheet'!$B$21,'Info Sheet'!$B$21,(C146*E146)),0)</f>
        <v>171</v>
      </c>
      <c r="G146">
        <f t="shared" si="32"/>
        <v>3907.3500000000004</v>
      </c>
      <c r="H146">
        <f t="shared" si="21"/>
        <v>2947.3500000000004</v>
      </c>
      <c r="M146" s="44">
        <v>93</v>
      </c>
      <c r="N146" s="32">
        <v>0.99062909455189352</v>
      </c>
      <c r="O146" s="32">
        <f t="shared" si="22"/>
        <v>210</v>
      </c>
      <c r="P146" t="str">
        <f>LOOKUP(N146,'Info Sheet'!$L$2:$L$3,'Info Sheet'!$J$2:$J$3)</f>
        <v>Non-Rainy</v>
      </c>
      <c r="Q146">
        <f>IF(P146='Info Sheet'!$J$3,'Info Sheet'!$M$3,'Info Sheet'!$M$2)</f>
        <v>1</v>
      </c>
      <c r="R146">
        <f>ROUNDDOWN(IF((O146*Q146)&gt;'Info Sheet'!$B$21,'Info Sheet'!$B$21,(O146*Q146)),0)</f>
        <v>188</v>
      </c>
      <c r="S146">
        <f t="shared" si="23"/>
        <v>4295.8</v>
      </c>
      <c r="T146">
        <f t="shared" si="24"/>
        <v>3335.8</v>
      </c>
      <c r="Y146" s="44">
        <v>93</v>
      </c>
      <c r="Z146" s="32">
        <v>0.30466739730514358</v>
      </c>
      <c r="AA146" s="32">
        <f t="shared" si="30"/>
        <v>177</v>
      </c>
      <c r="AB146" t="str">
        <f>LOOKUP(Z146,'Info Sheet'!$L$2:$L$3,'Info Sheet'!$J$2:$J$3)</f>
        <v>Rainy, p</v>
      </c>
      <c r="AC146">
        <f>IF(AB146='Info Sheet'!$J$3,'Info Sheet'!$M$3,'Info Sheet'!$M$2)</f>
        <v>0.7</v>
      </c>
      <c r="AD146">
        <f>ROUNDDOWN(IF((AA146*AC146)&gt;'Info Sheet'!$B$21,'Info Sheet'!$B$21,(AA146*AC146)),0)</f>
        <v>123</v>
      </c>
      <c r="AE146">
        <f t="shared" si="25"/>
        <v>2810.55</v>
      </c>
      <c r="AF146">
        <f t="shared" si="26"/>
        <v>1850.5500000000002</v>
      </c>
      <c r="AK146" s="44">
        <v>93</v>
      </c>
      <c r="AL146" s="51">
        <v>0.23319925</v>
      </c>
      <c r="AM146" s="32">
        <f t="shared" si="31"/>
        <v>154</v>
      </c>
      <c r="AN146" t="str">
        <f>LOOKUP(AL146,'Info Sheet'!$L$2:$L$3,'Info Sheet'!$J$2:$J$3)</f>
        <v>Rainy, p</v>
      </c>
      <c r="AO146">
        <f>IF(AN146='Info Sheet'!$J$3,'Info Sheet'!$M$3,'Info Sheet'!$M$2)</f>
        <v>0.7</v>
      </c>
      <c r="AP146">
        <f>ROUNDDOWN(IF((AM146*AO146)&gt;'Info Sheet'!$B$21,'Info Sheet'!$B$21,(AM146*AO146)),0)</f>
        <v>107</v>
      </c>
      <c r="AQ146">
        <f t="shared" si="27"/>
        <v>2444.9500000000003</v>
      </c>
      <c r="AR146">
        <f t="shared" si="28"/>
        <v>1484.9500000000003</v>
      </c>
    </row>
    <row r="147" spans="1:44">
      <c r="A147" s="44">
        <v>94</v>
      </c>
      <c r="B147" s="32">
        <v>0.78758365695493149</v>
      </c>
      <c r="C147" s="32">
        <f t="shared" si="29"/>
        <v>168</v>
      </c>
      <c r="D147" t="str">
        <f>LOOKUP(B147,'Info Sheet'!$L$2:$L$3,'Info Sheet'!$J$2:$J$3)</f>
        <v>Non-Rainy</v>
      </c>
      <c r="E147">
        <f>IF(D147='Info Sheet'!$J$3,'Info Sheet'!$M$3,'Info Sheet'!$M$2)</f>
        <v>1</v>
      </c>
      <c r="F147">
        <f>ROUNDDOWN(IF((C147*E147)&gt;'Info Sheet'!$B$21,'Info Sheet'!$B$21,(C147*E147)),0)</f>
        <v>168</v>
      </c>
      <c r="G147">
        <f t="shared" si="32"/>
        <v>3838.8</v>
      </c>
      <c r="H147">
        <f t="shared" si="21"/>
        <v>2878.8</v>
      </c>
      <c r="M147" s="44">
        <v>94</v>
      </c>
      <c r="N147" s="32">
        <v>0.35807803454819898</v>
      </c>
      <c r="O147" s="32">
        <f t="shared" si="22"/>
        <v>165</v>
      </c>
      <c r="P147" t="str">
        <f>LOOKUP(N147,'Info Sheet'!$L$2:$L$3,'Info Sheet'!$J$2:$J$3)</f>
        <v>Rainy, p</v>
      </c>
      <c r="Q147">
        <f>IF(P147='Info Sheet'!$J$3,'Info Sheet'!$M$3,'Info Sheet'!$M$2)</f>
        <v>0.7</v>
      </c>
      <c r="R147">
        <f>ROUNDDOWN(IF((O147*Q147)&gt;'Info Sheet'!$B$21,'Info Sheet'!$B$21,(O147*Q147)),0)</f>
        <v>115</v>
      </c>
      <c r="S147">
        <f t="shared" si="23"/>
        <v>2627.75</v>
      </c>
      <c r="T147">
        <f t="shared" si="24"/>
        <v>1667.75</v>
      </c>
      <c r="Y147" s="44">
        <v>94</v>
      </c>
      <c r="Z147" s="32">
        <v>0.85787364955177359</v>
      </c>
      <c r="AA147" s="32">
        <f t="shared" si="30"/>
        <v>205</v>
      </c>
      <c r="AB147" t="str">
        <f>LOOKUP(Z147,'Info Sheet'!$L$2:$L$3,'Info Sheet'!$J$2:$J$3)</f>
        <v>Non-Rainy</v>
      </c>
      <c r="AC147">
        <f>IF(AB147='Info Sheet'!$J$3,'Info Sheet'!$M$3,'Info Sheet'!$M$2)</f>
        <v>1</v>
      </c>
      <c r="AD147">
        <f>ROUNDDOWN(IF((AA147*AC147)&gt;'Info Sheet'!$B$21,'Info Sheet'!$B$21,(AA147*AC147)),0)</f>
        <v>188</v>
      </c>
      <c r="AE147">
        <f t="shared" si="25"/>
        <v>4295.8</v>
      </c>
      <c r="AF147">
        <f t="shared" si="26"/>
        <v>3335.8</v>
      </c>
      <c r="AK147" s="44">
        <v>94</v>
      </c>
      <c r="AL147" s="51">
        <v>2.9953900000000001E-3</v>
      </c>
      <c r="AM147" s="32">
        <f t="shared" si="31"/>
        <v>121</v>
      </c>
      <c r="AN147" t="str">
        <f>LOOKUP(AL147,'Info Sheet'!$L$2:$L$3,'Info Sheet'!$J$2:$J$3)</f>
        <v>Rainy, p</v>
      </c>
      <c r="AO147">
        <f>IF(AN147='Info Sheet'!$J$3,'Info Sheet'!$M$3,'Info Sheet'!$M$2)</f>
        <v>0.7</v>
      </c>
      <c r="AP147">
        <f>ROUNDDOWN(IF((AM147*AO147)&gt;'Info Sheet'!$B$21,'Info Sheet'!$B$21,(AM147*AO147)),0)</f>
        <v>84</v>
      </c>
      <c r="AQ147">
        <f t="shared" si="27"/>
        <v>1919.4</v>
      </c>
      <c r="AR147">
        <f t="shared" si="28"/>
        <v>959.40000000000009</v>
      </c>
    </row>
    <row r="148" spans="1:44">
      <c r="A148" s="44">
        <v>95</v>
      </c>
      <c r="B148" s="32">
        <v>0.99516640210610119</v>
      </c>
      <c r="C148" s="32">
        <f t="shared" si="29"/>
        <v>197</v>
      </c>
      <c r="D148" t="str">
        <f>LOOKUP(B148,'Info Sheet'!$L$2:$L$3,'Info Sheet'!$J$2:$J$3)</f>
        <v>Non-Rainy</v>
      </c>
      <c r="E148">
        <f>IF(D148='Info Sheet'!$J$3,'Info Sheet'!$M$3,'Info Sheet'!$M$2)</f>
        <v>1</v>
      </c>
      <c r="F148">
        <f>ROUNDDOWN(IF((C148*E148)&gt;'Info Sheet'!$B$21,'Info Sheet'!$B$21,(C148*E148)),0)</f>
        <v>188</v>
      </c>
      <c r="G148">
        <f t="shared" si="32"/>
        <v>4295.8</v>
      </c>
      <c r="H148">
        <f t="shared" si="21"/>
        <v>3335.8</v>
      </c>
      <c r="M148" s="44">
        <v>95</v>
      </c>
      <c r="N148" s="32">
        <v>0.74356285711192571</v>
      </c>
      <c r="O148" s="32">
        <f t="shared" si="22"/>
        <v>182</v>
      </c>
      <c r="P148" t="str">
        <f>LOOKUP(N148,'Info Sheet'!$L$2:$L$3,'Info Sheet'!$J$2:$J$3)</f>
        <v>Non-Rainy</v>
      </c>
      <c r="Q148">
        <f>IF(P148='Info Sheet'!$J$3,'Info Sheet'!$M$3,'Info Sheet'!$M$2)</f>
        <v>1</v>
      </c>
      <c r="R148">
        <f>ROUNDDOWN(IF((O148*Q148)&gt;'Info Sheet'!$B$21,'Info Sheet'!$B$21,(O148*Q148)),0)</f>
        <v>182</v>
      </c>
      <c r="S148">
        <f t="shared" si="23"/>
        <v>4158.7</v>
      </c>
      <c r="T148">
        <f t="shared" si="24"/>
        <v>3198.7</v>
      </c>
      <c r="Y148" s="44">
        <v>95</v>
      </c>
      <c r="Z148" s="32">
        <v>7.5064909048043971E-2</v>
      </c>
      <c r="AA148" s="32">
        <f t="shared" si="30"/>
        <v>160</v>
      </c>
      <c r="AB148" t="str">
        <f>LOOKUP(Z148,'Info Sheet'!$L$2:$L$3,'Info Sheet'!$J$2:$J$3)</f>
        <v>Rainy, p</v>
      </c>
      <c r="AC148">
        <f>IF(AB148='Info Sheet'!$J$3,'Info Sheet'!$M$3,'Info Sheet'!$M$2)</f>
        <v>0.7</v>
      </c>
      <c r="AD148">
        <f>ROUNDDOWN(IF((AA148*AC148)&gt;'Info Sheet'!$B$21,'Info Sheet'!$B$21,(AA148*AC148)),0)</f>
        <v>112</v>
      </c>
      <c r="AE148">
        <f t="shared" si="25"/>
        <v>2559.2000000000003</v>
      </c>
      <c r="AF148">
        <f t="shared" si="26"/>
        <v>1599.2000000000003</v>
      </c>
      <c r="AK148" s="44">
        <v>95</v>
      </c>
      <c r="AL148" s="51">
        <v>0.43459049</v>
      </c>
      <c r="AM148" s="32">
        <f t="shared" si="31"/>
        <v>163</v>
      </c>
      <c r="AN148" t="str">
        <f>LOOKUP(AL148,'Info Sheet'!$L$2:$L$3,'Info Sheet'!$J$2:$J$3)</f>
        <v>Non-Rainy</v>
      </c>
      <c r="AO148">
        <f>IF(AN148='Info Sheet'!$J$3,'Info Sheet'!$M$3,'Info Sheet'!$M$2)</f>
        <v>1</v>
      </c>
      <c r="AP148">
        <f>ROUNDDOWN(IF((AM148*AO148)&gt;'Info Sheet'!$B$21,'Info Sheet'!$B$21,(AM148*AO148)),0)</f>
        <v>163</v>
      </c>
      <c r="AQ148">
        <f t="shared" si="27"/>
        <v>3724.55</v>
      </c>
      <c r="AR148">
        <f t="shared" si="28"/>
        <v>2764.55</v>
      </c>
    </row>
    <row r="149" spans="1:44">
      <c r="A149" s="44">
        <v>96</v>
      </c>
      <c r="B149" s="32">
        <v>0.66381506688080716</v>
      </c>
      <c r="C149" s="32">
        <f t="shared" si="29"/>
        <v>162</v>
      </c>
      <c r="D149" t="str">
        <f>LOOKUP(B149,'Info Sheet'!$L$2:$L$3,'Info Sheet'!$J$2:$J$3)</f>
        <v>Non-Rainy</v>
      </c>
      <c r="E149">
        <f>IF(D149='Info Sheet'!$J$3,'Info Sheet'!$M$3,'Info Sheet'!$M$2)</f>
        <v>1</v>
      </c>
      <c r="F149">
        <f>ROUNDDOWN(IF((C149*E149)&gt;'Info Sheet'!$B$21,'Info Sheet'!$B$21,(C149*E149)),0)</f>
        <v>162</v>
      </c>
      <c r="G149">
        <f t="shared" si="32"/>
        <v>3701.7000000000003</v>
      </c>
      <c r="H149">
        <f t="shared" si="21"/>
        <v>2741.7000000000003</v>
      </c>
      <c r="M149" s="44">
        <v>96</v>
      </c>
      <c r="N149" s="32">
        <v>0.34824084021966473</v>
      </c>
      <c r="O149" s="32">
        <f t="shared" si="22"/>
        <v>164</v>
      </c>
      <c r="P149" t="str">
        <f>LOOKUP(N149,'Info Sheet'!$L$2:$L$3,'Info Sheet'!$J$2:$J$3)</f>
        <v>Rainy, p</v>
      </c>
      <c r="Q149">
        <f>IF(P149='Info Sheet'!$J$3,'Info Sheet'!$M$3,'Info Sheet'!$M$2)</f>
        <v>0.7</v>
      </c>
      <c r="R149">
        <f>ROUNDDOWN(IF((O149*Q149)&gt;'Info Sheet'!$B$21,'Info Sheet'!$B$21,(O149*Q149)),0)</f>
        <v>114</v>
      </c>
      <c r="S149">
        <f t="shared" si="23"/>
        <v>2604.9</v>
      </c>
      <c r="T149">
        <f t="shared" si="24"/>
        <v>1644.9</v>
      </c>
      <c r="Y149" s="44">
        <v>96</v>
      </c>
      <c r="Z149" s="32">
        <v>0.2851559299698373</v>
      </c>
      <c r="AA149" s="32">
        <f t="shared" si="30"/>
        <v>176</v>
      </c>
      <c r="AB149" t="str">
        <f>LOOKUP(Z149,'Info Sheet'!$L$2:$L$3,'Info Sheet'!$J$2:$J$3)</f>
        <v>Rainy, p</v>
      </c>
      <c r="AC149">
        <f>IF(AB149='Info Sheet'!$J$3,'Info Sheet'!$M$3,'Info Sheet'!$M$2)</f>
        <v>0.7</v>
      </c>
      <c r="AD149">
        <f>ROUNDDOWN(IF((AA149*AC149)&gt;'Info Sheet'!$B$21,'Info Sheet'!$B$21,(AA149*AC149)),0)</f>
        <v>123</v>
      </c>
      <c r="AE149">
        <f t="shared" si="25"/>
        <v>2810.55</v>
      </c>
      <c r="AF149">
        <f t="shared" si="26"/>
        <v>1850.5500000000002</v>
      </c>
      <c r="AK149" s="44">
        <v>96</v>
      </c>
      <c r="AL149" s="51">
        <v>0.91653256000000005</v>
      </c>
      <c r="AM149" s="32">
        <f t="shared" si="31"/>
        <v>189</v>
      </c>
      <c r="AN149" t="str">
        <f>LOOKUP(AL149,'Info Sheet'!$L$2:$L$3,'Info Sheet'!$J$2:$J$3)</f>
        <v>Non-Rainy</v>
      </c>
      <c r="AO149">
        <f>IF(AN149='Info Sheet'!$J$3,'Info Sheet'!$M$3,'Info Sheet'!$M$2)</f>
        <v>1</v>
      </c>
      <c r="AP149">
        <f>ROUNDDOWN(IF((AM149*AO149)&gt;'Info Sheet'!$B$21,'Info Sheet'!$B$21,(AM149*AO149)),0)</f>
        <v>188</v>
      </c>
      <c r="AQ149">
        <f t="shared" si="27"/>
        <v>4295.8</v>
      </c>
      <c r="AR149">
        <f t="shared" si="28"/>
        <v>3335.8</v>
      </c>
    </row>
    <row r="150" spans="1:44">
      <c r="A150" s="44">
        <v>97</v>
      </c>
      <c r="B150" s="32">
        <v>3.1256428158074168E-2</v>
      </c>
      <c r="C150" s="32">
        <f t="shared" si="29"/>
        <v>126</v>
      </c>
      <c r="D150" t="str">
        <f>LOOKUP(B150,'Info Sheet'!$L$2:$L$3,'Info Sheet'!$J$2:$J$3)</f>
        <v>Rainy, p</v>
      </c>
      <c r="E150">
        <f>IF(D150='Info Sheet'!$J$3,'Info Sheet'!$M$3,'Info Sheet'!$M$2)</f>
        <v>0.7</v>
      </c>
      <c r="F150">
        <f>ROUNDDOWN(IF((C150*E150)&gt;'Info Sheet'!$B$21,'Info Sheet'!$B$21,(C150*E150)),0)</f>
        <v>88</v>
      </c>
      <c r="G150">
        <f t="shared" si="32"/>
        <v>2010.8000000000002</v>
      </c>
      <c r="H150">
        <f t="shared" si="21"/>
        <v>1050.8000000000002</v>
      </c>
      <c r="M150" s="44">
        <v>97</v>
      </c>
      <c r="N150" s="32">
        <v>0.70919719308963403</v>
      </c>
      <c r="O150" s="32">
        <f t="shared" si="22"/>
        <v>180</v>
      </c>
      <c r="P150" t="str">
        <f>LOOKUP(N150,'Info Sheet'!$L$2:$L$3,'Info Sheet'!$J$2:$J$3)</f>
        <v>Non-Rainy</v>
      </c>
      <c r="Q150">
        <f>IF(P150='Info Sheet'!$J$3,'Info Sheet'!$M$3,'Info Sheet'!$M$2)</f>
        <v>1</v>
      </c>
      <c r="R150">
        <f>ROUNDDOWN(IF((O150*Q150)&gt;'Info Sheet'!$B$21,'Info Sheet'!$B$21,(O150*Q150)),0)</f>
        <v>180</v>
      </c>
      <c r="S150">
        <f t="shared" si="23"/>
        <v>4113</v>
      </c>
      <c r="T150">
        <f t="shared" si="24"/>
        <v>3153</v>
      </c>
      <c r="Y150" s="44">
        <v>97</v>
      </c>
      <c r="Z150" s="32">
        <v>0.62713704647061452</v>
      </c>
      <c r="AA150" s="32">
        <f t="shared" si="30"/>
        <v>192</v>
      </c>
      <c r="AB150" t="str">
        <f>LOOKUP(Z150,'Info Sheet'!$L$2:$L$3,'Info Sheet'!$J$2:$J$3)</f>
        <v>Non-Rainy</v>
      </c>
      <c r="AC150">
        <f>IF(AB150='Info Sheet'!$J$3,'Info Sheet'!$M$3,'Info Sheet'!$M$2)</f>
        <v>1</v>
      </c>
      <c r="AD150">
        <f>ROUNDDOWN(IF((AA150*AC150)&gt;'Info Sheet'!$B$21,'Info Sheet'!$B$21,(AA150*AC150)),0)</f>
        <v>188</v>
      </c>
      <c r="AE150">
        <f t="shared" si="25"/>
        <v>4295.8</v>
      </c>
      <c r="AF150">
        <f t="shared" si="26"/>
        <v>3335.8</v>
      </c>
      <c r="AK150" s="44">
        <v>97</v>
      </c>
      <c r="AL150" s="51">
        <v>0.26805203</v>
      </c>
      <c r="AM150" s="32">
        <f t="shared" si="31"/>
        <v>156</v>
      </c>
      <c r="AN150" t="str">
        <f>LOOKUP(AL150,'Info Sheet'!$L$2:$L$3,'Info Sheet'!$J$2:$J$3)</f>
        <v>Rainy, p</v>
      </c>
      <c r="AO150">
        <f>IF(AN150='Info Sheet'!$J$3,'Info Sheet'!$M$3,'Info Sheet'!$M$2)</f>
        <v>0.7</v>
      </c>
      <c r="AP150">
        <f>ROUNDDOWN(IF((AM150*AO150)&gt;'Info Sheet'!$B$21,'Info Sheet'!$B$21,(AM150*AO150)),0)</f>
        <v>109</v>
      </c>
      <c r="AQ150">
        <f t="shared" si="27"/>
        <v>2490.65</v>
      </c>
      <c r="AR150">
        <f t="shared" si="28"/>
        <v>1530.65</v>
      </c>
    </row>
    <row r="151" spans="1:44">
      <c r="A151" s="44">
        <v>98</v>
      </c>
      <c r="B151" s="32">
        <v>0.66173169506715912</v>
      </c>
      <c r="C151" s="32">
        <f t="shared" si="29"/>
        <v>162</v>
      </c>
      <c r="D151" t="str">
        <f>LOOKUP(B151,'Info Sheet'!$L$2:$L$3,'Info Sheet'!$J$2:$J$3)</f>
        <v>Non-Rainy</v>
      </c>
      <c r="E151">
        <f>IF(D151='Info Sheet'!$J$3,'Info Sheet'!$M$3,'Info Sheet'!$M$2)</f>
        <v>1</v>
      </c>
      <c r="F151">
        <f>ROUNDDOWN(IF((C151*E151)&gt;'Info Sheet'!$B$21,'Info Sheet'!$B$21,(C151*E151)),0)</f>
        <v>162</v>
      </c>
      <c r="G151">
        <f t="shared" si="32"/>
        <v>3701.7000000000003</v>
      </c>
      <c r="H151">
        <f t="shared" si="21"/>
        <v>2741.7000000000003</v>
      </c>
      <c r="M151" s="44">
        <v>98</v>
      </c>
      <c r="N151" s="32">
        <v>0.22855832229797091</v>
      </c>
      <c r="O151" s="32">
        <f t="shared" si="22"/>
        <v>158</v>
      </c>
      <c r="P151" t="str">
        <f>LOOKUP(N151,'Info Sheet'!$L$2:$L$3,'Info Sheet'!$J$2:$J$3)</f>
        <v>Rainy, p</v>
      </c>
      <c r="Q151">
        <f>IF(P151='Info Sheet'!$J$3,'Info Sheet'!$M$3,'Info Sheet'!$M$2)</f>
        <v>0.7</v>
      </c>
      <c r="R151">
        <f>ROUNDDOWN(IF((O151*Q151)&gt;'Info Sheet'!$B$21,'Info Sheet'!$B$21,(O151*Q151)),0)</f>
        <v>110</v>
      </c>
      <c r="S151">
        <f t="shared" si="23"/>
        <v>2513.5</v>
      </c>
      <c r="T151">
        <f t="shared" si="24"/>
        <v>1553.5</v>
      </c>
      <c r="Y151" s="44">
        <v>98</v>
      </c>
      <c r="Z151" s="32">
        <v>0.6642669349456245</v>
      </c>
      <c r="AA151" s="32">
        <f t="shared" si="30"/>
        <v>193</v>
      </c>
      <c r="AB151" t="str">
        <f>LOOKUP(Z151,'Info Sheet'!$L$2:$L$3,'Info Sheet'!$J$2:$J$3)</f>
        <v>Non-Rainy</v>
      </c>
      <c r="AC151">
        <f>IF(AB151='Info Sheet'!$J$3,'Info Sheet'!$M$3,'Info Sheet'!$M$2)</f>
        <v>1</v>
      </c>
      <c r="AD151">
        <f>ROUNDDOWN(IF((AA151*AC151)&gt;'Info Sheet'!$B$21,'Info Sheet'!$B$21,(AA151*AC151)),0)</f>
        <v>188</v>
      </c>
      <c r="AE151">
        <f t="shared" si="25"/>
        <v>4295.8</v>
      </c>
      <c r="AF151">
        <f t="shared" si="26"/>
        <v>3335.8</v>
      </c>
      <c r="AK151" s="44">
        <v>98</v>
      </c>
      <c r="AL151" s="51">
        <v>2.0387280000000001E-2</v>
      </c>
      <c r="AM151" s="32">
        <f t="shared" si="31"/>
        <v>132</v>
      </c>
      <c r="AN151" t="str">
        <f>LOOKUP(AL151,'Info Sheet'!$L$2:$L$3,'Info Sheet'!$J$2:$J$3)</f>
        <v>Rainy, p</v>
      </c>
      <c r="AO151">
        <f>IF(AN151='Info Sheet'!$J$3,'Info Sheet'!$M$3,'Info Sheet'!$M$2)</f>
        <v>0.7</v>
      </c>
      <c r="AP151">
        <f>ROUNDDOWN(IF((AM151*AO151)&gt;'Info Sheet'!$B$21,'Info Sheet'!$B$21,(AM151*AO151)),0)</f>
        <v>92</v>
      </c>
      <c r="AQ151">
        <f t="shared" si="27"/>
        <v>2102.2000000000003</v>
      </c>
      <c r="AR151">
        <f t="shared" si="28"/>
        <v>1142.2000000000003</v>
      </c>
    </row>
    <row r="152" spans="1:44">
      <c r="A152" s="44">
        <v>99</v>
      </c>
      <c r="B152" s="32">
        <v>0.513987864426668</v>
      </c>
      <c r="C152" s="32">
        <f t="shared" si="29"/>
        <v>156</v>
      </c>
      <c r="D152" t="str">
        <f>LOOKUP(B152,'Info Sheet'!$L$2:$L$3,'Info Sheet'!$J$2:$J$3)</f>
        <v>Non-Rainy</v>
      </c>
      <c r="E152">
        <f>IF(D152='Info Sheet'!$J$3,'Info Sheet'!$M$3,'Info Sheet'!$M$2)</f>
        <v>1</v>
      </c>
      <c r="F152">
        <f>ROUNDDOWN(IF((C152*E152)&gt;'Info Sheet'!$B$21,'Info Sheet'!$B$21,(C152*E152)),0)</f>
        <v>156</v>
      </c>
      <c r="G152">
        <f t="shared" si="32"/>
        <v>3564.6000000000004</v>
      </c>
      <c r="H152">
        <f t="shared" si="21"/>
        <v>2604.6000000000004</v>
      </c>
      <c r="M152" s="44">
        <v>99</v>
      </c>
      <c r="N152" s="32">
        <v>5.3644712156560526E-2</v>
      </c>
      <c r="O152" s="32">
        <f t="shared" si="22"/>
        <v>144</v>
      </c>
      <c r="P152" t="str">
        <f>LOOKUP(N152,'Info Sheet'!$L$2:$L$3,'Info Sheet'!$J$2:$J$3)</f>
        <v>Rainy, p</v>
      </c>
      <c r="Q152">
        <f>IF(P152='Info Sheet'!$J$3,'Info Sheet'!$M$3,'Info Sheet'!$M$2)</f>
        <v>0.7</v>
      </c>
      <c r="R152">
        <f>ROUNDDOWN(IF((O152*Q152)&gt;'Info Sheet'!$B$21,'Info Sheet'!$B$21,(O152*Q152)),0)</f>
        <v>100</v>
      </c>
      <c r="S152">
        <f t="shared" si="23"/>
        <v>2285</v>
      </c>
      <c r="T152">
        <f t="shared" si="24"/>
        <v>1325</v>
      </c>
      <c r="Y152" s="44">
        <v>99</v>
      </c>
      <c r="Z152" s="32">
        <v>0.95002578278687932</v>
      </c>
      <c r="AA152" s="32">
        <f t="shared" si="30"/>
        <v>215</v>
      </c>
      <c r="AB152" t="str">
        <f>LOOKUP(Z152,'Info Sheet'!$L$2:$L$3,'Info Sheet'!$J$2:$J$3)</f>
        <v>Non-Rainy</v>
      </c>
      <c r="AC152">
        <f>IF(AB152='Info Sheet'!$J$3,'Info Sheet'!$M$3,'Info Sheet'!$M$2)</f>
        <v>1</v>
      </c>
      <c r="AD152">
        <f>ROUNDDOWN(IF((AA152*AC152)&gt;'Info Sheet'!$B$21,'Info Sheet'!$B$21,(AA152*AC152)),0)</f>
        <v>188</v>
      </c>
      <c r="AE152">
        <f t="shared" si="25"/>
        <v>4295.8</v>
      </c>
      <c r="AF152">
        <f t="shared" si="26"/>
        <v>3335.8</v>
      </c>
      <c r="AK152" s="44">
        <v>99</v>
      </c>
      <c r="AL152" s="51">
        <v>0.95836023000000004</v>
      </c>
      <c r="AM152" s="32">
        <f t="shared" si="31"/>
        <v>194</v>
      </c>
      <c r="AN152" t="str">
        <f>LOOKUP(AL152,'Info Sheet'!$L$2:$L$3,'Info Sheet'!$J$2:$J$3)</f>
        <v>Non-Rainy</v>
      </c>
      <c r="AO152">
        <f>IF(AN152='Info Sheet'!$J$3,'Info Sheet'!$M$3,'Info Sheet'!$M$2)</f>
        <v>1</v>
      </c>
      <c r="AP152">
        <f>ROUNDDOWN(IF((AM152*AO152)&gt;'Info Sheet'!$B$21,'Info Sheet'!$B$21,(AM152*AO152)),0)</f>
        <v>188</v>
      </c>
      <c r="AQ152">
        <f t="shared" si="27"/>
        <v>4295.8</v>
      </c>
      <c r="AR152">
        <f t="shared" si="28"/>
        <v>3335.8</v>
      </c>
    </row>
    <row r="153" spans="1:44">
      <c r="A153" s="44">
        <v>100</v>
      </c>
      <c r="B153" s="32">
        <v>0.83529953329214346</v>
      </c>
      <c r="C153" s="32">
        <f t="shared" si="29"/>
        <v>171</v>
      </c>
      <c r="D153" t="str">
        <f>LOOKUP(B153,'Info Sheet'!$L$2:$L$3,'Info Sheet'!$J$2:$J$3)</f>
        <v>Non-Rainy</v>
      </c>
      <c r="E153">
        <f>IF(D153='Info Sheet'!$J$3,'Info Sheet'!$M$3,'Info Sheet'!$M$2)</f>
        <v>1</v>
      </c>
      <c r="F153">
        <f>ROUNDDOWN(IF((C153*E153)&gt;'Info Sheet'!$B$21,'Info Sheet'!$B$21,(C153*E153)),0)</f>
        <v>171</v>
      </c>
      <c r="G153">
        <f t="shared" si="32"/>
        <v>3907.3500000000004</v>
      </c>
      <c r="H153">
        <f t="shared" si="21"/>
        <v>2947.3500000000004</v>
      </c>
      <c r="M153" s="44">
        <v>100</v>
      </c>
      <c r="N153" s="32">
        <v>0.5178023032429987</v>
      </c>
      <c r="O153" s="32">
        <f t="shared" si="22"/>
        <v>171</v>
      </c>
      <c r="P153" t="str">
        <f>LOOKUP(N153,'Info Sheet'!$L$2:$L$3,'Info Sheet'!$J$2:$J$3)</f>
        <v>Non-Rainy</v>
      </c>
      <c r="Q153">
        <f>IF(P153='Info Sheet'!$J$3,'Info Sheet'!$M$3,'Info Sheet'!$M$2)</f>
        <v>1</v>
      </c>
      <c r="R153">
        <f>ROUNDDOWN(IF((O153*Q153)&gt;'Info Sheet'!$B$21,'Info Sheet'!$B$21,(O153*Q153)),0)</f>
        <v>171</v>
      </c>
      <c r="S153">
        <f t="shared" si="23"/>
        <v>3907.3500000000004</v>
      </c>
      <c r="T153">
        <f t="shared" si="24"/>
        <v>2947.3500000000004</v>
      </c>
      <c r="Y153" s="44">
        <v>100</v>
      </c>
      <c r="Z153" s="32">
        <v>0.20144523661017055</v>
      </c>
      <c r="AA153" s="32">
        <f t="shared" si="30"/>
        <v>171</v>
      </c>
      <c r="AB153" t="str">
        <f>LOOKUP(Z153,'Info Sheet'!$L$2:$L$3,'Info Sheet'!$J$2:$J$3)</f>
        <v>Rainy, p</v>
      </c>
      <c r="AC153">
        <f>IF(AB153='Info Sheet'!$J$3,'Info Sheet'!$M$3,'Info Sheet'!$M$2)</f>
        <v>0.7</v>
      </c>
      <c r="AD153">
        <f>ROUNDDOWN(IF((AA153*AC153)&gt;'Info Sheet'!$B$21,'Info Sheet'!$B$21,(AA153*AC153)),0)</f>
        <v>119</v>
      </c>
      <c r="AE153">
        <f t="shared" si="25"/>
        <v>2719.15</v>
      </c>
      <c r="AF153">
        <f t="shared" si="26"/>
        <v>1759.15</v>
      </c>
      <c r="AK153" s="44">
        <v>100</v>
      </c>
      <c r="AL153" s="51">
        <v>0.72629743000000002</v>
      </c>
      <c r="AM153" s="32">
        <f t="shared" si="31"/>
        <v>176</v>
      </c>
      <c r="AN153" t="str">
        <f>LOOKUP(AL153,'Info Sheet'!$L$2:$L$3,'Info Sheet'!$J$2:$J$3)</f>
        <v>Non-Rainy</v>
      </c>
      <c r="AO153">
        <f>IF(AN153='Info Sheet'!$J$3,'Info Sheet'!$M$3,'Info Sheet'!$M$2)</f>
        <v>1</v>
      </c>
      <c r="AP153">
        <f>ROUNDDOWN(IF((AM153*AO153)&gt;'Info Sheet'!$B$21,'Info Sheet'!$B$21,(AM153*AO153)),0)</f>
        <v>176</v>
      </c>
      <c r="AQ153">
        <f t="shared" si="27"/>
        <v>4021.6000000000004</v>
      </c>
      <c r="AR153">
        <f t="shared" si="28"/>
        <v>3061.6000000000004</v>
      </c>
    </row>
    <row r="154" spans="1:44">
      <c r="A154" s="44">
        <v>101</v>
      </c>
      <c r="B154" s="32">
        <v>0.44876042934973914</v>
      </c>
      <c r="C154" s="32">
        <f t="shared" si="29"/>
        <v>153</v>
      </c>
      <c r="D154" t="str">
        <f>LOOKUP(B154,'Info Sheet'!$L$2:$L$3,'Info Sheet'!$J$2:$J$3)</f>
        <v>Non-Rainy</v>
      </c>
      <c r="E154">
        <f>IF(D154='Info Sheet'!$J$3,'Info Sheet'!$M$3,'Info Sheet'!$M$2)</f>
        <v>1</v>
      </c>
      <c r="F154">
        <f>ROUNDDOWN(IF((C154*E154)&gt;'Info Sheet'!$B$21,'Info Sheet'!$B$21,(C154*E154)),0)</f>
        <v>153</v>
      </c>
      <c r="G154">
        <f t="shared" si="32"/>
        <v>3496.05</v>
      </c>
      <c r="H154">
        <f t="shared" si="21"/>
        <v>2536.0500000000002</v>
      </c>
      <c r="M154" s="44">
        <v>101</v>
      </c>
      <c r="N154" s="32">
        <v>0.48959171700116233</v>
      </c>
      <c r="O154" s="32">
        <f t="shared" si="22"/>
        <v>170</v>
      </c>
      <c r="P154" t="str">
        <f>LOOKUP(N154,'Info Sheet'!$L$2:$L$3,'Info Sheet'!$J$2:$J$3)</f>
        <v>Non-Rainy</v>
      </c>
      <c r="Q154">
        <f>IF(P154='Info Sheet'!$J$3,'Info Sheet'!$M$3,'Info Sheet'!$M$2)</f>
        <v>1</v>
      </c>
      <c r="R154">
        <f>ROUNDDOWN(IF((O154*Q154)&gt;'Info Sheet'!$B$21,'Info Sheet'!$B$21,(O154*Q154)),0)</f>
        <v>170</v>
      </c>
      <c r="S154">
        <f t="shared" si="23"/>
        <v>3884.5000000000005</v>
      </c>
      <c r="T154">
        <f t="shared" si="24"/>
        <v>2924.5000000000005</v>
      </c>
      <c r="Y154" s="44">
        <v>101</v>
      </c>
      <c r="Z154" s="32">
        <v>0.18344238263988</v>
      </c>
      <c r="AA154" s="32">
        <f t="shared" si="30"/>
        <v>170</v>
      </c>
      <c r="AB154" t="str">
        <f>LOOKUP(Z154,'Info Sheet'!$L$2:$L$3,'Info Sheet'!$J$2:$J$3)</f>
        <v>Rainy, p</v>
      </c>
      <c r="AC154">
        <f>IF(AB154='Info Sheet'!$J$3,'Info Sheet'!$M$3,'Info Sheet'!$M$2)</f>
        <v>0.7</v>
      </c>
      <c r="AD154">
        <f>ROUNDDOWN(IF((AA154*AC154)&gt;'Info Sheet'!$B$21,'Info Sheet'!$B$21,(AA154*AC154)),0)</f>
        <v>119</v>
      </c>
      <c r="AE154">
        <f t="shared" si="25"/>
        <v>2719.15</v>
      </c>
      <c r="AF154">
        <f t="shared" si="26"/>
        <v>1759.15</v>
      </c>
      <c r="AK154" s="44">
        <v>101</v>
      </c>
      <c r="AL154" s="51">
        <v>0.78768649999999996</v>
      </c>
      <c r="AM154" s="32">
        <f t="shared" si="31"/>
        <v>179</v>
      </c>
      <c r="AN154" t="str">
        <f>LOOKUP(AL154,'Info Sheet'!$L$2:$L$3,'Info Sheet'!$J$2:$J$3)</f>
        <v>Non-Rainy</v>
      </c>
      <c r="AO154">
        <f>IF(AN154='Info Sheet'!$J$3,'Info Sheet'!$M$3,'Info Sheet'!$M$2)</f>
        <v>1</v>
      </c>
      <c r="AP154">
        <f>ROUNDDOWN(IF((AM154*AO154)&gt;'Info Sheet'!$B$21,'Info Sheet'!$B$21,(AM154*AO154)),0)</f>
        <v>179</v>
      </c>
      <c r="AQ154">
        <f t="shared" si="27"/>
        <v>4090.15</v>
      </c>
      <c r="AR154">
        <f t="shared" si="28"/>
        <v>3130.15</v>
      </c>
    </row>
    <row r="155" spans="1:44">
      <c r="A155" s="44">
        <v>102</v>
      </c>
      <c r="B155" s="32">
        <v>0.83339278565980113</v>
      </c>
      <c r="C155" s="32">
        <f t="shared" si="29"/>
        <v>171</v>
      </c>
      <c r="D155" t="str">
        <f>LOOKUP(B155,'Info Sheet'!$L$2:$L$3,'Info Sheet'!$J$2:$J$3)</f>
        <v>Non-Rainy</v>
      </c>
      <c r="E155">
        <f>IF(D155='Info Sheet'!$J$3,'Info Sheet'!$M$3,'Info Sheet'!$M$2)</f>
        <v>1</v>
      </c>
      <c r="F155">
        <f>ROUNDDOWN(IF((C155*E155)&gt;'Info Sheet'!$B$21,'Info Sheet'!$B$21,(C155*E155)),0)</f>
        <v>171</v>
      </c>
      <c r="G155">
        <f t="shared" si="32"/>
        <v>3907.3500000000004</v>
      </c>
      <c r="H155">
        <f t="shared" si="21"/>
        <v>2947.3500000000004</v>
      </c>
      <c r="M155" s="44">
        <v>102</v>
      </c>
      <c r="N155" s="32">
        <v>0.95601219127624404</v>
      </c>
      <c r="O155" s="32">
        <f t="shared" si="22"/>
        <v>199</v>
      </c>
      <c r="P155" t="str">
        <f>LOOKUP(N155,'Info Sheet'!$L$2:$L$3,'Info Sheet'!$J$2:$J$3)</f>
        <v>Non-Rainy</v>
      </c>
      <c r="Q155">
        <f>IF(P155='Info Sheet'!$J$3,'Info Sheet'!$M$3,'Info Sheet'!$M$2)</f>
        <v>1</v>
      </c>
      <c r="R155">
        <f>ROUNDDOWN(IF((O155*Q155)&gt;'Info Sheet'!$B$21,'Info Sheet'!$B$21,(O155*Q155)),0)</f>
        <v>188</v>
      </c>
      <c r="S155">
        <f t="shared" si="23"/>
        <v>4295.8</v>
      </c>
      <c r="T155">
        <f t="shared" si="24"/>
        <v>3335.8</v>
      </c>
      <c r="Y155" s="44">
        <v>102</v>
      </c>
      <c r="Z155" s="32">
        <v>0.35175878212853517</v>
      </c>
      <c r="AA155" s="32">
        <f t="shared" si="30"/>
        <v>179</v>
      </c>
      <c r="AB155" t="str">
        <f>LOOKUP(Z155,'Info Sheet'!$L$2:$L$3,'Info Sheet'!$J$2:$J$3)</f>
        <v>Rainy, p</v>
      </c>
      <c r="AC155">
        <f>IF(AB155='Info Sheet'!$J$3,'Info Sheet'!$M$3,'Info Sheet'!$M$2)</f>
        <v>0.7</v>
      </c>
      <c r="AD155">
        <f>ROUNDDOWN(IF((AA155*AC155)&gt;'Info Sheet'!$B$21,'Info Sheet'!$B$21,(AA155*AC155)),0)</f>
        <v>125</v>
      </c>
      <c r="AE155">
        <f t="shared" si="25"/>
        <v>2856.25</v>
      </c>
      <c r="AF155">
        <f t="shared" si="26"/>
        <v>1896.25</v>
      </c>
      <c r="AK155" s="44">
        <v>102</v>
      </c>
      <c r="AL155" s="51">
        <v>0.89524108999999996</v>
      </c>
      <c r="AM155" s="32">
        <f t="shared" si="31"/>
        <v>187</v>
      </c>
      <c r="AN155" t="str">
        <f>LOOKUP(AL155,'Info Sheet'!$L$2:$L$3,'Info Sheet'!$J$2:$J$3)</f>
        <v>Non-Rainy</v>
      </c>
      <c r="AO155">
        <f>IF(AN155='Info Sheet'!$J$3,'Info Sheet'!$M$3,'Info Sheet'!$M$2)</f>
        <v>1</v>
      </c>
      <c r="AP155">
        <f>ROUNDDOWN(IF((AM155*AO155)&gt;'Info Sheet'!$B$21,'Info Sheet'!$B$21,(AM155*AO155)),0)</f>
        <v>187</v>
      </c>
      <c r="AQ155">
        <f t="shared" si="27"/>
        <v>4272.95</v>
      </c>
      <c r="AR155">
        <f t="shared" si="28"/>
        <v>3312.95</v>
      </c>
    </row>
    <row r="156" spans="1:44">
      <c r="A156" s="44">
        <v>103</v>
      </c>
      <c r="B156" s="32">
        <v>0.26195311966317414</v>
      </c>
      <c r="C156" s="32">
        <f t="shared" si="29"/>
        <v>145</v>
      </c>
      <c r="D156" t="str">
        <f>LOOKUP(B156,'Info Sheet'!$L$2:$L$3,'Info Sheet'!$J$2:$J$3)</f>
        <v>Rainy, p</v>
      </c>
      <c r="E156">
        <f>IF(D156='Info Sheet'!$J$3,'Info Sheet'!$M$3,'Info Sheet'!$M$2)</f>
        <v>0.7</v>
      </c>
      <c r="F156">
        <f>ROUNDDOWN(IF((C156*E156)&gt;'Info Sheet'!$B$21,'Info Sheet'!$B$21,(C156*E156)),0)</f>
        <v>101</v>
      </c>
      <c r="G156">
        <f t="shared" si="32"/>
        <v>2307.8500000000004</v>
      </c>
      <c r="H156">
        <f t="shared" si="21"/>
        <v>1347.8500000000004</v>
      </c>
      <c r="M156" s="44">
        <v>103</v>
      </c>
      <c r="N156" s="32">
        <v>0.63704794775565432</v>
      </c>
      <c r="O156" s="32">
        <f t="shared" si="22"/>
        <v>177</v>
      </c>
      <c r="P156" t="str">
        <f>LOOKUP(N156,'Info Sheet'!$L$2:$L$3,'Info Sheet'!$J$2:$J$3)</f>
        <v>Non-Rainy</v>
      </c>
      <c r="Q156">
        <f>IF(P156='Info Sheet'!$J$3,'Info Sheet'!$M$3,'Info Sheet'!$M$2)</f>
        <v>1</v>
      </c>
      <c r="R156">
        <f>ROUNDDOWN(IF((O156*Q156)&gt;'Info Sheet'!$B$21,'Info Sheet'!$B$21,(O156*Q156)),0)</f>
        <v>177</v>
      </c>
      <c r="S156">
        <f t="shared" si="23"/>
        <v>4044.4500000000003</v>
      </c>
      <c r="T156">
        <f t="shared" si="24"/>
        <v>3084.4500000000003</v>
      </c>
      <c r="Y156" s="44">
        <v>103</v>
      </c>
      <c r="Z156" s="32">
        <v>5.713704006303244E-2</v>
      </c>
      <c r="AA156" s="32">
        <f t="shared" si="30"/>
        <v>158</v>
      </c>
      <c r="AB156" t="str">
        <f>LOOKUP(Z156,'Info Sheet'!$L$2:$L$3,'Info Sheet'!$J$2:$J$3)</f>
        <v>Rainy, p</v>
      </c>
      <c r="AC156">
        <f>IF(AB156='Info Sheet'!$J$3,'Info Sheet'!$M$3,'Info Sheet'!$M$2)</f>
        <v>0.7</v>
      </c>
      <c r="AD156">
        <f>ROUNDDOWN(IF((AA156*AC156)&gt;'Info Sheet'!$B$21,'Info Sheet'!$B$21,(AA156*AC156)),0)</f>
        <v>110</v>
      </c>
      <c r="AE156">
        <f t="shared" si="25"/>
        <v>2513.5</v>
      </c>
      <c r="AF156">
        <f t="shared" si="26"/>
        <v>1553.5</v>
      </c>
      <c r="AK156" s="44">
        <v>103</v>
      </c>
      <c r="AL156" s="51">
        <v>0.10744726</v>
      </c>
      <c r="AM156" s="32">
        <f t="shared" si="31"/>
        <v>145</v>
      </c>
      <c r="AN156" t="str">
        <f>LOOKUP(AL156,'Info Sheet'!$L$2:$L$3,'Info Sheet'!$J$2:$J$3)</f>
        <v>Rainy, p</v>
      </c>
      <c r="AO156">
        <f>IF(AN156='Info Sheet'!$J$3,'Info Sheet'!$M$3,'Info Sheet'!$M$2)</f>
        <v>0.7</v>
      </c>
      <c r="AP156">
        <f>ROUNDDOWN(IF((AM156*AO156)&gt;'Info Sheet'!$B$21,'Info Sheet'!$B$21,(AM156*AO156)),0)</f>
        <v>101</v>
      </c>
      <c r="AQ156">
        <f t="shared" si="27"/>
        <v>2307.8500000000004</v>
      </c>
      <c r="AR156">
        <f t="shared" si="28"/>
        <v>1347.8500000000004</v>
      </c>
    </row>
    <row r="157" spans="1:44">
      <c r="A157" s="44">
        <v>104</v>
      </c>
      <c r="B157" s="32">
        <v>0.71507731134661789</v>
      </c>
      <c r="C157" s="32">
        <f t="shared" si="29"/>
        <v>165</v>
      </c>
      <c r="D157" t="str">
        <f>LOOKUP(B157,'Info Sheet'!$L$2:$L$3,'Info Sheet'!$J$2:$J$3)</f>
        <v>Non-Rainy</v>
      </c>
      <c r="E157">
        <f>IF(D157='Info Sheet'!$J$3,'Info Sheet'!$M$3,'Info Sheet'!$M$2)</f>
        <v>1</v>
      </c>
      <c r="F157">
        <f>ROUNDDOWN(IF((C157*E157)&gt;'Info Sheet'!$B$21,'Info Sheet'!$B$21,(C157*E157)),0)</f>
        <v>165</v>
      </c>
      <c r="G157">
        <f t="shared" si="32"/>
        <v>3770.2500000000005</v>
      </c>
      <c r="H157">
        <f t="shared" si="21"/>
        <v>2810.2500000000005</v>
      </c>
      <c r="M157" s="44">
        <v>104</v>
      </c>
      <c r="N157" s="32">
        <v>0.14676029036807514</v>
      </c>
      <c r="O157" s="32">
        <f t="shared" si="22"/>
        <v>153</v>
      </c>
      <c r="P157" t="str">
        <f>LOOKUP(N157,'Info Sheet'!$L$2:$L$3,'Info Sheet'!$J$2:$J$3)</f>
        <v>Rainy, p</v>
      </c>
      <c r="Q157">
        <f>IF(P157='Info Sheet'!$J$3,'Info Sheet'!$M$3,'Info Sheet'!$M$2)</f>
        <v>0.7</v>
      </c>
      <c r="R157">
        <f>ROUNDDOWN(IF((O157*Q157)&gt;'Info Sheet'!$B$21,'Info Sheet'!$B$21,(O157*Q157)),0)</f>
        <v>107</v>
      </c>
      <c r="S157">
        <f t="shared" si="23"/>
        <v>2444.9500000000003</v>
      </c>
      <c r="T157">
        <f t="shared" si="24"/>
        <v>1484.9500000000003</v>
      </c>
      <c r="Y157" s="44">
        <v>104</v>
      </c>
      <c r="Z157" s="32">
        <v>0.82398588932466033</v>
      </c>
      <c r="AA157" s="32">
        <f t="shared" si="30"/>
        <v>202</v>
      </c>
      <c r="AB157" t="str">
        <f>LOOKUP(Z157,'Info Sheet'!$L$2:$L$3,'Info Sheet'!$J$2:$J$3)</f>
        <v>Non-Rainy</v>
      </c>
      <c r="AC157">
        <f>IF(AB157='Info Sheet'!$J$3,'Info Sheet'!$M$3,'Info Sheet'!$M$2)</f>
        <v>1</v>
      </c>
      <c r="AD157">
        <f>ROUNDDOWN(IF((AA157*AC157)&gt;'Info Sheet'!$B$21,'Info Sheet'!$B$21,(AA157*AC157)),0)</f>
        <v>188</v>
      </c>
      <c r="AE157">
        <f t="shared" si="25"/>
        <v>4295.8</v>
      </c>
      <c r="AF157">
        <f t="shared" si="26"/>
        <v>3335.8</v>
      </c>
      <c r="AK157" s="44">
        <v>104</v>
      </c>
      <c r="AL157" s="51">
        <v>0.81384394000000004</v>
      </c>
      <c r="AM157" s="32">
        <f t="shared" si="31"/>
        <v>181</v>
      </c>
      <c r="AN157" t="str">
        <f>LOOKUP(AL157,'Info Sheet'!$L$2:$L$3,'Info Sheet'!$J$2:$J$3)</f>
        <v>Non-Rainy</v>
      </c>
      <c r="AO157">
        <f>IF(AN157='Info Sheet'!$J$3,'Info Sheet'!$M$3,'Info Sheet'!$M$2)</f>
        <v>1</v>
      </c>
      <c r="AP157">
        <f>ROUNDDOWN(IF((AM157*AO157)&gt;'Info Sheet'!$B$21,'Info Sheet'!$B$21,(AM157*AO157)),0)</f>
        <v>181</v>
      </c>
      <c r="AQ157">
        <f t="shared" si="27"/>
        <v>4135.8500000000004</v>
      </c>
      <c r="AR157">
        <f t="shared" si="28"/>
        <v>3175.8500000000004</v>
      </c>
    </row>
    <row r="158" spans="1:44">
      <c r="A158" s="44">
        <v>105</v>
      </c>
      <c r="B158" s="32">
        <v>1.9373359627160247E-2</v>
      </c>
      <c r="C158" s="32">
        <f t="shared" si="29"/>
        <v>122</v>
      </c>
      <c r="D158" t="str">
        <f>LOOKUP(B158,'Info Sheet'!$L$2:$L$3,'Info Sheet'!$J$2:$J$3)</f>
        <v>Rainy, p</v>
      </c>
      <c r="E158">
        <f>IF(D158='Info Sheet'!$J$3,'Info Sheet'!$M$3,'Info Sheet'!$M$2)</f>
        <v>0.7</v>
      </c>
      <c r="F158">
        <f>ROUNDDOWN(IF((C158*E158)&gt;'Info Sheet'!$B$21,'Info Sheet'!$B$21,(C158*E158)),0)</f>
        <v>85</v>
      </c>
      <c r="G158">
        <f t="shared" si="32"/>
        <v>1942.2500000000002</v>
      </c>
      <c r="H158">
        <f t="shared" si="21"/>
        <v>982.25000000000023</v>
      </c>
      <c r="M158" s="44">
        <v>105</v>
      </c>
      <c r="N158" s="32">
        <v>0.59115462292251442</v>
      </c>
      <c r="O158" s="32">
        <f t="shared" si="22"/>
        <v>175</v>
      </c>
      <c r="P158" t="str">
        <f>LOOKUP(N158,'Info Sheet'!$L$2:$L$3,'Info Sheet'!$J$2:$J$3)</f>
        <v>Non-Rainy</v>
      </c>
      <c r="Q158">
        <f>IF(P158='Info Sheet'!$J$3,'Info Sheet'!$M$3,'Info Sheet'!$M$2)</f>
        <v>1</v>
      </c>
      <c r="R158">
        <f>ROUNDDOWN(IF((O158*Q158)&gt;'Info Sheet'!$B$21,'Info Sheet'!$B$21,(O158*Q158)),0)</f>
        <v>175</v>
      </c>
      <c r="S158">
        <f t="shared" si="23"/>
        <v>3998.7500000000005</v>
      </c>
      <c r="T158">
        <f t="shared" si="24"/>
        <v>3038.7500000000005</v>
      </c>
      <c r="Y158" s="44">
        <v>105</v>
      </c>
      <c r="Z158" s="32">
        <v>0.31113538640306748</v>
      </c>
      <c r="AA158" s="32">
        <f t="shared" si="30"/>
        <v>177</v>
      </c>
      <c r="AB158" t="str">
        <f>LOOKUP(Z158,'Info Sheet'!$L$2:$L$3,'Info Sheet'!$J$2:$J$3)</f>
        <v>Rainy, p</v>
      </c>
      <c r="AC158">
        <f>IF(AB158='Info Sheet'!$J$3,'Info Sheet'!$M$3,'Info Sheet'!$M$2)</f>
        <v>0.7</v>
      </c>
      <c r="AD158">
        <f>ROUNDDOWN(IF((AA158*AC158)&gt;'Info Sheet'!$B$21,'Info Sheet'!$B$21,(AA158*AC158)),0)</f>
        <v>123</v>
      </c>
      <c r="AE158">
        <f t="shared" si="25"/>
        <v>2810.55</v>
      </c>
      <c r="AF158">
        <f t="shared" si="26"/>
        <v>1850.5500000000002</v>
      </c>
      <c r="AK158" s="44">
        <v>105</v>
      </c>
      <c r="AL158" s="51">
        <v>0.88131022000000003</v>
      </c>
      <c r="AM158" s="32">
        <f t="shared" si="31"/>
        <v>185</v>
      </c>
      <c r="AN158" t="str">
        <f>LOOKUP(AL158,'Info Sheet'!$L$2:$L$3,'Info Sheet'!$J$2:$J$3)</f>
        <v>Non-Rainy</v>
      </c>
      <c r="AO158">
        <f>IF(AN158='Info Sheet'!$J$3,'Info Sheet'!$M$3,'Info Sheet'!$M$2)</f>
        <v>1</v>
      </c>
      <c r="AP158">
        <f>ROUNDDOWN(IF((AM158*AO158)&gt;'Info Sheet'!$B$21,'Info Sheet'!$B$21,(AM158*AO158)),0)</f>
        <v>185</v>
      </c>
      <c r="AQ158">
        <f t="shared" si="27"/>
        <v>4227.25</v>
      </c>
      <c r="AR158">
        <f t="shared" si="28"/>
        <v>3267.25</v>
      </c>
    </row>
    <row r="159" spans="1:44">
      <c r="A159" s="44">
        <v>106</v>
      </c>
      <c r="B159" s="32">
        <v>0.84761964222332731</v>
      </c>
      <c r="C159" s="32">
        <f t="shared" si="29"/>
        <v>172</v>
      </c>
      <c r="D159" t="str">
        <f>LOOKUP(B159,'Info Sheet'!$L$2:$L$3,'Info Sheet'!$J$2:$J$3)</f>
        <v>Non-Rainy</v>
      </c>
      <c r="E159">
        <f>IF(D159='Info Sheet'!$J$3,'Info Sheet'!$M$3,'Info Sheet'!$M$2)</f>
        <v>1</v>
      </c>
      <c r="F159">
        <f>ROUNDDOWN(IF((C159*E159)&gt;'Info Sheet'!$B$21,'Info Sheet'!$B$21,(C159*E159)),0)</f>
        <v>172</v>
      </c>
      <c r="G159">
        <f t="shared" si="32"/>
        <v>3930.2000000000003</v>
      </c>
      <c r="H159">
        <f t="shared" si="21"/>
        <v>2970.2000000000003</v>
      </c>
      <c r="M159" s="44">
        <v>106</v>
      </c>
      <c r="N159" s="32">
        <v>0.15924130757067001</v>
      </c>
      <c r="O159" s="32">
        <f t="shared" si="22"/>
        <v>154</v>
      </c>
      <c r="P159" t="str">
        <f>LOOKUP(N159,'Info Sheet'!$L$2:$L$3,'Info Sheet'!$J$2:$J$3)</f>
        <v>Rainy, p</v>
      </c>
      <c r="Q159">
        <f>IF(P159='Info Sheet'!$J$3,'Info Sheet'!$M$3,'Info Sheet'!$M$2)</f>
        <v>0.7</v>
      </c>
      <c r="R159">
        <f>ROUNDDOWN(IF((O159*Q159)&gt;'Info Sheet'!$B$21,'Info Sheet'!$B$21,(O159*Q159)),0)</f>
        <v>107</v>
      </c>
      <c r="S159">
        <f t="shared" si="23"/>
        <v>2444.9500000000003</v>
      </c>
      <c r="T159">
        <f t="shared" si="24"/>
        <v>1484.9500000000003</v>
      </c>
      <c r="Y159" s="44">
        <v>106</v>
      </c>
      <c r="Z159" s="32">
        <v>0.4756582675681662</v>
      </c>
      <c r="AA159" s="32">
        <f t="shared" si="30"/>
        <v>185</v>
      </c>
      <c r="AB159" t="str">
        <f>LOOKUP(Z159,'Info Sheet'!$L$2:$L$3,'Info Sheet'!$J$2:$J$3)</f>
        <v>Non-Rainy</v>
      </c>
      <c r="AC159">
        <f>IF(AB159='Info Sheet'!$J$3,'Info Sheet'!$M$3,'Info Sheet'!$M$2)</f>
        <v>1</v>
      </c>
      <c r="AD159">
        <f>ROUNDDOWN(IF((AA159*AC159)&gt;'Info Sheet'!$B$21,'Info Sheet'!$B$21,(AA159*AC159)),0)</f>
        <v>185</v>
      </c>
      <c r="AE159">
        <f t="shared" si="25"/>
        <v>4227.25</v>
      </c>
      <c r="AF159">
        <f t="shared" si="26"/>
        <v>3267.25</v>
      </c>
      <c r="AK159" s="44">
        <v>106</v>
      </c>
      <c r="AL159" s="51">
        <v>0.62960344999999995</v>
      </c>
      <c r="AM159" s="32">
        <f t="shared" si="31"/>
        <v>171</v>
      </c>
      <c r="AN159" t="str">
        <f>LOOKUP(AL159,'Info Sheet'!$L$2:$L$3,'Info Sheet'!$J$2:$J$3)</f>
        <v>Non-Rainy</v>
      </c>
      <c r="AO159">
        <f>IF(AN159='Info Sheet'!$J$3,'Info Sheet'!$M$3,'Info Sheet'!$M$2)</f>
        <v>1</v>
      </c>
      <c r="AP159">
        <f>ROUNDDOWN(IF((AM159*AO159)&gt;'Info Sheet'!$B$21,'Info Sheet'!$B$21,(AM159*AO159)),0)</f>
        <v>171</v>
      </c>
      <c r="AQ159">
        <f t="shared" si="27"/>
        <v>3907.3500000000004</v>
      </c>
      <c r="AR159">
        <f t="shared" si="28"/>
        <v>2947.3500000000004</v>
      </c>
    </row>
    <row r="160" spans="1:44">
      <c r="A160" s="44">
        <v>107</v>
      </c>
      <c r="B160" s="32">
        <v>0.77852534384869976</v>
      </c>
      <c r="C160" s="32">
        <f t="shared" si="29"/>
        <v>168</v>
      </c>
      <c r="D160" t="str">
        <f>LOOKUP(B160,'Info Sheet'!$L$2:$L$3,'Info Sheet'!$J$2:$J$3)</f>
        <v>Non-Rainy</v>
      </c>
      <c r="E160">
        <f>IF(D160='Info Sheet'!$J$3,'Info Sheet'!$M$3,'Info Sheet'!$M$2)</f>
        <v>1</v>
      </c>
      <c r="F160">
        <f>ROUNDDOWN(IF((C160*E160)&gt;'Info Sheet'!$B$21,'Info Sheet'!$B$21,(C160*E160)),0)</f>
        <v>168</v>
      </c>
      <c r="G160">
        <f t="shared" si="32"/>
        <v>3838.8</v>
      </c>
      <c r="H160">
        <f t="shared" si="21"/>
        <v>2878.8</v>
      </c>
      <c r="M160" s="44">
        <v>107</v>
      </c>
      <c r="N160" s="32">
        <v>0.6038048956436799</v>
      </c>
      <c r="O160" s="32">
        <f t="shared" si="22"/>
        <v>175</v>
      </c>
      <c r="P160" t="str">
        <f>LOOKUP(N160,'Info Sheet'!$L$2:$L$3,'Info Sheet'!$J$2:$J$3)</f>
        <v>Non-Rainy</v>
      </c>
      <c r="Q160">
        <f>IF(P160='Info Sheet'!$J$3,'Info Sheet'!$M$3,'Info Sheet'!$M$2)</f>
        <v>1</v>
      </c>
      <c r="R160">
        <f>ROUNDDOWN(IF((O160*Q160)&gt;'Info Sheet'!$B$21,'Info Sheet'!$B$21,(O160*Q160)),0)</f>
        <v>175</v>
      </c>
      <c r="S160">
        <f t="shared" si="23"/>
        <v>3998.7500000000005</v>
      </c>
      <c r="T160">
        <f t="shared" si="24"/>
        <v>3038.7500000000005</v>
      </c>
      <c r="Y160" s="44">
        <v>107</v>
      </c>
      <c r="Z160" s="32">
        <v>0.92032795469466233</v>
      </c>
      <c r="AA160" s="32">
        <f t="shared" si="30"/>
        <v>211</v>
      </c>
      <c r="AB160" t="str">
        <f>LOOKUP(Z160,'Info Sheet'!$L$2:$L$3,'Info Sheet'!$J$2:$J$3)</f>
        <v>Non-Rainy</v>
      </c>
      <c r="AC160">
        <f>IF(AB160='Info Sheet'!$J$3,'Info Sheet'!$M$3,'Info Sheet'!$M$2)</f>
        <v>1</v>
      </c>
      <c r="AD160">
        <f>ROUNDDOWN(IF((AA160*AC160)&gt;'Info Sheet'!$B$21,'Info Sheet'!$B$21,(AA160*AC160)),0)</f>
        <v>188</v>
      </c>
      <c r="AE160">
        <f t="shared" si="25"/>
        <v>4295.8</v>
      </c>
      <c r="AF160">
        <f t="shared" si="26"/>
        <v>3335.8</v>
      </c>
      <c r="AK160" s="44">
        <v>107</v>
      </c>
      <c r="AL160" s="51">
        <v>0.35942808999999998</v>
      </c>
      <c r="AM160" s="32">
        <f t="shared" si="31"/>
        <v>160</v>
      </c>
      <c r="AN160" t="str">
        <f>LOOKUP(AL160,'Info Sheet'!$L$2:$L$3,'Info Sheet'!$J$2:$J$3)</f>
        <v>Rainy, p</v>
      </c>
      <c r="AO160">
        <f>IF(AN160='Info Sheet'!$J$3,'Info Sheet'!$M$3,'Info Sheet'!$M$2)</f>
        <v>0.7</v>
      </c>
      <c r="AP160">
        <f>ROUNDDOWN(IF((AM160*AO160)&gt;'Info Sheet'!$B$21,'Info Sheet'!$B$21,(AM160*AO160)),0)</f>
        <v>112</v>
      </c>
      <c r="AQ160">
        <f t="shared" si="27"/>
        <v>2559.2000000000003</v>
      </c>
      <c r="AR160">
        <f t="shared" si="28"/>
        <v>1599.2000000000003</v>
      </c>
    </row>
    <row r="161" spans="1:44">
      <c r="A161" s="44">
        <v>108</v>
      </c>
      <c r="B161" s="32">
        <v>0.35112681118141076</v>
      </c>
      <c r="C161" s="32">
        <f t="shared" si="29"/>
        <v>149</v>
      </c>
      <c r="D161" t="str">
        <f>LOOKUP(B161,'Info Sheet'!$L$2:$L$3,'Info Sheet'!$J$2:$J$3)</f>
        <v>Rainy, p</v>
      </c>
      <c r="E161">
        <f>IF(D161='Info Sheet'!$J$3,'Info Sheet'!$M$3,'Info Sheet'!$M$2)</f>
        <v>0.7</v>
      </c>
      <c r="F161">
        <f>ROUNDDOWN(IF((C161*E161)&gt;'Info Sheet'!$B$21,'Info Sheet'!$B$21,(C161*E161)),0)</f>
        <v>104</v>
      </c>
      <c r="G161">
        <f t="shared" si="32"/>
        <v>2376.4</v>
      </c>
      <c r="H161">
        <f t="shared" si="21"/>
        <v>1416.4</v>
      </c>
      <c r="M161" s="44">
        <v>108</v>
      </c>
      <c r="N161" s="32">
        <v>6.2226126098815393E-2</v>
      </c>
      <c r="O161" s="32">
        <f t="shared" si="22"/>
        <v>145</v>
      </c>
      <c r="P161" t="str">
        <f>LOOKUP(N161,'Info Sheet'!$L$2:$L$3,'Info Sheet'!$J$2:$J$3)</f>
        <v>Rainy, p</v>
      </c>
      <c r="Q161">
        <f>IF(P161='Info Sheet'!$J$3,'Info Sheet'!$M$3,'Info Sheet'!$M$2)</f>
        <v>0.7</v>
      </c>
      <c r="R161">
        <f>ROUNDDOWN(IF((O161*Q161)&gt;'Info Sheet'!$B$21,'Info Sheet'!$B$21,(O161*Q161)),0)</f>
        <v>101</v>
      </c>
      <c r="S161">
        <f t="shared" si="23"/>
        <v>2307.8500000000004</v>
      </c>
      <c r="T161">
        <f t="shared" si="24"/>
        <v>1347.8500000000004</v>
      </c>
      <c r="Y161" s="44">
        <v>108</v>
      </c>
      <c r="Z161" s="32">
        <v>0.49367201444415532</v>
      </c>
      <c r="AA161" s="32">
        <f t="shared" si="30"/>
        <v>186</v>
      </c>
      <c r="AB161" t="str">
        <f>LOOKUP(Z161,'Info Sheet'!$L$2:$L$3,'Info Sheet'!$J$2:$J$3)</f>
        <v>Non-Rainy</v>
      </c>
      <c r="AC161">
        <f>IF(AB161='Info Sheet'!$J$3,'Info Sheet'!$M$3,'Info Sheet'!$M$2)</f>
        <v>1</v>
      </c>
      <c r="AD161">
        <f>ROUNDDOWN(IF((AA161*AC161)&gt;'Info Sheet'!$B$21,'Info Sheet'!$B$21,(AA161*AC161)),0)</f>
        <v>186</v>
      </c>
      <c r="AE161">
        <f t="shared" si="25"/>
        <v>4250.1000000000004</v>
      </c>
      <c r="AF161">
        <f t="shared" si="26"/>
        <v>3290.1000000000004</v>
      </c>
      <c r="AK161" s="44">
        <v>108</v>
      </c>
      <c r="AL161" s="51">
        <v>0.91765483999999997</v>
      </c>
      <c r="AM161" s="32">
        <f t="shared" si="31"/>
        <v>189</v>
      </c>
      <c r="AN161" t="str">
        <f>LOOKUP(AL161,'Info Sheet'!$L$2:$L$3,'Info Sheet'!$J$2:$J$3)</f>
        <v>Non-Rainy</v>
      </c>
      <c r="AO161">
        <f>IF(AN161='Info Sheet'!$J$3,'Info Sheet'!$M$3,'Info Sheet'!$M$2)</f>
        <v>1</v>
      </c>
      <c r="AP161">
        <f>ROUNDDOWN(IF((AM161*AO161)&gt;'Info Sheet'!$B$21,'Info Sheet'!$B$21,(AM161*AO161)),0)</f>
        <v>188</v>
      </c>
      <c r="AQ161">
        <f t="shared" si="27"/>
        <v>4295.8</v>
      </c>
      <c r="AR161">
        <f t="shared" si="28"/>
        <v>3335.8</v>
      </c>
    </row>
    <row r="162" spans="1:44">
      <c r="A162" s="44">
        <v>109</v>
      </c>
      <c r="B162" s="32">
        <v>0.27111836673023759</v>
      </c>
      <c r="C162" s="32">
        <f t="shared" si="29"/>
        <v>146</v>
      </c>
      <c r="D162" t="str">
        <f>LOOKUP(B162,'Info Sheet'!$L$2:$L$3,'Info Sheet'!$J$2:$J$3)</f>
        <v>Rainy, p</v>
      </c>
      <c r="E162">
        <f>IF(D162='Info Sheet'!$J$3,'Info Sheet'!$M$3,'Info Sheet'!$M$2)</f>
        <v>0.7</v>
      </c>
      <c r="F162">
        <f>ROUNDDOWN(IF((C162*E162)&gt;'Info Sheet'!$B$21,'Info Sheet'!$B$21,(C162*E162)),0)</f>
        <v>102</v>
      </c>
      <c r="G162">
        <f t="shared" si="32"/>
        <v>2330.7000000000003</v>
      </c>
      <c r="H162">
        <f t="shared" si="21"/>
        <v>1370.7000000000003</v>
      </c>
      <c r="M162" s="44">
        <v>109</v>
      </c>
      <c r="N162" s="32">
        <v>0.66295306833894496</v>
      </c>
      <c r="O162" s="32">
        <f t="shared" si="22"/>
        <v>178</v>
      </c>
      <c r="P162" t="str">
        <f>LOOKUP(N162,'Info Sheet'!$L$2:$L$3,'Info Sheet'!$J$2:$J$3)</f>
        <v>Non-Rainy</v>
      </c>
      <c r="Q162">
        <f>IF(P162='Info Sheet'!$J$3,'Info Sheet'!$M$3,'Info Sheet'!$M$2)</f>
        <v>1</v>
      </c>
      <c r="R162">
        <f>ROUNDDOWN(IF((O162*Q162)&gt;'Info Sheet'!$B$21,'Info Sheet'!$B$21,(O162*Q162)),0)</f>
        <v>178</v>
      </c>
      <c r="S162">
        <f t="shared" si="23"/>
        <v>4067.3</v>
      </c>
      <c r="T162">
        <f t="shared" si="24"/>
        <v>3107.3</v>
      </c>
      <c r="Y162" s="44">
        <v>109</v>
      </c>
      <c r="Z162" s="32">
        <v>0.29006693528415195</v>
      </c>
      <c r="AA162" s="32">
        <f t="shared" si="30"/>
        <v>176</v>
      </c>
      <c r="AB162" t="str">
        <f>LOOKUP(Z162,'Info Sheet'!$L$2:$L$3,'Info Sheet'!$J$2:$J$3)</f>
        <v>Rainy, p</v>
      </c>
      <c r="AC162">
        <f>IF(AB162='Info Sheet'!$J$3,'Info Sheet'!$M$3,'Info Sheet'!$M$2)</f>
        <v>0.7</v>
      </c>
      <c r="AD162">
        <f>ROUNDDOWN(IF((AA162*AC162)&gt;'Info Sheet'!$B$21,'Info Sheet'!$B$21,(AA162*AC162)),0)</f>
        <v>123</v>
      </c>
      <c r="AE162">
        <f t="shared" si="25"/>
        <v>2810.55</v>
      </c>
      <c r="AF162">
        <f t="shared" si="26"/>
        <v>1850.5500000000002</v>
      </c>
      <c r="AK162" s="44">
        <v>109</v>
      </c>
      <c r="AL162" s="51">
        <v>0.76321106000000005</v>
      </c>
      <c r="AM162" s="32">
        <f t="shared" si="31"/>
        <v>178</v>
      </c>
      <c r="AN162" t="str">
        <f>LOOKUP(AL162,'Info Sheet'!$L$2:$L$3,'Info Sheet'!$J$2:$J$3)</f>
        <v>Non-Rainy</v>
      </c>
      <c r="AO162">
        <f>IF(AN162='Info Sheet'!$J$3,'Info Sheet'!$M$3,'Info Sheet'!$M$2)</f>
        <v>1</v>
      </c>
      <c r="AP162">
        <f>ROUNDDOWN(IF((AM162*AO162)&gt;'Info Sheet'!$B$21,'Info Sheet'!$B$21,(AM162*AO162)),0)</f>
        <v>178</v>
      </c>
      <c r="AQ162">
        <f t="shared" si="27"/>
        <v>4067.3</v>
      </c>
      <c r="AR162">
        <f t="shared" si="28"/>
        <v>3107.3</v>
      </c>
    </row>
    <row r="163" spans="1:44">
      <c r="A163" s="44">
        <v>110</v>
      </c>
      <c r="B163" s="32">
        <v>0.6789389206514338</v>
      </c>
      <c r="C163" s="32">
        <f t="shared" si="29"/>
        <v>163</v>
      </c>
      <c r="D163" t="str">
        <f>LOOKUP(B163,'Info Sheet'!$L$2:$L$3,'Info Sheet'!$J$2:$J$3)</f>
        <v>Non-Rainy</v>
      </c>
      <c r="E163">
        <f>IF(D163='Info Sheet'!$J$3,'Info Sheet'!$M$3,'Info Sheet'!$M$2)</f>
        <v>1</v>
      </c>
      <c r="F163">
        <f>ROUNDDOWN(IF((C163*E163)&gt;'Info Sheet'!$B$21,'Info Sheet'!$B$21,(C163*E163)),0)</f>
        <v>163</v>
      </c>
      <c r="G163">
        <f t="shared" si="32"/>
        <v>3724.55</v>
      </c>
      <c r="H163">
        <f t="shared" si="21"/>
        <v>2764.55</v>
      </c>
      <c r="M163" s="44">
        <v>110</v>
      </c>
      <c r="N163" s="32">
        <v>0.22283135170773483</v>
      </c>
      <c r="O163" s="32">
        <f t="shared" si="22"/>
        <v>158</v>
      </c>
      <c r="P163" t="str">
        <f>LOOKUP(N163,'Info Sheet'!$L$2:$L$3,'Info Sheet'!$J$2:$J$3)</f>
        <v>Rainy, p</v>
      </c>
      <c r="Q163">
        <f>IF(P163='Info Sheet'!$J$3,'Info Sheet'!$M$3,'Info Sheet'!$M$2)</f>
        <v>0.7</v>
      </c>
      <c r="R163">
        <f>ROUNDDOWN(IF((O163*Q163)&gt;'Info Sheet'!$B$21,'Info Sheet'!$B$21,(O163*Q163)),0)</f>
        <v>110</v>
      </c>
      <c r="S163">
        <f t="shared" si="23"/>
        <v>2513.5</v>
      </c>
      <c r="T163">
        <f t="shared" si="24"/>
        <v>1553.5</v>
      </c>
      <c r="Y163" s="44">
        <v>110</v>
      </c>
      <c r="Z163" s="32">
        <v>0.9915170643454928</v>
      </c>
      <c r="AA163" s="32">
        <f t="shared" si="30"/>
        <v>228</v>
      </c>
      <c r="AB163" t="str">
        <f>LOOKUP(Z163,'Info Sheet'!$L$2:$L$3,'Info Sheet'!$J$2:$J$3)</f>
        <v>Non-Rainy</v>
      </c>
      <c r="AC163">
        <f>IF(AB163='Info Sheet'!$J$3,'Info Sheet'!$M$3,'Info Sheet'!$M$2)</f>
        <v>1</v>
      </c>
      <c r="AD163">
        <f>ROUNDDOWN(IF((AA163*AC163)&gt;'Info Sheet'!$B$21,'Info Sheet'!$B$21,(AA163*AC163)),0)</f>
        <v>188</v>
      </c>
      <c r="AE163">
        <f t="shared" si="25"/>
        <v>4295.8</v>
      </c>
      <c r="AF163">
        <f t="shared" si="26"/>
        <v>3335.8</v>
      </c>
      <c r="AK163" s="44">
        <v>110</v>
      </c>
      <c r="AL163" s="51">
        <v>0.51306982999999995</v>
      </c>
      <c r="AM163" s="32">
        <f t="shared" si="31"/>
        <v>166</v>
      </c>
      <c r="AN163" t="str">
        <f>LOOKUP(AL163,'Info Sheet'!$L$2:$L$3,'Info Sheet'!$J$2:$J$3)</f>
        <v>Non-Rainy</v>
      </c>
      <c r="AO163">
        <f>IF(AN163='Info Sheet'!$J$3,'Info Sheet'!$M$3,'Info Sheet'!$M$2)</f>
        <v>1</v>
      </c>
      <c r="AP163">
        <f>ROUNDDOWN(IF((AM163*AO163)&gt;'Info Sheet'!$B$21,'Info Sheet'!$B$21,(AM163*AO163)),0)</f>
        <v>166</v>
      </c>
      <c r="AQ163">
        <f t="shared" si="27"/>
        <v>3793.1000000000004</v>
      </c>
      <c r="AR163">
        <f t="shared" si="28"/>
        <v>2833.1000000000004</v>
      </c>
    </row>
    <row r="164" spans="1:44">
      <c r="A164" s="44">
        <v>111</v>
      </c>
      <c r="B164" s="32">
        <v>0.56487121381637573</v>
      </c>
      <c r="C164" s="32">
        <f t="shared" si="29"/>
        <v>158</v>
      </c>
      <c r="D164" t="str">
        <f>LOOKUP(B164,'Info Sheet'!$L$2:$L$3,'Info Sheet'!$J$2:$J$3)</f>
        <v>Non-Rainy</v>
      </c>
      <c r="E164">
        <f>IF(D164='Info Sheet'!$J$3,'Info Sheet'!$M$3,'Info Sheet'!$M$2)</f>
        <v>1</v>
      </c>
      <c r="F164">
        <f>ROUNDDOWN(IF((C164*E164)&gt;'Info Sheet'!$B$21,'Info Sheet'!$B$21,(C164*E164)),0)</f>
        <v>158</v>
      </c>
      <c r="G164">
        <f t="shared" si="32"/>
        <v>3610.3</v>
      </c>
      <c r="H164">
        <f t="shared" si="21"/>
        <v>2650.3</v>
      </c>
      <c r="M164" s="44">
        <v>111</v>
      </c>
      <c r="N164" s="32">
        <v>0.68281190104024847</v>
      </c>
      <c r="O164" s="32">
        <f t="shared" si="22"/>
        <v>179</v>
      </c>
      <c r="P164" t="str">
        <f>LOOKUP(N164,'Info Sheet'!$L$2:$L$3,'Info Sheet'!$J$2:$J$3)</f>
        <v>Non-Rainy</v>
      </c>
      <c r="Q164">
        <f>IF(P164='Info Sheet'!$J$3,'Info Sheet'!$M$3,'Info Sheet'!$M$2)</f>
        <v>1</v>
      </c>
      <c r="R164">
        <f>ROUNDDOWN(IF((O164*Q164)&gt;'Info Sheet'!$B$21,'Info Sheet'!$B$21,(O164*Q164)),0)</f>
        <v>179</v>
      </c>
      <c r="S164">
        <f t="shared" si="23"/>
        <v>4090.15</v>
      </c>
      <c r="T164">
        <f t="shared" si="24"/>
        <v>3130.15</v>
      </c>
      <c r="Y164" s="44">
        <v>111</v>
      </c>
      <c r="Z164" s="32">
        <v>0.46498818057966784</v>
      </c>
      <c r="AA164" s="32">
        <f t="shared" si="30"/>
        <v>184</v>
      </c>
      <c r="AB164" t="str">
        <f>LOOKUP(Z164,'Info Sheet'!$L$2:$L$3,'Info Sheet'!$J$2:$J$3)</f>
        <v>Non-Rainy</v>
      </c>
      <c r="AC164">
        <f>IF(AB164='Info Sheet'!$J$3,'Info Sheet'!$M$3,'Info Sheet'!$M$2)</f>
        <v>1</v>
      </c>
      <c r="AD164">
        <f>ROUNDDOWN(IF((AA164*AC164)&gt;'Info Sheet'!$B$21,'Info Sheet'!$B$21,(AA164*AC164)),0)</f>
        <v>184</v>
      </c>
      <c r="AE164">
        <f t="shared" si="25"/>
        <v>4204.4000000000005</v>
      </c>
      <c r="AF164">
        <f t="shared" si="26"/>
        <v>3244.4000000000005</v>
      </c>
      <c r="AK164" s="44">
        <v>111</v>
      </c>
      <c r="AL164" s="51">
        <v>0.73964443000000002</v>
      </c>
      <c r="AM164" s="32">
        <f t="shared" si="31"/>
        <v>176</v>
      </c>
      <c r="AN164" t="str">
        <f>LOOKUP(AL164,'Info Sheet'!$L$2:$L$3,'Info Sheet'!$J$2:$J$3)</f>
        <v>Non-Rainy</v>
      </c>
      <c r="AO164">
        <f>IF(AN164='Info Sheet'!$J$3,'Info Sheet'!$M$3,'Info Sheet'!$M$2)</f>
        <v>1</v>
      </c>
      <c r="AP164">
        <f>ROUNDDOWN(IF((AM164*AO164)&gt;'Info Sheet'!$B$21,'Info Sheet'!$B$21,(AM164*AO164)),0)</f>
        <v>176</v>
      </c>
      <c r="AQ164">
        <f t="shared" si="27"/>
        <v>4021.6000000000004</v>
      </c>
      <c r="AR164">
        <f t="shared" si="28"/>
        <v>3061.6000000000004</v>
      </c>
    </row>
    <row r="165" spans="1:44">
      <c r="A165" s="44">
        <v>112</v>
      </c>
      <c r="B165" s="32">
        <v>0.67026526279317189</v>
      </c>
      <c r="C165" s="32">
        <f t="shared" si="29"/>
        <v>163</v>
      </c>
      <c r="D165" t="str">
        <f>LOOKUP(B165,'Info Sheet'!$L$2:$L$3,'Info Sheet'!$J$2:$J$3)</f>
        <v>Non-Rainy</v>
      </c>
      <c r="E165">
        <f>IF(D165='Info Sheet'!$J$3,'Info Sheet'!$M$3,'Info Sheet'!$M$2)</f>
        <v>1</v>
      </c>
      <c r="F165">
        <f>ROUNDDOWN(IF((C165*E165)&gt;'Info Sheet'!$B$21,'Info Sheet'!$B$21,(C165*E165)),0)</f>
        <v>163</v>
      </c>
      <c r="G165">
        <f t="shared" si="32"/>
        <v>3724.55</v>
      </c>
      <c r="H165">
        <f t="shared" si="21"/>
        <v>2764.55</v>
      </c>
      <c r="M165" s="44">
        <v>112</v>
      </c>
      <c r="N165" s="32">
        <v>0.39156594236561071</v>
      </c>
      <c r="O165" s="32">
        <f t="shared" si="22"/>
        <v>166</v>
      </c>
      <c r="P165" t="str">
        <f>LOOKUP(N165,'Info Sheet'!$L$2:$L$3,'Info Sheet'!$J$2:$J$3)</f>
        <v>Rainy, p</v>
      </c>
      <c r="Q165">
        <f>IF(P165='Info Sheet'!$J$3,'Info Sheet'!$M$3,'Info Sheet'!$M$2)</f>
        <v>0.7</v>
      </c>
      <c r="R165">
        <f>ROUNDDOWN(IF((O165*Q165)&gt;'Info Sheet'!$B$21,'Info Sheet'!$B$21,(O165*Q165)),0)</f>
        <v>116</v>
      </c>
      <c r="S165">
        <f t="shared" si="23"/>
        <v>2650.6000000000004</v>
      </c>
      <c r="T165">
        <f t="shared" si="24"/>
        <v>1690.6000000000004</v>
      </c>
      <c r="Y165" s="44">
        <v>112</v>
      </c>
      <c r="Z165" s="32">
        <v>0.22111852959397116</v>
      </c>
      <c r="AA165" s="32">
        <f t="shared" si="30"/>
        <v>172</v>
      </c>
      <c r="AB165" t="str">
        <f>LOOKUP(Z165,'Info Sheet'!$L$2:$L$3,'Info Sheet'!$J$2:$J$3)</f>
        <v>Rainy, p</v>
      </c>
      <c r="AC165">
        <f>IF(AB165='Info Sheet'!$J$3,'Info Sheet'!$M$3,'Info Sheet'!$M$2)</f>
        <v>0.7</v>
      </c>
      <c r="AD165">
        <f>ROUNDDOWN(IF((AA165*AC165)&gt;'Info Sheet'!$B$21,'Info Sheet'!$B$21,(AA165*AC165)),0)</f>
        <v>120</v>
      </c>
      <c r="AE165">
        <f t="shared" si="25"/>
        <v>2742</v>
      </c>
      <c r="AF165">
        <f t="shared" si="26"/>
        <v>1782</v>
      </c>
      <c r="AK165" s="44">
        <v>112</v>
      </c>
      <c r="AL165" s="51">
        <v>0.98499537000000004</v>
      </c>
      <c r="AM165" s="32">
        <f t="shared" si="31"/>
        <v>202</v>
      </c>
      <c r="AN165" t="str">
        <f>LOOKUP(AL165,'Info Sheet'!$L$2:$L$3,'Info Sheet'!$J$2:$J$3)</f>
        <v>Non-Rainy</v>
      </c>
      <c r="AO165">
        <f>IF(AN165='Info Sheet'!$J$3,'Info Sheet'!$M$3,'Info Sheet'!$M$2)</f>
        <v>1</v>
      </c>
      <c r="AP165">
        <f>ROUNDDOWN(IF((AM165*AO165)&gt;'Info Sheet'!$B$21,'Info Sheet'!$B$21,(AM165*AO165)),0)</f>
        <v>188</v>
      </c>
      <c r="AQ165">
        <f t="shared" si="27"/>
        <v>4295.8</v>
      </c>
      <c r="AR165">
        <f t="shared" si="28"/>
        <v>3335.8</v>
      </c>
    </row>
    <row r="166" spans="1:44">
      <c r="A166" s="44">
        <v>113</v>
      </c>
      <c r="B166" s="32">
        <v>0.96250629250358988</v>
      </c>
      <c r="C166" s="32">
        <f t="shared" si="29"/>
        <v>184</v>
      </c>
      <c r="D166" t="str">
        <f>LOOKUP(B166,'Info Sheet'!$L$2:$L$3,'Info Sheet'!$J$2:$J$3)</f>
        <v>Non-Rainy</v>
      </c>
      <c r="E166">
        <f>IF(D166='Info Sheet'!$J$3,'Info Sheet'!$M$3,'Info Sheet'!$M$2)</f>
        <v>1</v>
      </c>
      <c r="F166">
        <f>ROUNDDOWN(IF((C166*E166)&gt;'Info Sheet'!$B$21,'Info Sheet'!$B$21,(C166*E166)),0)</f>
        <v>184</v>
      </c>
      <c r="G166">
        <f t="shared" si="32"/>
        <v>4204.4000000000005</v>
      </c>
      <c r="H166">
        <f t="shared" si="21"/>
        <v>3244.4000000000005</v>
      </c>
      <c r="M166" s="44">
        <v>113</v>
      </c>
      <c r="N166" s="32">
        <v>0.95764098580434076</v>
      </c>
      <c r="O166" s="32">
        <f t="shared" si="22"/>
        <v>199</v>
      </c>
      <c r="P166" t="str">
        <f>LOOKUP(N166,'Info Sheet'!$L$2:$L$3,'Info Sheet'!$J$2:$J$3)</f>
        <v>Non-Rainy</v>
      </c>
      <c r="Q166">
        <f>IF(P166='Info Sheet'!$J$3,'Info Sheet'!$M$3,'Info Sheet'!$M$2)</f>
        <v>1</v>
      </c>
      <c r="R166">
        <f>ROUNDDOWN(IF((O166*Q166)&gt;'Info Sheet'!$B$21,'Info Sheet'!$B$21,(O166*Q166)),0)</f>
        <v>188</v>
      </c>
      <c r="S166">
        <f t="shared" si="23"/>
        <v>4295.8</v>
      </c>
      <c r="T166">
        <f t="shared" si="24"/>
        <v>3335.8</v>
      </c>
      <c r="Y166" s="44">
        <v>113</v>
      </c>
      <c r="Z166" s="32">
        <v>0.82893404220162048</v>
      </c>
      <c r="AA166" s="32">
        <f t="shared" si="30"/>
        <v>203</v>
      </c>
      <c r="AB166" t="str">
        <f>LOOKUP(Z166,'Info Sheet'!$L$2:$L$3,'Info Sheet'!$J$2:$J$3)</f>
        <v>Non-Rainy</v>
      </c>
      <c r="AC166">
        <f>IF(AB166='Info Sheet'!$J$3,'Info Sheet'!$M$3,'Info Sheet'!$M$2)</f>
        <v>1</v>
      </c>
      <c r="AD166">
        <f>ROUNDDOWN(IF((AA166*AC166)&gt;'Info Sheet'!$B$21,'Info Sheet'!$B$21,(AA166*AC166)),0)</f>
        <v>188</v>
      </c>
      <c r="AE166">
        <f t="shared" si="25"/>
        <v>4295.8</v>
      </c>
      <c r="AF166">
        <f t="shared" si="26"/>
        <v>3335.8</v>
      </c>
      <c r="AK166" s="44">
        <v>113</v>
      </c>
      <c r="AL166" s="51">
        <v>0.82550509999999999</v>
      </c>
      <c r="AM166" s="32">
        <f t="shared" si="31"/>
        <v>181</v>
      </c>
      <c r="AN166" t="str">
        <f>LOOKUP(AL166,'Info Sheet'!$L$2:$L$3,'Info Sheet'!$J$2:$J$3)</f>
        <v>Non-Rainy</v>
      </c>
      <c r="AO166">
        <f>IF(AN166='Info Sheet'!$J$3,'Info Sheet'!$M$3,'Info Sheet'!$M$2)</f>
        <v>1</v>
      </c>
      <c r="AP166">
        <f>ROUNDDOWN(IF((AM166*AO166)&gt;'Info Sheet'!$B$21,'Info Sheet'!$B$21,(AM166*AO166)),0)</f>
        <v>181</v>
      </c>
      <c r="AQ166">
        <f t="shared" si="27"/>
        <v>4135.8500000000004</v>
      </c>
      <c r="AR166">
        <f t="shared" si="28"/>
        <v>3175.8500000000004</v>
      </c>
    </row>
    <row r="167" spans="1:44">
      <c r="A167" s="44">
        <v>114</v>
      </c>
      <c r="B167" s="32">
        <v>0.89227987207759374</v>
      </c>
      <c r="C167" s="32">
        <f t="shared" si="29"/>
        <v>175</v>
      </c>
      <c r="D167" t="str">
        <f>LOOKUP(B167,'Info Sheet'!$L$2:$L$3,'Info Sheet'!$J$2:$J$3)</f>
        <v>Non-Rainy</v>
      </c>
      <c r="E167">
        <f>IF(D167='Info Sheet'!$J$3,'Info Sheet'!$M$3,'Info Sheet'!$M$2)</f>
        <v>1</v>
      </c>
      <c r="F167">
        <f>ROUNDDOWN(IF((C167*E167)&gt;'Info Sheet'!$B$21,'Info Sheet'!$B$21,(C167*E167)),0)</f>
        <v>175</v>
      </c>
      <c r="G167">
        <f t="shared" si="32"/>
        <v>3998.7500000000005</v>
      </c>
      <c r="H167">
        <f t="shared" si="21"/>
        <v>3038.7500000000005</v>
      </c>
      <c r="M167" s="44">
        <v>114</v>
      </c>
      <c r="N167" s="32">
        <v>0.56552138066868829</v>
      </c>
      <c r="O167" s="32">
        <f t="shared" si="22"/>
        <v>173</v>
      </c>
      <c r="P167" t="str">
        <f>LOOKUP(N167,'Info Sheet'!$L$2:$L$3,'Info Sheet'!$J$2:$J$3)</f>
        <v>Non-Rainy</v>
      </c>
      <c r="Q167">
        <f>IF(P167='Info Sheet'!$J$3,'Info Sheet'!$M$3,'Info Sheet'!$M$2)</f>
        <v>1</v>
      </c>
      <c r="R167">
        <f>ROUNDDOWN(IF((O167*Q167)&gt;'Info Sheet'!$B$21,'Info Sheet'!$B$21,(O167*Q167)),0)</f>
        <v>173</v>
      </c>
      <c r="S167">
        <f t="shared" si="23"/>
        <v>3953.05</v>
      </c>
      <c r="T167">
        <f t="shared" si="24"/>
        <v>2993.05</v>
      </c>
      <c r="Y167" s="44">
        <v>114</v>
      </c>
      <c r="Z167" s="32">
        <v>0.88828996392994386</v>
      </c>
      <c r="AA167" s="32">
        <f t="shared" si="30"/>
        <v>207</v>
      </c>
      <c r="AB167" t="str">
        <f>LOOKUP(Z167,'Info Sheet'!$L$2:$L$3,'Info Sheet'!$J$2:$J$3)</f>
        <v>Non-Rainy</v>
      </c>
      <c r="AC167">
        <f>IF(AB167='Info Sheet'!$J$3,'Info Sheet'!$M$3,'Info Sheet'!$M$2)</f>
        <v>1</v>
      </c>
      <c r="AD167">
        <f>ROUNDDOWN(IF((AA167*AC167)&gt;'Info Sheet'!$B$21,'Info Sheet'!$B$21,(AA167*AC167)),0)</f>
        <v>188</v>
      </c>
      <c r="AE167">
        <f t="shared" si="25"/>
        <v>4295.8</v>
      </c>
      <c r="AF167">
        <f t="shared" si="26"/>
        <v>3335.8</v>
      </c>
      <c r="AK167" s="44">
        <v>114</v>
      </c>
      <c r="AL167" s="51">
        <v>4.7506099999999997E-3</v>
      </c>
      <c r="AM167" s="32">
        <f t="shared" si="31"/>
        <v>123</v>
      </c>
      <c r="AN167" t="str">
        <f>LOOKUP(AL167,'Info Sheet'!$L$2:$L$3,'Info Sheet'!$J$2:$J$3)</f>
        <v>Rainy, p</v>
      </c>
      <c r="AO167">
        <f>IF(AN167='Info Sheet'!$J$3,'Info Sheet'!$M$3,'Info Sheet'!$M$2)</f>
        <v>0.7</v>
      </c>
      <c r="AP167">
        <f>ROUNDDOWN(IF((AM167*AO167)&gt;'Info Sheet'!$B$21,'Info Sheet'!$B$21,(AM167*AO167)),0)</f>
        <v>86</v>
      </c>
      <c r="AQ167">
        <f t="shared" si="27"/>
        <v>1965.1000000000001</v>
      </c>
      <c r="AR167">
        <f t="shared" si="28"/>
        <v>1005.1000000000001</v>
      </c>
    </row>
    <row r="168" spans="1:44">
      <c r="A168" s="44">
        <v>115</v>
      </c>
      <c r="B168" s="32">
        <v>0.29760894722888409</v>
      </c>
      <c r="C168" s="32">
        <f t="shared" si="29"/>
        <v>147</v>
      </c>
      <c r="D168" t="str">
        <f>LOOKUP(B168,'Info Sheet'!$L$2:$L$3,'Info Sheet'!$J$2:$J$3)</f>
        <v>Rainy, p</v>
      </c>
      <c r="E168">
        <f>IF(D168='Info Sheet'!$J$3,'Info Sheet'!$M$3,'Info Sheet'!$M$2)</f>
        <v>0.7</v>
      </c>
      <c r="F168">
        <f>ROUNDDOWN(IF((C168*E168)&gt;'Info Sheet'!$B$21,'Info Sheet'!$B$21,(C168*E168)),0)</f>
        <v>102</v>
      </c>
      <c r="G168">
        <f t="shared" si="32"/>
        <v>2330.7000000000003</v>
      </c>
      <c r="H168">
        <f t="shared" si="21"/>
        <v>1370.7000000000003</v>
      </c>
      <c r="M168" s="44">
        <v>115</v>
      </c>
      <c r="N168" s="32">
        <v>0.70261429068170678</v>
      </c>
      <c r="O168" s="32">
        <f t="shared" si="22"/>
        <v>180</v>
      </c>
      <c r="P168" t="str">
        <f>LOOKUP(N168,'Info Sheet'!$L$2:$L$3,'Info Sheet'!$J$2:$J$3)</f>
        <v>Non-Rainy</v>
      </c>
      <c r="Q168">
        <f>IF(P168='Info Sheet'!$J$3,'Info Sheet'!$M$3,'Info Sheet'!$M$2)</f>
        <v>1</v>
      </c>
      <c r="R168">
        <f>ROUNDDOWN(IF((O168*Q168)&gt;'Info Sheet'!$B$21,'Info Sheet'!$B$21,(O168*Q168)),0)</f>
        <v>180</v>
      </c>
      <c r="S168">
        <f t="shared" si="23"/>
        <v>4113</v>
      </c>
      <c r="T168">
        <f t="shared" si="24"/>
        <v>3153</v>
      </c>
      <c r="Y168" s="44">
        <v>115</v>
      </c>
      <c r="Z168" s="32">
        <v>0.37158220114080431</v>
      </c>
      <c r="AA168" s="32">
        <f t="shared" si="30"/>
        <v>180</v>
      </c>
      <c r="AB168" t="str">
        <f>LOOKUP(Z168,'Info Sheet'!$L$2:$L$3,'Info Sheet'!$J$2:$J$3)</f>
        <v>Rainy, p</v>
      </c>
      <c r="AC168">
        <f>IF(AB168='Info Sheet'!$J$3,'Info Sheet'!$M$3,'Info Sheet'!$M$2)</f>
        <v>0.7</v>
      </c>
      <c r="AD168">
        <f>ROUNDDOWN(IF((AA168*AC168)&gt;'Info Sheet'!$B$21,'Info Sheet'!$B$21,(AA168*AC168)),0)</f>
        <v>126</v>
      </c>
      <c r="AE168">
        <f t="shared" si="25"/>
        <v>2879.1000000000004</v>
      </c>
      <c r="AF168">
        <f t="shared" si="26"/>
        <v>1919.1000000000004</v>
      </c>
      <c r="AK168" s="44">
        <v>115</v>
      </c>
      <c r="AL168" s="51">
        <v>0.81306721000000004</v>
      </c>
      <c r="AM168" s="32">
        <f t="shared" si="31"/>
        <v>181</v>
      </c>
      <c r="AN168" t="str">
        <f>LOOKUP(AL168,'Info Sheet'!$L$2:$L$3,'Info Sheet'!$J$2:$J$3)</f>
        <v>Non-Rainy</v>
      </c>
      <c r="AO168">
        <f>IF(AN168='Info Sheet'!$J$3,'Info Sheet'!$M$3,'Info Sheet'!$M$2)</f>
        <v>1</v>
      </c>
      <c r="AP168">
        <f>ROUNDDOWN(IF((AM168*AO168)&gt;'Info Sheet'!$B$21,'Info Sheet'!$B$21,(AM168*AO168)),0)</f>
        <v>181</v>
      </c>
      <c r="AQ168">
        <f t="shared" si="27"/>
        <v>4135.8500000000004</v>
      </c>
      <c r="AR168">
        <f t="shared" si="28"/>
        <v>3175.8500000000004</v>
      </c>
    </row>
    <row r="169" spans="1:44">
      <c r="A169" s="44">
        <v>116</v>
      </c>
      <c r="B169" s="32">
        <v>0.93492138604656927</v>
      </c>
      <c r="C169" s="32">
        <f t="shared" si="29"/>
        <v>180</v>
      </c>
      <c r="D169" t="str">
        <f>LOOKUP(B169,'Info Sheet'!$L$2:$L$3,'Info Sheet'!$J$2:$J$3)</f>
        <v>Non-Rainy</v>
      </c>
      <c r="E169">
        <f>IF(D169='Info Sheet'!$J$3,'Info Sheet'!$M$3,'Info Sheet'!$M$2)</f>
        <v>1</v>
      </c>
      <c r="F169">
        <f>ROUNDDOWN(IF((C169*E169)&gt;'Info Sheet'!$B$21,'Info Sheet'!$B$21,(C169*E169)),0)</f>
        <v>180</v>
      </c>
      <c r="G169">
        <f t="shared" si="32"/>
        <v>4113</v>
      </c>
      <c r="H169">
        <f t="shared" si="21"/>
        <v>3153</v>
      </c>
      <c r="M169" s="44">
        <v>116</v>
      </c>
      <c r="N169" s="32">
        <v>0.91158388121755873</v>
      </c>
      <c r="O169" s="32">
        <f t="shared" si="22"/>
        <v>193</v>
      </c>
      <c r="P169" t="str">
        <f>LOOKUP(N169,'Info Sheet'!$L$2:$L$3,'Info Sheet'!$J$2:$J$3)</f>
        <v>Non-Rainy</v>
      </c>
      <c r="Q169">
        <f>IF(P169='Info Sheet'!$J$3,'Info Sheet'!$M$3,'Info Sheet'!$M$2)</f>
        <v>1</v>
      </c>
      <c r="R169">
        <f>ROUNDDOWN(IF((O169*Q169)&gt;'Info Sheet'!$B$21,'Info Sheet'!$B$21,(O169*Q169)),0)</f>
        <v>188</v>
      </c>
      <c r="S169">
        <f t="shared" si="23"/>
        <v>4295.8</v>
      </c>
      <c r="T169">
        <f t="shared" si="24"/>
        <v>3335.8</v>
      </c>
      <c r="Y169" s="44">
        <v>116</v>
      </c>
      <c r="Z169" s="32">
        <v>0.56068175562458999</v>
      </c>
      <c r="AA169" s="32">
        <f t="shared" si="30"/>
        <v>189</v>
      </c>
      <c r="AB169" t="str">
        <f>LOOKUP(Z169,'Info Sheet'!$L$2:$L$3,'Info Sheet'!$J$2:$J$3)</f>
        <v>Non-Rainy</v>
      </c>
      <c r="AC169">
        <f>IF(AB169='Info Sheet'!$J$3,'Info Sheet'!$M$3,'Info Sheet'!$M$2)</f>
        <v>1</v>
      </c>
      <c r="AD169">
        <f>ROUNDDOWN(IF((AA169*AC169)&gt;'Info Sheet'!$B$21,'Info Sheet'!$B$21,(AA169*AC169)),0)</f>
        <v>188</v>
      </c>
      <c r="AE169">
        <f t="shared" si="25"/>
        <v>4295.8</v>
      </c>
      <c r="AF169">
        <f t="shared" si="26"/>
        <v>3335.8</v>
      </c>
      <c r="AK169" s="44">
        <v>116</v>
      </c>
      <c r="AL169" s="51">
        <v>0.77300577000000004</v>
      </c>
      <c r="AM169" s="32">
        <f t="shared" si="31"/>
        <v>178</v>
      </c>
      <c r="AN169" t="str">
        <f>LOOKUP(AL169,'Info Sheet'!$L$2:$L$3,'Info Sheet'!$J$2:$J$3)</f>
        <v>Non-Rainy</v>
      </c>
      <c r="AO169">
        <f>IF(AN169='Info Sheet'!$J$3,'Info Sheet'!$M$3,'Info Sheet'!$M$2)</f>
        <v>1</v>
      </c>
      <c r="AP169">
        <f>ROUNDDOWN(IF((AM169*AO169)&gt;'Info Sheet'!$B$21,'Info Sheet'!$B$21,(AM169*AO169)),0)</f>
        <v>178</v>
      </c>
      <c r="AQ169">
        <f t="shared" si="27"/>
        <v>4067.3</v>
      </c>
      <c r="AR169">
        <f t="shared" si="28"/>
        <v>3107.3</v>
      </c>
    </row>
    <row r="170" spans="1:44">
      <c r="A170" s="44">
        <v>117</v>
      </c>
      <c r="B170" s="32">
        <v>0.93241719131396972</v>
      </c>
      <c r="C170" s="32">
        <f t="shared" si="29"/>
        <v>179</v>
      </c>
      <c r="D170" t="str">
        <f>LOOKUP(B170,'Info Sheet'!$L$2:$L$3,'Info Sheet'!$J$2:$J$3)</f>
        <v>Non-Rainy</v>
      </c>
      <c r="E170">
        <f>IF(D170='Info Sheet'!$J$3,'Info Sheet'!$M$3,'Info Sheet'!$M$2)</f>
        <v>1</v>
      </c>
      <c r="F170">
        <f>ROUNDDOWN(IF((C170*E170)&gt;'Info Sheet'!$B$21,'Info Sheet'!$B$21,(C170*E170)),0)</f>
        <v>179</v>
      </c>
      <c r="G170">
        <f t="shared" si="32"/>
        <v>4090.15</v>
      </c>
      <c r="H170">
        <f t="shared" si="21"/>
        <v>3130.15</v>
      </c>
      <c r="M170" s="44">
        <v>117</v>
      </c>
      <c r="N170" s="32">
        <v>0.69895831978193923</v>
      </c>
      <c r="O170" s="32">
        <f t="shared" si="22"/>
        <v>179</v>
      </c>
      <c r="P170" t="str">
        <f>LOOKUP(N170,'Info Sheet'!$L$2:$L$3,'Info Sheet'!$J$2:$J$3)</f>
        <v>Non-Rainy</v>
      </c>
      <c r="Q170">
        <f>IF(P170='Info Sheet'!$J$3,'Info Sheet'!$M$3,'Info Sheet'!$M$2)</f>
        <v>1</v>
      </c>
      <c r="R170">
        <f>ROUNDDOWN(IF((O170*Q170)&gt;'Info Sheet'!$B$21,'Info Sheet'!$B$21,(O170*Q170)),0)</f>
        <v>179</v>
      </c>
      <c r="S170">
        <f t="shared" si="23"/>
        <v>4090.15</v>
      </c>
      <c r="T170">
        <f t="shared" si="24"/>
        <v>3130.15</v>
      </c>
      <c r="Y170" s="44">
        <v>117</v>
      </c>
      <c r="Z170" s="32">
        <v>0.73432274138323272</v>
      </c>
      <c r="AA170" s="32">
        <f t="shared" si="30"/>
        <v>197</v>
      </c>
      <c r="AB170" t="str">
        <f>LOOKUP(Z170,'Info Sheet'!$L$2:$L$3,'Info Sheet'!$J$2:$J$3)</f>
        <v>Non-Rainy</v>
      </c>
      <c r="AC170">
        <f>IF(AB170='Info Sheet'!$J$3,'Info Sheet'!$M$3,'Info Sheet'!$M$2)</f>
        <v>1</v>
      </c>
      <c r="AD170">
        <f>ROUNDDOWN(IF((AA170*AC170)&gt;'Info Sheet'!$B$21,'Info Sheet'!$B$21,(AA170*AC170)),0)</f>
        <v>188</v>
      </c>
      <c r="AE170">
        <f t="shared" si="25"/>
        <v>4295.8</v>
      </c>
      <c r="AF170">
        <f t="shared" si="26"/>
        <v>3335.8</v>
      </c>
      <c r="AK170" s="44">
        <v>117</v>
      </c>
      <c r="AL170" s="51">
        <v>0.82598349999999998</v>
      </c>
      <c r="AM170" s="32">
        <f t="shared" si="31"/>
        <v>181</v>
      </c>
      <c r="AN170" t="str">
        <f>LOOKUP(AL170,'Info Sheet'!$L$2:$L$3,'Info Sheet'!$J$2:$J$3)</f>
        <v>Non-Rainy</v>
      </c>
      <c r="AO170">
        <f>IF(AN170='Info Sheet'!$J$3,'Info Sheet'!$M$3,'Info Sheet'!$M$2)</f>
        <v>1</v>
      </c>
      <c r="AP170">
        <f>ROUNDDOWN(IF((AM170*AO170)&gt;'Info Sheet'!$B$21,'Info Sheet'!$B$21,(AM170*AO170)),0)</f>
        <v>181</v>
      </c>
      <c r="AQ170">
        <f t="shared" si="27"/>
        <v>4135.8500000000004</v>
      </c>
      <c r="AR170">
        <f t="shared" si="28"/>
        <v>3175.8500000000004</v>
      </c>
    </row>
    <row r="171" spans="1:44">
      <c r="A171" s="44">
        <v>118</v>
      </c>
      <c r="B171" s="32">
        <v>8.6319790278772124E-2</v>
      </c>
      <c r="C171" s="32">
        <f t="shared" si="29"/>
        <v>134</v>
      </c>
      <c r="D171" t="str">
        <f>LOOKUP(B171,'Info Sheet'!$L$2:$L$3,'Info Sheet'!$J$2:$J$3)</f>
        <v>Rainy, p</v>
      </c>
      <c r="E171">
        <f>IF(D171='Info Sheet'!$J$3,'Info Sheet'!$M$3,'Info Sheet'!$M$2)</f>
        <v>0.7</v>
      </c>
      <c r="F171">
        <f>ROUNDDOWN(IF((C171*E171)&gt;'Info Sheet'!$B$21,'Info Sheet'!$B$21,(C171*E171)),0)</f>
        <v>93</v>
      </c>
      <c r="G171">
        <f t="shared" si="32"/>
        <v>2125.0500000000002</v>
      </c>
      <c r="H171">
        <f t="shared" si="21"/>
        <v>1165.0500000000002</v>
      </c>
      <c r="M171" s="44">
        <v>118</v>
      </c>
      <c r="N171" s="32">
        <v>0.16983088261694401</v>
      </c>
      <c r="O171" s="32">
        <f t="shared" si="22"/>
        <v>155</v>
      </c>
      <c r="P171" t="str">
        <f>LOOKUP(N171,'Info Sheet'!$L$2:$L$3,'Info Sheet'!$J$2:$J$3)</f>
        <v>Rainy, p</v>
      </c>
      <c r="Q171">
        <f>IF(P171='Info Sheet'!$J$3,'Info Sheet'!$M$3,'Info Sheet'!$M$2)</f>
        <v>0.7</v>
      </c>
      <c r="R171">
        <f>ROUNDDOWN(IF((O171*Q171)&gt;'Info Sheet'!$B$21,'Info Sheet'!$B$21,(O171*Q171)),0)</f>
        <v>108</v>
      </c>
      <c r="S171">
        <f t="shared" si="23"/>
        <v>2467.8000000000002</v>
      </c>
      <c r="T171">
        <f t="shared" si="24"/>
        <v>1507.8000000000002</v>
      </c>
      <c r="Y171" s="44">
        <v>118</v>
      </c>
      <c r="Z171" s="32">
        <v>0.90239644752794834</v>
      </c>
      <c r="AA171" s="32">
        <f t="shared" si="30"/>
        <v>209</v>
      </c>
      <c r="AB171" t="str">
        <f>LOOKUP(Z171,'Info Sheet'!$L$2:$L$3,'Info Sheet'!$J$2:$J$3)</f>
        <v>Non-Rainy</v>
      </c>
      <c r="AC171">
        <f>IF(AB171='Info Sheet'!$J$3,'Info Sheet'!$M$3,'Info Sheet'!$M$2)</f>
        <v>1</v>
      </c>
      <c r="AD171">
        <f>ROUNDDOWN(IF((AA171*AC171)&gt;'Info Sheet'!$B$21,'Info Sheet'!$B$21,(AA171*AC171)),0)</f>
        <v>188</v>
      </c>
      <c r="AE171">
        <f t="shared" si="25"/>
        <v>4295.8</v>
      </c>
      <c r="AF171">
        <f t="shared" si="26"/>
        <v>3335.8</v>
      </c>
      <c r="AK171" s="44">
        <v>118</v>
      </c>
      <c r="AL171" s="51">
        <v>0.77939504999999998</v>
      </c>
      <c r="AM171" s="32">
        <f t="shared" si="31"/>
        <v>179</v>
      </c>
      <c r="AN171" t="str">
        <f>LOOKUP(AL171,'Info Sheet'!$L$2:$L$3,'Info Sheet'!$J$2:$J$3)</f>
        <v>Non-Rainy</v>
      </c>
      <c r="AO171">
        <f>IF(AN171='Info Sheet'!$J$3,'Info Sheet'!$M$3,'Info Sheet'!$M$2)</f>
        <v>1</v>
      </c>
      <c r="AP171">
        <f>ROUNDDOWN(IF((AM171*AO171)&gt;'Info Sheet'!$B$21,'Info Sheet'!$B$21,(AM171*AO171)),0)</f>
        <v>179</v>
      </c>
      <c r="AQ171">
        <f t="shared" si="27"/>
        <v>4090.15</v>
      </c>
      <c r="AR171">
        <f t="shared" si="28"/>
        <v>3130.15</v>
      </c>
    </row>
    <row r="172" spans="1:44">
      <c r="A172" s="44">
        <v>119</v>
      </c>
      <c r="B172" s="32">
        <v>0.8559794713851534</v>
      </c>
      <c r="C172" s="32">
        <f t="shared" si="29"/>
        <v>173</v>
      </c>
      <c r="D172" t="str">
        <f>LOOKUP(B172,'Info Sheet'!$L$2:$L$3,'Info Sheet'!$J$2:$J$3)</f>
        <v>Non-Rainy</v>
      </c>
      <c r="E172">
        <f>IF(D172='Info Sheet'!$J$3,'Info Sheet'!$M$3,'Info Sheet'!$M$2)</f>
        <v>1</v>
      </c>
      <c r="F172">
        <f>ROUNDDOWN(IF((C172*E172)&gt;'Info Sheet'!$B$21,'Info Sheet'!$B$21,(C172*E172)),0)</f>
        <v>173</v>
      </c>
      <c r="G172">
        <f t="shared" si="32"/>
        <v>3953.05</v>
      </c>
      <c r="H172">
        <f t="shared" si="21"/>
        <v>2993.05</v>
      </c>
      <c r="M172" s="44">
        <v>119</v>
      </c>
      <c r="N172" s="32">
        <v>0.86747830759629418</v>
      </c>
      <c r="O172" s="32">
        <f t="shared" si="22"/>
        <v>189</v>
      </c>
      <c r="P172" t="str">
        <f>LOOKUP(N172,'Info Sheet'!$L$2:$L$3,'Info Sheet'!$J$2:$J$3)</f>
        <v>Non-Rainy</v>
      </c>
      <c r="Q172">
        <f>IF(P172='Info Sheet'!$J$3,'Info Sheet'!$M$3,'Info Sheet'!$M$2)</f>
        <v>1</v>
      </c>
      <c r="R172">
        <f>ROUNDDOWN(IF((O172*Q172)&gt;'Info Sheet'!$B$21,'Info Sheet'!$B$21,(O172*Q172)),0)</f>
        <v>188</v>
      </c>
      <c r="S172">
        <f t="shared" si="23"/>
        <v>4295.8</v>
      </c>
      <c r="T172">
        <f t="shared" si="24"/>
        <v>3335.8</v>
      </c>
      <c r="Y172" s="44">
        <v>119</v>
      </c>
      <c r="Z172" s="32">
        <v>0.64228150346954349</v>
      </c>
      <c r="AA172" s="32">
        <f t="shared" si="30"/>
        <v>192</v>
      </c>
      <c r="AB172" t="str">
        <f>LOOKUP(Z172,'Info Sheet'!$L$2:$L$3,'Info Sheet'!$J$2:$J$3)</f>
        <v>Non-Rainy</v>
      </c>
      <c r="AC172">
        <f>IF(AB172='Info Sheet'!$J$3,'Info Sheet'!$M$3,'Info Sheet'!$M$2)</f>
        <v>1</v>
      </c>
      <c r="AD172">
        <f>ROUNDDOWN(IF((AA172*AC172)&gt;'Info Sheet'!$B$21,'Info Sheet'!$B$21,(AA172*AC172)),0)</f>
        <v>188</v>
      </c>
      <c r="AE172">
        <f t="shared" si="25"/>
        <v>4295.8</v>
      </c>
      <c r="AF172">
        <f t="shared" si="26"/>
        <v>3335.8</v>
      </c>
      <c r="AK172" s="44">
        <v>119</v>
      </c>
      <c r="AL172" s="51">
        <v>0.6553464</v>
      </c>
      <c r="AM172" s="32">
        <f t="shared" si="31"/>
        <v>172</v>
      </c>
      <c r="AN172" t="str">
        <f>LOOKUP(AL172,'Info Sheet'!$L$2:$L$3,'Info Sheet'!$J$2:$J$3)</f>
        <v>Non-Rainy</v>
      </c>
      <c r="AO172">
        <f>IF(AN172='Info Sheet'!$J$3,'Info Sheet'!$M$3,'Info Sheet'!$M$2)</f>
        <v>1</v>
      </c>
      <c r="AP172">
        <f>ROUNDDOWN(IF((AM172*AO172)&gt;'Info Sheet'!$B$21,'Info Sheet'!$B$21,(AM172*AO172)),0)</f>
        <v>172</v>
      </c>
      <c r="AQ172">
        <f t="shared" si="27"/>
        <v>3930.2000000000003</v>
      </c>
      <c r="AR172">
        <f t="shared" si="28"/>
        <v>2970.2000000000003</v>
      </c>
    </row>
    <row r="173" spans="1:44">
      <c r="A173" s="44">
        <v>120</v>
      </c>
      <c r="B173" s="32">
        <v>0.13902004295791048</v>
      </c>
      <c r="C173" s="32">
        <f t="shared" si="29"/>
        <v>138</v>
      </c>
      <c r="D173" t="str">
        <f>LOOKUP(B173,'Info Sheet'!$L$2:$L$3,'Info Sheet'!$J$2:$J$3)</f>
        <v>Rainy, p</v>
      </c>
      <c r="E173">
        <f>IF(D173='Info Sheet'!$J$3,'Info Sheet'!$M$3,'Info Sheet'!$M$2)</f>
        <v>0.7</v>
      </c>
      <c r="F173">
        <f>ROUNDDOWN(IF((C173*E173)&gt;'Info Sheet'!$B$21,'Info Sheet'!$B$21,(C173*E173)),0)</f>
        <v>96</v>
      </c>
      <c r="G173">
        <f t="shared" si="32"/>
        <v>2193.6000000000004</v>
      </c>
      <c r="H173">
        <f t="shared" si="21"/>
        <v>1233.6000000000004</v>
      </c>
      <c r="M173" s="44">
        <v>120</v>
      </c>
      <c r="N173" s="32">
        <v>0.98293197012489664</v>
      </c>
      <c r="O173" s="32">
        <f t="shared" si="22"/>
        <v>206</v>
      </c>
      <c r="P173" t="str">
        <f>LOOKUP(N173,'Info Sheet'!$L$2:$L$3,'Info Sheet'!$J$2:$J$3)</f>
        <v>Non-Rainy</v>
      </c>
      <c r="Q173">
        <f>IF(P173='Info Sheet'!$J$3,'Info Sheet'!$M$3,'Info Sheet'!$M$2)</f>
        <v>1</v>
      </c>
      <c r="R173">
        <f>ROUNDDOWN(IF((O173*Q173)&gt;'Info Sheet'!$B$21,'Info Sheet'!$B$21,(O173*Q173)),0)</f>
        <v>188</v>
      </c>
      <c r="S173">
        <f t="shared" si="23"/>
        <v>4295.8</v>
      </c>
      <c r="T173">
        <f t="shared" si="24"/>
        <v>3335.8</v>
      </c>
      <c r="Y173" s="44">
        <v>120</v>
      </c>
      <c r="Z173" s="32">
        <v>0.37680354585126352</v>
      </c>
      <c r="AA173" s="32">
        <f t="shared" si="30"/>
        <v>180</v>
      </c>
      <c r="AB173" t="str">
        <f>LOOKUP(Z173,'Info Sheet'!$L$2:$L$3,'Info Sheet'!$J$2:$J$3)</f>
        <v>Rainy, p</v>
      </c>
      <c r="AC173">
        <f>IF(AB173='Info Sheet'!$J$3,'Info Sheet'!$M$3,'Info Sheet'!$M$2)</f>
        <v>0.7</v>
      </c>
      <c r="AD173">
        <f>ROUNDDOWN(IF((AA173*AC173)&gt;'Info Sheet'!$B$21,'Info Sheet'!$B$21,(AA173*AC173)),0)</f>
        <v>126</v>
      </c>
      <c r="AE173">
        <f t="shared" si="25"/>
        <v>2879.1000000000004</v>
      </c>
      <c r="AF173">
        <f t="shared" si="26"/>
        <v>1919.1000000000004</v>
      </c>
      <c r="AK173" s="44">
        <v>120</v>
      </c>
      <c r="AL173" s="51">
        <v>0.37206223999999999</v>
      </c>
      <c r="AM173" s="32">
        <f t="shared" si="31"/>
        <v>161</v>
      </c>
      <c r="AN173" t="str">
        <f>LOOKUP(AL173,'Info Sheet'!$L$2:$L$3,'Info Sheet'!$J$2:$J$3)</f>
        <v>Rainy, p</v>
      </c>
      <c r="AO173">
        <f>IF(AN173='Info Sheet'!$J$3,'Info Sheet'!$M$3,'Info Sheet'!$M$2)</f>
        <v>0.7</v>
      </c>
      <c r="AP173">
        <f>ROUNDDOWN(IF((AM173*AO173)&gt;'Info Sheet'!$B$21,'Info Sheet'!$B$21,(AM173*AO173)),0)</f>
        <v>112</v>
      </c>
      <c r="AQ173">
        <f t="shared" si="27"/>
        <v>2559.2000000000003</v>
      </c>
      <c r="AR173">
        <f t="shared" si="28"/>
        <v>1599.2000000000003</v>
      </c>
    </row>
    <row r="174" spans="1:44">
      <c r="A174" s="44">
        <v>121</v>
      </c>
      <c r="B174" s="32">
        <v>0.44067808697347832</v>
      </c>
      <c r="C174" s="32">
        <f t="shared" si="29"/>
        <v>153</v>
      </c>
      <c r="D174" t="str">
        <f>LOOKUP(B174,'Info Sheet'!$L$2:$L$3,'Info Sheet'!$J$2:$J$3)</f>
        <v>Non-Rainy</v>
      </c>
      <c r="E174">
        <f>IF(D174='Info Sheet'!$J$3,'Info Sheet'!$M$3,'Info Sheet'!$M$2)</f>
        <v>1</v>
      </c>
      <c r="F174">
        <f>ROUNDDOWN(IF((C174*E174)&gt;'Info Sheet'!$B$21,'Info Sheet'!$B$21,(C174*E174)),0)</f>
        <v>153</v>
      </c>
      <c r="G174">
        <f t="shared" si="32"/>
        <v>3496.05</v>
      </c>
      <c r="H174">
        <f t="shared" si="21"/>
        <v>2536.0500000000002</v>
      </c>
      <c r="M174" s="44">
        <v>121</v>
      </c>
      <c r="N174" s="32">
        <v>0.69320443670790433</v>
      </c>
      <c r="O174" s="32">
        <f t="shared" si="22"/>
        <v>179</v>
      </c>
      <c r="P174" t="str">
        <f>LOOKUP(N174,'Info Sheet'!$L$2:$L$3,'Info Sheet'!$J$2:$J$3)</f>
        <v>Non-Rainy</v>
      </c>
      <c r="Q174">
        <f>IF(P174='Info Sheet'!$J$3,'Info Sheet'!$M$3,'Info Sheet'!$M$2)</f>
        <v>1</v>
      </c>
      <c r="R174">
        <f>ROUNDDOWN(IF((O174*Q174)&gt;'Info Sheet'!$B$21,'Info Sheet'!$B$21,(O174*Q174)),0)</f>
        <v>179</v>
      </c>
      <c r="S174">
        <f t="shared" si="23"/>
        <v>4090.15</v>
      </c>
      <c r="T174">
        <f t="shared" si="24"/>
        <v>3130.15</v>
      </c>
      <c r="Y174" s="44">
        <v>121</v>
      </c>
      <c r="Z174" s="32">
        <v>0.95608438082976666</v>
      </c>
      <c r="AA174" s="32">
        <f t="shared" si="30"/>
        <v>216</v>
      </c>
      <c r="AB174" t="str">
        <f>LOOKUP(Z174,'Info Sheet'!$L$2:$L$3,'Info Sheet'!$J$2:$J$3)</f>
        <v>Non-Rainy</v>
      </c>
      <c r="AC174">
        <f>IF(AB174='Info Sheet'!$J$3,'Info Sheet'!$M$3,'Info Sheet'!$M$2)</f>
        <v>1</v>
      </c>
      <c r="AD174">
        <f>ROUNDDOWN(IF((AA174*AC174)&gt;'Info Sheet'!$B$21,'Info Sheet'!$B$21,(AA174*AC174)),0)</f>
        <v>188</v>
      </c>
      <c r="AE174">
        <f t="shared" si="25"/>
        <v>4295.8</v>
      </c>
      <c r="AF174">
        <f t="shared" si="26"/>
        <v>3335.8</v>
      </c>
      <c r="AK174" s="44">
        <v>121</v>
      </c>
      <c r="AL174" s="51">
        <v>0.93568541000000005</v>
      </c>
      <c r="AM174" s="32">
        <f t="shared" si="31"/>
        <v>191</v>
      </c>
      <c r="AN174" t="str">
        <f>LOOKUP(AL174,'Info Sheet'!$L$2:$L$3,'Info Sheet'!$J$2:$J$3)</f>
        <v>Non-Rainy</v>
      </c>
      <c r="AO174">
        <f>IF(AN174='Info Sheet'!$J$3,'Info Sheet'!$M$3,'Info Sheet'!$M$2)</f>
        <v>1</v>
      </c>
      <c r="AP174">
        <f>ROUNDDOWN(IF((AM174*AO174)&gt;'Info Sheet'!$B$21,'Info Sheet'!$B$21,(AM174*AO174)),0)</f>
        <v>188</v>
      </c>
      <c r="AQ174">
        <f t="shared" si="27"/>
        <v>4295.8</v>
      </c>
      <c r="AR174">
        <f t="shared" si="28"/>
        <v>3335.8</v>
      </c>
    </row>
    <row r="175" spans="1:44">
      <c r="A175" s="44">
        <v>122</v>
      </c>
      <c r="B175" s="32">
        <v>0.12022908248330644</v>
      </c>
      <c r="C175" s="32">
        <f t="shared" si="29"/>
        <v>137</v>
      </c>
      <c r="D175" t="str">
        <f>LOOKUP(B175,'Info Sheet'!$L$2:$L$3,'Info Sheet'!$J$2:$J$3)</f>
        <v>Rainy, p</v>
      </c>
      <c r="E175">
        <f>IF(D175='Info Sheet'!$J$3,'Info Sheet'!$M$3,'Info Sheet'!$M$2)</f>
        <v>0.7</v>
      </c>
      <c r="F175">
        <f>ROUNDDOWN(IF((C175*E175)&gt;'Info Sheet'!$B$21,'Info Sheet'!$B$21,(C175*E175)),0)</f>
        <v>95</v>
      </c>
      <c r="G175">
        <f t="shared" si="32"/>
        <v>2170.75</v>
      </c>
      <c r="H175">
        <f t="shared" si="21"/>
        <v>1210.75</v>
      </c>
      <c r="M175" s="44">
        <v>122</v>
      </c>
      <c r="N175" s="32">
        <v>0.50139247278354759</v>
      </c>
      <c r="O175" s="32">
        <f t="shared" si="22"/>
        <v>171</v>
      </c>
      <c r="P175" t="str">
        <f>LOOKUP(N175,'Info Sheet'!$L$2:$L$3,'Info Sheet'!$J$2:$J$3)</f>
        <v>Non-Rainy</v>
      </c>
      <c r="Q175">
        <f>IF(P175='Info Sheet'!$J$3,'Info Sheet'!$M$3,'Info Sheet'!$M$2)</f>
        <v>1</v>
      </c>
      <c r="R175">
        <f>ROUNDDOWN(IF((O175*Q175)&gt;'Info Sheet'!$B$21,'Info Sheet'!$B$21,(O175*Q175)),0)</f>
        <v>171</v>
      </c>
      <c r="S175">
        <f t="shared" si="23"/>
        <v>3907.3500000000004</v>
      </c>
      <c r="T175">
        <f t="shared" si="24"/>
        <v>2947.3500000000004</v>
      </c>
      <c r="Y175" s="44">
        <v>122</v>
      </c>
      <c r="Z175" s="32">
        <v>0.87044999348634133</v>
      </c>
      <c r="AA175" s="32">
        <f t="shared" si="30"/>
        <v>206</v>
      </c>
      <c r="AB175" t="str">
        <f>LOOKUP(Z175,'Info Sheet'!$L$2:$L$3,'Info Sheet'!$J$2:$J$3)</f>
        <v>Non-Rainy</v>
      </c>
      <c r="AC175">
        <f>IF(AB175='Info Sheet'!$J$3,'Info Sheet'!$M$3,'Info Sheet'!$M$2)</f>
        <v>1</v>
      </c>
      <c r="AD175">
        <f>ROUNDDOWN(IF((AA175*AC175)&gt;'Info Sheet'!$B$21,'Info Sheet'!$B$21,(AA175*AC175)),0)</f>
        <v>188</v>
      </c>
      <c r="AE175">
        <f t="shared" si="25"/>
        <v>4295.8</v>
      </c>
      <c r="AF175">
        <f t="shared" si="26"/>
        <v>3335.8</v>
      </c>
      <c r="AK175" s="44">
        <v>122</v>
      </c>
      <c r="AL175" s="51">
        <v>0.85615644999999996</v>
      </c>
      <c r="AM175" s="32">
        <f t="shared" si="31"/>
        <v>183</v>
      </c>
      <c r="AN175" t="str">
        <f>LOOKUP(AL175,'Info Sheet'!$L$2:$L$3,'Info Sheet'!$J$2:$J$3)</f>
        <v>Non-Rainy</v>
      </c>
      <c r="AO175">
        <f>IF(AN175='Info Sheet'!$J$3,'Info Sheet'!$M$3,'Info Sheet'!$M$2)</f>
        <v>1</v>
      </c>
      <c r="AP175">
        <f>ROUNDDOWN(IF((AM175*AO175)&gt;'Info Sheet'!$B$21,'Info Sheet'!$B$21,(AM175*AO175)),0)</f>
        <v>183</v>
      </c>
      <c r="AQ175">
        <f t="shared" si="27"/>
        <v>4181.55</v>
      </c>
      <c r="AR175">
        <f t="shared" si="28"/>
        <v>3221.55</v>
      </c>
    </row>
    <row r="176" spans="1:44">
      <c r="A176" s="44">
        <v>123</v>
      </c>
      <c r="B176" s="32">
        <v>0.94972629229615046</v>
      </c>
      <c r="C176" s="32">
        <f t="shared" si="29"/>
        <v>182</v>
      </c>
      <c r="D176" t="str">
        <f>LOOKUP(B176,'Info Sheet'!$L$2:$L$3,'Info Sheet'!$J$2:$J$3)</f>
        <v>Non-Rainy</v>
      </c>
      <c r="E176">
        <f>IF(D176='Info Sheet'!$J$3,'Info Sheet'!$M$3,'Info Sheet'!$M$2)</f>
        <v>1</v>
      </c>
      <c r="F176">
        <f>ROUNDDOWN(IF((C176*E176)&gt;'Info Sheet'!$B$21,'Info Sheet'!$B$21,(C176*E176)),0)</f>
        <v>182</v>
      </c>
      <c r="G176">
        <f t="shared" si="32"/>
        <v>4158.7</v>
      </c>
      <c r="H176">
        <f t="shared" si="21"/>
        <v>3198.7</v>
      </c>
      <c r="M176" s="44">
        <v>123</v>
      </c>
      <c r="N176" s="32">
        <v>0.27583129899060688</v>
      </c>
      <c r="O176" s="32">
        <f t="shared" si="22"/>
        <v>161</v>
      </c>
      <c r="P176" t="str">
        <f>LOOKUP(N176,'Info Sheet'!$L$2:$L$3,'Info Sheet'!$J$2:$J$3)</f>
        <v>Rainy, p</v>
      </c>
      <c r="Q176">
        <f>IF(P176='Info Sheet'!$J$3,'Info Sheet'!$M$3,'Info Sheet'!$M$2)</f>
        <v>0.7</v>
      </c>
      <c r="R176">
        <f>ROUNDDOWN(IF((O176*Q176)&gt;'Info Sheet'!$B$21,'Info Sheet'!$B$21,(O176*Q176)),0)</f>
        <v>112</v>
      </c>
      <c r="S176">
        <f t="shared" si="23"/>
        <v>2559.2000000000003</v>
      </c>
      <c r="T176">
        <f t="shared" si="24"/>
        <v>1599.2000000000003</v>
      </c>
      <c r="Y176" s="44">
        <v>123</v>
      </c>
      <c r="Z176" s="32">
        <v>0.98507611838151654</v>
      </c>
      <c r="AA176" s="32">
        <f t="shared" si="30"/>
        <v>224</v>
      </c>
      <c r="AB176" t="str">
        <f>LOOKUP(Z176,'Info Sheet'!$L$2:$L$3,'Info Sheet'!$J$2:$J$3)</f>
        <v>Non-Rainy</v>
      </c>
      <c r="AC176">
        <f>IF(AB176='Info Sheet'!$J$3,'Info Sheet'!$M$3,'Info Sheet'!$M$2)</f>
        <v>1</v>
      </c>
      <c r="AD176">
        <f>ROUNDDOWN(IF((AA176*AC176)&gt;'Info Sheet'!$B$21,'Info Sheet'!$B$21,(AA176*AC176)),0)</f>
        <v>188</v>
      </c>
      <c r="AE176">
        <f t="shared" si="25"/>
        <v>4295.8</v>
      </c>
      <c r="AF176">
        <f t="shared" si="26"/>
        <v>3335.8</v>
      </c>
      <c r="AK176" s="44">
        <v>123</v>
      </c>
      <c r="AL176" s="51">
        <v>3.5281689999999997E-2</v>
      </c>
      <c r="AM176" s="32">
        <f t="shared" si="31"/>
        <v>136</v>
      </c>
      <c r="AN176" t="str">
        <f>LOOKUP(AL176,'Info Sheet'!$L$2:$L$3,'Info Sheet'!$J$2:$J$3)</f>
        <v>Rainy, p</v>
      </c>
      <c r="AO176">
        <f>IF(AN176='Info Sheet'!$J$3,'Info Sheet'!$M$3,'Info Sheet'!$M$2)</f>
        <v>0.7</v>
      </c>
      <c r="AP176">
        <f>ROUNDDOWN(IF((AM176*AO176)&gt;'Info Sheet'!$B$21,'Info Sheet'!$B$21,(AM176*AO176)),0)</f>
        <v>95</v>
      </c>
      <c r="AQ176">
        <f t="shared" si="27"/>
        <v>2170.75</v>
      </c>
      <c r="AR176">
        <f t="shared" si="28"/>
        <v>1210.75</v>
      </c>
    </row>
    <row r="177" spans="1:44">
      <c r="A177" s="44">
        <v>124</v>
      </c>
      <c r="B177" s="32">
        <v>0.49874367861784907</v>
      </c>
      <c r="C177" s="32">
        <f t="shared" si="29"/>
        <v>155</v>
      </c>
      <c r="D177" t="str">
        <f>LOOKUP(B177,'Info Sheet'!$L$2:$L$3,'Info Sheet'!$J$2:$J$3)</f>
        <v>Non-Rainy</v>
      </c>
      <c r="E177">
        <f>IF(D177='Info Sheet'!$J$3,'Info Sheet'!$M$3,'Info Sheet'!$M$2)</f>
        <v>1</v>
      </c>
      <c r="F177">
        <f>ROUNDDOWN(IF((C177*E177)&gt;'Info Sheet'!$B$21,'Info Sheet'!$B$21,(C177*E177)),0)</f>
        <v>155</v>
      </c>
      <c r="G177">
        <f t="shared" si="32"/>
        <v>3541.75</v>
      </c>
      <c r="H177">
        <f t="shared" si="21"/>
        <v>2581.75</v>
      </c>
      <c r="M177" s="44">
        <v>124</v>
      </c>
      <c r="N177" s="32">
        <v>2.9285951394411258E-2</v>
      </c>
      <c r="O177" s="32">
        <f t="shared" si="22"/>
        <v>139</v>
      </c>
      <c r="P177" t="str">
        <f>LOOKUP(N177,'Info Sheet'!$L$2:$L$3,'Info Sheet'!$J$2:$J$3)</f>
        <v>Rainy, p</v>
      </c>
      <c r="Q177">
        <f>IF(P177='Info Sheet'!$J$3,'Info Sheet'!$M$3,'Info Sheet'!$M$2)</f>
        <v>0.7</v>
      </c>
      <c r="R177">
        <f>ROUNDDOWN(IF((O177*Q177)&gt;'Info Sheet'!$B$21,'Info Sheet'!$B$21,(O177*Q177)),0)</f>
        <v>97</v>
      </c>
      <c r="S177">
        <f t="shared" si="23"/>
        <v>2216.4500000000003</v>
      </c>
      <c r="T177">
        <f t="shared" si="24"/>
        <v>1256.4500000000003</v>
      </c>
      <c r="Y177" s="44">
        <v>124</v>
      </c>
      <c r="Z177" s="32">
        <v>0.44041855211775871</v>
      </c>
      <c r="AA177" s="32">
        <f t="shared" si="30"/>
        <v>183</v>
      </c>
      <c r="AB177" t="str">
        <f>LOOKUP(Z177,'Info Sheet'!$L$2:$L$3,'Info Sheet'!$J$2:$J$3)</f>
        <v>Non-Rainy</v>
      </c>
      <c r="AC177">
        <f>IF(AB177='Info Sheet'!$J$3,'Info Sheet'!$M$3,'Info Sheet'!$M$2)</f>
        <v>1</v>
      </c>
      <c r="AD177">
        <f>ROUNDDOWN(IF((AA177*AC177)&gt;'Info Sheet'!$B$21,'Info Sheet'!$B$21,(AA177*AC177)),0)</f>
        <v>183</v>
      </c>
      <c r="AE177">
        <f t="shared" si="25"/>
        <v>4181.55</v>
      </c>
      <c r="AF177">
        <f t="shared" si="26"/>
        <v>3221.55</v>
      </c>
      <c r="AK177" s="44">
        <v>124</v>
      </c>
      <c r="AL177" s="51">
        <v>0.43998530000000002</v>
      </c>
      <c r="AM177" s="32">
        <f t="shared" si="31"/>
        <v>163</v>
      </c>
      <c r="AN177" t="str">
        <f>LOOKUP(AL177,'Info Sheet'!$L$2:$L$3,'Info Sheet'!$J$2:$J$3)</f>
        <v>Non-Rainy</v>
      </c>
      <c r="AO177">
        <f>IF(AN177='Info Sheet'!$J$3,'Info Sheet'!$M$3,'Info Sheet'!$M$2)</f>
        <v>1</v>
      </c>
      <c r="AP177">
        <f>ROUNDDOWN(IF((AM177*AO177)&gt;'Info Sheet'!$B$21,'Info Sheet'!$B$21,(AM177*AO177)),0)</f>
        <v>163</v>
      </c>
      <c r="AQ177">
        <f t="shared" si="27"/>
        <v>3724.55</v>
      </c>
      <c r="AR177">
        <f t="shared" si="28"/>
        <v>2764.55</v>
      </c>
    </row>
    <row r="178" spans="1:44">
      <c r="A178" s="44">
        <v>125</v>
      </c>
      <c r="B178" s="32">
        <v>0.47258533298292371</v>
      </c>
      <c r="C178" s="32">
        <f t="shared" si="29"/>
        <v>154</v>
      </c>
      <c r="D178" t="str">
        <f>LOOKUP(B178,'Info Sheet'!$L$2:$L$3,'Info Sheet'!$J$2:$J$3)</f>
        <v>Non-Rainy</v>
      </c>
      <c r="E178">
        <f>IF(D178='Info Sheet'!$J$3,'Info Sheet'!$M$3,'Info Sheet'!$M$2)</f>
        <v>1</v>
      </c>
      <c r="F178">
        <f>ROUNDDOWN(IF((C178*E178)&gt;'Info Sheet'!$B$21,'Info Sheet'!$B$21,(C178*E178)),0)</f>
        <v>154</v>
      </c>
      <c r="G178">
        <f t="shared" si="32"/>
        <v>3518.9</v>
      </c>
      <c r="H178">
        <f t="shared" si="21"/>
        <v>2558.9</v>
      </c>
      <c r="M178" s="44">
        <v>125</v>
      </c>
      <c r="N178" s="32">
        <v>0.80769227950223532</v>
      </c>
      <c r="O178" s="32">
        <f t="shared" si="22"/>
        <v>185</v>
      </c>
      <c r="P178" t="str">
        <f>LOOKUP(N178,'Info Sheet'!$L$2:$L$3,'Info Sheet'!$J$2:$J$3)</f>
        <v>Non-Rainy</v>
      </c>
      <c r="Q178">
        <f>IF(P178='Info Sheet'!$J$3,'Info Sheet'!$M$3,'Info Sheet'!$M$2)</f>
        <v>1</v>
      </c>
      <c r="R178">
        <f>ROUNDDOWN(IF((O178*Q178)&gt;'Info Sheet'!$B$21,'Info Sheet'!$B$21,(O178*Q178)),0)</f>
        <v>185</v>
      </c>
      <c r="S178">
        <f t="shared" si="23"/>
        <v>4227.25</v>
      </c>
      <c r="T178">
        <f t="shared" si="24"/>
        <v>3267.25</v>
      </c>
      <c r="Y178" s="44">
        <v>125</v>
      </c>
      <c r="Z178" s="32">
        <v>0.57744756785727225</v>
      </c>
      <c r="AA178" s="32">
        <f t="shared" si="30"/>
        <v>189</v>
      </c>
      <c r="AB178" t="str">
        <f>LOOKUP(Z178,'Info Sheet'!$L$2:$L$3,'Info Sheet'!$J$2:$J$3)</f>
        <v>Non-Rainy</v>
      </c>
      <c r="AC178">
        <f>IF(AB178='Info Sheet'!$J$3,'Info Sheet'!$M$3,'Info Sheet'!$M$2)</f>
        <v>1</v>
      </c>
      <c r="AD178">
        <f>ROUNDDOWN(IF((AA178*AC178)&gt;'Info Sheet'!$B$21,'Info Sheet'!$B$21,(AA178*AC178)),0)</f>
        <v>188</v>
      </c>
      <c r="AE178">
        <f t="shared" si="25"/>
        <v>4295.8</v>
      </c>
      <c r="AF178">
        <f t="shared" si="26"/>
        <v>3335.8</v>
      </c>
      <c r="AK178" s="44">
        <v>125</v>
      </c>
      <c r="AL178" s="51">
        <v>0.89193401999999999</v>
      </c>
      <c r="AM178" s="32">
        <f t="shared" si="31"/>
        <v>186</v>
      </c>
      <c r="AN178" t="str">
        <f>LOOKUP(AL178,'Info Sheet'!$L$2:$L$3,'Info Sheet'!$J$2:$J$3)</f>
        <v>Non-Rainy</v>
      </c>
      <c r="AO178">
        <f>IF(AN178='Info Sheet'!$J$3,'Info Sheet'!$M$3,'Info Sheet'!$M$2)</f>
        <v>1</v>
      </c>
      <c r="AP178">
        <f>ROUNDDOWN(IF((AM178*AO178)&gt;'Info Sheet'!$B$21,'Info Sheet'!$B$21,(AM178*AO178)),0)</f>
        <v>186</v>
      </c>
      <c r="AQ178">
        <f t="shared" si="27"/>
        <v>4250.1000000000004</v>
      </c>
      <c r="AR178">
        <f t="shared" si="28"/>
        <v>3290.1000000000004</v>
      </c>
    </row>
    <row r="179" spans="1:44">
      <c r="A179" s="44">
        <v>126</v>
      </c>
      <c r="B179" s="32">
        <v>0.93193552956747683</v>
      </c>
      <c r="C179" s="32">
        <f t="shared" si="29"/>
        <v>179</v>
      </c>
      <c r="D179" t="str">
        <f>LOOKUP(B179,'Info Sheet'!$L$2:$L$3,'Info Sheet'!$J$2:$J$3)</f>
        <v>Non-Rainy</v>
      </c>
      <c r="E179">
        <f>IF(D179='Info Sheet'!$J$3,'Info Sheet'!$M$3,'Info Sheet'!$M$2)</f>
        <v>1</v>
      </c>
      <c r="F179">
        <f>ROUNDDOWN(IF((C179*E179)&gt;'Info Sheet'!$B$21,'Info Sheet'!$B$21,(C179*E179)),0)</f>
        <v>179</v>
      </c>
      <c r="G179">
        <f t="shared" si="32"/>
        <v>4090.15</v>
      </c>
      <c r="H179">
        <f t="shared" si="21"/>
        <v>3130.15</v>
      </c>
      <c r="M179" s="44">
        <v>126</v>
      </c>
      <c r="N179" s="32">
        <v>0.10390198664281469</v>
      </c>
      <c r="O179" s="32">
        <f t="shared" si="22"/>
        <v>150</v>
      </c>
      <c r="P179" t="str">
        <f>LOOKUP(N179,'Info Sheet'!$L$2:$L$3,'Info Sheet'!$J$2:$J$3)</f>
        <v>Rainy, p</v>
      </c>
      <c r="Q179">
        <f>IF(P179='Info Sheet'!$J$3,'Info Sheet'!$M$3,'Info Sheet'!$M$2)</f>
        <v>0.7</v>
      </c>
      <c r="R179">
        <f>ROUNDDOWN(IF((O179*Q179)&gt;'Info Sheet'!$B$21,'Info Sheet'!$B$21,(O179*Q179)),0)</f>
        <v>105</v>
      </c>
      <c r="S179">
        <f t="shared" si="23"/>
        <v>2399.25</v>
      </c>
      <c r="T179">
        <f t="shared" si="24"/>
        <v>1439.25</v>
      </c>
      <c r="Y179" s="44">
        <v>126</v>
      </c>
      <c r="Z179" s="32">
        <v>0.58644057636353009</v>
      </c>
      <c r="AA179" s="32">
        <f t="shared" si="30"/>
        <v>190</v>
      </c>
      <c r="AB179" t="str">
        <f>LOOKUP(Z179,'Info Sheet'!$L$2:$L$3,'Info Sheet'!$J$2:$J$3)</f>
        <v>Non-Rainy</v>
      </c>
      <c r="AC179">
        <f>IF(AB179='Info Sheet'!$J$3,'Info Sheet'!$M$3,'Info Sheet'!$M$2)</f>
        <v>1</v>
      </c>
      <c r="AD179">
        <f>ROUNDDOWN(IF((AA179*AC179)&gt;'Info Sheet'!$B$21,'Info Sheet'!$B$21,(AA179*AC179)),0)</f>
        <v>188</v>
      </c>
      <c r="AE179">
        <f t="shared" si="25"/>
        <v>4295.8</v>
      </c>
      <c r="AF179">
        <f t="shared" si="26"/>
        <v>3335.8</v>
      </c>
      <c r="AK179" s="44">
        <v>126</v>
      </c>
      <c r="AL179" s="51">
        <v>0.78673444999999997</v>
      </c>
      <c r="AM179" s="32">
        <f t="shared" si="31"/>
        <v>179</v>
      </c>
      <c r="AN179" t="str">
        <f>LOOKUP(AL179,'Info Sheet'!$L$2:$L$3,'Info Sheet'!$J$2:$J$3)</f>
        <v>Non-Rainy</v>
      </c>
      <c r="AO179">
        <f>IF(AN179='Info Sheet'!$J$3,'Info Sheet'!$M$3,'Info Sheet'!$M$2)</f>
        <v>1</v>
      </c>
      <c r="AP179">
        <f>ROUNDDOWN(IF((AM179*AO179)&gt;'Info Sheet'!$B$21,'Info Sheet'!$B$21,(AM179*AO179)),0)</f>
        <v>179</v>
      </c>
      <c r="AQ179">
        <f t="shared" si="27"/>
        <v>4090.15</v>
      </c>
      <c r="AR179">
        <f t="shared" si="28"/>
        <v>3130.15</v>
      </c>
    </row>
    <row r="180" spans="1:44">
      <c r="A180" s="44">
        <v>127</v>
      </c>
      <c r="B180" s="32">
        <v>0.23540576168543004</v>
      </c>
      <c r="C180" s="32">
        <f t="shared" si="29"/>
        <v>144</v>
      </c>
      <c r="D180" t="str">
        <f>LOOKUP(B180,'Info Sheet'!$L$2:$L$3,'Info Sheet'!$J$2:$J$3)</f>
        <v>Rainy, p</v>
      </c>
      <c r="E180">
        <f>IF(D180='Info Sheet'!$J$3,'Info Sheet'!$M$3,'Info Sheet'!$M$2)</f>
        <v>0.7</v>
      </c>
      <c r="F180">
        <f>ROUNDDOWN(IF((C180*E180)&gt;'Info Sheet'!$B$21,'Info Sheet'!$B$21,(C180*E180)),0)</f>
        <v>100</v>
      </c>
      <c r="G180">
        <f t="shared" si="32"/>
        <v>2285</v>
      </c>
      <c r="H180">
        <f t="shared" si="21"/>
        <v>1325</v>
      </c>
      <c r="M180" s="44">
        <v>127</v>
      </c>
      <c r="N180" s="32">
        <v>4.2530124127916125E-2</v>
      </c>
      <c r="O180" s="32">
        <f t="shared" si="22"/>
        <v>142</v>
      </c>
      <c r="P180" t="str">
        <f>LOOKUP(N180,'Info Sheet'!$L$2:$L$3,'Info Sheet'!$J$2:$J$3)</f>
        <v>Rainy, p</v>
      </c>
      <c r="Q180">
        <f>IF(P180='Info Sheet'!$J$3,'Info Sheet'!$M$3,'Info Sheet'!$M$2)</f>
        <v>0.7</v>
      </c>
      <c r="R180">
        <f>ROUNDDOWN(IF((O180*Q180)&gt;'Info Sheet'!$B$21,'Info Sheet'!$B$21,(O180*Q180)),0)</f>
        <v>99</v>
      </c>
      <c r="S180">
        <f t="shared" si="23"/>
        <v>2262.15</v>
      </c>
      <c r="T180">
        <f t="shared" si="24"/>
        <v>1302.1500000000001</v>
      </c>
      <c r="Y180" s="44">
        <v>127</v>
      </c>
      <c r="Z180" s="32">
        <v>0.78575874680092506</v>
      </c>
      <c r="AA180" s="32">
        <f t="shared" si="30"/>
        <v>200</v>
      </c>
      <c r="AB180" t="str">
        <f>LOOKUP(Z180,'Info Sheet'!$L$2:$L$3,'Info Sheet'!$J$2:$J$3)</f>
        <v>Non-Rainy</v>
      </c>
      <c r="AC180">
        <f>IF(AB180='Info Sheet'!$J$3,'Info Sheet'!$M$3,'Info Sheet'!$M$2)</f>
        <v>1</v>
      </c>
      <c r="AD180">
        <f>ROUNDDOWN(IF((AA180*AC180)&gt;'Info Sheet'!$B$21,'Info Sheet'!$B$21,(AA180*AC180)),0)</f>
        <v>188</v>
      </c>
      <c r="AE180">
        <f t="shared" si="25"/>
        <v>4295.8</v>
      </c>
      <c r="AF180">
        <f t="shared" si="26"/>
        <v>3335.8</v>
      </c>
      <c r="AK180" s="44">
        <v>127</v>
      </c>
      <c r="AL180" s="51">
        <v>0.78938657999999995</v>
      </c>
      <c r="AM180" s="32">
        <f t="shared" si="31"/>
        <v>179</v>
      </c>
      <c r="AN180" t="str">
        <f>LOOKUP(AL180,'Info Sheet'!$L$2:$L$3,'Info Sheet'!$J$2:$J$3)</f>
        <v>Non-Rainy</v>
      </c>
      <c r="AO180">
        <f>IF(AN180='Info Sheet'!$J$3,'Info Sheet'!$M$3,'Info Sheet'!$M$2)</f>
        <v>1</v>
      </c>
      <c r="AP180">
        <f>ROUNDDOWN(IF((AM180*AO180)&gt;'Info Sheet'!$B$21,'Info Sheet'!$B$21,(AM180*AO180)),0)</f>
        <v>179</v>
      </c>
      <c r="AQ180">
        <f t="shared" si="27"/>
        <v>4090.15</v>
      </c>
      <c r="AR180">
        <f t="shared" si="28"/>
        <v>3130.15</v>
      </c>
    </row>
    <row r="181" spans="1:44">
      <c r="A181" s="44">
        <v>128</v>
      </c>
      <c r="B181" s="32">
        <v>0.12803430748222966</v>
      </c>
      <c r="C181" s="32">
        <f t="shared" si="29"/>
        <v>137</v>
      </c>
      <c r="D181" t="str">
        <f>LOOKUP(B181,'Info Sheet'!$L$2:$L$3,'Info Sheet'!$J$2:$J$3)</f>
        <v>Rainy, p</v>
      </c>
      <c r="E181">
        <f>IF(D181='Info Sheet'!$J$3,'Info Sheet'!$M$3,'Info Sheet'!$M$2)</f>
        <v>0.7</v>
      </c>
      <c r="F181">
        <f>ROUNDDOWN(IF((C181*E181)&gt;'Info Sheet'!$B$21,'Info Sheet'!$B$21,(C181*E181)),0)</f>
        <v>95</v>
      </c>
      <c r="G181">
        <f t="shared" si="32"/>
        <v>2170.75</v>
      </c>
      <c r="H181">
        <f t="shared" si="21"/>
        <v>1210.75</v>
      </c>
      <c r="M181" s="44">
        <v>128</v>
      </c>
      <c r="N181" s="32">
        <v>0.25615357834058516</v>
      </c>
      <c r="O181" s="32">
        <f t="shared" si="22"/>
        <v>160</v>
      </c>
      <c r="P181" t="str">
        <f>LOOKUP(N181,'Info Sheet'!$L$2:$L$3,'Info Sheet'!$J$2:$J$3)</f>
        <v>Rainy, p</v>
      </c>
      <c r="Q181">
        <f>IF(P181='Info Sheet'!$J$3,'Info Sheet'!$M$3,'Info Sheet'!$M$2)</f>
        <v>0.7</v>
      </c>
      <c r="R181">
        <f>ROUNDDOWN(IF((O181*Q181)&gt;'Info Sheet'!$B$21,'Info Sheet'!$B$21,(O181*Q181)),0)</f>
        <v>112</v>
      </c>
      <c r="S181">
        <f t="shared" si="23"/>
        <v>2559.2000000000003</v>
      </c>
      <c r="T181">
        <f t="shared" si="24"/>
        <v>1599.2000000000003</v>
      </c>
      <c r="Y181" s="44">
        <v>128</v>
      </c>
      <c r="Z181" s="32">
        <v>0.98587172231637821</v>
      </c>
      <c r="AA181" s="32">
        <f t="shared" si="30"/>
        <v>225</v>
      </c>
      <c r="AB181" t="str">
        <f>LOOKUP(Z181,'Info Sheet'!$L$2:$L$3,'Info Sheet'!$J$2:$J$3)</f>
        <v>Non-Rainy</v>
      </c>
      <c r="AC181">
        <f>IF(AB181='Info Sheet'!$J$3,'Info Sheet'!$M$3,'Info Sheet'!$M$2)</f>
        <v>1</v>
      </c>
      <c r="AD181">
        <f>ROUNDDOWN(IF((AA181*AC181)&gt;'Info Sheet'!$B$21,'Info Sheet'!$B$21,(AA181*AC181)),0)</f>
        <v>188</v>
      </c>
      <c r="AE181">
        <f t="shared" si="25"/>
        <v>4295.8</v>
      </c>
      <c r="AF181">
        <f t="shared" si="26"/>
        <v>3335.8</v>
      </c>
      <c r="AK181" s="44">
        <v>128</v>
      </c>
      <c r="AL181" s="51">
        <v>0.14599397</v>
      </c>
      <c r="AM181" s="32">
        <f t="shared" si="31"/>
        <v>149</v>
      </c>
      <c r="AN181" t="str">
        <f>LOOKUP(AL181,'Info Sheet'!$L$2:$L$3,'Info Sheet'!$J$2:$J$3)</f>
        <v>Rainy, p</v>
      </c>
      <c r="AO181">
        <f>IF(AN181='Info Sheet'!$J$3,'Info Sheet'!$M$3,'Info Sheet'!$M$2)</f>
        <v>0.7</v>
      </c>
      <c r="AP181">
        <f>ROUNDDOWN(IF((AM181*AO181)&gt;'Info Sheet'!$B$21,'Info Sheet'!$B$21,(AM181*AO181)),0)</f>
        <v>104</v>
      </c>
      <c r="AQ181">
        <f t="shared" si="27"/>
        <v>2376.4</v>
      </c>
      <c r="AR181">
        <f t="shared" si="28"/>
        <v>1416.4</v>
      </c>
    </row>
    <row r="182" spans="1:44">
      <c r="A182" s="44">
        <v>129</v>
      </c>
      <c r="B182" s="32">
        <v>0.8755387989096991</v>
      </c>
      <c r="C182" s="32">
        <f t="shared" si="29"/>
        <v>174</v>
      </c>
      <c r="D182" t="str">
        <f>LOOKUP(B182,'Info Sheet'!$L$2:$L$3,'Info Sheet'!$J$2:$J$3)</f>
        <v>Non-Rainy</v>
      </c>
      <c r="E182">
        <f>IF(D182='Info Sheet'!$J$3,'Info Sheet'!$M$3,'Info Sheet'!$M$2)</f>
        <v>1</v>
      </c>
      <c r="F182">
        <f>ROUNDDOWN(IF((C182*E182)&gt;'Info Sheet'!$B$21,'Info Sheet'!$B$21,(C182*E182)),0)</f>
        <v>174</v>
      </c>
      <c r="G182">
        <f t="shared" si="32"/>
        <v>3975.9</v>
      </c>
      <c r="H182">
        <f t="shared" ref="H182:H245" si="33">G182-$J$48</f>
        <v>3015.9</v>
      </c>
      <c r="M182" s="44">
        <v>129</v>
      </c>
      <c r="N182" s="32">
        <v>0.48715293287588857</v>
      </c>
      <c r="O182" s="32">
        <f t="shared" ref="O182:O245" si="34">ROUNDDOWN(_xlfn.NORM.INV(N182,$M$36,$M$40),0)</f>
        <v>170</v>
      </c>
      <c r="P182" t="str">
        <f>LOOKUP(N182,'Info Sheet'!$L$2:$L$3,'Info Sheet'!$J$2:$J$3)</f>
        <v>Non-Rainy</v>
      </c>
      <c r="Q182">
        <f>IF(P182='Info Sheet'!$J$3,'Info Sheet'!$M$3,'Info Sheet'!$M$2)</f>
        <v>1</v>
      </c>
      <c r="R182">
        <f>ROUNDDOWN(IF((O182*Q182)&gt;'Info Sheet'!$B$21,'Info Sheet'!$B$21,(O182*Q182)),0)</f>
        <v>170</v>
      </c>
      <c r="S182">
        <f t="shared" ref="S182:S245" si="35">R182*$V$47</f>
        <v>3884.5000000000005</v>
      </c>
      <c r="T182">
        <f t="shared" ref="T182:T245" si="36">S182-$V$48</f>
        <v>2924.5000000000005</v>
      </c>
      <c r="Y182" s="44">
        <v>129</v>
      </c>
      <c r="Z182" s="32">
        <v>0.81192884941298193</v>
      </c>
      <c r="AA182" s="32">
        <f t="shared" si="30"/>
        <v>202</v>
      </c>
      <c r="AB182" t="str">
        <f>LOOKUP(Z182,'Info Sheet'!$L$2:$L$3,'Info Sheet'!$J$2:$J$3)</f>
        <v>Non-Rainy</v>
      </c>
      <c r="AC182">
        <f>IF(AB182='Info Sheet'!$J$3,'Info Sheet'!$M$3,'Info Sheet'!$M$2)</f>
        <v>1</v>
      </c>
      <c r="AD182">
        <f>ROUNDDOWN(IF((AA182*AC182)&gt;'Info Sheet'!$B$21,'Info Sheet'!$B$21,(AA182*AC182)),0)</f>
        <v>188</v>
      </c>
      <c r="AE182">
        <f t="shared" ref="AE182:AE245" si="37">AD182*$AH$47</f>
        <v>4295.8</v>
      </c>
      <c r="AF182">
        <f t="shared" ref="AF182:AF245" si="38">AE182-$AH$48</f>
        <v>3335.8</v>
      </c>
      <c r="AK182" s="44">
        <v>129</v>
      </c>
      <c r="AL182" s="51">
        <v>0.68619430000000003</v>
      </c>
      <c r="AM182" s="32">
        <f t="shared" si="31"/>
        <v>174</v>
      </c>
      <c r="AN182" t="str">
        <f>LOOKUP(AL182,'Info Sheet'!$L$2:$L$3,'Info Sheet'!$J$2:$J$3)</f>
        <v>Non-Rainy</v>
      </c>
      <c r="AO182">
        <f>IF(AN182='Info Sheet'!$J$3,'Info Sheet'!$M$3,'Info Sheet'!$M$2)</f>
        <v>1</v>
      </c>
      <c r="AP182">
        <f>ROUNDDOWN(IF((AM182*AO182)&gt;'Info Sheet'!$B$21,'Info Sheet'!$B$21,(AM182*AO182)),0)</f>
        <v>174</v>
      </c>
      <c r="AQ182">
        <f t="shared" ref="AQ182:AQ245" si="39">AP182*$AT$47</f>
        <v>3975.9</v>
      </c>
      <c r="AR182">
        <f t="shared" ref="AR182:AR245" si="40">AQ182-$AT$48</f>
        <v>3015.9</v>
      </c>
    </row>
    <row r="183" spans="1:44">
      <c r="A183" s="44">
        <v>130</v>
      </c>
      <c r="B183" s="32">
        <v>0.95093671912634159</v>
      </c>
      <c r="C183" s="32">
        <f t="shared" ref="C183:C246" si="41">ROUNDDOWN(_xlfn.NORM.INV(B183,$B$36,$B$40),0)</f>
        <v>182</v>
      </c>
      <c r="D183" t="str">
        <f>LOOKUP(B183,'Info Sheet'!$L$2:$L$3,'Info Sheet'!$J$2:$J$3)</f>
        <v>Non-Rainy</v>
      </c>
      <c r="E183">
        <f>IF(D183='Info Sheet'!$J$3,'Info Sheet'!$M$3,'Info Sheet'!$M$2)</f>
        <v>1</v>
      </c>
      <c r="F183">
        <f>ROUNDDOWN(IF((C183*E183)&gt;'Info Sheet'!$B$21,'Info Sheet'!$B$21,(C183*E183)),0)</f>
        <v>182</v>
      </c>
      <c r="G183">
        <f t="shared" si="32"/>
        <v>4158.7</v>
      </c>
      <c r="H183">
        <f t="shared" si="33"/>
        <v>3198.7</v>
      </c>
      <c r="M183" s="44">
        <v>130</v>
      </c>
      <c r="N183" s="32">
        <v>0.84949617339291961</v>
      </c>
      <c r="O183" s="32">
        <f t="shared" si="34"/>
        <v>188</v>
      </c>
      <c r="P183" t="str">
        <f>LOOKUP(N183,'Info Sheet'!$L$2:$L$3,'Info Sheet'!$J$2:$J$3)</f>
        <v>Non-Rainy</v>
      </c>
      <c r="Q183">
        <f>IF(P183='Info Sheet'!$J$3,'Info Sheet'!$M$3,'Info Sheet'!$M$2)</f>
        <v>1</v>
      </c>
      <c r="R183">
        <f>ROUNDDOWN(IF((O183*Q183)&gt;'Info Sheet'!$B$21,'Info Sheet'!$B$21,(O183*Q183)),0)</f>
        <v>188</v>
      </c>
      <c r="S183">
        <f t="shared" si="35"/>
        <v>4295.8</v>
      </c>
      <c r="T183">
        <f t="shared" si="36"/>
        <v>3335.8</v>
      </c>
      <c r="Y183" s="44">
        <v>130</v>
      </c>
      <c r="Z183" s="32">
        <v>0.45730477129852887</v>
      </c>
      <c r="AA183" s="32">
        <f t="shared" ref="AA183:AA246" si="42">ROUNDDOWN(_xlfn.NORM.INV(Z183,$Y$36,$Y$40),0)</f>
        <v>184</v>
      </c>
      <c r="AB183" t="str">
        <f>LOOKUP(Z183,'Info Sheet'!$L$2:$L$3,'Info Sheet'!$J$2:$J$3)</f>
        <v>Non-Rainy</v>
      </c>
      <c r="AC183">
        <f>IF(AB183='Info Sheet'!$J$3,'Info Sheet'!$M$3,'Info Sheet'!$M$2)</f>
        <v>1</v>
      </c>
      <c r="AD183">
        <f>ROUNDDOWN(IF((AA183*AC183)&gt;'Info Sheet'!$B$21,'Info Sheet'!$B$21,(AA183*AC183)),0)</f>
        <v>184</v>
      </c>
      <c r="AE183">
        <f t="shared" si="37"/>
        <v>4204.4000000000005</v>
      </c>
      <c r="AF183">
        <f t="shared" si="38"/>
        <v>3244.4000000000005</v>
      </c>
      <c r="AK183" s="44">
        <v>130</v>
      </c>
      <c r="AL183" s="51">
        <v>0.14766204999999999</v>
      </c>
      <c r="AM183" s="32">
        <f t="shared" ref="AM183:AM246" si="43">ROUNDDOWN(_xlfn.NORM.INV(AL183,$AK$36,$AK$40),0)</f>
        <v>149</v>
      </c>
      <c r="AN183" t="str">
        <f>LOOKUP(AL183,'Info Sheet'!$L$2:$L$3,'Info Sheet'!$J$2:$J$3)</f>
        <v>Rainy, p</v>
      </c>
      <c r="AO183">
        <f>IF(AN183='Info Sheet'!$J$3,'Info Sheet'!$M$3,'Info Sheet'!$M$2)</f>
        <v>0.7</v>
      </c>
      <c r="AP183">
        <f>ROUNDDOWN(IF((AM183*AO183)&gt;'Info Sheet'!$B$21,'Info Sheet'!$B$21,(AM183*AO183)),0)</f>
        <v>104</v>
      </c>
      <c r="AQ183">
        <f t="shared" si="39"/>
        <v>2376.4</v>
      </c>
      <c r="AR183">
        <f t="shared" si="40"/>
        <v>1416.4</v>
      </c>
    </row>
    <row r="184" spans="1:44">
      <c r="A184" s="44">
        <v>131</v>
      </c>
      <c r="B184" s="32">
        <v>0.50626224162676492</v>
      </c>
      <c r="C184" s="32">
        <f t="shared" si="41"/>
        <v>156</v>
      </c>
      <c r="D184" t="str">
        <f>LOOKUP(B184,'Info Sheet'!$L$2:$L$3,'Info Sheet'!$J$2:$J$3)</f>
        <v>Non-Rainy</v>
      </c>
      <c r="E184">
        <f>IF(D184='Info Sheet'!$J$3,'Info Sheet'!$M$3,'Info Sheet'!$M$2)</f>
        <v>1</v>
      </c>
      <c r="F184">
        <f>ROUNDDOWN(IF((C184*E184)&gt;'Info Sheet'!$B$21,'Info Sheet'!$B$21,(C184*E184)),0)</f>
        <v>156</v>
      </c>
      <c r="G184">
        <f t="shared" si="32"/>
        <v>3564.6000000000004</v>
      </c>
      <c r="H184">
        <f t="shared" si="33"/>
        <v>2604.6000000000004</v>
      </c>
      <c r="M184" s="44">
        <v>131</v>
      </c>
      <c r="N184" s="32">
        <v>0.25832876937553051</v>
      </c>
      <c r="O184" s="32">
        <f t="shared" si="34"/>
        <v>160</v>
      </c>
      <c r="P184" t="str">
        <f>LOOKUP(N184,'Info Sheet'!$L$2:$L$3,'Info Sheet'!$J$2:$J$3)</f>
        <v>Rainy, p</v>
      </c>
      <c r="Q184">
        <f>IF(P184='Info Sheet'!$J$3,'Info Sheet'!$M$3,'Info Sheet'!$M$2)</f>
        <v>0.7</v>
      </c>
      <c r="R184">
        <f>ROUNDDOWN(IF((O184*Q184)&gt;'Info Sheet'!$B$21,'Info Sheet'!$B$21,(O184*Q184)),0)</f>
        <v>112</v>
      </c>
      <c r="S184">
        <f t="shared" si="35"/>
        <v>2559.2000000000003</v>
      </c>
      <c r="T184">
        <f t="shared" si="36"/>
        <v>1599.2000000000003</v>
      </c>
      <c r="Y184" s="44">
        <v>131</v>
      </c>
      <c r="Z184" s="32">
        <v>0.77414565592700935</v>
      </c>
      <c r="AA184" s="32">
        <f t="shared" si="42"/>
        <v>199</v>
      </c>
      <c r="AB184" t="str">
        <f>LOOKUP(Z184,'Info Sheet'!$L$2:$L$3,'Info Sheet'!$J$2:$J$3)</f>
        <v>Non-Rainy</v>
      </c>
      <c r="AC184">
        <f>IF(AB184='Info Sheet'!$J$3,'Info Sheet'!$M$3,'Info Sheet'!$M$2)</f>
        <v>1</v>
      </c>
      <c r="AD184">
        <f>ROUNDDOWN(IF((AA184*AC184)&gt;'Info Sheet'!$B$21,'Info Sheet'!$B$21,(AA184*AC184)),0)</f>
        <v>188</v>
      </c>
      <c r="AE184">
        <f t="shared" si="37"/>
        <v>4295.8</v>
      </c>
      <c r="AF184">
        <f t="shared" si="38"/>
        <v>3335.8</v>
      </c>
      <c r="AK184" s="44">
        <v>131</v>
      </c>
      <c r="AL184" s="51">
        <v>0.17013392999999999</v>
      </c>
      <c r="AM184" s="32">
        <f t="shared" si="43"/>
        <v>150</v>
      </c>
      <c r="AN184" t="str">
        <f>LOOKUP(AL184,'Info Sheet'!$L$2:$L$3,'Info Sheet'!$J$2:$J$3)</f>
        <v>Rainy, p</v>
      </c>
      <c r="AO184">
        <f>IF(AN184='Info Sheet'!$J$3,'Info Sheet'!$M$3,'Info Sheet'!$M$2)</f>
        <v>0.7</v>
      </c>
      <c r="AP184">
        <f>ROUNDDOWN(IF((AM184*AO184)&gt;'Info Sheet'!$B$21,'Info Sheet'!$B$21,(AM184*AO184)),0)</f>
        <v>105</v>
      </c>
      <c r="AQ184">
        <f t="shared" si="39"/>
        <v>2399.25</v>
      </c>
      <c r="AR184">
        <f t="shared" si="40"/>
        <v>1439.25</v>
      </c>
    </row>
    <row r="185" spans="1:44">
      <c r="A185" s="44">
        <v>132</v>
      </c>
      <c r="B185" s="32">
        <v>0.67253419067559594</v>
      </c>
      <c r="C185" s="32">
        <f t="shared" si="41"/>
        <v>163</v>
      </c>
      <c r="D185" t="str">
        <f>LOOKUP(B185,'Info Sheet'!$L$2:$L$3,'Info Sheet'!$J$2:$J$3)</f>
        <v>Non-Rainy</v>
      </c>
      <c r="E185">
        <f>IF(D185='Info Sheet'!$J$3,'Info Sheet'!$M$3,'Info Sheet'!$M$2)</f>
        <v>1</v>
      </c>
      <c r="F185">
        <f>ROUNDDOWN(IF((C185*E185)&gt;'Info Sheet'!$B$21,'Info Sheet'!$B$21,(C185*E185)),0)</f>
        <v>163</v>
      </c>
      <c r="G185">
        <f t="shared" si="32"/>
        <v>3724.55</v>
      </c>
      <c r="H185">
        <f t="shared" si="33"/>
        <v>2764.55</v>
      </c>
      <c r="M185" s="44">
        <v>132</v>
      </c>
      <c r="N185" s="32">
        <v>3.5403076861341032E-2</v>
      </c>
      <c r="O185" s="32">
        <f t="shared" si="34"/>
        <v>141</v>
      </c>
      <c r="P185" t="str">
        <f>LOOKUP(N185,'Info Sheet'!$L$2:$L$3,'Info Sheet'!$J$2:$J$3)</f>
        <v>Rainy, p</v>
      </c>
      <c r="Q185">
        <f>IF(P185='Info Sheet'!$J$3,'Info Sheet'!$M$3,'Info Sheet'!$M$2)</f>
        <v>0.7</v>
      </c>
      <c r="R185">
        <f>ROUNDDOWN(IF((O185*Q185)&gt;'Info Sheet'!$B$21,'Info Sheet'!$B$21,(O185*Q185)),0)</f>
        <v>98</v>
      </c>
      <c r="S185">
        <f t="shared" si="35"/>
        <v>2239.3000000000002</v>
      </c>
      <c r="T185">
        <f t="shared" si="36"/>
        <v>1279.3000000000002</v>
      </c>
      <c r="Y185" s="44">
        <v>132</v>
      </c>
      <c r="Z185" s="32">
        <v>0.8317696038880017</v>
      </c>
      <c r="AA185" s="32">
        <f t="shared" si="42"/>
        <v>203</v>
      </c>
      <c r="AB185" t="str">
        <f>LOOKUP(Z185,'Info Sheet'!$L$2:$L$3,'Info Sheet'!$J$2:$J$3)</f>
        <v>Non-Rainy</v>
      </c>
      <c r="AC185">
        <f>IF(AB185='Info Sheet'!$J$3,'Info Sheet'!$M$3,'Info Sheet'!$M$2)</f>
        <v>1</v>
      </c>
      <c r="AD185">
        <f>ROUNDDOWN(IF((AA185*AC185)&gt;'Info Sheet'!$B$21,'Info Sheet'!$B$21,(AA185*AC185)),0)</f>
        <v>188</v>
      </c>
      <c r="AE185">
        <f t="shared" si="37"/>
        <v>4295.8</v>
      </c>
      <c r="AF185">
        <f t="shared" si="38"/>
        <v>3335.8</v>
      </c>
      <c r="AK185" s="44">
        <v>132</v>
      </c>
      <c r="AL185" s="51">
        <v>0.57867522000000005</v>
      </c>
      <c r="AM185" s="32">
        <f t="shared" si="43"/>
        <v>169</v>
      </c>
      <c r="AN185" t="str">
        <f>LOOKUP(AL185,'Info Sheet'!$L$2:$L$3,'Info Sheet'!$J$2:$J$3)</f>
        <v>Non-Rainy</v>
      </c>
      <c r="AO185">
        <f>IF(AN185='Info Sheet'!$J$3,'Info Sheet'!$M$3,'Info Sheet'!$M$2)</f>
        <v>1</v>
      </c>
      <c r="AP185">
        <f>ROUNDDOWN(IF((AM185*AO185)&gt;'Info Sheet'!$B$21,'Info Sheet'!$B$21,(AM185*AO185)),0)</f>
        <v>169</v>
      </c>
      <c r="AQ185">
        <f t="shared" si="39"/>
        <v>3861.65</v>
      </c>
      <c r="AR185">
        <f t="shared" si="40"/>
        <v>2901.65</v>
      </c>
    </row>
    <row r="186" spans="1:44">
      <c r="A186" s="44">
        <v>133</v>
      </c>
      <c r="B186" s="32">
        <v>0.74474661867597647</v>
      </c>
      <c r="C186" s="32">
        <f t="shared" si="41"/>
        <v>166</v>
      </c>
      <c r="D186" t="str">
        <f>LOOKUP(B186,'Info Sheet'!$L$2:$L$3,'Info Sheet'!$J$2:$J$3)</f>
        <v>Non-Rainy</v>
      </c>
      <c r="E186">
        <f>IF(D186='Info Sheet'!$J$3,'Info Sheet'!$M$3,'Info Sheet'!$M$2)</f>
        <v>1</v>
      </c>
      <c r="F186">
        <f>ROUNDDOWN(IF((C186*E186)&gt;'Info Sheet'!$B$21,'Info Sheet'!$B$21,(C186*E186)),0)</f>
        <v>166</v>
      </c>
      <c r="G186">
        <f t="shared" si="32"/>
        <v>3793.1000000000004</v>
      </c>
      <c r="H186">
        <f t="shared" si="33"/>
        <v>2833.1000000000004</v>
      </c>
      <c r="M186" s="44">
        <v>133</v>
      </c>
      <c r="N186" s="32">
        <v>0.13213552512838167</v>
      </c>
      <c r="O186" s="32">
        <f t="shared" si="34"/>
        <v>152</v>
      </c>
      <c r="P186" t="str">
        <f>LOOKUP(N186,'Info Sheet'!$L$2:$L$3,'Info Sheet'!$J$2:$J$3)</f>
        <v>Rainy, p</v>
      </c>
      <c r="Q186">
        <f>IF(P186='Info Sheet'!$J$3,'Info Sheet'!$M$3,'Info Sheet'!$M$2)</f>
        <v>0.7</v>
      </c>
      <c r="R186">
        <f>ROUNDDOWN(IF((O186*Q186)&gt;'Info Sheet'!$B$21,'Info Sheet'!$B$21,(O186*Q186)),0)</f>
        <v>106</v>
      </c>
      <c r="S186">
        <f t="shared" si="35"/>
        <v>2422.1000000000004</v>
      </c>
      <c r="T186">
        <f t="shared" si="36"/>
        <v>1462.1000000000004</v>
      </c>
      <c r="Y186" s="44">
        <v>133</v>
      </c>
      <c r="Z186" s="32">
        <v>0.40705924000241989</v>
      </c>
      <c r="AA186" s="32">
        <f t="shared" si="42"/>
        <v>182</v>
      </c>
      <c r="AB186" t="str">
        <f>LOOKUP(Z186,'Info Sheet'!$L$2:$L$3,'Info Sheet'!$J$2:$J$3)</f>
        <v>Non-Rainy</v>
      </c>
      <c r="AC186">
        <f>IF(AB186='Info Sheet'!$J$3,'Info Sheet'!$M$3,'Info Sheet'!$M$2)</f>
        <v>1</v>
      </c>
      <c r="AD186">
        <f>ROUNDDOWN(IF((AA186*AC186)&gt;'Info Sheet'!$B$21,'Info Sheet'!$B$21,(AA186*AC186)),0)</f>
        <v>182</v>
      </c>
      <c r="AE186">
        <f t="shared" si="37"/>
        <v>4158.7</v>
      </c>
      <c r="AF186">
        <f t="shared" si="38"/>
        <v>3198.7</v>
      </c>
      <c r="AK186" s="44">
        <v>133</v>
      </c>
      <c r="AL186" s="51">
        <v>0.66449124999999998</v>
      </c>
      <c r="AM186" s="32">
        <f t="shared" si="43"/>
        <v>173</v>
      </c>
      <c r="AN186" t="str">
        <f>LOOKUP(AL186,'Info Sheet'!$L$2:$L$3,'Info Sheet'!$J$2:$J$3)</f>
        <v>Non-Rainy</v>
      </c>
      <c r="AO186">
        <f>IF(AN186='Info Sheet'!$J$3,'Info Sheet'!$M$3,'Info Sheet'!$M$2)</f>
        <v>1</v>
      </c>
      <c r="AP186">
        <f>ROUNDDOWN(IF((AM186*AO186)&gt;'Info Sheet'!$B$21,'Info Sheet'!$B$21,(AM186*AO186)),0)</f>
        <v>173</v>
      </c>
      <c r="AQ186">
        <f t="shared" si="39"/>
        <v>3953.05</v>
      </c>
      <c r="AR186">
        <f t="shared" si="40"/>
        <v>2993.05</v>
      </c>
    </row>
    <row r="187" spans="1:44">
      <c r="A187" s="44">
        <v>134</v>
      </c>
      <c r="B187" s="32">
        <v>0.91810839300452207</v>
      </c>
      <c r="C187" s="32">
        <f t="shared" si="41"/>
        <v>178</v>
      </c>
      <c r="D187" t="str">
        <f>LOOKUP(B187,'Info Sheet'!$L$2:$L$3,'Info Sheet'!$J$2:$J$3)</f>
        <v>Non-Rainy</v>
      </c>
      <c r="E187">
        <f>IF(D187='Info Sheet'!$J$3,'Info Sheet'!$M$3,'Info Sheet'!$M$2)</f>
        <v>1</v>
      </c>
      <c r="F187">
        <f>ROUNDDOWN(IF((C187*E187)&gt;'Info Sheet'!$B$21,'Info Sheet'!$B$21,(C187*E187)),0)</f>
        <v>178</v>
      </c>
      <c r="G187">
        <f t="shared" si="32"/>
        <v>4067.3</v>
      </c>
      <c r="H187">
        <f t="shared" si="33"/>
        <v>3107.3</v>
      </c>
      <c r="M187" s="44">
        <v>134</v>
      </c>
      <c r="N187" s="32">
        <v>0.45301016110272685</v>
      </c>
      <c r="O187" s="32">
        <f t="shared" si="34"/>
        <v>169</v>
      </c>
      <c r="P187" t="str">
        <f>LOOKUP(N187,'Info Sheet'!$L$2:$L$3,'Info Sheet'!$J$2:$J$3)</f>
        <v>Non-Rainy</v>
      </c>
      <c r="Q187">
        <f>IF(P187='Info Sheet'!$J$3,'Info Sheet'!$M$3,'Info Sheet'!$M$2)</f>
        <v>1</v>
      </c>
      <c r="R187">
        <f>ROUNDDOWN(IF((O187*Q187)&gt;'Info Sheet'!$B$21,'Info Sheet'!$B$21,(O187*Q187)),0)</f>
        <v>169</v>
      </c>
      <c r="S187">
        <f t="shared" si="35"/>
        <v>3861.65</v>
      </c>
      <c r="T187">
        <f t="shared" si="36"/>
        <v>2901.65</v>
      </c>
      <c r="Y187" s="44">
        <v>134</v>
      </c>
      <c r="Z187" s="32">
        <v>0.3177035807345332</v>
      </c>
      <c r="AA187" s="32">
        <f t="shared" si="42"/>
        <v>177</v>
      </c>
      <c r="AB187" t="str">
        <f>LOOKUP(Z187,'Info Sheet'!$L$2:$L$3,'Info Sheet'!$J$2:$J$3)</f>
        <v>Rainy, p</v>
      </c>
      <c r="AC187">
        <f>IF(AB187='Info Sheet'!$J$3,'Info Sheet'!$M$3,'Info Sheet'!$M$2)</f>
        <v>0.7</v>
      </c>
      <c r="AD187">
        <f>ROUNDDOWN(IF((AA187*AC187)&gt;'Info Sheet'!$B$21,'Info Sheet'!$B$21,(AA187*AC187)),0)</f>
        <v>123</v>
      </c>
      <c r="AE187">
        <f t="shared" si="37"/>
        <v>2810.55</v>
      </c>
      <c r="AF187">
        <f t="shared" si="38"/>
        <v>1850.5500000000002</v>
      </c>
      <c r="AK187" s="44">
        <v>134</v>
      </c>
      <c r="AL187" s="51">
        <v>0.52842560000000005</v>
      </c>
      <c r="AM187" s="32">
        <f t="shared" si="43"/>
        <v>167</v>
      </c>
      <c r="AN187" t="str">
        <f>LOOKUP(AL187,'Info Sheet'!$L$2:$L$3,'Info Sheet'!$J$2:$J$3)</f>
        <v>Non-Rainy</v>
      </c>
      <c r="AO187">
        <f>IF(AN187='Info Sheet'!$J$3,'Info Sheet'!$M$3,'Info Sheet'!$M$2)</f>
        <v>1</v>
      </c>
      <c r="AP187">
        <f>ROUNDDOWN(IF((AM187*AO187)&gt;'Info Sheet'!$B$21,'Info Sheet'!$B$21,(AM187*AO187)),0)</f>
        <v>167</v>
      </c>
      <c r="AQ187">
        <f t="shared" si="39"/>
        <v>3815.9500000000003</v>
      </c>
      <c r="AR187">
        <f t="shared" si="40"/>
        <v>2855.9500000000003</v>
      </c>
    </row>
    <row r="188" spans="1:44">
      <c r="A188" s="44">
        <v>135</v>
      </c>
      <c r="B188" s="32">
        <v>0.94726855544270072</v>
      </c>
      <c r="C188" s="32">
        <f t="shared" si="41"/>
        <v>181</v>
      </c>
      <c r="D188" t="str">
        <f>LOOKUP(B188,'Info Sheet'!$L$2:$L$3,'Info Sheet'!$J$2:$J$3)</f>
        <v>Non-Rainy</v>
      </c>
      <c r="E188">
        <f>IF(D188='Info Sheet'!$J$3,'Info Sheet'!$M$3,'Info Sheet'!$M$2)</f>
        <v>1</v>
      </c>
      <c r="F188">
        <f>ROUNDDOWN(IF((C188*E188)&gt;'Info Sheet'!$B$21,'Info Sheet'!$B$21,(C188*E188)),0)</f>
        <v>181</v>
      </c>
      <c r="G188">
        <f t="shared" si="32"/>
        <v>4135.8500000000004</v>
      </c>
      <c r="H188">
        <f t="shared" si="33"/>
        <v>3175.8500000000004</v>
      </c>
      <c r="M188" s="44">
        <v>135</v>
      </c>
      <c r="N188" s="32">
        <v>0.89108626108474498</v>
      </c>
      <c r="O188" s="32">
        <f t="shared" si="34"/>
        <v>191</v>
      </c>
      <c r="P188" t="str">
        <f>LOOKUP(N188,'Info Sheet'!$L$2:$L$3,'Info Sheet'!$J$2:$J$3)</f>
        <v>Non-Rainy</v>
      </c>
      <c r="Q188">
        <f>IF(P188='Info Sheet'!$J$3,'Info Sheet'!$M$3,'Info Sheet'!$M$2)</f>
        <v>1</v>
      </c>
      <c r="R188">
        <f>ROUNDDOWN(IF((O188*Q188)&gt;'Info Sheet'!$B$21,'Info Sheet'!$B$21,(O188*Q188)),0)</f>
        <v>188</v>
      </c>
      <c r="S188">
        <f t="shared" si="35"/>
        <v>4295.8</v>
      </c>
      <c r="T188">
        <f t="shared" si="36"/>
        <v>3335.8</v>
      </c>
      <c r="Y188" s="44">
        <v>135</v>
      </c>
      <c r="Z188" s="32">
        <v>0.48444211373960788</v>
      </c>
      <c r="AA188" s="32">
        <f t="shared" si="42"/>
        <v>185</v>
      </c>
      <c r="AB188" t="str">
        <f>LOOKUP(Z188,'Info Sheet'!$L$2:$L$3,'Info Sheet'!$J$2:$J$3)</f>
        <v>Non-Rainy</v>
      </c>
      <c r="AC188">
        <f>IF(AB188='Info Sheet'!$J$3,'Info Sheet'!$M$3,'Info Sheet'!$M$2)</f>
        <v>1</v>
      </c>
      <c r="AD188">
        <f>ROUNDDOWN(IF((AA188*AC188)&gt;'Info Sheet'!$B$21,'Info Sheet'!$B$21,(AA188*AC188)),0)</f>
        <v>185</v>
      </c>
      <c r="AE188">
        <f t="shared" si="37"/>
        <v>4227.25</v>
      </c>
      <c r="AF188">
        <f t="shared" si="38"/>
        <v>3267.25</v>
      </c>
      <c r="AK188" s="44">
        <v>135</v>
      </c>
      <c r="AL188" s="51">
        <v>0.88398104</v>
      </c>
      <c r="AM188" s="32">
        <f t="shared" si="43"/>
        <v>186</v>
      </c>
      <c r="AN188" t="str">
        <f>LOOKUP(AL188,'Info Sheet'!$L$2:$L$3,'Info Sheet'!$J$2:$J$3)</f>
        <v>Non-Rainy</v>
      </c>
      <c r="AO188">
        <f>IF(AN188='Info Sheet'!$J$3,'Info Sheet'!$M$3,'Info Sheet'!$M$2)</f>
        <v>1</v>
      </c>
      <c r="AP188">
        <f>ROUNDDOWN(IF((AM188*AO188)&gt;'Info Sheet'!$B$21,'Info Sheet'!$B$21,(AM188*AO188)),0)</f>
        <v>186</v>
      </c>
      <c r="AQ188">
        <f t="shared" si="39"/>
        <v>4250.1000000000004</v>
      </c>
      <c r="AR188">
        <f t="shared" si="40"/>
        <v>3290.1000000000004</v>
      </c>
    </row>
    <row r="189" spans="1:44">
      <c r="A189" s="44">
        <v>136</v>
      </c>
      <c r="B189" s="32">
        <v>0.16661413235549372</v>
      </c>
      <c r="C189" s="32">
        <f t="shared" si="41"/>
        <v>140</v>
      </c>
      <c r="D189" t="str">
        <f>LOOKUP(B189,'Info Sheet'!$L$2:$L$3,'Info Sheet'!$J$2:$J$3)</f>
        <v>Rainy, p</v>
      </c>
      <c r="E189">
        <f>IF(D189='Info Sheet'!$J$3,'Info Sheet'!$M$3,'Info Sheet'!$M$2)</f>
        <v>0.7</v>
      </c>
      <c r="F189">
        <f>ROUNDDOWN(IF((C189*E189)&gt;'Info Sheet'!$B$21,'Info Sheet'!$B$21,(C189*E189)),0)</f>
        <v>98</v>
      </c>
      <c r="G189">
        <f t="shared" si="32"/>
        <v>2239.3000000000002</v>
      </c>
      <c r="H189">
        <f t="shared" si="33"/>
        <v>1279.3000000000002</v>
      </c>
      <c r="M189" s="44">
        <v>136</v>
      </c>
      <c r="N189" s="32">
        <v>0.89815206035778172</v>
      </c>
      <c r="O189" s="32">
        <f t="shared" si="34"/>
        <v>192</v>
      </c>
      <c r="P189" t="str">
        <f>LOOKUP(N189,'Info Sheet'!$L$2:$L$3,'Info Sheet'!$J$2:$J$3)</f>
        <v>Non-Rainy</v>
      </c>
      <c r="Q189">
        <f>IF(P189='Info Sheet'!$J$3,'Info Sheet'!$M$3,'Info Sheet'!$M$2)</f>
        <v>1</v>
      </c>
      <c r="R189">
        <f>ROUNDDOWN(IF((O189*Q189)&gt;'Info Sheet'!$B$21,'Info Sheet'!$B$21,(O189*Q189)),0)</f>
        <v>188</v>
      </c>
      <c r="S189">
        <f t="shared" si="35"/>
        <v>4295.8</v>
      </c>
      <c r="T189">
        <f t="shared" si="36"/>
        <v>3335.8</v>
      </c>
      <c r="Y189" s="44">
        <v>136</v>
      </c>
      <c r="Z189" s="32">
        <v>0.97650317340408033</v>
      </c>
      <c r="AA189" s="32">
        <f t="shared" si="42"/>
        <v>221</v>
      </c>
      <c r="AB189" t="str">
        <f>LOOKUP(Z189,'Info Sheet'!$L$2:$L$3,'Info Sheet'!$J$2:$J$3)</f>
        <v>Non-Rainy</v>
      </c>
      <c r="AC189">
        <f>IF(AB189='Info Sheet'!$J$3,'Info Sheet'!$M$3,'Info Sheet'!$M$2)</f>
        <v>1</v>
      </c>
      <c r="AD189">
        <f>ROUNDDOWN(IF((AA189*AC189)&gt;'Info Sheet'!$B$21,'Info Sheet'!$B$21,(AA189*AC189)),0)</f>
        <v>188</v>
      </c>
      <c r="AE189">
        <f t="shared" si="37"/>
        <v>4295.8</v>
      </c>
      <c r="AF189">
        <f t="shared" si="38"/>
        <v>3335.8</v>
      </c>
      <c r="AK189" s="44">
        <v>136</v>
      </c>
      <c r="AL189" s="51">
        <v>0.48714500999999999</v>
      </c>
      <c r="AM189" s="32">
        <f t="shared" si="43"/>
        <v>165</v>
      </c>
      <c r="AN189" t="str">
        <f>LOOKUP(AL189,'Info Sheet'!$L$2:$L$3,'Info Sheet'!$J$2:$J$3)</f>
        <v>Non-Rainy</v>
      </c>
      <c r="AO189">
        <f>IF(AN189='Info Sheet'!$J$3,'Info Sheet'!$M$3,'Info Sheet'!$M$2)</f>
        <v>1</v>
      </c>
      <c r="AP189">
        <f>ROUNDDOWN(IF((AM189*AO189)&gt;'Info Sheet'!$B$21,'Info Sheet'!$B$21,(AM189*AO189)),0)</f>
        <v>165</v>
      </c>
      <c r="AQ189">
        <f t="shared" si="39"/>
        <v>3770.2500000000005</v>
      </c>
      <c r="AR189">
        <f t="shared" si="40"/>
        <v>2810.2500000000005</v>
      </c>
    </row>
    <row r="190" spans="1:44">
      <c r="A190" s="44">
        <v>137</v>
      </c>
      <c r="B190" s="32">
        <v>0.57984767743931365</v>
      </c>
      <c r="C190" s="32">
        <f t="shared" si="41"/>
        <v>159</v>
      </c>
      <c r="D190" t="str">
        <f>LOOKUP(B190,'Info Sheet'!$L$2:$L$3,'Info Sheet'!$J$2:$J$3)</f>
        <v>Non-Rainy</v>
      </c>
      <c r="E190">
        <f>IF(D190='Info Sheet'!$J$3,'Info Sheet'!$M$3,'Info Sheet'!$M$2)</f>
        <v>1</v>
      </c>
      <c r="F190">
        <f>ROUNDDOWN(IF((C190*E190)&gt;'Info Sheet'!$B$21,'Info Sheet'!$B$21,(C190*E190)),0)</f>
        <v>159</v>
      </c>
      <c r="G190">
        <f t="shared" si="32"/>
        <v>3633.15</v>
      </c>
      <c r="H190">
        <f t="shared" si="33"/>
        <v>2673.15</v>
      </c>
      <c r="M190" s="44">
        <v>137</v>
      </c>
      <c r="N190" s="32">
        <v>1.5794866650008288E-2</v>
      </c>
      <c r="O190" s="32">
        <f t="shared" si="34"/>
        <v>135</v>
      </c>
      <c r="P190" t="str">
        <f>LOOKUP(N190,'Info Sheet'!$L$2:$L$3,'Info Sheet'!$J$2:$J$3)</f>
        <v>Rainy, p</v>
      </c>
      <c r="Q190">
        <f>IF(P190='Info Sheet'!$J$3,'Info Sheet'!$M$3,'Info Sheet'!$M$2)</f>
        <v>0.7</v>
      </c>
      <c r="R190">
        <f>ROUNDDOWN(IF((O190*Q190)&gt;'Info Sheet'!$B$21,'Info Sheet'!$B$21,(O190*Q190)),0)</f>
        <v>94</v>
      </c>
      <c r="S190">
        <f t="shared" si="35"/>
        <v>2147.9</v>
      </c>
      <c r="T190">
        <f t="shared" si="36"/>
        <v>1187.9000000000001</v>
      </c>
      <c r="Y190" s="44">
        <v>137</v>
      </c>
      <c r="Z190" s="32">
        <v>0.49881369006480047</v>
      </c>
      <c r="AA190" s="32">
        <f t="shared" si="42"/>
        <v>186</v>
      </c>
      <c r="AB190" t="str">
        <f>LOOKUP(Z190,'Info Sheet'!$L$2:$L$3,'Info Sheet'!$J$2:$J$3)</f>
        <v>Non-Rainy</v>
      </c>
      <c r="AC190">
        <f>IF(AB190='Info Sheet'!$J$3,'Info Sheet'!$M$3,'Info Sheet'!$M$2)</f>
        <v>1</v>
      </c>
      <c r="AD190">
        <f>ROUNDDOWN(IF((AA190*AC190)&gt;'Info Sheet'!$B$21,'Info Sheet'!$B$21,(AA190*AC190)),0)</f>
        <v>186</v>
      </c>
      <c r="AE190">
        <f t="shared" si="37"/>
        <v>4250.1000000000004</v>
      </c>
      <c r="AF190">
        <f t="shared" si="38"/>
        <v>3290.1000000000004</v>
      </c>
      <c r="AK190" s="44">
        <v>137</v>
      </c>
      <c r="AL190" s="51">
        <v>0.23449144999999999</v>
      </c>
      <c r="AM190" s="32">
        <f t="shared" si="43"/>
        <v>154</v>
      </c>
      <c r="AN190" t="str">
        <f>LOOKUP(AL190,'Info Sheet'!$L$2:$L$3,'Info Sheet'!$J$2:$J$3)</f>
        <v>Rainy, p</v>
      </c>
      <c r="AO190">
        <f>IF(AN190='Info Sheet'!$J$3,'Info Sheet'!$M$3,'Info Sheet'!$M$2)</f>
        <v>0.7</v>
      </c>
      <c r="AP190">
        <f>ROUNDDOWN(IF((AM190*AO190)&gt;'Info Sheet'!$B$21,'Info Sheet'!$B$21,(AM190*AO190)),0)</f>
        <v>107</v>
      </c>
      <c r="AQ190">
        <f t="shared" si="39"/>
        <v>2444.9500000000003</v>
      </c>
      <c r="AR190">
        <f t="shared" si="40"/>
        <v>1484.9500000000003</v>
      </c>
    </row>
    <row r="191" spans="1:44">
      <c r="A191" s="44">
        <v>138</v>
      </c>
      <c r="B191" s="32">
        <v>0.84699361884336066</v>
      </c>
      <c r="C191" s="32">
        <f t="shared" si="41"/>
        <v>172</v>
      </c>
      <c r="D191" t="str">
        <f>LOOKUP(B191,'Info Sheet'!$L$2:$L$3,'Info Sheet'!$J$2:$J$3)</f>
        <v>Non-Rainy</v>
      </c>
      <c r="E191">
        <f>IF(D191='Info Sheet'!$J$3,'Info Sheet'!$M$3,'Info Sheet'!$M$2)</f>
        <v>1</v>
      </c>
      <c r="F191">
        <f>ROUNDDOWN(IF((C191*E191)&gt;'Info Sheet'!$B$21,'Info Sheet'!$B$21,(C191*E191)),0)</f>
        <v>172</v>
      </c>
      <c r="G191">
        <f t="shared" si="32"/>
        <v>3930.2000000000003</v>
      </c>
      <c r="H191">
        <f t="shared" si="33"/>
        <v>2970.2000000000003</v>
      </c>
      <c r="M191" s="44">
        <v>138</v>
      </c>
      <c r="N191" s="32">
        <v>0.50045080427982092</v>
      </c>
      <c r="O191" s="32">
        <f t="shared" si="34"/>
        <v>171</v>
      </c>
      <c r="P191" t="str">
        <f>LOOKUP(N191,'Info Sheet'!$L$2:$L$3,'Info Sheet'!$J$2:$J$3)</f>
        <v>Non-Rainy</v>
      </c>
      <c r="Q191">
        <f>IF(P191='Info Sheet'!$J$3,'Info Sheet'!$M$3,'Info Sheet'!$M$2)</f>
        <v>1</v>
      </c>
      <c r="R191">
        <f>ROUNDDOWN(IF((O191*Q191)&gt;'Info Sheet'!$B$21,'Info Sheet'!$B$21,(O191*Q191)),0)</f>
        <v>171</v>
      </c>
      <c r="S191">
        <f t="shared" si="35"/>
        <v>3907.3500000000004</v>
      </c>
      <c r="T191">
        <f t="shared" si="36"/>
        <v>2947.3500000000004</v>
      </c>
      <c r="Y191" s="44">
        <v>138</v>
      </c>
      <c r="Z191" s="32">
        <v>0.2925230303220735</v>
      </c>
      <c r="AA191" s="32">
        <f t="shared" si="42"/>
        <v>176</v>
      </c>
      <c r="AB191" t="str">
        <f>LOOKUP(Z191,'Info Sheet'!$L$2:$L$3,'Info Sheet'!$J$2:$J$3)</f>
        <v>Rainy, p</v>
      </c>
      <c r="AC191">
        <f>IF(AB191='Info Sheet'!$J$3,'Info Sheet'!$M$3,'Info Sheet'!$M$2)</f>
        <v>0.7</v>
      </c>
      <c r="AD191">
        <f>ROUNDDOWN(IF((AA191*AC191)&gt;'Info Sheet'!$B$21,'Info Sheet'!$B$21,(AA191*AC191)),0)</f>
        <v>123</v>
      </c>
      <c r="AE191">
        <f t="shared" si="37"/>
        <v>2810.55</v>
      </c>
      <c r="AF191">
        <f t="shared" si="38"/>
        <v>1850.5500000000002</v>
      </c>
      <c r="AK191" s="44">
        <v>138</v>
      </c>
      <c r="AL191" s="51">
        <v>0.46740730000000003</v>
      </c>
      <c r="AM191" s="32">
        <f t="shared" si="43"/>
        <v>165</v>
      </c>
      <c r="AN191" t="str">
        <f>LOOKUP(AL191,'Info Sheet'!$L$2:$L$3,'Info Sheet'!$J$2:$J$3)</f>
        <v>Non-Rainy</v>
      </c>
      <c r="AO191">
        <f>IF(AN191='Info Sheet'!$J$3,'Info Sheet'!$M$3,'Info Sheet'!$M$2)</f>
        <v>1</v>
      </c>
      <c r="AP191">
        <f>ROUNDDOWN(IF((AM191*AO191)&gt;'Info Sheet'!$B$21,'Info Sheet'!$B$21,(AM191*AO191)),0)</f>
        <v>165</v>
      </c>
      <c r="AQ191">
        <f t="shared" si="39"/>
        <v>3770.2500000000005</v>
      </c>
      <c r="AR191">
        <f t="shared" si="40"/>
        <v>2810.2500000000005</v>
      </c>
    </row>
    <row r="192" spans="1:44">
      <c r="A192" s="44">
        <v>139</v>
      </c>
      <c r="B192" s="32">
        <v>0.397506535128618</v>
      </c>
      <c r="C192" s="32">
        <f t="shared" si="41"/>
        <v>151</v>
      </c>
      <c r="D192" t="str">
        <f>LOOKUP(B192,'Info Sheet'!$L$2:$L$3,'Info Sheet'!$J$2:$J$3)</f>
        <v>Rainy, p</v>
      </c>
      <c r="E192">
        <f>IF(D192='Info Sheet'!$J$3,'Info Sheet'!$M$3,'Info Sheet'!$M$2)</f>
        <v>0.7</v>
      </c>
      <c r="F192">
        <f>ROUNDDOWN(IF((C192*E192)&gt;'Info Sheet'!$B$21,'Info Sheet'!$B$21,(C192*E192)),0)</f>
        <v>105</v>
      </c>
      <c r="G192">
        <f t="shared" ref="G192:G255" si="44">F192*$J$47</f>
        <v>2399.25</v>
      </c>
      <c r="H192">
        <f t="shared" si="33"/>
        <v>1439.25</v>
      </c>
      <c r="M192" s="44">
        <v>139</v>
      </c>
      <c r="N192" s="32">
        <v>0.73100256163010691</v>
      </c>
      <c r="O192" s="32">
        <f t="shared" si="34"/>
        <v>181</v>
      </c>
      <c r="P192" t="str">
        <f>LOOKUP(N192,'Info Sheet'!$L$2:$L$3,'Info Sheet'!$J$2:$J$3)</f>
        <v>Non-Rainy</v>
      </c>
      <c r="Q192">
        <f>IF(P192='Info Sheet'!$J$3,'Info Sheet'!$M$3,'Info Sheet'!$M$2)</f>
        <v>1</v>
      </c>
      <c r="R192">
        <f>ROUNDDOWN(IF((O192*Q192)&gt;'Info Sheet'!$B$21,'Info Sheet'!$B$21,(O192*Q192)),0)</f>
        <v>181</v>
      </c>
      <c r="S192">
        <f t="shared" si="35"/>
        <v>4135.8500000000004</v>
      </c>
      <c r="T192">
        <f t="shared" si="36"/>
        <v>3175.8500000000004</v>
      </c>
      <c r="Y192" s="44">
        <v>139</v>
      </c>
      <c r="Z192" s="32">
        <v>0.7706134198502409</v>
      </c>
      <c r="AA192" s="32">
        <f t="shared" si="42"/>
        <v>199</v>
      </c>
      <c r="AB192" t="str">
        <f>LOOKUP(Z192,'Info Sheet'!$L$2:$L$3,'Info Sheet'!$J$2:$J$3)</f>
        <v>Non-Rainy</v>
      </c>
      <c r="AC192">
        <f>IF(AB192='Info Sheet'!$J$3,'Info Sheet'!$M$3,'Info Sheet'!$M$2)</f>
        <v>1</v>
      </c>
      <c r="AD192">
        <f>ROUNDDOWN(IF((AA192*AC192)&gt;'Info Sheet'!$B$21,'Info Sheet'!$B$21,(AA192*AC192)),0)</f>
        <v>188</v>
      </c>
      <c r="AE192">
        <f t="shared" si="37"/>
        <v>4295.8</v>
      </c>
      <c r="AF192">
        <f t="shared" si="38"/>
        <v>3335.8</v>
      </c>
      <c r="AK192" s="44">
        <v>139</v>
      </c>
      <c r="AL192" s="51">
        <v>0.38966192999999999</v>
      </c>
      <c r="AM192" s="32">
        <f t="shared" si="43"/>
        <v>161</v>
      </c>
      <c r="AN192" t="str">
        <f>LOOKUP(AL192,'Info Sheet'!$L$2:$L$3,'Info Sheet'!$J$2:$J$3)</f>
        <v>Rainy, p</v>
      </c>
      <c r="AO192">
        <f>IF(AN192='Info Sheet'!$J$3,'Info Sheet'!$M$3,'Info Sheet'!$M$2)</f>
        <v>0.7</v>
      </c>
      <c r="AP192">
        <f>ROUNDDOWN(IF((AM192*AO192)&gt;'Info Sheet'!$B$21,'Info Sheet'!$B$21,(AM192*AO192)),0)</f>
        <v>112</v>
      </c>
      <c r="AQ192">
        <f t="shared" si="39"/>
        <v>2559.2000000000003</v>
      </c>
      <c r="AR192">
        <f t="shared" si="40"/>
        <v>1599.2000000000003</v>
      </c>
    </row>
    <row r="193" spans="1:44">
      <c r="A193" s="44">
        <v>140</v>
      </c>
      <c r="B193" s="32">
        <v>0.96740839586338923</v>
      </c>
      <c r="C193" s="32">
        <f t="shared" si="41"/>
        <v>185</v>
      </c>
      <c r="D193" t="str">
        <f>LOOKUP(B193,'Info Sheet'!$L$2:$L$3,'Info Sheet'!$J$2:$J$3)</f>
        <v>Non-Rainy</v>
      </c>
      <c r="E193">
        <f>IF(D193='Info Sheet'!$J$3,'Info Sheet'!$M$3,'Info Sheet'!$M$2)</f>
        <v>1</v>
      </c>
      <c r="F193">
        <f>ROUNDDOWN(IF((C193*E193)&gt;'Info Sheet'!$B$21,'Info Sheet'!$B$21,(C193*E193)),0)</f>
        <v>185</v>
      </c>
      <c r="G193">
        <f t="shared" si="44"/>
        <v>4227.25</v>
      </c>
      <c r="H193">
        <f t="shared" si="33"/>
        <v>3267.25</v>
      </c>
      <c r="M193" s="44">
        <v>140</v>
      </c>
      <c r="N193" s="32">
        <v>0.35191230094381032</v>
      </c>
      <c r="O193" s="32">
        <f t="shared" si="34"/>
        <v>164</v>
      </c>
      <c r="P193" t="str">
        <f>LOOKUP(N193,'Info Sheet'!$L$2:$L$3,'Info Sheet'!$J$2:$J$3)</f>
        <v>Rainy, p</v>
      </c>
      <c r="Q193">
        <f>IF(P193='Info Sheet'!$J$3,'Info Sheet'!$M$3,'Info Sheet'!$M$2)</f>
        <v>0.7</v>
      </c>
      <c r="R193">
        <f>ROUNDDOWN(IF((O193*Q193)&gt;'Info Sheet'!$B$21,'Info Sheet'!$B$21,(O193*Q193)),0)</f>
        <v>114</v>
      </c>
      <c r="S193">
        <f t="shared" si="35"/>
        <v>2604.9</v>
      </c>
      <c r="T193">
        <f t="shared" si="36"/>
        <v>1644.9</v>
      </c>
      <c r="Y193" s="44">
        <v>140</v>
      </c>
      <c r="Z193" s="32">
        <v>0.37414801642322559</v>
      </c>
      <c r="AA193" s="32">
        <f t="shared" si="42"/>
        <v>180</v>
      </c>
      <c r="AB193" t="str">
        <f>LOOKUP(Z193,'Info Sheet'!$L$2:$L$3,'Info Sheet'!$J$2:$J$3)</f>
        <v>Rainy, p</v>
      </c>
      <c r="AC193">
        <f>IF(AB193='Info Sheet'!$J$3,'Info Sheet'!$M$3,'Info Sheet'!$M$2)</f>
        <v>0.7</v>
      </c>
      <c r="AD193">
        <f>ROUNDDOWN(IF((AA193*AC193)&gt;'Info Sheet'!$B$21,'Info Sheet'!$B$21,(AA193*AC193)),0)</f>
        <v>126</v>
      </c>
      <c r="AE193">
        <f t="shared" si="37"/>
        <v>2879.1000000000004</v>
      </c>
      <c r="AF193">
        <f t="shared" si="38"/>
        <v>1919.1000000000004</v>
      </c>
      <c r="AK193" s="44">
        <v>140</v>
      </c>
      <c r="AL193" s="51">
        <v>0.26900579000000002</v>
      </c>
      <c r="AM193" s="32">
        <f t="shared" si="43"/>
        <v>156</v>
      </c>
      <c r="AN193" t="str">
        <f>LOOKUP(AL193,'Info Sheet'!$L$2:$L$3,'Info Sheet'!$J$2:$J$3)</f>
        <v>Rainy, p</v>
      </c>
      <c r="AO193">
        <f>IF(AN193='Info Sheet'!$J$3,'Info Sheet'!$M$3,'Info Sheet'!$M$2)</f>
        <v>0.7</v>
      </c>
      <c r="AP193">
        <f>ROUNDDOWN(IF((AM193*AO193)&gt;'Info Sheet'!$B$21,'Info Sheet'!$B$21,(AM193*AO193)),0)</f>
        <v>109</v>
      </c>
      <c r="AQ193">
        <f t="shared" si="39"/>
        <v>2490.65</v>
      </c>
      <c r="AR193">
        <f t="shared" si="40"/>
        <v>1530.65</v>
      </c>
    </row>
    <row r="194" spans="1:44">
      <c r="A194" s="44">
        <v>141</v>
      </c>
      <c r="B194" s="32">
        <v>0.46437968747071523</v>
      </c>
      <c r="C194" s="32">
        <f t="shared" si="41"/>
        <v>154</v>
      </c>
      <c r="D194" t="str">
        <f>LOOKUP(B194,'Info Sheet'!$L$2:$L$3,'Info Sheet'!$J$2:$J$3)</f>
        <v>Non-Rainy</v>
      </c>
      <c r="E194">
        <f>IF(D194='Info Sheet'!$J$3,'Info Sheet'!$M$3,'Info Sheet'!$M$2)</f>
        <v>1</v>
      </c>
      <c r="F194">
        <f>ROUNDDOWN(IF((C194*E194)&gt;'Info Sheet'!$B$21,'Info Sheet'!$B$21,(C194*E194)),0)</f>
        <v>154</v>
      </c>
      <c r="G194">
        <f t="shared" si="44"/>
        <v>3518.9</v>
      </c>
      <c r="H194">
        <f t="shared" si="33"/>
        <v>2558.9</v>
      </c>
      <c r="M194" s="44">
        <v>141</v>
      </c>
      <c r="N194" s="32">
        <v>0.93841834998456586</v>
      </c>
      <c r="O194" s="32">
        <f t="shared" si="34"/>
        <v>196</v>
      </c>
      <c r="P194" t="str">
        <f>LOOKUP(N194,'Info Sheet'!$L$2:$L$3,'Info Sheet'!$J$2:$J$3)</f>
        <v>Non-Rainy</v>
      </c>
      <c r="Q194">
        <f>IF(P194='Info Sheet'!$J$3,'Info Sheet'!$M$3,'Info Sheet'!$M$2)</f>
        <v>1</v>
      </c>
      <c r="R194">
        <f>ROUNDDOWN(IF((O194*Q194)&gt;'Info Sheet'!$B$21,'Info Sheet'!$B$21,(O194*Q194)),0)</f>
        <v>188</v>
      </c>
      <c r="S194">
        <f t="shared" si="35"/>
        <v>4295.8</v>
      </c>
      <c r="T194">
        <f t="shared" si="36"/>
        <v>3335.8</v>
      </c>
      <c r="Y194" s="44">
        <v>141</v>
      </c>
      <c r="Z194" s="32">
        <v>0.91839842005613659</v>
      </c>
      <c r="AA194" s="32">
        <f t="shared" si="42"/>
        <v>211</v>
      </c>
      <c r="AB194" t="str">
        <f>LOOKUP(Z194,'Info Sheet'!$L$2:$L$3,'Info Sheet'!$J$2:$J$3)</f>
        <v>Non-Rainy</v>
      </c>
      <c r="AC194">
        <f>IF(AB194='Info Sheet'!$J$3,'Info Sheet'!$M$3,'Info Sheet'!$M$2)</f>
        <v>1</v>
      </c>
      <c r="AD194">
        <f>ROUNDDOWN(IF((AA194*AC194)&gt;'Info Sheet'!$B$21,'Info Sheet'!$B$21,(AA194*AC194)),0)</f>
        <v>188</v>
      </c>
      <c r="AE194">
        <f t="shared" si="37"/>
        <v>4295.8</v>
      </c>
      <c r="AF194">
        <f t="shared" si="38"/>
        <v>3335.8</v>
      </c>
      <c r="AK194" s="44">
        <v>141</v>
      </c>
      <c r="AL194" s="51">
        <v>0.10917113000000001</v>
      </c>
      <c r="AM194" s="32">
        <f t="shared" si="43"/>
        <v>146</v>
      </c>
      <c r="AN194" t="str">
        <f>LOOKUP(AL194,'Info Sheet'!$L$2:$L$3,'Info Sheet'!$J$2:$J$3)</f>
        <v>Rainy, p</v>
      </c>
      <c r="AO194">
        <f>IF(AN194='Info Sheet'!$J$3,'Info Sheet'!$M$3,'Info Sheet'!$M$2)</f>
        <v>0.7</v>
      </c>
      <c r="AP194">
        <f>ROUNDDOWN(IF((AM194*AO194)&gt;'Info Sheet'!$B$21,'Info Sheet'!$B$21,(AM194*AO194)),0)</f>
        <v>102</v>
      </c>
      <c r="AQ194">
        <f t="shared" si="39"/>
        <v>2330.7000000000003</v>
      </c>
      <c r="AR194">
        <f t="shared" si="40"/>
        <v>1370.7000000000003</v>
      </c>
    </row>
    <row r="195" spans="1:44">
      <c r="A195" s="44">
        <v>142</v>
      </c>
      <c r="B195" s="32">
        <v>5.5569561987751648E-3</v>
      </c>
      <c r="C195" s="32">
        <f t="shared" si="41"/>
        <v>115</v>
      </c>
      <c r="D195" t="str">
        <f>LOOKUP(B195,'Info Sheet'!$L$2:$L$3,'Info Sheet'!$J$2:$J$3)</f>
        <v>Rainy, p</v>
      </c>
      <c r="E195">
        <f>IF(D195='Info Sheet'!$J$3,'Info Sheet'!$M$3,'Info Sheet'!$M$2)</f>
        <v>0.7</v>
      </c>
      <c r="F195">
        <f>ROUNDDOWN(IF((C195*E195)&gt;'Info Sheet'!$B$21,'Info Sheet'!$B$21,(C195*E195)),0)</f>
        <v>80</v>
      </c>
      <c r="G195">
        <f t="shared" si="44"/>
        <v>1828</v>
      </c>
      <c r="H195">
        <f t="shared" si="33"/>
        <v>868</v>
      </c>
      <c r="M195" s="44">
        <v>142</v>
      </c>
      <c r="N195" s="32">
        <v>0.38691124677880406</v>
      </c>
      <c r="O195" s="32">
        <f t="shared" si="34"/>
        <v>166</v>
      </c>
      <c r="P195" t="str">
        <f>LOOKUP(N195,'Info Sheet'!$L$2:$L$3,'Info Sheet'!$J$2:$J$3)</f>
        <v>Rainy, p</v>
      </c>
      <c r="Q195">
        <f>IF(P195='Info Sheet'!$J$3,'Info Sheet'!$M$3,'Info Sheet'!$M$2)</f>
        <v>0.7</v>
      </c>
      <c r="R195">
        <f>ROUNDDOWN(IF((O195*Q195)&gt;'Info Sheet'!$B$21,'Info Sheet'!$B$21,(O195*Q195)),0)</f>
        <v>116</v>
      </c>
      <c r="S195">
        <f t="shared" si="35"/>
        <v>2650.6000000000004</v>
      </c>
      <c r="T195">
        <f t="shared" si="36"/>
        <v>1690.6000000000004</v>
      </c>
      <c r="Y195" s="44">
        <v>142</v>
      </c>
      <c r="Z195" s="32">
        <v>0.86321129532253638</v>
      </c>
      <c r="AA195" s="32">
        <f t="shared" si="42"/>
        <v>205</v>
      </c>
      <c r="AB195" t="str">
        <f>LOOKUP(Z195,'Info Sheet'!$L$2:$L$3,'Info Sheet'!$J$2:$J$3)</f>
        <v>Non-Rainy</v>
      </c>
      <c r="AC195">
        <f>IF(AB195='Info Sheet'!$J$3,'Info Sheet'!$M$3,'Info Sheet'!$M$2)</f>
        <v>1</v>
      </c>
      <c r="AD195">
        <f>ROUNDDOWN(IF((AA195*AC195)&gt;'Info Sheet'!$B$21,'Info Sheet'!$B$21,(AA195*AC195)),0)</f>
        <v>188</v>
      </c>
      <c r="AE195">
        <f t="shared" si="37"/>
        <v>4295.8</v>
      </c>
      <c r="AF195">
        <f t="shared" si="38"/>
        <v>3335.8</v>
      </c>
      <c r="AK195" s="44">
        <v>142</v>
      </c>
      <c r="AL195" s="51">
        <v>0.70194975999999998</v>
      </c>
      <c r="AM195" s="32">
        <f t="shared" si="43"/>
        <v>175</v>
      </c>
      <c r="AN195" t="str">
        <f>LOOKUP(AL195,'Info Sheet'!$L$2:$L$3,'Info Sheet'!$J$2:$J$3)</f>
        <v>Non-Rainy</v>
      </c>
      <c r="AO195">
        <f>IF(AN195='Info Sheet'!$J$3,'Info Sheet'!$M$3,'Info Sheet'!$M$2)</f>
        <v>1</v>
      </c>
      <c r="AP195">
        <f>ROUNDDOWN(IF((AM195*AO195)&gt;'Info Sheet'!$B$21,'Info Sheet'!$B$21,(AM195*AO195)),0)</f>
        <v>175</v>
      </c>
      <c r="AQ195">
        <f t="shared" si="39"/>
        <v>3998.7500000000005</v>
      </c>
      <c r="AR195">
        <f t="shared" si="40"/>
        <v>3038.7500000000005</v>
      </c>
    </row>
    <row r="196" spans="1:44">
      <c r="A196" s="44">
        <v>143</v>
      </c>
      <c r="B196" s="32">
        <v>0.54338173224120268</v>
      </c>
      <c r="C196" s="32">
        <f t="shared" si="41"/>
        <v>157</v>
      </c>
      <c r="D196" t="str">
        <f>LOOKUP(B196,'Info Sheet'!$L$2:$L$3,'Info Sheet'!$J$2:$J$3)</f>
        <v>Non-Rainy</v>
      </c>
      <c r="E196">
        <f>IF(D196='Info Sheet'!$J$3,'Info Sheet'!$M$3,'Info Sheet'!$M$2)</f>
        <v>1</v>
      </c>
      <c r="F196">
        <f>ROUNDDOWN(IF((C196*E196)&gt;'Info Sheet'!$B$21,'Info Sheet'!$B$21,(C196*E196)),0)</f>
        <v>157</v>
      </c>
      <c r="G196">
        <f t="shared" si="44"/>
        <v>3587.4500000000003</v>
      </c>
      <c r="H196">
        <f t="shared" si="33"/>
        <v>2627.4500000000003</v>
      </c>
      <c r="M196" s="44">
        <v>143</v>
      </c>
      <c r="N196" s="32">
        <v>0.72815556673716908</v>
      </c>
      <c r="O196" s="32">
        <f t="shared" si="34"/>
        <v>181</v>
      </c>
      <c r="P196" t="str">
        <f>LOOKUP(N196,'Info Sheet'!$L$2:$L$3,'Info Sheet'!$J$2:$J$3)</f>
        <v>Non-Rainy</v>
      </c>
      <c r="Q196">
        <f>IF(P196='Info Sheet'!$J$3,'Info Sheet'!$M$3,'Info Sheet'!$M$2)</f>
        <v>1</v>
      </c>
      <c r="R196">
        <f>ROUNDDOWN(IF((O196*Q196)&gt;'Info Sheet'!$B$21,'Info Sheet'!$B$21,(O196*Q196)),0)</f>
        <v>181</v>
      </c>
      <c r="S196">
        <f t="shared" si="35"/>
        <v>4135.8500000000004</v>
      </c>
      <c r="T196">
        <f t="shared" si="36"/>
        <v>3175.8500000000004</v>
      </c>
      <c r="Y196" s="44">
        <v>143</v>
      </c>
      <c r="Z196" s="32">
        <v>0.79720975153262563</v>
      </c>
      <c r="AA196" s="32">
        <f t="shared" si="42"/>
        <v>201</v>
      </c>
      <c r="AB196" t="str">
        <f>LOOKUP(Z196,'Info Sheet'!$L$2:$L$3,'Info Sheet'!$J$2:$J$3)</f>
        <v>Non-Rainy</v>
      </c>
      <c r="AC196">
        <f>IF(AB196='Info Sheet'!$J$3,'Info Sheet'!$M$3,'Info Sheet'!$M$2)</f>
        <v>1</v>
      </c>
      <c r="AD196">
        <f>ROUNDDOWN(IF((AA196*AC196)&gt;'Info Sheet'!$B$21,'Info Sheet'!$B$21,(AA196*AC196)),0)</f>
        <v>188</v>
      </c>
      <c r="AE196">
        <f t="shared" si="37"/>
        <v>4295.8</v>
      </c>
      <c r="AF196">
        <f t="shared" si="38"/>
        <v>3335.8</v>
      </c>
      <c r="AK196" s="44">
        <v>143</v>
      </c>
      <c r="AL196" s="51">
        <v>0.93521582000000003</v>
      </c>
      <c r="AM196" s="32">
        <f t="shared" si="43"/>
        <v>191</v>
      </c>
      <c r="AN196" t="str">
        <f>LOOKUP(AL196,'Info Sheet'!$L$2:$L$3,'Info Sheet'!$J$2:$J$3)</f>
        <v>Non-Rainy</v>
      </c>
      <c r="AO196">
        <f>IF(AN196='Info Sheet'!$J$3,'Info Sheet'!$M$3,'Info Sheet'!$M$2)</f>
        <v>1</v>
      </c>
      <c r="AP196">
        <f>ROUNDDOWN(IF((AM196*AO196)&gt;'Info Sheet'!$B$21,'Info Sheet'!$B$21,(AM196*AO196)),0)</f>
        <v>188</v>
      </c>
      <c r="AQ196">
        <f t="shared" si="39"/>
        <v>4295.8</v>
      </c>
      <c r="AR196">
        <f t="shared" si="40"/>
        <v>3335.8</v>
      </c>
    </row>
    <row r="197" spans="1:44">
      <c r="A197" s="44">
        <v>144</v>
      </c>
      <c r="B197" s="32">
        <v>7.0203225234302558E-2</v>
      </c>
      <c r="C197" s="32">
        <f t="shared" si="41"/>
        <v>132</v>
      </c>
      <c r="D197" t="str">
        <f>LOOKUP(B197,'Info Sheet'!$L$2:$L$3,'Info Sheet'!$J$2:$J$3)</f>
        <v>Rainy, p</v>
      </c>
      <c r="E197">
        <f>IF(D197='Info Sheet'!$J$3,'Info Sheet'!$M$3,'Info Sheet'!$M$2)</f>
        <v>0.7</v>
      </c>
      <c r="F197">
        <f>ROUNDDOWN(IF((C197*E197)&gt;'Info Sheet'!$B$21,'Info Sheet'!$B$21,(C197*E197)),0)</f>
        <v>92</v>
      </c>
      <c r="G197">
        <f t="shared" si="44"/>
        <v>2102.2000000000003</v>
      </c>
      <c r="H197">
        <f t="shared" si="33"/>
        <v>1142.2000000000003</v>
      </c>
      <c r="M197" s="44">
        <v>144</v>
      </c>
      <c r="N197" s="32">
        <v>0.12217603515251763</v>
      </c>
      <c r="O197" s="32">
        <f t="shared" si="34"/>
        <v>151</v>
      </c>
      <c r="P197" t="str">
        <f>LOOKUP(N197,'Info Sheet'!$L$2:$L$3,'Info Sheet'!$J$2:$J$3)</f>
        <v>Rainy, p</v>
      </c>
      <c r="Q197">
        <f>IF(P197='Info Sheet'!$J$3,'Info Sheet'!$M$3,'Info Sheet'!$M$2)</f>
        <v>0.7</v>
      </c>
      <c r="R197">
        <f>ROUNDDOWN(IF((O197*Q197)&gt;'Info Sheet'!$B$21,'Info Sheet'!$B$21,(O197*Q197)),0)</f>
        <v>105</v>
      </c>
      <c r="S197">
        <f t="shared" si="35"/>
        <v>2399.25</v>
      </c>
      <c r="T197">
        <f t="shared" si="36"/>
        <v>1439.25</v>
      </c>
      <c r="Y197" s="44">
        <v>144</v>
      </c>
      <c r="Z197" s="32">
        <v>6.0245095338794408E-2</v>
      </c>
      <c r="AA197" s="32">
        <f t="shared" si="42"/>
        <v>158</v>
      </c>
      <c r="AB197" t="str">
        <f>LOOKUP(Z197,'Info Sheet'!$L$2:$L$3,'Info Sheet'!$J$2:$J$3)</f>
        <v>Rainy, p</v>
      </c>
      <c r="AC197">
        <f>IF(AB197='Info Sheet'!$J$3,'Info Sheet'!$M$3,'Info Sheet'!$M$2)</f>
        <v>0.7</v>
      </c>
      <c r="AD197">
        <f>ROUNDDOWN(IF((AA197*AC197)&gt;'Info Sheet'!$B$21,'Info Sheet'!$B$21,(AA197*AC197)),0)</f>
        <v>110</v>
      </c>
      <c r="AE197">
        <f t="shared" si="37"/>
        <v>2513.5</v>
      </c>
      <c r="AF197">
        <f t="shared" si="38"/>
        <v>1553.5</v>
      </c>
      <c r="AK197" s="44">
        <v>144</v>
      </c>
      <c r="AL197" s="51">
        <v>0.93734801000000001</v>
      </c>
      <c r="AM197" s="32">
        <f t="shared" si="43"/>
        <v>191</v>
      </c>
      <c r="AN197" t="str">
        <f>LOOKUP(AL197,'Info Sheet'!$L$2:$L$3,'Info Sheet'!$J$2:$J$3)</f>
        <v>Non-Rainy</v>
      </c>
      <c r="AO197">
        <f>IF(AN197='Info Sheet'!$J$3,'Info Sheet'!$M$3,'Info Sheet'!$M$2)</f>
        <v>1</v>
      </c>
      <c r="AP197">
        <f>ROUNDDOWN(IF((AM197*AO197)&gt;'Info Sheet'!$B$21,'Info Sheet'!$B$21,(AM197*AO197)),0)</f>
        <v>188</v>
      </c>
      <c r="AQ197">
        <f t="shared" si="39"/>
        <v>4295.8</v>
      </c>
      <c r="AR197">
        <f t="shared" si="40"/>
        <v>3335.8</v>
      </c>
    </row>
    <row r="198" spans="1:44">
      <c r="A198" s="44">
        <v>145</v>
      </c>
      <c r="B198" s="32">
        <v>5.2845800003292642E-2</v>
      </c>
      <c r="C198" s="32">
        <f t="shared" si="41"/>
        <v>130</v>
      </c>
      <c r="D198" t="str">
        <f>LOOKUP(B198,'Info Sheet'!$L$2:$L$3,'Info Sheet'!$J$2:$J$3)</f>
        <v>Rainy, p</v>
      </c>
      <c r="E198">
        <f>IF(D198='Info Sheet'!$J$3,'Info Sheet'!$M$3,'Info Sheet'!$M$2)</f>
        <v>0.7</v>
      </c>
      <c r="F198">
        <f>ROUNDDOWN(IF((C198*E198)&gt;'Info Sheet'!$B$21,'Info Sheet'!$B$21,(C198*E198)),0)</f>
        <v>91</v>
      </c>
      <c r="G198">
        <f t="shared" si="44"/>
        <v>2079.35</v>
      </c>
      <c r="H198">
        <f t="shared" si="33"/>
        <v>1119.3499999999999</v>
      </c>
      <c r="M198" s="44">
        <v>145</v>
      </c>
      <c r="N198" s="32">
        <v>0.98801194790892388</v>
      </c>
      <c r="O198" s="32">
        <f t="shared" si="34"/>
        <v>208</v>
      </c>
      <c r="P198" t="str">
        <f>LOOKUP(N198,'Info Sheet'!$L$2:$L$3,'Info Sheet'!$J$2:$J$3)</f>
        <v>Non-Rainy</v>
      </c>
      <c r="Q198">
        <f>IF(P198='Info Sheet'!$J$3,'Info Sheet'!$M$3,'Info Sheet'!$M$2)</f>
        <v>1</v>
      </c>
      <c r="R198">
        <f>ROUNDDOWN(IF((O198*Q198)&gt;'Info Sheet'!$B$21,'Info Sheet'!$B$21,(O198*Q198)),0)</f>
        <v>188</v>
      </c>
      <c r="S198">
        <f t="shared" si="35"/>
        <v>4295.8</v>
      </c>
      <c r="T198">
        <f t="shared" si="36"/>
        <v>3335.8</v>
      </c>
      <c r="Y198" s="44">
        <v>145</v>
      </c>
      <c r="Z198" s="32">
        <v>0.84107761552016924</v>
      </c>
      <c r="AA198" s="32">
        <f t="shared" si="42"/>
        <v>204</v>
      </c>
      <c r="AB198" t="str">
        <f>LOOKUP(Z198,'Info Sheet'!$L$2:$L$3,'Info Sheet'!$J$2:$J$3)</f>
        <v>Non-Rainy</v>
      </c>
      <c r="AC198">
        <f>IF(AB198='Info Sheet'!$J$3,'Info Sheet'!$M$3,'Info Sheet'!$M$2)</f>
        <v>1</v>
      </c>
      <c r="AD198">
        <f>ROUNDDOWN(IF((AA198*AC198)&gt;'Info Sheet'!$B$21,'Info Sheet'!$B$21,(AA198*AC198)),0)</f>
        <v>188</v>
      </c>
      <c r="AE198">
        <f t="shared" si="37"/>
        <v>4295.8</v>
      </c>
      <c r="AF198">
        <f t="shared" si="38"/>
        <v>3335.8</v>
      </c>
      <c r="AK198" s="44">
        <v>145</v>
      </c>
      <c r="AL198" s="51">
        <v>0.63193273999999999</v>
      </c>
      <c r="AM198" s="32">
        <f t="shared" si="43"/>
        <v>171</v>
      </c>
      <c r="AN198" t="str">
        <f>LOOKUP(AL198,'Info Sheet'!$L$2:$L$3,'Info Sheet'!$J$2:$J$3)</f>
        <v>Non-Rainy</v>
      </c>
      <c r="AO198">
        <f>IF(AN198='Info Sheet'!$J$3,'Info Sheet'!$M$3,'Info Sheet'!$M$2)</f>
        <v>1</v>
      </c>
      <c r="AP198">
        <f>ROUNDDOWN(IF((AM198*AO198)&gt;'Info Sheet'!$B$21,'Info Sheet'!$B$21,(AM198*AO198)),0)</f>
        <v>171</v>
      </c>
      <c r="AQ198">
        <f t="shared" si="39"/>
        <v>3907.3500000000004</v>
      </c>
      <c r="AR198">
        <f t="shared" si="40"/>
        <v>2947.3500000000004</v>
      </c>
    </row>
    <row r="199" spans="1:44">
      <c r="A199" s="44">
        <v>146</v>
      </c>
      <c r="B199" s="32">
        <v>0.15054395174297197</v>
      </c>
      <c r="C199" s="32">
        <f t="shared" si="41"/>
        <v>139</v>
      </c>
      <c r="D199" t="str">
        <f>LOOKUP(B199,'Info Sheet'!$L$2:$L$3,'Info Sheet'!$J$2:$J$3)</f>
        <v>Rainy, p</v>
      </c>
      <c r="E199">
        <f>IF(D199='Info Sheet'!$J$3,'Info Sheet'!$M$3,'Info Sheet'!$M$2)</f>
        <v>0.7</v>
      </c>
      <c r="F199">
        <f>ROUNDDOWN(IF((C199*E199)&gt;'Info Sheet'!$B$21,'Info Sheet'!$B$21,(C199*E199)),0)</f>
        <v>97</v>
      </c>
      <c r="G199">
        <f t="shared" si="44"/>
        <v>2216.4500000000003</v>
      </c>
      <c r="H199">
        <f t="shared" si="33"/>
        <v>1256.4500000000003</v>
      </c>
      <c r="M199" s="44">
        <v>146</v>
      </c>
      <c r="N199" s="32">
        <v>0.98509369649169665</v>
      </c>
      <c r="O199" s="32">
        <f t="shared" si="34"/>
        <v>207</v>
      </c>
      <c r="P199" t="str">
        <f>LOOKUP(N199,'Info Sheet'!$L$2:$L$3,'Info Sheet'!$J$2:$J$3)</f>
        <v>Non-Rainy</v>
      </c>
      <c r="Q199">
        <f>IF(P199='Info Sheet'!$J$3,'Info Sheet'!$M$3,'Info Sheet'!$M$2)</f>
        <v>1</v>
      </c>
      <c r="R199">
        <f>ROUNDDOWN(IF((O199*Q199)&gt;'Info Sheet'!$B$21,'Info Sheet'!$B$21,(O199*Q199)),0)</f>
        <v>188</v>
      </c>
      <c r="S199">
        <f t="shared" si="35"/>
        <v>4295.8</v>
      </c>
      <c r="T199">
        <f t="shared" si="36"/>
        <v>3335.8</v>
      </c>
      <c r="Y199" s="44">
        <v>146</v>
      </c>
      <c r="Z199" s="32">
        <v>0.57717563827943752</v>
      </c>
      <c r="AA199" s="32">
        <f t="shared" si="42"/>
        <v>189</v>
      </c>
      <c r="AB199" t="str">
        <f>LOOKUP(Z199,'Info Sheet'!$L$2:$L$3,'Info Sheet'!$J$2:$J$3)</f>
        <v>Non-Rainy</v>
      </c>
      <c r="AC199">
        <f>IF(AB199='Info Sheet'!$J$3,'Info Sheet'!$M$3,'Info Sheet'!$M$2)</f>
        <v>1</v>
      </c>
      <c r="AD199">
        <f>ROUNDDOWN(IF((AA199*AC199)&gt;'Info Sheet'!$B$21,'Info Sheet'!$B$21,(AA199*AC199)),0)</f>
        <v>188</v>
      </c>
      <c r="AE199">
        <f t="shared" si="37"/>
        <v>4295.8</v>
      </c>
      <c r="AF199">
        <f t="shared" si="38"/>
        <v>3335.8</v>
      </c>
      <c r="AK199" s="44">
        <v>146</v>
      </c>
      <c r="AL199" s="51">
        <v>0.82081687999999997</v>
      </c>
      <c r="AM199" s="32">
        <f t="shared" si="43"/>
        <v>181</v>
      </c>
      <c r="AN199" t="str">
        <f>LOOKUP(AL199,'Info Sheet'!$L$2:$L$3,'Info Sheet'!$J$2:$J$3)</f>
        <v>Non-Rainy</v>
      </c>
      <c r="AO199">
        <f>IF(AN199='Info Sheet'!$J$3,'Info Sheet'!$M$3,'Info Sheet'!$M$2)</f>
        <v>1</v>
      </c>
      <c r="AP199">
        <f>ROUNDDOWN(IF((AM199*AO199)&gt;'Info Sheet'!$B$21,'Info Sheet'!$B$21,(AM199*AO199)),0)</f>
        <v>181</v>
      </c>
      <c r="AQ199">
        <f t="shared" si="39"/>
        <v>4135.8500000000004</v>
      </c>
      <c r="AR199">
        <f t="shared" si="40"/>
        <v>3175.8500000000004</v>
      </c>
    </row>
    <row r="200" spans="1:44">
      <c r="A200" s="44">
        <v>147</v>
      </c>
      <c r="B200" s="32">
        <v>0.72141922140765702</v>
      </c>
      <c r="C200" s="32">
        <f t="shared" si="41"/>
        <v>165</v>
      </c>
      <c r="D200" t="str">
        <f>LOOKUP(B200,'Info Sheet'!$L$2:$L$3,'Info Sheet'!$J$2:$J$3)</f>
        <v>Non-Rainy</v>
      </c>
      <c r="E200">
        <f>IF(D200='Info Sheet'!$J$3,'Info Sheet'!$M$3,'Info Sheet'!$M$2)</f>
        <v>1</v>
      </c>
      <c r="F200">
        <f>ROUNDDOWN(IF((C200*E200)&gt;'Info Sheet'!$B$21,'Info Sheet'!$B$21,(C200*E200)),0)</f>
        <v>165</v>
      </c>
      <c r="G200">
        <f t="shared" si="44"/>
        <v>3770.2500000000005</v>
      </c>
      <c r="H200">
        <f t="shared" si="33"/>
        <v>2810.2500000000005</v>
      </c>
      <c r="M200" s="44">
        <v>147</v>
      </c>
      <c r="N200" s="32">
        <v>0.68440694871090368</v>
      </c>
      <c r="O200" s="32">
        <f t="shared" si="34"/>
        <v>179</v>
      </c>
      <c r="P200" t="str">
        <f>LOOKUP(N200,'Info Sheet'!$L$2:$L$3,'Info Sheet'!$J$2:$J$3)</f>
        <v>Non-Rainy</v>
      </c>
      <c r="Q200">
        <f>IF(P200='Info Sheet'!$J$3,'Info Sheet'!$M$3,'Info Sheet'!$M$2)</f>
        <v>1</v>
      </c>
      <c r="R200">
        <f>ROUNDDOWN(IF((O200*Q200)&gt;'Info Sheet'!$B$21,'Info Sheet'!$B$21,(O200*Q200)),0)</f>
        <v>179</v>
      </c>
      <c r="S200">
        <f t="shared" si="35"/>
        <v>4090.15</v>
      </c>
      <c r="T200">
        <f t="shared" si="36"/>
        <v>3130.15</v>
      </c>
      <c r="Y200" s="44">
        <v>147</v>
      </c>
      <c r="Z200" s="32">
        <v>0.58973651590251341</v>
      </c>
      <c r="AA200" s="32">
        <f t="shared" si="42"/>
        <v>190</v>
      </c>
      <c r="AB200" t="str">
        <f>LOOKUP(Z200,'Info Sheet'!$L$2:$L$3,'Info Sheet'!$J$2:$J$3)</f>
        <v>Non-Rainy</v>
      </c>
      <c r="AC200">
        <f>IF(AB200='Info Sheet'!$J$3,'Info Sheet'!$M$3,'Info Sheet'!$M$2)</f>
        <v>1</v>
      </c>
      <c r="AD200">
        <f>ROUNDDOWN(IF((AA200*AC200)&gt;'Info Sheet'!$B$21,'Info Sheet'!$B$21,(AA200*AC200)),0)</f>
        <v>188</v>
      </c>
      <c r="AE200">
        <f t="shared" si="37"/>
        <v>4295.8</v>
      </c>
      <c r="AF200">
        <f t="shared" si="38"/>
        <v>3335.8</v>
      </c>
      <c r="AK200" s="44">
        <v>147</v>
      </c>
      <c r="AL200" s="51">
        <v>0.10400986</v>
      </c>
      <c r="AM200" s="32">
        <f t="shared" si="43"/>
        <v>145</v>
      </c>
      <c r="AN200" t="str">
        <f>LOOKUP(AL200,'Info Sheet'!$L$2:$L$3,'Info Sheet'!$J$2:$J$3)</f>
        <v>Rainy, p</v>
      </c>
      <c r="AO200">
        <f>IF(AN200='Info Sheet'!$J$3,'Info Sheet'!$M$3,'Info Sheet'!$M$2)</f>
        <v>0.7</v>
      </c>
      <c r="AP200">
        <f>ROUNDDOWN(IF((AM200*AO200)&gt;'Info Sheet'!$B$21,'Info Sheet'!$B$21,(AM200*AO200)),0)</f>
        <v>101</v>
      </c>
      <c r="AQ200">
        <f t="shared" si="39"/>
        <v>2307.8500000000004</v>
      </c>
      <c r="AR200">
        <f t="shared" si="40"/>
        <v>1347.8500000000004</v>
      </c>
    </row>
    <row r="201" spans="1:44">
      <c r="A201" s="44">
        <v>148</v>
      </c>
      <c r="B201" s="32">
        <v>0.97601689240048606</v>
      </c>
      <c r="C201" s="32">
        <f t="shared" si="41"/>
        <v>187</v>
      </c>
      <c r="D201" t="str">
        <f>LOOKUP(B201,'Info Sheet'!$L$2:$L$3,'Info Sheet'!$J$2:$J$3)</f>
        <v>Non-Rainy</v>
      </c>
      <c r="E201">
        <f>IF(D201='Info Sheet'!$J$3,'Info Sheet'!$M$3,'Info Sheet'!$M$2)</f>
        <v>1</v>
      </c>
      <c r="F201">
        <f>ROUNDDOWN(IF((C201*E201)&gt;'Info Sheet'!$B$21,'Info Sheet'!$B$21,(C201*E201)),0)</f>
        <v>187</v>
      </c>
      <c r="G201">
        <f t="shared" si="44"/>
        <v>4272.95</v>
      </c>
      <c r="H201">
        <f t="shared" si="33"/>
        <v>3312.95</v>
      </c>
      <c r="M201" s="44">
        <v>148</v>
      </c>
      <c r="N201" s="32">
        <v>0.45425970712869346</v>
      </c>
      <c r="O201" s="32">
        <f t="shared" si="34"/>
        <v>169</v>
      </c>
      <c r="P201" t="str">
        <f>LOOKUP(N201,'Info Sheet'!$L$2:$L$3,'Info Sheet'!$J$2:$J$3)</f>
        <v>Non-Rainy</v>
      </c>
      <c r="Q201">
        <f>IF(P201='Info Sheet'!$J$3,'Info Sheet'!$M$3,'Info Sheet'!$M$2)</f>
        <v>1</v>
      </c>
      <c r="R201">
        <f>ROUNDDOWN(IF((O201*Q201)&gt;'Info Sheet'!$B$21,'Info Sheet'!$B$21,(O201*Q201)),0)</f>
        <v>169</v>
      </c>
      <c r="S201">
        <f t="shared" si="35"/>
        <v>3861.65</v>
      </c>
      <c r="T201">
        <f t="shared" si="36"/>
        <v>2901.65</v>
      </c>
      <c r="Y201" s="44">
        <v>148</v>
      </c>
      <c r="Z201" s="32">
        <v>0.81254497487316368</v>
      </c>
      <c r="AA201" s="32">
        <f t="shared" si="42"/>
        <v>202</v>
      </c>
      <c r="AB201" t="str">
        <f>LOOKUP(Z201,'Info Sheet'!$L$2:$L$3,'Info Sheet'!$J$2:$J$3)</f>
        <v>Non-Rainy</v>
      </c>
      <c r="AC201">
        <f>IF(AB201='Info Sheet'!$J$3,'Info Sheet'!$M$3,'Info Sheet'!$M$2)</f>
        <v>1</v>
      </c>
      <c r="AD201">
        <f>ROUNDDOWN(IF((AA201*AC201)&gt;'Info Sheet'!$B$21,'Info Sheet'!$B$21,(AA201*AC201)),0)</f>
        <v>188</v>
      </c>
      <c r="AE201">
        <f t="shared" si="37"/>
        <v>4295.8</v>
      </c>
      <c r="AF201">
        <f t="shared" si="38"/>
        <v>3335.8</v>
      </c>
      <c r="AK201" s="44">
        <v>148</v>
      </c>
      <c r="AL201" s="51">
        <v>0.82566896999999995</v>
      </c>
      <c r="AM201" s="32">
        <f t="shared" si="43"/>
        <v>181</v>
      </c>
      <c r="AN201" t="str">
        <f>LOOKUP(AL201,'Info Sheet'!$L$2:$L$3,'Info Sheet'!$J$2:$J$3)</f>
        <v>Non-Rainy</v>
      </c>
      <c r="AO201">
        <f>IF(AN201='Info Sheet'!$J$3,'Info Sheet'!$M$3,'Info Sheet'!$M$2)</f>
        <v>1</v>
      </c>
      <c r="AP201">
        <f>ROUNDDOWN(IF((AM201*AO201)&gt;'Info Sheet'!$B$21,'Info Sheet'!$B$21,(AM201*AO201)),0)</f>
        <v>181</v>
      </c>
      <c r="AQ201">
        <f t="shared" si="39"/>
        <v>4135.8500000000004</v>
      </c>
      <c r="AR201">
        <f t="shared" si="40"/>
        <v>3175.8500000000004</v>
      </c>
    </row>
    <row r="202" spans="1:44">
      <c r="A202" s="44">
        <v>149</v>
      </c>
      <c r="B202" s="32">
        <v>0.53430473145344637</v>
      </c>
      <c r="C202" s="32">
        <f t="shared" si="41"/>
        <v>157</v>
      </c>
      <c r="D202" t="str">
        <f>LOOKUP(B202,'Info Sheet'!$L$2:$L$3,'Info Sheet'!$J$2:$J$3)</f>
        <v>Non-Rainy</v>
      </c>
      <c r="E202">
        <f>IF(D202='Info Sheet'!$J$3,'Info Sheet'!$M$3,'Info Sheet'!$M$2)</f>
        <v>1</v>
      </c>
      <c r="F202">
        <f>ROUNDDOWN(IF((C202*E202)&gt;'Info Sheet'!$B$21,'Info Sheet'!$B$21,(C202*E202)),0)</f>
        <v>157</v>
      </c>
      <c r="G202">
        <f t="shared" si="44"/>
        <v>3587.4500000000003</v>
      </c>
      <c r="H202">
        <f t="shared" si="33"/>
        <v>2627.4500000000003</v>
      </c>
      <c r="M202" s="44">
        <v>149</v>
      </c>
      <c r="N202" s="32">
        <v>0.14401865579050255</v>
      </c>
      <c r="O202" s="32">
        <f t="shared" si="34"/>
        <v>153</v>
      </c>
      <c r="P202" t="str">
        <f>LOOKUP(N202,'Info Sheet'!$L$2:$L$3,'Info Sheet'!$J$2:$J$3)</f>
        <v>Rainy, p</v>
      </c>
      <c r="Q202">
        <f>IF(P202='Info Sheet'!$J$3,'Info Sheet'!$M$3,'Info Sheet'!$M$2)</f>
        <v>0.7</v>
      </c>
      <c r="R202">
        <f>ROUNDDOWN(IF((O202*Q202)&gt;'Info Sheet'!$B$21,'Info Sheet'!$B$21,(O202*Q202)),0)</f>
        <v>107</v>
      </c>
      <c r="S202">
        <f t="shared" si="35"/>
        <v>2444.9500000000003</v>
      </c>
      <c r="T202">
        <f t="shared" si="36"/>
        <v>1484.9500000000003</v>
      </c>
      <c r="Y202" s="44">
        <v>149</v>
      </c>
      <c r="Z202" s="32">
        <v>3.1927710521983954E-3</v>
      </c>
      <c r="AA202" s="32">
        <f t="shared" si="42"/>
        <v>138</v>
      </c>
      <c r="AB202" t="str">
        <f>LOOKUP(Z202,'Info Sheet'!$L$2:$L$3,'Info Sheet'!$J$2:$J$3)</f>
        <v>Rainy, p</v>
      </c>
      <c r="AC202">
        <f>IF(AB202='Info Sheet'!$J$3,'Info Sheet'!$M$3,'Info Sheet'!$M$2)</f>
        <v>0.7</v>
      </c>
      <c r="AD202">
        <f>ROUNDDOWN(IF((AA202*AC202)&gt;'Info Sheet'!$B$21,'Info Sheet'!$B$21,(AA202*AC202)),0)</f>
        <v>96</v>
      </c>
      <c r="AE202">
        <f t="shared" si="37"/>
        <v>2193.6000000000004</v>
      </c>
      <c r="AF202">
        <f t="shared" si="38"/>
        <v>1233.6000000000004</v>
      </c>
      <c r="AK202" s="44">
        <v>149</v>
      </c>
      <c r="AL202" s="51">
        <v>0.72396508999999998</v>
      </c>
      <c r="AM202" s="32">
        <f t="shared" si="43"/>
        <v>176</v>
      </c>
      <c r="AN202" t="str">
        <f>LOOKUP(AL202,'Info Sheet'!$L$2:$L$3,'Info Sheet'!$J$2:$J$3)</f>
        <v>Non-Rainy</v>
      </c>
      <c r="AO202">
        <f>IF(AN202='Info Sheet'!$J$3,'Info Sheet'!$M$3,'Info Sheet'!$M$2)</f>
        <v>1</v>
      </c>
      <c r="AP202">
        <f>ROUNDDOWN(IF((AM202*AO202)&gt;'Info Sheet'!$B$21,'Info Sheet'!$B$21,(AM202*AO202)),0)</f>
        <v>176</v>
      </c>
      <c r="AQ202">
        <f t="shared" si="39"/>
        <v>4021.6000000000004</v>
      </c>
      <c r="AR202">
        <f t="shared" si="40"/>
        <v>3061.6000000000004</v>
      </c>
    </row>
    <row r="203" spans="1:44">
      <c r="A203" s="44">
        <v>150</v>
      </c>
      <c r="B203" s="32">
        <v>5.7300229108595557E-3</v>
      </c>
      <c r="C203" s="32">
        <f t="shared" si="41"/>
        <v>115</v>
      </c>
      <c r="D203" t="str">
        <f>LOOKUP(B203,'Info Sheet'!$L$2:$L$3,'Info Sheet'!$J$2:$J$3)</f>
        <v>Rainy, p</v>
      </c>
      <c r="E203">
        <f>IF(D203='Info Sheet'!$J$3,'Info Sheet'!$M$3,'Info Sheet'!$M$2)</f>
        <v>0.7</v>
      </c>
      <c r="F203">
        <f>ROUNDDOWN(IF((C203*E203)&gt;'Info Sheet'!$B$21,'Info Sheet'!$B$21,(C203*E203)),0)</f>
        <v>80</v>
      </c>
      <c r="G203">
        <f t="shared" si="44"/>
        <v>1828</v>
      </c>
      <c r="H203">
        <f t="shared" si="33"/>
        <v>868</v>
      </c>
      <c r="M203" s="44">
        <v>150</v>
      </c>
      <c r="N203" s="32">
        <v>0.30915257229288473</v>
      </c>
      <c r="O203" s="32">
        <f t="shared" si="34"/>
        <v>162</v>
      </c>
      <c r="P203" t="str">
        <f>LOOKUP(N203,'Info Sheet'!$L$2:$L$3,'Info Sheet'!$J$2:$J$3)</f>
        <v>Rainy, p</v>
      </c>
      <c r="Q203">
        <f>IF(P203='Info Sheet'!$J$3,'Info Sheet'!$M$3,'Info Sheet'!$M$2)</f>
        <v>0.7</v>
      </c>
      <c r="R203">
        <f>ROUNDDOWN(IF((O203*Q203)&gt;'Info Sheet'!$B$21,'Info Sheet'!$B$21,(O203*Q203)),0)</f>
        <v>113</v>
      </c>
      <c r="S203">
        <f t="shared" si="35"/>
        <v>2582.0500000000002</v>
      </c>
      <c r="T203">
        <f t="shared" si="36"/>
        <v>1622.0500000000002</v>
      </c>
      <c r="Y203" s="44">
        <v>150</v>
      </c>
      <c r="Z203" s="32">
        <v>0.77982508948755813</v>
      </c>
      <c r="AA203" s="32">
        <f t="shared" si="42"/>
        <v>200</v>
      </c>
      <c r="AB203" t="str">
        <f>LOOKUP(Z203,'Info Sheet'!$L$2:$L$3,'Info Sheet'!$J$2:$J$3)</f>
        <v>Non-Rainy</v>
      </c>
      <c r="AC203">
        <f>IF(AB203='Info Sheet'!$J$3,'Info Sheet'!$M$3,'Info Sheet'!$M$2)</f>
        <v>1</v>
      </c>
      <c r="AD203">
        <f>ROUNDDOWN(IF((AA203*AC203)&gt;'Info Sheet'!$B$21,'Info Sheet'!$B$21,(AA203*AC203)),0)</f>
        <v>188</v>
      </c>
      <c r="AE203">
        <f t="shared" si="37"/>
        <v>4295.8</v>
      </c>
      <c r="AF203">
        <f t="shared" si="38"/>
        <v>3335.8</v>
      </c>
      <c r="AK203" s="44">
        <v>150</v>
      </c>
      <c r="AL203" s="51">
        <v>0.83520932999999997</v>
      </c>
      <c r="AM203" s="32">
        <f t="shared" si="43"/>
        <v>182</v>
      </c>
      <c r="AN203" t="str">
        <f>LOOKUP(AL203,'Info Sheet'!$L$2:$L$3,'Info Sheet'!$J$2:$J$3)</f>
        <v>Non-Rainy</v>
      </c>
      <c r="AO203">
        <f>IF(AN203='Info Sheet'!$J$3,'Info Sheet'!$M$3,'Info Sheet'!$M$2)</f>
        <v>1</v>
      </c>
      <c r="AP203">
        <f>ROUNDDOWN(IF((AM203*AO203)&gt;'Info Sheet'!$B$21,'Info Sheet'!$B$21,(AM203*AO203)),0)</f>
        <v>182</v>
      </c>
      <c r="AQ203">
        <f t="shared" si="39"/>
        <v>4158.7</v>
      </c>
      <c r="AR203">
        <f t="shared" si="40"/>
        <v>3198.7</v>
      </c>
    </row>
    <row r="204" spans="1:44">
      <c r="A204" s="44">
        <v>151</v>
      </c>
      <c r="B204" s="32">
        <v>0.77386460818432967</v>
      </c>
      <c r="C204" s="32">
        <f t="shared" si="41"/>
        <v>168</v>
      </c>
      <c r="D204" t="str">
        <f>LOOKUP(B204,'Info Sheet'!$L$2:$L$3,'Info Sheet'!$J$2:$J$3)</f>
        <v>Non-Rainy</v>
      </c>
      <c r="E204">
        <f>IF(D204='Info Sheet'!$J$3,'Info Sheet'!$M$3,'Info Sheet'!$M$2)</f>
        <v>1</v>
      </c>
      <c r="F204">
        <f>ROUNDDOWN(IF((C204*E204)&gt;'Info Sheet'!$B$21,'Info Sheet'!$B$21,(C204*E204)),0)</f>
        <v>168</v>
      </c>
      <c r="G204">
        <f t="shared" si="44"/>
        <v>3838.8</v>
      </c>
      <c r="H204">
        <f t="shared" si="33"/>
        <v>2878.8</v>
      </c>
      <c r="M204" s="44">
        <v>151</v>
      </c>
      <c r="N204" s="32">
        <v>0.47822172442361544</v>
      </c>
      <c r="O204" s="32">
        <f t="shared" si="34"/>
        <v>170</v>
      </c>
      <c r="P204" t="str">
        <f>LOOKUP(N204,'Info Sheet'!$L$2:$L$3,'Info Sheet'!$J$2:$J$3)</f>
        <v>Non-Rainy</v>
      </c>
      <c r="Q204">
        <f>IF(P204='Info Sheet'!$J$3,'Info Sheet'!$M$3,'Info Sheet'!$M$2)</f>
        <v>1</v>
      </c>
      <c r="R204">
        <f>ROUNDDOWN(IF((O204*Q204)&gt;'Info Sheet'!$B$21,'Info Sheet'!$B$21,(O204*Q204)),0)</f>
        <v>170</v>
      </c>
      <c r="S204">
        <f t="shared" si="35"/>
        <v>3884.5000000000005</v>
      </c>
      <c r="T204">
        <f t="shared" si="36"/>
        <v>2924.5000000000005</v>
      </c>
      <c r="Y204" s="44">
        <v>151</v>
      </c>
      <c r="Z204" s="32">
        <v>0.8608280605047326</v>
      </c>
      <c r="AA204" s="32">
        <f t="shared" si="42"/>
        <v>205</v>
      </c>
      <c r="AB204" t="str">
        <f>LOOKUP(Z204,'Info Sheet'!$L$2:$L$3,'Info Sheet'!$J$2:$J$3)</f>
        <v>Non-Rainy</v>
      </c>
      <c r="AC204">
        <f>IF(AB204='Info Sheet'!$J$3,'Info Sheet'!$M$3,'Info Sheet'!$M$2)</f>
        <v>1</v>
      </c>
      <c r="AD204">
        <f>ROUNDDOWN(IF((AA204*AC204)&gt;'Info Sheet'!$B$21,'Info Sheet'!$B$21,(AA204*AC204)),0)</f>
        <v>188</v>
      </c>
      <c r="AE204">
        <f t="shared" si="37"/>
        <v>4295.8</v>
      </c>
      <c r="AF204">
        <f t="shared" si="38"/>
        <v>3335.8</v>
      </c>
      <c r="AK204" s="44">
        <v>151</v>
      </c>
      <c r="AL204" s="51">
        <v>0.74902654000000002</v>
      </c>
      <c r="AM204" s="32">
        <f t="shared" si="43"/>
        <v>177</v>
      </c>
      <c r="AN204" t="str">
        <f>LOOKUP(AL204,'Info Sheet'!$L$2:$L$3,'Info Sheet'!$J$2:$J$3)</f>
        <v>Non-Rainy</v>
      </c>
      <c r="AO204">
        <f>IF(AN204='Info Sheet'!$J$3,'Info Sheet'!$M$3,'Info Sheet'!$M$2)</f>
        <v>1</v>
      </c>
      <c r="AP204">
        <f>ROUNDDOWN(IF((AM204*AO204)&gt;'Info Sheet'!$B$21,'Info Sheet'!$B$21,(AM204*AO204)),0)</f>
        <v>177</v>
      </c>
      <c r="AQ204">
        <f t="shared" si="39"/>
        <v>4044.4500000000003</v>
      </c>
      <c r="AR204">
        <f t="shared" si="40"/>
        <v>3084.4500000000003</v>
      </c>
    </row>
    <row r="205" spans="1:44">
      <c r="A205" s="44">
        <v>152</v>
      </c>
      <c r="B205" s="32">
        <v>0.25412676866916573</v>
      </c>
      <c r="C205" s="32">
        <f t="shared" si="41"/>
        <v>145</v>
      </c>
      <c r="D205" t="str">
        <f>LOOKUP(B205,'Info Sheet'!$L$2:$L$3,'Info Sheet'!$J$2:$J$3)</f>
        <v>Rainy, p</v>
      </c>
      <c r="E205">
        <f>IF(D205='Info Sheet'!$J$3,'Info Sheet'!$M$3,'Info Sheet'!$M$2)</f>
        <v>0.7</v>
      </c>
      <c r="F205">
        <f>ROUNDDOWN(IF((C205*E205)&gt;'Info Sheet'!$B$21,'Info Sheet'!$B$21,(C205*E205)),0)</f>
        <v>101</v>
      </c>
      <c r="G205">
        <f t="shared" si="44"/>
        <v>2307.8500000000004</v>
      </c>
      <c r="H205">
        <f t="shared" si="33"/>
        <v>1347.8500000000004</v>
      </c>
      <c r="M205" s="44">
        <v>152</v>
      </c>
      <c r="N205" s="32">
        <v>0.15742382347647477</v>
      </c>
      <c r="O205" s="32">
        <f t="shared" si="34"/>
        <v>154</v>
      </c>
      <c r="P205" t="str">
        <f>LOOKUP(N205,'Info Sheet'!$L$2:$L$3,'Info Sheet'!$J$2:$J$3)</f>
        <v>Rainy, p</v>
      </c>
      <c r="Q205">
        <f>IF(P205='Info Sheet'!$J$3,'Info Sheet'!$M$3,'Info Sheet'!$M$2)</f>
        <v>0.7</v>
      </c>
      <c r="R205">
        <f>ROUNDDOWN(IF((O205*Q205)&gt;'Info Sheet'!$B$21,'Info Sheet'!$B$21,(O205*Q205)),0)</f>
        <v>107</v>
      </c>
      <c r="S205">
        <f t="shared" si="35"/>
        <v>2444.9500000000003</v>
      </c>
      <c r="T205">
        <f t="shared" si="36"/>
        <v>1484.9500000000003</v>
      </c>
      <c r="Y205" s="44">
        <v>152</v>
      </c>
      <c r="Z205" s="32">
        <v>0.92601555840203253</v>
      </c>
      <c r="AA205" s="32">
        <f t="shared" si="42"/>
        <v>212</v>
      </c>
      <c r="AB205" t="str">
        <f>LOOKUP(Z205,'Info Sheet'!$L$2:$L$3,'Info Sheet'!$J$2:$J$3)</f>
        <v>Non-Rainy</v>
      </c>
      <c r="AC205">
        <f>IF(AB205='Info Sheet'!$J$3,'Info Sheet'!$M$3,'Info Sheet'!$M$2)</f>
        <v>1</v>
      </c>
      <c r="AD205">
        <f>ROUNDDOWN(IF((AA205*AC205)&gt;'Info Sheet'!$B$21,'Info Sheet'!$B$21,(AA205*AC205)),0)</f>
        <v>188</v>
      </c>
      <c r="AE205">
        <f t="shared" si="37"/>
        <v>4295.8</v>
      </c>
      <c r="AF205">
        <f t="shared" si="38"/>
        <v>3335.8</v>
      </c>
      <c r="AK205" s="44">
        <v>152</v>
      </c>
      <c r="AL205" s="51">
        <v>0.15530227999999999</v>
      </c>
      <c r="AM205" s="32">
        <f t="shared" si="43"/>
        <v>149</v>
      </c>
      <c r="AN205" t="str">
        <f>LOOKUP(AL205,'Info Sheet'!$L$2:$L$3,'Info Sheet'!$J$2:$J$3)</f>
        <v>Rainy, p</v>
      </c>
      <c r="AO205">
        <f>IF(AN205='Info Sheet'!$J$3,'Info Sheet'!$M$3,'Info Sheet'!$M$2)</f>
        <v>0.7</v>
      </c>
      <c r="AP205">
        <f>ROUNDDOWN(IF((AM205*AO205)&gt;'Info Sheet'!$B$21,'Info Sheet'!$B$21,(AM205*AO205)),0)</f>
        <v>104</v>
      </c>
      <c r="AQ205">
        <f t="shared" si="39"/>
        <v>2376.4</v>
      </c>
      <c r="AR205">
        <f t="shared" si="40"/>
        <v>1416.4</v>
      </c>
    </row>
    <row r="206" spans="1:44">
      <c r="A206" s="44">
        <v>153</v>
      </c>
      <c r="B206" s="32">
        <v>0.26938293909737532</v>
      </c>
      <c r="C206" s="32">
        <f t="shared" si="41"/>
        <v>146</v>
      </c>
      <c r="D206" t="str">
        <f>LOOKUP(B206,'Info Sheet'!$L$2:$L$3,'Info Sheet'!$J$2:$J$3)</f>
        <v>Rainy, p</v>
      </c>
      <c r="E206">
        <f>IF(D206='Info Sheet'!$J$3,'Info Sheet'!$M$3,'Info Sheet'!$M$2)</f>
        <v>0.7</v>
      </c>
      <c r="F206">
        <f>ROUNDDOWN(IF((C206*E206)&gt;'Info Sheet'!$B$21,'Info Sheet'!$B$21,(C206*E206)),0)</f>
        <v>102</v>
      </c>
      <c r="G206">
        <f t="shared" si="44"/>
        <v>2330.7000000000003</v>
      </c>
      <c r="H206">
        <f t="shared" si="33"/>
        <v>1370.7000000000003</v>
      </c>
      <c r="M206" s="44">
        <v>153</v>
      </c>
      <c r="N206" s="32">
        <v>0.26704581640760239</v>
      </c>
      <c r="O206" s="32">
        <f t="shared" si="34"/>
        <v>160</v>
      </c>
      <c r="P206" t="str">
        <f>LOOKUP(N206,'Info Sheet'!$L$2:$L$3,'Info Sheet'!$J$2:$J$3)</f>
        <v>Rainy, p</v>
      </c>
      <c r="Q206">
        <f>IF(P206='Info Sheet'!$J$3,'Info Sheet'!$M$3,'Info Sheet'!$M$2)</f>
        <v>0.7</v>
      </c>
      <c r="R206">
        <f>ROUNDDOWN(IF((O206*Q206)&gt;'Info Sheet'!$B$21,'Info Sheet'!$B$21,(O206*Q206)),0)</f>
        <v>112</v>
      </c>
      <c r="S206">
        <f t="shared" si="35"/>
        <v>2559.2000000000003</v>
      </c>
      <c r="T206">
        <f t="shared" si="36"/>
        <v>1599.2000000000003</v>
      </c>
      <c r="Y206" s="44">
        <v>153</v>
      </c>
      <c r="Z206" s="32">
        <v>0.9939827486200552</v>
      </c>
      <c r="AA206" s="32">
        <f t="shared" si="42"/>
        <v>230</v>
      </c>
      <c r="AB206" t="str">
        <f>LOOKUP(Z206,'Info Sheet'!$L$2:$L$3,'Info Sheet'!$J$2:$J$3)</f>
        <v>Non-Rainy</v>
      </c>
      <c r="AC206">
        <f>IF(AB206='Info Sheet'!$J$3,'Info Sheet'!$M$3,'Info Sheet'!$M$2)</f>
        <v>1</v>
      </c>
      <c r="AD206">
        <f>ROUNDDOWN(IF((AA206*AC206)&gt;'Info Sheet'!$B$21,'Info Sheet'!$B$21,(AA206*AC206)),0)</f>
        <v>188</v>
      </c>
      <c r="AE206">
        <f t="shared" si="37"/>
        <v>4295.8</v>
      </c>
      <c r="AF206">
        <f t="shared" si="38"/>
        <v>3335.8</v>
      </c>
      <c r="AK206" s="44">
        <v>153</v>
      </c>
      <c r="AL206" s="51">
        <v>0.72131460000000003</v>
      </c>
      <c r="AM206" s="32">
        <f t="shared" si="43"/>
        <v>176</v>
      </c>
      <c r="AN206" t="str">
        <f>LOOKUP(AL206,'Info Sheet'!$L$2:$L$3,'Info Sheet'!$J$2:$J$3)</f>
        <v>Non-Rainy</v>
      </c>
      <c r="AO206">
        <f>IF(AN206='Info Sheet'!$J$3,'Info Sheet'!$M$3,'Info Sheet'!$M$2)</f>
        <v>1</v>
      </c>
      <c r="AP206">
        <f>ROUNDDOWN(IF((AM206*AO206)&gt;'Info Sheet'!$B$21,'Info Sheet'!$B$21,(AM206*AO206)),0)</f>
        <v>176</v>
      </c>
      <c r="AQ206">
        <f t="shared" si="39"/>
        <v>4021.6000000000004</v>
      </c>
      <c r="AR206">
        <f t="shared" si="40"/>
        <v>3061.6000000000004</v>
      </c>
    </row>
    <row r="207" spans="1:44">
      <c r="A207" s="44">
        <v>154</v>
      </c>
      <c r="B207" s="32">
        <v>0.31070184354336094</v>
      </c>
      <c r="C207" s="32">
        <f t="shared" si="41"/>
        <v>148</v>
      </c>
      <c r="D207" t="str">
        <f>LOOKUP(B207,'Info Sheet'!$L$2:$L$3,'Info Sheet'!$J$2:$J$3)</f>
        <v>Rainy, p</v>
      </c>
      <c r="E207">
        <f>IF(D207='Info Sheet'!$J$3,'Info Sheet'!$M$3,'Info Sheet'!$M$2)</f>
        <v>0.7</v>
      </c>
      <c r="F207">
        <f>ROUNDDOWN(IF((C207*E207)&gt;'Info Sheet'!$B$21,'Info Sheet'!$B$21,(C207*E207)),0)</f>
        <v>103</v>
      </c>
      <c r="G207">
        <f t="shared" si="44"/>
        <v>2353.5500000000002</v>
      </c>
      <c r="H207">
        <f t="shared" si="33"/>
        <v>1393.5500000000002</v>
      </c>
      <c r="M207" s="44">
        <v>154</v>
      </c>
      <c r="N207" s="32">
        <v>0.83794844847257166</v>
      </c>
      <c r="O207" s="32">
        <f t="shared" si="34"/>
        <v>187</v>
      </c>
      <c r="P207" t="str">
        <f>LOOKUP(N207,'Info Sheet'!$L$2:$L$3,'Info Sheet'!$J$2:$J$3)</f>
        <v>Non-Rainy</v>
      </c>
      <c r="Q207">
        <f>IF(P207='Info Sheet'!$J$3,'Info Sheet'!$M$3,'Info Sheet'!$M$2)</f>
        <v>1</v>
      </c>
      <c r="R207">
        <f>ROUNDDOWN(IF((O207*Q207)&gt;'Info Sheet'!$B$21,'Info Sheet'!$B$21,(O207*Q207)),0)</f>
        <v>187</v>
      </c>
      <c r="S207">
        <f t="shared" si="35"/>
        <v>4272.95</v>
      </c>
      <c r="T207">
        <f t="shared" si="36"/>
        <v>3312.95</v>
      </c>
      <c r="Y207" s="44">
        <v>154</v>
      </c>
      <c r="Z207" s="32">
        <v>0.19712452042381978</v>
      </c>
      <c r="AA207" s="32">
        <f t="shared" si="42"/>
        <v>171</v>
      </c>
      <c r="AB207" t="str">
        <f>LOOKUP(Z207,'Info Sheet'!$L$2:$L$3,'Info Sheet'!$J$2:$J$3)</f>
        <v>Rainy, p</v>
      </c>
      <c r="AC207">
        <f>IF(AB207='Info Sheet'!$J$3,'Info Sheet'!$M$3,'Info Sheet'!$M$2)</f>
        <v>0.7</v>
      </c>
      <c r="AD207">
        <f>ROUNDDOWN(IF((AA207*AC207)&gt;'Info Sheet'!$B$21,'Info Sheet'!$B$21,(AA207*AC207)),0)</f>
        <v>119</v>
      </c>
      <c r="AE207">
        <f t="shared" si="37"/>
        <v>2719.15</v>
      </c>
      <c r="AF207">
        <f t="shared" si="38"/>
        <v>1759.15</v>
      </c>
      <c r="AK207" s="44">
        <v>154</v>
      </c>
      <c r="AL207" s="51">
        <v>0.24592275999999999</v>
      </c>
      <c r="AM207" s="32">
        <f t="shared" si="43"/>
        <v>155</v>
      </c>
      <c r="AN207" t="str">
        <f>LOOKUP(AL207,'Info Sheet'!$L$2:$L$3,'Info Sheet'!$J$2:$J$3)</f>
        <v>Rainy, p</v>
      </c>
      <c r="AO207">
        <f>IF(AN207='Info Sheet'!$J$3,'Info Sheet'!$M$3,'Info Sheet'!$M$2)</f>
        <v>0.7</v>
      </c>
      <c r="AP207">
        <f>ROUNDDOWN(IF((AM207*AO207)&gt;'Info Sheet'!$B$21,'Info Sheet'!$B$21,(AM207*AO207)),0)</f>
        <v>108</v>
      </c>
      <c r="AQ207">
        <f t="shared" si="39"/>
        <v>2467.8000000000002</v>
      </c>
      <c r="AR207">
        <f t="shared" si="40"/>
        <v>1507.8000000000002</v>
      </c>
    </row>
    <row r="208" spans="1:44">
      <c r="A208" s="44">
        <v>155</v>
      </c>
      <c r="B208" s="32">
        <v>0.74221990969552287</v>
      </c>
      <c r="C208" s="32">
        <f t="shared" si="41"/>
        <v>166</v>
      </c>
      <c r="D208" t="str">
        <f>LOOKUP(B208,'Info Sheet'!$L$2:$L$3,'Info Sheet'!$J$2:$J$3)</f>
        <v>Non-Rainy</v>
      </c>
      <c r="E208">
        <f>IF(D208='Info Sheet'!$J$3,'Info Sheet'!$M$3,'Info Sheet'!$M$2)</f>
        <v>1</v>
      </c>
      <c r="F208">
        <f>ROUNDDOWN(IF((C208*E208)&gt;'Info Sheet'!$B$21,'Info Sheet'!$B$21,(C208*E208)),0)</f>
        <v>166</v>
      </c>
      <c r="G208">
        <f t="shared" si="44"/>
        <v>3793.1000000000004</v>
      </c>
      <c r="H208">
        <f t="shared" si="33"/>
        <v>2833.1000000000004</v>
      </c>
      <c r="M208" s="44">
        <v>155</v>
      </c>
      <c r="N208" s="32">
        <v>0.88344650418133241</v>
      </c>
      <c r="O208" s="32">
        <f t="shared" si="34"/>
        <v>190</v>
      </c>
      <c r="P208" t="str">
        <f>LOOKUP(N208,'Info Sheet'!$L$2:$L$3,'Info Sheet'!$J$2:$J$3)</f>
        <v>Non-Rainy</v>
      </c>
      <c r="Q208">
        <f>IF(P208='Info Sheet'!$J$3,'Info Sheet'!$M$3,'Info Sheet'!$M$2)</f>
        <v>1</v>
      </c>
      <c r="R208">
        <f>ROUNDDOWN(IF((O208*Q208)&gt;'Info Sheet'!$B$21,'Info Sheet'!$B$21,(O208*Q208)),0)</f>
        <v>188</v>
      </c>
      <c r="S208">
        <f t="shared" si="35"/>
        <v>4295.8</v>
      </c>
      <c r="T208">
        <f t="shared" si="36"/>
        <v>3335.8</v>
      </c>
      <c r="Y208" s="44">
        <v>155</v>
      </c>
      <c r="Z208" s="32">
        <v>0.41956621259513538</v>
      </c>
      <c r="AA208" s="32">
        <f t="shared" si="42"/>
        <v>182</v>
      </c>
      <c r="AB208" t="str">
        <f>LOOKUP(Z208,'Info Sheet'!$L$2:$L$3,'Info Sheet'!$J$2:$J$3)</f>
        <v>Non-Rainy</v>
      </c>
      <c r="AC208">
        <f>IF(AB208='Info Sheet'!$J$3,'Info Sheet'!$M$3,'Info Sheet'!$M$2)</f>
        <v>1</v>
      </c>
      <c r="AD208">
        <f>ROUNDDOWN(IF((AA208*AC208)&gt;'Info Sheet'!$B$21,'Info Sheet'!$B$21,(AA208*AC208)),0)</f>
        <v>182</v>
      </c>
      <c r="AE208">
        <f t="shared" si="37"/>
        <v>4158.7</v>
      </c>
      <c r="AF208">
        <f t="shared" si="38"/>
        <v>3198.7</v>
      </c>
      <c r="AK208" s="44">
        <v>155</v>
      </c>
      <c r="AL208" s="51">
        <v>0.30779462000000002</v>
      </c>
      <c r="AM208" s="32">
        <f t="shared" si="43"/>
        <v>158</v>
      </c>
      <c r="AN208" t="str">
        <f>LOOKUP(AL208,'Info Sheet'!$L$2:$L$3,'Info Sheet'!$J$2:$J$3)</f>
        <v>Rainy, p</v>
      </c>
      <c r="AO208">
        <f>IF(AN208='Info Sheet'!$J$3,'Info Sheet'!$M$3,'Info Sheet'!$M$2)</f>
        <v>0.7</v>
      </c>
      <c r="AP208">
        <f>ROUNDDOWN(IF((AM208*AO208)&gt;'Info Sheet'!$B$21,'Info Sheet'!$B$21,(AM208*AO208)),0)</f>
        <v>110</v>
      </c>
      <c r="AQ208">
        <f t="shared" si="39"/>
        <v>2513.5</v>
      </c>
      <c r="AR208">
        <f t="shared" si="40"/>
        <v>1553.5</v>
      </c>
    </row>
    <row r="209" spans="1:44">
      <c r="A209" s="44">
        <v>156</v>
      </c>
      <c r="B209" s="32">
        <v>0.22165739025833753</v>
      </c>
      <c r="C209" s="32">
        <f t="shared" si="41"/>
        <v>143</v>
      </c>
      <c r="D209" t="str">
        <f>LOOKUP(B209,'Info Sheet'!$L$2:$L$3,'Info Sheet'!$J$2:$J$3)</f>
        <v>Rainy, p</v>
      </c>
      <c r="E209">
        <f>IF(D209='Info Sheet'!$J$3,'Info Sheet'!$M$3,'Info Sheet'!$M$2)</f>
        <v>0.7</v>
      </c>
      <c r="F209">
        <f>ROUNDDOWN(IF((C209*E209)&gt;'Info Sheet'!$B$21,'Info Sheet'!$B$21,(C209*E209)),0)</f>
        <v>100</v>
      </c>
      <c r="G209">
        <f t="shared" si="44"/>
        <v>2285</v>
      </c>
      <c r="H209">
        <f t="shared" si="33"/>
        <v>1325</v>
      </c>
      <c r="M209" s="44">
        <v>156</v>
      </c>
      <c r="N209" s="32">
        <v>0.15838538529589541</v>
      </c>
      <c r="O209" s="32">
        <f t="shared" si="34"/>
        <v>154</v>
      </c>
      <c r="P209" t="str">
        <f>LOOKUP(N209,'Info Sheet'!$L$2:$L$3,'Info Sheet'!$J$2:$J$3)</f>
        <v>Rainy, p</v>
      </c>
      <c r="Q209">
        <f>IF(P209='Info Sheet'!$J$3,'Info Sheet'!$M$3,'Info Sheet'!$M$2)</f>
        <v>0.7</v>
      </c>
      <c r="R209">
        <f>ROUNDDOWN(IF((O209*Q209)&gt;'Info Sheet'!$B$21,'Info Sheet'!$B$21,(O209*Q209)),0)</f>
        <v>107</v>
      </c>
      <c r="S209">
        <f t="shared" si="35"/>
        <v>2444.9500000000003</v>
      </c>
      <c r="T209">
        <f t="shared" si="36"/>
        <v>1484.9500000000003</v>
      </c>
      <c r="Y209" s="44">
        <v>156</v>
      </c>
      <c r="Z209" s="32">
        <v>0.90635011233667462</v>
      </c>
      <c r="AA209" s="32">
        <f t="shared" si="42"/>
        <v>209</v>
      </c>
      <c r="AB209" t="str">
        <f>LOOKUP(Z209,'Info Sheet'!$L$2:$L$3,'Info Sheet'!$J$2:$J$3)</f>
        <v>Non-Rainy</v>
      </c>
      <c r="AC209">
        <f>IF(AB209='Info Sheet'!$J$3,'Info Sheet'!$M$3,'Info Sheet'!$M$2)</f>
        <v>1</v>
      </c>
      <c r="AD209">
        <f>ROUNDDOWN(IF((AA209*AC209)&gt;'Info Sheet'!$B$21,'Info Sheet'!$B$21,(AA209*AC209)),0)</f>
        <v>188</v>
      </c>
      <c r="AE209">
        <f t="shared" si="37"/>
        <v>4295.8</v>
      </c>
      <c r="AF209">
        <f t="shared" si="38"/>
        <v>3335.8</v>
      </c>
      <c r="AK209" s="44">
        <v>156</v>
      </c>
      <c r="AL209" s="51">
        <v>0.30485928000000001</v>
      </c>
      <c r="AM209" s="32">
        <f t="shared" si="43"/>
        <v>157</v>
      </c>
      <c r="AN209" t="str">
        <f>LOOKUP(AL209,'Info Sheet'!$L$2:$L$3,'Info Sheet'!$J$2:$J$3)</f>
        <v>Rainy, p</v>
      </c>
      <c r="AO209">
        <f>IF(AN209='Info Sheet'!$J$3,'Info Sheet'!$M$3,'Info Sheet'!$M$2)</f>
        <v>0.7</v>
      </c>
      <c r="AP209">
        <f>ROUNDDOWN(IF((AM209*AO209)&gt;'Info Sheet'!$B$21,'Info Sheet'!$B$21,(AM209*AO209)),0)</f>
        <v>109</v>
      </c>
      <c r="AQ209">
        <f t="shared" si="39"/>
        <v>2490.65</v>
      </c>
      <c r="AR209">
        <f t="shared" si="40"/>
        <v>1530.65</v>
      </c>
    </row>
    <row r="210" spans="1:44">
      <c r="A210" s="44">
        <v>157</v>
      </c>
      <c r="B210" s="32">
        <v>0.64602948753049749</v>
      </c>
      <c r="C210" s="32">
        <f t="shared" si="41"/>
        <v>162</v>
      </c>
      <c r="D210" t="str">
        <f>LOOKUP(B210,'Info Sheet'!$L$2:$L$3,'Info Sheet'!$J$2:$J$3)</f>
        <v>Non-Rainy</v>
      </c>
      <c r="E210">
        <f>IF(D210='Info Sheet'!$J$3,'Info Sheet'!$M$3,'Info Sheet'!$M$2)</f>
        <v>1</v>
      </c>
      <c r="F210">
        <f>ROUNDDOWN(IF((C210*E210)&gt;'Info Sheet'!$B$21,'Info Sheet'!$B$21,(C210*E210)),0)</f>
        <v>162</v>
      </c>
      <c r="G210">
        <f t="shared" si="44"/>
        <v>3701.7000000000003</v>
      </c>
      <c r="H210">
        <f t="shared" si="33"/>
        <v>2741.7000000000003</v>
      </c>
      <c r="M210" s="44">
        <v>157</v>
      </c>
      <c r="N210" s="32">
        <v>5.5552166943770409E-2</v>
      </c>
      <c r="O210" s="32">
        <f t="shared" si="34"/>
        <v>144</v>
      </c>
      <c r="P210" t="str">
        <f>LOOKUP(N210,'Info Sheet'!$L$2:$L$3,'Info Sheet'!$J$2:$J$3)</f>
        <v>Rainy, p</v>
      </c>
      <c r="Q210">
        <f>IF(P210='Info Sheet'!$J$3,'Info Sheet'!$M$3,'Info Sheet'!$M$2)</f>
        <v>0.7</v>
      </c>
      <c r="R210">
        <f>ROUNDDOWN(IF((O210*Q210)&gt;'Info Sheet'!$B$21,'Info Sheet'!$B$21,(O210*Q210)),0)</f>
        <v>100</v>
      </c>
      <c r="S210">
        <f t="shared" si="35"/>
        <v>2285</v>
      </c>
      <c r="T210">
        <f t="shared" si="36"/>
        <v>1325</v>
      </c>
      <c r="Y210" s="44">
        <v>157</v>
      </c>
      <c r="Z210" s="32">
        <v>0.90268687137888037</v>
      </c>
      <c r="AA210" s="32">
        <f t="shared" si="42"/>
        <v>209</v>
      </c>
      <c r="AB210" t="str">
        <f>LOOKUP(Z210,'Info Sheet'!$L$2:$L$3,'Info Sheet'!$J$2:$J$3)</f>
        <v>Non-Rainy</v>
      </c>
      <c r="AC210">
        <f>IF(AB210='Info Sheet'!$J$3,'Info Sheet'!$M$3,'Info Sheet'!$M$2)</f>
        <v>1</v>
      </c>
      <c r="AD210">
        <f>ROUNDDOWN(IF((AA210*AC210)&gt;'Info Sheet'!$B$21,'Info Sheet'!$B$21,(AA210*AC210)),0)</f>
        <v>188</v>
      </c>
      <c r="AE210">
        <f t="shared" si="37"/>
        <v>4295.8</v>
      </c>
      <c r="AF210">
        <f t="shared" si="38"/>
        <v>3335.8</v>
      </c>
      <c r="AK210" s="44">
        <v>157</v>
      </c>
      <c r="AL210" s="51">
        <v>0.33473561000000002</v>
      </c>
      <c r="AM210" s="32">
        <f t="shared" si="43"/>
        <v>159</v>
      </c>
      <c r="AN210" t="str">
        <f>LOOKUP(AL210,'Info Sheet'!$L$2:$L$3,'Info Sheet'!$J$2:$J$3)</f>
        <v>Rainy, p</v>
      </c>
      <c r="AO210">
        <f>IF(AN210='Info Sheet'!$J$3,'Info Sheet'!$M$3,'Info Sheet'!$M$2)</f>
        <v>0.7</v>
      </c>
      <c r="AP210">
        <f>ROUNDDOWN(IF((AM210*AO210)&gt;'Info Sheet'!$B$21,'Info Sheet'!$B$21,(AM210*AO210)),0)</f>
        <v>111</v>
      </c>
      <c r="AQ210">
        <f t="shared" si="39"/>
        <v>2536.3500000000004</v>
      </c>
      <c r="AR210">
        <f t="shared" si="40"/>
        <v>1576.3500000000004</v>
      </c>
    </row>
    <row r="211" spans="1:44">
      <c r="A211" s="44">
        <v>158</v>
      </c>
      <c r="B211" s="32">
        <v>0.23014402775655685</v>
      </c>
      <c r="C211" s="32">
        <f t="shared" si="41"/>
        <v>144</v>
      </c>
      <c r="D211" t="str">
        <f>LOOKUP(B211,'Info Sheet'!$L$2:$L$3,'Info Sheet'!$J$2:$J$3)</f>
        <v>Rainy, p</v>
      </c>
      <c r="E211">
        <f>IF(D211='Info Sheet'!$J$3,'Info Sheet'!$M$3,'Info Sheet'!$M$2)</f>
        <v>0.7</v>
      </c>
      <c r="F211">
        <f>ROUNDDOWN(IF((C211*E211)&gt;'Info Sheet'!$B$21,'Info Sheet'!$B$21,(C211*E211)),0)</f>
        <v>100</v>
      </c>
      <c r="G211">
        <f t="shared" si="44"/>
        <v>2285</v>
      </c>
      <c r="H211">
        <f t="shared" si="33"/>
        <v>1325</v>
      </c>
      <c r="M211" s="44">
        <v>158</v>
      </c>
      <c r="N211" s="32">
        <v>0.63393669931481078</v>
      </c>
      <c r="O211" s="32">
        <f t="shared" si="34"/>
        <v>176</v>
      </c>
      <c r="P211" t="str">
        <f>LOOKUP(N211,'Info Sheet'!$L$2:$L$3,'Info Sheet'!$J$2:$J$3)</f>
        <v>Non-Rainy</v>
      </c>
      <c r="Q211">
        <f>IF(P211='Info Sheet'!$J$3,'Info Sheet'!$M$3,'Info Sheet'!$M$2)</f>
        <v>1</v>
      </c>
      <c r="R211">
        <f>ROUNDDOWN(IF((O211*Q211)&gt;'Info Sheet'!$B$21,'Info Sheet'!$B$21,(O211*Q211)),0)</f>
        <v>176</v>
      </c>
      <c r="S211">
        <f t="shared" si="35"/>
        <v>4021.6000000000004</v>
      </c>
      <c r="T211">
        <f t="shared" si="36"/>
        <v>3061.6000000000004</v>
      </c>
      <c r="Y211" s="44">
        <v>158</v>
      </c>
      <c r="Z211" s="32">
        <v>0.61003859596217636</v>
      </c>
      <c r="AA211" s="32">
        <f t="shared" si="42"/>
        <v>191</v>
      </c>
      <c r="AB211" t="str">
        <f>LOOKUP(Z211,'Info Sheet'!$L$2:$L$3,'Info Sheet'!$J$2:$J$3)</f>
        <v>Non-Rainy</v>
      </c>
      <c r="AC211">
        <f>IF(AB211='Info Sheet'!$J$3,'Info Sheet'!$M$3,'Info Sheet'!$M$2)</f>
        <v>1</v>
      </c>
      <c r="AD211">
        <f>ROUNDDOWN(IF((AA211*AC211)&gt;'Info Sheet'!$B$21,'Info Sheet'!$B$21,(AA211*AC211)),0)</f>
        <v>188</v>
      </c>
      <c r="AE211">
        <f t="shared" si="37"/>
        <v>4295.8</v>
      </c>
      <c r="AF211">
        <f t="shared" si="38"/>
        <v>3335.8</v>
      </c>
      <c r="AK211" s="44">
        <v>158</v>
      </c>
      <c r="AL211" s="51">
        <v>0.42725522999999999</v>
      </c>
      <c r="AM211" s="32">
        <f t="shared" si="43"/>
        <v>163</v>
      </c>
      <c r="AN211" t="str">
        <f>LOOKUP(AL211,'Info Sheet'!$L$2:$L$3,'Info Sheet'!$J$2:$J$3)</f>
        <v>Non-Rainy</v>
      </c>
      <c r="AO211">
        <f>IF(AN211='Info Sheet'!$J$3,'Info Sheet'!$M$3,'Info Sheet'!$M$2)</f>
        <v>1</v>
      </c>
      <c r="AP211">
        <f>ROUNDDOWN(IF((AM211*AO211)&gt;'Info Sheet'!$B$21,'Info Sheet'!$B$21,(AM211*AO211)),0)</f>
        <v>163</v>
      </c>
      <c r="AQ211">
        <f t="shared" si="39"/>
        <v>3724.55</v>
      </c>
      <c r="AR211">
        <f t="shared" si="40"/>
        <v>2764.55</v>
      </c>
    </row>
    <row r="212" spans="1:44">
      <c r="A212" s="44">
        <v>159</v>
      </c>
      <c r="B212" s="32">
        <v>0.67711647106938166</v>
      </c>
      <c r="C212" s="32">
        <f t="shared" si="41"/>
        <v>163</v>
      </c>
      <c r="D212" t="str">
        <f>LOOKUP(B212,'Info Sheet'!$L$2:$L$3,'Info Sheet'!$J$2:$J$3)</f>
        <v>Non-Rainy</v>
      </c>
      <c r="E212">
        <f>IF(D212='Info Sheet'!$J$3,'Info Sheet'!$M$3,'Info Sheet'!$M$2)</f>
        <v>1</v>
      </c>
      <c r="F212">
        <f>ROUNDDOWN(IF((C212*E212)&gt;'Info Sheet'!$B$21,'Info Sheet'!$B$21,(C212*E212)),0)</f>
        <v>163</v>
      </c>
      <c r="G212">
        <f t="shared" si="44"/>
        <v>3724.55</v>
      </c>
      <c r="H212">
        <f t="shared" si="33"/>
        <v>2764.55</v>
      </c>
      <c r="M212" s="44">
        <v>159</v>
      </c>
      <c r="N212" s="32">
        <v>0.14637229587704503</v>
      </c>
      <c r="O212" s="32">
        <f t="shared" si="34"/>
        <v>153</v>
      </c>
      <c r="P212" t="str">
        <f>LOOKUP(N212,'Info Sheet'!$L$2:$L$3,'Info Sheet'!$J$2:$J$3)</f>
        <v>Rainy, p</v>
      </c>
      <c r="Q212">
        <f>IF(P212='Info Sheet'!$J$3,'Info Sheet'!$M$3,'Info Sheet'!$M$2)</f>
        <v>0.7</v>
      </c>
      <c r="R212">
        <f>ROUNDDOWN(IF((O212*Q212)&gt;'Info Sheet'!$B$21,'Info Sheet'!$B$21,(O212*Q212)),0)</f>
        <v>107</v>
      </c>
      <c r="S212">
        <f t="shared" si="35"/>
        <v>2444.9500000000003</v>
      </c>
      <c r="T212">
        <f t="shared" si="36"/>
        <v>1484.9500000000003</v>
      </c>
      <c r="Y212" s="44">
        <v>159</v>
      </c>
      <c r="Z212" s="32">
        <v>0.63264526162574664</v>
      </c>
      <c r="AA212" s="32">
        <f t="shared" si="42"/>
        <v>192</v>
      </c>
      <c r="AB212" t="str">
        <f>LOOKUP(Z212,'Info Sheet'!$L$2:$L$3,'Info Sheet'!$J$2:$J$3)</f>
        <v>Non-Rainy</v>
      </c>
      <c r="AC212">
        <f>IF(AB212='Info Sheet'!$J$3,'Info Sheet'!$M$3,'Info Sheet'!$M$2)</f>
        <v>1</v>
      </c>
      <c r="AD212">
        <f>ROUNDDOWN(IF((AA212*AC212)&gt;'Info Sheet'!$B$21,'Info Sheet'!$B$21,(AA212*AC212)),0)</f>
        <v>188</v>
      </c>
      <c r="AE212">
        <f t="shared" si="37"/>
        <v>4295.8</v>
      </c>
      <c r="AF212">
        <f t="shared" si="38"/>
        <v>3335.8</v>
      </c>
      <c r="AK212" s="44">
        <v>159</v>
      </c>
      <c r="AL212" s="51">
        <v>0.72058082999999995</v>
      </c>
      <c r="AM212" s="32">
        <f t="shared" si="43"/>
        <v>176</v>
      </c>
      <c r="AN212" t="str">
        <f>LOOKUP(AL212,'Info Sheet'!$L$2:$L$3,'Info Sheet'!$J$2:$J$3)</f>
        <v>Non-Rainy</v>
      </c>
      <c r="AO212">
        <f>IF(AN212='Info Sheet'!$J$3,'Info Sheet'!$M$3,'Info Sheet'!$M$2)</f>
        <v>1</v>
      </c>
      <c r="AP212">
        <f>ROUNDDOWN(IF((AM212*AO212)&gt;'Info Sheet'!$B$21,'Info Sheet'!$B$21,(AM212*AO212)),0)</f>
        <v>176</v>
      </c>
      <c r="AQ212">
        <f t="shared" si="39"/>
        <v>4021.6000000000004</v>
      </c>
      <c r="AR212">
        <f t="shared" si="40"/>
        <v>3061.6000000000004</v>
      </c>
    </row>
    <row r="213" spans="1:44">
      <c r="A213" s="44">
        <v>160</v>
      </c>
      <c r="B213" s="32">
        <v>0.57051049157263978</v>
      </c>
      <c r="C213" s="32">
        <f t="shared" si="41"/>
        <v>158</v>
      </c>
      <c r="D213" t="str">
        <f>LOOKUP(B213,'Info Sheet'!$L$2:$L$3,'Info Sheet'!$J$2:$J$3)</f>
        <v>Non-Rainy</v>
      </c>
      <c r="E213">
        <f>IF(D213='Info Sheet'!$J$3,'Info Sheet'!$M$3,'Info Sheet'!$M$2)</f>
        <v>1</v>
      </c>
      <c r="F213">
        <f>ROUNDDOWN(IF((C213*E213)&gt;'Info Sheet'!$B$21,'Info Sheet'!$B$21,(C213*E213)),0)</f>
        <v>158</v>
      </c>
      <c r="G213">
        <f t="shared" si="44"/>
        <v>3610.3</v>
      </c>
      <c r="H213">
        <f t="shared" si="33"/>
        <v>2650.3</v>
      </c>
      <c r="M213" s="44">
        <v>160</v>
      </c>
      <c r="N213" s="32">
        <v>9.744757005515392E-2</v>
      </c>
      <c r="O213" s="32">
        <f t="shared" si="34"/>
        <v>149</v>
      </c>
      <c r="P213" t="str">
        <f>LOOKUP(N213,'Info Sheet'!$L$2:$L$3,'Info Sheet'!$J$2:$J$3)</f>
        <v>Rainy, p</v>
      </c>
      <c r="Q213">
        <f>IF(P213='Info Sheet'!$J$3,'Info Sheet'!$M$3,'Info Sheet'!$M$2)</f>
        <v>0.7</v>
      </c>
      <c r="R213">
        <f>ROUNDDOWN(IF((O213*Q213)&gt;'Info Sheet'!$B$21,'Info Sheet'!$B$21,(O213*Q213)),0)</f>
        <v>104</v>
      </c>
      <c r="S213">
        <f t="shared" si="35"/>
        <v>2376.4</v>
      </c>
      <c r="T213">
        <f t="shared" si="36"/>
        <v>1416.4</v>
      </c>
      <c r="Y213" s="44">
        <v>160</v>
      </c>
      <c r="Z213" s="32">
        <v>4.0040936080930623E-3</v>
      </c>
      <c r="AA213" s="32">
        <f t="shared" si="42"/>
        <v>139</v>
      </c>
      <c r="AB213" t="str">
        <f>LOOKUP(Z213,'Info Sheet'!$L$2:$L$3,'Info Sheet'!$J$2:$J$3)</f>
        <v>Rainy, p</v>
      </c>
      <c r="AC213">
        <f>IF(AB213='Info Sheet'!$J$3,'Info Sheet'!$M$3,'Info Sheet'!$M$2)</f>
        <v>0.7</v>
      </c>
      <c r="AD213">
        <f>ROUNDDOWN(IF((AA213*AC213)&gt;'Info Sheet'!$B$21,'Info Sheet'!$B$21,(AA213*AC213)),0)</f>
        <v>97</v>
      </c>
      <c r="AE213">
        <f t="shared" si="37"/>
        <v>2216.4500000000003</v>
      </c>
      <c r="AF213">
        <f t="shared" si="38"/>
        <v>1256.4500000000003</v>
      </c>
      <c r="AK213" s="44">
        <v>160</v>
      </c>
      <c r="AL213" s="51">
        <v>0.82413771999999996</v>
      </c>
      <c r="AM213" s="32">
        <f t="shared" si="43"/>
        <v>181</v>
      </c>
      <c r="AN213" t="str">
        <f>LOOKUP(AL213,'Info Sheet'!$L$2:$L$3,'Info Sheet'!$J$2:$J$3)</f>
        <v>Non-Rainy</v>
      </c>
      <c r="AO213">
        <f>IF(AN213='Info Sheet'!$J$3,'Info Sheet'!$M$3,'Info Sheet'!$M$2)</f>
        <v>1</v>
      </c>
      <c r="AP213">
        <f>ROUNDDOWN(IF((AM213*AO213)&gt;'Info Sheet'!$B$21,'Info Sheet'!$B$21,(AM213*AO213)),0)</f>
        <v>181</v>
      </c>
      <c r="AQ213">
        <f t="shared" si="39"/>
        <v>4135.8500000000004</v>
      </c>
      <c r="AR213">
        <f t="shared" si="40"/>
        <v>3175.8500000000004</v>
      </c>
    </row>
    <row r="214" spans="1:44">
      <c r="A214" s="44">
        <v>161</v>
      </c>
      <c r="B214" s="32">
        <v>0.34638633389592122</v>
      </c>
      <c r="C214" s="32">
        <f t="shared" si="41"/>
        <v>149</v>
      </c>
      <c r="D214" t="str">
        <f>LOOKUP(B214,'Info Sheet'!$L$2:$L$3,'Info Sheet'!$J$2:$J$3)</f>
        <v>Rainy, p</v>
      </c>
      <c r="E214">
        <f>IF(D214='Info Sheet'!$J$3,'Info Sheet'!$M$3,'Info Sheet'!$M$2)</f>
        <v>0.7</v>
      </c>
      <c r="F214">
        <f>ROUNDDOWN(IF((C214*E214)&gt;'Info Sheet'!$B$21,'Info Sheet'!$B$21,(C214*E214)),0)</f>
        <v>104</v>
      </c>
      <c r="G214">
        <f t="shared" si="44"/>
        <v>2376.4</v>
      </c>
      <c r="H214">
        <f t="shared" si="33"/>
        <v>1416.4</v>
      </c>
      <c r="M214" s="44">
        <v>161</v>
      </c>
      <c r="N214" s="32">
        <v>0.10039773450146205</v>
      </c>
      <c r="O214" s="32">
        <f t="shared" si="34"/>
        <v>149</v>
      </c>
      <c r="P214" t="str">
        <f>LOOKUP(N214,'Info Sheet'!$L$2:$L$3,'Info Sheet'!$J$2:$J$3)</f>
        <v>Rainy, p</v>
      </c>
      <c r="Q214">
        <f>IF(P214='Info Sheet'!$J$3,'Info Sheet'!$M$3,'Info Sheet'!$M$2)</f>
        <v>0.7</v>
      </c>
      <c r="R214">
        <f>ROUNDDOWN(IF((O214*Q214)&gt;'Info Sheet'!$B$21,'Info Sheet'!$B$21,(O214*Q214)),0)</f>
        <v>104</v>
      </c>
      <c r="S214">
        <f t="shared" si="35"/>
        <v>2376.4</v>
      </c>
      <c r="T214">
        <f t="shared" si="36"/>
        <v>1416.4</v>
      </c>
      <c r="Y214" s="44">
        <v>161</v>
      </c>
      <c r="Z214" s="32">
        <v>3.7575394054899403E-2</v>
      </c>
      <c r="AA214" s="32">
        <f t="shared" si="42"/>
        <v>154</v>
      </c>
      <c r="AB214" t="str">
        <f>LOOKUP(Z214,'Info Sheet'!$L$2:$L$3,'Info Sheet'!$J$2:$J$3)</f>
        <v>Rainy, p</v>
      </c>
      <c r="AC214">
        <f>IF(AB214='Info Sheet'!$J$3,'Info Sheet'!$M$3,'Info Sheet'!$M$2)</f>
        <v>0.7</v>
      </c>
      <c r="AD214">
        <f>ROUNDDOWN(IF((AA214*AC214)&gt;'Info Sheet'!$B$21,'Info Sheet'!$B$21,(AA214*AC214)),0)</f>
        <v>107</v>
      </c>
      <c r="AE214">
        <f t="shared" si="37"/>
        <v>2444.9500000000003</v>
      </c>
      <c r="AF214">
        <f t="shared" si="38"/>
        <v>1484.9500000000003</v>
      </c>
      <c r="AK214" s="44">
        <v>161</v>
      </c>
      <c r="AL214" s="51">
        <v>0.95522994999999999</v>
      </c>
      <c r="AM214" s="32">
        <f t="shared" si="43"/>
        <v>194</v>
      </c>
      <c r="AN214" t="str">
        <f>LOOKUP(AL214,'Info Sheet'!$L$2:$L$3,'Info Sheet'!$J$2:$J$3)</f>
        <v>Non-Rainy</v>
      </c>
      <c r="AO214">
        <f>IF(AN214='Info Sheet'!$J$3,'Info Sheet'!$M$3,'Info Sheet'!$M$2)</f>
        <v>1</v>
      </c>
      <c r="AP214">
        <f>ROUNDDOWN(IF((AM214*AO214)&gt;'Info Sheet'!$B$21,'Info Sheet'!$B$21,(AM214*AO214)),0)</f>
        <v>188</v>
      </c>
      <c r="AQ214">
        <f t="shared" si="39"/>
        <v>4295.8</v>
      </c>
      <c r="AR214">
        <f t="shared" si="40"/>
        <v>3335.8</v>
      </c>
    </row>
    <row r="215" spans="1:44">
      <c r="A215" s="44">
        <v>162</v>
      </c>
      <c r="B215" s="32">
        <v>0.92746183282826489</v>
      </c>
      <c r="C215" s="32">
        <f t="shared" si="41"/>
        <v>179</v>
      </c>
      <c r="D215" t="str">
        <f>LOOKUP(B215,'Info Sheet'!$L$2:$L$3,'Info Sheet'!$J$2:$J$3)</f>
        <v>Non-Rainy</v>
      </c>
      <c r="E215">
        <f>IF(D215='Info Sheet'!$J$3,'Info Sheet'!$M$3,'Info Sheet'!$M$2)</f>
        <v>1</v>
      </c>
      <c r="F215">
        <f>ROUNDDOWN(IF((C215*E215)&gt;'Info Sheet'!$B$21,'Info Sheet'!$B$21,(C215*E215)),0)</f>
        <v>179</v>
      </c>
      <c r="G215">
        <f t="shared" si="44"/>
        <v>4090.15</v>
      </c>
      <c r="H215">
        <f t="shared" si="33"/>
        <v>3130.15</v>
      </c>
      <c r="M215" s="44">
        <v>162</v>
      </c>
      <c r="N215" s="32">
        <v>0.59668369011843492</v>
      </c>
      <c r="O215" s="32">
        <f t="shared" si="34"/>
        <v>175</v>
      </c>
      <c r="P215" t="str">
        <f>LOOKUP(N215,'Info Sheet'!$L$2:$L$3,'Info Sheet'!$J$2:$J$3)</f>
        <v>Non-Rainy</v>
      </c>
      <c r="Q215">
        <f>IF(P215='Info Sheet'!$J$3,'Info Sheet'!$M$3,'Info Sheet'!$M$2)</f>
        <v>1</v>
      </c>
      <c r="R215">
        <f>ROUNDDOWN(IF((O215*Q215)&gt;'Info Sheet'!$B$21,'Info Sheet'!$B$21,(O215*Q215)),0)</f>
        <v>175</v>
      </c>
      <c r="S215">
        <f t="shared" si="35"/>
        <v>3998.7500000000005</v>
      </c>
      <c r="T215">
        <f t="shared" si="36"/>
        <v>3038.7500000000005</v>
      </c>
      <c r="Y215" s="44">
        <v>162</v>
      </c>
      <c r="Z215" s="32">
        <v>0.73368143056026003</v>
      </c>
      <c r="AA215" s="32">
        <f t="shared" si="42"/>
        <v>197</v>
      </c>
      <c r="AB215" t="str">
        <f>LOOKUP(Z215,'Info Sheet'!$L$2:$L$3,'Info Sheet'!$J$2:$J$3)</f>
        <v>Non-Rainy</v>
      </c>
      <c r="AC215">
        <f>IF(AB215='Info Sheet'!$J$3,'Info Sheet'!$M$3,'Info Sheet'!$M$2)</f>
        <v>1</v>
      </c>
      <c r="AD215">
        <f>ROUNDDOWN(IF((AA215*AC215)&gt;'Info Sheet'!$B$21,'Info Sheet'!$B$21,(AA215*AC215)),0)</f>
        <v>188</v>
      </c>
      <c r="AE215">
        <f t="shared" si="37"/>
        <v>4295.8</v>
      </c>
      <c r="AF215">
        <f t="shared" si="38"/>
        <v>3335.8</v>
      </c>
      <c r="AK215" s="44">
        <v>162</v>
      </c>
      <c r="AL215" s="51">
        <v>9.9589549999999999E-2</v>
      </c>
      <c r="AM215" s="32">
        <f t="shared" si="43"/>
        <v>145</v>
      </c>
      <c r="AN215" t="str">
        <f>LOOKUP(AL215,'Info Sheet'!$L$2:$L$3,'Info Sheet'!$J$2:$J$3)</f>
        <v>Rainy, p</v>
      </c>
      <c r="AO215">
        <f>IF(AN215='Info Sheet'!$J$3,'Info Sheet'!$M$3,'Info Sheet'!$M$2)</f>
        <v>0.7</v>
      </c>
      <c r="AP215">
        <f>ROUNDDOWN(IF((AM215*AO215)&gt;'Info Sheet'!$B$21,'Info Sheet'!$B$21,(AM215*AO215)),0)</f>
        <v>101</v>
      </c>
      <c r="AQ215">
        <f t="shared" si="39"/>
        <v>2307.8500000000004</v>
      </c>
      <c r="AR215">
        <f t="shared" si="40"/>
        <v>1347.8500000000004</v>
      </c>
    </row>
    <row r="216" spans="1:44">
      <c r="A216" s="44">
        <v>163</v>
      </c>
      <c r="B216" s="32">
        <v>4.4193762029763883E-2</v>
      </c>
      <c r="C216" s="32">
        <f t="shared" si="41"/>
        <v>128</v>
      </c>
      <c r="D216" t="str">
        <f>LOOKUP(B216,'Info Sheet'!$L$2:$L$3,'Info Sheet'!$J$2:$J$3)</f>
        <v>Rainy, p</v>
      </c>
      <c r="E216">
        <f>IF(D216='Info Sheet'!$J$3,'Info Sheet'!$M$3,'Info Sheet'!$M$2)</f>
        <v>0.7</v>
      </c>
      <c r="F216">
        <f>ROUNDDOWN(IF((C216*E216)&gt;'Info Sheet'!$B$21,'Info Sheet'!$B$21,(C216*E216)),0)</f>
        <v>89</v>
      </c>
      <c r="G216">
        <f t="shared" si="44"/>
        <v>2033.65</v>
      </c>
      <c r="H216">
        <f t="shared" si="33"/>
        <v>1073.6500000000001</v>
      </c>
      <c r="M216" s="44">
        <v>163</v>
      </c>
      <c r="N216" s="32">
        <v>0.64755224262426769</v>
      </c>
      <c r="O216" s="32">
        <f t="shared" si="34"/>
        <v>177</v>
      </c>
      <c r="P216" t="str">
        <f>LOOKUP(N216,'Info Sheet'!$L$2:$L$3,'Info Sheet'!$J$2:$J$3)</f>
        <v>Non-Rainy</v>
      </c>
      <c r="Q216">
        <f>IF(P216='Info Sheet'!$J$3,'Info Sheet'!$M$3,'Info Sheet'!$M$2)</f>
        <v>1</v>
      </c>
      <c r="R216">
        <f>ROUNDDOWN(IF((O216*Q216)&gt;'Info Sheet'!$B$21,'Info Sheet'!$B$21,(O216*Q216)),0)</f>
        <v>177</v>
      </c>
      <c r="S216">
        <f t="shared" si="35"/>
        <v>4044.4500000000003</v>
      </c>
      <c r="T216">
        <f t="shared" si="36"/>
        <v>3084.4500000000003</v>
      </c>
      <c r="Y216" s="44">
        <v>163</v>
      </c>
      <c r="Z216" s="32">
        <v>0.85321280966036528</v>
      </c>
      <c r="AA216" s="32">
        <f t="shared" si="42"/>
        <v>205</v>
      </c>
      <c r="AB216" t="str">
        <f>LOOKUP(Z216,'Info Sheet'!$L$2:$L$3,'Info Sheet'!$J$2:$J$3)</f>
        <v>Non-Rainy</v>
      </c>
      <c r="AC216">
        <f>IF(AB216='Info Sheet'!$J$3,'Info Sheet'!$M$3,'Info Sheet'!$M$2)</f>
        <v>1</v>
      </c>
      <c r="AD216">
        <f>ROUNDDOWN(IF((AA216*AC216)&gt;'Info Sheet'!$B$21,'Info Sheet'!$B$21,(AA216*AC216)),0)</f>
        <v>188</v>
      </c>
      <c r="AE216">
        <f t="shared" si="37"/>
        <v>4295.8</v>
      </c>
      <c r="AF216">
        <f t="shared" si="38"/>
        <v>3335.8</v>
      </c>
      <c r="AK216" s="44">
        <v>163</v>
      </c>
      <c r="AL216" s="51">
        <v>0.27422363999999999</v>
      </c>
      <c r="AM216" s="32">
        <f t="shared" si="43"/>
        <v>156</v>
      </c>
      <c r="AN216" t="str">
        <f>LOOKUP(AL216,'Info Sheet'!$L$2:$L$3,'Info Sheet'!$J$2:$J$3)</f>
        <v>Rainy, p</v>
      </c>
      <c r="AO216">
        <f>IF(AN216='Info Sheet'!$J$3,'Info Sheet'!$M$3,'Info Sheet'!$M$2)</f>
        <v>0.7</v>
      </c>
      <c r="AP216">
        <f>ROUNDDOWN(IF((AM216*AO216)&gt;'Info Sheet'!$B$21,'Info Sheet'!$B$21,(AM216*AO216)),0)</f>
        <v>109</v>
      </c>
      <c r="AQ216">
        <f t="shared" si="39"/>
        <v>2490.65</v>
      </c>
      <c r="AR216">
        <f t="shared" si="40"/>
        <v>1530.65</v>
      </c>
    </row>
    <row r="217" spans="1:44">
      <c r="A217" s="44">
        <v>164</v>
      </c>
      <c r="B217" s="32">
        <v>0.64361018469704656</v>
      </c>
      <c r="C217" s="32">
        <f t="shared" si="41"/>
        <v>161</v>
      </c>
      <c r="D217" t="str">
        <f>LOOKUP(B217,'Info Sheet'!$L$2:$L$3,'Info Sheet'!$J$2:$J$3)</f>
        <v>Non-Rainy</v>
      </c>
      <c r="E217">
        <f>IF(D217='Info Sheet'!$J$3,'Info Sheet'!$M$3,'Info Sheet'!$M$2)</f>
        <v>1</v>
      </c>
      <c r="F217">
        <f>ROUNDDOWN(IF((C217*E217)&gt;'Info Sheet'!$B$21,'Info Sheet'!$B$21,(C217*E217)),0)</f>
        <v>161</v>
      </c>
      <c r="G217">
        <f t="shared" si="44"/>
        <v>3678.8500000000004</v>
      </c>
      <c r="H217">
        <f t="shared" si="33"/>
        <v>2718.8500000000004</v>
      </c>
      <c r="M217" s="44">
        <v>164</v>
      </c>
      <c r="N217" s="32">
        <v>0.46618224420170218</v>
      </c>
      <c r="O217" s="32">
        <f t="shared" si="34"/>
        <v>169</v>
      </c>
      <c r="P217" t="str">
        <f>LOOKUP(N217,'Info Sheet'!$L$2:$L$3,'Info Sheet'!$J$2:$J$3)</f>
        <v>Non-Rainy</v>
      </c>
      <c r="Q217">
        <f>IF(P217='Info Sheet'!$J$3,'Info Sheet'!$M$3,'Info Sheet'!$M$2)</f>
        <v>1</v>
      </c>
      <c r="R217">
        <f>ROUNDDOWN(IF((O217*Q217)&gt;'Info Sheet'!$B$21,'Info Sheet'!$B$21,(O217*Q217)),0)</f>
        <v>169</v>
      </c>
      <c r="S217">
        <f t="shared" si="35"/>
        <v>3861.65</v>
      </c>
      <c r="T217">
        <f t="shared" si="36"/>
        <v>2901.65</v>
      </c>
      <c r="Y217" s="44">
        <v>164</v>
      </c>
      <c r="Z217" s="32">
        <v>0.96628650041651432</v>
      </c>
      <c r="AA217" s="32">
        <f t="shared" si="42"/>
        <v>218</v>
      </c>
      <c r="AB217" t="str">
        <f>LOOKUP(Z217,'Info Sheet'!$L$2:$L$3,'Info Sheet'!$J$2:$J$3)</f>
        <v>Non-Rainy</v>
      </c>
      <c r="AC217">
        <f>IF(AB217='Info Sheet'!$J$3,'Info Sheet'!$M$3,'Info Sheet'!$M$2)</f>
        <v>1</v>
      </c>
      <c r="AD217">
        <f>ROUNDDOWN(IF((AA217*AC217)&gt;'Info Sheet'!$B$21,'Info Sheet'!$B$21,(AA217*AC217)),0)</f>
        <v>188</v>
      </c>
      <c r="AE217">
        <f t="shared" si="37"/>
        <v>4295.8</v>
      </c>
      <c r="AF217">
        <f t="shared" si="38"/>
        <v>3335.8</v>
      </c>
      <c r="AK217" s="44">
        <v>164</v>
      </c>
      <c r="AL217" s="51">
        <v>0.98128444000000004</v>
      </c>
      <c r="AM217" s="32">
        <f t="shared" si="43"/>
        <v>200</v>
      </c>
      <c r="AN217" t="str">
        <f>LOOKUP(AL217,'Info Sheet'!$L$2:$L$3,'Info Sheet'!$J$2:$J$3)</f>
        <v>Non-Rainy</v>
      </c>
      <c r="AO217">
        <f>IF(AN217='Info Sheet'!$J$3,'Info Sheet'!$M$3,'Info Sheet'!$M$2)</f>
        <v>1</v>
      </c>
      <c r="AP217">
        <f>ROUNDDOWN(IF((AM217*AO217)&gt;'Info Sheet'!$B$21,'Info Sheet'!$B$21,(AM217*AO217)),0)</f>
        <v>188</v>
      </c>
      <c r="AQ217">
        <f t="shared" si="39"/>
        <v>4295.8</v>
      </c>
      <c r="AR217">
        <f t="shared" si="40"/>
        <v>3335.8</v>
      </c>
    </row>
    <row r="218" spans="1:44">
      <c r="A218" s="44">
        <v>165</v>
      </c>
      <c r="B218" s="32">
        <v>1.9846614337718727E-2</v>
      </c>
      <c r="C218" s="32">
        <f t="shared" si="41"/>
        <v>123</v>
      </c>
      <c r="D218" t="str">
        <f>LOOKUP(B218,'Info Sheet'!$L$2:$L$3,'Info Sheet'!$J$2:$J$3)</f>
        <v>Rainy, p</v>
      </c>
      <c r="E218">
        <f>IF(D218='Info Sheet'!$J$3,'Info Sheet'!$M$3,'Info Sheet'!$M$2)</f>
        <v>0.7</v>
      </c>
      <c r="F218">
        <f>ROUNDDOWN(IF((C218*E218)&gt;'Info Sheet'!$B$21,'Info Sheet'!$B$21,(C218*E218)),0)</f>
        <v>86</v>
      </c>
      <c r="G218">
        <f t="shared" si="44"/>
        <v>1965.1000000000001</v>
      </c>
      <c r="H218">
        <f t="shared" si="33"/>
        <v>1005.1000000000001</v>
      </c>
      <c r="M218" s="44">
        <v>165</v>
      </c>
      <c r="N218" s="32">
        <v>0.78821455296336707</v>
      </c>
      <c r="O218" s="32">
        <f t="shared" si="34"/>
        <v>184</v>
      </c>
      <c r="P218" t="str">
        <f>LOOKUP(N218,'Info Sheet'!$L$2:$L$3,'Info Sheet'!$J$2:$J$3)</f>
        <v>Non-Rainy</v>
      </c>
      <c r="Q218">
        <f>IF(P218='Info Sheet'!$J$3,'Info Sheet'!$M$3,'Info Sheet'!$M$2)</f>
        <v>1</v>
      </c>
      <c r="R218">
        <f>ROUNDDOWN(IF((O218*Q218)&gt;'Info Sheet'!$B$21,'Info Sheet'!$B$21,(O218*Q218)),0)</f>
        <v>184</v>
      </c>
      <c r="S218">
        <f t="shared" si="35"/>
        <v>4204.4000000000005</v>
      </c>
      <c r="T218">
        <f t="shared" si="36"/>
        <v>3244.4000000000005</v>
      </c>
      <c r="Y218" s="44">
        <v>165</v>
      </c>
      <c r="Z218" s="32">
        <v>0.98793580517203261</v>
      </c>
      <c r="AA218" s="32">
        <f t="shared" si="42"/>
        <v>226</v>
      </c>
      <c r="AB218" t="str">
        <f>LOOKUP(Z218,'Info Sheet'!$L$2:$L$3,'Info Sheet'!$J$2:$J$3)</f>
        <v>Non-Rainy</v>
      </c>
      <c r="AC218">
        <f>IF(AB218='Info Sheet'!$J$3,'Info Sheet'!$M$3,'Info Sheet'!$M$2)</f>
        <v>1</v>
      </c>
      <c r="AD218">
        <f>ROUNDDOWN(IF((AA218*AC218)&gt;'Info Sheet'!$B$21,'Info Sheet'!$B$21,(AA218*AC218)),0)</f>
        <v>188</v>
      </c>
      <c r="AE218">
        <f t="shared" si="37"/>
        <v>4295.8</v>
      </c>
      <c r="AF218">
        <f t="shared" si="38"/>
        <v>3335.8</v>
      </c>
      <c r="AK218" s="44">
        <v>165</v>
      </c>
      <c r="AL218" s="51">
        <v>0.48510785000000001</v>
      </c>
      <c r="AM218" s="32">
        <f t="shared" si="43"/>
        <v>165</v>
      </c>
      <c r="AN218" t="str">
        <f>LOOKUP(AL218,'Info Sheet'!$L$2:$L$3,'Info Sheet'!$J$2:$J$3)</f>
        <v>Non-Rainy</v>
      </c>
      <c r="AO218">
        <f>IF(AN218='Info Sheet'!$J$3,'Info Sheet'!$M$3,'Info Sheet'!$M$2)</f>
        <v>1</v>
      </c>
      <c r="AP218">
        <f>ROUNDDOWN(IF((AM218*AO218)&gt;'Info Sheet'!$B$21,'Info Sheet'!$B$21,(AM218*AO218)),0)</f>
        <v>165</v>
      </c>
      <c r="AQ218">
        <f t="shared" si="39"/>
        <v>3770.2500000000005</v>
      </c>
      <c r="AR218">
        <f t="shared" si="40"/>
        <v>2810.2500000000005</v>
      </c>
    </row>
    <row r="219" spans="1:44">
      <c r="A219" s="44">
        <v>166</v>
      </c>
      <c r="B219" s="32">
        <v>0.4632594504389983</v>
      </c>
      <c r="C219" s="32">
        <f t="shared" si="41"/>
        <v>154</v>
      </c>
      <c r="D219" t="str">
        <f>LOOKUP(B219,'Info Sheet'!$L$2:$L$3,'Info Sheet'!$J$2:$J$3)</f>
        <v>Non-Rainy</v>
      </c>
      <c r="E219">
        <f>IF(D219='Info Sheet'!$J$3,'Info Sheet'!$M$3,'Info Sheet'!$M$2)</f>
        <v>1</v>
      </c>
      <c r="F219">
        <f>ROUNDDOWN(IF((C219*E219)&gt;'Info Sheet'!$B$21,'Info Sheet'!$B$21,(C219*E219)),0)</f>
        <v>154</v>
      </c>
      <c r="G219">
        <f t="shared" si="44"/>
        <v>3518.9</v>
      </c>
      <c r="H219">
        <f t="shared" si="33"/>
        <v>2558.9</v>
      </c>
      <c r="M219" s="44">
        <v>166</v>
      </c>
      <c r="N219" s="32">
        <v>0.33027379602461315</v>
      </c>
      <c r="O219" s="32">
        <f t="shared" si="34"/>
        <v>163</v>
      </c>
      <c r="P219" t="str">
        <f>LOOKUP(N219,'Info Sheet'!$L$2:$L$3,'Info Sheet'!$J$2:$J$3)</f>
        <v>Rainy, p</v>
      </c>
      <c r="Q219">
        <f>IF(P219='Info Sheet'!$J$3,'Info Sheet'!$M$3,'Info Sheet'!$M$2)</f>
        <v>0.7</v>
      </c>
      <c r="R219">
        <f>ROUNDDOWN(IF((O219*Q219)&gt;'Info Sheet'!$B$21,'Info Sheet'!$B$21,(O219*Q219)),0)</f>
        <v>114</v>
      </c>
      <c r="S219">
        <f t="shared" si="35"/>
        <v>2604.9</v>
      </c>
      <c r="T219">
        <f t="shared" si="36"/>
        <v>1644.9</v>
      </c>
      <c r="Y219" s="44">
        <v>166</v>
      </c>
      <c r="Z219" s="32">
        <v>2.935407878377394E-2</v>
      </c>
      <c r="AA219" s="32">
        <f t="shared" si="42"/>
        <v>152</v>
      </c>
      <c r="AB219" t="str">
        <f>LOOKUP(Z219,'Info Sheet'!$L$2:$L$3,'Info Sheet'!$J$2:$J$3)</f>
        <v>Rainy, p</v>
      </c>
      <c r="AC219">
        <f>IF(AB219='Info Sheet'!$J$3,'Info Sheet'!$M$3,'Info Sheet'!$M$2)</f>
        <v>0.7</v>
      </c>
      <c r="AD219">
        <f>ROUNDDOWN(IF((AA219*AC219)&gt;'Info Sheet'!$B$21,'Info Sheet'!$B$21,(AA219*AC219)),0)</f>
        <v>106</v>
      </c>
      <c r="AE219">
        <f t="shared" si="37"/>
        <v>2422.1000000000004</v>
      </c>
      <c r="AF219">
        <f t="shared" si="38"/>
        <v>1462.1000000000004</v>
      </c>
      <c r="AK219" s="44">
        <v>166</v>
      </c>
      <c r="AL219" s="51">
        <v>4.2372420000000001E-2</v>
      </c>
      <c r="AM219" s="32">
        <f t="shared" si="43"/>
        <v>137</v>
      </c>
      <c r="AN219" t="str">
        <f>LOOKUP(AL219,'Info Sheet'!$L$2:$L$3,'Info Sheet'!$J$2:$J$3)</f>
        <v>Rainy, p</v>
      </c>
      <c r="AO219">
        <f>IF(AN219='Info Sheet'!$J$3,'Info Sheet'!$M$3,'Info Sheet'!$M$2)</f>
        <v>0.7</v>
      </c>
      <c r="AP219">
        <f>ROUNDDOWN(IF((AM219*AO219)&gt;'Info Sheet'!$B$21,'Info Sheet'!$B$21,(AM219*AO219)),0)</f>
        <v>95</v>
      </c>
      <c r="AQ219">
        <f t="shared" si="39"/>
        <v>2170.75</v>
      </c>
      <c r="AR219">
        <f t="shared" si="40"/>
        <v>1210.75</v>
      </c>
    </row>
    <row r="220" spans="1:44">
      <c r="A220" s="44">
        <v>167</v>
      </c>
      <c r="B220" s="32">
        <v>0.97035805960215726</v>
      </c>
      <c r="C220" s="32">
        <f t="shared" si="41"/>
        <v>186</v>
      </c>
      <c r="D220" t="str">
        <f>LOOKUP(B220,'Info Sheet'!$L$2:$L$3,'Info Sheet'!$J$2:$J$3)</f>
        <v>Non-Rainy</v>
      </c>
      <c r="E220">
        <f>IF(D220='Info Sheet'!$J$3,'Info Sheet'!$M$3,'Info Sheet'!$M$2)</f>
        <v>1</v>
      </c>
      <c r="F220">
        <f>ROUNDDOWN(IF((C220*E220)&gt;'Info Sheet'!$B$21,'Info Sheet'!$B$21,(C220*E220)),0)</f>
        <v>186</v>
      </c>
      <c r="G220">
        <f t="shared" si="44"/>
        <v>4250.1000000000004</v>
      </c>
      <c r="H220">
        <f t="shared" si="33"/>
        <v>3290.1000000000004</v>
      </c>
      <c r="M220" s="44">
        <v>167</v>
      </c>
      <c r="N220" s="32">
        <v>0.15729568618677303</v>
      </c>
      <c r="O220" s="32">
        <f t="shared" si="34"/>
        <v>154</v>
      </c>
      <c r="P220" t="str">
        <f>LOOKUP(N220,'Info Sheet'!$L$2:$L$3,'Info Sheet'!$J$2:$J$3)</f>
        <v>Rainy, p</v>
      </c>
      <c r="Q220">
        <f>IF(P220='Info Sheet'!$J$3,'Info Sheet'!$M$3,'Info Sheet'!$M$2)</f>
        <v>0.7</v>
      </c>
      <c r="R220">
        <f>ROUNDDOWN(IF((O220*Q220)&gt;'Info Sheet'!$B$21,'Info Sheet'!$B$21,(O220*Q220)),0)</f>
        <v>107</v>
      </c>
      <c r="S220">
        <f t="shared" si="35"/>
        <v>2444.9500000000003</v>
      </c>
      <c r="T220">
        <f t="shared" si="36"/>
        <v>1484.9500000000003</v>
      </c>
      <c r="Y220" s="44">
        <v>167</v>
      </c>
      <c r="Z220" s="32">
        <v>0.53130738211793294</v>
      </c>
      <c r="AA220" s="32">
        <f t="shared" si="42"/>
        <v>187</v>
      </c>
      <c r="AB220" t="str">
        <f>LOOKUP(Z220,'Info Sheet'!$L$2:$L$3,'Info Sheet'!$J$2:$J$3)</f>
        <v>Non-Rainy</v>
      </c>
      <c r="AC220">
        <f>IF(AB220='Info Sheet'!$J$3,'Info Sheet'!$M$3,'Info Sheet'!$M$2)</f>
        <v>1</v>
      </c>
      <c r="AD220">
        <f>ROUNDDOWN(IF((AA220*AC220)&gt;'Info Sheet'!$B$21,'Info Sheet'!$B$21,(AA220*AC220)),0)</f>
        <v>187</v>
      </c>
      <c r="AE220">
        <f t="shared" si="37"/>
        <v>4272.95</v>
      </c>
      <c r="AF220">
        <f t="shared" si="38"/>
        <v>3312.95</v>
      </c>
      <c r="AK220" s="44">
        <v>167</v>
      </c>
      <c r="AL220" s="51">
        <v>0.87298047000000001</v>
      </c>
      <c r="AM220" s="32">
        <f t="shared" si="43"/>
        <v>185</v>
      </c>
      <c r="AN220" t="str">
        <f>LOOKUP(AL220,'Info Sheet'!$L$2:$L$3,'Info Sheet'!$J$2:$J$3)</f>
        <v>Non-Rainy</v>
      </c>
      <c r="AO220">
        <f>IF(AN220='Info Sheet'!$J$3,'Info Sheet'!$M$3,'Info Sheet'!$M$2)</f>
        <v>1</v>
      </c>
      <c r="AP220">
        <f>ROUNDDOWN(IF((AM220*AO220)&gt;'Info Sheet'!$B$21,'Info Sheet'!$B$21,(AM220*AO220)),0)</f>
        <v>185</v>
      </c>
      <c r="AQ220">
        <f t="shared" si="39"/>
        <v>4227.25</v>
      </c>
      <c r="AR220">
        <f t="shared" si="40"/>
        <v>3267.25</v>
      </c>
    </row>
    <row r="221" spans="1:44">
      <c r="A221" s="44">
        <v>168</v>
      </c>
      <c r="B221" s="32">
        <v>0.15064796648859646</v>
      </c>
      <c r="C221" s="32">
        <f t="shared" si="41"/>
        <v>139</v>
      </c>
      <c r="D221" t="str">
        <f>LOOKUP(B221,'Info Sheet'!$L$2:$L$3,'Info Sheet'!$J$2:$J$3)</f>
        <v>Rainy, p</v>
      </c>
      <c r="E221">
        <f>IF(D221='Info Sheet'!$J$3,'Info Sheet'!$M$3,'Info Sheet'!$M$2)</f>
        <v>0.7</v>
      </c>
      <c r="F221">
        <f>ROUNDDOWN(IF((C221*E221)&gt;'Info Sheet'!$B$21,'Info Sheet'!$B$21,(C221*E221)),0)</f>
        <v>97</v>
      </c>
      <c r="G221">
        <f t="shared" si="44"/>
        <v>2216.4500000000003</v>
      </c>
      <c r="H221">
        <f t="shared" si="33"/>
        <v>1256.4500000000003</v>
      </c>
      <c r="M221" s="44">
        <v>168</v>
      </c>
      <c r="N221" s="32">
        <v>0.66150958019463302</v>
      </c>
      <c r="O221" s="32">
        <f t="shared" si="34"/>
        <v>178</v>
      </c>
      <c r="P221" t="str">
        <f>LOOKUP(N221,'Info Sheet'!$L$2:$L$3,'Info Sheet'!$J$2:$J$3)</f>
        <v>Non-Rainy</v>
      </c>
      <c r="Q221">
        <f>IF(P221='Info Sheet'!$J$3,'Info Sheet'!$M$3,'Info Sheet'!$M$2)</f>
        <v>1</v>
      </c>
      <c r="R221">
        <f>ROUNDDOWN(IF((O221*Q221)&gt;'Info Sheet'!$B$21,'Info Sheet'!$B$21,(O221*Q221)),0)</f>
        <v>178</v>
      </c>
      <c r="S221">
        <f t="shared" si="35"/>
        <v>4067.3</v>
      </c>
      <c r="T221">
        <f t="shared" si="36"/>
        <v>3107.3</v>
      </c>
      <c r="Y221" s="44">
        <v>168</v>
      </c>
      <c r="Z221" s="32">
        <v>0.57770622440505315</v>
      </c>
      <c r="AA221" s="32">
        <f t="shared" si="42"/>
        <v>189</v>
      </c>
      <c r="AB221" t="str">
        <f>LOOKUP(Z221,'Info Sheet'!$L$2:$L$3,'Info Sheet'!$J$2:$J$3)</f>
        <v>Non-Rainy</v>
      </c>
      <c r="AC221">
        <f>IF(AB221='Info Sheet'!$J$3,'Info Sheet'!$M$3,'Info Sheet'!$M$2)</f>
        <v>1</v>
      </c>
      <c r="AD221">
        <f>ROUNDDOWN(IF((AA221*AC221)&gt;'Info Sheet'!$B$21,'Info Sheet'!$B$21,(AA221*AC221)),0)</f>
        <v>188</v>
      </c>
      <c r="AE221">
        <f t="shared" si="37"/>
        <v>4295.8</v>
      </c>
      <c r="AF221">
        <f t="shared" si="38"/>
        <v>3335.8</v>
      </c>
      <c r="AK221" s="44">
        <v>168</v>
      </c>
      <c r="AL221" s="51">
        <v>0.33941856999999998</v>
      </c>
      <c r="AM221" s="32">
        <f t="shared" si="43"/>
        <v>159</v>
      </c>
      <c r="AN221" t="str">
        <f>LOOKUP(AL221,'Info Sheet'!$L$2:$L$3,'Info Sheet'!$J$2:$J$3)</f>
        <v>Rainy, p</v>
      </c>
      <c r="AO221">
        <f>IF(AN221='Info Sheet'!$J$3,'Info Sheet'!$M$3,'Info Sheet'!$M$2)</f>
        <v>0.7</v>
      </c>
      <c r="AP221">
        <f>ROUNDDOWN(IF((AM221*AO221)&gt;'Info Sheet'!$B$21,'Info Sheet'!$B$21,(AM221*AO221)),0)</f>
        <v>111</v>
      </c>
      <c r="AQ221">
        <f t="shared" si="39"/>
        <v>2536.3500000000004</v>
      </c>
      <c r="AR221">
        <f t="shared" si="40"/>
        <v>1576.3500000000004</v>
      </c>
    </row>
    <row r="222" spans="1:44">
      <c r="A222" s="44">
        <v>169</v>
      </c>
      <c r="B222" s="32">
        <v>0.36046769524078626</v>
      </c>
      <c r="C222" s="32">
        <f t="shared" si="41"/>
        <v>150</v>
      </c>
      <c r="D222" t="str">
        <f>LOOKUP(B222,'Info Sheet'!$L$2:$L$3,'Info Sheet'!$J$2:$J$3)</f>
        <v>Rainy, p</v>
      </c>
      <c r="E222">
        <f>IF(D222='Info Sheet'!$J$3,'Info Sheet'!$M$3,'Info Sheet'!$M$2)</f>
        <v>0.7</v>
      </c>
      <c r="F222">
        <f>ROUNDDOWN(IF((C222*E222)&gt;'Info Sheet'!$B$21,'Info Sheet'!$B$21,(C222*E222)),0)</f>
        <v>105</v>
      </c>
      <c r="G222">
        <f t="shared" si="44"/>
        <v>2399.25</v>
      </c>
      <c r="H222">
        <f t="shared" si="33"/>
        <v>1439.25</v>
      </c>
      <c r="M222" s="44">
        <v>169</v>
      </c>
      <c r="N222" s="32">
        <v>0.92500720914102219</v>
      </c>
      <c r="O222" s="32">
        <f t="shared" si="34"/>
        <v>195</v>
      </c>
      <c r="P222" t="str">
        <f>LOOKUP(N222,'Info Sheet'!$L$2:$L$3,'Info Sheet'!$J$2:$J$3)</f>
        <v>Non-Rainy</v>
      </c>
      <c r="Q222">
        <f>IF(P222='Info Sheet'!$J$3,'Info Sheet'!$M$3,'Info Sheet'!$M$2)</f>
        <v>1</v>
      </c>
      <c r="R222">
        <f>ROUNDDOWN(IF((O222*Q222)&gt;'Info Sheet'!$B$21,'Info Sheet'!$B$21,(O222*Q222)),0)</f>
        <v>188</v>
      </c>
      <c r="S222">
        <f t="shared" si="35"/>
        <v>4295.8</v>
      </c>
      <c r="T222">
        <f t="shared" si="36"/>
        <v>3335.8</v>
      </c>
      <c r="Y222" s="44">
        <v>169</v>
      </c>
      <c r="Z222" s="32">
        <v>0.57322268692439793</v>
      </c>
      <c r="AA222" s="32">
        <f t="shared" si="42"/>
        <v>189</v>
      </c>
      <c r="AB222" t="str">
        <f>LOOKUP(Z222,'Info Sheet'!$L$2:$L$3,'Info Sheet'!$J$2:$J$3)</f>
        <v>Non-Rainy</v>
      </c>
      <c r="AC222">
        <f>IF(AB222='Info Sheet'!$J$3,'Info Sheet'!$M$3,'Info Sheet'!$M$2)</f>
        <v>1</v>
      </c>
      <c r="AD222">
        <f>ROUNDDOWN(IF((AA222*AC222)&gt;'Info Sheet'!$B$21,'Info Sheet'!$B$21,(AA222*AC222)),0)</f>
        <v>188</v>
      </c>
      <c r="AE222">
        <f t="shared" si="37"/>
        <v>4295.8</v>
      </c>
      <c r="AF222">
        <f t="shared" si="38"/>
        <v>3335.8</v>
      </c>
      <c r="AK222" s="44">
        <v>169</v>
      </c>
      <c r="AL222" s="51">
        <v>0.18732446999999999</v>
      </c>
      <c r="AM222" s="32">
        <f t="shared" si="43"/>
        <v>151</v>
      </c>
      <c r="AN222" t="str">
        <f>LOOKUP(AL222,'Info Sheet'!$L$2:$L$3,'Info Sheet'!$J$2:$J$3)</f>
        <v>Rainy, p</v>
      </c>
      <c r="AO222">
        <f>IF(AN222='Info Sheet'!$J$3,'Info Sheet'!$M$3,'Info Sheet'!$M$2)</f>
        <v>0.7</v>
      </c>
      <c r="AP222">
        <f>ROUNDDOWN(IF((AM222*AO222)&gt;'Info Sheet'!$B$21,'Info Sheet'!$B$21,(AM222*AO222)),0)</f>
        <v>105</v>
      </c>
      <c r="AQ222">
        <f t="shared" si="39"/>
        <v>2399.25</v>
      </c>
      <c r="AR222">
        <f t="shared" si="40"/>
        <v>1439.25</v>
      </c>
    </row>
    <row r="223" spans="1:44">
      <c r="A223" s="44">
        <v>170</v>
      </c>
      <c r="B223" s="32">
        <v>0.99615518743824749</v>
      </c>
      <c r="C223" s="32">
        <f t="shared" si="41"/>
        <v>198</v>
      </c>
      <c r="D223" t="str">
        <f>LOOKUP(B223,'Info Sheet'!$L$2:$L$3,'Info Sheet'!$J$2:$J$3)</f>
        <v>Non-Rainy</v>
      </c>
      <c r="E223">
        <f>IF(D223='Info Sheet'!$J$3,'Info Sheet'!$M$3,'Info Sheet'!$M$2)</f>
        <v>1</v>
      </c>
      <c r="F223">
        <f>ROUNDDOWN(IF((C223*E223)&gt;'Info Sheet'!$B$21,'Info Sheet'!$B$21,(C223*E223)),0)</f>
        <v>188</v>
      </c>
      <c r="G223">
        <f t="shared" si="44"/>
        <v>4295.8</v>
      </c>
      <c r="H223">
        <f t="shared" si="33"/>
        <v>3335.8</v>
      </c>
      <c r="M223" s="44">
        <v>170</v>
      </c>
      <c r="N223" s="32">
        <v>0.46609964476244514</v>
      </c>
      <c r="O223" s="32">
        <f t="shared" si="34"/>
        <v>169</v>
      </c>
      <c r="P223" t="str">
        <f>LOOKUP(N223,'Info Sheet'!$L$2:$L$3,'Info Sheet'!$J$2:$J$3)</f>
        <v>Non-Rainy</v>
      </c>
      <c r="Q223">
        <f>IF(P223='Info Sheet'!$J$3,'Info Sheet'!$M$3,'Info Sheet'!$M$2)</f>
        <v>1</v>
      </c>
      <c r="R223">
        <f>ROUNDDOWN(IF((O223*Q223)&gt;'Info Sheet'!$B$21,'Info Sheet'!$B$21,(O223*Q223)),0)</f>
        <v>169</v>
      </c>
      <c r="S223">
        <f t="shared" si="35"/>
        <v>3861.65</v>
      </c>
      <c r="T223">
        <f t="shared" si="36"/>
        <v>2901.65</v>
      </c>
      <c r="Y223" s="44">
        <v>170</v>
      </c>
      <c r="Z223" s="32">
        <v>0.9763511061061485</v>
      </c>
      <c r="AA223" s="32">
        <f t="shared" si="42"/>
        <v>221</v>
      </c>
      <c r="AB223" t="str">
        <f>LOOKUP(Z223,'Info Sheet'!$L$2:$L$3,'Info Sheet'!$J$2:$J$3)</f>
        <v>Non-Rainy</v>
      </c>
      <c r="AC223">
        <f>IF(AB223='Info Sheet'!$J$3,'Info Sheet'!$M$3,'Info Sheet'!$M$2)</f>
        <v>1</v>
      </c>
      <c r="AD223">
        <f>ROUNDDOWN(IF((AA223*AC223)&gt;'Info Sheet'!$B$21,'Info Sheet'!$B$21,(AA223*AC223)),0)</f>
        <v>188</v>
      </c>
      <c r="AE223">
        <f t="shared" si="37"/>
        <v>4295.8</v>
      </c>
      <c r="AF223">
        <f t="shared" si="38"/>
        <v>3335.8</v>
      </c>
      <c r="AK223" s="44">
        <v>170</v>
      </c>
      <c r="AL223" s="51">
        <v>0.57398099000000002</v>
      </c>
      <c r="AM223" s="32">
        <f t="shared" si="43"/>
        <v>169</v>
      </c>
      <c r="AN223" t="str">
        <f>LOOKUP(AL223,'Info Sheet'!$L$2:$L$3,'Info Sheet'!$J$2:$J$3)</f>
        <v>Non-Rainy</v>
      </c>
      <c r="AO223">
        <f>IF(AN223='Info Sheet'!$J$3,'Info Sheet'!$M$3,'Info Sheet'!$M$2)</f>
        <v>1</v>
      </c>
      <c r="AP223">
        <f>ROUNDDOWN(IF((AM223*AO223)&gt;'Info Sheet'!$B$21,'Info Sheet'!$B$21,(AM223*AO223)),0)</f>
        <v>169</v>
      </c>
      <c r="AQ223">
        <f t="shared" si="39"/>
        <v>3861.65</v>
      </c>
      <c r="AR223">
        <f t="shared" si="40"/>
        <v>2901.65</v>
      </c>
    </row>
    <row r="224" spans="1:44">
      <c r="A224" s="44">
        <v>171</v>
      </c>
      <c r="B224" s="32">
        <v>0.62031386545231915</v>
      </c>
      <c r="C224" s="32">
        <f t="shared" si="41"/>
        <v>160</v>
      </c>
      <c r="D224" t="str">
        <f>LOOKUP(B224,'Info Sheet'!$L$2:$L$3,'Info Sheet'!$J$2:$J$3)</f>
        <v>Non-Rainy</v>
      </c>
      <c r="E224">
        <f>IF(D224='Info Sheet'!$J$3,'Info Sheet'!$M$3,'Info Sheet'!$M$2)</f>
        <v>1</v>
      </c>
      <c r="F224">
        <f>ROUNDDOWN(IF((C224*E224)&gt;'Info Sheet'!$B$21,'Info Sheet'!$B$21,(C224*E224)),0)</f>
        <v>160</v>
      </c>
      <c r="G224">
        <f t="shared" si="44"/>
        <v>3656</v>
      </c>
      <c r="H224">
        <f t="shared" si="33"/>
        <v>2696</v>
      </c>
      <c r="M224" s="44">
        <v>171</v>
      </c>
      <c r="N224" s="32">
        <v>0.15499702256001713</v>
      </c>
      <c r="O224" s="32">
        <f t="shared" si="34"/>
        <v>154</v>
      </c>
      <c r="P224" t="str">
        <f>LOOKUP(N224,'Info Sheet'!$L$2:$L$3,'Info Sheet'!$J$2:$J$3)</f>
        <v>Rainy, p</v>
      </c>
      <c r="Q224">
        <f>IF(P224='Info Sheet'!$J$3,'Info Sheet'!$M$3,'Info Sheet'!$M$2)</f>
        <v>0.7</v>
      </c>
      <c r="R224">
        <f>ROUNDDOWN(IF((O224*Q224)&gt;'Info Sheet'!$B$21,'Info Sheet'!$B$21,(O224*Q224)),0)</f>
        <v>107</v>
      </c>
      <c r="S224">
        <f t="shared" si="35"/>
        <v>2444.9500000000003</v>
      </c>
      <c r="T224">
        <f t="shared" si="36"/>
        <v>1484.9500000000003</v>
      </c>
      <c r="Y224" s="44">
        <v>171</v>
      </c>
      <c r="Z224" s="32">
        <v>0.13307492470427051</v>
      </c>
      <c r="AA224" s="32">
        <f t="shared" si="42"/>
        <v>166</v>
      </c>
      <c r="AB224" t="str">
        <f>LOOKUP(Z224,'Info Sheet'!$L$2:$L$3,'Info Sheet'!$J$2:$J$3)</f>
        <v>Rainy, p</v>
      </c>
      <c r="AC224">
        <f>IF(AB224='Info Sheet'!$J$3,'Info Sheet'!$M$3,'Info Sheet'!$M$2)</f>
        <v>0.7</v>
      </c>
      <c r="AD224">
        <f>ROUNDDOWN(IF((AA224*AC224)&gt;'Info Sheet'!$B$21,'Info Sheet'!$B$21,(AA224*AC224)),0)</f>
        <v>116</v>
      </c>
      <c r="AE224">
        <f t="shared" si="37"/>
        <v>2650.6000000000004</v>
      </c>
      <c r="AF224">
        <f t="shared" si="38"/>
        <v>1690.6000000000004</v>
      </c>
      <c r="AK224" s="44">
        <v>171</v>
      </c>
      <c r="AL224" s="51">
        <v>0.14387369999999999</v>
      </c>
      <c r="AM224" s="32">
        <f t="shared" si="43"/>
        <v>148</v>
      </c>
      <c r="AN224" t="str">
        <f>LOOKUP(AL224,'Info Sheet'!$L$2:$L$3,'Info Sheet'!$J$2:$J$3)</f>
        <v>Rainy, p</v>
      </c>
      <c r="AO224">
        <f>IF(AN224='Info Sheet'!$J$3,'Info Sheet'!$M$3,'Info Sheet'!$M$2)</f>
        <v>0.7</v>
      </c>
      <c r="AP224">
        <f>ROUNDDOWN(IF((AM224*AO224)&gt;'Info Sheet'!$B$21,'Info Sheet'!$B$21,(AM224*AO224)),0)</f>
        <v>103</v>
      </c>
      <c r="AQ224">
        <f t="shared" si="39"/>
        <v>2353.5500000000002</v>
      </c>
      <c r="AR224">
        <f t="shared" si="40"/>
        <v>1393.5500000000002</v>
      </c>
    </row>
    <row r="225" spans="1:44">
      <c r="A225" s="44">
        <v>172</v>
      </c>
      <c r="B225" s="32">
        <v>0.90077928088845016</v>
      </c>
      <c r="C225" s="32">
        <f t="shared" si="41"/>
        <v>176</v>
      </c>
      <c r="D225" t="str">
        <f>LOOKUP(B225,'Info Sheet'!$L$2:$L$3,'Info Sheet'!$J$2:$J$3)</f>
        <v>Non-Rainy</v>
      </c>
      <c r="E225">
        <f>IF(D225='Info Sheet'!$J$3,'Info Sheet'!$M$3,'Info Sheet'!$M$2)</f>
        <v>1</v>
      </c>
      <c r="F225">
        <f>ROUNDDOWN(IF((C225*E225)&gt;'Info Sheet'!$B$21,'Info Sheet'!$B$21,(C225*E225)),0)</f>
        <v>176</v>
      </c>
      <c r="G225">
        <f t="shared" si="44"/>
        <v>4021.6000000000004</v>
      </c>
      <c r="H225">
        <f t="shared" si="33"/>
        <v>3061.6000000000004</v>
      </c>
      <c r="M225" s="44">
        <v>172</v>
      </c>
      <c r="N225" s="32">
        <v>0.75011808705458327</v>
      </c>
      <c r="O225" s="32">
        <f t="shared" si="34"/>
        <v>182</v>
      </c>
      <c r="P225" t="str">
        <f>LOOKUP(N225,'Info Sheet'!$L$2:$L$3,'Info Sheet'!$J$2:$J$3)</f>
        <v>Non-Rainy</v>
      </c>
      <c r="Q225">
        <f>IF(P225='Info Sheet'!$J$3,'Info Sheet'!$M$3,'Info Sheet'!$M$2)</f>
        <v>1</v>
      </c>
      <c r="R225">
        <f>ROUNDDOWN(IF((O225*Q225)&gt;'Info Sheet'!$B$21,'Info Sheet'!$B$21,(O225*Q225)),0)</f>
        <v>182</v>
      </c>
      <c r="S225">
        <f t="shared" si="35"/>
        <v>4158.7</v>
      </c>
      <c r="T225">
        <f t="shared" si="36"/>
        <v>3198.7</v>
      </c>
      <c r="Y225" s="44">
        <v>172</v>
      </c>
      <c r="Z225" s="32">
        <v>0.59083598370944324</v>
      </c>
      <c r="AA225" s="32">
        <f t="shared" si="42"/>
        <v>190</v>
      </c>
      <c r="AB225" t="str">
        <f>LOOKUP(Z225,'Info Sheet'!$L$2:$L$3,'Info Sheet'!$J$2:$J$3)</f>
        <v>Non-Rainy</v>
      </c>
      <c r="AC225">
        <f>IF(AB225='Info Sheet'!$J$3,'Info Sheet'!$M$3,'Info Sheet'!$M$2)</f>
        <v>1</v>
      </c>
      <c r="AD225">
        <f>ROUNDDOWN(IF((AA225*AC225)&gt;'Info Sheet'!$B$21,'Info Sheet'!$B$21,(AA225*AC225)),0)</f>
        <v>188</v>
      </c>
      <c r="AE225">
        <f t="shared" si="37"/>
        <v>4295.8</v>
      </c>
      <c r="AF225">
        <f t="shared" si="38"/>
        <v>3335.8</v>
      </c>
      <c r="AK225" s="44">
        <v>172</v>
      </c>
      <c r="AL225" s="51">
        <v>0.30142595</v>
      </c>
      <c r="AM225" s="32">
        <f t="shared" si="43"/>
        <v>157</v>
      </c>
      <c r="AN225" t="str">
        <f>LOOKUP(AL225,'Info Sheet'!$L$2:$L$3,'Info Sheet'!$J$2:$J$3)</f>
        <v>Rainy, p</v>
      </c>
      <c r="AO225">
        <f>IF(AN225='Info Sheet'!$J$3,'Info Sheet'!$M$3,'Info Sheet'!$M$2)</f>
        <v>0.7</v>
      </c>
      <c r="AP225">
        <f>ROUNDDOWN(IF((AM225*AO225)&gt;'Info Sheet'!$B$21,'Info Sheet'!$B$21,(AM225*AO225)),0)</f>
        <v>109</v>
      </c>
      <c r="AQ225">
        <f t="shared" si="39"/>
        <v>2490.65</v>
      </c>
      <c r="AR225">
        <f t="shared" si="40"/>
        <v>1530.65</v>
      </c>
    </row>
    <row r="226" spans="1:44">
      <c r="A226" s="44">
        <v>173</v>
      </c>
      <c r="B226" s="32">
        <v>0.78066844674625457</v>
      </c>
      <c r="C226" s="32">
        <f t="shared" si="41"/>
        <v>168</v>
      </c>
      <c r="D226" t="str">
        <f>LOOKUP(B226,'Info Sheet'!$L$2:$L$3,'Info Sheet'!$J$2:$J$3)</f>
        <v>Non-Rainy</v>
      </c>
      <c r="E226">
        <f>IF(D226='Info Sheet'!$J$3,'Info Sheet'!$M$3,'Info Sheet'!$M$2)</f>
        <v>1</v>
      </c>
      <c r="F226">
        <f>ROUNDDOWN(IF((C226*E226)&gt;'Info Sheet'!$B$21,'Info Sheet'!$B$21,(C226*E226)),0)</f>
        <v>168</v>
      </c>
      <c r="G226">
        <f t="shared" si="44"/>
        <v>3838.8</v>
      </c>
      <c r="H226">
        <f t="shared" si="33"/>
        <v>2878.8</v>
      </c>
      <c r="M226" s="44">
        <v>173</v>
      </c>
      <c r="N226" s="32">
        <v>0.87977571957727774</v>
      </c>
      <c r="O226" s="32">
        <f t="shared" si="34"/>
        <v>190</v>
      </c>
      <c r="P226" t="str">
        <f>LOOKUP(N226,'Info Sheet'!$L$2:$L$3,'Info Sheet'!$J$2:$J$3)</f>
        <v>Non-Rainy</v>
      </c>
      <c r="Q226">
        <f>IF(P226='Info Sheet'!$J$3,'Info Sheet'!$M$3,'Info Sheet'!$M$2)</f>
        <v>1</v>
      </c>
      <c r="R226">
        <f>ROUNDDOWN(IF((O226*Q226)&gt;'Info Sheet'!$B$21,'Info Sheet'!$B$21,(O226*Q226)),0)</f>
        <v>188</v>
      </c>
      <c r="S226">
        <f t="shared" si="35"/>
        <v>4295.8</v>
      </c>
      <c r="T226">
        <f t="shared" si="36"/>
        <v>3335.8</v>
      </c>
      <c r="Y226" s="44">
        <v>173</v>
      </c>
      <c r="Z226" s="32">
        <v>0.53310972941672286</v>
      </c>
      <c r="AA226" s="32">
        <f t="shared" si="42"/>
        <v>187</v>
      </c>
      <c r="AB226" t="str">
        <f>LOOKUP(Z226,'Info Sheet'!$L$2:$L$3,'Info Sheet'!$J$2:$J$3)</f>
        <v>Non-Rainy</v>
      </c>
      <c r="AC226">
        <f>IF(AB226='Info Sheet'!$J$3,'Info Sheet'!$M$3,'Info Sheet'!$M$2)</f>
        <v>1</v>
      </c>
      <c r="AD226">
        <f>ROUNDDOWN(IF((AA226*AC226)&gt;'Info Sheet'!$B$21,'Info Sheet'!$B$21,(AA226*AC226)),0)</f>
        <v>187</v>
      </c>
      <c r="AE226">
        <f t="shared" si="37"/>
        <v>4272.95</v>
      </c>
      <c r="AF226">
        <f t="shared" si="38"/>
        <v>3312.95</v>
      </c>
      <c r="AK226" s="44">
        <v>173</v>
      </c>
      <c r="AL226" s="51">
        <v>0.18711575</v>
      </c>
      <c r="AM226" s="32">
        <f t="shared" si="43"/>
        <v>151</v>
      </c>
      <c r="AN226" t="str">
        <f>LOOKUP(AL226,'Info Sheet'!$L$2:$L$3,'Info Sheet'!$J$2:$J$3)</f>
        <v>Rainy, p</v>
      </c>
      <c r="AO226">
        <f>IF(AN226='Info Sheet'!$J$3,'Info Sheet'!$M$3,'Info Sheet'!$M$2)</f>
        <v>0.7</v>
      </c>
      <c r="AP226">
        <f>ROUNDDOWN(IF((AM226*AO226)&gt;'Info Sheet'!$B$21,'Info Sheet'!$B$21,(AM226*AO226)),0)</f>
        <v>105</v>
      </c>
      <c r="AQ226">
        <f t="shared" si="39"/>
        <v>2399.25</v>
      </c>
      <c r="AR226">
        <f t="shared" si="40"/>
        <v>1439.25</v>
      </c>
    </row>
    <row r="227" spans="1:44">
      <c r="A227" s="44">
        <v>174</v>
      </c>
      <c r="B227" s="32">
        <v>0.35172531097513948</v>
      </c>
      <c r="C227" s="32">
        <f t="shared" si="41"/>
        <v>149</v>
      </c>
      <c r="D227" t="str">
        <f>LOOKUP(B227,'Info Sheet'!$L$2:$L$3,'Info Sheet'!$J$2:$J$3)</f>
        <v>Rainy, p</v>
      </c>
      <c r="E227">
        <f>IF(D227='Info Sheet'!$J$3,'Info Sheet'!$M$3,'Info Sheet'!$M$2)</f>
        <v>0.7</v>
      </c>
      <c r="F227">
        <f>ROUNDDOWN(IF((C227*E227)&gt;'Info Sheet'!$B$21,'Info Sheet'!$B$21,(C227*E227)),0)</f>
        <v>104</v>
      </c>
      <c r="G227">
        <f t="shared" si="44"/>
        <v>2376.4</v>
      </c>
      <c r="H227">
        <f t="shared" si="33"/>
        <v>1416.4</v>
      </c>
      <c r="M227" s="44">
        <v>174</v>
      </c>
      <c r="N227" s="32">
        <v>0.76511228156777744</v>
      </c>
      <c r="O227" s="32">
        <f t="shared" si="34"/>
        <v>183</v>
      </c>
      <c r="P227" t="str">
        <f>LOOKUP(N227,'Info Sheet'!$L$2:$L$3,'Info Sheet'!$J$2:$J$3)</f>
        <v>Non-Rainy</v>
      </c>
      <c r="Q227">
        <f>IF(P227='Info Sheet'!$J$3,'Info Sheet'!$M$3,'Info Sheet'!$M$2)</f>
        <v>1</v>
      </c>
      <c r="R227">
        <f>ROUNDDOWN(IF((O227*Q227)&gt;'Info Sheet'!$B$21,'Info Sheet'!$B$21,(O227*Q227)),0)</f>
        <v>183</v>
      </c>
      <c r="S227">
        <f t="shared" si="35"/>
        <v>4181.55</v>
      </c>
      <c r="T227">
        <f t="shared" si="36"/>
        <v>3221.55</v>
      </c>
      <c r="Y227" s="44">
        <v>174</v>
      </c>
      <c r="Z227" s="32">
        <v>0.28747094874000334</v>
      </c>
      <c r="AA227" s="32">
        <f t="shared" si="42"/>
        <v>176</v>
      </c>
      <c r="AB227" t="str">
        <f>LOOKUP(Z227,'Info Sheet'!$L$2:$L$3,'Info Sheet'!$J$2:$J$3)</f>
        <v>Rainy, p</v>
      </c>
      <c r="AC227">
        <f>IF(AB227='Info Sheet'!$J$3,'Info Sheet'!$M$3,'Info Sheet'!$M$2)</f>
        <v>0.7</v>
      </c>
      <c r="AD227">
        <f>ROUNDDOWN(IF((AA227*AC227)&gt;'Info Sheet'!$B$21,'Info Sheet'!$B$21,(AA227*AC227)),0)</f>
        <v>123</v>
      </c>
      <c r="AE227">
        <f t="shared" si="37"/>
        <v>2810.55</v>
      </c>
      <c r="AF227">
        <f t="shared" si="38"/>
        <v>1850.5500000000002</v>
      </c>
      <c r="AK227" s="44">
        <v>174</v>
      </c>
      <c r="AL227" s="51">
        <v>0.48223421</v>
      </c>
      <c r="AM227" s="32">
        <f t="shared" si="43"/>
        <v>165</v>
      </c>
      <c r="AN227" t="str">
        <f>LOOKUP(AL227,'Info Sheet'!$L$2:$L$3,'Info Sheet'!$J$2:$J$3)</f>
        <v>Non-Rainy</v>
      </c>
      <c r="AO227">
        <f>IF(AN227='Info Sheet'!$J$3,'Info Sheet'!$M$3,'Info Sheet'!$M$2)</f>
        <v>1</v>
      </c>
      <c r="AP227">
        <f>ROUNDDOWN(IF((AM227*AO227)&gt;'Info Sheet'!$B$21,'Info Sheet'!$B$21,(AM227*AO227)),0)</f>
        <v>165</v>
      </c>
      <c r="AQ227">
        <f t="shared" si="39"/>
        <v>3770.2500000000005</v>
      </c>
      <c r="AR227">
        <f t="shared" si="40"/>
        <v>2810.2500000000005</v>
      </c>
    </row>
    <row r="228" spans="1:44">
      <c r="A228" s="44">
        <v>175</v>
      </c>
      <c r="B228" s="32">
        <v>0.13368038884854805</v>
      </c>
      <c r="C228" s="32">
        <f t="shared" si="41"/>
        <v>138</v>
      </c>
      <c r="D228" t="str">
        <f>LOOKUP(B228,'Info Sheet'!$L$2:$L$3,'Info Sheet'!$J$2:$J$3)</f>
        <v>Rainy, p</v>
      </c>
      <c r="E228">
        <f>IF(D228='Info Sheet'!$J$3,'Info Sheet'!$M$3,'Info Sheet'!$M$2)</f>
        <v>0.7</v>
      </c>
      <c r="F228">
        <f>ROUNDDOWN(IF((C228*E228)&gt;'Info Sheet'!$B$21,'Info Sheet'!$B$21,(C228*E228)),0)</f>
        <v>96</v>
      </c>
      <c r="G228">
        <f t="shared" si="44"/>
        <v>2193.6000000000004</v>
      </c>
      <c r="H228">
        <f t="shared" si="33"/>
        <v>1233.6000000000004</v>
      </c>
      <c r="M228" s="44">
        <v>175</v>
      </c>
      <c r="N228" s="32">
        <v>2.8681990005806624E-3</v>
      </c>
      <c r="O228" s="32">
        <f t="shared" si="34"/>
        <v>125</v>
      </c>
      <c r="P228" t="str">
        <f>LOOKUP(N228,'Info Sheet'!$L$2:$L$3,'Info Sheet'!$J$2:$J$3)</f>
        <v>Rainy, p</v>
      </c>
      <c r="Q228">
        <f>IF(P228='Info Sheet'!$J$3,'Info Sheet'!$M$3,'Info Sheet'!$M$2)</f>
        <v>0.7</v>
      </c>
      <c r="R228">
        <f>ROUNDDOWN(IF((O228*Q228)&gt;'Info Sheet'!$B$21,'Info Sheet'!$B$21,(O228*Q228)),0)</f>
        <v>87</v>
      </c>
      <c r="S228">
        <f t="shared" si="35"/>
        <v>1987.95</v>
      </c>
      <c r="T228">
        <f t="shared" si="36"/>
        <v>1027.95</v>
      </c>
      <c r="Y228" s="44">
        <v>175</v>
      </c>
      <c r="Z228" s="32">
        <v>0.9010751431802636</v>
      </c>
      <c r="AA228" s="32">
        <f t="shared" si="42"/>
        <v>209</v>
      </c>
      <c r="AB228" t="str">
        <f>LOOKUP(Z228,'Info Sheet'!$L$2:$L$3,'Info Sheet'!$J$2:$J$3)</f>
        <v>Non-Rainy</v>
      </c>
      <c r="AC228">
        <f>IF(AB228='Info Sheet'!$J$3,'Info Sheet'!$M$3,'Info Sheet'!$M$2)</f>
        <v>1</v>
      </c>
      <c r="AD228">
        <f>ROUNDDOWN(IF((AA228*AC228)&gt;'Info Sheet'!$B$21,'Info Sheet'!$B$21,(AA228*AC228)),0)</f>
        <v>188</v>
      </c>
      <c r="AE228">
        <f t="shared" si="37"/>
        <v>4295.8</v>
      </c>
      <c r="AF228">
        <f t="shared" si="38"/>
        <v>3335.8</v>
      </c>
      <c r="AK228" s="44">
        <v>175</v>
      </c>
      <c r="AL228" s="51">
        <v>0.92735416000000004</v>
      </c>
      <c r="AM228" s="32">
        <f t="shared" si="43"/>
        <v>190</v>
      </c>
      <c r="AN228" t="str">
        <f>LOOKUP(AL228,'Info Sheet'!$L$2:$L$3,'Info Sheet'!$J$2:$J$3)</f>
        <v>Non-Rainy</v>
      </c>
      <c r="AO228">
        <f>IF(AN228='Info Sheet'!$J$3,'Info Sheet'!$M$3,'Info Sheet'!$M$2)</f>
        <v>1</v>
      </c>
      <c r="AP228">
        <f>ROUNDDOWN(IF((AM228*AO228)&gt;'Info Sheet'!$B$21,'Info Sheet'!$B$21,(AM228*AO228)),0)</f>
        <v>188</v>
      </c>
      <c r="AQ228">
        <f t="shared" si="39"/>
        <v>4295.8</v>
      </c>
      <c r="AR228">
        <f t="shared" si="40"/>
        <v>3335.8</v>
      </c>
    </row>
    <row r="229" spans="1:44">
      <c r="A229" s="44">
        <v>176</v>
      </c>
      <c r="B229" s="32">
        <v>0.10128307410097104</v>
      </c>
      <c r="C229" s="32">
        <f t="shared" si="41"/>
        <v>135</v>
      </c>
      <c r="D229" t="str">
        <f>LOOKUP(B229,'Info Sheet'!$L$2:$L$3,'Info Sheet'!$J$2:$J$3)</f>
        <v>Rainy, p</v>
      </c>
      <c r="E229">
        <f>IF(D229='Info Sheet'!$J$3,'Info Sheet'!$M$3,'Info Sheet'!$M$2)</f>
        <v>0.7</v>
      </c>
      <c r="F229">
        <f>ROUNDDOWN(IF((C229*E229)&gt;'Info Sheet'!$B$21,'Info Sheet'!$B$21,(C229*E229)),0)</f>
        <v>94</v>
      </c>
      <c r="G229">
        <f t="shared" si="44"/>
        <v>2147.9</v>
      </c>
      <c r="H229">
        <f t="shared" si="33"/>
        <v>1187.9000000000001</v>
      </c>
      <c r="M229" s="44">
        <v>176</v>
      </c>
      <c r="N229" s="32">
        <v>0.76194087100335017</v>
      </c>
      <c r="O229" s="32">
        <f t="shared" si="34"/>
        <v>183</v>
      </c>
      <c r="P229" t="str">
        <f>LOOKUP(N229,'Info Sheet'!$L$2:$L$3,'Info Sheet'!$J$2:$J$3)</f>
        <v>Non-Rainy</v>
      </c>
      <c r="Q229">
        <f>IF(P229='Info Sheet'!$J$3,'Info Sheet'!$M$3,'Info Sheet'!$M$2)</f>
        <v>1</v>
      </c>
      <c r="R229">
        <f>ROUNDDOWN(IF((O229*Q229)&gt;'Info Sheet'!$B$21,'Info Sheet'!$B$21,(O229*Q229)),0)</f>
        <v>183</v>
      </c>
      <c r="S229">
        <f t="shared" si="35"/>
        <v>4181.55</v>
      </c>
      <c r="T229">
        <f t="shared" si="36"/>
        <v>3221.55</v>
      </c>
      <c r="Y229" s="44">
        <v>176</v>
      </c>
      <c r="Z229" s="32">
        <v>0.93247375881589523</v>
      </c>
      <c r="AA229" s="32">
        <f t="shared" si="42"/>
        <v>212</v>
      </c>
      <c r="AB229" t="str">
        <f>LOOKUP(Z229,'Info Sheet'!$L$2:$L$3,'Info Sheet'!$J$2:$J$3)</f>
        <v>Non-Rainy</v>
      </c>
      <c r="AC229">
        <f>IF(AB229='Info Sheet'!$J$3,'Info Sheet'!$M$3,'Info Sheet'!$M$2)</f>
        <v>1</v>
      </c>
      <c r="AD229">
        <f>ROUNDDOWN(IF((AA229*AC229)&gt;'Info Sheet'!$B$21,'Info Sheet'!$B$21,(AA229*AC229)),0)</f>
        <v>188</v>
      </c>
      <c r="AE229">
        <f t="shared" si="37"/>
        <v>4295.8</v>
      </c>
      <c r="AF229">
        <f t="shared" si="38"/>
        <v>3335.8</v>
      </c>
      <c r="AK229" s="44">
        <v>176</v>
      </c>
      <c r="AL229" s="51">
        <v>0.24837169000000001</v>
      </c>
      <c r="AM229" s="32">
        <f t="shared" si="43"/>
        <v>155</v>
      </c>
      <c r="AN229" t="str">
        <f>LOOKUP(AL229,'Info Sheet'!$L$2:$L$3,'Info Sheet'!$J$2:$J$3)</f>
        <v>Rainy, p</v>
      </c>
      <c r="AO229">
        <f>IF(AN229='Info Sheet'!$J$3,'Info Sheet'!$M$3,'Info Sheet'!$M$2)</f>
        <v>0.7</v>
      </c>
      <c r="AP229">
        <f>ROUNDDOWN(IF((AM229*AO229)&gt;'Info Sheet'!$B$21,'Info Sheet'!$B$21,(AM229*AO229)),0)</f>
        <v>108</v>
      </c>
      <c r="AQ229">
        <f t="shared" si="39"/>
        <v>2467.8000000000002</v>
      </c>
      <c r="AR229">
        <f t="shared" si="40"/>
        <v>1507.8000000000002</v>
      </c>
    </row>
    <row r="230" spans="1:44">
      <c r="A230" s="44">
        <v>177</v>
      </c>
      <c r="B230" s="32">
        <v>0.74581544066349748</v>
      </c>
      <c r="C230" s="32">
        <f t="shared" si="41"/>
        <v>166</v>
      </c>
      <c r="D230" t="str">
        <f>LOOKUP(B230,'Info Sheet'!$L$2:$L$3,'Info Sheet'!$J$2:$J$3)</f>
        <v>Non-Rainy</v>
      </c>
      <c r="E230">
        <f>IF(D230='Info Sheet'!$J$3,'Info Sheet'!$M$3,'Info Sheet'!$M$2)</f>
        <v>1</v>
      </c>
      <c r="F230">
        <f>ROUNDDOWN(IF((C230*E230)&gt;'Info Sheet'!$B$21,'Info Sheet'!$B$21,(C230*E230)),0)</f>
        <v>166</v>
      </c>
      <c r="G230">
        <f t="shared" si="44"/>
        <v>3793.1000000000004</v>
      </c>
      <c r="H230">
        <f t="shared" si="33"/>
        <v>2833.1000000000004</v>
      </c>
      <c r="M230" s="44">
        <v>177</v>
      </c>
      <c r="N230" s="32">
        <v>0.34503743127500275</v>
      </c>
      <c r="O230" s="32">
        <f t="shared" si="34"/>
        <v>164</v>
      </c>
      <c r="P230" t="str">
        <f>LOOKUP(N230,'Info Sheet'!$L$2:$L$3,'Info Sheet'!$J$2:$J$3)</f>
        <v>Rainy, p</v>
      </c>
      <c r="Q230">
        <f>IF(P230='Info Sheet'!$J$3,'Info Sheet'!$M$3,'Info Sheet'!$M$2)</f>
        <v>0.7</v>
      </c>
      <c r="R230">
        <f>ROUNDDOWN(IF((O230*Q230)&gt;'Info Sheet'!$B$21,'Info Sheet'!$B$21,(O230*Q230)),0)</f>
        <v>114</v>
      </c>
      <c r="S230">
        <f t="shared" si="35"/>
        <v>2604.9</v>
      </c>
      <c r="T230">
        <f t="shared" si="36"/>
        <v>1644.9</v>
      </c>
      <c r="Y230" s="44">
        <v>177</v>
      </c>
      <c r="Z230" s="32">
        <v>0.53086272718987382</v>
      </c>
      <c r="AA230" s="32">
        <f t="shared" si="42"/>
        <v>187</v>
      </c>
      <c r="AB230" t="str">
        <f>LOOKUP(Z230,'Info Sheet'!$L$2:$L$3,'Info Sheet'!$J$2:$J$3)</f>
        <v>Non-Rainy</v>
      </c>
      <c r="AC230">
        <f>IF(AB230='Info Sheet'!$J$3,'Info Sheet'!$M$3,'Info Sheet'!$M$2)</f>
        <v>1</v>
      </c>
      <c r="AD230">
        <f>ROUNDDOWN(IF((AA230*AC230)&gt;'Info Sheet'!$B$21,'Info Sheet'!$B$21,(AA230*AC230)),0)</f>
        <v>187</v>
      </c>
      <c r="AE230">
        <f t="shared" si="37"/>
        <v>4272.95</v>
      </c>
      <c r="AF230">
        <f t="shared" si="38"/>
        <v>3312.95</v>
      </c>
      <c r="AK230" s="44">
        <v>177</v>
      </c>
      <c r="AL230" s="51">
        <v>0.69823588999999997</v>
      </c>
      <c r="AM230" s="32">
        <f t="shared" si="43"/>
        <v>174</v>
      </c>
      <c r="AN230" t="str">
        <f>LOOKUP(AL230,'Info Sheet'!$L$2:$L$3,'Info Sheet'!$J$2:$J$3)</f>
        <v>Non-Rainy</v>
      </c>
      <c r="AO230">
        <f>IF(AN230='Info Sheet'!$J$3,'Info Sheet'!$M$3,'Info Sheet'!$M$2)</f>
        <v>1</v>
      </c>
      <c r="AP230">
        <f>ROUNDDOWN(IF((AM230*AO230)&gt;'Info Sheet'!$B$21,'Info Sheet'!$B$21,(AM230*AO230)),0)</f>
        <v>174</v>
      </c>
      <c r="AQ230">
        <f t="shared" si="39"/>
        <v>3975.9</v>
      </c>
      <c r="AR230">
        <f t="shared" si="40"/>
        <v>3015.9</v>
      </c>
    </row>
    <row r="231" spans="1:44">
      <c r="A231" s="44">
        <v>178</v>
      </c>
      <c r="B231" s="32">
        <v>0.8552261461323919</v>
      </c>
      <c r="C231" s="32">
        <f t="shared" si="41"/>
        <v>172</v>
      </c>
      <c r="D231" t="str">
        <f>LOOKUP(B231,'Info Sheet'!$L$2:$L$3,'Info Sheet'!$J$2:$J$3)</f>
        <v>Non-Rainy</v>
      </c>
      <c r="E231">
        <f>IF(D231='Info Sheet'!$J$3,'Info Sheet'!$M$3,'Info Sheet'!$M$2)</f>
        <v>1</v>
      </c>
      <c r="F231">
        <f>ROUNDDOWN(IF((C231*E231)&gt;'Info Sheet'!$B$21,'Info Sheet'!$B$21,(C231*E231)),0)</f>
        <v>172</v>
      </c>
      <c r="G231">
        <f t="shared" si="44"/>
        <v>3930.2000000000003</v>
      </c>
      <c r="H231">
        <f t="shared" si="33"/>
        <v>2970.2000000000003</v>
      </c>
      <c r="M231" s="44">
        <v>178</v>
      </c>
      <c r="N231" s="32">
        <v>0.35890010882077394</v>
      </c>
      <c r="O231" s="32">
        <f t="shared" si="34"/>
        <v>165</v>
      </c>
      <c r="P231" t="str">
        <f>LOOKUP(N231,'Info Sheet'!$L$2:$L$3,'Info Sheet'!$J$2:$J$3)</f>
        <v>Rainy, p</v>
      </c>
      <c r="Q231">
        <f>IF(P231='Info Sheet'!$J$3,'Info Sheet'!$M$3,'Info Sheet'!$M$2)</f>
        <v>0.7</v>
      </c>
      <c r="R231">
        <f>ROUNDDOWN(IF((O231*Q231)&gt;'Info Sheet'!$B$21,'Info Sheet'!$B$21,(O231*Q231)),0)</f>
        <v>115</v>
      </c>
      <c r="S231">
        <f t="shared" si="35"/>
        <v>2627.75</v>
      </c>
      <c r="T231">
        <f t="shared" si="36"/>
        <v>1667.75</v>
      </c>
      <c r="Y231" s="44">
        <v>178</v>
      </c>
      <c r="Z231" s="32">
        <v>0.84493515033154443</v>
      </c>
      <c r="AA231" s="32">
        <f t="shared" si="42"/>
        <v>204</v>
      </c>
      <c r="AB231" t="str">
        <f>LOOKUP(Z231,'Info Sheet'!$L$2:$L$3,'Info Sheet'!$J$2:$J$3)</f>
        <v>Non-Rainy</v>
      </c>
      <c r="AC231">
        <f>IF(AB231='Info Sheet'!$J$3,'Info Sheet'!$M$3,'Info Sheet'!$M$2)</f>
        <v>1</v>
      </c>
      <c r="AD231">
        <f>ROUNDDOWN(IF((AA231*AC231)&gt;'Info Sheet'!$B$21,'Info Sheet'!$B$21,(AA231*AC231)),0)</f>
        <v>188</v>
      </c>
      <c r="AE231">
        <f t="shared" si="37"/>
        <v>4295.8</v>
      </c>
      <c r="AF231">
        <f t="shared" si="38"/>
        <v>3335.8</v>
      </c>
      <c r="AK231" s="44">
        <v>178</v>
      </c>
      <c r="AL231" s="51">
        <v>0.35227753000000001</v>
      </c>
      <c r="AM231" s="32">
        <f t="shared" si="43"/>
        <v>160</v>
      </c>
      <c r="AN231" t="str">
        <f>LOOKUP(AL231,'Info Sheet'!$L$2:$L$3,'Info Sheet'!$J$2:$J$3)</f>
        <v>Rainy, p</v>
      </c>
      <c r="AO231">
        <f>IF(AN231='Info Sheet'!$J$3,'Info Sheet'!$M$3,'Info Sheet'!$M$2)</f>
        <v>0.7</v>
      </c>
      <c r="AP231">
        <f>ROUNDDOWN(IF((AM231*AO231)&gt;'Info Sheet'!$B$21,'Info Sheet'!$B$21,(AM231*AO231)),0)</f>
        <v>112</v>
      </c>
      <c r="AQ231">
        <f t="shared" si="39"/>
        <v>2559.2000000000003</v>
      </c>
      <c r="AR231">
        <f t="shared" si="40"/>
        <v>1599.2000000000003</v>
      </c>
    </row>
    <row r="232" spans="1:44">
      <c r="A232" s="44">
        <v>179</v>
      </c>
      <c r="B232" s="32">
        <v>0.81429960007637203</v>
      </c>
      <c r="C232" s="32">
        <f t="shared" si="41"/>
        <v>170</v>
      </c>
      <c r="D232" t="str">
        <f>LOOKUP(B232,'Info Sheet'!$L$2:$L$3,'Info Sheet'!$J$2:$J$3)</f>
        <v>Non-Rainy</v>
      </c>
      <c r="E232">
        <f>IF(D232='Info Sheet'!$J$3,'Info Sheet'!$M$3,'Info Sheet'!$M$2)</f>
        <v>1</v>
      </c>
      <c r="F232">
        <f>ROUNDDOWN(IF((C232*E232)&gt;'Info Sheet'!$B$21,'Info Sheet'!$B$21,(C232*E232)),0)</f>
        <v>170</v>
      </c>
      <c r="G232">
        <f t="shared" si="44"/>
        <v>3884.5000000000005</v>
      </c>
      <c r="H232">
        <f t="shared" si="33"/>
        <v>2924.5000000000005</v>
      </c>
      <c r="M232" s="44">
        <v>179</v>
      </c>
      <c r="N232" s="32">
        <v>0.99323018487446935</v>
      </c>
      <c r="O232" s="32">
        <f t="shared" si="34"/>
        <v>212</v>
      </c>
      <c r="P232" t="str">
        <f>LOOKUP(N232,'Info Sheet'!$L$2:$L$3,'Info Sheet'!$J$2:$J$3)</f>
        <v>Non-Rainy</v>
      </c>
      <c r="Q232">
        <f>IF(P232='Info Sheet'!$J$3,'Info Sheet'!$M$3,'Info Sheet'!$M$2)</f>
        <v>1</v>
      </c>
      <c r="R232">
        <f>ROUNDDOWN(IF((O232*Q232)&gt;'Info Sheet'!$B$21,'Info Sheet'!$B$21,(O232*Q232)),0)</f>
        <v>188</v>
      </c>
      <c r="S232">
        <f t="shared" si="35"/>
        <v>4295.8</v>
      </c>
      <c r="T232">
        <f t="shared" si="36"/>
        <v>3335.8</v>
      </c>
      <c r="Y232" s="44">
        <v>179</v>
      </c>
      <c r="Z232" s="32">
        <v>0.27328131588306259</v>
      </c>
      <c r="AA232" s="32">
        <f t="shared" si="42"/>
        <v>175</v>
      </c>
      <c r="AB232" t="str">
        <f>LOOKUP(Z232,'Info Sheet'!$L$2:$L$3,'Info Sheet'!$J$2:$J$3)</f>
        <v>Rainy, p</v>
      </c>
      <c r="AC232">
        <f>IF(AB232='Info Sheet'!$J$3,'Info Sheet'!$M$3,'Info Sheet'!$M$2)</f>
        <v>0.7</v>
      </c>
      <c r="AD232">
        <f>ROUNDDOWN(IF((AA232*AC232)&gt;'Info Sheet'!$B$21,'Info Sheet'!$B$21,(AA232*AC232)),0)</f>
        <v>122</v>
      </c>
      <c r="AE232">
        <f t="shared" si="37"/>
        <v>2787.7000000000003</v>
      </c>
      <c r="AF232">
        <f t="shared" si="38"/>
        <v>1827.7000000000003</v>
      </c>
      <c r="AK232" s="44">
        <v>179</v>
      </c>
      <c r="AL232" s="51">
        <v>0.54641351000000005</v>
      </c>
      <c r="AM232" s="32">
        <f t="shared" si="43"/>
        <v>168</v>
      </c>
      <c r="AN232" t="str">
        <f>LOOKUP(AL232,'Info Sheet'!$L$2:$L$3,'Info Sheet'!$J$2:$J$3)</f>
        <v>Non-Rainy</v>
      </c>
      <c r="AO232">
        <f>IF(AN232='Info Sheet'!$J$3,'Info Sheet'!$M$3,'Info Sheet'!$M$2)</f>
        <v>1</v>
      </c>
      <c r="AP232">
        <f>ROUNDDOWN(IF((AM232*AO232)&gt;'Info Sheet'!$B$21,'Info Sheet'!$B$21,(AM232*AO232)),0)</f>
        <v>168</v>
      </c>
      <c r="AQ232">
        <f t="shared" si="39"/>
        <v>3838.8</v>
      </c>
      <c r="AR232">
        <f t="shared" si="40"/>
        <v>2878.8</v>
      </c>
    </row>
    <row r="233" spans="1:44">
      <c r="A233" s="44">
        <v>180</v>
      </c>
      <c r="B233" s="32">
        <v>0.58114663111975307</v>
      </c>
      <c r="C233" s="32">
        <f t="shared" si="41"/>
        <v>159</v>
      </c>
      <c r="D233" t="str">
        <f>LOOKUP(B233,'Info Sheet'!$L$2:$L$3,'Info Sheet'!$J$2:$J$3)</f>
        <v>Non-Rainy</v>
      </c>
      <c r="E233">
        <f>IF(D233='Info Sheet'!$J$3,'Info Sheet'!$M$3,'Info Sheet'!$M$2)</f>
        <v>1</v>
      </c>
      <c r="F233">
        <f>ROUNDDOWN(IF((C233*E233)&gt;'Info Sheet'!$B$21,'Info Sheet'!$B$21,(C233*E233)),0)</f>
        <v>159</v>
      </c>
      <c r="G233">
        <f t="shared" si="44"/>
        <v>3633.15</v>
      </c>
      <c r="H233">
        <f t="shared" si="33"/>
        <v>2673.15</v>
      </c>
      <c r="M233" s="44">
        <v>180</v>
      </c>
      <c r="N233" s="32">
        <v>5.9665586405025173E-2</v>
      </c>
      <c r="O233" s="32">
        <f t="shared" si="34"/>
        <v>145</v>
      </c>
      <c r="P233" t="str">
        <f>LOOKUP(N233,'Info Sheet'!$L$2:$L$3,'Info Sheet'!$J$2:$J$3)</f>
        <v>Rainy, p</v>
      </c>
      <c r="Q233">
        <f>IF(P233='Info Sheet'!$J$3,'Info Sheet'!$M$3,'Info Sheet'!$M$2)</f>
        <v>0.7</v>
      </c>
      <c r="R233">
        <f>ROUNDDOWN(IF((O233*Q233)&gt;'Info Sheet'!$B$21,'Info Sheet'!$B$21,(O233*Q233)),0)</f>
        <v>101</v>
      </c>
      <c r="S233">
        <f t="shared" si="35"/>
        <v>2307.8500000000004</v>
      </c>
      <c r="T233">
        <f t="shared" si="36"/>
        <v>1347.8500000000004</v>
      </c>
      <c r="Y233" s="44">
        <v>180</v>
      </c>
      <c r="Z233" s="32">
        <v>0.65075460324507783</v>
      </c>
      <c r="AA233" s="32">
        <f t="shared" si="42"/>
        <v>193</v>
      </c>
      <c r="AB233" t="str">
        <f>LOOKUP(Z233,'Info Sheet'!$L$2:$L$3,'Info Sheet'!$J$2:$J$3)</f>
        <v>Non-Rainy</v>
      </c>
      <c r="AC233">
        <f>IF(AB233='Info Sheet'!$J$3,'Info Sheet'!$M$3,'Info Sheet'!$M$2)</f>
        <v>1</v>
      </c>
      <c r="AD233">
        <f>ROUNDDOWN(IF((AA233*AC233)&gt;'Info Sheet'!$B$21,'Info Sheet'!$B$21,(AA233*AC233)),0)</f>
        <v>188</v>
      </c>
      <c r="AE233">
        <f t="shared" si="37"/>
        <v>4295.8</v>
      </c>
      <c r="AF233">
        <f t="shared" si="38"/>
        <v>3335.8</v>
      </c>
      <c r="AK233" s="44">
        <v>180</v>
      </c>
      <c r="AL233" s="51">
        <v>0.65600647000000001</v>
      </c>
      <c r="AM233" s="32">
        <f t="shared" si="43"/>
        <v>173</v>
      </c>
      <c r="AN233" t="str">
        <f>LOOKUP(AL233,'Info Sheet'!$L$2:$L$3,'Info Sheet'!$J$2:$J$3)</f>
        <v>Non-Rainy</v>
      </c>
      <c r="AO233">
        <f>IF(AN233='Info Sheet'!$J$3,'Info Sheet'!$M$3,'Info Sheet'!$M$2)</f>
        <v>1</v>
      </c>
      <c r="AP233">
        <f>ROUNDDOWN(IF((AM233*AO233)&gt;'Info Sheet'!$B$21,'Info Sheet'!$B$21,(AM233*AO233)),0)</f>
        <v>173</v>
      </c>
      <c r="AQ233">
        <f t="shared" si="39"/>
        <v>3953.05</v>
      </c>
      <c r="AR233">
        <f t="shared" si="40"/>
        <v>2993.05</v>
      </c>
    </row>
    <row r="234" spans="1:44">
      <c r="A234" s="44">
        <v>181</v>
      </c>
      <c r="B234" s="32">
        <v>0.48422354677510238</v>
      </c>
      <c r="C234" s="32">
        <f t="shared" si="41"/>
        <v>155</v>
      </c>
      <c r="D234" t="str">
        <f>LOOKUP(B234,'Info Sheet'!$L$2:$L$3,'Info Sheet'!$J$2:$J$3)</f>
        <v>Non-Rainy</v>
      </c>
      <c r="E234">
        <f>IF(D234='Info Sheet'!$J$3,'Info Sheet'!$M$3,'Info Sheet'!$M$2)</f>
        <v>1</v>
      </c>
      <c r="F234">
        <f>ROUNDDOWN(IF((C234*E234)&gt;'Info Sheet'!$B$21,'Info Sheet'!$B$21,(C234*E234)),0)</f>
        <v>155</v>
      </c>
      <c r="G234">
        <f t="shared" si="44"/>
        <v>3541.75</v>
      </c>
      <c r="H234">
        <f t="shared" si="33"/>
        <v>2581.75</v>
      </c>
      <c r="M234" s="44">
        <v>181</v>
      </c>
      <c r="N234" s="32">
        <v>0.49077507353918959</v>
      </c>
      <c r="O234" s="32">
        <f t="shared" si="34"/>
        <v>170</v>
      </c>
      <c r="P234" t="str">
        <f>LOOKUP(N234,'Info Sheet'!$L$2:$L$3,'Info Sheet'!$J$2:$J$3)</f>
        <v>Non-Rainy</v>
      </c>
      <c r="Q234">
        <f>IF(P234='Info Sheet'!$J$3,'Info Sheet'!$M$3,'Info Sheet'!$M$2)</f>
        <v>1</v>
      </c>
      <c r="R234">
        <f>ROUNDDOWN(IF((O234*Q234)&gt;'Info Sheet'!$B$21,'Info Sheet'!$B$21,(O234*Q234)),0)</f>
        <v>170</v>
      </c>
      <c r="S234">
        <f t="shared" si="35"/>
        <v>3884.5000000000005</v>
      </c>
      <c r="T234">
        <f t="shared" si="36"/>
        <v>2924.5000000000005</v>
      </c>
      <c r="Y234" s="44">
        <v>181</v>
      </c>
      <c r="Z234" s="32">
        <v>6.7708059132121079E-3</v>
      </c>
      <c r="AA234" s="32">
        <f t="shared" si="42"/>
        <v>142</v>
      </c>
      <c r="AB234" t="str">
        <f>LOOKUP(Z234,'Info Sheet'!$L$2:$L$3,'Info Sheet'!$J$2:$J$3)</f>
        <v>Rainy, p</v>
      </c>
      <c r="AC234">
        <f>IF(AB234='Info Sheet'!$J$3,'Info Sheet'!$M$3,'Info Sheet'!$M$2)</f>
        <v>0.7</v>
      </c>
      <c r="AD234">
        <f>ROUNDDOWN(IF((AA234*AC234)&gt;'Info Sheet'!$B$21,'Info Sheet'!$B$21,(AA234*AC234)),0)</f>
        <v>99</v>
      </c>
      <c r="AE234">
        <f t="shared" si="37"/>
        <v>2262.15</v>
      </c>
      <c r="AF234">
        <f t="shared" si="38"/>
        <v>1302.1500000000001</v>
      </c>
      <c r="AK234" s="44">
        <v>181</v>
      </c>
      <c r="AL234" s="51">
        <v>0.49755199</v>
      </c>
      <c r="AM234" s="32">
        <f t="shared" si="43"/>
        <v>166</v>
      </c>
      <c r="AN234" t="str">
        <f>LOOKUP(AL234,'Info Sheet'!$L$2:$L$3,'Info Sheet'!$J$2:$J$3)</f>
        <v>Non-Rainy</v>
      </c>
      <c r="AO234">
        <f>IF(AN234='Info Sheet'!$J$3,'Info Sheet'!$M$3,'Info Sheet'!$M$2)</f>
        <v>1</v>
      </c>
      <c r="AP234">
        <f>ROUNDDOWN(IF((AM234*AO234)&gt;'Info Sheet'!$B$21,'Info Sheet'!$B$21,(AM234*AO234)),0)</f>
        <v>166</v>
      </c>
      <c r="AQ234">
        <f t="shared" si="39"/>
        <v>3793.1000000000004</v>
      </c>
      <c r="AR234">
        <f t="shared" si="40"/>
        <v>2833.1000000000004</v>
      </c>
    </row>
    <row r="235" spans="1:44">
      <c r="A235" s="44">
        <v>182</v>
      </c>
      <c r="B235" s="32">
        <v>0.35413915049468814</v>
      </c>
      <c r="C235" s="32">
        <f t="shared" si="41"/>
        <v>150</v>
      </c>
      <c r="D235" t="str">
        <f>LOOKUP(B235,'Info Sheet'!$L$2:$L$3,'Info Sheet'!$J$2:$J$3)</f>
        <v>Rainy, p</v>
      </c>
      <c r="E235">
        <f>IF(D235='Info Sheet'!$J$3,'Info Sheet'!$M$3,'Info Sheet'!$M$2)</f>
        <v>0.7</v>
      </c>
      <c r="F235">
        <f>ROUNDDOWN(IF((C235*E235)&gt;'Info Sheet'!$B$21,'Info Sheet'!$B$21,(C235*E235)),0)</f>
        <v>105</v>
      </c>
      <c r="G235">
        <f t="shared" si="44"/>
        <v>2399.25</v>
      </c>
      <c r="H235">
        <f t="shared" si="33"/>
        <v>1439.25</v>
      </c>
      <c r="M235" s="44">
        <v>182</v>
      </c>
      <c r="N235" s="32">
        <v>0.74403127886104403</v>
      </c>
      <c r="O235" s="32">
        <f t="shared" si="34"/>
        <v>182</v>
      </c>
      <c r="P235" t="str">
        <f>LOOKUP(N235,'Info Sheet'!$L$2:$L$3,'Info Sheet'!$J$2:$J$3)</f>
        <v>Non-Rainy</v>
      </c>
      <c r="Q235">
        <f>IF(P235='Info Sheet'!$J$3,'Info Sheet'!$M$3,'Info Sheet'!$M$2)</f>
        <v>1</v>
      </c>
      <c r="R235">
        <f>ROUNDDOWN(IF((O235*Q235)&gt;'Info Sheet'!$B$21,'Info Sheet'!$B$21,(O235*Q235)),0)</f>
        <v>182</v>
      </c>
      <c r="S235">
        <f t="shared" si="35"/>
        <v>4158.7</v>
      </c>
      <c r="T235">
        <f t="shared" si="36"/>
        <v>3198.7</v>
      </c>
      <c r="Y235" s="44">
        <v>182</v>
      </c>
      <c r="Z235" s="32">
        <v>0.55387630255454057</v>
      </c>
      <c r="AA235" s="32">
        <f t="shared" si="42"/>
        <v>188</v>
      </c>
      <c r="AB235" t="str">
        <f>LOOKUP(Z235,'Info Sheet'!$L$2:$L$3,'Info Sheet'!$J$2:$J$3)</f>
        <v>Non-Rainy</v>
      </c>
      <c r="AC235">
        <f>IF(AB235='Info Sheet'!$J$3,'Info Sheet'!$M$3,'Info Sheet'!$M$2)</f>
        <v>1</v>
      </c>
      <c r="AD235">
        <f>ROUNDDOWN(IF((AA235*AC235)&gt;'Info Sheet'!$B$21,'Info Sheet'!$B$21,(AA235*AC235)),0)</f>
        <v>188</v>
      </c>
      <c r="AE235">
        <f t="shared" si="37"/>
        <v>4295.8</v>
      </c>
      <c r="AF235">
        <f t="shared" si="38"/>
        <v>3335.8</v>
      </c>
      <c r="AK235" s="44">
        <v>182</v>
      </c>
      <c r="AL235" s="51">
        <v>0.39065431</v>
      </c>
      <c r="AM235" s="32">
        <f t="shared" si="43"/>
        <v>161</v>
      </c>
      <c r="AN235" t="str">
        <f>LOOKUP(AL235,'Info Sheet'!$L$2:$L$3,'Info Sheet'!$J$2:$J$3)</f>
        <v>Rainy, p</v>
      </c>
      <c r="AO235">
        <f>IF(AN235='Info Sheet'!$J$3,'Info Sheet'!$M$3,'Info Sheet'!$M$2)</f>
        <v>0.7</v>
      </c>
      <c r="AP235">
        <f>ROUNDDOWN(IF((AM235*AO235)&gt;'Info Sheet'!$B$21,'Info Sheet'!$B$21,(AM235*AO235)),0)</f>
        <v>112</v>
      </c>
      <c r="AQ235">
        <f t="shared" si="39"/>
        <v>2559.2000000000003</v>
      </c>
      <c r="AR235">
        <f t="shared" si="40"/>
        <v>1599.2000000000003</v>
      </c>
    </row>
    <row r="236" spans="1:44">
      <c r="A236" s="44">
        <v>183</v>
      </c>
      <c r="B236" s="32">
        <v>0.51222109508766978</v>
      </c>
      <c r="C236" s="32">
        <f t="shared" si="41"/>
        <v>156</v>
      </c>
      <c r="D236" t="str">
        <f>LOOKUP(B236,'Info Sheet'!$L$2:$L$3,'Info Sheet'!$J$2:$J$3)</f>
        <v>Non-Rainy</v>
      </c>
      <c r="E236">
        <f>IF(D236='Info Sheet'!$J$3,'Info Sheet'!$M$3,'Info Sheet'!$M$2)</f>
        <v>1</v>
      </c>
      <c r="F236">
        <f>ROUNDDOWN(IF((C236*E236)&gt;'Info Sheet'!$B$21,'Info Sheet'!$B$21,(C236*E236)),0)</f>
        <v>156</v>
      </c>
      <c r="G236">
        <f t="shared" si="44"/>
        <v>3564.6000000000004</v>
      </c>
      <c r="H236">
        <f t="shared" si="33"/>
        <v>2604.6000000000004</v>
      </c>
      <c r="M236" s="44">
        <v>183</v>
      </c>
      <c r="N236" s="32">
        <v>0.29698569348722947</v>
      </c>
      <c r="O236" s="32">
        <f t="shared" si="34"/>
        <v>162</v>
      </c>
      <c r="P236" t="str">
        <f>LOOKUP(N236,'Info Sheet'!$L$2:$L$3,'Info Sheet'!$J$2:$J$3)</f>
        <v>Rainy, p</v>
      </c>
      <c r="Q236">
        <f>IF(P236='Info Sheet'!$J$3,'Info Sheet'!$M$3,'Info Sheet'!$M$2)</f>
        <v>0.7</v>
      </c>
      <c r="R236">
        <f>ROUNDDOWN(IF((O236*Q236)&gt;'Info Sheet'!$B$21,'Info Sheet'!$B$21,(O236*Q236)),0)</f>
        <v>113</v>
      </c>
      <c r="S236">
        <f t="shared" si="35"/>
        <v>2582.0500000000002</v>
      </c>
      <c r="T236">
        <f t="shared" si="36"/>
        <v>1622.0500000000002</v>
      </c>
      <c r="Y236" s="44">
        <v>183</v>
      </c>
      <c r="Z236" s="32">
        <v>0.309760782080446</v>
      </c>
      <c r="AA236" s="32">
        <f t="shared" si="42"/>
        <v>177</v>
      </c>
      <c r="AB236" t="str">
        <f>LOOKUP(Z236,'Info Sheet'!$L$2:$L$3,'Info Sheet'!$J$2:$J$3)</f>
        <v>Rainy, p</v>
      </c>
      <c r="AC236">
        <f>IF(AB236='Info Sheet'!$J$3,'Info Sheet'!$M$3,'Info Sheet'!$M$2)</f>
        <v>0.7</v>
      </c>
      <c r="AD236">
        <f>ROUNDDOWN(IF((AA236*AC236)&gt;'Info Sheet'!$B$21,'Info Sheet'!$B$21,(AA236*AC236)),0)</f>
        <v>123</v>
      </c>
      <c r="AE236">
        <f t="shared" si="37"/>
        <v>2810.55</v>
      </c>
      <c r="AF236">
        <f t="shared" si="38"/>
        <v>1850.5500000000002</v>
      </c>
      <c r="AK236" s="44">
        <v>183</v>
      </c>
      <c r="AL236" s="51">
        <v>0.1980816</v>
      </c>
      <c r="AM236" s="32">
        <f t="shared" si="43"/>
        <v>152</v>
      </c>
      <c r="AN236" t="str">
        <f>LOOKUP(AL236,'Info Sheet'!$L$2:$L$3,'Info Sheet'!$J$2:$J$3)</f>
        <v>Rainy, p</v>
      </c>
      <c r="AO236">
        <f>IF(AN236='Info Sheet'!$J$3,'Info Sheet'!$M$3,'Info Sheet'!$M$2)</f>
        <v>0.7</v>
      </c>
      <c r="AP236">
        <f>ROUNDDOWN(IF((AM236*AO236)&gt;'Info Sheet'!$B$21,'Info Sheet'!$B$21,(AM236*AO236)),0)</f>
        <v>106</v>
      </c>
      <c r="AQ236">
        <f t="shared" si="39"/>
        <v>2422.1000000000004</v>
      </c>
      <c r="AR236">
        <f t="shared" si="40"/>
        <v>1462.1000000000004</v>
      </c>
    </row>
    <row r="237" spans="1:44">
      <c r="A237" s="44">
        <v>184</v>
      </c>
      <c r="B237" s="32">
        <v>0.48771336373277085</v>
      </c>
      <c r="C237" s="32">
        <f t="shared" si="41"/>
        <v>155</v>
      </c>
      <c r="D237" t="str">
        <f>LOOKUP(B237,'Info Sheet'!$L$2:$L$3,'Info Sheet'!$J$2:$J$3)</f>
        <v>Non-Rainy</v>
      </c>
      <c r="E237">
        <f>IF(D237='Info Sheet'!$J$3,'Info Sheet'!$M$3,'Info Sheet'!$M$2)</f>
        <v>1</v>
      </c>
      <c r="F237">
        <f>ROUNDDOWN(IF((C237*E237)&gt;'Info Sheet'!$B$21,'Info Sheet'!$B$21,(C237*E237)),0)</f>
        <v>155</v>
      </c>
      <c r="G237">
        <f t="shared" si="44"/>
        <v>3541.75</v>
      </c>
      <c r="H237">
        <f t="shared" si="33"/>
        <v>2581.75</v>
      </c>
      <c r="M237" s="44">
        <v>184</v>
      </c>
      <c r="N237" s="32">
        <v>0.19236554565373343</v>
      </c>
      <c r="O237" s="32">
        <f t="shared" si="34"/>
        <v>156</v>
      </c>
      <c r="P237" t="str">
        <f>LOOKUP(N237,'Info Sheet'!$L$2:$L$3,'Info Sheet'!$J$2:$J$3)</f>
        <v>Rainy, p</v>
      </c>
      <c r="Q237">
        <f>IF(P237='Info Sheet'!$J$3,'Info Sheet'!$M$3,'Info Sheet'!$M$2)</f>
        <v>0.7</v>
      </c>
      <c r="R237">
        <f>ROUNDDOWN(IF((O237*Q237)&gt;'Info Sheet'!$B$21,'Info Sheet'!$B$21,(O237*Q237)),0)</f>
        <v>109</v>
      </c>
      <c r="S237">
        <f t="shared" si="35"/>
        <v>2490.65</v>
      </c>
      <c r="T237">
        <f t="shared" si="36"/>
        <v>1530.65</v>
      </c>
      <c r="Y237" s="44">
        <v>184</v>
      </c>
      <c r="Z237" s="32">
        <v>0.76544690850369901</v>
      </c>
      <c r="AA237" s="32">
        <f t="shared" si="42"/>
        <v>199</v>
      </c>
      <c r="AB237" t="str">
        <f>LOOKUP(Z237,'Info Sheet'!$L$2:$L$3,'Info Sheet'!$J$2:$J$3)</f>
        <v>Non-Rainy</v>
      </c>
      <c r="AC237">
        <f>IF(AB237='Info Sheet'!$J$3,'Info Sheet'!$M$3,'Info Sheet'!$M$2)</f>
        <v>1</v>
      </c>
      <c r="AD237">
        <f>ROUNDDOWN(IF((AA237*AC237)&gt;'Info Sheet'!$B$21,'Info Sheet'!$B$21,(AA237*AC237)),0)</f>
        <v>188</v>
      </c>
      <c r="AE237">
        <f t="shared" si="37"/>
        <v>4295.8</v>
      </c>
      <c r="AF237">
        <f t="shared" si="38"/>
        <v>3335.8</v>
      </c>
      <c r="AK237" s="44">
        <v>184</v>
      </c>
      <c r="AL237" s="51">
        <v>0.91527734999999999</v>
      </c>
      <c r="AM237" s="32">
        <f t="shared" si="43"/>
        <v>189</v>
      </c>
      <c r="AN237" t="str">
        <f>LOOKUP(AL237,'Info Sheet'!$L$2:$L$3,'Info Sheet'!$J$2:$J$3)</f>
        <v>Non-Rainy</v>
      </c>
      <c r="AO237">
        <f>IF(AN237='Info Sheet'!$J$3,'Info Sheet'!$M$3,'Info Sheet'!$M$2)</f>
        <v>1</v>
      </c>
      <c r="AP237">
        <f>ROUNDDOWN(IF((AM237*AO237)&gt;'Info Sheet'!$B$21,'Info Sheet'!$B$21,(AM237*AO237)),0)</f>
        <v>188</v>
      </c>
      <c r="AQ237">
        <f t="shared" si="39"/>
        <v>4295.8</v>
      </c>
      <c r="AR237">
        <f t="shared" si="40"/>
        <v>3335.8</v>
      </c>
    </row>
    <row r="238" spans="1:44">
      <c r="A238" s="44">
        <v>185</v>
      </c>
      <c r="B238" s="32">
        <v>0.63520684040440756</v>
      </c>
      <c r="C238" s="32">
        <f t="shared" si="41"/>
        <v>161</v>
      </c>
      <c r="D238" t="str">
        <f>LOOKUP(B238,'Info Sheet'!$L$2:$L$3,'Info Sheet'!$J$2:$J$3)</f>
        <v>Non-Rainy</v>
      </c>
      <c r="E238">
        <f>IF(D238='Info Sheet'!$J$3,'Info Sheet'!$M$3,'Info Sheet'!$M$2)</f>
        <v>1</v>
      </c>
      <c r="F238">
        <f>ROUNDDOWN(IF((C238*E238)&gt;'Info Sheet'!$B$21,'Info Sheet'!$B$21,(C238*E238)),0)</f>
        <v>161</v>
      </c>
      <c r="G238">
        <f t="shared" si="44"/>
        <v>3678.8500000000004</v>
      </c>
      <c r="H238">
        <f t="shared" si="33"/>
        <v>2718.8500000000004</v>
      </c>
      <c r="M238" s="44">
        <v>185</v>
      </c>
      <c r="N238" s="32">
        <v>0.76012037464196303</v>
      </c>
      <c r="O238" s="32">
        <f t="shared" si="34"/>
        <v>182</v>
      </c>
      <c r="P238" t="str">
        <f>LOOKUP(N238,'Info Sheet'!$L$2:$L$3,'Info Sheet'!$J$2:$J$3)</f>
        <v>Non-Rainy</v>
      </c>
      <c r="Q238">
        <f>IF(P238='Info Sheet'!$J$3,'Info Sheet'!$M$3,'Info Sheet'!$M$2)</f>
        <v>1</v>
      </c>
      <c r="R238">
        <f>ROUNDDOWN(IF((O238*Q238)&gt;'Info Sheet'!$B$21,'Info Sheet'!$B$21,(O238*Q238)),0)</f>
        <v>182</v>
      </c>
      <c r="S238">
        <f t="shared" si="35"/>
        <v>4158.7</v>
      </c>
      <c r="T238">
        <f t="shared" si="36"/>
        <v>3198.7</v>
      </c>
      <c r="Y238" s="44">
        <v>185</v>
      </c>
      <c r="Z238" s="32">
        <v>0.2155725298764567</v>
      </c>
      <c r="AA238" s="32">
        <f t="shared" si="42"/>
        <v>172</v>
      </c>
      <c r="AB238" t="str">
        <f>LOOKUP(Z238,'Info Sheet'!$L$2:$L$3,'Info Sheet'!$J$2:$J$3)</f>
        <v>Rainy, p</v>
      </c>
      <c r="AC238">
        <f>IF(AB238='Info Sheet'!$J$3,'Info Sheet'!$M$3,'Info Sheet'!$M$2)</f>
        <v>0.7</v>
      </c>
      <c r="AD238">
        <f>ROUNDDOWN(IF((AA238*AC238)&gt;'Info Sheet'!$B$21,'Info Sheet'!$B$21,(AA238*AC238)),0)</f>
        <v>120</v>
      </c>
      <c r="AE238">
        <f t="shared" si="37"/>
        <v>2742</v>
      </c>
      <c r="AF238">
        <f t="shared" si="38"/>
        <v>1782</v>
      </c>
      <c r="AK238" s="44">
        <v>185</v>
      </c>
      <c r="AL238" s="51">
        <v>0.75070762000000002</v>
      </c>
      <c r="AM238" s="32">
        <f t="shared" si="43"/>
        <v>177</v>
      </c>
      <c r="AN238" t="str">
        <f>LOOKUP(AL238,'Info Sheet'!$L$2:$L$3,'Info Sheet'!$J$2:$J$3)</f>
        <v>Non-Rainy</v>
      </c>
      <c r="AO238">
        <f>IF(AN238='Info Sheet'!$J$3,'Info Sheet'!$M$3,'Info Sheet'!$M$2)</f>
        <v>1</v>
      </c>
      <c r="AP238">
        <f>ROUNDDOWN(IF((AM238*AO238)&gt;'Info Sheet'!$B$21,'Info Sheet'!$B$21,(AM238*AO238)),0)</f>
        <v>177</v>
      </c>
      <c r="AQ238">
        <f t="shared" si="39"/>
        <v>4044.4500000000003</v>
      </c>
      <c r="AR238">
        <f t="shared" si="40"/>
        <v>3084.4500000000003</v>
      </c>
    </row>
    <row r="239" spans="1:44">
      <c r="A239" s="44">
        <v>186</v>
      </c>
      <c r="B239" s="32">
        <v>0.70944030922485979</v>
      </c>
      <c r="C239" s="32">
        <f t="shared" si="41"/>
        <v>164</v>
      </c>
      <c r="D239" t="str">
        <f>LOOKUP(B239,'Info Sheet'!$L$2:$L$3,'Info Sheet'!$J$2:$J$3)</f>
        <v>Non-Rainy</v>
      </c>
      <c r="E239">
        <f>IF(D239='Info Sheet'!$J$3,'Info Sheet'!$M$3,'Info Sheet'!$M$2)</f>
        <v>1</v>
      </c>
      <c r="F239">
        <f>ROUNDDOWN(IF((C239*E239)&gt;'Info Sheet'!$B$21,'Info Sheet'!$B$21,(C239*E239)),0)</f>
        <v>164</v>
      </c>
      <c r="G239">
        <f t="shared" si="44"/>
        <v>3747.4</v>
      </c>
      <c r="H239">
        <f t="shared" si="33"/>
        <v>2787.4</v>
      </c>
      <c r="M239" s="44">
        <v>186</v>
      </c>
      <c r="N239" s="32">
        <v>0.74110482152815849</v>
      </c>
      <c r="O239" s="32">
        <f t="shared" si="34"/>
        <v>181</v>
      </c>
      <c r="P239" t="str">
        <f>LOOKUP(N239,'Info Sheet'!$L$2:$L$3,'Info Sheet'!$J$2:$J$3)</f>
        <v>Non-Rainy</v>
      </c>
      <c r="Q239">
        <f>IF(P239='Info Sheet'!$J$3,'Info Sheet'!$M$3,'Info Sheet'!$M$2)</f>
        <v>1</v>
      </c>
      <c r="R239">
        <f>ROUNDDOWN(IF((O239*Q239)&gt;'Info Sheet'!$B$21,'Info Sheet'!$B$21,(O239*Q239)),0)</f>
        <v>181</v>
      </c>
      <c r="S239">
        <f t="shared" si="35"/>
        <v>4135.8500000000004</v>
      </c>
      <c r="T239">
        <f t="shared" si="36"/>
        <v>3175.8500000000004</v>
      </c>
      <c r="Y239" s="44">
        <v>186</v>
      </c>
      <c r="Z239" s="32">
        <v>1.3684579499573246E-6</v>
      </c>
      <c r="AA239" s="32">
        <f t="shared" si="42"/>
        <v>103</v>
      </c>
      <c r="AB239" t="str">
        <f>LOOKUP(Z239,'Info Sheet'!$L$2:$L$3,'Info Sheet'!$J$2:$J$3)</f>
        <v>Rainy, p</v>
      </c>
      <c r="AC239">
        <f>IF(AB239='Info Sheet'!$J$3,'Info Sheet'!$M$3,'Info Sheet'!$M$2)</f>
        <v>0.7</v>
      </c>
      <c r="AD239">
        <f>ROUNDDOWN(IF((AA239*AC239)&gt;'Info Sheet'!$B$21,'Info Sheet'!$B$21,(AA239*AC239)),0)</f>
        <v>72</v>
      </c>
      <c r="AE239">
        <f t="shared" si="37"/>
        <v>1645.2</v>
      </c>
      <c r="AF239">
        <f t="shared" si="38"/>
        <v>685.2</v>
      </c>
      <c r="AK239" s="44">
        <v>186</v>
      </c>
      <c r="AL239" s="51">
        <v>0.24146698</v>
      </c>
      <c r="AM239" s="32">
        <f t="shared" si="43"/>
        <v>154</v>
      </c>
      <c r="AN239" t="str">
        <f>LOOKUP(AL239,'Info Sheet'!$L$2:$L$3,'Info Sheet'!$J$2:$J$3)</f>
        <v>Rainy, p</v>
      </c>
      <c r="AO239">
        <f>IF(AN239='Info Sheet'!$J$3,'Info Sheet'!$M$3,'Info Sheet'!$M$2)</f>
        <v>0.7</v>
      </c>
      <c r="AP239">
        <f>ROUNDDOWN(IF((AM239*AO239)&gt;'Info Sheet'!$B$21,'Info Sheet'!$B$21,(AM239*AO239)),0)</f>
        <v>107</v>
      </c>
      <c r="AQ239">
        <f t="shared" si="39"/>
        <v>2444.9500000000003</v>
      </c>
      <c r="AR239">
        <f t="shared" si="40"/>
        <v>1484.9500000000003</v>
      </c>
    </row>
    <row r="240" spans="1:44">
      <c r="A240" s="44">
        <v>187</v>
      </c>
      <c r="B240" s="32">
        <v>3.7384048157039884E-2</v>
      </c>
      <c r="C240" s="32">
        <f t="shared" si="41"/>
        <v>127</v>
      </c>
      <c r="D240" t="str">
        <f>LOOKUP(B240,'Info Sheet'!$L$2:$L$3,'Info Sheet'!$J$2:$J$3)</f>
        <v>Rainy, p</v>
      </c>
      <c r="E240">
        <f>IF(D240='Info Sheet'!$J$3,'Info Sheet'!$M$3,'Info Sheet'!$M$2)</f>
        <v>0.7</v>
      </c>
      <c r="F240">
        <f>ROUNDDOWN(IF((C240*E240)&gt;'Info Sheet'!$B$21,'Info Sheet'!$B$21,(C240*E240)),0)</f>
        <v>88</v>
      </c>
      <c r="G240">
        <f t="shared" si="44"/>
        <v>2010.8000000000002</v>
      </c>
      <c r="H240">
        <f t="shared" si="33"/>
        <v>1050.8000000000002</v>
      </c>
      <c r="M240" s="44">
        <v>187</v>
      </c>
      <c r="N240" s="32">
        <v>0.8329385177690336</v>
      </c>
      <c r="O240" s="32">
        <f t="shared" si="34"/>
        <v>187</v>
      </c>
      <c r="P240" t="str">
        <f>LOOKUP(N240,'Info Sheet'!$L$2:$L$3,'Info Sheet'!$J$2:$J$3)</f>
        <v>Non-Rainy</v>
      </c>
      <c r="Q240">
        <f>IF(P240='Info Sheet'!$J$3,'Info Sheet'!$M$3,'Info Sheet'!$M$2)</f>
        <v>1</v>
      </c>
      <c r="R240">
        <f>ROUNDDOWN(IF((O240*Q240)&gt;'Info Sheet'!$B$21,'Info Sheet'!$B$21,(O240*Q240)),0)</f>
        <v>187</v>
      </c>
      <c r="S240">
        <f t="shared" si="35"/>
        <v>4272.95</v>
      </c>
      <c r="T240">
        <f t="shared" si="36"/>
        <v>3312.95</v>
      </c>
      <c r="Y240" s="44">
        <v>187</v>
      </c>
      <c r="Z240" s="32">
        <v>5.4092314310343115E-2</v>
      </c>
      <c r="AA240" s="32">
        <f t="shared" si="42"/>
        <v>157</v>
      </c>
      <c r="AB240" t="str">
        <f>LOOKUP(Z240,'Info Sheet'!$L$2:$L$3,'Info Sheet'!$J$2:$J$3)</f>
        <v>Rainy, p</v>
      </c>
      <c r="AC240">
        <f>IF(AB240='Info Sheet'!$J$3,'Info Sheet'!$M$3,'Info Sheet'!$M$2)</f>
        <v>0.7</v>
      </c>
      <c r="AD240">
        <f>ROUNDDOWN(IF((AA240*AC240)&gt;'Info Sheet'!$B$21,'Info Sheet'!$B$21,(AA240*AC240)),0)</f>
        <v>109</v>
      </c>
      <c r="AE240">
        <f t="shared" si="37"/>
        <v>2490.65</v>
      </c>
      <c r="AF240">
        <f t="shared" si="38"/>
        <v>1530.65</v>
      </c>
      <c r="AK240" s="44">
        <v>187</v>
      </c>
      <c r="AL240" s="51">
        <v>0.43264124999999998</v>
      </c>
      <c r="AM240" s="32">
        <f t="shared" si="43"/>
        <v>163</v>
      </c>
      <c r="AN240" t="str">
        <f>LOOKUP(AL240,'Info Sheet'!$L$2:$L$3,'Info Sheet'!$J$2:$J$3)</f>
        <v>Non-Rainy</v>
      </c>
      <c r="AO240">
        <f>IF(AN240='Info Sheet'!$J$3,'Info Sheet'!$M$3,'Info Sheet'!$M$2)</f>
        <v>1</v>
      </c>
      <c r="AP240">
        <f>ROUNDDOWN(IF((AM240*AO240)&gt;'Info Sheet'!$B$21,'Info Sheet'!$B$21,(AM240*AO240)),0)</f>
        <v>163</v>
      </c>
      <c r="AQ240">
        <f t="shared" si="39"/>
        <v>3724.55</v>
      </c>
      <c r="AR240">
        <f t="shared" si="40"/>
        <v>2764.55</v>
      </c>
    </row>
    <row r="241" spans="1:44">
      <c r="A241" s="44">
        <v>188</v>
      </c>
      <c r="B241" s="32">
        <v>0.11532649028534891</v>
      </c>
      <c r="C241" s="32">
        <f t="shared" si="41"/>
        <v>136</v>
      </c>
      <c r="D241" t="str">
        <f>LOOKUP(B241,'Info Sheet'!$L$2:$L$3,'Info Sheet'!$J$2:$J$3)</f>
        <v>Rainy, p</v>
      </c>
      <c r="E241">
        <f>IF(D241='Info Sheet'!$J$3,'Info Sheet'!$M$3,'Info Sheet'!$M$2)</f>
        <v>0.7</v>
      </c>
      <c r="F241">
        <f>ROUNDDOWN(IF((C241*E241)&gt;'Info Sheet'!$B$21,'Info Sheet'!$B$21,(C241*E241)),0)</f>
        <v>95</v>
      </c>
      <c r="G241">
        <f t="shared" si="44"/>
        <v>2170.75</v>
      </c>
      <c r="H241">
        <f t="shared" si="33"/>
        <v>1210.75</v>
      </c>
      <c r="M241" s="44">
        <v>188</v>
      </c>
      <c r="N241" s="32">
        <v>0.91626448623466328</v>
      </c>
      <c r="O241" s="32">
        <f t="shared" si="34"/>
        <v>194</v>
      </c>
      <c r="P241" t="str">
        <f>LOOKUP(N241,'Info Sheet'!$L$2:$L$3,'Info Sheet'!$J$2:$J$3)</f>
        <v>Non-Rainy</v>
      </c>
      <c r="Q241">
        <f>IF(P241='Info Sheet'!$J$3,'Info Sheet'!$M$3,'Info Sheet'!$M$2)</f>
        <v>1</v>
      </c>
      <c r="R241">
        <f>ROUNDDOWN(IF((O241*Q241)&gt;'Info Sheet'!$B$21,'Info Sheet'!$B$21,(O241*Q241)),0)</f>
        <v>188</v>
      </c>
      <c r="S241">
        <f t="shared" si="35"/>
        <v>4295.8</v>
      </c>
      <c r="T241">
        <f t="shared" si="36"/>
        <v>3335.8</v>
      </c>
      <c r="Y241" s="44">
        <v>188</v>
      </c>
      <c r="Z241" s="32">
        <v>0.57558839057648126</v>
      </c>
      <c r="AA241" s="32">
        <f t="shared" si="42"/>
        <v>189</v>
      </c>
      <c r="AB241" t="str">
        <f>LOOKUP(Z241,'Info Sheet'!$L$2:$L$3,'Info Sheet'!$J$2:$J$3)</f>
        <v>Non-Rainy</v>
      </c>
      <c r="AC241">
        <f>IF(AB241='Info Sheet'!$J$3,'Info Sheet'!$M$3,'Info Sheet'!$M$2)</f>
        <v>1</v>
      </c>
      <c r="AD241">
        <f>ROUNDDOWN(IF((AA241*AC241)&gt;'Info Sheet'!$B$21,'Info Sheet'!$B$21,(AA241*AC241)),0)</f>
        <v>188</v>
      </c>
      <c r="AE241">
        <f t="shared" si="37"/>
        <v>4295.8</v>
      </c>
      <c r="AF241">
        <f t="shared" si="38"/>
        <v>3335.8</v>
      </c>
      <c r="AK241" s="44">
        <v>188</v>
      </c>
      <c r="AL241" s="51">
        <v>0.14359132999999999</v>
      </c>
      <c r="AM241" s="32">
        <f t="shared" si="43"/>
        <v>148</v>
      </c>
      <c r="AN241" t="str">
        <f>LOOKUP(AL241,'Info Sheet'!$L$2:$L$3,'Info Sheet'!$J$2:$J$3)</f>
        <v>Rainy, p</v>
      </c>
      <c r="AO241">
        <f>IF(AN241='Info Sheet'!$J$3,'Info Sheet'!$M$3,'Info Sheet'!$M$2)</f>
        <v>0.7</v>
      </c>
      <c r="AP241">
        <f>ROUNDDOWN(IF((AM241*AO241)&gt;'Info Sheet'!$B$21,'Info Sheet'!$B$21,(AM241*AO241)),0)</f>
        <v>103</v>
      </c>
      <c r="AQ241">
        <f t="shared" si="39"/>
        <v>2353.5500000000002</v>
      </c>
      <c r="AR241">
        <f t="shared" si="40"/>
        <v>1393.5500000000002</v>
      </c>
    </row>
    <row r="242" spans="1:44">
      <c r="A242" s="44">
        <v>189</v>
      </c>
      <c r="B242" s="32">
        <v>0.73994606931560925</v>
      </c>
      <c r="C242" s="32">
        <f t="shared" si="41"/>
        <v>166</v>
      </c>
      <c r="D242" t="str">
        <f>LOOKUP(B242,'Info Sheet'!$L$2:$L$3,'Info Sheet'!$J$2:$J$3)</f>
        <v>Non-Rainy</v>
      </c>
      <c r="E242">
        <f>IF(D242='Info Sheet'!$J$3,'Info Sheet'!$M$3,'Info Sheet'!$M$2)</f>
        <v>1</v>
      </c>
      <c r="F242">
        <f>ROUNDDOWN(IF((C242*E242)&gt;'Info Sheet'!$B$21,'Info Sheet'!$B$21,(C242*E242)),0)</f>
        <v>166</v>
      </c>
      <c r="G242">
        <f t="shared" si="44"/>
        <v>3793.1000000000004</v>
      </c>
      <c r="H242">
        <f t="shared" si="33"/>
        <v>2833.1000000000004</v>
      </c>
      <c r="M242" s="44">
        <v>189</v>
      </c>
      <c r="N242" s="32">
        <v>0.72467044145522752</v>
      </c>
      <c r="O242" s="32">
        <f t="shared" si="34"/>
        <v>181</v>
      </c>
      <c r="P242" t="str">
        <f>LOOKUP(N242,'Info Sheet'!$L$2:$L$3,'Info Sheet'!$J$2:$J$3)</f>
        <v>Non-Rainy</v>
      </c>
      <c r="Q242">
        <f>IF(P242='Info Sheet'!$J$3,'Info Sheet'!$M$3,'Info Sheet'!$M$2)</f>
        <v>1</v>
      </c>
      <c r="R242">
        <f>ROUNDDOWN(IF((O242*Q242)&gt;'Info Sheet'!$B$21,'Info Sheet'!$B$21,(O242*Q242)),0)</f>
        <v>181</v>
      </c>
      <c r="S242">
        <f t="shared" si="35"/>
        <v>4135.8500000000004</v>
      </c>
      <c r="T242">
        <f t="shared" si="36"/>
        <v>3175.8500000000004</v>
      </c>
      <c r="Y242" s="44">
        <v>189</v>
      </c>
      <c r="Z242" s="32">
        <v>8.0595179930464056E-2</v>
      </c>
      <c r="AA242" s="32">
        <f t="shared" si="42"/>
        <v>161</v>
      </c>
      <c r="AB242" t="str">
        <f>LOOKUP(Z242,'Info Sheet'!$L$2:$L$3,'Info Sheet'!$J$2:$J$3)</f>
        <v>Rainy, p</v>
      </c>
      <c r="AC242">
        <f>IF(AB242='Info Sheet'!$J$3,'Info Sheet'!$M$3,'Info Sheet'!$M$2)</f>
        <v>0.7</v>
      </c>
      <c r="AD242">
        <f>ROUNDDOWN(IF((AA242*AC242)&gt;'Info Sheet'!$B$21,'Info Sheet'!$B$21,(AA242*AC242)),0)</f>
        <v>112</v>
      </c>
      <c r="AE242">
        <f t="shared" si="37"/>
        <v>2559.2000000000003</v>
      </c>
      <c r="AF242">
        <f t="shared" si="38"/>
        <v>1599.2000000000003</v>
      </c>
      <c r="AK242" s="44">
        <v>189</v>
      </c>
      <c r="AL242" s="51">
        <v>0.24041012</v>
      </c>
      <c r="AM242" s="32">
        <f t="shared" si="43"/>
        <v>154</v>
      </c>
      <c r="AN242" t="str">
        <f>LOOKUP(AL242,'Info Sheet'!$L$2:$L$3,'Info Sheet'!$J$2:$J$3)</f>
        <v>Rainy, p</v>
      </c>
      <c r="AO242">
        <f>IF(AN242='Info Sheet'!$J$3,'Info Sheet'!$M$3,'Info Sheet'!$M$2)</f>
        <v>0.7</v>
      </c>
      <c r="AP242">
        <f>ROUNDDOWN(IF((AM242*AO242)&gt;'Info Sheet'!$B$21,'Info Sheet'!$B$21,(AM242*AO242)),0)</f>
        <v>107</v>
      </c>
      <c r="AQ242">
        <f t="shared" si="39"/>
        <v>2444.9500000000003</v>
      </c>
      <c r="AR242">
        <f t="shared" si="40"/>
        <v>1484.9500000000003</v>
      </c>
    </row>
    <row r="243" spans="1:44">
      <c r="A243" s="44">
        <v>190</v>
      </c>
      <c r="B243" s="32">
        <v>0.23987314755559319</v>
      </c>
      <c r="C243" s="32">
        <f t="shared" si="41"/>
        <v>144</v>
      </c>
      <c r="D243" t="str">
        <f>LOOKUP(B243,'Info Sheet'!$L$2:$L$3,'Info Sheet'!$J$2:$J$3)</f>
        <v>Rainy, p</v>
      </c>
      <c r="E243">
        <f>IF(D243='Info Sheet'!$J$3,'Info Sheet'!$M$3,'Info Sheet'!$M$2)</f>
        <v>0.7</v>
      </c>
      <c r="F243">
        <f>ROUNDDOWN(IF((C243*E243)&gt;'Info Sheet'!$B$21,'Info Sheet'!$B$21,(C243*E243)),0)</f>
        <v>100</v>
      </c>
      <c r="G243">
        <f t="shared" si="44"/>
        <v>2285</v>
      </c>
      <c r="H243">
        <f t="shared" si="33"/>
        <v>1325</v>
      </c>
      <c r="M243" s="44">
        <v>190</v>
      </c>
      <c r="N243" s="32">
        <v>0.55082692147432855</v>
      </c>
      <c r="O243" s="32">
        <f t="shared" si="34"/>
        <v>173</v>
      </c>
      <c r="P243" t="str">
        <f>LOOKUP(N243,'Info Sheet'!$L$2:$L$3,'Info Sheet'!$J$2:$J$3)</f>
        <v>Non-Rainy</v>
      </c>
      <c r="Q243">
        <f>IF(P243='Info Sheet'!$J$3,'Info Sheet'!$M$3,'Info Sheet'!$M$2)</f>
        <v>1</v>
      </c>
      <c r="R243">
        <f>ROUNDDOWN(IF((O243*Q243)&gt;'Info Sheet'!$B$21,'Info Sheet'!$B$21,(O243*Q243)),0)</f>
        <v>173</v>
      </c>
      <c r="S243">
        <f t="shared" si="35"/>
        <v>3953.05</v>
      </c>
      <c r="T243">
        <f t="shared" si="36"/>
        <v>2993.05</v>
      </c>
      <c r="Y243" s="44">
        <v>190</v>
      </c>
      <c r="Z243" s="32">
        <v>0.62494995793075125</v>
      </c>
      <c r="AA243" s="32">
        <f t="shared" si="42"/>
        <v>192</v>
      </c>
      <c r="AB243" t="str">
        <f>LOOKUP(Z243,'Info Sheet'!$L$2:$L$3,'Info Sheet'!$J$2:$J$3)</f>
        <v>Non-Rainy</v>
      </c>
      <c r="AC243">
        <f>IF(AB243='Info Sheet'!$J$3,'Info Sheet'!$M$3,'Info Sheet'!$M$2)</f>
        <v>1</v>
      </c>
      <c r="AD243">
        <f>ROUNDDOWN(IF((AA243*AC243)&gt;'Info Sheet'!$B$21,'Info Sheet'!$B$21,(AA243*AC243)),0)</f>
        <v>188</v>
      </c>
      <c r="AE243">
        <f t="shared" si="37"/>
        <v>4295.8</v>
      </c>
      <c r="AF243">
        <f t="shared" si="38"/>
        <v>3335.8</v>
      </c>
      <c r="AK243" s="44">
        <v>190</v>
      </c>
      <c r="AL243" s="51">
        <v>3.3663999999999999E-3</v>
      </c>
      <c r="AM243" s="32">
        <f t="shared" si="43"/>
        <v>121</v>
      </c>
      <c r="AN243" t="str">
        <f>LOOKUP(AL243,'Info Sheet'!$L$2:$L$3,'Info Sheet'!$J$2:$J$3)</f>
        <v>Rainy, p</v>
      </c>
      <c r="AO243">
        <f>IF(AN243='Info Sheet'!$J$3,'Info Sheet'!$M$3,'Info Sheet'!$M$2)</f>
        <v>0.7</v>
      </c>
      <c r="AP243">
        <f>ROUNDDOWN(IF((AM243*AO243)&gt;'Info Sheet'!$B$21,'Info Sheet'!$B$21,(AM243*AO243)),0)</f>
        <v>84</v>
      </c>
      <c r="AQ243">
        <f t="shared" si="39"/>
        <v>1919.4</v>
      </c>
      <c r="AR243">
        <f t="shared" si="40"/>
        <v>959.40000000000009</v>
      </c>
    </row>
    <row r="244" spans="1:44">
      <c r="A244" s="44">
        <v>191</v>
      </c>
      <c r="B244" s="32">
        <v>0.44145025948831607</v>
      </c>
      <c r="C244" s="32">
        <f t="shared" si="41"/>
        <v>153</v>
      </c>
      <c r="D244" t="str">
        <f>LOOKUP(B244,'Info Sheet'!$L$2:$L$3,'Info Sheet'!$J$2:$J$3)</f>
        <v>Non-Rainy</v>
      </c>
      <c r="E244">
        <f>IF(D244='Info Sheet'!$J$3,'Info Sheet'!$M$3,'Info Sheet'!$M$2)</f>
        <v>1</v>
      </c>
      <c r="F244">
        <f>ROUNDDOWN(IF((C244*E244)&gt;'Info Sheet'!$B$21,'Info Sheet'!$B$21,(C244*E244)),0)</f>
        <v>153</v>
      </c>
      <c r="G244">
        <f t="shared" si="44"/>
        <v>3496.05</v>
      </c>
      <c r="H244">
        <f t="shared" si="33"/>
        <v>2536.0500000000002</v>
      </c>
      <c r="M244" s="44">
        <v>191</v>
      </c>
      <c r="N244" s="32">
        <v>0.24212512659528962</v>
      </c>
      <c r="O244" s="32">
        <f t="shared" si="34"/>
        <v>159</v>
      </c>
      <c r="P244" t="str">
        <f>LOOKUP(N244,'Info Sheet'!$L$2:$L$3,'Info Sheet'!$J$2:$J$3)</f>
        <v>Rainy, p</v>
      </c>
      <c r="Q244">
        <f>IF(P244='Info Sheet'!$J$3,'Info Sheet'!$M$3,'Info Sheet'!$M$2)</f>
        <v>0.7</v>
      </c>
      <c r="R244">
        <f>ROUNDDOWN(IF((O244*Q244)&gt;'Info Sheet'!$B$21,'Info Sheet'!$B$21,(O244*Q244)),0)</f>
        <v>111</v>
      </c>
      <c r="S244">
        <f t="shared" si="35"/>
        <v>2536.3500000000004</v>
      </c>
      <c r="T244">
        <f t="shared" si="36"/>
        <v>1576.3500000000004</v>
      </c>
      <c r="Y244" s="44">
        <v>191</v>
      </c>
      <c r="Z244" s="32">
        <v>0.2677474839255064</v>
      </c>
      <c r="AA244" s="32">
        <f t="shared" si="42"/>
        <v>175</v>
      </c>
      <c r="AB244" t="str">
        <f>LOOKUP(Z244,'Info Sheet'!$L$2:$L$3,'Info Sheet'!$J$2:$J$3)</f>
        <v>Rainy, p</v>
      </c>
      <c r="AC244">
        <f>IF(AB244='Info Sheet'!$J$3,'Info Sheet'!$M$3,'Info Sheet'!$M$2)</f>
        <v>0.7</v>
      </c>
      <c r="AD244">
        <f>ROUNDDOWN(IF((AA244*AC244)&gt;'Info Sheet'!$B$21,'Info Sheet'!$B$21,(AA244*AC244)),0)</f>
        <v>122</v>
      </c>
      <c r="AE244">
        <f t="shared" si="37"/>
        <v>2787.7000000000003</v>
      </c>
      <c r="AF244">
        <f t="shared" si="38"/>
        <v>1827.7000000000003</v>
      </c>
      <c r="AK244" s="44">
        <v>191</v>
      </c>
      <c r="AL244" s="51">
        <v>0.98953729999999995</v>
      </c>
      <c r="AM244" s="32">
        <f t="shared" si="43"/>
        <v>204</v>
      </c>
      <c r="AN244" t="str">
        <f>LOOKUP(AL244,'Info Sheet'!$L$2:$L$3,'Info Sheet'!$J$2:$J$3)</f>
        <v>Non-Rainy</v>
      </c>
      <c r="AO244">
        <f>IF(AN244='Info Sheet'!$J$3,'Info Sheet'!$M$3,'Info Sheet'!$M$2)</f>
        <v>1</v>
      </c>
      <c r="AP244">
        <f>ROUNDDOWN(IF((AM244*AO244)&gt;'Info Sheet'!$B$21,'Info Sheet'!$B$21,(AM244*AO244)),0)</f>
        <v>188</v>
      </c>
      <c r="AQ244">
        <f t="shared" si="39"/>
        <v>4295.8</v>
      </c>
      <c r="AR244">
        <f t="shared" si="40"/>
        <v>3335.8</v>
      </c>
    </row>
    <row r="245" spans="1:44">
      <c r="A245" s="44">
        <v>192</v>
      </c>
      <c r="B245" s="32">
        <v>0.27367804086753322</v>
      </c>
      <c r="C245" s="32">
        <f t="shared" si="41"/>
        <v>146</v>
      </c>
      <c r="D245" t="str">
        <f>LOOKUP(B245,'Info Sheet'!$L$2:$L$3,'Info Sheet'!$J$2:$J$3)</f>
        <v>Rainy, p</v>
      </c>
      <c r="E245">
        <f>IF(D245='Info Sheet'!$J$3,'Info Sheet'!$M$3,'Info Sheet'!$M$2)</f>
        <v>0.7</v>
      </c>
      <c r="F245">
        <f>ROUNDDOWN(IF((C245*E245)&gt;'Info Sheet'!$B$21,'Info Sheet'!$B$21,(C245*E245)),0)</f>
        <v>102</v>
      </c>
      <c r="G245">
        <f t="shared" si="44"/>
        <v>2330.7000000000003</v>
      </c>
      <c r="H245">
        <f t="shared" si="33"/>
        <v>1370.7000000000003</v>
      </c>
      <c r="M245" s="44">
        <v>192</v>
      </c>
      <c r="N245" s="32">
        <v>0.80507409841963296</v>
      </c>
      <c r="O245" s="32">
        <f t="shared" si="34"/>
        <v>185</v>
      </c>
      <c r="P245" t="str">
        <f>LOOKUP(N245,'Info Sheet'!$L$2:$L$3,'Info Sheet'!$J$2:$J$3)</f>
        <v>Non-Rainy</v>
      </c>
      <c r="Q245">
        <f>IF(P245='Info Sheet'!$J$3,'Info Sheet'!$M$3,'Info Sheet'!$M$2)</f>
        <v>1</v>
      </c>
      <c r="R245">
        <f>ROUNDDOWN(IF((O245*Q245)&gt;'Info Sheet'!$B$21,'Info Sheet'!$B$21,(O245*Q245)),0)</f>
        <v>185</v>
      </c>
      <c r="S245">
        <f t="shared" si="35"/>
        <v>4227.25</v>
      </c>
      <c r="T245">
        <f t="shared" si="36"/>
        <v>3267.25</v>
      </c>
      <c r="Y245" s="44">
        <v>192</v>
      </c>
      <c r="Z245" s="32">
        <v>0.90141936145185486</v>
      </c>
      <c r="AA245" s="32">
        <f t="shared" si="42"/>
        <v>209</v>
      </c>
      <c r="AB245" t="str">
        <f>LOOKUP(Z245,'Info Sheet'!$L$2:$L$3,'Info Sheet'!$J$2:$J$3)</f>
        <v>Non-Rainy</v>
      </c>
      <c r="AC245">
        <f>IF(AB245='Info Sheet'!$J$3,'Info Sheet'!$M$3,'Info Sheet'!$M$2)</f>
        <v>1</v>
      </c>
      <c r="AD245">
        <f>ROUNDDOWN(IF((AA245*AC245)&gt;'Info Sheet'!$B$21,'Info Sheet'!$B$21,(AA245*AC245)),0)</f>
        <v>188</v>
      </c>
      <c r="AE245">
        <f t="shared" si="37"/>
        <v>4295.8</v>
      </c>
      <c r="AF245">
        <f t="shared" si="38"/>
        <v>3335.8</v>
      </c>
      <c r="AK245" s="44">
        <v>192</v>
      </c>
      <c r="AL245" s="51">
        <v>0.10187071</v>
      </c>
      <c r="AM245" s="32">
        <f t="shared" si="43"/>
        <v>145</v>
      </c>
      <c r="AN245" t="str">
        <f>LOOKUP(AL245,'Info Sheet'!$L$2:$L$3,'Info Sheet'!$J$2:$J$3)</f>
        <v>Rainy, p</v>
      </c>
      <c r="AO245">
        <f>IF(AN245='Info Sheet'!$J$3,'Info Sheet'!$M$3,'Info Sheet'!$M$2)</f>
        <v>0.7</v>
      </c>
      <c r="AP245">
        <f>ROUNDDOWN(IF((AM245*AO245)&gt;'Info Sheet'!$B$21,'Info Sheet'!$B$21,(AM245*AO245)),0)</f>
        <v>101</v>
      </c>
      <c r="AQ245">
        <f t="shared" si="39"/>
        <v>2307.8500000000004</v>
      </c>
      <c r="AR245">
        <f t="shared" si="40"/>
        <v>1347.8500000000004</v>
      </c>
    </row>
    <row r="246" spans="1:44">
      <c r="A246" s="44">
        <v>193</v>
      </c>
      <c r="B246" s="32">
        <v>0.24309743101053616</v>
      </c>
      <c r="C246" s="32">
        <f t="shared" si="41"/>
        <v>144</v>
      </c>
      <c r="D246" t="str">
        <f>LOOKUP(B246,'Info Sheet'!$L$2:$L$3,'Info Sheet'!$J$2:$J$3)</f>
        <v>Rainy, p</v>
      </c>
      <c r="E246">
        <f>IF(D246='Info Sheet'!$J$3,'Info Sheet'!$M$3,'Info Sheet'!$M$2)</f>
        <v>0.7</v>
      </c>
      <c r="F246">
        <f>ROUNDDOWN(IF((C246*E246)&gt;'Info Sheet'!$B$21,'Info Sheet'!$B$21,(C246*E246)),0)</f>
        <v>100</v>
      </c>
      <c r="G246">
        <f t="shared" si="44"/>
        <v>2285</v>
      </c>
      <c r="H246">
        <f t="shared" ref="H246:H309" si="45">G246-$J$48</f>
        <v>1325</v>
      </c>
      <c r="M246" s="44">
        <v>193</v>
      </c>
      <c r="N246" s="32">
        <v>0.2802383775087951</v>
      </c>
      <c r="O246" s="32">
        <f t="shared" ref="O246:O309" si="46">ROUNDDOWN(_xlfn.NORM.INV(N246,$M$36,$M$40),0)</f>
        <v>161</v>
      </c>
      <c r="P246" t="str">
        <f>LOOKUP(N246,'Info Sheet'!$L$2:$L$3,'Info Sheet'!$J$2:$J$3)</f>
        <v>Rainy, p</v>
      </c>
      <c r="Q246">
        <f>IF(P246='Info Sheet'!$J$3,'Info Sheet'!$M$3,'Info Sheet'!$M$2)</f>
        <v>0.7</v>
      </c>
      <c r="R246">
        <f>ROUNDDOWN(IF((O246*Q246)&gt;'Info Sheet'!$B$21,'Info Sheet'!$B$21,(O246*Q246)),0)</f>
        <v>112</v>
      </c>
      <c r="S246">
        <f t="shared" ref="S246:S309" si="47">R246*$V$47</f>
        <v>2559.2000000000003</v>
      </c>
      <c r="T246">
        <f t="shared" ref="T246:T309" si="48">S246-$V$48</f>
        <v>1599.2000000000003</v>
      </c>
      <c r="Y246" s="44">
        <v>193</v>
      </c>
      <c r="Z246" s="32">
        <v>0.78217432333607961</v>
      </c>
      <c r="AA246" s="32">
        <f t="shared" si="42"/>
        <v>200</v>
      </c>
      <c r="AB246" t="str">
        <f>LOOKUP(Z246,'Info Sheet'!$L$2:$L$3,'Info Sheet'!$J$2:$J$3)</f>
        <v>Non-Rainy</v>
      </c>
      <c r="AC246">
        <f>IF(AB246='Info Sheet'!$J$3,'Info Sheet'!$M$3,'Info Sheet'!$M$2)</f>
        <v>1</v>
      </c>
      <c r="AD246">
        <f>ROUNDDOWN(IF((AA246*AC246)&gt;'Info Sheet'!$B$21,'Info Sheet'!$B$21,(AA246*AC246)),0)</f>
        <v>188</v>
      </c>
      <c r="AE246">
        <f t="shared" ref="AE246:AE309" si="49">AD246*$AH$47</f>
        <v>4295.8</v>
      </c>
      <c r="AF246">
        <f t="shared" ref="AF246:AF309" si="50">AE246-$AH$48</f>
        <v>3335.8</v>
      </c>
      <c r="AK246" s="44">
        <v>193</v>
      </c>
      <c r="AL246" s="51">
        <v>0.38274038999999999</v>
      </c>
      <c r="AM246" s="32">
        <f t="shared" si="43"/>
        <v>161</v>
      </c>
      <c r="AN246" t="str">
        <f>LOOKUP(AL246,'Info Sheet'!$L$2:$L$3,'Info Sheet'!$J$2:$J$3)</f>
        <v>Rainy, p</v>
      </c>
      <c r="AO246">
        <f>IF(AN246='Info Sheet'!$J$3,'Info Sheet'!$M$3,'Info Sheet'!$M$2)</f>
        <v>0.7</v>
      </c>
      <c r="AP246">
        <f>ROUNDDOWN(IF((AM246*AO246)&gt;'Info Sheet'!$B$21,'Info Sheet'!$B$21,(AM246*AO246)),0)</f>
        <v>112</v>
      </c>
      <c r="AQ246">
        <f t="shared" ref="AQ246:AQ309" si="51">AP246*$AT$47</f>
        <v>2559.2000000000003</v>
      </c>
      <c r="AR246">
        <f t="shared" ref="AR246:AR309" si="52">AQ246-$AT$48</f>
        <v>1599.2000000000003</v>
      </c>
    </row>
    <row r="247" spans="1:44">
      <c r="A247" s="44">
        <v>194</v>
      </c>
      <c r="B247" s="32">
        <v>0.4890531470716265</v>
      </c>
      <c r="C247" s="32">
        <f t="shared" ref="C247:C310" si="53">ROUNDDOWN(_xlfn.NORM.INV(B247,$B$36,$B$40),0)</f>
        <v>155</v>
      </c>
      <c r="D247" t="str">
        <f>LOOKUP(B247,'Info Sheet'!$L$2:$L$3,'Info Sheet'!$J$2:$J$3)</f>
        <v>Non-Rainy</v>
      </c>
      <c r="E247">
        <f>IF(D247='Info Sheet'!$J$3,'Info Sheet'!$M$3,'Info Sheet'!$M$2)</f>
        <v>1</v>
      </c>
      <c r="F247">
        <f>ROUNDDOWN(IF((C247*E247)&gt;'Info Sheet'!$B$21,'Info Sheet'!$B$21,(C247*E247)),0)</f>
        <v>155</v>
      </c>
      <c r="G247">
        <f t="shared" si="44"/>
        <v>3541.75</v>
      </c>
      <c r="H247">
        <f t="shared" si="45"/>
        <v>2581.75</v>
      </c>
      <c r="M247" s="44">
        <v>194</v>
      </c>
      <c r="N247" s="32">
        <v>0.90482252219708925</v>
      </c>
      <c r="O247" s="32">
        <f t="shared" si="46"/>
        <v>192</v>
      </c>
      <c r="P247" t="str">
        <f>LOOKUP(N247,'Info Sheet'!$L$2:$L$3,'Info Sheet'!$J$2:$J$3)</f>
        <v>Non-Rainy</v>
      </c>
      <c r="Q247">
        <f>IF(P247='Info Sheet'!$J$3,'Info Sheet'!$M$3,'Info Sheet'!$M$2)</f>
        <v>1</v>
      </c>
      <c r="R247">
        <f>ROUNDDOWN(IF((O247*Q247)&gt;'Info Sheet'!$B$21,'Info Sheet'!$B$21,(O247*Q247)),0)</f>
        <v>188</v>
      </c>
      <c r="S247">
        <f t="shared" si="47"/>
        <v>4295.8</v>
      </c>
      <c r="T247">
        <f t="shared" si="48"/>
        <v>3335.8</v>
      </c>
      <c r="Y247" s="44">
        <v>194</v>
      </c>
      <c r="Z247" s="32">
        <v>0.5804502515810106</v>
      </c>
      <c r="AA247" s="32">
        <f t="shared" ref="AA247:AA310" si="54">ROUNDDOWN(_xlfn.NORM.INV(Z247,$Y$36,$Y$40),0)</f>
        <v>190</v>
      </c>
      <c r="AB247" t="str">
        <f>LOOKUP(Z247,'Info Sheet'!$L$2:$L$3,'Info Sheet'!$J$2:$J$3)</f>
        <v>Non-Rainy</v>
      </c>
      <c r="AC247">
        <f>IF(AB247='Info Sheet'!$J$3,'Info Sheet'!$M$3,'Info Sheet'!$M$2)</f>
        <v>1</v>
      </c>
      <c r="AD247">
        <f>ROUNDDOWN(IF((AA247*AC247)&gt;'Info Sheet'!$B$21,'Info Sheet'!$B$21,(AA247*AC247)),0)</f>
        <v>188</v>
      </c>
      <c r="AE247">
        <f t="shared" si="49"/>
        <v>4295.8</v>
      </c>
      <c r="AF247">
        <f t="shared" si="50"/>
        <v>3335.8</v>
      </c>
      <c r="AK247" s="44">
        <v>194</v>
      </c>
      <c r="AL247" s="51">
        <v>0.60163036000000003</v>
      </c>
      <c r="AM247" s="32">
        <f t="shared" ref="AM247:AM310" si="55">ROUNDDOWN(_xlfn.NORM.INV(AL247,$AK$36,$AK$40),0)</f>
        <v>170</v>
      </c>
      <c r="AN247" t="str">
        <f>LOOKUP(AL247,'Info Sheet'!$L$2:$L$3,'Info Sheet'!$J$2:$J$3)</f>
        <v>Non-Rainy</v>
      </c>
      <c r="AO247">
        <f>IF(AN247='Info Sheet'!$J$3,'Info Sheet'!$M$3,'Info Sheet'!$M$2)</f>
        <v>1</v>
      </c>
      <c r="AP247">
        <f>ROUNDDOWN(IF((AM247*AO247)&gt;'Info Sheet'!$B$21,'Info Sheet'!$B$21,(AM247*AO247)),0)</f>
        <v>170</v>
      </c>
      <c r="AQ247">
        <f t="shared" si="51"/>
        <v>3884.5000000000005</v>
      </c>
      <c r="AR247">
        <f t="shared" si="52"/>
        <v>2924.5000000000005</v>
      </c>
    </row>
    <row r="248" spans="1:44">
      <c r="A248" s="44">
        <v>195</v>
      </c>
      <c r="B248" s="32">
        <v>0.80387096898991739</v>
      </c>
      <c r="C248" s="32">
        <f t="shared" si="53"/>
        <v>169</v>
      </c>
      <c r="D248" t="str">
        <f>LOOKUP(B248,'Info Sheet'!$L$2:$L$3,'Info Sheet'!$J$2:$J$3)</f>
        <v>Non-Rainy</v>
      </c>
      <c r="E248">
        <f>IF(D248='Info Sheet'!$J$3,'Info Sheet'!$M$3,'Info Sheet'!$M$2)</f>
        <v>1</v>
      </c>
      <c r="F248">
        <f>ROUNDDOWN(IF((C248*E248)&gt;'Info Sheet'!$B$21,'Info Sheet'!$B$21,(C248*E248)),0)</f>
        <v>169</v>
      </c>
      <c r="G248">
        <f t="shared" si="44"/>
        <v>3861.65</v>
      </c>
      <c r="H248">
        <f t="shared" si="45"/>
        <v>2901.65</v>
      </c>
      <c r="M248" s="44">
        <v>195</v>
      </c>
      <c r="N248" s="32">
        <v>0.91083017727571292</v>
      </c>
      <c r="O248" s="32">
        <f t="shared" si="46"/>
        <v>193</v>
      </c>
      <c r="P248" t="str">
        <f>LOOKUP(N248,'Info Sheet'!$L$2:$L$3,'Info Sheet'!$J$2:$J$3)</f>
        <v>Non-Rainy</v>
      </c>
      <c r="Q248">
        <f>IF(P248='Info Sheet'!$J$3,'Info Sheet'!$M$3,'Info Sheet'!$M$2)</f>
        <v>1</v>
      </c>
      <c r="R248">
        <f>ROUNDDOWN(IF((O248*Q248)&gt;'Info Sheet'!$B$21,'Info Sheet'!$B$21,(O248*Q248)),0)</f>
        <v>188</v>
      </c>
      <c r="S248">
        <f t="shared" si="47"/>
        <v>4295.8</v>
      </c>
      <c r="T248">
        <f t="shared" si="48"/>
        <v>3335.8</v>
      </c>
      <c r="Y248" s="44">
        <v>195</v>
      </c>
      <c r="Z248" s="32">
        <v>0.72692139834977187</v>
      </c>
      <c r="AA248" s="32">
        <f t="shared" si="54"/>
        <v>197</v>
      </c>
      <c r="AB248" t="str">
        <f>LOOKUP(Z248,'Info Sheet'!$L$2:$L$3,'Info Sheet'!$J$2:$J$3)</f>
        <v>Non-Rainy</v>
      </c>
      <c r="AC248">
        <f>IF(AB248='Info Sheet'!$J$3,'Info Sheet'!$M$3,'Info Sheet'!$M$2)</f>
        <v>1</v>
      </c>
      <c r="AD248">
        <f>ROUNDDOWN(IF((AA248*AC248)&gt;'Info Sheet'!$B$21,'Info Sheet'!$B$21,(AA248*AC248)),0)</f>
        <v>188</v>
      </c>
      <c r="AE248">
        <f t="shared" si="49"/>
        <v>4295.8</v>
      </c>
      <c r="AF248">
        <f t="shared" si="50"/>
        <v>3335.8</v>
      </c>
      <c r="AK248" s="44">
        <v>195</v>
      </c>
      <c r="AL248" s="51">
        <v>0.43185067999999999</v>
      </c>
      <c r="AM248" s="32">
        <f t="shared" si="55"/>
        <v>163</v>
      </c>
      <c r="AN248" t="str">
        <f>LOOKUP(AL248,'Info Sheet'!$L$2:$L$3,'Info Sheet'!$J$2:$J$3)</f>
        <v>Non-Rainy</v>
      </c>
      <c r="AO248">
        <f>IF(AN248='Info Sheet'!$J$3,'Info Sheet'!$M$3,'Info Sheet'!$M$2)</f>
        <v>1</v>
      </c>
      <c r="AP248">
        <f>ROUNDDOWN(IF((AM248*AO248)&gt;'Info Sheet'!$B$21,'Info Sheet'!$B$21,(AM248*AO248)),0)</f>
        <v>163</v>
      </c>
      <c r="AQ248">
        <f t="shared" si="51"/>
        <v>3724.55</v>
      </c>
      <c r="AR248">
        <f t="shared" si="52"/>
        <v>2764.55</v>
      </c>
    </row>
    <row r="249" spans="1:44">
      <c r="A249" s="44">
        <v>196</v>
      </c>
      <c r="B249" s="32">
        <v>0.61856692772894772</v>
      </c>
      <c r="C249" s="32">
        <f t="shared" si="53"/>
        <v>160</v>
      </c>
      <c r="D249" t="str">
        <f>LOOKUP(B249,'Info Sheet'!$L$2:$L$3,'Info Sheet'!$J$2:$J$3)</f>
        <v>Non-Rainy</v>
      </c>
      <c r="E249">
        <f>IF(D249='Info Sheet'!$J$3,'Info Sheet'!$M$3,'Info Sheet'!$M$2)</f>
        <v>1</v>
      </c>
      <c r="F249">
        <f>ROUNDDOWN(IF((C249*E249)&gt;'Info Sheet'!$B$21,'Info Sheet'!$B$21,(C249*E249)),0)</f>
        <v>160</v>
      </c>
      <c r="G249">
        <f t="shared" si="44"/>
        <v>3656</v>
      </c>
      <c r="H249">
        <f t="shared" si="45"/>
        <v>2696</v>
      </c>
      <c r="M249" s="44">
        <v>196</v>
      </c>
      <c r="N249" s="32">
        <v>0.3253725784454915</v>
      </c>
      <c r="O249" s="32">
        <f t="shared" si="46"/>
        <v>163</v>
      </c>
      <c r="P249" t="str">
        <f>LOOKUP(N249,'Info Sheet'!$L$2:$L$3,'Info Sheet'!$J$2:$J$3)</f>
        <v>Rainy, p</v>
      </c>
      <c r="Q249">
        <f>IF(P249='Info Sheet'!$J$3,'Info Sheet'!$M$3,'Info Sheet'!$M$2)</f>
        <v>0.7</v>
      </c>
      <c r="R249">
        <f>ROUNDDOWN(IF((O249*Q249)&gt;'Info Sheet'!$B$21,'Info Sheet'!$B$21,(O249*Q249)),0)</f>
        <v>114</v>
      </c>
      <c r="S249">
        <f t="shared" si="47"/>
        <v>2604.9</v>
      </c>
      <c r="T249">
        <f t="shared" si="48"/>
        <v>1644.9</v>
      </c>
      <c r="Y249" s="44">
        <v>196</v>
      </c>
      <c r="Z249" s="32">
        <v>0.63126561493061295</v>
      </c>
      <c r="AA249" s="32">
        <f t="shared" si="54"/>
        <v>192</v>
      </c>
      <c r="AB249" t="str">
        <f>LOOKUP(Z249,'Info Sheet'!$L$2:$L$3,'Info Sheet'!$J$2:$J$3)</f>
        <v>Non-Rainy</v>
      </c>
      <c r="AC249">
        <f>IF(AB249='Info Sheet'!$J$3,'Info Sheet'!$M$3,'Info Sheet'!$M$2)</f>
        <v>1</v>
      </c>
      <c r="AD249">
        <f>ROUNDDOWN(IF((AA249*AC249)&gt;'Info Sheet'!$B$21,'Info Sheet'!$B$21,(AA249*AC249)),0)</f>
        <v>188</v>
      </c>
      <c r="AE249">
        <f t="shared" si="49"/>
        <v>4295.8</v>
      </c>
      <c r="AF249">
        <f t="shared" si="50"/>
        <v>3335.8</v>
      </c>
      <c r="AK249" s="44">
        <v>196</v>
      </c>
      <c r="AL249" s="51">
        <v>0.25831340000000003</v>
      </c>
      <c r="AM249" s="32">
        <f t="shared" si="55"/>
        <v>155</v>
      </c>
      <c r="AN249" t="str">
        <f>LOOKUP(AL249,'Info Sheet'!$L$2:$L$3,'Info Sheet'!$J$2:$J$3)</f>
        <v>Rainy, p</v>
      </c>
      <c r="AO249">
        <f>IF(AN249='Info Sheet'!$J$3,'Info Sheet'!$M$3,'Info Sheet'!$M$2)</f>
        <v>0.7</v>
      </c>
      <c r="AP249">
        <f>ROUNDDOWN(IF((AM249*AO249)&gt;'Info Sheet'!$B$21,'Info Sheet'!$B$21,(AM249*AO249)),0)</f>
        <v>108</v>
      </c>
      <c r="AQ249">
        <f t="shared" si="51"/>
        <v>2467.8000000000002</v>
      </c>
      <c r="AR249">
        <f t="shared" si="52"/>
        <v>1507.8000000000002</v>
      </c>
    </row>
    <row r="250" spans="1:44">
      <c r="A250" s="44">
        <v>197</v>
      </c>
      <c r="B250" s="32">
        <v>0.11789394248133267</v>
      </c>
      <c r="C250" s="32">
        <f t="shared" si="53"/>
        <v>137</v>
      </c>
      <c r="D250" t="str">
        <f>LOOKUP(B250,'Info Sheet'!$L$2:$L$3,'Info Sheet'!$J$2:$J$3)</f>
        <v>Rainy, p</v>
      </c>
      <c r="E250">
        <f>IF(D250='Info Sheet'!$J$3,'Info Sheet'!$M$3,'Info Sheet'!$M$2)</f>
        <v>0.7</v>
      </c>
      <c r="F250">
        <f>ROUNDDOWN(IF((C250*E250)&gt;'Info Sheet'!$B$21,'Info Sheet'!$B$21,(C250*E250)),0)</f>
        <v>95</v>
      </c>
      <c r="G250">
        <f t="shared" si="44"/>
        <v>2170.75</v>
      </c>
      <c r="H250">
        <f t="shared" si="45"/>
        <v>1210.75</v>
      </c>
      <c r="M250" s="44">
        <v>197</v>
      </c>
      <c r="N250" s="32">
        <v>0.14087244023831225</v>
      </c>
      <c r="O250" s="32">
        <f t="shared" si="46"/>
        <v>153</v>
      </c>
      <c r="P250" t="str">
        <f>LOOKUP(N250,'Info Sheet'!$L$2:$L$3,'Info Sheet'!$J$2:$J$3)</f>
        <v>Rainy, p</v>
      </c>
      <c r="Q250">
        <f>IF(P250='Info Sheet'!$J$3,'Info Sheet'!$M$3,'Info Sheet'!$M$2)</f>
        <v>0.7</v>
      </c>
      <c r="R250">
        <f>ROUNDDOWN(IF((O250*Q250)&gt;'Info Sheet'!$B$21,'Info Sheet'!$B$21,(O250*Q250)),0)</f>
        <v>107</v>
      </c>
      <c r="S250">
        <f t="shared" si="47"/>
        <v>2444.9500000000003</v>
      </c>
      <c r="T250">
        <f t="shared" si="48"/>
        <v>1484.9500000000003</v>
      </c>
      <c r="Y250" s="44">
        <v>197</v>
      </c>
      <c r="Z250" s="32">
        <v>0.36447056540250633</v>
      </c>
      <c r="AA250" s="32">
        <f t="shared" si="54"/>
        <v>180</v>
      </c>
      <c r="AB250" t="str">
        <f>LOOKUP(Z250,'Info Sheet'!$L$2:$L$3,'Info Sheet'!$J$2:$J$3)</f>
        <v>Rainy, p</v>
      </c>
      <c r="AC250">
        <f>IF(AB250='Info Sheet'!$J$3,'Info Sheet'!$M$3,'Info Sheet'!$M$2)</f>
        <v>0.7</v>
      </c>
      <c r="AD250">
        <f>ROUNDDOWN(IF((AA250*AC250)&gt;'Info Sheet'!$B$21,'Info Sheet'!$B$21,(AA250*AC250)),0)</f>
        <v>126</v>
      </c>
      <c r="AE250">
        <f t="shared" si="49"/>
        <v>2879.1000000000004</v>
      </c>
      <c r="AF250">
        <f t="shared" si="50"/>
        <v>1919.1000000000004</v>
      </c>
      <c r="AK250" s="44">
        <v>197</v>
      </c>
      <c r="AL250" s="51">
        <v>0.22615046</v>
      </c>
      <c r="AM250" s="32">
        <f t="shared" si="55"/>
        <v>153</v>
      </c>
      <c r="AN250" t="str">
        <f>LOOKUP(AL250,'Info Sheet'!$L$2:$L$3,'Info Sheet'!$J$2:$J$3)</f>
        <v>Rainy, p</v>
      </c>
      <c r="AO250">
        <f>IF(AN250='Info Sheet'!$J$3,'Info Sheet'!$M$3,'Info Sheet'!$M$2)</f>
        <v>0.7</v>
      </c>
      <c r="AP250">
        <f>ROUNDDOWN(IF((AM250*AO250)&gt;'Info Sheet'!$B$21,'Info Sheet'!$B$21,(AM250*AO250)),0)</f>
        <v>107</v>
      </c>
      <c r="AQ250">
        <f t="shared" si="51"/>
        <v>2444.9500000000003</v>
      </c>
      <c r="AR250">
        <f t="shared" si="52"/>
        <v>1484.9500000000003</v>
      </c>
    </row>
    <row r="251" spans="1:44">
      <c r="A251" s="44">
        <v>198</v>
      </c>
      <c r="B251" s="32">
        <v>0.11364962882791163</v>
      </c>
      <c r="C251" s="32">
        <f t="shared" si="53"/>
        <v>136</v>
      </c>
      <c r="D251" t="str">
        <f>LOOKUP(B251,'Info Sheet'!$L$2:$L$3,'Info Sheet'!$J$2:$J$3)</f>
        <v>Rainy, p</v>
      </c>
      <c r="E251">
        <f>IF(D251='Info Sheet'!$J$3,'Info Sheet'!$M$3,'Info Sheet'!$M$2)</f>
        <v>0.7</v>
      </c>
      <c r="F251">
        <f>ROUNDDOWN(IF((C251*E251)&gt;'Info Sheet'!$B$21,'Info Sheet'!$B$21,(C251*E251)),0)</f>
        <v>95</v>
      </c>
      <c r="G251">
        <f t="shared" si="44"/>
        <v>2170.75</v>
      </c>
      <c r="H251">
        <f t="shared" si="45"/>
        <v>1210.75</v>
      </c>
      <c r="M251" s="44">
        <v>198</v>
      </c>
      <c r="N251" s="32">
        <v>0.51971905140913177</v>
      </c>
      <c r="O251" s="32">
        <f t="shared" si="46"/>
        <v>172</v>
      </c>
      <c r="P251" t="str">
        <f>LOOKUP(N251,'Info Sheet'!$L$2:$L$3,'Info Sheet'!$J$2:$J$3)</f>
        <v>Non-Rainy</v>
      </c>
      <c r="Q251">
        <f>IF(P251='Info Sheet'!$J$3,'Info Sheet'!$M$3,'Info Sheet'!$M$2)</f>
        <v>1</v>
      </c>
      <c r="R251">
        <f>ROUNDDOWN(IF((O251*Q251)&gt;'Info Sheet'!$B$21,'Info Sheet'!$B$21,(O251*Q251)),0)</f>
        <v>172</v>
      </c>
      <c r="S251">
        <f t="shared" si="47"/>
        <v>3930.2000000000003</v>
      </c>
      <c r="T251">
        <f t="shared" si="48"/>
        <v>2970.2000000000003</v>
      </c>
      <c r="Y251" s="44">
        <v>198</v>
      </c>
      <c r="Z251" s="32">
        <v>0.93869429672729798</v>
      </c>
      <c r="AA251" s="32">
        <f t="shared" si="54"/>
        <v>213</v>
      </c>
      <c r="AB251" t="str">
        <f>LOOKUP(Z251,'Info Sheet'!$L$2:$L$3,'Info Sheet'!$J$2:$J$3)</f>
        <v>Non-Rainy</v>
      </c>
      <c r="AC251">
        <f>IF(AB251='Info Sheet'!$J$3,'Info Sheet'!$M$3,'Info Sheet'!$M$2)</f>
        <v>1</v>
      </c>
      <c r="AD251">
        <f>ROUNDDOWN(IF((AA251*AC251)&gt;'Info Sheet'!$B$21,'Info Sheet'!$B$21,(AA251*AC251)),0)</f>
        <v>188</v>
      </c>
      <c r="AE251">
        <f t="shared" si="49"/>
        <v>4295.8</v>
      </c>
      <c r="AF251">
        <f t="shared" si="50"/>
        <v>3335.8</v>
      </c>
      <c r="AK251" s="44">
        <v>198</v>
      </c>
      <c r="AL251" s="51">
        <v>0.69274331</v>
      </c>
      <c r="AM251" s="32">
        <f t="shared" si="55"/>
        <v>174</v>
      </c>
      <c r="AN251" t="str">
        <f>LOOKUP(AL251,'Info Sheet'!$L$2:$L$3,'Info Sheet'!$J$2:$J$3)</f>
        <v>Non-Rainy</v>
      </c>
      <c r="AO251">
        <f>IF(AN251='Info Sheet'!$J$3,'Info Sheet'!$M$3,'Info Sheet'!$M$2)</f>
        <v>1</v>
      </c>
      <c r="AP251">
        <f>ROUNDDOWN(IF((AM251*AO251)&gt;'Info Sheet'!$B$21,'Info Sheet'!$B$21,(AM251*AO251)),0)</f>
        <v>174</v>
      </c>
      <c r="AQ251">
        <f t="shared" si="51"/>
        <v>3975.9</v>
      </c>
      <c r="AR251">
        <f t="shared" si="52"/>
        <v>3015.9</v>
      </c>
    </row>
    <row r="252" spans="1:44">
      <c r="A252" s="44">
        <v>199</v>
      </c>
      <c r="B252" s="32">
        <v>0.28726590479452441</v>
      </c>
      <c r="C252" s="32">
        <f t="shared" si="53"/>
        <v>147</v>
      </c>
      <c r="D252" t="str">
        <f>LOOKUP(B252,'Info Sheet'!$L$2:$L$3,'Info Sheet'!$J$2:$J$3)</f>
        <v>Rainy, p</v>
      </c>
      <c r="E252">
        <f>IF(D252='Info Sheet'!$J$3,'Info Sheet'!$M$3,'Info Sheet'!$M$2)</f>
        <v>0.7</v>
      </c>
      <c r="F252">
        <f>ROUNDDOWN(IF((C252*E252)&gt;'Info Sheet'!$B$21,'Info Sheet'!$B$21,(C252*E252)),0)</f>
        <v>102</v>
      </c>
      <c r="G252">
        <f t="shared" si="44"/>
        <v>2330.7000000000003</v>
      </c>
      <c r="H252">
        <f t="shared" si="45"/>
        <v>1370.7000000000003</v>
      </c>
      <c r="M252" s="44">
        <v>199</v>
      </c>
      <c r="N252" s="32">
        <v>0.7859531201876746</v>
      </c>
      <c r="O252" s="32">
        <f t="shared" si="46"/>
        <v>184</v>
      </c>
      <c r="P252" t="str">
        <f>LOOKUP(N252,'Info Sheet'!$L$2:$L$3,'Info Sheet'!$J$2:$J$3)</f>
        <v>Non-Rainy</v>
      </c>
      <c r="Q252">
        <f>IF(P252='Info Sheet'!$J$3,'Info Sheet'!$M$3,'Info Sheet'!$M$2)</f>
        <v>1</v>
      </c>
      <c r="R252">
        <f>ROUNDDOWN(IF((O252*Q252)&gt;'Info Sheet'!$B$21,'Info Sheet'!$B$21,(O252*Q252)),0)</f>
        <v>184</v>
      </c>
      <c r="S252">
        <f t="shared" si="47"/>
        <v>4204.4000000000005</v>
      </c>
      <c r="T252">
        <f t="shared" si="48"/>
        <v>3244.4000000000005</v>
      </c>
      <c r="Y252" s="44">
        <v>199</v>
      </c>
      <c r="Z252" s="32">
        <v>0.91957316813480594</v>
      </c>
      <c r="AA252" s="32">
        <f t="shared" si="54"/>
        <v>211</v>
      </c>
      <c r="AB252" t="str">
        <f>LOOKUP(Z252,'Info Sheet'!$L$2:$L$3,'Info Sheet'!$J$2:$J$3)</f>
        <v>Non-Rainy</v>
      </c>
      <c r="AC252">
        <f>IF(AB252='Info Sheet'!$J$3,'Info Sheet'!$M$3,'Info Sheet'!$M$2)</f>
        <v>1</v>
      </c>
      <c r="AD252">
        <f>ROUNDDOWN(IF((AA252*AC252)&gt;'Info Sheet'!$B$21,'Info Sheet'!$B$21,(AA252*AC252)),0)</f>
        <v>188</v>
      </c>
      <c r="AE252">
        <f t="shared" si="49"/>
        <v>4295.8</v>
      </c>
      <c r="AF252">
        <f t="shared" si="50"/>
        <v>3335.8</v>
      </c>
      <c r="AK252" s="44">
        <v>199</v>
      </c>
      <c r="AL252" s="51">
        <v>0.15103285999999999</v>
      </c>
      <c r="AM252" s="32">
        <f t="shared" si="55"/>
        <v>149</v>
      </c>
      <c r="AN252" t="str">
        <f>LOOKUP(AL252,'Info Sheet'!$L$2:$L$3,'Info Sheet'!$J$2:$J$3)</f>
        <v>Rainy, p</v>
      </c>
      <c r="AO252">
        <f>IF(AN252='Info Sheet'!$J$3,'Info Sheet'!$M$3,'Info Sheet'!$M$2)</f>
        <v>0.7</v>
      </c>
      <c r="AP252">
        <f>ROUNDDOWN(IF((AM252*AO252)&gt;'Info Sheet'!$B$21,'Info Sheet'!$B$21,(AM252*AO252)),0)</f>
        <v>104</v>
      </c>
      <c r="AQ252">
        <f t="shared" si="51"/>
        <v>2376.4</v>
      </c>
      <c r="AR252">
        <f t="shared" si="52"/>
        <v>1416.4</v>
      </c>
    </row>
    <row r="253" spans="1:44">
      <c r="A253" s="44">
        <v>200</v>
      </c>
      <c r="B253" s="32">
        <v>0.12918097879788393</v>
      </c>
      <c r="C253" s="32">
        <f t="shared" si="53"/>
        <v>137</v>
      </c>
      <c r="D253" t="str">
        <f>LOOKUP(B253,'Info Sheet'!$L$2:$L$3,'Info Sheet'!$J$2:$J$3)</f>
        <v>Rainy, p</v>
      </c>
      <c r="E253">
        <f>IF(D253='Info Sheet'!$J$3,'Info Sheet'!$M$3,'Info Sheet'!$M$2)</f>
        <v>0.7</v>
      </c>
      <c r="F253">
        <f>ROUNDDOWN(IF((C253*E253)&gt;'Info Sheet'!$B$21,'Info Sheet'!$B$21,(C253*E253)),0)</f>
        <v>95</v>
      </c>
      <c r="G253">
        <f t="shared" si="44"/>
        <v>2170.75</v>
      </c>
      <c r="H253">
        <f t="shared" si="45"/>
        <v>1210.75</v>
      </c>
      <c r="M253" s="44">
        <v>200</v>
      </c>
      <c r="N253" s="32">
        <v>0.32541563611539892</v>
      </c>
      <c r="O253" s="32">
        <f t="shared" si="46"/>
        <v>163</v>
      </c>
      <c r="P253" t="str">
        <f>LOOKUP(N253,'Info Sheet'!$L$2:$L$3,'Info Sheet'!$J$2:$J$3)</f>
        <v>Rainy, p</v>
      </c>
      <c r="Q253">
        <f>IF(P253='Info Sheet'!$J$3,'Info Sheet'!$M$3,'Info Sheet'!$M$2)</f>
        <v>0.7</v>
      </c>
      <c r="R253">
        <f>ROUNDDOWN(IF((O253*Q253)&gt;'Info Sheet'!$B$21,'Info Sheet'!$B$21,(O253*Q253)),0)</f>
        <v>114</v>
      </c>
      <c r="S253">
        <f t="shared" si="47"/>
        <v>2604.9</v>
      </c>
      <c r="T253">
        <f t="shared" si="48"/>
        <v>1644.9</v>
      </c>
      <c r="Y253" s="44">
        <v>200</v>
      </c>
      <c r="Z253" s="32">
        <v>0.18020783459037482</v>
      </c>
      <c r="AA253" s="32">
        <f t="shared" si="54"/>
        <v>170</v>
      </c>
      <c r="AB253" t="str">
        <f>LOOKUP(Z253,'Info Sheet'!$L$2:$L$3,'Info Sheet'!$J$2:$J$3)</f>
        <v>Rainy, p</v>
      </c>
      <c r="AC253">
        <f>IF(AB253='Info Sheet'!$J$3,'Info Sheet'!$M$3,'Info Sheet'!$M$2)</f>
        <v>0.7</v>
      </c>
      <c r="AD253">
        <f>ROUNDDOWN(IF((AA253*AC253)&gt;'Info Sheet'!$B$21,'Info Sheet'!$B$21,(AA253*AC253)),0)</f>
        <v>119</v>
      </c>
      <c r="AE253">
        <f t="shared" si="49"/>
        <v>2719.15</v>
      </c>
      <c r="AF253">
        <f t="shared" si="50"/>
        <v>1759.15</v>
      </c>
      <c r="AK253" s="44">
        <v>200</v>
      </c>
      <c r="AL253" s="51">
        <v>0.75323468999999998</v>
      </c>
      <c r="AM253" s="32">
        <f t="shared" si="55"/>
        <v>177</v>
      </c>
      <c r="AN253" t="str">
        <f>LOOKUP(AL253,'Info Sheet'!$L$2:$L$3,'Info Sheet'!$J$2:$J$3)</f>
        <v>Non-Rainy</v>
      </c>
      <c r="AO253">
        <f>IF(AN253='Info Sheet'!$J$3,'Info Sheet'!$M$3,'Info Sheet'!$M$2)</f>
        <v>1</v>
      </c>
      <c r="AP253">
        <f>ROUNDDOWN(IF((AM253*AO253)&gt;'Info Sheet'!$B$21,'Info Sheet'!$B$21,(AM253*AO253)),0)</f>
        <v>177</v>
      </c>
      <c r="AQ253">
        <f t="shared" si="51"/>
        <v>4044.4500000000003</v>
      </c>
      <c r="AR253">
        <f t="shared" si="52"/>
        <v>3084.4500000000003</v>
      </c>
    </row>
    <row r="254" spans="1:44">
      <c r="A254" s="44">
        <v>201</v>
      </c>
      <c r="B254" s="32">
        <v>8.9131594478214837E-2</v>
      </c>
      <c r="C254" s="32">
        <f t="shared" si="53"/>
        <v>134</v>
      </c>
      <c r="D254" t="str">
        <f>LOOKUP(B254,'Info Sheet'!$L$2:$L$3,'Info Sheet'!$J$2:$J$3)</f>
        <v>Rainy, p</v>
      </c>
      <c r="E254">
        <f>IF(D254='Info Sheet'!$J$3,'Info Sheet'!$M$3,'Info Sheet'!$M$2)</f>
        <v>0.7</v>
      </c>
      <c r="F254">
        <f>ROUNDDOWN(IF((C254*E254)&gt;'Info Sheet'!$B$21,'Info Sheet'!$B$21,(C254*E254)),0)</f>
        <v>93</v>
      </c>
      <c r="G254">
        <f t="shared" si="44"/>
        <v>2125.0500000000002</v>
      </c>
      <c r="H254">
        <f t="shared" si="45"/>
        <v>1165.0500000000002</v>
      </c>
      <c r="M254" s="44">
        <v>201</v>
      </c>
      <c r="N254" s="32">
        <v>0.56176311053766836</v>
      </c>
      <c r="O254" s="32">
        <f t="shared" si="46"/>
        <v>173</v>
      </c>
      <c r="P254" t="str">
        <f>LOOKUP(N254,'Info Sheet'!$L$2:$L$3,'Info Sheet'!$J$2:$J$3)</f>
        <v>Non-Rainy</v>
      </c>
      <c r="Q254">
        <f>IF(P254='Info Sheet'!$J$3,'Info Sheet'!$M$3,'Info Sheet'!$M$2)</f>
        <v>1</v>
      </c>
      <c r="R254">
        <f>ROUNDDOWN(IF((O254*Q254)&gt;'Info Sheet'!$B$21,'Info Sheet'!$B$21,(O254*Q254)),0)</f>
        <v>173</v>
      </c>
      <c r="S254">
        <f t="shared" si="47"/>
        <v>3953.05</v>
      </c>
      <c r="T254">
        <f t="shared" si="48"/>
        <v>2993.05</v>
      </c>
      <c r="Y254" s="44">
        <v>201</v>
      </c>
      <c r="Z254" s="32">
        <v>0.22955028133521971</v>
      </c>
      <c r="AA254" s="32">
        <f t="shared" si="54"/>
        <v>173</v>
      </c>
      <c r="AB254" t="str">
        <f>LOOKUP(Z254,'Info Sheet'!$L$2:$L$3,'Info Sheet'!$J$2:$J$3)</f>
        <v>Rainy, p</v>
      </c>
      <c r="AC254">
        <f>IF(AB254='Info Sheet'!$J$3,'Info Sheet'!$M$3,'Info Sheet'!$M$2)</f>
        <v>0.7</v>
      </c>
      <c r="AD254">
        <f>ROUNDDOWN(IF((AA254*AC254)&gt;'Info Sheet'!$B$21,'Info Sheet'!$B$21,(AA254*AC254)),0)</f>
        <v>121</v>
      </c>
      <c r="AE254">
        <f t="shared" si="49"/>
        <v>2764.8500000000004</v>
      </c>
      <c r="AF254">
        <f t="shared" si="50"/>
        <v>1804.8500000000004</v>
      </c>
      <c r="AK254" s="44">
        <v>201</v>
      </c>
      <c r="AL254" s="51">
        <v>0.76029075000000002</v>
      </c>
      <c r="AM254" s="32">
        <f t="shared" si="55"/>
        <v>178</v>
      </c>
      <c r="AN254" t="str">
        <f>LOOKUP(AL254,'Info Sheet'!$L$2:$L$3,'Info Sheet'!$J$2:$J$3)</f>
        <v>Non-Rainy</v>
      </c>
      <c r="AO254">
        <f>IF(AN254='Info Sheet'!$J$3,'Info Sheet'!$M$3,'Info Sheet'!$M$2)</f>
        <v>1</v>
      </c>
      <c r="AP254">
        <f>ROUNDDOWN(IF((AM254*AO254)&gt;'Info Sheet'!$B$21,'Info Sheet'!$B$21,(AM254*AO254)),0)</f>
        <v>178</v>
      </c>
      <c r="AQ254">
        <f t="shared" si="51"/>
        <v>4067.3</v>
      </c>
      <c r="AR254">
        <f t="shared" si="52"/>
        <v>3107.3</v>
      </c>
    </row>
    <row r="255" spans="1:44">
      <c r="A255" s="44">
        <v>202</v>
      </c>
      <c r="B255" s="32">
        <v>0.71916674537497682</v>
      </c>
      <c r="C255" s="32">
        <f t="shared" si="53"/>
        <v>165</v>
      </c>
      <c r="D255" t="str">
        <f>LOOKUP(B255,'Info Sheet'!$L$2:$L$3,'Info Sheet'!$J$2:$J$3)</f>
        <v>Non-Rainy</v>
      </c>
      <c r="E255">
        <f>IF(D255='Info Sheet'!$J$3,'Info Sheet'!$M$3,'Info Sheet'!$M$2)</f>
        <v>1</v>
      </c>
      <c r="F255">
        <f>ROUNDDOWN(IF((C255*E255)&gt;'Info Sheet'!$B$21,'Info Sheet'!$B$21,(C255*E255)),0)</f>
        <v>165</v>
      </c>
      <c r="G255">
        <f t="shared" si="44"/>
        <v>3770.2500000000005</v>
      </c>
      <c r="H255">
        <f t="shared" si="45"/>
        <v>2810.2500000000005</v>
      </c>
      <c r="M255" s="44">
        <v>202</v>
      </c>
      <c r="N255" s="32">
        <v>0.90486379650265403</v>
      </c>
      <c r="O255" s="32">
        <f t="shared" si="46"/>
        <v>192</v>
      </c>
      <c r="P255" t="str">
        <f>LOOKUP(N255,'Info Sheet'!$L$2:$L$3,'Info Sheet'!$J$2:$J$3)</f>
        <v>Non-Rainy</v>
      </c>
      <c r="Q255">
        <f>IF(P255='Info Sheet'!$J$3,'Info Sheet'!$M$3,'Info Sheet'!$M$2)</f>
        <v>1</v>
      </c>
      <c r="R255">
        <f>ROUNDDOWN(IF((O255*Q255)&gt;'Info Sheet'!$B$21,'Info Sheet'!$B$21,(O255*Q255)),0)</f>
        <v>188</v>
      </c>
      <c r="S255">
        <f t="shared" si="47"/>
        <v>4295.8</v>
      </c>
      <c r="T255">
        <f t="shared" si="48"/>
        <v>3335.8</v>
      </c>
      <c r="Y255" s="44">
        <v>202</v>
      </c>
      <c r="Z255" s="32">
        <v>0.28664141872609017</v>
      </c>
      <c r="AA255" s="32">
        <f t="shared" si="54"/>
        <v>176</v>
      </c>
      <c r="AB255" t="str">
        <f>LOOKUP(Z255,'Info Sheet'!$L$2:$L$3,'Info Sheet'!$J$2:$J$3)</f>
        <v>Rainy, p</v>
      </c>
      <c r="AC255">
        <f>IF(AB255='Info Sheet'!$J$3,'Info Sheet'!$M$3,'Info Sheet'!$M$2)</f>
        <v>0.7</v>
      </c>
      <c r="AD255">
        <f>ROUNDDOWN(IF((AA255*AC255)&gt;'Info Sheet'!$B$21,'Info Sheet'!$B$21,(AA255*AC255)),0)</f>
        <v>123</v>
      </c>
      <c r="AE255">
        <f t="shared" si="49"/>
        <v>2810.55</v>
      </c>
      <c r="AF255">
        <f t="shared" si="50"/>
        <v>1850.5500000000002</v>
      </c>
      <c r="AK255" s="44">
        <v>202</v>
      </c>
      <c r="AL255" s="51">
        <v>0.72813333999999996</v>
      </c>
      <c r="AM255" s="32">
        <f t="shared" si="55"/>
        <v>176</v>
      </c>
      <c r="AN255" t="str">
        <f>LOOKUP(AL255,'Info Sheet'!$L$2:$L$3,'Info Sheet'!$J$2:$J$3)</f>
        <v>Non-Rainy</v>
      </c>
      <c r="AO255">
        <f>IF(AN255='Info Sheet'!$J$3,'Info Sheet'!$M$3,'Info Sheet'!$M$2)</f>
        <v>1</v>
      </c>
      <c r="AP255">
        <f>ROUNDDOWN(IF((AM255*AO255)&gt;'Info Sheet'!$B$21,'Info Sheet'!$B$21,(AM255*AO255)),0)</f>
        <v>176</v>
      </c>
      <c r="AQ255">
        <f t="shared" si="51"/>
        <v>4021.6000000000004</v>
      </c>
      <c r="AR255">
        <f t="shared" si="52"/>
        <v>3061.6000000000004</v>
      </c>
    </row>
    <row r="256" spans="1:44">
      <c r="A256" s="44">
        <v>203</v>
      </c>
      <c r="B256" s="32">
        <v>0.3141224518924518</v>
      </c>
      <c r="C256" s="32">
        <f t="shared" si="53"/>
        <v>148</v>
      </c>
      <c r="D256" t="str">
        <f>LOOKUP(B256,'Info Sheet'!$L$2:$L$3,'Info Sheet'!$J$2:$J$3)</f>
        <v>Rainy, p</v>
      </c>
      <c r="E256">
        <f>IF(D256='Info Sheet'!$J$3,'Info Sheet'!$M$3,'Info Sheet'!$M$2)</f>
        <v>0.7</v>
      </c>
      <c r="F256">
        <f>ROUNDDOWN(IF((C256*E256)&gt;'Info Sheet'!$B$21,'Info Sheet'!$B$21,(C256*E256)),0)</f>
        <v>103</v>
      </c>
      <c r="G256">
        <f t="shared" ref="G256:G319" si="56">F256*$J$47</f>
        <v>2353.5500000000002</v>
      </c>
      <c r="H256">
        <f t="shared" si="45"/>
        <v>1393.5500000000002</v>
      </c>
      <c r="M256" s="44">
        <v>203</v>
      </c>
      <c r="N256" s="32">
        <v>0.53380575363252303</v>
      </c>
      <c r="O256" s="32">
        <f t="shared" si="46"/>
        <v>172</v>
      </c>
      <c r="P256" t="str">
        <f>LOOKUP(N256,'Info Sheet'!$L$2:$L$3,'Info Sheet'!$J$2:$J$3)</f>
        <v>Non-Rainy</v>
      </c>
      <c r="Q256">
        <f>IF(P256='Info Sheet'!$J$3,'Info Sheet'!$M$3,'Info Sheet'!$M$2)</f>
        <v>1</v>
      </c>
      <c r="R256">
        <f>ROUNDDOWN(IF((O256*Q256)&gt;'Info Sheet'!$B$21,'Info Sheet'!$B$21,(O256*Q256)),0)</f>
        <v>172</v>
      </c>
      <c r="S256">
        <f t="shared" si="47"/>
        <v>3930.2000000000003</v>
      </c>
      <c r="T256">
        <f t="shared" si="48"/>
        <v>2970.2000000000003</v>
      </c>
      <c r="Y256" s="44">
        <v>203</v>
      </c>
      <c r="Z256" s="32">
        <v>0.54592694583763712</v>
      </c>
      <c r="AA256" s="32">
        <f t="shared" si="54"/>
        <v>188</v>
      </c>
      <c r="AB256" t="str">
        <f>LOOKUP(Z256,'Info Sheet'!$L$2:$L$3,'Info Sheet'!$J$2:$J$3)</f>
        <v>Non-Rainy</v>
      </c>
      <c r="AC256">
        <f>IF(AB256='Info Sheet'!$J$3,'Info Sheet'!$M$3,'Info Sheet'!$M$2)</f>
        <v>1</v>
      </c>
      <c r="AD256">
        <f>ROUNDDOWN(IF((AA256*AC256)&gt;'Info Sheet'!$B$21,'Info Sheet'!$B$21,(AA256*AC256)),0)</f>
        <v>188</v>
      </c>
      <c r="AE256">
        <f t="shared" si="49"/>
        <v>4295.8</v>
      </c>
      <c r="AF256">
        <f t="shared" si="50"/>
        <v>3335.8</v>
      </c>
      <c r="AK256" s="44">
        <v>203</v>
      </c>
      <c r="AL256" s="51">
        <v>0.61063190000000001</v>
      </c>
      <c r="AM256" s="32">
        <f t="shared" si="55"/>
        <v>171</v>
      </c>
      <c r="AN256" t="str">
        <f>LOOKUP(AL256,'Info Sheet'!$L$2:$L$3,'Info Sheet'!$J$2:$J$3)</f>
        <v>Non-Rainy</v>
      </c>
      <c r="AO256">
        <f>IF(AN256='Info Sheet'!$J$3,'Info Sheet'!$M$3,'Info Sheet'!$M$2)</f>
        <v>1</v>
      </c>
      <c r="AP256">
        <f>ROUNDDOWN(IF((AM256*AO256)&gt;'Info Sheet'!$B$21,'Info Sheet'!$B$21,(AM256*AO256)),0)</f>
        <v>171</v>
      </c>
      <c r="AQ256">
        <f t="shared" si="51"/>
        <v>3907.3500000000004</v>
      </c>
      <c r="AR256">
        <f t="shared" si="52"/>
        <v>2947.3500000000004</v>
      </c>
    </row>
    <row r="257" spans="1:44">
      <c r="A257" s="44">
        <v>204</v>
      </c>
      <c r="B257" s="32">
        <v>0.51665291544440239</v>
      </c>
      <c r="C257" s="32">
        <f t="shared" si="53"/>
        <v>156</v>
      </c>
      <c r="D257" t="str">
        <f>LOOKUP(B257,'Info Sheet'!$L$2:$L$3,'Info Sheet'!$J$2:$J$3)</f>
        <v>Non-Rainy</v>
      </c>
      <c r="E257">
        <f>IF(D257='Info Sheet'!$J$3,'Info Sheet'!$M$3,'Info Sheet'!$M$2)</f>
        <v>1</v>
      </c>
      <c r="F257">
        <f>ROUNDDOWN(IF((C257*E257)&gt;'Info Sheet'!$B$21,'Info Sheet'!$B$21,(C257*E257)),0)</f>
        <v>156</v>
      </c>
      <c r="G257">
        <f t="shared" si="56"/>
        <v>3564.6000000000004</v>
      </c>
      <c r="H257">
        <f t="shared" si="45"/>
        <v>2604.6000000000004</v>
      </c>
      <c r="M257" s="44">
        <v>204</v>
      </c>
      <c r="N257" s="32">
        <v>0.50520848682468611</v>
      </c>
      <c r="O257" s="32">
        <f t="shared" si="46"/>
        <v>171</v>
      </c>
      <c r="P257" t="str">
        <f>LOOKUP(N257,'Info Sheet'!$L$2:$L$3,'Info Sheet'!$J$2:$J$3)</f>
        <v>Non-Rainy</v>
      </c>
      <c r="Q257">
        <f>IF(P257='Info Sheet'!$J$3,'Info Sheet'!$M$3,'Info Sheet'!$M$2)</f>
        <v>1</v>
      </c>
      <c r="R257">
        <f>ROUNDDOWN(IF((O257*Q257)&gt;'Info Sheet'!$B$21,'Info Sheet'!$B$21,(O257*Q257)),0)</f>
        <v>171</v>
      </c>
      <c r="S257">
        <f t="shared" si="47"/>
        <v>3907.3500000000004</v>
      </c>
      <c r="T257">
        <f t="shared" si="48"/>
        <v>2947.3500000000004</v>
      </c>
      <c r="Y257" s="44">
        <v>204</v>
      </c>
      <c r="Z257" s="32">
        <v>0.48500014230176947</v>
      </c>
      <c r="AA257" s="32">
        <f t="shared" si="54"/>
        <v>185</v>
      </c>
      <c r="AB257" t="str">
        <f>LOOKUP(Z257,'Info Sheet'!$L$2:$L$3,'Info Sheet'!$J$2:$J$3)</f>
        <v>Non-Rainy</v>
      </c>
      <c r="AC257">
        <f>IF(AB257='Info Sheet'!$J$3,'Info Sheet'!$M$3,'Info Sheet'!$M$2)</f>
        <v>1</v>
      </c>
      <c r="AD257">
        <f>ROUNDDOWN(IF((AA257*AC257)&gt;'Info Sheet'!$B$21,'Info Sheet'!$B$21,(AA257*AC257)),0)</f>
        <v>185</v>
      </c>
      <c r="AE257">
        <f t="shared" si="49"/>
        <v>4227.25</v>
      </c>
      <c r="AF257">
        <f t="shared" si="50"/>
        <v>3267.25</v>
      </c>
      <c r="AK257" s="44">
        <v>204</v>
      </c>
      <c r="AL257" s="51">
        <v>0.93342842999999998</v>
      </c>
      <c r="AM257" s="32">
        <f t="shared" si="55"/>
        <v>191</v>
      </c>
      <c r="AN257" t="str">
        <f>LOOKUP(AL257,'Info Sheet'!$L$2:$L$3,'Info Sheet'!$J$2:$J$3)</f>
        <v>Non-Rainy</v>
      </c>
      <c r="AO257">
        <f>IF(AN257='Info Sheet'!$J$3,'Info Sheet'!$M$3,'Info Sheet'!$M$2)</f>
        <v>1</v>
      </c>
      <c r="AP257">
        <f>ROUNDDOWN(IF((AM257*AO257)&gt;'Info Sheet'!$B$21,'Info Sheet'!$B$21,(AM257*AO257)),0)</f>
        <v>188</v>
      </c>
      <c r="AQ257">
        <f t="shared" si="51"/>
        <v>4295.8</v>
      </c>
      <c r="AR257">
        <f t="shared" si="52"/>
        <v>3335.8</v>
      </c>
    </row>
    <row r="258" spans="1:44">
      <c r="A258" s="44">
        <v>205</v>
      </c>
      <c r="B258" s="32">
        <v>0.35434673916031867</v>
      </c>
      <c r="C258" s="32">
        <f t="shared" si="53"/>
        <v>150</v>
      </c>
      <c r="D258" t="str">
        <f>LOOKUP(B258,'Info Sheet'!$L$2:$L$3,'Info Sheet'!$J$2:$J$3)</f>
        <v>Rainy, p</v>
      </c>
      <c r="E258">
        <f>IF(D258='Info Sheet'!$J$3,'Info Sheet'!$M$3,'Info Sheet'!$M$2)</f>
        <v>0.7</v>
      </c>
      <c r="F258">
        <f>ROUNDDOWN(IF((C258*E258)&gt;'Info Sheet'!$B$21,'Info Sheet'!$B$21,(C258*E258)),0)</f>
        <v>105</v>
      </c>
      <c r="G258">
        <f t="shared" si="56"/>
        <v>2399.25</v>
      </c>
      <c r="H258">
        <f t="shared" si="45"/>
        <v>1439.25</v>
      </c>
      <c r="M258" s="44">
        <v>205</v>
      </c>
      <c r="N258" s="32">
        <v>0.92278612395111004</v>
      </c>
      <c r="O258" s="32">
        <f t="shared" si="46"/>
        <v>194</v>
      </c>
      <c r="P258" t="str">
        <f>LOOKUP(N258,'Info Sheet'!$L$2:$L$3,'Info Sheet'!$J$2:$J$3)</f>
        <v>Non-Rainy</v>
      </c>
      <c r="Q258">
        <f>IF(P258='Info Sheet'!$J$3,'Info Sheet'!$M$3,'Info Sheet'!$M$2)</f>
        <v>1</v>
      </c>
      <c r="R258">
        <f>ROUNDDOWN(IF((O258*Q258)&gt;'Info Sheet'!$B$21,'Info Sheet'!$B$21,(O258*Q258)),0)</f>
        <v>188</v>
      </c>
      <c r="S258">
        <f t="shared" si="47"/>
        <v>4295.8</v>
      </c>
      <c r="T258">
        <f t="shared" si="48"/>
        <v>3335.8</v>
      </c>
      <c r="Y258" s="44">
        <v>205</v>
      </c>
      <c r="Z258" s="32">
        <v>0.79348452811748083</v>
      </c>
      <c r="AA258" s="32">
        <f t="shared" si="54"/>
        <v>200</v>
      </c>
      <c r="AB258" t="str">
        <f>LOOKUP(Z258,'Info Sheet'!$L$2:$L$3,'Info Sheet'!$J$2:$J$3)</f>
        <v>Non-Rainy</v>
      </c>
      <c r="AC258">
        <f>IF(AB258='Info Sheet'!$J$3,'Info Sheet'!$M$3,'Info Sheet'!$M$2)</f>
        <v>1</v>
      </c>
      <c r="AD258">
        <f>ROUNDDOWN(IF((AA258*AC258)&gt;'Info Sheet'!$B$21,'Info Sheet'!$B$21,(AA258*AC258)),0)</f>
        <v>188</v>
      </c>
      <c r="AE258">
        <f t="shared" si="49"/>
        <v>4295.8</v>
      </c>
      <c r="AF258">
        <f t="shared" si="50"/>
        <v>3335.8</v>
      </c>
      <c r="AK258" s="44">
        <v>205</v>
      </c>
      <c r="AL258" s="51">
        <v>0.58338570999999995</v>
      </c>
      <c r="AM258" s="32">
        <f t="shared" si="55"/>
        <v>169</v>
      </c>
      <c r="AN258" t="str">
        <f>LOOKUP(AL258,'Info Sheet'!$L$2:$L$3,'Info Sheet'!$J$2:$J$3)</f>
        <v>Non-Rainy</v>
      </c>
      <c r="AO258">
        <f>IF(AN258='Info Sheet'!$J$3,'Info Sheet'!$M$3,'Info Sheet'!$M$2)</f>
        <v>1</v>
      </c>
      <c r="AP258">
        <f>ROUNDDOWN(IF((AM258*AO258)&gt;'Info Sheet'!$B$21,'Info Sheet'!$B$21,(AM258*AO258)),0)</f>
        <v>169</v>
      </c>
      <c r="AQ258">
        <f t="shared" si="51"/>
        <v>3861.65</v>
      </c>
      <c r="AR258">
        <f t="shared" si="52"/>
        <v>2901.65</v>
      </c>
    </row>
    <row r="259" spans="1:44">
      <c r="A259" s="44">
        <v>206</v>
      </c>
      <c r="B259" s="32">
        <v>0.4894949593851583</v>
      </c>
      <c r="C259" s="32">
        <f t="shared" si="53"/>
        <v>155</v>
      </c>
      <c r="D259" t="str">
        <f>LOOKUP(B259,'Info Sheet'!$L$2:$L$3,'Info Sheet'!$J$2:$J$3)</f>
        <v>Non-Rainy</v>
      </c>
      <c r="E259">
        <f>IF(D259='Info Sheet'!$J$3,'Info Sheet'!$M$3,'Info Sheet'!$M$2)</f>
        <v>1</v>
      </c>
      <c r="F259">
        <f>ROUNDDOWN(IF((C259*E259)&gt;'Info Sheet'!$B$21,'Info Sheet'!$B$21,(C259*E259)),0)</f>
        <v>155</v>
      </c>
      <c r="G259">
        <f t="shared" si="56"/>
        <v>3541.75</v>
      </c>
      <c r="H259">
        <f t="shared" si="45"/>
        <v>2581.75</v>
      </c>
      <c r="M259" s="44">
        <v>206</v>
      </c>
      <c r="N259" s="32">
        <v>0.3755112274184863</v>
      </c>
      <c r="O259" s="32">
        <f t="shared" si="46"/>
        <v>165</v>
      </c>
      <c r="P259" t="str">
        <f>LOOKUP(N259,'Info Sheet'!$L$2:$L$3,'Info Sheet'!$J$2:$J$3)</f>
        <v>Rainy, p</v>
      </c>
      <c r="Q259">
        <f>IF(P259='Info Sheet'!$J$3,'Info Sheet'!$M$3,'Info Sheet'!$M$2)</f>
        <v>0.7</v>
      </c>
      <c r="R259">
        <f>ROUNDDOWN(IF((O259*Q259)&gt;'Info Sheet'!$B$21,'Info Sheet'!$B$21,(O259*Q259)),0)</f>
        <v>115</v>
      </c>
      <c r="S259">
        <f t="shared" si="47"/>
        <v>2627.75</v>
      </c>
      <c r="T259">
        <f t="shared" si="48"/>
        <v>1667.75</v>
      </c>
      <c r="Y259" s="44">
        <v>206</v>
      </c>
      <c r="Z259" s="32">
        <v>4.2082304495714706E-2</v>
      </c>
      <c r="AA259" s="32">
        <f t="shared" si="54"/>
        <v>155</v>
      </c>
      <c r="AB259" t="str">
        <f>LOOKUP(Z259,'Info Sheet'!$L$2:$L$3,'Info Sheet'!$J$2:$J$3)</f>
        <v>Rainy, p</v>
      </c>
      <c r="AC259">
        <f>IF(AB259='Info Sheet'!$J$3,'Info Sheet'!$M$3,'Info Sheet'!$M$2)</f>
        <v>0.7</v>
      </c>
      <c r="AD259">
        <f>ROUNDDOWN(IF((AA259*AC259)&gt;'Info Sheet'!$B$21,'Info Sheet'!$B$21,(AA259*AC259)),0)</f>
        <v>108</v>
      </c>
      <c r="AE259">
        <f t="shared" si="49"/>
        <v>2467.8000000000002</v>
      </c>
      <c r="AF259">
        <f t="shared" si="50"/>
        <v>1507.8000000000002</v>
      </c>
      <c r="AK259" s="44">
        <v>206</v>
      </c>
      <c r="AL259" s="51">
        <v>0.38224097000000001</v>
      </c>
      <c r="AM259" s="32">
        <f t="shared" si="55"/>
        <v>161</v>
      </c>
      <c r="AN259" t="str">
        <f>LOOKUP(AL259,'Info Sheet'!$L$2:$L$3,'Info Sheet'!$J$2:$J$3)</f>
        <v>Rainy, p</v>
      </c>
      <c r="AO259">
        <f>IF(AN259='Info Sheet'!$J$3,'Info Sheet'!$M$3,'Info Sheet'!$M$2)</f>
        <v>0.7</v>
      </c>
      <c r="AP259">
        <f>ROUNDDOWN(IF((AM259*AO259)&gt;'Info Sheet'!$B$21,'Info Sheet'!$B$21,(AM259*AO259)),0)</f>
        <v>112</v>
      </c>
      <c r="AQ259">
        <f t="shared" si="51"/>
        <v>2559.2000000000003</v>
      </c>
      <c r="AR259">
        <f t="shared" si="52"/>
        <v>1599.2000000000003</v>
      </c>
    </row>
    <row r="260" spans="1:44">
      <c r="A260" s="44">
        <v>207</v>
      </c>
      <c r="B260" s="32">
        <v>0.81481186932329541</v>
      </c>
      <c r="C260" s="32">
        <f t="shared" si="53"/>
        <v>170</v>
      </c>
      <c r="D260" t="str">
        <f>LOOKUP(B260,'Info Sheet'!$L$2:$L$3,'Info Sheet'!$J$2:$J$3)</f>
        <v>Non-Rainy</v>
      </c>
      <c r="E260">
        <f>IF(D260='Info Sheet'!$J$3,'Info Sheet'!$M$3,'Info Sheet'!$M$2)</f>
        <v>1</v>
      </c>
      <c r="F260">
        <f>ROUNDDOWN(IF((C260*E260)&gt;'Info Sheet'!$B$21,'Info Sheet'!$B$21,(C260*E260)),0)</f>
        <v>170</v>
      </c>
      <c r="G260">
        <f t="shared" si="56"/>
        <v>3884.5000000000005</v>
      </c>
      <c r="H260">
        <f t="shared" si="45"/>
        <v>2924.5000000000005</v>
      </c>
      <c r="M260" s="44">
        <v>207</v>
      </c>
      <c r="N260" s="32">
        <v>0.1034752769425652</v>
      </c>
      <c r="O260" s="32">
        <f t="shared" si="46"/>
        <v>150</v>
      </c>
      <c r="P260" t="str">
        <f>LOOKUP(N260,'Info Sheet'!$L$2:$L$3,'Info Sheet'!$J$2:$J$3)</f>
        <v>Rainy, p</v>
      </c>
      <c r="Q260">
        <f>IF(P260='Info Sheet'!$J$3,'Info Sheet'!$M$3,'Info Sheet'!$M$2)</f>
        <v>0.7</v>
      </c>
      <c r="R260">
        <f>ROUNDDOWN(IF((O260*Q260)&gt;'Info Sheet'!$B$21,'Info Sheet'!$B$21,(O260*Q260)),0)</f>
        <v>105</v>
      </c>
      <c r="S260">
        <f t="shared" si="47"/>
        <v>2399.25</v>
      </c>
      <c r="T260">
        <f t="shared" si="48"/>
        <v>1439.25</v>
      </c>
      <c r="Y260" s="44">
        <v>207</v>
      </c>
      <c r="Z260" s="32">
        <v>0.72367648390980976</v>
      </c>
      <c r="AA260" s="32">
        <f t="shared" si="54"/>
        <v>196</v>
      </c>
      <c r="AB260" t="str">
        <f>LOOKUP(Z260,'Info Sheet'!$L$2:$L$3,'Info Sheet'!$J$2:$J$3)</f>
        <v>Non-Rainy</v>
      </c>
      <c r="AC260">
        <f>IF(AB260='Info Sheet'!$J$3,'Info Sheet'!$M$3,'Info Sheet'!$M$2)</f>
        <v>1</v>
      </c>
      <c r="AD260">
        <f>ROUNDDOWN(IF((AA260*AC260)&gt;'Info Sheet'!$B$21,'Info Sheet'!$B$21,(AA260*AC260)),0)</f>
        <v>188</v>
      </c>
      <c r="AE260">
        <f t="shared" si="49"/>
        <v>4295.8</v>
      </c>
      <c r="AF260">
        <f t="shared" si="50"/>
        <v>3335.8</v>
      </c>
      <c r="AK260" s="44">
        <v>207</v>
      </c>
      <c r="AL260" s="51">
        <v>0.80259270999999999</v>
      </c>
      <c r="AM260" s="32">
        <f t="shared" si="55"/>
        <v>180</v>
      </c>
      <c r="AN260" t="str">
        <f>LOOKUP(AL260,'Info Sheet'!$L$2:$L$3,'Info Sheet'!$J$2:$J$3)</f>
        <v>Non-Rainy</v>
      </c>
      <c r="AO260">
        <f>IF(AN260='Info Sheet'!$J$3,'Info Sheet'!$M$3,'Info Sheet'!$M$2)</f>
        <v>1</v>
      </c>
      <c r="AP260">
        <f>ROUNDDOWN(IF((AM260*AO260)&gt;'Info Sheet'!$B$21,'Info Sheet'!$B$21,(AM260*AO260)),0)</f>
        <v>180</v>
      </c>
      <c r="AQ260">
        <f t="shared" si="51"/>
        <v>4113</v>
      </c>
      <c r="AR260">
        <f t="shared" si="52"/>
        <v>3153</v>
      </c>
    </row>
    <row r="261" spans="1:44">
      <c r="A261" s="44">
        <v>208</v>
      </c>
      <c r="B261" s="32">
        <v>0.44393857815204629</v>
      </c>
      <c r="C261" s="32">
        <f t="shared" si="53"/>
        <v>153</v>
      </c>
      <c r="D261" t="str">
        <f>LOOKUP(B261,'Info Sheet'!$L$2:$L$3,'Info Sheet'!$J$2:$J$3)</f>
        <v>Non-Rainy</v>
      </c>
      <c r="E261">
        <f>IF(D261='Info Sheet'!$J$3,'Info Sheet'!$M$3,'Info Sheet'!$M$2)</f>
        <v>1</v>
      </c>
      <c r="F261">
        <f>ROUNDDOWN(IF((C261*E261)&gt;'Info Sheet'!$B$21,'Info Sheet'!$B$21,(C261*E261)),0)</f>
        <v>153</v>
      </c>
      <c r="G261">
        <f t="shared" si="56"/>
        <v>3496.05</v>
      </c>
      <c r="H261">
        <f t="shared" si="45"/>
        <v>2536.0500000000002</v>
      </c>
      <c r="M261" s="44">
        <v>208</v>
      </c>
      <c r="N261" s="32">
        <v>0.17162502704531013</v>
      </c>
      <c r="O261" s="32">
        <f t="shared" si="46"/>
        <v>155</v>
      </c>
      <c r="P261" t="str">
        <f>LOOKUP(N261,'Info Sheet'!$L$2:$L$3,'Info Sheet'!$J$2:$J$3)</f>
        <v>Rainy, p</v>
      </c>
      <c r="Q261">
        <f>IF(P261='Info Sheet'!$J$3,'Info Sheet'!$M$3,'Info Sheet'!$M$2)</f>
        <v>0.7</v>
      </c>
      <c r="R261">
        <f>ROUNDDOWN(IF((O261*Q261)&gt;'Info Sheet'!$B$21,'Info Sheet'!$B$21,(O261*Q261)),0)</f>
        <v>108</v>
      </c>
      <c r="S261">
        <f t="shared" si="47"/>
        <v>2467.8000000000002</v>
      </c>
      <c r="T261">
        <f t="shared" si="48"/>
        <v>1507.8000000000002</v>
      </c>
      <c r="Y261" s="44">
        <v>208</v>
      </c>
      <c r="Z261" s="32">
        <v>0.66365076515319055</v>
      </c>
      <c r="AA261" s="32">
        <f t="shared" si="54"/>
        <v>193</v>
      </c>
      <c r="AB261" t="str">
        <f>LOOKUP(Z261,'Info Sheet'!$L$2:$L$3,'Info Sheet'!$J$2:$J$3)</f>
        <v>Non-Rainy</v>
      </c>
      <c r="AC261">
        <f>IF(AB261='Info Sheet'!$J$3,'Info Sheet'!$M$3,'Info Sheet'!$M$2)</f>
        <v>1</v>
      </c>
      <c r="AD261">
        <f>ROUNDDOWN(IF((AA261*AC261)&gt;'Info Sheet'!$B$21,'Info Sheet'!$B$21,(AA261*AC261)),0)</f>
        <v>188</v>
      </c>
      <c r="AE261">
        <f t="shared" si="49"/>
        <v>4295.8</v>
      </c>
      <c r="AF261">
        <f t="shared" si="50"/>
        <v>3335.8</v>
      </c>
      <c r="AK261" s="44">
        <v>208</v>
      </c>
      <c r="AL261" s="51">
        <v>0.34256270999999999</v>
      </c>
      <c r="AM261" s="32">
        <f t="shared" si="55"/>
        <v>159</v>
      </c>
      <c r="AN261" t="str">
        <f>LOOKUP(AL261,'Info Sheet'!$L$2:$L$3,'Info Sheet'!$J$2:$J$3)</f>
        <v>Rainy, p</v>
      </c>
      <c r="AO261">
        <f>IF(AN261='Info Sheet'!$J$3,'Info Sheet'!$M$3,'Info Sheet'!$M$2)</f>
        <v>0.7</v>
      </c>
      <c r="AP261">
        <f>ROUNDDOWN(IF((AM261*AO261)&gt;'Info Sheet'!$B$21,'Info Sheet'!$B$21,(AM261*AO261)),0)</f>
        <v>111</v>
      </c>
      <c r="AQ261">
        <f t="shared" si="51"/>
        <v>2536.3500000000004</v>
      </c>
      <c r="AR261">
        <f t="shared" si="52"/>
        <v>1576.3500000000004</v>
      </c>
    </row>
    <row r="262" spans="1:44">
      <c r="A262" s="44">
        <v>209</v>
      </c>
      <c r="B262" s="32">
        <v>0.82973617192376314</v>
      </c>
      <c r="C262" s="32">
        <f t="shared" si="53"/>
        <v>171</v>
      </c>
      <c r="D262" t="str">
        <f>LOOKUP(B262,'Info Sheet'!$L$2:$L$3,'Info Sheet'!$J$2:$J$3)</f>
        <v>Non-Rainy</v>
      </c>
      <c r="E262">
        <f>IF(D262='Info Sheet'!$J$3,'Info Sheet'!$M$3,'Info Sheet'!$M$2)</f>
        <v>1</v>
      </c>
      <c r="F262">
        <f>ROUNDDOWN(IF((C262*E262)&gt;'Info Sheet'!$B$21,'Info Sheet'!$B$21,(C262*E262)),0)</f>
        <v>171</v>
      </c>
      <c r="G262">
        <f t="shared" si="56"/>
        <v>3907.3500000000004</v>
      </c>
      <c r="H262">
        <f t="shared" si="45"/>
        <v>2947.3500000000004</v>
      </c>
      <c r="M262" s="44">
        <v>209</v>
      </c>
      <c r="N262" s="32">
        <v>0.43928008396876295</v>
      </c>
      <c r="O262" s="32">
        <f t="shared" si="46"/>
        <v>168</v>
      </c>
      <c r="P262" t="str">
        <f>LOOKUP(N262,'Info Sheet'!$L$2:$L$3,'Info Sheet'!$J$2:$J$3)</f>
        <v>Non-Rainy</v>
      </c>
      <c r="Q262">
        <f>IF(P262='Info Sheet'!$J$3,'Info Sheet'!$M$3,'Info Sheet'!$M$2)</f>
        <v>1</v>
      </c>
      <c r="R262">
        <f>ROUNDDOWN(IF((O262*Q262)&gt;'Info Sheet'!$B$21,'Info Sheet'!$B$21,(O262*Q262)),0)</f>
        <v>168</v>
      </c>
      <c r="S262">
        <f t="shared" si="47"/>
        <v>3838.8</v>
      </c>
      <c r="T262">
        <f t="shared" si="48"/>
        <v>2878.8</v>
      </c>
      <c r="Y262" s="44">
        <v>209</v>
      </c>
      <c r="Z262" s="32">
        <v>0.99561364964348742</v>
      </c>
      <c r="AA262" s="32">
        <f t="shared" si="54"/>
        <v>232</v>
      </c>
      <c r="AB262" t="str">
        <f>LOOKUP(Z262,'Info Sheet'!$L$2:$L$3,'Info Sheet'!$J$2:$J$3)</f>
        <v>Non-Rainy</v>
      </c>
      <c r="AC262">
        <f>IF(AB262='Info Sheet'!$J$3,'Info Sheet'!$M$3,'Info Sheet'!$M$2)</f>
        <v>1</v>
      </c>
      <c r="AD262">
        <f>ROUNDDOWN(IF((AA262*AC262)&gt;'Info Sheet'!$B$21,'Info Sheet'!$B$21,(AA262*AC262)),0)</f>
        <v>188</v>
      </c>
      <c r="AE262">
        <f t="shared" si="49"/>
        <v>4295.8</v>
      </c>
      <c r="AF262">
        <f t="shared" si="50"/>
        <v>3335.8</v>
      </c>
      <c r="AK262" s="44">
        <v>209</v>
      </c>
      <c r="AL262" s="51">
        <v>0.57213535999999998</v>
      </c>
      <c r="AM262" s="32">
        <f t="shared" si="55"/>
        <v>169</v>
      </c>
      <c r="AN262" t="str">
        <f>LOOKUP(AL262,'Info Sheet'!$L$2:$L$3,'Info Sheet'!$J$2:$J$3)</f>
        <v>Non-Rainy</v>
      </c>
      <c r="AO262">
        <f>IF(AN262='Info Sheet'!$J$3,'Info Sheet'!$M$3,'Info Sheet'!$M$2)</f>
        <v>1</v>
      </c>
      <c r="AP262">
        <f>ROUNDDOWN(IF((AM262*AO262)&gt;'Info Sheet'!$B$21,'Info Sheet'!$B$21,(AM262*AO262)),0)</f>
        <v>169</v>
      </c>
      <c r="AQ262">
        <f t="shared" si="51"/>
        <v>3861.65</v>
      </c>
      <c r="AR262">
        <f t="shared" si="52"/>
        <v>2901.65</v>
      </c>
    </row>
    <row r="263" spans="1:44">
      <c r="A263" s="44">
        <v>210</v>
      </c>
      <c r="B263" s="32">
        <v>0.21391537800949145</v>
      </c>
      <c r="C263" s="32">
        <f t="shared" si="53"/>
        <v>143</v>
      </c>
      <c r="D263" t="str">
        <f>LOOKUP(B263,'Info Sheet'!$L$2:$L$3,'Info Sheet'!$J$2:$J$3)</f>
        <v>Rainy, p</v>
      </c>
      <c r="E263">
        <f>IF(D263='Info Sheet'!$J$3,'Info Sheet'!$M$3,'Info Sheet'!$M$2)</f>
        <v>0.7</v>
      </c>
      <c r="F263">
        <f>ROUNDDOWN(IF((C263*E263)&gt;'Info Sheet'!$B$21,'Info Sheet'!$B$21,(C263*E263)),0)</f>
        <v>100</v>
      </c>
      <c r="G263">
        <f t="shared" si="56"/>
        <v>2285</v>
      </c>
      <c r="H263">
        <f t="shared" si="45"/>
        <v>1325</v>
      </c>
      <c r="M263" s="44">
        <v>210</v>
      </c>
      <c r="N263" s="32">
        <v>0.32973682476984323</v>
      </c>
      <c r="O263" s="32">
        <f t="shared" si="46"/>
        <v>163</v>
      </c>
      <c r="P263" t="str">
        <f>LOOKUP(N263,'Info Sheet'!$L$2:$L$3,'Info Sheet'!$J$2:$J$3)</f>
        <v>Rainy, p</v>
      </c>
      <c r="Q263">
        <f>IF(P263='Info Sheet'!$J$3,'Info Sheet'!$M$3,'Info Sheet'!$M$2)</f>
        <v>0.7</v>
      </c>
      <c r="R263">
        <f>ROUNDDOWN(IF((O263*Q263)&gt;'Info Sheet'!$B$21,'Info Sheet'!$B$21,(O263*Q263)),0)</f>
        <v>114</v>
      </c>
      <c r="S263">
        <f t="shared" si="47"/>
        <v>2604.9</v>
      </c>
      <c r="T263">
        <f t="shared" si="48"/>
        <v>1644.9</v>
      </c>
      <c r="Y263" s="44">
        <v>210</v>
      </c>
      <c r="Z263" s="32">
        <v>0.57138254392621091</v>
      </c>
      <c r="AA263" s="32">
        <f t="shared" si="54"/>
        <v>189</v>
      </c>
      <c r="AB263" t="str">
        <f>LOOKUP(Z263,'Info Sheet'!$L$2:$L$3,'Info Sheet'!$J$2:$J$3)</f>
        <v>Non-Rainy</v>
      </c>
      <c r="AC263">
        <f>IF(AB263='Info Sheet'!$J$3,'Info Sheet'!$M$3,'Info Sheet'!$M$2)</f>
        <v>1</v>
      </c>
      <c r="AD263">
        <f>ROUNDDOWN(IF((AA263*AC263)&gt;'Info Sheet'!$B$21,'Info Sheet'!$B$21,(AA263*AC263)),0)</f>
        <v>188</v>
      </c>
      <c r="AE263">
        <f t="shared" si="49"/>
        <v>4295.8</v>
      </c>
      <c r="AF263">
        <f t="shared" si="50"/>
        <v>3335.8</v>
      </c>
      <c r="AK263" s="44">
        <v>210</v>
      </c>
      <c r="AL263" s="51">
        <v>3.8468599999999999E-2</v>
      </c>
      <c r="AM263" s="32">
        <f t="shared" si="55"/>
        <v>137</v>
      </c>
      <c r="AN263" t="str">
        <f>LOOKUP(AL263,'Info Sheet'!$L$2:$L$3,'Info Sheet'!$J$2:$J$3)</f>
        <v>Rainy, p</v>
      </c>
      <c r="AO263">
        <f>IF(AN263='Info Sheet'!$J$3,'Info Sheet'!$M$3,'Info Sheet'!$M$2)</f>
        <v>0.7</v>
      </c>
      <c r="AP263">
        <f>ROUNDDOWN(IF((AM263*AO263)&gt;'Info Sheet'!$B$21,'Info Sheet'!$B$21,(AM263*AO263)),0)</f>
        <v>95</v>
      </c>
      <c r="AQ263">
        <f t="shared" si="51"/>
        <v>2170.75</v>
      </c>
      <c r="AR263">
        <f t="shared" si="52"/>
        <v>1210.75</v>
      </c>
    </row>
    <row r="264" spans="1:44">
      <c r="A264" s="44">
        <v>211</v>
      </c>
      <c r="B264" s="32">
        <v>0.25037475215411442</v>
      </c>
      <c r="C264" s="32">
        <f t="shared" si="53"/>
        <v>145</v>
      </c>
      <c r="D264" t="str">
        <f>LOOKUP(B264,'Info Sheet'!$L$2:$L$3,'Info Sheet'!$J$2:$J$3)</f>
        <v>Rainy, p</v>
      </c>
      <c r="E264">
        <f>IF(D264='Info Sheet'!$J$3,'Info Sheet'!$M$3,'Info Sheet'!$M$2)</f>
        <v>0.7</v>
      </c>
      <c r="F264">
        <f>ROUNDDOWN(IF((C264*E264)&gt;'Info Sheet'!$B$21,'Info Sheet'!$B$21,(C264*E264)),0)</f>
        <v>101</v>
      </c>
      <c r="G264">
        <f t="shared" si="56"/>
        <v>2307.8500000000004</v>
      </c>
      <c r="H264">
        <f t="shared" si="45"/>
        <v>1347.8500000000004</v>
      </c>
      <c r="M264" s="44">
        <v>211</v>
      </c>
      <c r="N264" s="32">
        <v>0.42275196600611642</v>
      </c>
      <c r="O264" s="32">
        <f t="shared" si="46"/>
        <v>167</v>
      </c>
      <c r="P264" t="str">
        <f>LOOKUP(N264,'Info Sheet'!$L$2:$L$3,'Info Sheet'!$J$2:$J$3)</f>
        <v>Non-Rainy</v>
      </c>
      <c r="Q264">
        <f>IF(P264='Info Sheet'!$J$3,'Info Sheet'!$M$3,'Info Sheet'!$M$2)</f>
        <v>1</v>
      </c>
      <c r="R264">
        <f>ROUNDDOWN(IF((O264*Q264)&gt;'Info Sheet'!$B$21,'Info Sheet'!$B$21,(O264*Q264)),0)</f>
        <v>167</v>
      </c>
      <c r="S264">
        <f t="shared" si="47"/>
        <v>3815.9500000000003</v>
      </c>
      <c r="T264">
        <f t="shared" si="48"/>
        <v>2855.9500000000003</v>
      </c>
      <c r="Y264" s="44">
        <v>211</v>
      </c>
      <c r="Z264" s="32">
        <v>0.50342355227053637</v>
      </c>
      <c r="AA264" s="32">
        <f t="shared" si="54"/>
        <v>186</v>
      </c>
      <c r="AB264" t="str">
        <f>LOOKUP(Z264,'Info Sheet'!$L$2:$L$3,'Info Sheet'!$J$2:$J$3)</f>
        <v>Non-Rainy</v>
      </c>
      <c r="AC264">
        <f>IF(AB264='Info Sheet'!$J$3,'Info Sheet'!$M$3,'Info Sheet'!$M$2)</f>
        <v>1</v>
      </c>
      <c r="AD264">
        <f>ROUNDDOWN(IF((AA264*AC264)&gt;'Info Sheet'!$B$21,'Info Sheet'!$B$21,(AA264*AC264)),0)</f>
        <v>186</v>
      </c>
      <c r="AE264">
        <f t="shared" si="49"/>
        <v>4250.1000000000004</v>
      </c>
      <c r="AF264">
        <f t="shared" si="50"/>
        <v>3290.1000000000004</v>
      </c>
      <c r="AK264" s="44">
        <v>211</v>
      </c>
      <c r="AL264" s="51">
        <v>0.41422789999999998</v>
      </c>
      <c r="AM264" s="32">
        <f t="shared" si="55"/>
        <v>162</v>
      </c>
      <c r="AN264" t="str">
        <f>LOOKUP(AL264,'Info Sheet'!$L$2:$L$3,'Info Sheet'!$J$2:$J$3)</f>
        <v>Non-Rainy</v>
      </c>
      <c r="AO264">
        <f>IF(AN264='Info Sheet'!$J$3,'Info Sheet'!$M$3,'Info Sheet'!$M$2)</f>
        <v>1</v>
      </c>
      <c r="AP264">
        <f>ROUNDDOWN(IF((AM264*AO264)&gt;'Info Sheet'!$B$21,'Info Sheet'!$B$21,(AM264*AO264)),0)</f>
        <v>162</v>
      </c>
      <c r="AQ264">
        <f t="shared" si="51"/>
        <v>3701.7000000000003</v>
      </c>
      <c r="AR264">
        <f t="shared" si="52"/>
        <v>2741.7000000000003</v>
      </c>
    </row>
    <row r="265" spans="1:44">
      <c r="A265" s="44">
        <v>212</v>
      </c>
      <c r="B265" s="32">
        <v>0.68136927713557816</v>
      </c>
      <c r="C265" s="32">
        <f t="shared" si="53"/>
        <v>163</v>
      </c>
      <c r="D265" t="str">
        <f>LOOKUP(B265,'Info Sheet'!$L$2:$L$3,'Info Sheet'!$J$2:$J$3)</f>
        <v>Non-Rainy</v>
      </c>
      <c r="E265">
        <f>IF(D265='Info Sheet'!$J$3,'Info Sheet'!$M$3,'Info Sheet'!$M$2)</f>
        <v>1</v>
      </c>
      <c r="F265">
        <f>ROUNDDOWN(IF((C265*E265)&gt;'Info Sheet'!$B$21,'Info Sheet'!$B$21,(C265*E265)),0)</f>
        <v>163</v>
      </c>
      <c r="G265">
        <f t="shared" si="56"/>
        <v>3724.55</v>
      </c>
      <c r="H265">
        <f t="shared" si="45"/>
        <v>2764.55</v>
      </c>
      <c r="M265" s="44">
        <v>212</v>
      </c>
      <c r="N265" s="32">
        <v>4.258213602034E-2</v>
      </c>
      <c r="O265" s="32">
        <f t="shared" si="46"/>
        <v>142</v>
      </c>
      <c r="P265" t="str">
        <f>LOOKUP(N265,'Info Sheet'!$L$2:$L$3,'Info Sheet'!$J$2:$J$3)</f>
        <v>Rainy, p</v>
      </c>
      <c r="Q265">
        <f>IF(P265='Info Sheet'!$J$3,'Info Sheet'!$M$3,'Info Sheet'!$M$2)</f>
        <v>0.7</v>
      </c>
      <c r="R265">
        <f>ROUNDDOWN(IF((O265*Q265)&gt;'Info Sheet'!$B$21,'Info Sheet'!$B$21,(O265*Q265)),0)</f>
        <v>99</v>
      </c>
      <c r="S265">
        <f t="shared" si="47"/>
        <v>2262.15</v>
      </c>
      <c r="T265">
        <f t="shared" si="48"/>
        <v>1302.1500000000001</v>
      </c>
      <c r="Y265" s="44">
        <v>212</v>
      </c>
      <c r="Z265" s="32">
        <v>1.2464752885530395E-3</v>
      </c>
      <c r="AA265" s="32">
        <f t="shared" si="54"/>
        <v>132</v>
      </c>
      <c r="AB265" t="str">
        <f>LOOKUP(Z265,'Info Sheet'!$L$2:$L$3,'Info Sheet'!$J$2:$J$3)</f>
        <v>Rainy, p</v>
      </c>
      <c r="AC265">
        <f>IF(AB265='Info Sheet'!$J$3,'Info Sheet'!$M$3,'Info Sheet'!$M$2)</f>
        <v>0.7</v>
      </c>
      <c r="AD265">
        <f>ROUNDDOWN(IF((AA265*AC265)&gt;'Info Sheet'!$B$21,'Info Sheet'!$B$21,(AA265*AC265)),0)</f>
        <v>92</v>
      </c>
      <c r="AE265">
        <f t="shared" si="49"/>
        <v>2102.2000000000003</v>
      </c>
      <c r="AF265">
        <f t="shared" si="50"/>
        <v>1142.2000000000003</v>
      </c>
      <c r="AK265" s="44">
        <v>212</v>
      </c>
      <c r="AL265" s="51">
        <v>0.22868648999999999</v>
      </c>
      <c r="AM265" s="32">
        <f t="shared" si="55"/>
        <v>154</v>
      </c>
      <c r="AN265" t="str">
        <f>LOOKUP(AL265,'Info Sheet'!$L$2:$L$3,'Info Sheet'!$J$2:$J$3)</f>
        <v>Rainy, p</v>
      </c>
      <c r="AO265">
        <f>IF(AN265='Info Sheet'!$J$3,'Info Sheet'!$M$3,'Info Sheet'!$M$2)</f>
        <v>0.7</v>
      </c>
      <c r="AP265">
        <f>ROUNDDOWN(IF((AM265*AO265)&gt;'Info Sheet'!$B$21,'Info Sheet'!$B$21,(AM265*AO265)),0)</f>
        <v>107</v>
      </c>
      <c r="AQ265">
        <f t="shared" si="51"/>
        <v>2444.9500000000003</v>
      </c>
      <c r="AR265">
        <f t="shared" si="52"/>
        <v>1484.9500000000003</v>
      </c>
    </row>
    <row r="266" spans="1:44">
      <c r="A266" s="44">
        <v>213</v>
      </c>
      <c r="B266" s="32">
        <v>0.93124601456931666</v>
      </c>
      <c r="C266" s="32">
        <f t="shared" si="53"/>
        <v>179</v>
      </c>
      <c r="D266" t="str">
        <f>LOOKUP(B266,'Info Sheet'!$L$2:$L$3,'Info Sheet'!$J$2:$J$3)</f>
        <v>Non-Rainy</v>
      </c>
      <c r="E266">
        <f>IF(D266='Info Sheet'!$J$3,'Info Sheet'!$M$3,'Info Sheet'!$M$2)</f>
        <v>1</v>
      </c>
      <c r="F266">
        <f>ROUNDDOWN(IF((C266*E266)&gt;'Info Sheet'!$B$21,'Info Sheet'!$B$21,(C266*E266)),0)</f>
        <v>179</v>
      </c>
      <c r="G266">
        <f t="shared" si="56"/>
        <v>4090.15</v>
      </c>
      <c r="H266">
        <f t="shared" si="45"/>
        <v>3130.15</v>
      </c>
      <c r="M266" s="44">
        <v>213</v>
      </c>
      <c r="N266" s="32">
        <v>0.55440786459570024</v>
      </c>
      <c r="O266" s="32">
        <f t="shared" si="46"/>
        <v>173</v>
      </c>
      <c r="P266" t="str">
        <f>LOOKUP(N266,'Info Sheet'!$L$2:$L$3,'Info Sheet'!$J$2:$J$3)</f>
        <v>Non-Rainy</v>
      </c>
      <c r="Q266">
        <f>IF(P266='Info Sheet'!$J$3,'Info Sheet'!$M$3,'Info Sheet'!$M$2)</f>
        <v>1</v>
      </c>
      <c r="R266">
        <f>ROUNDDOWN(IF((O266*Q266)&gt;'Info Sheet'!$B$21,'Info Sheet'!$B$21,(O266*Q266)),0)</f>
        <v>173</v>
      </c>
      <c r="S266">
        <f t="shared" si="47"/>
        <v>3953.05</v>
      </c>
      <c r="T266">
        <f t="shared" si="48"/>
        <v>2993.05</v>
      </c>
      <c r="Y266" s="44">
        <v>213</v>
      </c>
      <c r="Z266" s="32">
        <v>0.49681255352891984</v>
      </c>
      <c r="AA266" s="32">
        <f t="shared" si="54"/>
        <v>186</v>
      </c>
      <c r="AB266" t="str">
        <f>LOOKUP(Z266,'Info Sheet'!$L$2:$L$3,'Info Sheet'!$J$2:$J$3)</f>
        <v>Non-Rainy</v>
      </c>
      <c r="AC266">
        <f>IF(AB266='Info Sheet'!$J$3,'Info Sheet'!$M$3,'Info Sheet'!$M$2)</f>
        <v>1</v>
      </c>
      <c r="AD266">
        <f>ROUNDDOWN(IF((AA266*AC266)&gt;'Info Sheet'!$B$21,'Info Sheet'!$B$21,(AA266*AC266)),0)</f>
        <v>186</v>
      </c>
      <c r="AE266">
        <f t="shared" si="49"/>
        <v>4250.1000000000004</v>
      </c>
      <c r="AF266">
        <f t="shared" si="50"/>
        <v>3290.1000000000004</v>
      </c>
      <c r="AK266" s="44">
        <v>213</v>
      </c>
      <c r="AL266" s="51">
        <v>0.42549836000000002</v>
      </c>
      <c r="AM266" s="32">
        <f t="shared" si="55"/>
        <v>163</v>
      </c>
      <c r="AN266" t="str">
        <f>LOOKUP(AL266,'Info Sheet'!$L$2:$L$3,'Info Sheet'!$J$2:$J$3)</f>
        <v>Non-Rainy</v>
      </c>
      <c r="AO266">
        <f>IF(AN266='Info Sheet'!$J$3,'Info Sheet'!$M$3,'Info Sheet'!$M$2)</f>
        <v>1</v>
      </c>
      <c r="AP266">
        <f>ROUNDDOWN(IF((AM266*AO266)&gt;'Info Sheet'!$B$21,'Info Sheet'!$B$21,(AM266*AO266)),0)</f>
        <v>163</v>
      </c>
      <c r="AQ266">
        <f t="shared" si="51"/>
        <v>3724.55</v>
      </c>
      <c r="AR266">
        <f t="shared" si="52"/>
        <v>2764.55</v>
      </c>
    </row>
    <row r="267" spans="1:44">
      <c r="A267" s="44">
        <v>214</v>
      </c>
      <c r="B267" s="32">
        <v>6.4229432948510801E-2</v>
      </c>
      <c r="C267" s="32">
        <f t="shared" si="53"/>
        <v>131</v>
      </c>
      <c r="D267" t="str">
        <f>LOOKUP(B267,'Info Sheet'!$L$2:$L$3,'Info Sheet'!$J$2:$J$3)</f>
        <v>Rainy, p</v>
      </c>
      <c r="E267">
        <f>IF(D267='Info Sheet'!$J$3,'Info Sheet'!$M$3,'Info Sheet'!$M$2)</f>
        <v>0.7</v>
      </c>
      <c r="F267">
        <f>ROUNDDOWN(IF((C267*E267)&gt;'Info Sheet'!$B$21,'Info Sheet'!$B$21,(C267*E267)),0)</f>
        <v>91</v>
      </c>
      <c r="G267">
        <f t="shared" si="56"/>
        <v>2079.35</v>
      </c>
      <c r="H267">
        <f t="shared" si="45"/>
        <v>1119.3499999999999</v>
      </c>
      <c r="M267" s="44">
        <v>214</v>
      </c>
      <c r="N267" s="32">
        <v>0.48188006830627805</v>
      </c>
      <c r="O267" s="32">
        <f t="shared" si="46"/>
        <v>170</v>
      </c>
      <c r="P267" t="str">
        <f>LOOKUP(N267,'Info Sheet'!$L$2:$L$3,'Info Sheet'!$J$2:$J$3)</f>
        <v>Non-Rainy</v>
      </c>
      <c r="Q267">
        <f>IF(P267='Info Sheet'!$J$3,'Info Sheet'!$M$3,'Info Sheet'!$M$2)</f>
        <v>1</v>
      </c>
      <c r="R267">
        <f>ROUNDDOWN(IF((O267*Q267)&gt;'Info Sheet'!$B$21,'Info Sheet'!$B$21,(O267*Q267)),0)</f>
        <v>170</v>
      </c>
      <c r="S267">
        <f t="shared" si="47"/>
        <v>3884.5000000000005</v>
      </c>
      <c r="T267">
        <f t="shared" si="48"/>
        <v>2924.5000000000005</v>
      </c>
      <c r="Y267" s="44">
        <v>214</v>
      </c>
      <c r="Z267" s="32">
        <v>0.30616981861882486</v>
      </c>
      <c r="AA267" s="32">
        <f t="shared" si="54"/>
        <v>177</v>
      </c>
      <c r="AB267" t="str">
        <f>LOOKUP(Z267,'Info Sheet'!$L$2:$L$3,'Info Sheet'!$J$2:$J$3)</f>
        <v>Rainy, p</v>
      </c>
      <c r="AC267">
        <f>IF(AB267='Info Sheet'!$J$3,'Info Sheet'!$M$3,'Info Sheet'!$M$2)</f>
        <v>0.7</v>
      </c>
      <c r="AD267">
        <f>ROUNDDOWN(IF((AA267*AC267)&gt;'Info Sheet'!$B$21,'Info Sheet'!$B$21,(AA267*AC267)),0)</f>
        <v>123</v>
      </c>
      <c r="AE267">
        <f t="shared" si="49"/>
        <v>2810.55</v>
      </c>
      <c r="AF267">
        <f t="shared" si="50"/>
        <v>1850.5500000000002</v>
      </c>
      <c r="AK267" s="44">
        <v>214</v>
      </c>
      <c r="AL267" s="51">
        <v>0.45453988000000001</v>
      </c>
      <c r="AM267" s="32">
        <f t="shared" si="55"/>
        <v>164</v>
      </c>
      <c r="AN267" t="str">
        <f>LOOKUP(AL267,'Info Sheet'!$L$2:$L$3,'Info Sheet'!$J$2:$J$3)</f>
        <v>Non-Rainy</v>
      </c>
      <c r="AO267">
        <f>IF(AN267='Info Sheet'!$J$3,'Info Sheet'!$M$3,'Info Sheet'!$M$2)</f>
        <v>1</v>
      </c>
      <c r="AP267">
        <f>ROUNDDOWN(IF((AM267*AO267)&gt;'Info Sheet'!$B$21,'Info Sheet'!$B$21,(AM267*AO267)),0)</f>
        <v>164</v>
      </c>
      <c r="AQ267">
        <f t="shared" si="51"/>
        <v>3747.4</v>
      </c>
      <c r="AR267">
        <f t="shared" si="52"/>
        <v>2787.4</v>
      </c>
    </row>
    <row r="268" spans="1:44">
      <c r="A268" s="44">
        <v>215</v>
      </c>
      <c r="B268" s="32">
        <v>0.50613395440087183</v>
      </c>
      <c r="C268" s="32">
        <f t="shared" si="53"/>
        <v>156</v>
      </c>
      <c r="D268" t="str">
        <f>LOOKUP(B268,'Info Sheet'!$L$2:$L$3,'Info Sheet'!$J$2:$J$3)</f>
        <v>Non-Rainy</v>
      </c>
      <c r="E268">
        <f>IF(D268='Info Sheet'!$J$3,'Info Sheet'!$M$3,'Info Sheet'!$M$2)</f>
        <v>1</v>
      </c>
      <c r="F268">
        <f>ROUNDDOWN(IF((C268*E268)&gt;'Info Sheet'!$B$21,'Info Sheet'!$B$21,(C268*E268)),0)</f>
        <v>156</v>
      </c>
      <c r="G268">
        <f t="shared" si="56"/>
        <v>3564.6000000000004</v>
      </c>
      <c r="H268">
        <f t="shared" si="45"/>
        <v>2604.6000000000004</v>
      </c>
      <c r="M268" s="44">
        <v>215</v>
      </c>
      <c r="N268" s="32">
        <v>0.29496289189129232</v>
      </c>
      <c r="O268" s="32">
        <f t="shared" si="46"/>
        <v>162</v>
      </c>
      <c r="P268" t="str">
        <f>LOOKUP(N268,'Info Sheet'!$L$2:$L$3,'Info Sheet'!$J$2:$J$3)</f>
        <v>Rainy, p</v>
      </c>
      <c r="Q268">
        <f>IF(P268='Info Sheet'!$J$3,'Info Sheet'!$M$3,'Info Sheet'!$M$2)</f>
        <v>0.7</v>
      </c>
      <c r="R268">
        <f>ROUNDDOWN(IF((O268*Q268)&gt;'Info Sheet'!$B$21,'Info Sheet'!$B$21,(O268*Q268)),0)</f>
        <v>113</v>
      </c>
      <c r="S268">
        <f t="shared" si="47"/>
        <v>2582.0500000000002</v>
      </c>
      <c r="T268">
        <f t="shared" si="48"/>
        <v>1622.0500000000002</v>
      </c>
      <c r="Y268" s="44">
        <v>215</v>
      </c>
      <c r="Z268" s="32">
        <v>6.715688579987511E-2</v>
      </c>
      <c r="AA268" s="32">
        <f t="shared" si="54"/>
        <v>159</v>
      </c>
      <c r="AB268" t="str">
        <f>LOOKUP(Z268,'Info Sheet'!$L$2:$L$3,'Info Sheet'!$J$2:$J$3)</f>
        <v>Rainy, p</v>
      </c>
      <c r="AC268">
        <f>IF(AB268='Info Sheet'!$J$3,'Info Sheet'!$M$3,'Info Sheet'!$M$2)</f>
        <v>0.7</v>
      </c>
      <c r="AD268">
        <f>ROUNDDOWN(IF((AA268*AC268)&gt;'Info Sheet'!$B$21,'Info Sheet'!$B$21,(AA268*AC268)),0)</f>
        <v>111</v>
      </c>
      <c r="AE268">
        <f t="shared" si="49"/>
        <v>2536.3500000000004</v>
      </c>
      <c r="AF268">
        <f t="shared" si="50"/>
        <v>1576.3500000000004</v>
      </c>
      <c r="AK268" s="44">
        <v>215</v>
      </c>
      <c r="AL268" s="51">
        <v>0.78565669000000005</v>
      </c>
      <c r="AM268" s="32">
        <f t="shared" si="55"/>
        <v>179</v>
      </c>
      <c r="AN268" t="str">
        <f>LOOKUP(AL268,'Info Sheet'!$L$2:$L$3,'Info Sheet'!$J$2:$J$3)</f>
        <v>Non-Rainy</v>
      </c>
      <c r="AO268">
        <f>IF(AN268='Info Sheet'!$J$3,'Info Sheet'!$M$3,'Info Sheet'!$M$2)</f>
        <v>1</v>
      </c>
      <c r="AP268">
        <f>ROUNDDOWN(IF((AM268*AO268)&gt;'Info Sheet'!$B$21,'Info Sheet'!$B$21,(AM268*AO268)),0)</f>
        <v>179</v>
      </c>
      <c r="AQ268">
        <f t="shared" si="51"/>
        <v>4090.15</v>
      </c>
      <c r="AR268">
        <f t="shared" si="52"/>
        <v>3130.15</v>
      </c>
    </row>
    <row r="269" spans="1:44">
      <c r="A269" s="44">
        <v>216</v>
      </c>
      <c r="B269" s="32">
        <v>0.4135530782895287</v>
      </c>
      <c r="C269" s="32">
        <f t="shared" si="53"/>
        <v>152</v>
      </c>
      <c r="D269" t="str">
        <f>LOOKUP(B269,'Info Sheet'!$L$2:$L$3,'Info Sheet'!$J$2:$J$3)</f>
        <v>Non-Rainy</v>
      </c>
      <c r="E269">
        <f>IF(D269='Info Sheet'!$J$3,'Info Sheet'!$M$3,'Info Sheet'!$M$2)</f>
        <v>1</v>
      </c>
      <c r="F269">
        <f>ROUNDDOWN(IF((C269*E269)&gt;'Info Sheet'!$B$21,'Info Sheet'!$B$21,(C269*E269)),0)</f>
        <v>152</v>
      </c>
      <c r="G269">
        <f t="shared" si="56"/>
        <v>3473.2000000000003</v>
      </c>
      <c r="H269">
        <f t="shared" si="45"/>
        <v>2513.2000000000003</v>
      </c>
      <c r="M269" s="44">
        <v>216</v>
      </c>
      <c r="N269" s="32">
        <v>0.81545787282381321</v>
      </c>
      <c r="O269" s="32">
        <f t="shared" si="46"/>
        <v>186</v>
      </c>
      <c r="P269" t="str">
        <f>LOOKUP(N269,'Info Sheet'!$L$2:$L$3,'Info Sheet'!$J$2:$J$3)</f>
        <v>Non-Rainy</v>
      </c>
      <c r="Q269">
        <f>IF(P269='Info Sheet'!$J$3,'Info Sheet'!$M$3,'Info Sheet'!$M$2)</f>
        <v>1</v>
      </c>
      <c r="R269">
        <f>ROUNDDOWN(IF((O269*Q269)&gt;'Info Sheet'!$B$21,'Info Sheet'!$B$21,(O269*Q269)),0)</f>
        <v>186</v>
      </c>
      <c r="S269">
        <f t="shared" si="47"/>
        <v>4250.1000000000004</v>
      </c>
      <c r="T269">
        <f t="shared" si="48"/>
        <v>3290.1000000000004</v>
      </c>
      <c r="Y269" s="44">
        <v>216</v>
      </c>
      <c r="Z269" s="32">
        <v>0.96708804129405179</v>
      </c>
      <c r="AA269" s="32">
        <f t="shared" si="54"/>
        <v>219</v>
      </c>
      <c r="AB269" t="str">
        <f>LOOKUP(Z269,'Info Sheet'!$L$2:$L$3,'Info Sheet'!$J$2:$J$3)</f>
        <v>Non-Rainy</v>
      </c>
      <c r="AC269">
        <f>IF(AB269='Info Sheet'!$J$3,'Info Sheet'!$M$3,'Info Sheet'!$M$2)</f>
        <v>1</v>
      </c>
      <c r="AD269">
        <f>ROUNDDOWN(IF((AA269*AC269)&gt;'Info Sheet'!$B$21,'Info Sheet'!$B$21,(AA269*AC269)),0)</f>
        <v>188</v>
      </c>
      <c r="AE269">
        <f t="shared" si="49"/>
        <v>4295.8</v>
      </c>
      <c r="AF269">
        <f t="shared" si="50"/>
        <v>3335.8</v>
      </c>
      <c r="AK269" s="44">
        <v>216</v>
      </c>
      <c r="AL269" s="51">
        <v>0.13317477</v>
      </c>
      <c r="AM269" s="32">
        <f t="shared" si="55"/>
        <v>148</v>
      </c>
      <c r="AN269" t="str">
        <f>LOOKUP(AL269,'Info Sheet'!$L$2:$L$3,'Info Sheet'!$J$2:$J$3)</f>
        <v>Rainy, p</v>
      </c>
      <c r="AO269">
        <f>IF(AN269='Info Sheet'!$J$3,'Info Sheet'!$M$3,'Info Sheet'!$M$2)</f>
        <v>0.7</v>
      </c>
      <c r="AP269">
        <f>ROUNDDOWN(IF((AM269*AO269)&gt;'Info Sheet'!$B$21,'Info Sheet'!$B$21,(AM269*AO269)),0)</f>
        <v>103</v>
      </c>
      <c r="AQ269">
        <f t="shared" si="51"/>
        <v>2353.5500000000002</v>
      </c>
      <c r="AR269">
        <f t="shared" si="52"/>
        <v>1393.5500000000002</v>
      </c>
    </row>
    <row r="270" spans="1:44">
      <c r="A270" s="44">
        <v>217</v>
      </c>
      <c r="B270" s="32">
        <v>0.40617035302588778</v>
      </c>
      <c r="C270" s="32">
        <f t="shared" si="53"/>
        <v>152</v>
      </c>
      <c r="D270" t="str">
        <f>LOOKUP(B270,'Info Sheet'!$L$2:$L$3,'Info Sheet'!$J$2:$J$3)</f>
        <v>Non-Rainy</v>
      </c>
      <c r="E270">
        <f>IF(D270='Info Sheet'!$J$3,'Info Sheet'!$M$3,'Info Sheet'!$M$2)</f>
        <v>1</v>
      </c>
      <c r="F270">
        <f>ROUNDDOWN(IF((C270*E270)&gt;'Info Sheet'!$B$21,'Info Sheet'!$B$21,(C270*E270)),0)</f>
        <v>152</v>
      </c>
      <c r="G270">
        <f t="shared" si="56"/>
        <v>3473.2000000000003</v>
      </c>
      <c r="H270">
        <f t="shared" si="45"/>
        <v>2513.2000000000003</v>
      </c>
      <c r="M270" s="44">
        <v>217</v>
      </c>
      <c r="N270" s="32">
        <v>0.86889126804257155</v>
      </c>
      <c r="O270" s="32">
        <f t="shared" si="46"/>
        <v>189</v>
      </c>
      <c r="P270" t="str">
        <f>LOOKUP(N270,'Info Sheet'!$L$2:$L$3,'Info Sheet'!$J$2:$J$3)</f>
        <v>Non-Rainy</v>
      </c>
      <c r="Q270">
        <f>IF(P270='Info Sheet'!$J$3,'Info Sheet'!$M$3,'Info Sheet'!$M$2)</f>
        <v>1</v>
      </c>
      <c r="R270">
        <f>ROUNDDOWN(IF((O270*Q270)&gt;'Info Sheet'!$B$21,'Info Sheet'!$B$21,(O270*Q270)),0)</f>
        <v>188</v>
      </c>
      <c r="S270">
        <f t="shared" si="47"/>
        <v>4295.8</v>
      </c>
      <c r="T270">
        <f t="shared" si="48"/>
        <v>3335.8</v>
      </c>
      <c r="Y270" s="44">
        <v>217</v>
      </c>
      <c r="Z270" s="32">
        <v>0.38774910124355266</v>
      </c>
      <c r="AA270" s="32">
        <f t="shared" si="54"/>
        <v>181</v>
      </c>
      <c r="AB270" t="str">
        <f>LOOKUP(Z270,'Info Sheet'!$L$2:$L$3,'Info Sheet'!$J$2:$J$3)</f>
        <v>Rainy, p</v>
      </c>
      <c r="AC270">
        <f>IF(AB270='Info Sheet'!$J$3,'Info Sheet'!$M$3,'Info Sheet'!$M$2)</f>
        <v>0.7</v>
      </c>
      <c r="AD270">
        <f>ROUNDDOWN(IF((AA270*AC270)&gt;'Info Sheet'!$B$21,'Info Sheet'!$B$21,(AA270*AC270)),0)</f>
        <v>126</v>
      </c>
      <c r="AE270">
        <f t="shared" si="49"/>
        <v>2879.1000000000004</v>
      </c>
      <c r="AF270">
        <f t="shared" si="50"/>
        <v>1919.1000000000004</v>
      </c>
      <c r="AK270" s="44">
        <v>217</v>
      </c>
      <c r="AL270" s="51">
        <v>0.89629886999999997</v>
      </c>
      <c r="AM270" s="32">
        <f t="shared" si="55"/>
        <v>187</v>
      </c>
      <c r="AN270" t="str">
        <f>LOOKUP(AL270,'Info Sheet'!$L$2:$L$3,'Info Sheet'!$J$2:$J$3)</f>
        <v>Non-Rainy</v>
      </c>
      <c r="AO270">
        <f>IF(AN270='Info Sheet'!$J$3,'Info Sheet'!$M$3,'Info Sheet'!$M$2)</f>
        <v>1</v>
      </c>
      <c r="AP270">
        <f>ROUNDDOWN(IF((AM270*AO270)&gt;'Info Sheet'!$B$21,'Info Sheet'!$B$21,(AM270*AO270)),0)</f>
        <v>187</v>
      </c>
      <c r="AQ270">
        <f t="shared" si="51"/>
        <v>4272.95</v>
      </c>
      <c r="AR270">
        <f t="shared" si="52"/>
        <v>3312.95</v>
      </c>
    </row>
    <row r="271" spans="1:44">
      <c r="A271" s="44">
        <v>218</v>
      </c>
      <c r="B271" s="32">
        <v>0.57633474666874895</v>
      </c>
      <c r="C271" s="32">
        <f t="shared" si="53"/>
        <v>159</v>
      </c>
      <c r="D271" t="str">
        <f>LOOKUP(B271,'Info Sheet'!$L$2:$L$3,'Info Sheet'!$J$2:$J$3)</f>
        <v>Non-Rainy</v>
      </c>
      <c r="E271">
        <f>IF(D271='Info Sheet'!$J$3,'Info Sheet'!$M$3,'Info Sheet'!$M$2)</f>
        <v>1</v>
      </c>
      <c r="F271">
        <f>ROUNDDOWN(IF((C271*E271)&gt;'Info Sheet'!$B$21,'Info Sheet'!$B$21,(C271*E271)),0)</f>
        <v>159</v>
      </c>
      <c r="G271">
        <f t="shared" si="56"/>
        <v>3633.15</v>
      </c>
      <c r="H271">
        <f t="shared" si="45"/>
        <v>2673.15</v>
      </c>
      <c r="M271" s="44">
        <v>218</v>
      </c>
      <c r="N271" s="32">
        <v>0.74768397871362569</v>
      </c>
      <c r="O271" s="32">
        <f t="shared" si="46"/>
        <v>182</v>
      </c>
      <c r="P271" t="str">
        <f>LOOKUP(N271,'Info Sheet'!$L$2:$L$3,'Info Sheet'!$J$2:$J$3)</f>
        <v>Non-Rainy</v>
      </c>
      <c r="Q271">
        <f>IF(P271='Info Sheet'!$J$3,'Info Sheet'!$M$3,'Info Sheet'!$M$2)</f>
        <v>1</v>
      </c>
      <c r="R271">
        <f>ROUNDDOWN(IF((O271*Q271)&gt;'Info Sheet'!$B$21,'Info Sheet'!$B$21,(O271*Q271)),0)</f>
        <v>182</v>
      </c>
      <c r="S271">
        <f t="shared" si="47"/>
        <v>4158.7</v>
      </c>
      <c r="T271">
        <f t="shared" si="48"/>
        <v>3198.7</v>
      </c>
      <c r="Y271" s="44">
        <v>218</v>
      </c>
      <c r="Z271" s="32">
        <v>0.34265037960088074</v>
      </c>
      <c r="AA271" s="32">
        <f t="shared" si="54"/>
        <v>179</v>
      </c>
      <c r="AB271" t="str">
        <f>LOOKUP(Z271,'Info Sheet'!$L$2:$L$3,'Info Sheet'!$J$2:$J$3)</f>
        <v>Rainy, p</v>
      </c>
      <c r="AC271">
        <f>IF(AB271='Info Sheet'!$J$3,'Info Sheet'!$M$3,'Info Sheet'!$M$2)</f>
        <v>0.7</v>
      </c>
      <c r="AD271">
        <f>ROUNDDOWN(IF((AA271*AC271)&gt;'Info Sheet'!$B$21,'Info Sheet'!$B$21,(AA271*AC271)),0)</f>
        <v>125</v>
      </c>
      <c r="AE271">
        <f t="shared" si="49"/>
        <v>2856.25</v>
      </c>
      <c r="AF271">
        <f t="shared" si="50"/>
        <v>1896.25</v>
      </c>
      <c r="AK271" s="44">
        <v>218</v>
      </c>
      <c r="AL271" s="51">
        <v>2.5170620000000001E-2</v>
      </c>
      <c r="AM271" s="32">
        <f t="shared" si="55"/>
        <v>134</v>
      </c>
      <c r="AN271" t="str">
        <f>LOOKUP(AL271,'Info Sheet'!$L$2:$L$3,'Info Sheet'!$J$2:$J$3)</f>
        <v>Rainy, p</v>
      </c>
      <c r="AO271">
        <f>IF(AN271='Info Sheet'!$J$3,'Info Sheet'!$M$3,'Info Sheet'!$M$2)</f>
        <v>0.7</v>
      </c>
      <c r="AP271">
        <f>ROUNDDOWN(IF((AM271*AO271)&gt;'Info Sheet'!$B$21,'Info Sheet'!$B$21,(AM271*AO271)),0)</f>
        <v>93</v>
      </c>
      <c r="AQ271">
        <f t="shared" si="51"/>
        <v>2125.0500000000002</v>
      </c>
      <c r="AR271">
        <f t="shared" si="52"/>
        <v>1165.0500000000002</v>
      </c>
    </row>
    <row r="272" spans="1:44">
      <c r="A272" s="44">
        <v>219</v>
      </c>
      <c r="B272" s="32">
        <v>0.26507238331468552</v>
      </c>
      <c r="C272" s="32">
        <f t="shared" si="53"/>
        <v>145</v>
      </c>
      <c r="D272" t="str">
        <f>LOOKUP(B272,'Info Sheet'!$L$2:$L$3,'Info Sheet'!$J$2:$J$3)</f>
        <v>Rainy, p</v>
      </c>
      <c r="E272">
        <f>IF(D272='Info Sheet'!$J$3,'Info Sheet'!$M$3,'Info Sheet'!$M$2)</f>
        <v>0.7</v>
      </c>
      <c r="F272">
        <f>ROUNDDOWN(IF((C272*E272)&gt;'Info Sheet'!$B$21,'Info Sheet'!$B$21,(C272*E272)),0)</f>
        <v>101</v>
      </c>
      <c r="G272">
        <f t="shared" si="56"/>
        <v>2307.8500000000004</v>
      </c>
      <c r="H272">
        <f t="shared" si="45"/>
        <v>1347.8500000000004</v>
      </c>
      <c r="M272" s="44">
        <v>219</v>
      </c>
      <c r="N272" s="32">
        <v>3.9184078269482114E-2</v>
      </c>
      <c r="O272" s="32">
        <f t="shared" si="46"/>
        <v>141</v>
      </c>
      <c r="P272" t="str">
        <f>LOOKUP(N272,'Info Sheet'!$L$2:$L$3,'Info Sheet'!$J$2:$J$3)</f>
        <v>Rainy, p</v>
      </c>
      <c r="Q272">
        <f>IF(P272='Info Sheet'!$J$3,'Info Sheet'!$M$3,'Info Sheet'!$M$2)</f>
        <v>0.7</v>
      </c>
      <c r="R272">
        <f>ROUNDDOWN(IF((O272*Q272)&gt;'Info Sheet'!$B$21,'Info Sheet'!$B$21,(O272*Q272)),0)</f>
        <v>98</v>
      </c>
      <c r="S272">
        <f t="shared" si="47"/>
        <v>2239.3000000000002</v>
      </c>
      <c r="T272">
        <f t="shared" si="48"/>
        <v>1279.3000000000002</v>
      </c>
      <c r="Y272" s="44">
        <v>219</v>
      </c>
      <c r="Z272" s="32">
        <v>0.44081031637489998</v>
      </c>
      <c r="AA272" s="32">
        <f t="shared" si="54"/>
        <v>183</v>
      </c>
      <c r="AB272" t="str">
        <f>LOOKUP(Z272,'Info Sheet'!$L$2:$L$3,'Info Sheet'!$J$2:$J$3)</f>
        <v>Non-Rainy</v>
      </c>
      <c r="AC272">
        <f>IF(AB272='Info Sheet'!$J$3,'Info Sheet'!$M$3,'Info Sheet'!$M$2)</f>
        <v>1</v>
      </c>
      <c r="AD272">
        <f>ROUNDDOWN(IF((AA272*AC272)&gt;'Info Sheet'!$B$21,'Info Sheet'!$B$21,(AA272*AC272)),0)</f>
        <v>183</v>
      </c>
      <c r="AE272">
        <f t="shared" si="49"/>
        <v>4181.55</v>
      </c>
      <c r="AF272">
        <f t="shared" si="50"/>
        <v>3221.55</v>
      </c>
      <c r="AK272" s="44">
        <v>219</v>
      </c>
      <c r="AL272" s="51">
        <v>0.22068314999999999</v>
      </c>
      <c r="AM272" s="32">
        <f t="shared" si="55"/>
        <v>153</v>
      </c>
      <c r="AN272" t="str">
        <f>LOOKUP(AL272,'Info Sheet'!$L$2:$L$3,'Info Sheet'!$J$2:$J$3)</f>
        <v>Rainy, p</v>
      </c>
      <c r="AO272">
        <f>IF(AN272='Info Sheet'!$J$3,'Info Sheet'!$M$3,'Info Sheet'!$M$2)</f>
        <v>0.7</v>
      </c>
      <c r="AP272">
        <f>ROUNDDOWN(IF((AM272*AO272)&gt;'Info Sheet'!$B$21,'Info Sheet'!$B$21,(AM272*AO272)),0)</f>
        <v>107</v>
      </c>
      <c r="AQ272">
        <f t="shared" si="51"/>
        <v>2444.9500000000003</v>
      </c>
      <c r="AR272">
        <f t="shared" si="52"/>
        <v>1484.9500000000003</v>
      </c>
    </row>
    <row r="273" spans="1:44">
      <c r="A273" s="44">
        <v>220</v>
      </c>
      <c r="B273" s="32">
        <v>0.12079597861443425</v>
      </c>
      <c r="C273" s="32">
        <f t="shared" si="53"/>
        <v>137</v>
      </c>
      <c r="D273" t="str">
        <f>LOOKUP(B273,'Info Sheet'!$L$2:$L$3,'Info Sheet'!$J$2:$J$3)</f>
        <v>Rainy, p</v>
      </c>
      <c r="E273">
        <f>IF(D273='Info Sheet'!$J$3,'Info Sheet'!$M$3,'Info Sheet'!$M$2)</f>
        <v>0.7</v>
      </c>
      <c r="F273">
        <f>ROUNDDOWN(IF((C273*E273)&gt;'Info Sheet'!$B$21,'Info Sheet'!$B$21,(C273*E273)),0)</f>
        <v>95</v>
      </c>
      <c r="G273">
        <f t="shared" si="56"/>
        <v>2170.75</v>
      </c>
      <c r="H273">
        <f t="shared" si="45"/>
        <v>1210.75</v>
      </c>
      <c r="M273" s="44">
        <v>220</v>
      </c>
      <c r="N273" s="32">
        <v>8.4297412835805496E-2</v>
      </c>
      <c r="O273" s="32">
        <f t="shared" si="46"/>
        <v>148</v>
      </c>
      <c r="P273" t="str">
        <f>LOOKUP(N273,'Info Sheet'!$L$2:$L$3,'Info Sheet'!$J$2:$J$3)</f>
        <v>Rainy, p</v>
      </c>
      <c r="Q273">
        <f>IF(P273='Info Sheet'!$J$3,'Info Sheet'!$M$3,'Info Sheet'!$M$2)</f>
        <v>0.7</v>
      </c>
      <c r="R273">
        <f>ROUNDDOWN(IF((O273*Q273)&gt;'Info Sheet'!$B$21,'Info Sheet'!$B$21,(O273*Q273)),0)</f>
        <v>103</v>
      </c>
      <c r="S273">
        <f t="shared" si="47"/>
        <v>2353.5500000000002</v>
      </c>
      <c r="T273">
        <f t="shared" si="48"/>
        <v>1393.5500000000002</v>
      </c>
      <c r="Y273" s="44">
        <v>220</v>
      </c>
      <c r="Z273" s="32">
        <v>0.15854587308203583</v>
      </c>
      <c r="AA273" s="32">
        <f t="shared" si="54"/>
        <v>168</v>
      </c>
      <c r="AB273" t="str">
        <f>LOOKUP(Z273,'Info Sheet'!$L$2:$L$3,'Info Sheet'!$J$2:$J$3)</f>
        <v>Rainy, p</v>
      </c>
      <c r="AC273">
        <f>IF(AB273='Info Sheet'!$J$3,'Info Sheet'!$M$3,'Info Sheet'!$M$2)</f>
        <v>0.7</v>
      </c>
      <c r="AD273">
        <f>ROUNDDOWN(IF((AA273*AC273)&gt;'Info Sheet'!$B$21,'Info Sheet'!$B$21,(AA273*AC273)),0)</f>
        <v>117</v>
      </c>
      <c r="AE273">
        <f t="shared" si="49"/>
        <v>2673.4500000000003</v>
      </c>
      <c r="AF273">
        <f t="shared" si="50"/>
        <v>1713.4500000000003</v>
      </c>
      <c r="AK273" s="44">
        <v>220</v>
      </c>
      <c r="AL273" s="51">
        <v>0.73528610000000005</v>
      </c>
      <c r="AM273" s="32">
        <f t="shared" si="55"/>
        <v>176</v>
      </c>
      <c r="AN273" t="str">
        <f>LOOKUP(AL273,'Info Sheet'!$L$2:$L$3,'Info Sheet'!$J$2:$J$3)</f>
        <v>Non-Rainy</v>
      </c>
      <c r="AO273">
        <f>IF(AN273='Info Sheet'!$J$3,'Info Sheet'!$M$3,'Info Sheet'!$M$2)</f>
        <v>1</v>
      </c>
      <c r="AP273">
        <f>ROUNDDOWN(IF((AM273*AO273)&gt;'Info Sheet'!$B$21,'Info Sheet'!$B$21,(AM273*AO273)),0)</f>
        <v>176</v>
      </c>
      <c r="AQ273">
        <f t="shared" si="51"/>
        <v>4021.6000000000004</v>
      </c>
      <c r="AR273">
        <f t="shared" si="52"/>
        <v>3061.6000000000004</v>
      </c>
    </row>
    <row r="274" spans="1:44">
      <c r="A274" s="44">
        <v>221</v>
      </c>
      <c r="B274" s="32">
        <v>6.1269330178588821E-2</v>
      </c>
      <c r="C274" s="32">
        <f t="shared" si="53"/>
        <v>131</v>
      </c>
      <c r="D274" t="str">
        <f>LOOKUP(B274,'Info Sheet'!$L$2:$L$3,'Info Sheet'!$J$2:$J$3)</f>
        <v>Rainy, p</v>
      </c>
      <c r="E274">
        <f>IF(D274='Info Sheet'!$J$3,'Info Sheet'!$M$3,'Info Sheet'!$M$2)</f>
        <v>0.7</v>
      </c>
      <c r="F274">
        <f>ROUNDDOWN(IF((C274*E274)&gt;'Info Sheet'!$B$21,'Info Sheet'!$B$21,(C274*E274)),0)</f>
        <v>91</v>
      </c>
      <c r="G274">
        <f t="shared" si="56"/>
        <v>2079.35</v>
      </c>
      <c r="H274">
        <f t="shared" si="45"/>
        <v>1119.3499999999999</v>
      </c>
      <c r="M274" s="44">
        <v>221</v>
      </c>
      <c r="N274" s="32">
        <v>0.23456357088023438</v>
      </c>
      <c r="O274" s="32">
        <f t="shared" si="46"/>
        <v>159</v>
      </c>
      <c r="P274" t="str">
        <f>LOOKUP(N274,'Info Sheet'!$L$2:$L$3,'Info Sheet'!$J$2:$J$3)</f>
        <v>Rainy, p</v>
      </c>
      <c r="Q274">
        <f>IF(P274='Info Sheet'!$J$3,'Info Sheet'!$M$3,'Info Sheet'!$M$2)</f>
        <v>0.7</v>
      </c>
      <c r="R274">
        <f>ROUNDDOWN(IF((O274*Q274)&gt;'Info Sheet'!$B$21,'Info Sheet'!$B$21,(O274*Q274)),0)</f>
        <v>111</v>
      </c>
      <c r="S274">
        <f t="shared" si="47"/>
        <v>2536.3500000000004</v>
      </c>
      <c r="T274">
        <f t="shared" si="48"/>
        <v>1576.3500000000004</v>
      </c>
      <c r="Y274" s="44">
        <v>221</v>
      </c>
      <c r="Z274" s="32">
        <v>0.66456171191838209</v>
      </c>
      <c r="AA274" s="32">
        <f t="shared" si="54"/>
        <v>193</v>
      </c>
      <c r="AB274" t="str">
        <f>LOOKUP(Z274,'Info Sheet'!$L$2:$L$3,'Info Sheet'!$J$2:$J$3)</f>
        <v>Non-Rainy</v>
      </c>
      <c r="AC274">
        <f>IF(AB274='Info Sheet'!$J$3,'Info Sheet'!$M$3,'Info Sheet'!$M$2)</f>
        <v>1</v>
      </c>
      <c r="AD274">
        <f>ROUNDDOWN(IF((AA274*AC274)&gt;'Info Sheet'!$B$21,'Info Sheet'!$B$21,(AA274*AC274)),0)</f>
        <v>188</v>
      </c>
      <c r="AE274">
        <f t="shared" si="49"/>
        <v>4295.8</v>
      </c>
      <c r="AF274">
        <f t="shared" si="50"/>
        <v>3335.8</v>
      </c>
      <c r="AK274" s="44">
        <v>221</v>
      </c>
      <c r="AL274" s="51">
        <v>0.48992966999999998</v>
      </c>
      <c r="AM274" s="32">
        <f t="shared" si="55"/>
        <v>165</v>
      </c>
      <c r="AN274" t="str">
        <f>LOOKUP(AL274,'Info Sheet'!$L$2:$L$3,'Info Sheet'!$J$2:$J$3)</f>
        <v>Non-Rainy</v>
      </c>
      <c r="AO274">
        <f>IF(AN274='Info Sheet'!$J$3,'Info Sheet'!$M$3,'Info Sheet'!$M$2)</f>
        <v>1</v>
      </c>
      <c r="AP274">
        <f>ROUNDDOWN(IF((AM274*AO274)&gt;'Info Sheet'!$B$21,'Info Sheet'!$B$21,(AM274*AO274)),0)</f>
        <v>165</v>
      </c>
      <c r="AQ274">
        <f t="shared" si="51"/>
        <v>3770.2500000000005</v>
      </c>
      <c r="AR274">
        <f t="shared" si="52"/>
        <v>2810.2500000000005</v>
      </c>
    </row>
    <row r="275" spans="1:44">
      <c r="A275" s="44">
        <v>222</v>
      </c>
      <c r="B275" s="32">
        <v>0.47108070673476521</v>
      </c>
      <c r="C275" s="32">
        <f t="shared" si="53"/>
        <v>154</v>
      </c>
      <c r="D275" t="str">
        <f>LOOKUP(B275,'Info Sheet'!$L$2:$L$3,'Info Sheet'!$J$2:$J$3)</f>
        <v>Non-Rainy</v>
      </c>
      <c r="E275">
        <f>IF(D275='Info Sheet'!$J$3,'Info Sheet'!$M$3,'Info Sheet'!$M$2)</f>
        <v>1</v>
      </c>
      <c r="F275">
        <f>ROUNDDOWN(IF((C275*E275)&gt;'Info Sheet'!$B$21,'Info Sheet'!$B$21,(C275*E275)),0)</f>
        <v>154</v>
      </c>
      <c r="G275">
        <f t="shared" si="56"/>
        <v>3518.9</v>
      </c>
      <c r="H275">
        <f t="shared" si="45"/>
        <v>2558.9</v>
      </c>
      <c r="M275" s="44">
        <v>222</v>
      </c>
      <c r="N275" s="32">
        <v>0.91274690050667373</v>
      </c>
      <c r="O275" s="32">
        <f t="shared" si="46"/>
        <v>193</v>
      </c>
      <c r="P275" t="str">
        <f>LOOKUP(N275,'Info Sheet'!$L$2:$L$3,'Info Sheet'!$J$2:$J$3)</f>
        <v>Non-Rainy</v>
      </c>
      <c r="Q275">
        <f>IF(P275='Info Sheet'!$J$3,'Info Sheet'!$M$3,'Info Sheet'!$M$2)</f>
        <v>1</v>
      </c>
      <c r="R275">
        <f>ROUNDDOWN(IF((O275*Q275)&gt;'Info Sheet'!$B$21,'Info Sheet'!$B$21,(O275*Q275)),0)</f>
        <v>188</v>
      </c>
      <c r="S275">
        <f t="shared" si="47"/>
        <v>4295.8</v>
      </c>
      <c r="T275">
        <f t="shared" si="48"/>
        <v>3335.8</v>
      </c>
      <c r="Y275" s="44">
        <v>222</v>
      </c>
      <c r="Z275" s="32">
        <v>0.13776715818830398</v>
      </c>
      <c r="AA275" s="32">
        <f t="shared" si="54"/>
        <v>167</v>
      </c>
      <c r="AB275" t="str">
        <f>LOOKUP(Z275,'Info Sheet'!$L$2:$L$3,'Info Sheet'!$J$2:$J$3)</f>
        <v>Rainy, p</v>
      </c>
      <c r="AC275">
        <f>IF(AB275='Info Sheet'!$J$3,'Info Sheet'!$M$3,'Info Sheet'!$M$2)</f>
        <v>0.7</v>
      </c>
      <c r="AD275">
        <f>ROUNDDOWN(IF((AA275*AC275)&gt;'Info Sheet'!$B$21,'Info Sheet'!$B$21,(AA275*AC275)),0)</f>
        <v>116</v>
      </c>
      <c r="AE275">
        <f t="shared" si="49"/>
        <v>2650.6000000000004</v>
      </c>
      <c r="AF275">
        <f t="shared" si="50"/>
        <v>1690.6000000000004</v>
      </c>
      <c r="AK275" s="44">
        <v>222</v>
      </c>
      <c r="AL275" s="51">
        <v>0.27566964999999999</v>
      </c>
      <c r="AM275" s="32">
        <f t="shared" si="55"/>
        <v>156</v>
      </c>
      <c r="AN275" t="str">
        <f>LOOKUP(AL275,'Info Sheet'!$L$2:$L$3,'Info Sheet'!$J$2:$J$3)</f>
        <v>Rainy, p</v>
      </c>
      <c r="AO275">
        <f>IF(AN275='Info Sheet'!$J$3,'Info Sheet'!$M$3,'Info Sheet'!$M$2)</f>
        <v>0.7</v>
      </c>
      <c r="AP275">
        <f>ROUNDDOWN(IF((AM275*AO275)&gt;'Info Sheet'!$B$21,'Info Sheet'!$B$21,(AM275*AO275)),0)</f>
        <v>109</v>
      </c>
      <c r="AQ275">
        <f t="shared" si="51"/>
        <v>2490.65</v>
      </c>
      <c r="AR275">
        <f t="shared" si="52"/>
        <v>1530.65</v>
      </c>
    </row>
    <row r="276" spans="1:44">
      <c r="A276" s="44">
        <v>223</v>
      </c>
      <c r="B276" s="32">
        <v>0.41911047946439295</v>
      </c>
      <c r="C276" s="32">
        <f t="shared" si="53"/>
        <v>152</v>
      </c>
      <c r="D276" t="str">
        <f>LOOKUP(B276,'Info Sheet'!$L$2:$L$3,'Info Sheet'!$J$2:$J$3)</f>
        <v>Non-Rainy</v>
      </c>
      <c r="E276">
        <f>IF(D276='Info Sheet'!$J$3,'Info Sheet'!$M$3,'Info Sheet'!$M$2)</f>
        <v>1</v>
      </c>
      <c r="F276">
        <f>ROUNDDOWN(IF((C276*E276)&gt;'Info Sheet'!$B$21,'Info Sheet'!$B$21,(C276*E276)),0)</f>
        <v>152</v>
      </c>
      <c r="G276">
        <f t="shared" si="56"/>
        <v>3473.2000000000003</v>
      </c>
      <c r="H276">
        <f t="shared" si="45"/>
        <v>2513.2000000000003</v>
      </c>
      <c r="M276" s="44">
        <v>223</v>
      </c>
      <c r="N276" s="32">
        <v>0.71215370620955554</v>
      </c>
      <c r="O276" s="32">
        <f t="shared" si="46"/>
        <v>180</v>
      </c>
      <c r="P276" t="str">
        <f>LOOKUP(N276,'Info Sheet'!$L$2:$L$3,'Info Sheet'!$J$2:$J$3)</f>
        <v>Non-Rainy</v>
      </c>
      <c r="Q276">
        <f>IF(P276='Info Sheet'!$J$3,'Info Sheet'!$M$3,'Info Sheet'!$M$2)</f>
        <v>1</v>
      </c>
      <c r="R276">
        <f>ROUNDDOWN(IF((O276*Q276)&gt;'Info Sheet'!$B$21,'Info Sheet'!$B$21,(O276*Q276)),0)</f>
        <v>180</v>
      </c>
      <c r="S276">
        <f t="shared" si="47"/>
        <v>4113</v>
      </c>
      <c r="T276">
        <f t="shared" si="48"/>
        <v>3153</v>
      </c>
      <c r="Y276" s="44">
        <v>223</v>
      </c>
      <c r="Z276" s="32">
        <v>5.7049010585448978E-2</v>
      </c>
      <c r="AA276" s="32">
        <f t="shared" si="54"/>
        <v>158</v>
      </c>
      <c r="AB276" t="str">
        <f>LOOKUP(Z276,'Info Sheet'!$L$2:$L$3,'Info Sheet'!$J$2:$J$3)</f>
        <v>Rainy, p</v>
      </c>
      <c r="AC276">
        <f>IF(AB276='Info Sheet'!$J$3,'Info Sheet'!$M$3,'Info Sheet'!$M$2)</f>
        <v>0.7</v>
      </c>
      <c r="AD276">
        <f>ROUNDDOWN(IF((AA276*AC276)&gt;'Info Sheet'!$B$21,'Info Sheet'!$B$21,(AA276*AC276)),0)</f>
        <v>110</v>
      </c>
      <c r="AE276">
        <f t="shared" si="49"/>
        <v>2513.5</v>
      </c>
      <c r="AF276">
        <f t="shared" si="50"/>
        <v>1553.5</v>
      </c>
      <c r="AK276" s="44">
        <v>223</v>
      </c>
      <c r="AL276" s="51">
        <v>0.38450139</v>
      </c>
      <c r="AM276" s="32">
        <f t="shared" si="55"/>
        <v>161</v>
      </c>
      <c r="AN276" t="str">
        <f>LOOKUP(AL276,'Info Sheet'!$L$2:$L$3,'Info Sheet'!$J$2:$J$3)</f>
        <v>Rainy, p</v>
      </c>
      <c r="AO276">
        <f>IF(AN276='Info Sheet'!$J$3,'Info Sheet'!$M$3,'Info Sheet'!$M$2)</f>
        <v>0.7</v>
      </c>
      <c r="AP276">
        <f>ROUNDDOWN(IF((AM276*AO276)&gt;'Info Sheet'!$B$21,'Info Sheet'!$B$21,(AM276*AO276)),0)</f>
        <v>112</v>
      </c>
      <c r="AQ276">
        <f t="shared" si="51"/>
        <v>2559.2000000000003</v>
      </c>
      <c r="AR276">
        <f t="shared" si="52"/>
        <v>1599.2000000000003</v>
      </c>
    </row>
    <row r="277" spans="1:44">
      <c r="A277" s="44">
        <v>224</v>
      </c>
      <c r="B277" s="32">
        <v>0.63704926374760207</v>
      </c>
      <c r="C277" s="32">
        <f t="shared" si="53"/>
        <v>161</v>
      </c>
      <c r="D277" t="str">
        <f>LOOKUP(B277,'Info Sheet'!$L$2:$L$3,'Info Sheet'!$J$2:$J$3)</f>
        <v>Non-Rainy</v>
      </c>
      <c r="E277">
        <f>IF(D277='Info Sheet'!$J$3,'Info Sheet'!$M$3,'Info Sheet'!$M$2)</f>
        <v>1</v>
      </c>
      <c r="F277">
        <f>ROUNDDOWN(IF((C277*E277)&gt;'Info Sheet'!$B$21,'Info Sheet'!$B$21,(C277*E277)),0)</f>
        <v>161</v>
      </c>
      <c r="G277">
        <f t="shared" si="56"/>
        <v>3678.8500000000004</v>
      </c>
      <c r="H277">
        <f t="shared" si="45"/>
        <v>2718.8500000000004</v>
      </c>
      <c r="M277" s="44">
        <v>224</v>
      </c>
      <c r="N277" s="32">
        <v>0.28291819259773088</v>
      </c>
      <c r="O277" s="32">
        <f t="shared" si="46"/>
        <v>161</v>
      </c>
      <c r="P277" t="str">
        <f>LOOKUP(N277,'Info Sheet'!$L$2:$L$3,'Info Sheet'!$J$2:$J$3)</f>
        <v>Rainy, p</v>
      </c>
      <c r="Q277">
        <f>IF(P277='Info Sheet'!$J$3,'Info Sheet'!$M$3,'Info Sheet'!$M$2)</f>
        <v>0.7</v>
      </c>
      <c r="R277">
        <f>ROUNDDOWN(IF((O277*Q277)&gt;'Info Sheet'!$B$21,'Info Sheet'!$B$21,(O277*Q277)),0)</f>
        <v>112</v>
      </c>
      <c r="S277">
        <f t="shared" si="47"/>
        <v>2559.2000000000003</v>
      </c>
      <c r="T277">
        <f t="shared" si="48"/>
        <v>1599.2000000000003</v>
      </c>
      <c r="Y277" s="44">
        <v>224</v>
      </c>
      <c r="Z277" s="32">
        <v>0.27074894300634322</v>
      </c>
      <c r="AA277" s="32">
        <f t="shared" si="54"/>
        <v>175</v>
      </c>
      <c r="AB277" t="str">
        <f>LOOKUP(Z277,'Info Sheet'!$L$2:$L$3,'Info Sheet'!$J$2:$J$3)</f>
        <v>Rainy, p</v>
      </c>
      <c r="AC277">
        <f>IF(AB277='Info Sheet'!$J$3,'Info Sheet'!$M$3,'Info Sheet'!$M$2)</f>
        <v>0.7</v>
      </c>
      <c r="AD277">
        <f>ROUNDDOWN(IF((AA277*AC277)&gt;'Info Sheet'!$B$21,'Info Sheet'!$B$21,(AA277*AC277)),0)</f>
        <v>122</v>
      </c>
      <c r="AE277">
        <f t="shared" si="49"/>
        <v>2787.7000000000003</v>
      </c>
      <c r="AF277">
        <f t="shared" si="50"/>
        <v>1827.7000000000003</v>
      </c>
      <c r="AK277" s="44">
        <v>224</v>
      </c>
      <c r="AL277" s="51">
        <v>0.51272340000000005</v>
      </c>
      <c r="AM277" s="32">
        <f t="shared" si="55"/>
        <v>166</v>
      </c>
      <c r="AN277" t="str">
        <f>LOOKUP(AL277,'Info Sheet'!$L$2:$L$3,'Info Sheet'!$J$2:$J$3)</f>
        <v>Non-Rainy</v>
      </c>
      <c r="AO277">
        <f>IF(AN277='Info Sheet'!$J$3,'Info Sheet'!$M$3,'Info Sheet'!$M$2)</f>
        <v>1</v>
      </c>
      <c r="AP277">
        <f>ROUNDDOWN(IF((AM277*AO277)&gt;'Info Sheet'!$B$21,'Info Sheet'!$B$21,(AM277*AO277)),0)</f>
        <v>166</v>
      </c>
      <c r="AQ277">
        <f t="shared" si="51"/>
        <v>3793.1000000000004</v>
      </c>
      <c r="AR277">
        <f t="shared" si="52"/>
        <v>2833.1000000000004</v>
      </c>
    </row>
    <row r="278" spans="1:44">
      <c r="A278" s="44">
        <v>225</v>
      </c>
      <c r="B278" s="32">
        <v>0.89450708553649017</v>
      </c>
      <c r="C278" s="32">
        <f t="shared" si="53"/>
        <v>176</v>
      </c>
      <c r="D278" t="str">
        <f>LOOKUP(B278,'Info Sheet'!$L$2:$L$3,'Info Sheet'!$J$2:$J$3)</f>
        <v>Non-Rainy</v>
      </c>
      <c r="E278">
        <f>IF(D278='Info Sheet'!$J$3,'Info Sheet'!$M$3,'Info Sheet'!$M$2)</f>
        <v>1</v>
      </c>
      <c r="F278">
        <f>ROUNDDOWN(IF((C278*E278)&gt;'Info Sheet'!$B$21,'Info Sheet'!$B$21,(C278*E278)),0)</f>
        <v>176</v>
      </c>
      <c r="G278">
        <f t="shared" si="56"/>
        <v>4021.6000000000004</v>
      </c>
      <c r="H278">
        <f t="shared" si="45"/>
        <v>3061.6000000000004</v>
      </c>
      <c r="M278" s="44">
        <v>225</v>
      </c>
      <c r="N278" s="32">
        <v>0.51732730693630369</v>
      </c>
      <c r="O278" s="32">
        <f t="shared" si="46"/>
        <v>171</v>
      </c>
      <c r="P278" t="str">
        <f>LOOKUP(N278,'Info Sheet'!$L$2:$L$3,'Info Sheet'!$J$2:$J$3)</f>
        <v>Non-Rainy</v>
      </c>
      <c r="Q278">
        <f>IF(P278='Info Sheet'!$J$3,'Info Sheet'!$M$3,'Info Sheet'!$M$2)</f>
        <v>1</v>
      </c>
      <c r="R278">
        <f>ROUNDDOWN(IF((O278*Q278)&gt;'Info Sheet'!$B$21,'Info Sheet'!$B$21,(O278*Q278)),0)</f>
        <v>171</v>
      </c>
      <c r="S278">
        <f t="shared" si="47"/>
        <v>3907.3500000000004</v>
      </c>
      <c r="T278">
        <f t="shared" si="48"/>
        <v>2947.3500000000004</v>
      </c>
      <c r="Y278" s="44">
        <v>225</v>
      </c>
      <c r="Z278" s="32">
        <v>0.77506465985089101</v>
      </c>
      <c r="AA278" s="32">
        <f t="shared" si="54"/>
        <v>199</v>
      </c>
      <c r="AB278" t="str">
        <f>LOOKUP(Z278,'Info Sheet'!$L$2:$L$3,'Info Sheet'!$J$2:$J$3)</f>
        <v>Non-Rainy</v>
      </c>
      <c r="AC278">
        <f>IF(AB278='Info Sheet'!$J$3,'Info Sheet'!$M$3,'Info Sheet'!$M$2)</f>
        <v>1</v>
      </c>
      <c r="AD278">
        <f>ROUNDDOWN(IF((AA278*AC278)&gt;'Info Sheet'!$B$21,'Info Sheet'!$B$21,(AA278*AC278)),0)</f>
        <v>188</v>
      </c>
      <c r="AE278">
        <f t="shared" si="49"/>
        <v>4295.8</v>
      </c>
      <c r="AF278">
        <f t="shared" si="50"/>
        <v>3335.8</v>
      </c>
      <c r="AK278" s="44">
        <v>225</v>
      </c>
      <c r="AL278" s="51">
        <v>0.11073005</v>
      </c>
      <c r="AM278" s="32">
        <f t="shared" si="55"/>
        <v>146</v>
      </c>
      <c r="AN278" t="str">
        <f>LOOKUP(AL278,'Info Sheet'!$L$2:$L$3,'Info Sheet'!$J$2:$J$3)</f>
        <v>Rainy, p</v>
      </c>
      <c r="AO278">
        <f>IF(AN278='Info Sheet'!$J$3,'Info Sheet'!$M$3,'Info Sheet'!$M$2)</f>
        <v>0.7</v>
      </c>
      <c r="AP278">
        <f>ROUNDDOWN(IF((AM278*AO278)&gt;'Info Sheet'!$B$21,'Info Sheet'!$B$21,(AM278*AO278)),0)</f>
        <v>102</v>
      </c>
      <c r="AQ278">
        <f t="shared" si="51"/>
        <v>2330.7000000000003</v>
      </c>
      <c r="AR278">
        <f t="shared" si="52"/>
        <v>1370.7000000000003</v>
      </c>
    </row>
    <row r="279" spans="1:44">
      <c r="A279" s="44">
        <v>226</v>
      </c>
      <c r="B279" s="32">
        <v>0.71135302783133803</v>
      </c>
      <c r="C279" s="32">
        <f t="shared" si="53"/>
        <v>164</v>
      </c>
      <c r="D279" t="str">
        <f>LOOKUP(B279,'Info Sheet'!$L$2:$L$3,'Info Sheet'!$J$2:$J$3)</f>
        <v>Non-Rainy</v>
      </c>
      <c r="E279">
        <f>IF(D279='Info Sheet'!$J$3,'Info Sheet'!$M$3,'Info Sheet'!$M$2)</f>
        <v>1</v>
      </c>
      <c r="F279">
        <f>ROUNDDOWN(IF((C279*E279)&gt;'Info Sheet'!$B$21,'Info Sheet'!$B$21,(C279*E279)),0)</f>
        <v>164</v>
      </c>
      <c r="G279">
        <f t="shared" si="56"/>
        <v>3747.4</v>
      </c>
      <c r="H279">
        <f t="shared" si="45"/>
        <v>2787.4</v>
      </c>
      <c r="M279" s="44">
        <v>226</v>
      </c>
      <c r="N279" s="32">
        <v>0.88609853221577684</v>
      </c>
      <c r="O279" s="32">
        <f t="shared" si="46"/>
        <v>191</v>
      </c>
      <c r="P279" t="str">
        <f>LOOKUP(N279,'Info Sheet'!$L$2:$L$3,'Info Sheet'!$J$2:$J$3)</f>
        <v>Non-Rainy</v>
      </c>
      <c r="Q279">
        <f>IF(P279='Info Sheet'!$J$3,'Info Sheet'!$M$3,'Info Sheet'!$M$2)</f>
        <v>1</v>
      </c>
      <c r="R279">
        <f>ROUNDDOWN(IF((O279*Q279)&gt;'Info Sheet'!$B$21,'Info Sheet'!$B$21,(O279*Q279)),0)</f>
        <v>188</v>
      </c>
      <c r="S279">
        <f t="shared" si="47"/>
        <v>4295.8</v>
      </c>
      <c r="T279">
        <f t="shared" si="48"/>
        <v>3335.8</v>
      </c>
      <c r="Y279" s="44">
        <v>226</v>
      </c>
      <c r="Z279" s="32">
        <v>0.7564936571799632</v>
      </c>
      <c r="AA279" s="32">
        <f t="shared" si="54"/>
        <v>198</v>
      </c>
      <c r="AB279" t="str">
        <f>LOOKUP(Z279,'Info Sheet'!$L$2:$L$3,'Info Sheet'!$J$2:$J$3)</f>
        <v>Non-Rainy</v>
      </c>
      <c r="AC279">
        <f>IF(AB279='Info Sheet'!$J$3,'Info Sheet'!$M$3,'Info Sheet'!$M$2)</f>
        <v>1</v>
      </c>
      <c r="AD279">
        <f>ROUNDDOWN(IF((AA279*AC279)&gt;'Info Sheet'!$B$21,'Info Sheet'!$B$21,(AA279*AC279)),0)</f>
        <v>188</v>
      </c>
      <c r="AE279">
        <f t="shared" si="49"/>
        <v>4295.8</v>
      </c>
      <c r="AF279">
        <f t="shared" si="50"/>
        <v>3335.8</v>
      </c>
      <c r="AK279" s="44">
        <v>226</v>
      </c>
      <c r="AL279" s="51">
        <v>0.73981814000000001</v>
      </c>
      <c r="AM279" s="32">
        <f t="shared" si="55"/>
        <v>177</v>
      </c>
      <c r="AN279" t="str">
        <f>LOOKUP(AL279,'Info Sheet'!$L$2:$L$3,'Info Sheet'!$J$2:$J$3)</f>
        <v>Non-Rainy</v>
      </c>
      <c r="AO279">
        <f>IF(AN279='Info Sheet'!$J$3,'Info Sheet'!$M$3,'Info Sheet'!$M$2)</f>
        <v>1</v>
      </c>
      <c r="AP279">
        <f>ROUNDDOWN(IF((AM279*AO279)&gt;'Info Sheet'!$B$21,'Info Sheet'!$B$21,(AM279*AO279)),0)</f>
        <v>177</v>
      </c>
      <c r="AQ279">
        <f t="shared" si="51"/>
        <v>4044.4500000000003</v>
      </c>
      <c r="AR279">
        <f t="shared" si="52"/>
        <v>3084.4500000000003</v>
      </c>
    </row>
    <row r="280" spans="1:44">
      <c r="A280" s="44">
        <v>227</v>
      </c>
      <c r="B280" s="32">
        <v>0.22161591214947218</v>
      </c>
      <c r="C280" s="32">
        <f t="shared" si="53"/>
        <v>143</v>
      </c>
      <c r="D280" t="str">
        <f>LOOKUP(B280,'Info Sheet'!$L$2:$L$3,'Info Sheet'!$J$2:$J$3)</f>
        <v>Rainy, p</v>
      </c>
      <c r="E280">
        <f>IF(D280='Info Sheet'!$J$3,'Info Sheet'!$M$3,'Info Sheet'!$M$2)</f>
        <v>0.7</v>
      </c>
      <c r="F280">
        <f>ROUNDDOWN(IF((C280*E280)&gt;'Info Sheet'!$B$21,'Info Sheet'!$B$21,(C280*E280)),0)</f>
        <v>100</v>
      </c>
      <c r="G280">
        <f t="shared" si="56"/>
        <v>2285</v>
      </c>
      <c r="H280">
        <f t="shared" si="45"/>
        <v>1325</v>
      </c>
      <c r="M280" s="44">
        <v>227</v>
      </c>
      <c r="N280" s="32">
        <v>0.71619908518688546</v>
      </c>
      <c r="O280" s="32">
        <f t="shared" si="46"/>
        <v>180</v>
      </c>
      <c r="P280" t="str">
        <f>LOOKUP(N280,'Info Sheet'!$L$2:$L$3,'Info Sheet'!$J$2:$J$3)</f>
        <v>Non-Rainy</v>
      </c>
      <c r="Q280">
        <f>IF(P280='Info Sheet'!$J$3,'Info Sheet'!$M$3,'Info Sheet'!$M$2)</f>
        <v>1</v>
      </c>
      <c r="R280">
        <f>ROUNDDOWN(IF((O280*Q280)&gt;'Info Sheet'!$B$21,'Info Sheet'!$B$21,(O280*Q280)),0)</f>
        <v>180</v>
      </c>
      <c r="S280">
        <f t="shared" si="47"/>
        <v>4113</v>
      </c>
      <c r="T280">
        <f t="shared" si="48"/>
        <v>3153</v>
      </c>
      <c r="Y280" s="44">
        <v>227</v>
      </c>
      <c r="Z280" s="32">
        <v>0.40498651661308904</v>
      </c>
      <c r="AA280" s="32">
        <f t="shared" si="54"/>
        <v>182</v>
      </c>
      <c r="AB280" t="str">
        <f>LOOKUP(Z280,'Info Sheet'!$L$2:$L$3,'Info Sheet'!$J$2:$J$3)</f>
        <v>Non-Rainy</v>
      </c>
      <c r="AC280">
        <f>IF(AB280='Info Sheet'!$J$3,'Info Sheet'!$M$3,'Info Sheet'!$M$2)</f>
        <v>1</v>
      </c>
      <c r="AD280">
        <f>ROUNDDOWN(IF((AA280*AC280)&gt;'Info Sheet'!$B$21,'Info Sheet'!$B$21,(AA280*AC280)),0)</f>
        <v>182</v>
      </c>
      <c r="AE280">
        <f t="shared" si="49"/>
        <v>4158.7</v>
      </c>
      <c r="AF280">
        <f t="shared" si="50"/>
        <v>3198.7</v>
      </c>
      <c r="AK280" s="44">
        <v>227</v>
      </c>
      <c r="AL280" s="51">
        <v>7.6272629999999994E-2</v>
      </c>
      <c r="AM280" s="32">
        <f t="shared" si="55"/>
        <v>142</v>
      </c>
      <c r="AN280" t="str">
        <f>LOOKUP(AL280,'Info Sheet'!$L$2:$L$3,'Info Sheet'!$J$2:$J$3)</f>
        <v>Rainy, p</v>
      </c>
      <c r="AO280">
        <f>IF(AN280='Info Sheet'!$J$3,'Info Sheet'!$M$3,'Info Sheet'!$M$2)</f>
        <v>0.7</v>
      </c>
      <c r="AP280">
        <f>ROUNDDOWN(IF((AM280*AO280)&gt;'Info Sheet'!$B$21,'Info Sheet'!$B$21,(AM280*AO280)),0)</f>
        <v>99</v>
      </c>
      <c r="AQ280">
        <f t="shared" si="51"/>
        <v>2262.15</v>
      </c>
      <c r="AR280">
        <f t="shared" si="52"/>
        <v>1302.1500000000001</v>
      </c>
    </row>
    <row r="281" spans="1:44">
      <c r="A281" s="44">
        <v>228</v>
      </c>
      <c r="B281" s="32">
        <v>0.9934358157434916</v>
      </c>
      <c r="C281" s="32">
        <f t="shared" si="53"/>
        <v>195</v>
      </c>
      <c r="D281" t="str">
        <f>LOOKUP(B281,'Info Sheet'!$L$2:$L$3,'Info Sheet'!$J$2:$J$3)</f>
        <v>Non-Rainy</v>
      </c>
      <c r="E281">
        <f>IF(D281='Info Sheet'!$J$3,'Info Sheet'!$M$3,'Info Sheet'!$M$2)</f>
        <v>1</v>
      </c>
      <c r="F281">
        <f>ROUNDDOWN(IF((C281*E281)&gt;'Info Sheet'!$B$21,'Info Sheet'!$B$21,(C281*E281)),0)</f>
        <v>188</v>
      </c>
      <c r="G281">
        <f t="shared" si="56"/>
        <v>4295.8</v>
      </c>
      <c r="H281">
        <f t="shared" si="45"/>
        <v>3335.8</v>
      </c>
      <c r="M281" s="44">
        <v>228</v>
      </c>
      <c r="N281" s="32">
        <v>0.89306924708741875</v>
      </c>
      <c r="O281" s="32">
        <f t="shared" si="46"/>
        <v>191</v>
      </c>
      <c r="P281" t="str">
        <f>LOOKUP(N281,'Info Sheet'!$L$2:$L$3,'Info Sheet'!$J$2:$J$3)</f>
        <v>Non-Rainy</v>
      </c>
      <c r="Q281">
        <f>IF(P281='Info Sheet'!$J$3,'Info Sheet'!$M$3,'Info Sheet'!$M$2)</f>
        <v>1</v>
      </c>
      <c r="R281">
        <f>ROUNDDOWN(IF((O281*Q281)&gt;'Info Sheet'!$B$21,'Info Sheet'!$B$21,(O281*Q281)),0)</f>
        <v>188</v>
      </c>
      <c r="S281">
        <f t="shared" si="47"/>
        <v>4295.8</v>
      </c>
      <c r="T281">
        <f t="shared" si="48"/>
        <v>3335.8</v>
      </c>
      <c r="Y281" s="44">
        <v>228</v>
      </c>
      <c r="Z281" s="32">
        <v>0.28620766704791145</v>
      </c>
      <c r="AA281" s="32">
        <f t="shared" si="54"/>
        <v>176</v>
      </c>
      <c r="AB281" t="str">
        <f>LOOKUP(Z281,'Info Sheet'!$L$2:$L$3,'Info Sheet'!$J$2:$J$3)</f>
        <v>Rainy, p</v>
      </c>
      <c r="AC281">
        <f>IF(AB281='Info Sheet'!$J$3,'Info Sheet'!$M$3,'Info Sheet'!$M$2)</f>
        <v>0.7</v>
      </c>
      <c r="AD281">
        <f>ROUNDDOWN(IF((AA281*AC281)&gt;'Info Sheet'!$B$21,'Info Sheet'!$B$21,(AA281*AC281)),0)</f>
        <v>123</v>
      </c>
      <c r="AE281">
        <f t="shared" si="49"/>
        <v>2810.55</v>
      </c>
      <c r="AF281">
        <f t="shared" si="50"/>
        <v>1850.5500000000002</v>
      </c>
      <c r="AK281" s="44">
        <v>228</v>
      </c>
      <c r="AL281" s="51">
        <v>0.18914781999999999</v>
      </c>
      <c r="AM281" s="32">
        <f t="shared" si="55"/>
        <v>151</v>
      </c>
      <c r="AN281" t="str">
        <f>LOOKUP(AL281,'Info Sheet'!$L$2:$L$3,'Info Sheet'!$J$2:$J$3)</f>
        <v>Rainy, p</v>
      </c>
      <c r="AO281">
        <f>IF(AN281='Info Sheet'!$J$3,'Info Sheet'!$M$3,'Info Sheet'!$M$2)</f>
        <v>0.7</v>
      </c>
      <c r="AP281">
        <f>ROUNDDOWN(IF((AM281*AO281)&gt;'Info Sheet'!$B$21,'Info Sheet'!$B$21,(AM281*AO281)),0)</f>
        <v>105</v>
      </c>
      <c r="AQ281">
        <f t="shared" si="51"/>
        <v>2399.25</v>
      </c>
      <c r="AR281">
        <f t="shared" si="52"/>
        <v>1439.25</v>
      </c>
    </row>
    <row r="282" spans="1:44">
      <c r="A282" s="44">
        <v>229</v>
      </c>
      <c r="B282" s="32">
        <v>0.74204744431303615</v>
      </c>
      <c r="C282" s="32">
        <f t="shared" si="53"/>
        <v>166</v>
      </c>
      <c r="D282" t="str">
        <f>LOOKUP(B282,'Info Sheet'!$L$2:$L$3,'Info Sheet'!$J$2:$J$3)</f>
        <v>Non-Rainy</v>
      </c>
      <c r="E282">
        <f>IF(D282='Info Sheet'!$J$3,'Info Sheet'!$M$3,'Info Sheet'!$M$2)</f>
        <v>1</v>
      </c>
      <c r="F282">
        <f>ROUNDDOWN(IF((C282*E282)&gt;'Info Sheet'!$B$21,'Info Sheet'!$B$21,(C282*E282)),0)</f>
        <v>166</v>
      </c>
      <c r="G282">
        <f t="shared" si="56"/>
        <v>3793.1000000000004</v>
      </c>
      <c r="H282">
        <f t="shared" si="45"/>
        <v>2833.1000000000004</v>
      </c>
      <c r="M282" s="44">
        <v>229</v>
      </c>
      <c r="N282" s="32">
        <v>0.57165246866540853</v>
      </c>
      <c r="O282" s="32">
        <f t="shared" si="46"/>
        <v>174</v>
      </c>
      <c r="P282" t="str">
        <f>LOOKUP(N282,'Info Sheet'!$L$2:$L$3,'Info Sheet'!$J$2:$J$3)</f>
        <v>Non-Rainy</v>
      </c>
      <c r="Q282">
        <f>IF(P282='Info Sheet'!$J$3,'Info Sheet'!$M$3,'Info Sheet'!$M$2)</f>
        <v>1</v>
      </c>
      <c r="R282">
        <f>ROUNDDOWN(IF((O282*Q282)&gt;'Info Sheet'!$B$21,'Info Sheet'!$B$21,(O282*Q282)),0)</f>
        <v>174</v>
      </c>
      <c r="S282">
        <f t="shared" si="47"/>
        <v>3975.9</v>
      </c>
      <c r="T282">
        <f t="shared" si="48"/>
        <v>3015.9</v>
      </c>
      <c r="Y282" s="44">
        <v>229</v>
      </c>
      <c r="Z282" s="32">
        <v>1.275157404518068E-2</v>
      </c>
      <c r="AA282" s="32">
        <f t="shared" si="54"/>
        <v>146</v>
      </c>
      <c r="AB282" t="str">
        <f>LOOKUP(Z282,'Info Sheet'!$L$2:$L$3,'Info Sheet'!$J$2:$J$3)</f>
        <v>Rainy, p</v>
      </c>
      <c r="AC282">
        <f>IF(AB282='Info Sheet'!$J$3,'Info Sheet'!$M$3,'Info Sheet'!$M$2)</f>
        <v>0.7</v>
      </c>
      <c r="AD282">
        <f>ROUNDDOWN(IF((AA282*AC282)&gt;'Info Sheet'!$B$21,'Info Sheet'!$B$21,(AA282*AC282)),0)</f>
        <v>102</v>
      </c>
      <c r="AE282">
        <f t="shared" si="49"/>
        <v>2330.7000000000003</v>
      </c>
      <c r="AF282">
        <f t="shared" si="50"/>
        <v>1370.7000000000003</v>
      </c>
      <c r="AK282" s="44">
        <v>229</v>
      </c>
      <c r="AL282" s="51">
        <v>0.19097628</v>
      </c>
      <c r="AM282" s="32">
        <f t="shared" si="55"/>
        <v>151</v>
      </c>
      <c r="AN282" t="str">
        <f>LOOKUP(AL282,'Info Sheet'!$L$2:$L$3,'Info Sheet'!$J$2:$J$3)</f>
        <v>Rainy, p</v>
      </c>
      <c r="AO282">
        <f>IF(AN282='Info Sheet'!$J$3,'Info Sheet'!$M$3,'Info Sheet'!$M$2)</f>
        <v>0.7</v>
      </c>
      <c r="AP282">
        <f>ROUNDDOWN(IF((AM282*AO282)&gt;'Info Sheet'!$B$21,'Info Sheet'!$B$21,(AM282*AO282)),0)</f>
        <v>105</v>
      </c>
      <c r="AQ282">
        <f t="shared" si="51"/>
        <v>2399.25</v>
      </c>
      <c r="AR282">
        <f t="shared" si="52"/>
        <v>1439.25</v>
      </c>
    </row>
    <row r="283" spans="1:44">
      <c r="A283" s="44">
        <v>230</v>
      </c>
      <c r="B283" s="32">
        <v>0.27917818487607704</v>
      </c>
      <c r="C283" s="32">
        <f t="shared" si="53"/>
        <v>146</v>
      </c>
      <c r="D283" t="str">
        <f>LOOKUP(B283,'Info Sheet'!$L$2:$L$3,'Info Sheet'!$J$2:$J$3)</f>
        <v>Rainy, p</v>
      </c>
      <c r="E283">
        <f>IF(D283='Info Sheet'!$J$3,'Info Sheet'!$M$3,'Info Sheet'!$M$2)</f>
        <v>0.7</v>
      </c>
      <c r="F283">
        <f>ROUNDDOWN(IF((C283*E283)&gt;'Info Sheet'!$B$21,'Info Sheet'!$B$21,(C283*E283)),0)</f>
        <v>102</v>
      </c>
      <c r="G283">
        <f t="shared" si="56"/>
        <v>2330.7000000000003</v>
      </c>
      <c r="H283">
        <f t="shared" si="45"/>
        <v>1370.7000000000003</v>
      </c>
      <c r="M283" s="44">
        <v>230</v>
      </c>
      <c r="N283" s="32">
        <v>0.18426747914026442</v>
      </c>
      <c r="O283" s="32">
        <f t="shared" si="46"/>
        <v>156</v>
      </c>
      <c r="P283" t="str">
        <f>LOOKUP(N283,'Info Sheet'!$L$2:$L$3,'Info Sheet'!$J$2:$J$3)</f>
        <v>Rainy, p</v>
      </c>
      <c r="Q283">
        <f>IF(P283='Info Sheet'!$J$3,'Info Sheet'!$M$3,'Info Sheet'!$M$2)</f>
        <v>0.7</v>
      </c>
      <c r="R283">
        <f>ROUNDDOWN(IF((O283*Q283)&gt;'Info Sheet'!$B$21,'Info Sheet'!$B$21,(O283*Q283)),0)</f>
        <v>109</v>
      </c>
      <c r="S283">
        <f t="shared" si="47"/>
        <v>2490.65</v>
      </c>
      <c r="T283">
        <f t="shared" si="48"/>
        <v>1530.65</v>
      </c>
      <c r="Y283" s="44">
        <v>230</v>
      </c>
      <c r="Z283" s="32">
        <v>0.23260795030258163</v>
      </c>
      <c r="AA283" s="32">
        <f t="shared" si="54"/>
        <v>173</v>
      </c>
      <c r="AB283" t="str">
        <f>LOOKUP(Z283,'Info Sheet'!$L$2:$L$3,'Info Sheet'!$J$2:$J$3)</f>
        <v>Rainy, p</v>
      </c>
      <c r="AC283">
        <f>IF(AB283='Info Sheet'!$J$3,'Info Sheet'!$M$3,'Info Sheet'!$M$2)</f>
        <v>0.7</v>
      </c>
      <c r="AD283">
        <f>ROUNDDOWN(IF((AA283*AC283)&gt;'Info Sheet'!$B$21,'Info Sheet'!$B$21,(AA283*AC283)),0)</f>
        <v>121</v>
      </c>
      <c r="AE283">
        <f t="shared" si="49"/>
        <v>2764.8500000000004</v>
      </c>
      <c r="AF283">
        <f t="shared" si="50"/>
        <v>1804.8500000000004</v>
      </c>
      <c r="AK283" s="44">
        <v>230</v>
      </c>
      <c r="AL283" s="51">
        <v>0.10323141</v>
      </c>
      <c r="AM283" s="32">
        <f t="shared" si="55"/>
        <v>145</v>
      </c>
      <c r="AN283" t="str">
        <f>LOOKUP(AL283,'Info Sheet'!$L$2:$L$3,'Info Sheet'!$J$2:$J$3)</f>
        <v>Rainy, p</v>
      </c>
      <c r="AO283">
        <f>IF(AN283='Info Sheet'!$J$3,'Info Sheet'!$M$3,'Info Sheet'!$M$2)</f>
        <v>0.7</v>
      </c>
      <c r="AP283">
        <f>ROUNDDOWN(IF((AM283*AO283)&gt;'Info Sheet'!$B$21,'Info Sheet'!$B$21,(AM283*AO283)),0)</f>
        <v>101</v>
      </c>
      <c r="AQ283">
        <f t="shared" si="51"/>
        <v>2307.8500000000004</v>
      </c>
      <c r="AR283">
        <f t="shared" si="52"/>
        <v>1347.8500000000004</v>
      </c>
    </row>
    <row r="284" spans="1:44">
      <c r="A284" s="44">
        <v>231</v>
      </c>
      <c r="B284" s="32">
        <v>0.61250581972670004</v>
      </c>
      <c r="C284" s="32">
        <f t="shared" si="53"/>
        <v>160</v>
      </c>
      <c r="D284" t="str">
        <f>LOOKUP(B284,'Info Sheet'!$L$2:$L$3,'Info Sheet'!$J$2:$J$3)</f>
        <v>Non-Rainy</v>
      </c>
      <c r="E284">
        <f>IF(D284='Info Sheet'!$J$3,'Info Sheet'!$M$3,'Info Sheet'!$M$2)</f>
        <v>1</v>
      </c>
      <c r="F284">
        <f>ROUNDDOWN(IF((C284*E284)&gt;'Info Sheet'!$B$21,'Info Sheet'!$B$21,(C284*E284)),0)</f>
        <v>160</v>
      </c>
      <c r="G284">
        <f t="shared" si="56"/>
        <v>3656</v>
      </c>
      <c r="H284">
        <f t="shared" si="45"/>
        <v>2696</v>
      </c>
      <c r="M284" s="44">
        <v>231</v>
      </c>
      <c r="N284" s="32">
        <v>0.83760205177691138</v>
      </c>
      <c r="O284" s="32">
        <f t="shared" si="46"/>
        <v>187</v>
      </c>
      <c r="P284" t="str">
        <f>LOOKUP(N284,'Info Sheet'!$L$2:$L$3,'Info Sheet'!$J$2:$J$3)</f>
        <v>Non-Rainy</v>
      </c>
      <c r="Q284">
        <f>IF(P284='Info Sheet'!$J$3,'Info Sheet'!$M$3,'Info Sheet'!$M$2)</f>
        <v>1</v>
      </c>
      <c r="R284">
        <f>ROUNDDOWN(IF((O284*Q284)&gt;'Info Sheet'!$B$21,'Info Sheet'!$B$21,(O284*Q284)),0)</f>
        <v>187</v>
      </c>
      <c r="S284">
        <f t="shared" si="47"/>
        <v>4272.95</v>
      </c>
      <c r="T284">
        <f t="shared" si="48"/>
        <v>3312.95</v>
      </c>
      <c r="Y284" s="44">
        <v>231</v>
      </c>
      <c r="Z284" s="32">
        <v>0.40480408869065698</v>
      </c>
      <c r="AA284" s="32">
        <f t="shared" si="54"/>
        <v>182</v>
      </c>
      <c r="AB284" t="str">
        <f>LOOKUP(Z284,'Info Sheet'!$L$2:$L$3,'Info Sheet'!$J$2:$J$3)</f>
        <v>Non-Rainy</v>
      </c>
      <c r="AC284">
        <f>IF(AB284='Info Sheet'!$J$3,'Info Sheet'!$M$3,'Info Sheet'!$M$2)</f>
        <v>1</v>
      </c>
      <c r="AD284">
        <f>ROUNDDOWN(IF((AA284*AC284)&gt;'Info Sheet'!$B$21,'Info Sheet'!$B$21,(AA284*AC284)),0)</f>
        <v>182</v>
      </c>
      <c r="AE284">
        <f t="shared" si="49"/>
        <v>4158.7</v>
      </c>
      <c r="AF284">
        <f t="shared" si="50"/>
        <v>3198.7</v>
      </c>
      <c r="AK284" s="44">
        <v>231</v>
      </c>
      <c r="AL284" s="51">
        <v>0.50541261000000004</v>
      </c>
      <c r="AM284" s="32">
        <f t="shared" si="55"/>
        <v>166</v>
      </c>
      <c r="AN284" t="str">
        <f>LOOKUP(AL284,'Info Sheet'!$L$2:$L$3,'Info Sheet'!$J$2:$J$3)</f>
        <v>Non-Rainy</v>
      </c>
      <c r="AO284">
        <f>IF(AN284='Info Sheet'!$J$3,'Info Sheet'!$M$3,'Info Sheet'!$M$2)</f>
        <v>1</v>
      </c>
      <c r="AP284">
        <f>ROUNDDOWN(IF((AM284*AO284)&gt;'Info Sheet'!$B$21,'Info Sheet'!$B$21,(AM284*AO284)),0)</f>
        <v>166</v>
      </c>
      <c r="AQ284">
        <f t="shared" si="51"/>
        <v>3793.1000000000004</v>
      </c>
      <c r="AR284">
        <f t="shared" si="52"/>
        <v>2833.1000000000004</v>
      </c>
    </row>
    <row r="285" spans="1:44">
      <c r="A285" s="44">
        <v>232</v>
      </c>
      <c r="B285" s="32">
        <v>3.1775278958699471E-2</v>
      </c>
      <c r="C285" s="32">
        <f t="shared" si="53"/>
        <v>126</v>
      </c>
      <c r="D285" t="str">
        <f>LOOKUP(B285,'Info Sheet'!$L$2:$L$3,'Info Sheet'!$J$2:$J$3)</f>
        <v>Rainy, p</v>
      </c>
      <c r="E285">
        <f>IF(D285='Info Sheet'!$J$3,'Info Sheet'!$M$3,'Info Sheet'!$M$2)</f>
        <v>0.7</v>
      </c>
      <c r="F285">
        <f>ROUNDDOWN(IF((C285*E285)&gt;'Info Sheet'!$B$21,'Info Sheet'!$B$21,(C285*E285)),0)</f>
        <v>88</v>
      </c>
      <c r="G285">
        <f t="shared" si="56"/>
        <v>2010.8000000000002</v>
      </c>
      <c r="H285">
        <f t="shared" si="45"/>
        <v>1050.8000000000002</v>
      </c>
      <c r="M285" s="44">
        <v>232</v>
      </c>
      <c r="N285" s="32">
        <v>0.98056903994886579</v>
      </c>
      <c r="O285" s="32">
        <f t="shared" si="46"/>
        <v>205</v>
      </c>
      <c r="P285" t="str">
        <f>LOOKUP(N285,'Info Sheet'!$L$2:$L$3,'Info Sheet'!$J$2:$J$3)</f>
        <v>Non-Rainy</v>
      </c>
      <c r="Q285">
        <f>IF(P285='Info Sheet'!$J$3,'Info Sheet'!$M$3,'Info Sheet'!$M$2)</f>
        <v>1</v>
      </c>
      <c r="R285">
        <f>ROUNDDOWN(IF((O285*Q285)&gt;'Info Sheet'!$B$21,'Info Sheet'!$B$21,(O285*Q285)),0)</f>
        <v>188</v>
      </c>
      <c r="S285">
        <f t="shared" si="47"/>
        <v>4295.8</v>
      </c>
      <c r="T285">
        <f t="shared" si="48"/>
        <v>3335.8</v>
      </c>
      <c r="Y285" s="44">
        <v>232</v>
      </c>
      <c r="Z285" s="32">
        <v>0.67415117870006636</v>
      </c>
      <c r="AA285" s="32">
        <f t="shared" si="54"/>
        <v>194</v>
      </c>
      <c r="AB285" t="str">
        <f>LOOKUP(Z285,'Info Sheet'!$L$2:$L$3,'Info Sheet'!$J$2:$J$3)</f>
        <v>Non-Rainy</v>
      </c>
      <c r="AC285">
        <f>IF(AB285='Info Sheet'!$J$3,'Info Sheet'!$M$3,'Info Sheet'!$M$2)</f>
        <v>1</v>
      </c>
      <c r="AD285">
        <f>ROUNDDOWN(IF((AA285*AC285)&gt;'Info Sheet'!$B$21,'Info Sheet'!$B$21,(AA285*AC285)),0)</f>
        <v>188</v>
      </c>
      <c r="AE285">
        <f t="shared" si="49"/>
        <v>4295.8</v>
      </c>
      <c r="AF285">
        <f t="shared" si="50"/>
        <v>3335.8</v>
      </c>
      <c r="AK285" s="44">
        <v>232</v>
      </c>
      <c r="AL285" s="51">
        <v>1.046622E-2</v>
      </c>
      <c r="AM285" s="32">
        <f t="shared" si="55"/>
        <v>128</v>
      </c>
      <c r="AN285" t="str">
        <f>LOOKUP(AL285,'Info Sheet'!$L$2:$L$3,'Info Sheet'!$J$2:$J$3)</f>
        <v>Rainy, p</v>
      </c>
      <c r="AO285">
        <f>IF(AN285='Info Sheet'!$J$3,'Info Sheet'!$M$3,'Info Sheet'!$M$2)</f>
        <v>0.7</v>
      </c>
      <c r="AP285">
        <f>ROUNDDOWN(IF((AM285*AO285)&gt;'Info Sheet'!$B$21,'Info Sheet'!$B$21,(AM285*AO285)),0)</f>
        <v>89</v>
      </c>
      <c r="AQ285">
        <f t="shared" si="51"/>
        <v>2033.65</v>
      </c>
      <c r="AR285">
        <f t="shared" si="52"/>
        <v>1073.6500000000001</v>
      </c>
    </row>
    <row r="286" spans="1:44">
      <c r="A286" s="44">
        <v>233</v>
      </c>
      <c r="B286" s="32">
        <v>0.27108884912677955</v>
      </c>
      <c r="C286" s="32">
        <f t="shared" si="53"/>
        <v>146</v>
      </c>
      <c r="D286" t="str">
        <f>LOOKUP(B286,'Info Sheet'!$L$2:$L$3,'Info Sheet'!$J$2:$J$3)</f>
        <v>Rainy, p</v>
      </c>
      <c r="E286">
        <f>IF(D286='Info Sheet'!$J$3,'Info Sheet'!$M$3,'Info Sheet'!$M$2)</f>
        <v>0.7</v>
      </c>
      <c r="F286">
        <f>ROUNDDOWN(IF((C286*E286)&gt;'Info Sheet'!$B$21,'Info Sheet'!$B$21,(C286*E286)),0)</f>
        <v>102</v>
      </c>
      <c r="G286">
        <f t="shared" si="56"/>
        <v>2330.7000000000003</v>
      </c>
      <c r="H286">
        <f t="shared" si="45"/>
        <v>1370.7000000000003</v>
      </c>
      <c r="M286" s="44">
        <v>233</v>
      </c>
      <c r="N286" s="32">
        <v>0.50626404990498697</v>
      </c>
      <c r="O286" s="32">
        <f t="shared" si="46"/>
        <v>171</v>
      </c>
      <c r="P286" t="str">
        <f>LOOKUP(N286,'Info Sheet'!$L$2:$L$3,'Info Sheet'!$J$2:$J$3)</f>
        <v>Non-Rainy</v>
      </c>
      <c r="Q286">
        <f>IF(P286='Info Sheet'!$J$3,'Info Sheet'!$M$3,'Info Sheet'!$M$2)</f>
        <v>1</v>
      </c>
      <c r="R286">
        <f>ROUNDDOWN(IF((O286*Q286)&gt;'Info Sheet'!$B$21,'Info Sheet'!$B$21,(O286*Q286)),0)</f>
        <v>171</v>
      </c>
      <c r="S286">
        <f t="shared" si="47"/>
        <v>3907.3500000000004</v>
      </c>
      <c r="T286">
        <f t="shared" si="48"/>
        <v>2947.3500000000004</v>
      </c>
      <c r="Y286" s="44">
        <v>233</v>
      </c>
      <c r="Z286" s="32">
        <v>0.36761254464376303</v>
      </c>
      <c r="AA286" s="32">
        <f t="shared" si="54"/>
        <v>180</v>
      </c>
      <c r="AB286" t="str">
        <f>LOOKUP(Z286,'Info Sheet'!$L$2:$L$3,'Info Sheet'!$J$2:$J$3)</f>
        <v>Rainy, p</v>
      </c>
      <c r="AC286">
        <f>IF(AB286='Info Sheet'!$J$3,'Info Sheet'!$M$3,'Info Sheet'!$M$2)</f>
        <v>0.7</v>
      </c>
      <c r="AD286">
        <f>ROUNDDOWN(IF((AA286*AC286)&gt;'Info Sheet'!$B$21,'Info Sheet'!$B$21,(AA286*AC286)),0)</f>
        <v>126</v>
      </c>
      <c r="AE286">
        <f t="shared" si="49"/>
        <v>2879.1000000000004</v>
      </c>
      <c r="AF286">
        <f t="shared" si="50"/>
        <v>1919.1000000000004</v>
      </c>
      <c r="AK286" s="44">
        <v>233</v>
      </c>
      <c r="AL286" s="51">
        <v>0.35324557000000001</v>
      </c>
      <c r="AM286" s="32">
        <f t="shared" si="55"/>
        <v>160</v>
      </c>
      <c r="AN286" t="str">
        <f>LOOKUP(AL286,'Info Sheet'!$L$2:$L$3,'Info Sheet'!$J$2:$J$3)</f>
        <v>Rainy, p</v>
      </c>
      <c r="AO286">
        <f>IF(AN286='Info Sheet'!$J$3,'Info Sheet'!$M$3,'Info Sheet'!$M$2)</f>
        <v>0.7</v>
      </c>
      <c r="AP286">
        <f>ROUNDDOWN(IF((AM286*AO286)&gt;'Info Sheet'!$B$21,'Info Sheet'!$B$21,(AM286*AO286)),0)</f>
        <v>112</v>
      </c>
      <c r="AQ286">
        <f t="shared" si="51"/>
        <v>2559.2000000000003</v>
      </c>
      <c r="AR286">
        <f t="shared" si="52"/>
        <v>1599.2000000000003</v>
      </c>
    </row>
    <row r="287" spans="1:44">
      <c r="A287" s="44">
        <v>234</v>
      </c>
      <c r="B287" s="32">
        <v>0.13687187860867989</v>
      </c>
      <c r="C287" s="32">
        <f t="shared" si="53"/>
        <v>138</v>
      </c>
      <c r="D287" t="str">
        <f>LOOKUP(B287,'Info Sheet'!$L$2:$L$3,'Info Sheet'!$J$2:$J$3)</f>
        <v>Rainy, p</v>
      </c>
      <c r="E287">
        <f>IF(D287='Info Sheet'!$J$3,'Info Sheet'!$M$3,'Info Sheet'!$M$2)</f>
        <v>0.7</v>
      </c>
      <c r="F287">
        <f>ROUNDDOWN(IF((C287*E287)&gt;'Info Sheet'!$B$21,'Info Sheet'!$B$21,(C287*E287)),0)</f>
        <v>96</v>
      </c>
      <c r="G287">
        <f t="shared" si="56"/>
        <v>2193.6000000000004</v>
      </c>
      <c r="H287">
        <f t="shared" si="45"/>
        <v>1233.6000000000004</v>
      </c>
      <c r="M287" s="44">
        <v>234</v>
      </c>
      <c r="N287" s="32">
        <v>0.90549553105674441</v>
      </c>
      <c r="O287" s="32">
        <f t="shared" si="46"/>
        <v>193</v>
      </c>
      <c r="P287" t="str">
        <f>LOOKUP(N287,'Info Sheet'!$L$2:$L$3,'Info Sheet'!$J$2:$J$3)</f>
        <v>Non-Rainy</v>
      </c>
      <c r="Q287">
        <f>IF(P287='Info Sheet'!$J$3,'Info Sheet'!$M$3,'Info Sheet'!$M$2)</f>
        <v>1</v>
      </c>
      <c r="R287">
        <f>ROUNDDOWN(IF((O287*Q287)&gt;'Info Sheet'!$B$21,'Info Sheet'!$B$21,(O287*Q287)),0)</f>
        <v>188</v>
      </c>
      <c r="S287">
        <f t="shared" si="47"/>
        <v>4295.8</v>
      </c>
      <c r="T287">
        <f t="shared" si="48"/>
        <v>3335.8</v>
      </c>
      <c r="Y287" s="44">
        <v>234</v>
      </c>
      <c r="Z287" s="32">
        <v>0.17418513110636868</v>
      </c>
      <c r="AA287" s="32">
        <f t="shared" si="54"/>
        <v>169</v>
      </c>
      <c r="AB287" t="str">
        <f>LOOKUP(Z287,'Info Sheet'!$L$2:$L$3,'Info Sheet'!$J$2:$J$3)</f>
        <v>Rainy, p</v>
      </c>
      <c r="AC287">
        <f>IF(AB287='Info Sheet'!$J$3,'Info Sheet'!$M$3,'Info Sheet'!$M$2)</f>
        <v>0.7</v>
      </c>
      <c r="AD287">
        <f>ROUNDDOWN(IF((AA287*AC287)&gt;'Info Sheet'!$B$21,'Info Sheet'!$B$21,(AA287*AC287)),0)</f>
        <v>118</v>
      </c>
      <c r="AE287">
        <f t="shared" si="49"/>
        <v>2696.3</v>
      </c>
      <c r="AF287">
        <f t="shared" si="50"/>
        <v>1736.3000000000002</v>
      </c>
      <c r="AK287" s="44">
        <v>234</v>
      </c>
      <c r="AL287" s="51">
        <v>0.77378186000000004</v>
      </c>
      <c r="AM287" s="32">
        <f t="shared" si="55"/>
        <v>178</v>
      </c>
      <c r="AN287" t="str">
        <f>LOOKUP(AL287,'Info Sheet'!$L$2:$L$3,'Info Sheet'!$J$2:$J$3)</f>
        <v>Non-Rainy</v>
      </c>
      <c r="AO287">
        <f>IF(AN287='Info Sheet'!$J$3,'Info Sheet'!$M$3,'Info Sheet'!$M$2)</f>
        <v>1</v>
      </c>
      <c r="AP287">
        <f>ROUNDDOWN(IF((AM287*AO287)&gt;'Info Sheet'!$B$21,'Info Sheet'!$B$21,(AM287*AO287)),0)</f>
        <v>178</v>
      </c>
      <c r="AQ287">
        <f t="shared" si="51"/>
        <v>4067.3</v>
      </c>
      <c r="AR287">
        <f t="shared" si="52"/>
        <v>3107.3</v>
      </c>
    </row>
    <row r="288" spans="1:44">
      <c r="A288" s="44">
        <v>235</v>
      </c>
      <c r="B288" s="32">
        <v>0.18424321258920018</v>
      </c>
      <c r="C288" s="32">
        <f t="shared" si="53"/>
        <v>141</v>
      </c>
      <c r="D288" t="str">
        <f>LOOKUP(B288,'Info Sheet'!$L$2:$L$3,'Info Sheet'!$J$2:$J$3)</f>
        <v>Rainy, p</v>
      </c>
      <c r="E288">
        <f>IF(D288='Info Sheet'!$J$3,'Info Sheet'!$M$3,'Info Sheet'!$M$2)</f>
        <v>0.7</v>
      </c>
      <c r="F288">
        <f>ROUNDDOWN(IF((C288*E288)&gt;'Info Sheet'!$B$21,'Info Sheet'!$B$21,(C288*E288)),0)</f>
        <v>98</v>
      </c>
      <c r="G288">
        <f t="shared" si="56"/>
        <v>2239.3000000000002</v>
      </c>
      <c r="H288">
        <f t="shared" si="45"/>
        <v>1279.3000000000002</v>
      </c>
      <c r="M288" s="44">
        <v>235</v>
      </c>
      <c r="N288" s="32">
        <v>0.12354404911969452</v>
      </c>
      <c r="O288" s="32">
        <f t="shared" si="46"/>
        <v>151</v>
      </c>
      <c r="P288" t="str">
        <f>LOOKUP(N288,'Info Sheet'!$L$2:$L$3,'Info Sheet'!$J$2:$J$3)</f>
        <v>Rainy, p</v>
      </c>
      <c r="Q288">
        <f>IF(P288='Info Sheet'!$J$3,'Info Sheet'!$M$3,'Info Sheet'!$M$2)</f>
        <v>0.7</v>
      </c>
      <c r="R288">
        <f>ROUNDDOWN(IF((O288*Q288)&gt;'Info Sheet'!$B$21,'Info Sheet'!$B$21,(O288*Q288)),0)</f>
        <v>105</v>
      </c>
      <c r="S288">
        <f t="shared" si="47"/>
        <v>2399.25</v>
      </c>
      <c r="T288">
        <f t="shared" si="48"/>
        <v>1439.25</v>
      </c>
      <c r="Y288" s="44">
        <v>235</v>
      </c>
      <c r="Z288" s="32">
        <v>0.3216160608509222</v>
      </c>
      <c r="AA288" s="32">
        <f t="shared" si="54"/>
        <v>178</v>
      </c>
      <c r="AB288" t="str">
        <f>LOOKUP(Z288,'Info Sheet'!$L$2:$L$3,'Info Sheet'!$J$2:$J$3)</f>
        <v>Rainy, p</v>
      </c>
      <c r="AC288">
        <f>IF(AB288='Info Sheet'!$J$3,'Info Sheet'!$M$3,'Info Sheet'!$M$2)</f>
        <v>0.7</v>
      </c>
      <c r="AD288">
        <f>ROUNDDOWN(IF((AA288*AC288)&gt;'Info Sheet'!$B$21,'Info Sheet'!$B$21,(AA288*AC288)),0)</f>
        <v>124</v>
      </c>
      <c r="AE288">
        <f t="shared" si="49"/>
        <v>2833.4</v>
      </c>
      <c r="AF288">
        <f t="shared" si="50"/>
        <v>1873.4</v>
      </c>
      <c r="AK288" s="44">
        <v>235</v>
      </c>
      <c r="AL288" s="51">
        <v>0.91379102000000001</v>
      </c>
      <c r="AM288" s="32">
        <f t="shared" si="55"/>
        <v>188</v>
      </c>
      <c r="AN288" t="str">
        <f>LOOKUP(AL288,'Info Sheet'!$L$2:$L$3,'Info Sheet'!$J$2:$J$3)</f>
        <v>Non-Rainy</v>
      </c>
      <c r="AO288">
        <f>IF(AN288='Info Sheet'!$J$3,'Info Sheet'!$M$3,'Info Sheet'!$M$2)</f>
        <v>1</v>
      </c>
      <c r="AP288">
        <f>ROUNDDOWN(IF((AM288*AO288)&gt;'Info Sheet'!$B$21,'Info Sheet'!$B$21,(AM288*AO288)),0)</f>
        <v>188</v>
      </c>
      <c r="AQ288">
        <f t="shared" si="51"/>
        <v>4295.8</v>
      </c>
      <c r="AR288">
        <f t="shared" si="52"/>
        <v>3335.8</v>
      </c>
    </row>
    <row r="289" spans="1:44">
      <c r="A289" s="44">
        <v>236</v>
      </c>
      <c r="B289" s="32">
        <v>9.7961149777904266E-3</v>
      </c>
      <c r="C289" s="32">
        <f t="shared" si="53"/>
        <v>118</v>
      </c>
      <c r="D289" t="str">
        <f>LOOKUP(B289,'Info Sheet'!$L$2:$L$3,'Info Sheet'!$J$2:$J$3)</f>
        <v>Rainy, p</v>
      </c>
      <c r="E289">
        <f>IF(D289='Info Sheet'!$J$3,'Info Sheet'!$M$3,'Info Sheet'!$M$2)</f>
        <v>0.7</v>
      </c>
      <c r="F289">
        <f>ROUNDDOWN(IF((C289*E289)&gt;'Info Sheet'!$B$21,'Info Sheet'!$B$21,(C289*E289)),0)</f>
        <v>82</v>
      </c>
      <c r="G289">
        <f t="shared" si="56"/>
        <v>1873.7</v>
      </c>
      <c r="H289">
        <f t="shared" si="45"/>
        <v>913.7</v>
      </c>
      <c r="M289" s="44">
        <v>236</v>
      </c>
      <c r="N289" s="32">
        <v>0.41853740926780825</v>
      </c>
      <c r="O289" s="32">
        <f t="shared" si="46"/>
        <v>167</v>
      </c>
      <c r="P289" t="str">
        <f>LOOKUP(N289,'Info Sheet'!$L$2:$L$3,'Info Sheet'!$J$2:$J$3)</f>
        <v>Non-Rainy</v>
      </c>
      <c r="Q289">
        <f>IF(P289='Info Sheet'!$J$3,'Info Sheet'!$M$3,'Info Sheet'!$M$2)</f>
        <v>1</v>
      </c>
      <c r="R289">
        <f>ROUNDDOWN(IF((O289*Q289)&gt;'Info Sheet'!$B$21,'Info Sheet'!$B$21,(O289*Q289)),0)</f>
        <v>167</v>
      </c>
      <c r="S289">
        <f t="shared" si="47"/>
        <v>3815.9500000000003</v>
      </c>
      <c r="T289">
        <f t="shared" si="48"/>
        <v>2855.9500000000003</v>
      </c>
      <c r="Y289" s="44">
        <v>236</v>
      </c>
      <c r="Z289" s="32">
        <v>0.30842532546176593</v>
      </c>
      <c r="AA289" s="32">
        <f t="shared" si="54"/>
        <v>177</v>
      </c>
      <c r="AB289" t="str">
        <f>LOOKUP(Z289,'Info Sheet'!$L$2:$L$3,'Info Sheet'!$J$2:$J$3)</f>
        <v>Rainy, p</v>
      </c>
      <c r="AC289">
        <f>IF(AB289='Info Sheet'!$J$3,'Info Sheet'!$M$3,'Info Sheet'!$M$2)</f>
        <v>0.7</v>
      </c>
      <c r="AD289">
        <f>ROUNDDOWN(IF((AA289*AC289)&gt;'Info Sheet'!$B$21,'Info Sheet'!$B$21,(AA289*AC289)),0)</f>
        <v>123</v>
      </c>
      <c r="AE289">
        <f t="shared" si="49"/>
        <v>2810.55</v>
      </c>
      <c r="AF289">
        <f t="shared" si="50"/>
        <v>1850.5500000000002</v>
      </c>
      <c r="AK289" s="44">
        <v>236</v>
      </c>
      <c r="AL289" s="51">
        <v>0.18893772</v>
      </c>
      <c r="AM289" s="32">
        <f t="shared" si="55"/>
        <v>151</v>
      </c>
      <c r="AN289" t="str">
        <f>LOOKUP(AL289,'Info Sheet'!$L$2:$L$3,'Info Sheet'!$J$2:$J$3)</f>
        <v>Rainy, p</v>
      </c>
      <c r="AO289">
        <f>IF(AN289='Info Sheet'!$J$3,'Info Sheet'!$M$3,'Info Sheet'!$M$2)</f>
        <v>0.7</v>
      </c>
      <c r="AP289">
        <f>ROUNDDOWN(IF((AM289*AO289)&gt;'Info Sheet'!$B$21,'Info Sheet'!$B$21,(AM289*AO289)),0)</f>
        <v>105</v>
      </c>
      <c r="AQ289">
        <f t="shared" si="51"/>
        <v>2399.25</v>
      </c>
      <c r="AR289">
        <f t="shared" si="52"/>
        <v>1439.25</v>
      </c>
    </row>
    <row r="290" spans="1:44">
      <c r="A290" s="44">
        <v>237</v>
      </c>
      <c r="B290" s="32">
        <v>0.96805099356247826</v>
      </c>
      <c r="C290" s="32">
        <f t="shared" si="53"/>
        <v>185</v>
      </c>
      <c r="D290" t="str">
        <f>LOOKUP(B290,'Info Sheet'!$L$2:$L$3,'Info Sheet'!$J$2:$J$3)</f>
        <v>Non-Rainy</v>
      </c>
      <c r="E290">
        <f>IF(D290='Info Sheet'!$J$3,'Info Sheet'!$M$3,'Info Sheet'!$M$2)</f>
        <v>1</v>
      </c>
      <c r="F290">
        <f>ROUNDDOWN(IF((C290*E290)&gt;'Info Sheet'!$B$21,'Info Sheet'!$B$21,(C290*E290)),0)</f>
        <v>185</v>
      </c>
      <c r="G290">
        <f t="shared" si="56"/>
        <v>4227.25</v>
      </c>
      <c r="H290">
        <f t="shared" si="45"/>
        <v>3267.25</v>
      </c>
      <c r="M290" s="44">
        <v>237</v>
      </c>
      <c r="N290" s="32">
        <v>0.79600010786190889</v>
      </c>
      <c r="O290" s="32">
        <f t="shared" si="46"/>
        <v>184</v>
      </c>
      <c r="P290" t="str">
        <f>LOOKUP(N290,'Info Sheet'!$L$2:$L$3,'Info Sheet'!$J$2:$J$3)</f>
        <v>Non-Rainy</v>
      </c>
      <c r="Q290">
        <f>IF(P290='Info Sheet'!$J$3,'Info Sheet'!$M$3,'Info Sheet'!$M$2)</f>
        <v>1</v>
      </c>
      <c r="R290">
        <f>ROUNDDOWN(IF((O290*Q290)&gt;'Info Sheet'!$B$21,'Info Sheet'!$B$21,(O290*Q290)),0)</f>
        <v>184</v>
      </c>
      <c r="S290">
        <f t="shared" si="47"/>
        <v>4204.4000000000005</v>
      </c>
      <c r="T290">
        <f t="shared" si="48"/>
        <v>3244.4000000000005</v>
      </c>
      <c r="Y290" s="44">
        <v>237</v>
      </c>
      <c r="Z290" s="32">
        <v>0.24242840372052588</v>
      </c>
      <c r="AA290" s="32">
        <f t="shared" si="54"/>
        <v>174</v>
      </c>
      <c r="AB290" t="str">
        <f>LOOKUP(Z290,'Info Sheet'!$L$2:$L$3,'Info Sheet'!$J$2:$J$3)</f>
        <v>Rainy, p</v>
      </c>
      <c r="AC290">
        <f>IF(AB290='Info Sheet'!$J$3,'Info Sheet'!$M$3,'Info Sheet'!$M$2)</f>
        <v>0.7</v>
      </c>
      <c r="AD290">
        <f>ROUNDDOWN(IF((AA290*AC290)&gt;'Info Sheet'!$B$21,'Info Sheet'!$B$21,(AA290*AC290)),0)</f>
        <v>121</v>
      </c>
      <c r="AE290">
        <f t="shared" si="49"/>
        <v>2764.8500000000004</v>
      </c>
      <c r="AF290">
        <f t="shared" si="50"/>
        <v>1804.8500000000004</v>
      </c>
      <c r="AK290" s="44">
        <v>237</v>
      </c>
      <c r="AL290" s="51">
        <v>0.79226850999999998</v>
      </c>
      <c r="AM290" s="32">
        <f t="shared" si="55"/>
        <v>179</v>
      </c>
      <c r="AN290" t="str">
        <f>LOOKUP(AL290,'Info Sheet'!$L$2:$L$3,'Info Sheet'!$J$2:$J$3)</f>
        <v>Non-Rainy</v>
      </c>
      <c r="AO290">
        <f>IF(AN290='Info Sheet'!$J$3,'Info Sheet'!$M$3,'Info Sheet'!$M$2)</f>
        <v>1</v>
      </c>
      <c r="AP290">
        <f>ROUNDDOWN(IF((AM290*AO290)&gt;'Info Sheet'!$B$21,'Info Sheet'!$B$21,(AM290*AO290)),0)</f>
        <v>179</v>
      </c>
      <c r="AQ290">
        <f t="shared" si="51"/>
        <v>4090.15</v>
      </c>
      <c r="AR290">
        <f t="shared" si="52"/>
        <v>3130.15</v>
      </c>
    </row>
    <row r="291" spans="1:44">
      <c r="A291" s="44">
        <v>238</v>
      </c>
      <c r="B291" s="32">
        <v>0.92025283728231255</v>
      </c>
      <c r="C291" s="32">
        <f t="shared" si="53"/>
        <v>178</v>
      </c>
      <c r="D291" t="str">
        <f>LOOKUP(B291,'Info Sheet'!$L$2:$L$3,'Info Sheet'!$J$2:$J$3)</f>
        <v>Non-Rainy</v>
      </c>
      <c r="E291">
        <f>IF(D291='Info Sheet'!$J$3,'Info Sheet'!$M$3,'Info Sheet'!$M$2)</f>
        <v>1</v>
      </c>
      <c r="F291">
        <f>ROUNDDOWN(IF((C291*E291)&gt;'Info Sheet'!$B$21,'Info Sheet'!$B$21,(C291*E291)),0)</f>
        <v>178</v>
      </c>
      <c r="G291">
        <f t="shared" si="56"/>
        <v>4067.3</v>
      </c>
      <c r="H291">
        <f t="shared" si="45"/>
        <v>3107.3</v>
      </c>
      <c r="M291" s="44">
        <v>238</v>
      </c>
      <c r="N291" s="32">
        <v>6.5886735689218989E-3</v>
      </c>
      <c r="O291" s="32">
        <f t="shared" si="46"/>
        <v>130</v>
      </c>
      <c r="P291" t="str">
        <f>LOOKUP(N291,'Info Sheet'!$L$2:$L$3,'Info Sheet'!$J$2:$J$3)</f>
        <v>Rainy, p</v>
      </c>
      <c r="Q291">
        <f>IF(P291='Info Sheet'!$J$3,'Info Sheet'!$M$3,'Info Sheet'!$M$2)</f>
        <v>0.7</v>
      </c>
      <c r="R291">
        <f>ROUNDDOWN(IF((O291*Q291)&gt;'Info Sheet'!$B$21,'Info Sheet'!$B$21,(O291*Q291)),0)</f>
        <v>91</v>
      </c>
      <c r="S291">
        <f t="shared" si="47"/>
        <v>2079.35</v>
      </c>
      <c r="T291">
        <f t="shared" si="48"/>
        <v>1119.3499999999999</v>
      </c>
      <c r="Y291" s="44">
        <v>238</v>
      </c>
      <c r="Z291" s="32">
        <v>0.99613438301577872</v>
      </c>
      <c r="AA291" s="32">
        <f t="shared" si="54"/>
        <v>233</v>
      </c>
      <c r="AB291" t="str">
        <f>LOOKUP(Z291,'Info Sheet'!$L$2:$L$3,'Info Sheet'!$J$2:$J$3)</f>
        <v>Non-Rainy</v>
      </c>
      <c r="AC291">
        <f>IF(AB291='Info Sheet'!$J$3,'Info Sheet'!$M$3,'Info Sheet'!$M$2)</f>
        <v>1</v>
      </c>
      <c r="AD291">
        <f>ROUNDDOWN(IF((AA291*AC291)&gt;'Info Sheet'!$B$21,'Info Sheet'!$B$21,(AA291*AC291)),0)</f>
        <v>188</v>
      </c>
      <c r="AE291">
        <f t="shared" si="49"/>
        <v>4295.8</v>
      </c>
      <c r="AF291">
        <f t="shared" si="50"/>
        <v>3335.8</v>
      </c>
      <c r="AK291" s="44">
        <v>238</v>
      </c>
      <c r="AL291" s="51">
        <v>0.12257024</v>
      </c>
      <c r="AM291" s="32">
        <f t="shared" si="55"/>
        <v>147</v>
      </c>
      <c r="AN291" t="str">
        <f>LOOKUP(AL291,'Info Sheet'!$L$2:$L$3,'Info Sheet'!$J$2:$J$3)</f>
        <v>Rainy, p</v>
      </c>
      <c r="AO291">
        <f>IF(AN291='Info Sheet'!$J$3,'Info Sheet'!$M$3,'Info Sheet'!$M$2)</f>
        <v>0.7</v>
      </c>
      <c r="AP291">
        <f>ROUNDDOWN(IF((AM291*AO291)&gt;'Info Sheet'!$B$21,'Info Sheet'!$B$21,(AM291*AO291)),0)</f>
        <v>102</v>
      </c>
      <c r="AQ291">
        <f t="shared" si="51"/>
        <v>2330.7000000000003</v>
      </c>
      <c r="AR291">
        <f t="shared" si="52"/>
        <v>1370.7000000000003</v>
      </c>
    </row>
    <row r="292" spans="1:44">
      <c r="A292" s="44">
        <v>239</v>
      </c>
      <c r="B292" s="32">
        <v>0.90118375396525952</v>
      </c>
      <c r="C292" s="32">
        <f t="shared" si="53"/>
        <v>176</v>
      </c>
      <c r="D292" t="str">
        <f>LOOKUP(B292,'Info Sheet'!$L$2:$L$3,'Info Sheet'!$J$2:$J$3)</f>
        <v>Non-Rainy</v>
      </c>
      <c r="E292">
        <f>IF(D292='Info Sheet'!$J$3,'Info Sheet'!$M$3,'Info Sheet'!$M$2)</f>
        <v>1</v>
      </c>
      <c r="F292">
        <f>ROUNDDOWN(IF((C292*E292)&gt;'Info Sheet'!$B$21,'Info Sheet'!$B$21,(C292*E292)),0)</f>
        <v>176</v>
      </c>
      <c r="G292">
        <f t="shared" si="56"/>
        <v>4021.6000000000004</v>
      </c>
      <c r="H292">
        <f t="shared" si="45"/>
        <v>3061.6000000000004</v>
      </c>
      <c r="M292" s="44">
        <v>239</v>
      </c>
      <c r="N292" s="32">
        <v>0.73334416678408432</v>
      </c>
      <c r="O292" s="32">
        <f t="shared" si="46"/>
        <v>181</v>
      </c>
      <c r="P292" t="str">
        <f>LOOKUP(N292,'Info Sheet'!$L$2:$L$3,'Info Sheet'!$J$2:$J$3)</f>
        <v>Non-Rainy</v>
      </c>
      <c r="Q292">
        <f>IF(P292='Info Sheet'!$J$3,'Info Sheet'!$M$3,'Info Sheet'!$M$2)</f>
        <v>1</v>
      </c>
      <c r="R292">
        <f>ROUNDDOWN(IF((O292*Q292)&gt;'Info Sheet'!$B$21,'Info Sheet'!$B$21,(O292*Q292)),0)</f>
        <v>181</v>
      </c>
      <c r="S292">
        <f t="shared" si="47"/>
        <v>4135.8500000000004</v>
      </c>
      <c r="T292">
        <f t="shared" si="48"/>
        <v>3175.8500000000004</v>
      </c>
      <c r="Y292" s="44">
        <v>239</v>
      </c>
      <c r="Z292" s="32">
        <v>0.5874330855038169</v>
      </c>
      <c r="AA292" s="32">
        <f t="shared" si="54"/>
        <v>190</v>
      </c>
      <c r="AB292" t="str">
        <f>LOOKUP(Z292,'Info Sheet'!$L$2:$L$3,'Info Sheet'!$J$2:$J$3)</f>
        <v>Non-Rainy</v>
      </c>
      <c r="AC292">
        <f>IF(AB292='Info Sheet'!$J$3,'Info Sheet'!$M$3,'Info Sheet'!$M$2)</f>
        <v>1</v>
      </c>
      <c r="AD292">
        <f>ROUNDDOWN(IF((AA292*AC292)&gt;'Info Sheet'!$B$21,'Info Sheet'!$B$21,(AA292*AC292)),0)</f>
        <v>188</v>
      </c>
      <c r="AE292">
        <f t="shared" si="49"/>
        <v>4295.8</v>
      </c>
      <c r="AF292">
        <f t="shared" si="50"/>
        <v>3335.8</v>
      </c>
      <c r="AK292" s="44">
        <v>239</v>
      </c>
      <c r="AL292" s="51">
        <v>7.9542950000000001E-2</v>
      </c>
      <c r="AM292" s="32">
        <f t="shared" si="55"/>
        <v>143</v>
      </c>
      <c r="AN292" t="str">
        <f>LOOKUP(AL292,'Info Sheet'!$L$2:$L$3,'Info Sheet'!$J$2:$J$3)</f>
        <v>Rainy, p</v>
      </c>
      <c r="AO292">
        <f>IF(AN292='Info Sheet'!$J$3,'Info Sheet'!$M$3,'Info Sheet'!$M$2)</f>
        <v>0.7</v>
      </c>
      <c r="AP292">
        <f>ROUNDDOWN(IF((AM292*AO292)&gt;'Info Sheet'!$B$21,'Info Sheet'!$B$21,(AM292*AO292)),0)</f>
        <v>100</v>
      </c>
      <c r="AQ292">
        <f t="shared" si="51"/>
        <v>2285</v>
      </c>
      <c r="AR292">
        <f t="shared" si="52"/>
        <v>1325</v>
      </c>
    </row>
    <row r="293" spans="1:44">
      <c r="A293" s="44">
        <v>240</v>
      </c>
      <c r="B293" s="32">
        <v>0.58890615735618579</v>
      </c>
      <c r="C293" s="32">
        <f t="shared" si="53"/>
        <v>159</v>
      </c>
      <c r="D293" t="str">
        <f>LOOKUP(B293,'Info Sheet'!$L$2:$L$3,'Info Sheet'!$J$2:$J$3)</f>
        <v>Non-Rainy</v>
      </c>
      <c r="E293">
        <f>IF(D293='Info Sheet'!$J$3,'Info Sheet'!$M$3,'Info Sheet'!$M$2)</f>
        <v>1</v>
      </c>
      <c r="F293">
        <f>ROUNDDOWN(IF((C293*E293)&gt;'Info Sheet'!$B$21,'Info Sheet'!$B$21,(C293*E293)),0)</f>
        <v>159</v>
      </c>
      <c r="G293">
        <f t="shared" si="56"/>
        <v>3633.15</v>
      </c>
      <c r="H293">
        <f t="shared" si="45"/>
        <v>2673.15</v>
      </c>
      <c r="M293" s="44">
        <v>240</v>
      </c>
      <c r="N293" s="32">
        <v>0.74263204569639829</v>
      </c>
      <c r="O293" s="32">
        <f t="shared" si="46"/>
        <v>182</v>
      </c>
      <c r="P293" t="str">
        <f>LOOKUP(N293,'Info Sheet'!$L$2:$L$3,'Info Sheet'!$J$2:$J$3)</f>
        <v>Non-Rainy</v>
      </c>
      <c r="Q293">
        <f>IF(P293='Info Sheet'!$J$3,'Info Sheet'!$M$3,'Info Sheet'!$M$2)</f>
        <v>1</v>
      </c>
      <c r="R293">
        <f>ROUNDDOWN(IF((O293*Q293)&gt;'Info Sheet'!$B$21,'Info Sheet'!$B$21,(O293*Q293)),0)</f>
        <v>182</v>
      </c>
      <c r="S293">
        <f t="shared" si="47"/>
        <v>4158.7</v>
      </c>
      <c r="T293">
        <f t="shared" si="48"/>
        <v>3198.7</v>
      </c>
      <c r="Y293" s="44">
        <v>240</v>
      </c>
      <c r="Z293" s="32">
        <v>0.7834503919698087</v>
      </c>
      <c r="AA293" s="32">
        <f t="shared" si="54"/>
        <v>200</v>
      </c>
      <c r="AB293" t="str">
        <f>LOOKUP(Z293,'Info Sheet'!$L$2:$L$3,'Info Sheet'!$J$2:$J$3)</f>
        <v>Non-Rainy</v>
      </c>
      <c r="AC293">
        <f>IF(AB293='Info Sheet'!$J$3,'Info Sheet'!$M$3,'Info Sheet'!$M$2)</f>
        <v>1</v>
      </c>
      <c r="AD293">
        <f>ROUNDDOWN(IF((AA293*AC293)&gt;'Info Sheet'!$B$21,'Info Sheet'!$B$21,(AA293*AC293)),0)</f>
        <v>188</v>
      </c>
      <c r="AE293">
        <f t="shared" si="49"/>
        <v>4295.8</v>
      </c>
      <c r="AF293">
        <f t="shared" si="50"/>
        <v>3335.8</v>
      </c>
      <c r="AK293" s="44">
        <v>240</v>
      </c>
      <c r="AL293" s="51">
        <v>3.9283249999999999E-2</v>
      </c>
      <c r="AM293" s="32">
        <f t="shared" si="55"/>
        <v>137</v>
      </c>
      <c r="AN293" t="str">
        <f>LOOKUP(AL293,'Info Sheet'!$L$2:$L$3,'Info Sheet'!$J$2:$J$3)</f>
        <v>Rainy, p</v>
      </c>
      <c r="AO293">
        <f>IF(AN293='Info Sheet'!$J$3,'Info Sheet'!$M$3,'Info Sheet'!$M$2)</f>
        <v>0.7</v>
      </c>
      <c r="AP293">
        <f>ROUNDDOWN(IF((AM293*AO293)&gt;'Info Sheet'!$B$21,'Info Sheet'!$B$21,(AM293*AO293)),0)</f>
        <v>95</v>
      </c>
      <c r="AQ293">
        <f t="shared" si="51"/>
        <v>2170.75</v>
      </c>
      <c r="AR293">
        <f t="shared" si="52"/>
        <v>1210.75</v>
      </c>
    </row>
    <row r="294" spans="1:44">
      <c r="A294" s="44">
        <v>241</v>
      </c>
      <c r="B294" s="32">
        <v>0.43742841259651799</v>
      </c>
      <c r="C294" s="32">
        <f t="shared" si="53"/>
        <v>153</v>
      </c>
      <c r="D294" t="str">
        <f>LOOKUP(B294,'Info Sheet'!$L$2:$L$3,'Info Sheet'!$J$2:$J$3)</f>
        <v>Non-Rainy</v>
      </c>
      <c r="E294">
        <f>IF(D294='Info Sheet'!$J$3,'Info Sheet'!$M$3,'Info Sheet'!$M$2)</f>
        <v>1</v>
      </c>
      <c r="F294">
        <f>ROUNDDOWN(IF((C294*E294)&gt;'Info Sheet'!$B$21,'Info Sheet'!$B$21,(C294*E294)),0)</f>
        <v>153</v>
      </c>
      <c r="G294">
        <f t="shared" si="56"/>
        <v>3496.05</v>
      </c>
      <c r="H294">
        <f t="shared" si="45"/>
        <v>2536.0500000000002</v>
      </c>
      <c r="M294" s="44">
        <v>241</v>
      </c>
      <c r="N294" s="32">
        <v>1.8900078797479125E-3</v>
      </c>
      <c r="O294" s="32">
        <f t="shared" si="46"/>
        <v>123</v>
      </c>
      <c r="P294" t="str">
        <f>LOOKUP(N294,'Info Sheet'!$L$2:$L$3,'Info Sheet'!$J$2:$J$3)</f>
        <v>Rainy, p</v>
      </c>
      <c r="Q294">
        <f>IF(P294='Info Sheet'!$J$3,'Info Sheet'!$M$3,'Info Sheet'!$M$2)</f>
        <v>0.7</v>
      </c>
      <c r="R294">
        <f>ROUNDDOWN(IF((O294*Q294)&gt;'Info Sheet'!$B$21,'Info Sheet'!$B$21,(O294*Q294)),0)</f>
        <v>86</v>
      </c>
      <c r="S294">
        <f t="shared" si="47"/>
        <v>1965.1000000000001</v>
      </c>
      <c r="T294">
        <f t="shared" si="48"/>
        <v>1005.1000000000001</v>
      </c>
      <c r="Y294" s="44">
        <v>241</v>
      </c>
      <c r="Z294" s="32">
        <v>0.14185683486617395</v>
      </c>
      <c r="AA294" s="32">
        <f t="shared" si="54"/>
        <v>167</v>
      </c>
      <c r="AB294" t="str">
        <f>LOOKUP(Z294,'Info Sheet'!$L$2:$L$3,'Info Sheet'!$J$2:$J$3)</f>
        <v>Rainy, p</v>
      </c>
      <c r="AC294">
        <f>IF(AB294='Info Sheet'!$J$3,'Info Sheet'!$M$3,'Info Sheet'!$M$2)</f>
        <v>0.7</v>
      </c>
      <c r="AD294">
        <f>ROUNDDOWN(IF((AA294*AC294)&gt;'Info Sheet'!$B$21,'Info Sheet'!$B$21,(AA294*AC294)),0)</f>
        <v>116</v>
      </c>
      <c r="AE294">
        <f t="shared" si="49"/>
        <v>2650.6000000000004</v>
      </c>
      <c r="AF294">
        <f t="shared" si="50"/>
        <v>1690.6000000000004</v>
      </c>
      <c r="AK294" s="44">
        <v>241</v>
      </c>
      <c r="AL294" s="51">
        <v>0.41707989000000001</v>
      </c>
      <c r="AM294" s="32">
        <f t="shared" si="55"/>
        <v>162</v>
      </c>
      <c r="AN294" t="str">
        <f>LOOKUP(AL294,'Info Sheet'!$L$2:$L$3,'Info Sheet'!$J$2:$J$3)</f>
        <v>Non-Rainy</v>
      </c>
      <c r="AO294">
        <f>IF(AN294='Info Sheet'!$J$3,'Info Sheet'!$M$3,'Info Sheet'!$M$2)</f>
        <v>1</v>
      </c>
      <c r="AP294">
        <f>ROUNDDOWN(IF((AM294*AO294)&gt;'Info Sheet'!$B$21,'Info Sheet'!$B$21,(AM294*AO294)),0)</f>
        <v>162</v>
      </c>
      <c r="AQ294">
        <f t="shared" si="51"/>
        <v>3701.7000000000003</v>
      </c>
      <c r="AR294">
        <f t="shared" si="52"/>
        <v>2741.7000000000003</v>
      </c>
    </row>
    <row r="295" spans="1:44">
      <c r="A295" s="44">
        <v>242</v>
      </c>
      <c r="B295" s="32">
        <v>0.87703787071450023</v>
      </c>
      <c r="C295" s="32">
        <f t="shared" si="53"/>
        <v>174</v>
      </c>
      <c r="D295" t="str">
        <f>LOOKUP(B295,'Info Sheet'!$L$2:$L$3,'Info Sheet'!$J$2:$J$3)</f>
        <v>Non-Rainy</v>
      </c>
      <c r="E295">
        <f>IF(D295='Info Sheet'!$J$3,'Info Sheet'!$M$3,'Info Sheet'!$M$2)</f>
        <v>1</v>
      </c>
      <c r="F295">
        <f>ROUNDDOWN(IF((C295*E295)&gt;'Info Sheet'!$B$21,'Info Sheet'!$B$21,(C295*E295)),0)</f>
        <v>174</v>
      </c>
      <c r="G295">
        <f t="shared" si="56"/>
        <v>3975.9</v>
      </c>
      <c r="H295">
        <f t="shared" si="45"/>
        <v>3015.9</v>
      </c>
      <c r="M295" s="44">
        <v>242</v>
      </c>
      <c r="N295" s="32">
        <v>0.91782869512154686</v>
      </c>
      <c r="O295" s="32">
        <f t="shared" si="46"/>
        <v>194</v>
      </c>
      <c r="P295" t="str">
        <f>LOOKUP(N295,'Info Sheet'!$L$2:$L$3,'Info Sheet'!$J$2:$J$3)</f>
        <v>Non-Rainy</v>
      </c>
      <c r="Q295">
        <f>IF(P295='Info Sheet'!$J$3,'Info Sheet'!$M$3,'Info Sheet'!$M$2)</f>
        <v>1</v>
      </c>
      <c r="R295">
        <f>ROUNDDOWN(IF((O295*Q295)&gt;'Info Sheet'!$B$21,'Info Sheet'!$B$21,(O295*Q295)),0)</f>
        <v>188</v>
      </c>
      <c r="S295">
        <f t="shared" si="47"/>
        <v>4295.8</v>
      </c>
      <c r="T295">
        <f t="shared" si="48"/>
        <v>3335.8</v>
      </c>
      <c r="Y295" s="44">
        <v>242</v>
      </c>
      <c r="Z295" s="32">
        <v>0.38199538228743424</v>
      </c>
      <c r="AA295" s="32">
        <f t="shared" si="54"/>
        <v>181</v>
      </c>
      <c r="AB295" t="str">
        <f>LOOKUP(Z295,'Info Sheet'!$L$2:$L$3,'Info Sheet'!$J$2:$J$3)</f>
        <v>Rainy, p</v>
      </c>
      <c r="AC295">
        <f>IF(AB295='Info Sheet'!$J$3,'Info Sheet'!$M$3,'Info Sheet'!$M$2)</f>
        <v>0.7</v>
      </c>
      <c r="AD295">
        <f>ROUNDDOWN(IF((AA295*AC295)&gt;'Info Sheet'!$B$21,'Info Sheet'!$B$21,(AA295*AC295)),0)</f>
        <v>126</v>
      </c>
      <c r="AE295">
        <f t="shared" si="49"/>
        <v>2879.1000000000004</v>
      </c>
      <c r="AF295">
        <f t="shared" si="50"/>
        <v>1919.1000000000004</v>
      </c>
      <c r="AK295" s="44">
        <v>242</v>
      </c>
      <c r="AL295" s="51">
        <v>0.31024260999999997</v>
      </c>
      <c r="AM295" s="32">
        <f t="shared" si="55"/>
        <v>158</v>
      </c>
      <c r="AN295" t="str">
        <f>LOOKUP(AL295,'Info Sheet'!$L$2:$L$3,'Info Sheet'!$J$2:$J$3)</f>
        <v>Rainy, p</v>
      </c>
      <c r="AO295">
        <f>IF(AN295='Info Sheet'!$J$3,'Info Sheet'!$M$3,'Info Sheet'!$M$2)</f>
        <v>0.7</v>
      </c>
      <c r="AP295">
        <f>ROUNDDOWN(IF((AM295*AO295)&gt;'Info Sheet'!$B$21,'Info Sheet'!$B$21,(AM295*AO295)),0)</f>
        <v>110</v>
      </c>
      <c r="AQ295">
        <f t="shared" si="51"/>
        <v>2513.5</v>
      </c>
      <c r="AR295">
        <f t="shared" si="52"/>
        <v>1553.5</v>
      </c>
    </row>
    <row r="296" spans="1:44">
      <c r="A296" s="44">
        <v>243</v>
      </c>
      <c r="B296" s="32">
        <v>0.77023165330617294</v>
      </c>
      <c r="C296" s="32">
        <f t="shared" si="53"/>
        <v>167</v>
      </c>
      <c r="D296" t="str">
        <f>LOOKUP(B296,'Info Sheet'!$L$2:$L$3,'Info Sheet'!$J$2:$J$3)</f>
        <v>Non-Rainy</v>
      </c>
      <c r="E296">
        <f>IF(D296='Info Sheet'!$J$3,'Info Sheet'!$M$3,'Info Sheet'!$M$2)</f>
        <v>1</v>
      </c>
      <c r="F296">
        <f>ROUNDDOWN(IF((C296*E296)&gt;'Info Sheet'!$B$21,'Info Sheet'!$B$21,(C296*E296)),0)</f>
        <v>167</v>
      </c>
      <c r="G296">
        <f t="shared" si="56"/>
        <v>3815.9500000000003</v>
      </c>
      <c r="H296">
        <f t="shared" si="45"/>
        <v>2855.9500000000003</v>
      </c>
      <c r="M296" s="44">
        <v>243</v>
      </c>
      <c r="N296" s="32">
        <v>0.9828013311935615</v>
      </c>
      <c r="O296" s="32">
        <f t="shared" si="46"/>
        <v>206</v>
      </c>
      <c r="P296" t="str">
        <f>LOOKUP(N296,'Info Sheet'!$L$2:$L$3,'Info Sheet'!$J$2:$J$3)</f>
        <v>Non-Rainy</v>
      </c>
      <c r="Q296">
        <f>IF(P296='Info Sheet'!$J$3,'Info Sheet'!$M$3,'Info Sheet'!$M$2)</f>
        <v>1</v>
      </c>
      <c r="R296">
        <f>ROUNDDOWN(IF((O296*Q296)&gt;'Info Sheet'!$B$21,'Info Sheet'!$B$21,(O296*Q296)),0)</f>
        <v>188</v>
      </c>
      <c r="S296">
        <f t="shared" si="47"/>
        <v>4295.8</v>
      </c>
      <c r="T296">
        <f t="shared" si="48"/>
        <v>3335.8</v>
      </c>
      <c r="Y296" s="44">
        <v>243</v>
      </c>
      <c r="Z296" s="32">
        <v>0.21234512106218828</v>
      </c>
      <c r="AA296" s="32">
        <f t="shared" si="54"/>
        <v>172</v>
      </c>
      <c r="AB296" t="str">
        <f>LOOKUP(Z296,'Info Sheet'!$L$2:$L$3,'Info Sheet'!$J$2:$J$3)</f>
        <v>Rainy, p</v>
      </c>
      <c r="AC296">
        <f>IF(AB296='Info Sheet'!$J$3,'Info Sheet'!$M$3,'Info Sheet'!$M$2)</f>
        <v>0.7</v>
      </c>
      <c r="AD296">
        <f>ROUNDDOWN(IF((AA296*AC296)&gt;'Info Sheet'!$B$21,'Info Sheet'!$B$21,(AA296*AC296)),0)</f>
        <v>120</v>
      </c>
      <c r="AE296">
        <f t="shared" si="49"/>
        <v>2742</v>
      </c>
      <c r="AF296">
        <f t="shared" si="50"/>
        <v>1782</v>
      </c>
      <c r="AK296" s="44">
        <v>243</v>
      </c>
      <c r="AL296" s="51">
        <v>0.56351812000000001</v>
      </c>
      <c r="AM296" s="32">
        <f t="shared" si="55"/>
        <v>169</v>
      </c>
      <c r="AN296" t="str">
        <f>LOOKUP(AL296,'Info Sheet'!$L$2:$L$3,'Info Sheet'!$J$2:$J$3)</f>
        <v>Non-Rainy</v>
      </c>
      <c r="AO296">
        <f>IF(AN296='Info Sheet'!$J$3,'Info Sheet'!$M$3,'Info Sheet'!$M$2)</f>
        <v>1</v>
      </c>
      <c r="AP296">
        <f>ROUNDDOWN(IF((AM296*AO296)&gt;'Info Sheet'!$B$21,'Info Sheet'!$B$21,(AM296*AO296)),0)</f>
        <v>169</v>
      </c>
      <c r="AQ296">
        <f t="shared" si="51"/>
        <v>3861.65</v>
      </c>
      <c r="AR296">
        <f t="shared" si="52"/>
        <v>2901.65</v>
      </c>
    </row>
    <row r="297" spans="1:44">
      <c r="A297" s="44">
        <v>244</v>
      </c>
      <c r="B297" s="32">
        <v>0.42463014482155248</v>
      </c>
      <c r="C297" s="32">
        <f t="shared" si="53"/>
        <v>152</v>
      </c>
      <c r="D297" t="str">
        <f>LOOKUP(B297,'Info Sheet'!$L$2:$L$3,'Info Sheet'!$J$2:$J$3)</f>
        <v>Non-Rainy</v>
      </c>
      <c r="E297">
        <f>IF(D297='Info Sheet'!$J$3,'Info Sheet'!$M$3,'Info Sheet'!$M$2)</f>
        <v>1</v>
      </c>
      <c r="F297">
        <f>ROUNDDOWN(IF((C297*E297)&gt;'Info Sheet'!$B$21,'Info Sheet'!$B$21,(C297*E297)),0)</f>
        <v>152</v>
      </c>
      <c r="G297">
        <f t="shared" si="56"/>
        <v>3473.2000000000003</v>
      </c>
      <c r="H297">
        <f t="shared" si="45"/>
        <v>2513.2000000000003</v>
      </c>
      <c r="M297" s="44">
        <v>244</v>
      </c>
      <c r="N297" s="32">
        <v>0.6921899986515303</v>
      </c>
      <c r="O297" s="32">
        <f t="shared" si="46"/>
        <v>179</v>
      </c>
      <c r="P297" t="str">
        <f>LOOKUP(N297,'Info Sheet'!$L$2:$L$3,'Info Sheet'!$J$2:$J$3)</f>
        <v>Non-Rainy</v>
      </c>
      <c r="Q297">
        <f>IF(P297='Info Sheet'!$J$3,'Info Sheet'!$M$3,'Info Sheet'!$M$2)</f>
        <v>1</v>
      </c>
      <c r="R297">
        <f>ROUNDDOWN(IF((O297*Q297)&gt;'Info Sheet'!$B$21,'Info Sheet'!$B$21,(O297*Q297)),0)</f>
        <v>179</v>
      </c>
      <c r="S297">
        <f t="shared" si="47"/>
        <v>4090.15</v>
      </c>
      <c r="T297">
        <f t="shared" si="48"/>
        <v>3130.15</v>
      </c>
      <c r="Y297" s="44">
        <v>244</v>
      </c>
      <c r="Z297" s="32">
        <v>0.69283958062555906</v>
      </c>
      <c r="AA297" s="32">
        <f t="shared" si="54"/>
        <v>195</v>
      </c>
      <c r="AB297" t="str">
        <f>LOOKUP(Z297,'Info Sheet'!$L$2:$L$3,'Info Sheet'!$J$2:$J$3)</f>
        <v>Non-Rainy</v>
      </c>
      <c r="AC297">
        <f>IF(AB297='Info Sheet'!$J$3,'Info Sheet'!$M$3,'Info Sheet'!$M$2)</f>
        <v>1</v>
      </c>
      <c r="AD297">
        <f>ROUNDDOWN(IF((AA297*AC297)&gt;'Info Sheet'!$B$21,'Info Sheet'!$B$21,(AA297*AC297)),0)</f>
        <v>188</v>
      </c>
      <c r="AE297">
        <f t="shared" si="49"/>
        <v>4295.8</v>
      </c>
      <c r="AF297">
        <f t="shared" si="50"/>
        <v>3335.8</v>
      </c>
      <c r="AK297" s="44">
        <v>244</v>
      </c>
      <c r="AL297" s="51">
        <v>0.90821724000000004</v>
      </c>
      <c r="AM297" s="32">
        <f t="shared" si="55"/>
        <v>188</v>
      </c>
      <c r="AN297" t="str">
        <f>LOOKUP(AL297,'Info Sheet'!$L$2:$L$3,'Info Sheet'!$J$2:$J$3)</f>
        <v>Non-Rainy</v>
      </c>
      <c r="AO297">
        <f>IF(AN297='Info Sheet'!$J$3,'Info Sheet'!$M$3,'Info Sheet'!$M$2)</f>
        <v>1</v>
      </c>
      <c r="AP297">
        <f>ROUNDDOWN(IF((AM297*AO297)&gt;'Info Sheet'!$B$21,'Info Sheet'!$B$21,(AM297*AO297)),0)</f>
        <v>188</v>
      </c>
      <c r="AQ297">
        <f t="shared" si="51"/>
        <v>4295.8</v>
      </c>
      <c r="AR297">
        <f t="shared" si="52"/>
        <v>3335.8</v>
      </c>
    </row>
    <row r="298" spans="1:44">
      <c r="A298" s="44">
        <v>245</v>
      </c>
      <c r="B298" s="32">
        <v>0.44126122519182742</v>
      </c>
      <c r="C298" s="32">
        <f t="shared" si="53"/>
        <v>153</v>
      </c>
      <c r="D298" t="str">
        <f>LOOKUP(B298,'Info Sheet'!$L$2:$L$3,'Info Sheet'!$J$2:$J$3)</f>
        <v>Non-Rainy</v>
      </c>
      <c r="E298">
        <f>IF(D298='Info Sheet'!$J$3,'Info Sheet'!$M$3,'Info Sheet'!$M$2)</f>
        <v>1</v>
      </c>
      <c r="F298">
        <f>ROUNDDOWN(IF((C298*E298)&gt;'Info Sheet'!$B$21,'Info Sheet'!$B$21,(C298*E298)),0)</f>
        <v>153</v>
      </c>
      <c r="G298">
        <f t="shared" si="56"/>
        <v>3496.05</v>
      </c>
      <c r="H298">
        <f t="shared" si="45"/>
        <v>2536.0500000000002</v>
      </c>
      <c r="M298" s="44">
        <v>245</v>
      </c>
      <c r="N298" s="32">
        <v>0.37107228098137657</v>
      </c>
      <c r="O298" s="32">
        <f t="shared" si="46"/>
        <v>165</v>
      </c>
      <c r="P298" t="str">
        <f>LOOKUP(N298,'Info Sheet'!$L$2:$L$3,'Info Sheet'!$J$2:$J$3)</f>
        <v>Rainy, p</v>
      </c>
      <c r="Q298">
        <f>IF(P298='Info Sheet'!$J$3,'Info Sheet'!$M$3,'Info Sheet'!$M$2)</f>
        <v>0.7</v>
      </c>
      <c r="R298">
        <f>ROUNDDOWN(IF((O298*Q298)&gt;'Info Sheet'!$B$21,'Info Sheet'!$B$21,(O298*Q298)),0)</f>
        <v>115</v>
      </c>
      <c r="S298">
        <f t="shared" si="47"/>
        <v>2627.75</v>
      </c>
      <c r="T298">
        <f t="shared" si="48"/>
        <v>1667.75</v>
      </c>
      <c r="Y298" s="44">
        <v>245</v>
      </c>
      <c r="Z298" s="32">
        <v>0.60627196204687039</v>
      </c>
      <c r="AA298" s="32">
        <f t="shared" si="54"/>
        <v>191</v>
      </c>
      <c r="AB298" t="str">
        <f>LOOKUP(Z298,'Info Sheet'!$L$2:$L$3,'Info Sheet'!$J$2:$J$3)</f>
        <v>Non-Rainy</v>
      </c>
      <c r="AC298">
        <f>IF(AB298='Info Sheet'!$J$3,'Info Sheet'!$M$3,'Info Sheet'!$M$2)</f>
        <v>1</v>
      </c>
      <c r="AD298">
        <f>ROUNDDOWN(IF((AA298*AC298)&gt;'Info Sheet'!$B$21,'Info Sheet'!$B$21,(AA298*AC298)),0)</f>
        <v>188</v>
      </c>
      <c r="AE298">
        <f t="shared" si="49"/>
        <v>4295.8</v>
      </c>
      <c r="AF298">
        <f t="shared" si="50"/>
        <v>3335.8</v>
      </c>
      <c r="AK298" s="44">
        <v>245</v>
      </c>
      <c r="AL298" s="51">
        <v>3.5912029999999998E-2</v>
      </c>
      <c r="AM298" s="32">
        <f t="shared" si="55"/>
        <v>136</v>
      </c>
      <c r="AN298" t="str">
        <f>LOOKUP(AL298,'Info Sheet'!$L$2:$L$3,'Info Sheet'!$J$2:$J$3)</f>
        <v>Rainy, p</v>
      </c>
      <c r="AO298">
        <f>IF(AN298='Info Sheet'!$J$3,'Info Sheet'!$M$3,'Info Sheet'!$M$2)</f>
        <v>0.7</v>
      </c>
      <c r="AP298">
        <f>ROUNDDOWN(IF((AM298*AO298)&gt;'Info Sheet'!$B$21,'Info Sheet'!$B$21,(AM298*AO298)),0)</f>
        <v>95</v>
      </c>
      <c r="AQ298">
        <f t="shared" si="51"/>
        <v>2170.75</v>
      </c>
      <c r="AR298">
        <f t="shared" si="52"/>
        <v>1210.75</v>
      </c>
    </row>
    <row r="299" spans="1:44">
      <c r="A299" s="44">
        <v>246</v>
      </c>
      <c r="B299" s="32">
        <v>0.83727992585915056</v>
      </c>
      <c r="C299" s="32">
        <f t="shared" si="53"/>
        <v>171</v>
      </c>
      <c r="D299" t="str">
        <f>LOOKUP(B299,'Info Sheet'!$L$2:$L$3,'Info Sheet'!$J$2:$J$3)</f>
        <v>Non-Rainy</v>
      </c>
      <c r="E299">
        <f>IF(D299='Info Sheet'!$J$3,'Info Sheet'!$M$3,'Info Sheet'!$M$2)</f>
        <v>1</v>
      </c>
      <c r="F299">
        <f>ROUNDDOWN(IF((C299*E299)&gt;'Info Sheet'!$B$21,'Info Sheet'!$B$21,(C299*E299)),0)</f>
        <v>171</v>
      </c>
      <c r="G299">
        <f t="shared" si="56"/>
        <v>3907.3500000000004</v>
      </c>
      <c r="H299">
        <f t="shared" si="45"/>
        <v>2947.3500000000004</v>
      </c>
      <c r="M299" s="44">
        <v>246</v>
      </c>
      <c r="N299" s="32">
        <v>0.38786888639212325</v>
      </c>
      <c r="O299" s="32">
        <f t="shared" si="46"/>
        <v>166</v>
      </c>
      <c r="P299" t="str">
        <f>LOOKUP(N299,'Info Sheet'!$L$2:$L$3,'Info Sheet'!$J$2:$J$3)</f>
        <v>Rainy, p</v>
      </c>
      <c r="Q299">
        <f>IF(P299='Info Sheet'!$J$3,'Info Sheet'!$M$3,'Info Sheet'!$M$2)</f>
        <v>0.7</v>
      </c>
      <c r="R299">
        <f>ROUNDDOWN(IF((O299*Q299)&gt;'Info Sheet'!$B$21,'Info Sheet'!$B$21,(O299*Q299)),0)</f>
        <v>116</v>
      </c>
      <c r="S299">
        <f t="shared" si="47"/>
        <v>2650.6000000000004</v>
      </c>
      <c r="T299">
        <f t="shared" si="48"/>
        <v>1690.6000000000004</v>
      </c>
      <c r="Y299" s="44">
        <v>246</v>
      </c>
      <c r="Z299" s="32">
        <v>0.25709386596525441</v>
      </c>
      <c r="AA299" s="32">
        <f t="shared" si="54"/>
        <v>174</v>
      </c>
      <c r="AB299" t="str">
        <f>LOOKUP(Z299,'Info Sheet'!$L$2:$L$3,'Info Sheet'!$J$2:$J$3)</f>
        <v>Rainy, p</v>
      </c>
      <c r="AC299">
        <f>IF(AB299='Info Sheet'!$J$3,'Info Sheet'!$M$3,'Info Sheet'!$M$2)</f>
        <v>0.7</v>
      </c>
      <c r="AD299">
        <f>ROUNDDOWN(IF((AA299*AC299)&gt;'Info Sheet'!$B$21,'Info Sheet'!$B$21,(AA299*AC299)),0)</f>
        <v>121</v>
      </c>
      <c r="AE299">
        <f t="shared" si="49"/>
        <v>2764.8500000000004</v>
      </c>
      <c r="AF299">
        <f t="shared" si="50"/>
        <v>1804.8500000000004</v>
      </c>
      <c r="AK299" s="44">
        <v>246</v>
      </c>
      <c r="AL299" s="51">
        <v>0.21293129</v>
      </c>
      <c r="AM299" s="32">
        <f t="shared" si="55"/>
        <v>153</v>
      </c>
      <c r="AN299" t="str">
        <f>LOOKUP(AL299,'Info Sheet'!$L$2:$L$3,'Info Sheet'!$J$2:$J$3)</f>
        <v>Rainy, p</v>
      </c>
      <c r="AO299">
        <f>IF(AN299='Info Sheet'!$J$3,'Info Sheet'!$M$3,'Info Sheet'!$M$2)</f>
        <v>0.7</v>
      </c>
      <c r="AP299">
        <f>ROUNDDOWN(IF((AM299*AO299)&gt;'Info Sheet'!$B$21,'Info Sheet'!$B$21,(AM299*AO299)),0)</f>
        <v>107</v>
      </c>
      <c r="AQ299">
        <f t="shared" si="51"/>
        <v>2444.9500000000003</v>
      </c>
      <c r="AR299">
        <f t="shared" si="52"/>
        <v>1484.9500000000003</v>
      </c>
    </row>
    <row r="300" spans="1:44">
      <c r="A300" s="44">
        <v>247</v>
      </c>
      <c r="B300" s="32">
        <v>0.25974354025761859</v>
      </c>
      <c r="C300" s="32">
        <f t="shared" si="53"/>
        <v>145</v>
      </c>
      <c r="D300" t="str">
        <f>LOOKUP(B300,'Info Sheet'!$L$2:$L$3,'Info Sheet'!$J$2:$J$3)</f>
        <v>Rainy, p</v>
      </c>
      <c r="E300">
        <f>IF(D300='Info Sheet'!$J$3,'Info Sheet'!$M$3,'Info Sheet'!$M$2)</f>
        <v>0.7</v>
      </c>
      <c r="F300">
        <f>ROUNDDOWN(IF((C300*E300)&gt;'Info Sheet'!$B$21,'Info Sheet'!$B$21,(C300*E300)),0)</f>
        <v>101</v>
      </c>
      <c r="G300">
        <f t="shared" si="56"/>
        <v>2307.8500000000004</v>
      </c>
      <c r="H300">
        <f t="shared" si="45"/>
        <v>1347.8500000000004</v>
      </c>
      <c r="M300" s="44">
        <v>247</v>
      </c>
      <c r="N300" s="32">
        <v>4.4743205127409258E-2</v>
      </c>
      <c r="O300" s="32">
        <f t="shared" si="46"/>
        <v>143</v>
      </c>
      <c r="P300" t="str">
        <f>LOOKUP(N300,'Info Sheet'!$L$2:$L$3,'Info Sheet'!$J$2:$J$3)</f>
        <v>Rainy, p</v>
      </c>
      <c r="Q300">
        <f>IF(P300='Info Sheet'!$J$3,'Info Sheet'!$M$3,'Info Sheet'!$M$2)</f>
        <v>0.7</v>
      </c>
      <c r="R300">
        <f>ROUNDDOWN(IF((O300*Q300)&gt;'Info Sheet'!$B$21,'Info Sheet'!$B$21,(O300*Q300)),0)</f>
        <v>100</v>
      </c>
      <c r="S300">
        <f t="shared" si="47"/>
        <v>2285</v>
      </c>
      <c r="T300">
        <f t="shared" si="48"/>
        <v>1325</v>
      </c>
      <c r="Y300" s="44">
        <v>247</v>
      </c>
      <c r="Z300" s="32">
        <v>0.71278931324973638</v>
      </c>
      <c r="AA300" s="32">
        <f t="shared" si="54"/>
        <v>196</v>
      </c>
      <c r="AB300" t="str">
        <f>LOOKUP(Z300,'Info Sheet'!$L$2:$L$3,'Info Sheet'!$J$2:$J$3)</f>
        <v>Non-Rainy</v>
      </c>
      <c r="AC300">
        <f>IF(AB300='Info Sheet'!$J$3,'Info Sheet'!$M$3,'Info Sheet'!$M$2)</f>
        <v>1</v>
      </c>
      <c r="AD300">
        <f>ROUNDDOWN(IF((AA300*AC300)&gt;'Info Sheet'!$B$21,'Info Sheet'!$B$21,(AA300*AC300)),0)</f>
        <v>188</v>
      </c>
      <c r="AE300">
        <f t="shared" si="49"/>
        <v>4295.8</v>
      </c>
      <c r="AF300">
        <f t="shared" si="50"/>
        <v>3335.8</v>
      </c>
      <c r="AK300" s="44">
        <v>247</v>
      </c>
      <c r="AL300" s="51">
        <v>0.91216600000000003</v>
      </c>
      <c r="AM300" s="32">
        <f t="shared" si="55"/>
        <v>188</v>
      </c>
      <c r="AN300" t="str">
        <f>LOOKUP(AL300,'Info Sheet'!$L$2:$L$3,'Info Sheet'!$J$2:$J$3)</f>
        <v>Non-Rainy</v>
      </c>
      <c r="AO300">
        <f>IF(AN300='Info Sheet'!$J$3,'Info Sheet'!$M$3,'Info Sheet'!$M$2)</f>
        <v>1</v>
      </c>
      <c r="AP300">
        <f>ROUNDDOWN(IF((AM300*AO300)&gt;'Info Sheet'!$B$21,'Info Sheet'!$B$21,(AM300*AO300)),0)</f>
        <v>188</v>
      </c>
      <c r="AQ300">
        <f t="shared" si="51"/>
        <v>4295.8</v>
      </c>
      <c r="AR300">
        <f t="shared" si="52"/>
        <v>3335.8</v>
      </c>
    </row>
    <row r="301" spans="1:44">
      <c r="A301" s="44">
        <v>248</v>
      </c>
      <c r="B301" s="32">
        <v>2.4467616150805838E-2</v>
      </c>
      <c r="C301" s="32">
        <f t="shared" si="53"/>
        <v>124</v>
      </c>
      <c r="D301" t="str">
        <f>LOOKUP(B301,'Info Sheet'!$L$2:$L$3,'Info Sheet'!$J$2:$J$3)</f>
        <v>Rainy, p</v>
      </c>
      <c r="E301">
        <f>IF(D301='Info Sheet'!$J$3,'Info Sheet'!$M$3,'Info Sheet'!$M$2)</f>
        <v>0.7</v>
      </c>
      <c r="F301">
        <f>ROUNDDOWN(IF((C301*E301)&gt;'Info Sheet'!$B$21,'Info Sheet'!$B$21,(C301*E301)),0)</f>
        <v>86</v>
      </c>
      <c r="G301">
        <f t="shared" si="56"/>
        <v>1965.1000000000001</v>
      </c>
      <c r="H301">
        <f t="shared" si="45"/>
        <v>1005.1000000000001</v>
      </c>
      <c r="M301" s="44">
        <v>248</v>
      </c>
      <c r="N301" s="32">
        <v>0.65146568527535276</v>
      </c>
      <c r="O301" s="32">
        <f t="shared" si="46"/>
        <v>177</v>
      </c>
      <c r="P301" t="str">
        <f>LOOKUP(N301,'Info Sheet'!$L$2:$L$3,'Info Sheet'!$J$2:$J$3)</f>
        <v>Non-Rainy</v>
      </c>
      <c r="Q301">
        <f>IF(P301='Info Sheet'!$J$3,'Info Sheet'!$M$3,'Info Sheet'!$M$2)</f>
        <v>1</v>
      </c>
      <c r="R301">
        <f>ROUNDDOWN(IF((O301*Q301)&gt;'Info Sheet'!$B$21,'Info Sheet'!$B$21,(O301*Q301)),0)</f>
        <v>177</v>
      </c>
      <c r="S301">
        <f t="shared" si="47"/>
        <v>4044.4500000000003</v>
      </c>
      <c r="T301">
        <f t="shared" si="48"/>
        <v>3084.4500000000003</v>
      </c>
      <c r="Y301" s="44">
        <v>248</v>
      </c>
      <c r="Z301" s="32">
        <v>7.4744875030487878E-2</v>
      </c>
      <c r="AA301" s="32">
        <f t="shared" si="54"/>
        <v>160</v>
      </c>
      <c r="AB301" t="str">
        <f>LOOKUP(Z301,'Info Sheet'!$L$2:$L$3,'Info Sheet'!$J$2:$J$3)</f>
        <v>Rainy, p</v>
      </c>
      <c r="AC301">
        <f>IF(AB301='Info Sheet'!$J$3,'Info Sheet'!$M$3,'Info Sheet'!$M$2)</f>
        <v>0.7</v>
      </c>
      <c r="AD301">
        <f>ROUNDDOWN(IF((AA301*AC301)&gt;'Info Sheet'!$B$21,'Info Sheet'!$B$21,(AA301*AC301)),0)</f>
        <v>112</v>
      </c>
      <c r="AE301">
        <f t="shared" si="49"/>
        <v>2559.2000000000003</v>
      </c>
      <c r="AF301">
        <f t="shared" si="50"/>
        <v>1599.2000000000003</v>
      </c>
      <c r="AK301" s="44">
        <v>248</v>
      </c>
      <c r="AL301" s="51">
        <v>0.16255449999999999</v>
      </c>
      <c r="AM301" s="32">
        <f t="shared" si="55"/>
        <v>150</v>
      </c>
      <c r="AN301" t="str">
        <f>LOOKUP(AL301,'Info Sheet'!$L$2:$L$3,'Info Sheet'!$J$2:$J$3)</f>
        <v>Rainy, p</v>
      </c>
      <c r="AO301">
        <f>IF(AN301='Info Sheet'!$J$3,'Info Sheet'!$M$3,'Info Sheet'!$M$2)</f>
        <v>0.7</v>
      </c>
      <c r="AP301">
        <f>ROUNDDOWN(IF((AM301*AO301)&gt;'Info Sheet'!$B$21,'Info Sheet'!$B$21,(AM301*AO301)),0)</f>
        <v>105</v>
      </c>
      <c r="AQ301">
        <f t="shared" si="51"/>
        <v>2399.25</v>
      </c>
      <c r="AR301">
        <f t="shared" si="52"/>
        <v>1439.25</v>
      </c>
    </row>
    <row r="302" spans="1:44">
      <c r="A302" s="44">
        <v>249</v>
      </c>
      <c r="B302" s="32">
        <v>9.2997160194398742E-2</v>
      </c>
      <c r="C302" s="32">
        <f t="shared" si="53"/>
        <v>134</v>
      </c>
      <c r="D302" t="str">
        <f>LOOKUP(B302,'Info Sheet'!$L$2:$L$3,'Info Sheet'!$J$2:$J$3)</f>
        <v>Rainy, p</v>
      </c>
      <c r="E302">
        <f>IF(D302='Info Sheet'!$J$3,'Info Sheet'!$M$3,'Info Sheet'!$M$2)</f>
        <v>0.7</v>
      </c>
      <c r="F302">
        <f>ROUNDDOWN(IF((C302*E302)&gt;'Info Sheet'!$B$21,'Info Sheet'!$B$21,(C302*E302)),0)</f>
        <v>93</v>
      </c>
      <c r="G302">
        <f t="shared" si="56"/>
        <v>2125.0500000000002</v>
      </c>
      <c r="H302">
        <f t="shared" si="45"/>
        <v>1165.0500000000002</v>
      </c>
      <c r="M302" s="44">
        <v>249</v>
      </c>
      <c r="N302" s="32">
        <v>5.6723444780753751E-2</v>
      </c>
      <c r="O302" s="32">
        <f t="shared" si="46"/>
        <v>144</v>
      </c>
      <c r="P302" t="str">
        <f>LOOKUP(N302,'Info Sheet'!$L$2:$L$3,'Info Sheet'!$J$2:$J$3)</f>
        <v>Rainy, p</v>
      </c>
      <c r="Q302">
        <f>IF(P302='Info Sheet'!$J$3,'Info Sheet'!$M$3,'Info Sheet'!$M$2)</f>
        <v>0.7</v>
      </c>
      <c r="R302">
        <f>ROUNDDOWN(IF((O302*Q302)&gt;'Info Sheet'!$B$21,'Info Sheet'!$B$21,(O302*Q302)),0)</f>
        <v>100</v>
      </c>
      <c r="S302">
        <f t="shared" si="47"/>
        <v>2285</v>
      </c>
      <c r="T302">
        <f t="shared" si="48"/>
        <v>1325</v>
      </c>
      <c r="Y302" s="44">
        <v>249</v>
      </c>
      <c r="Z302" s="32">
        <v>0.22190952449951618</v>
      </c>
      <c r="AA302" s="32">
        <f t="shared" si="54"/>
        <v>172</v>
      </c>
      <c r="AB302" t="str">
        <f>LOOKUP(Z302,'Info Sheet'!$L$2:$L$3,'Info Sheet'!$J$2:$J$3)</f>
        <v>Rainy, p</v>
      </c>
      <c r="AC302">
        <f>IF(AB302='Info Sheet'!$J$3,'Info Sheet'!$M$3,'Info Sheet'!$M$2)</f>
        <v>0.7</v>
      </c>
      <c r="AD302">
        <f>ROUNDDOWN(IF((AA302*AC302)&gt;'Info Sheet'!$B$21,'Info Sheet'!$B$21,(AA302*AC302)),0)</f>
        <v>120</v>
      </c>
      <c r="AE302">
        <f t="shared" si="49"/>
        <v>2742</v>
      </c>
      <c r="AF302">
        <f t="shared" si="50"/>
        <v>1782</v>
      </c>
      <c r="AK302" s="44">
        <v>249</v>
      </c>
      <c r="AL302" s="51">
        <v>0.29242548000000002</v>
      </c>
      <c r="AM302" s="32">
        <f t="shared" si="55"/>
        <v>157</v>
      </c>
      <c r="AN302" t="str">
        <f>LOOKUP(AL302,'Info Sheet'!$L$2:$L$3,'Info Sheet'!$J$2:$J$3)</f>
        <v>Rainy, p</v>
      </c>
      <c r="AO302">
        <f>IF(AN302='Info Sheet'!$J$3,'Info Sheet'!$M$3,'Info Sheet'!$M$2)</f>
        <v>0.7</v>
      </c>
      <c r="AP302">
        <f>ROUNDDOWN(IF((AM302*AO302)&gt;'Info Sheet'!$B$21,'Info Sheet'!$B$21,(AM302*AO302)),0)</f>
        <v>109</v>
      </c>
      <c r="AQ302">
        <f t="shared" si="51"/>
        <v>2490.65</v>
      </c>
      <c r="AR302">
        <f t="shared" si="52"/>
        <v>1530.65</v>
      </c>
    </row>
    <row r="303" spans="1:44">
      <c r="A303" s="44">
        <v>250</v>
      </c>
      <c r="B303" s="32">
        <v>0.15557840894473463</v>
      </c>
      <c r="C303" s="32">
        <f t="shared" si="53"/>
        <v>139</v>
      </c>
      <c r="D303" t="str">
        <f>LOOKUP(B303,'Info Sheet'!$L$2:$L$3,'Info Sheet'!$J$2:$J$3)</f>
        <v>Rainy, p</v>
      </c>
      <c r="E303">
        <f>IF(D303='Info Sheet'!$J$3,'Info Sheet'!$M$3,'Info Sheet'!$M$2)</f>
        <v>0.7</v>
      </c>
      <c r="F303">
        <f>ROUNDDOWN(IF((C303*E303)&gt;'Info Sheet'!$B$21,'Info Sheet'!$B$21,(C303*E303)),0)</f>
        <v>97</v>
      </c>
      <c r="G303">
        <f t="shared" si="56"/>
        <v>2216.4500000000003</v>
      </c>
      <c r="H303">
        <f t="shared" si="45"/>
        <v>1256.4500000000003</v>
      </c>
      <c r="M303" s="44">
        <v>250</v>
      </c>
      <c r="N303" s="32">
        <v>0.37515013224382798</v>
      </c>
      <c r="O303" s="32">
        <f t="shared" si="46"/>
        <v>165</v>
      </c>
      <c r="P303" t="str">
        <f>LOOKUP(N303,'Info Sheet'!$L$2:$L$3,'Info Sheet'!$J$2:$J$3)</f>
        <v>Rainy, p</v>
      </c>
      <c r="Q303">
        <f>IF(P303='Info Sheet'!$J$3,'Info Sheet'!$M$3,'Info Sheet'!$M$2)</f>
        <v>0.7</v>
      </c>
      <c r="R303">
        <f>ROUNDDOWN(IF((O303*Q303)&gt;'Info Sheet'!$B$21,'Info Sheet'!$B$21,(O303*Q303)),0)</f>
        <v>115</v>
      </c>
      <c r="S303">
        <f t="shared" si="47"/>
        <v>2627.75</v>
      </c>
      <c r="T303">
        <f t="shared" si="48"/>
        <v>1667.75</v>
      </c>
      <c r="Y303" s="44">
        <v>250</v>
      </c>
      <c r="Z303" s="32">
        <v>0.15199446120205962</v>
      </c>
      <c r="AA303" s="32">
        <f t="shared" si="54"/>
        <v>168</v>
      </c>
      <c r="AB303" t="str">
        <f>LOOKUP(Z303,'Info Sheet'!$L$2:$L$3,'Info Sheet'!$J$2:$J$3)</f>
        <v>Rainy, p</v>
      </c>
      <c r="AC303">
        <f>IF(AB303='Info Sheet'!$J$3,'Info Sheet'!$M$3,'Info Sheet'!$M$2)</f>
        <v>0.7</v>
      </c>
      <c r="AD303">
        <f>ROUNDDOWN(IF((AA303*AC303)&gt;'Info Sheet'!$B$21,'Info Sheet'!$B$21,(AA303*AC303)),0)</f>
        <v>117</v>
      </c>
      <c r="AE303">
        <f t="shared" si="49"/>
        <v>2673.4500000000003</v>
      </c>
      <c r="AF303">
        <f t="shared" si="50"/>
        <v>1713.4500000000003</v>
      </c>
      <c r="AK303" s="44">
        <v>250</v>
      </c>
      <c r="AL303" s="51">
        <v>0.23156631</v>
      </c>
      <c r="AM303" s="32">
        <f t="shared" si="55"/>
        <v>154</v>
      </c>
      <c r="AN303" t="str">
        <f>LOOKUP(AL303,'Info Sheet'!$L$2:$L$3,'Info Sheet'!$J$2:$J$3)</f>
        <v>Rainy, p</v>
      </c>
      <c r="AO303">
        <f>IF(AN303='Info Sheet'!$J$3,'Info Sheet'!$M$3,'Info Sheet'!$M$2)</f>
        <v>0.7</v>
      </c>
      <c r="AP303">
        <f>ROUNDDOWN(IF((AM303*AO303)&gt;'Info Sheet'!$B$21,'Info Sheet'!$B$21,(AM303*AO303)),0)</f>
        <v>107</v>
      </c>
      <c r="AQ303">
        <f t="shared" si="51"/>
        <v>2444.9500000000003</v>
      </c>
      <c r="AR303">
        <f t="shared" si="52"/>
        <v>1484.9500000000003</v>
      </c>
    </row>
    <row r="304" spans="1:44">
      <c r="A304" s="44">
        <v>251</v>
      </c>
      <c r="B304" s="32">
        <v>3.0283158240362207E-2</v>
      </c>
      <c r="C304" s="32">
        <f t="shared" si="53"/>
        <v>125</v>
      </c>
      <c r="D304" t="str">
        <f>LOOKUP(B304,'Info Sheet'!$L$2:$L$3,'Info Sheet'!$J$2:$J$3)</f>
        <v>Rainy, p</v>
      </c>
      <c r="E304">
        <f>IF(D304='Info Sheet'!$J$3,'Info Sheet'!$M$3,'Info Sheet'!$M$2)</f>
        <v>0.7</v>
      </c>
      <c r="F304">
        <f>ROUNDDOWN(IF((C304*E304)&gt;'Info Sheet'!$B$21,'Info Sheet'!$B$21,(C304*E304)),0)</f>
        <v>87</v>
      </c>
      <c r="G304">
        <f t="shared" si="56"/>
        <v>1987.95</v>
      </c>
      <c r="H304">
        <f t="shared" si="45"/>
        <v>1027.95</v>
      </c>
      <c r="M304" s="44">
        <v>251</v>
      </c>
      <c r="N304" s="32">
        <v>0.20708127703723378</v>
      </c>
      <c r="O304" s="32">
        <f t="shared" si="46"/>
        <v>157</v>
      </c>
      <c r="P304" t="str">
        <f>LOOKUP(N304,'Info Sheet'!$L$2:$L$3,'Info Sheet'!$J$2:$J$3)</f>
        <v>Rainy, p</v>
      </c>
      <c r="Q304">
        <f>IF(P304='Info Sheet'!$J$3,'Info Sheet'!$M$3,'Info Sheet'!$M$2)</f>
        <v>0.7</v>
      </c>
      <c r="R304">
        <f>ROUNDDOWN(IF((O304*Q304)&gt;'Info Sheet'!$B$21,'Info Sheet'!$B$21,(O304*Q304)),0)</f>
        <v>109</v>
      </c>
      <c r="S304">
        <f t="shared" si="47"/>
        <v>2490.65</v>
      </c>
      <c r="T304">
        <f t="shared" si="48"/>
        <v>1530.65</v>
      </c>
      <c r="Y304" s="44">
        <v>251</v>
      </c>
      <c r="Z304" s="32">
        <v>0.26871671330739</v>
      </c>
      <c r="AA304" s="32">
        <f t="shared" si="54"/>
        <v>175</v>
      </c>
      <c r="AB304" t="str">
        <f>LOOKUP(Z304,'Info Sheet'!$L$2:$L$3,'Info Sheet'!$J$2:$J$3)</f>
        <v>Rainy, p</v>
      </c>
      <c r="AC304">
        <f>IF(AB304='Info Sheet'!$J$3,'Info Sheet'!$M$3,'Info Sheet'!$M$2)</f>
        <v>0.7</v>
      </c>
      <c r="AD304">
        <f>ROUNDDOWN(IF((AA304*AC304)&gt;'Info Sheet'!$B$21,'Info Sheet'!$B$21,(AA304*AC304)),0)</f>
        <v>122</v>
      </c>
      <c r="AE304">
        <f t="shared" si="49"/>
        <v>2787.7000000000003</v>
      </c>
      <c r="AF304">
        <f t="shared" si="50"/>
        <v>1827.7000000000003</v>
      </c>
      <c r="AK304" s="44">
        <v>251</v>
      </c>
      <c r="AL304" s="51">
        <v>0.70843365000000003</v>
      </c>
      <c r="AM304" s="32">
        <f t="shared" si="55"/>
        <v>175</v>
      </c>
      <c r="AN304" t="str">
        <f>LOOKUP(AL304,'Info Sheet'!$L$2:$L$3,'Info Sheet'!$J$2:$J$3)</f>
        <v>Non-Rainy</v>
      </c>
      <c r="AO304">
        <f>IF(AN304='Info Sheet'!$J$3,'Info Sheet'!$M$3,'Info Sheet'!$M$2)</f>
        <v>1</v>
      </c>
      <c r="AP304">
        <f>ROUNDDOWN(IF((AM304*AO304)&gt;'Info Sheet'!$B$21,'Info Sheet'!$B$21,(AM304*AO304)),0)</f>
        <v>175</v>
      </c>
      <c r="AQ304">
        <f t="shared" si="51"/>
        <v>3998.7500000000005</v>
      </c>
      <c r="AR304">
        <f t="shared" si="52"/>
        <v>3038.7500000000005</v>
      </c>
    </row>
    <row r="305" spans="1:44">
      <c r="A305" s="44">
        <v>252</v>
      </c>
      <c r="B305" s="32">
        <v>0.70797101577721278</v>
      </c>
      <c r="C305" s="32">
        <f t="shared" si="53"/>
        <v>164</v>
      </c>
      <c r="D305" t="str">
        <f>LOOKUP(B305,'Info Sheet'!$L$2:$L$3,'Info Sheet'!$J$2:$J$3)</f>
        <v>Non-Rainy</v>
      </c>
      <c r="E305">
        <f>IF(D305='Info Sheet'!$J$3,'Info Sheet'!$M$3,'Info Sheet'!$M$2)</f>
        <v>1</v>
      </c>
      <c r="F305">
        <f>ROUNDDOWN(IF((C305*E305)&gt;'Info Sheet'!$B$21,'Info Sheet'!$B$21,(C305*E305)),0)</f>
        <v>164</v>
      </c>
      <c r="G305">
        <f t="shared" si="56"/>
        <v>3747.4</v>
      </c>
      <c r="H305">
        <f t="shared" si="45"/>
        <v>2787.4</v>
      </c>
      <c r="M305" s="44">
        <v>252</v>
      </c>
      <c r="N305" s="32">
        <v>0.69747377359175378</v>
      </c>
      <c r="O305" s="32">
        <f t="shared" si="46"/>
        <v>179</v>
      </c>
      <c r="P305" t="str">
        <f>LOOKUP(N305,'Info Sheet'!$L$2:$L$3,'Info Sheet'!$J$2:$J$3)</f>
        <v>Non-Rainy</v>
      </c>
      <c r="Q305">
        <f>IF(P305='Info Sheet'!$J$3,'Info Sheet'!$M$3,'Info Sheet'!$M$2)</f>
        <v>1</v>
      </c>
      <c r="R305">
        <f>ROUNDDOWN(IF((O305*Q305)&gt;'Info Sheet'!$B$21,'Info Sheet'!$B$21,(O305*Q305)),0)</f>
        <v>179</v>
      </c>
      <c r="S305">
        <f t="shared" si="47"/>
        <v>4090.15</v>
      </c>
      <c r="T305">
        <f t="shared" si="48"/>
        <v>3130.15</v>
      </c>
      <c r="Y305" s="44">
        <v>252</v>
      </c>
      <c r="Z305" s="32">
        <v>4.9286516609421738E-2</v>
      </c>
      <c r="AA305" s="32">
        <f t="shared" si="54"/>
        <v>157</v>
      </c>
      <c r="AB305" t="str">
        <f>LOOKUP(Z305,'Info Sheet'!$L$2:$L$3,'Info Sheet'!$J$2:$J$3)</f>
        <v>Rainy, p</v>
      </c>
      <c r="AC305">
        <f>IF(AB305='Info Sheet'!$J$3,'Info Sheet'!$M$3,'Info Sheet'!$M$2)</f>
        <v>0.7</v>
      </c>
      <c r="AD305">
        <f>ROUNDDOWN(IF((AA305*AC305)&gt;'Info Sheet'!$B$21,'Info Sheet'!$B$21,(AA305*AC305)),0)</f>
        <v>109</v>
      </c>
      <c r="AE305">
        <f t="shared" si="49"/>
        <v>2490.65</v>
      </c>
      <c r="AF305">
        <f t="shared" si="50"/>
        <v>1530.65</v>
      </c>
      <c r="AK305" s="44">
        <v>252</v>
      </c>
      <c r="AL305" s="51">
        <v>0.78646053999999999</v>
      </c>
      <c r="AM305" s="32">
        <f t="shared" si="55"/>
        <v>179</v>
      </c>
      <c r="AN305" t="str">
        <f>LOOKUP(AL305,'Info Sheet'!$L$2:$L$3,'Info Sheet'!$J$2:$J$3)</f>
        <v>Non-Rainy</v>
      </c>
      <c r="AO305">
        <f>IF(AN305='Info Sheet'!$J$3,'Info Sheet'!$M$3,'Info Sheet'!$M$2)</f>
        <v>1</v>
      </c>
      <c r="AP305">
        <f>ROUNDDOWN(IF((AM305*AO305)&gt;'Info Sheet'!$B$21,'Info Sheet'!$B$21,(AM305*AO305)),0)</f>
        <v>179</v>
      </c>
      <c r="AQ305">
        <f t="shared" si="51"/>
        <v>4090.15</v>
      </c>
      <c r="AR305">
        <f t="shared" si="52"/>
        <v>3130.15</v>
      </c>
    </row>
    <row r="306" spans="1:44">
      <c r="A306" s="44">
        <v>253</v>
      </c>
      <c r="B306" s="32">
        <v>0.66010747893791721</v>
      </c>
      <c r="C306" s="32">
        <f t="shared" si="53"/>
        <v>162</v>
      </c>
      <c r="D306" t="str">
        <f>LOOKUP(B306,'Info Sheet'!$L$2:$L$3,'Info Sheet'!$J$2:$J$3)</f>
        <v>Non-Rainy</v>
      </c>
      <c r="E306">
        <f>IF(D306='Info Sheet'!$J$3,'Info Sheet'!$M$3,'Info Sheet'!$M$2)</f>
        <v>1</v>
      </c>
      <c r="F306">
        <f>ROUNDDOWN(IF((C306*E306)&gt;'Info Sheet'!$B$21,'Info Sheet'!$B$21,(C306*E306)),0)</f>
        <v>162</v>
      </c>
      <c r="G306">
        <f t="shared" si="56"/>
        <v>3701.7000000000003</v>
      </c>
      <c r="H306">
        <f t="shared" si="45"/>
        <v>2741.7000000000003</v>
      </c>
      <c r="M306" s="44">
        <v>253</v>
      </c>
      <c r="N306" s="32">
        <v>0.32485840631162599</v>
      </c>
      <c r="O306" s="32">
        <f t="shared" si="46"/>
        <v>163</v>
      </c>
      <c r="P306" t="str">
        <f>LOOKUP(N306,'Info Sheet'!$L$2:$L$3,'Info Sheet'!$J$2:$J$3)</f>
        <v>Rainy, p</v>
      </c>
      <c r="Q306">
        <f>IF(P306='Info Sheet'!$J$3,'Info Sheet'!$M$3,'Info Sheet'!$M$2)</f>
        <v>0.7</v>
      </c>
      <c r="R306">
        <f>ROUNDDOWN(IF((O306*Q306)&gt;'Info Sheet'!$B$21,'Info Sheet'!$B$21,(O306*Q306)),0)</f>
        <v>114</v>
      </c>
      <c r="S306">
        <f t="shared" si="47"/>
        <v>2604.9</v>
      </c>
      <c r="T306">
        <f t="shared" si="48"/>
        <v>1644.9</v>
      </c>
      <c r="Y306" s="44">
        <v>253</v>
      </c>
      <c r="Z306" s="32">
        <v>0.15033661308818758</v>
      </c>
      <c r="AA306" s="32">
        <f t="shared" si="54"/>
        <v>168</v>
      </c>
      <c r="AB306" t="str">
        <f>LOOKUP(Z306,'Info Sheet'!$L$2:$L$3,'Info Sheet'!$J$2:$J$3)</f>
        <v>Rainy, p</v>
      </c>
      <c r="AC306">
        <f>IF(AB306='Info Sheet'!$J$3,'Info Sheet'!$M$3,'Info Sheet'!$M$2)</f>
        <v>0.7</v>
      </c>
      <c r="AD306">
        <f>ROUNDDOWN(IF((AA306*AC306)&gt;'Info Sheet'!$B$21,'Info Sheet'!$B$21,(AA306*AC306)),0)</f>
        <v>117</v>
      </c>
      <c r="AE306">
        <f t="shared" si="49"/>
        <v>2673.4500000000003</v>
      </c>
      <c r="AF306">
        <f t="shared" si="50"/>
        <v>1713.4500000000003</v>
      </c>
      <c r="AK306" s="44">
        <v>253</v>
      </c>
      <c r="AL306" s="51">
        <v>0.20639856000000001</v>
      </c>
      <c r="AM306" s="32">
        <f t="shared" si="55"/>
        <v>152</v>
      </c>
      <c r="AN306" t="str">
        <f>LOOKUP(AL306,'Info Sheet'!$L$2:$L$3,'Info Sheet'!$J$2:$J$3)</f>
        <v>Rainy, p</v>
      </c>
      <c r="AO306">
        <f>IF(AN306='Info Sheet'!$J$3,'Info Sheet'!$M$3,'Info Sheet'!$M$2)</f>
        <v>0.7</v>
      </c>
      <c r="AP306">
        <f>ROUNDDOWN(IF((AM306*AO306)&gt;'Info Sheet'!$B$21,'Info Sheet'!$B$21,(AM306*AO306)),0)</f>
        <v>106</v>
      </c>
      <c r="AQ306">
        <f t="shared" si="51"/>
        <v>2422.1000000000004</v>
      </c>
      <c r="AR306">
        <f t="shared" si="52"/>
        <v>1462.1000000000004</v>
      </c>
    </row>
    <row r="307" spans="1:44">
      <c r="A307" s="44">
        <v>254</v>
      </c>
      <c r="B307" s="32">
        <v>0.59252602819104383</v>
      </c>
      <c r="C307" s="32">
        <f t="shared" si="53"/>
        <v>159</v>
      </c>
      <c r="D307" t="str">
        <f>LOOKUP(B307,'Info Sheet'!$L$2:$L$3,'Info Sheet'!$J$2:$J$3)</f>
        <v>Non-Rainy</v>
      </c>
      <c r="E307">
        <f>IF(D307='Info Sheet'!$J$3,'Info Sheet'!$M$3,'Info Sheet'!$M$2)</f>
        <v>1</v>
      </c>
      <c r="F307">
        <f>ROUNDDOWN(IF((C307*E307)&gt;'Info Sheet'!$B$21,'Info Sheet'!$B$21,(C307*E307)),0)</f>
        <v>159</v>
      </c>
      <c r="G307">
        <f t="shared" si="56"/>
        <v>3633.15</v>
      </c>
      <c r="H307">
        <f t="shared" si="45"/>
        <v>2673.15</v>
      </c>
      <c r="M307" s="44">
        <v>254</v>
      </c>
      <c r="N307" s="32">
        <v>0.28675698535770278</v>
      </c>
      <c r="O307" s="32">
        <f t="shared" si="46"/>
        <v>161</v>
      </c>
      <c r="P307" t="str">
        <f>LOOKUP(N307,'Info Sheet'!$L$2:$L$3,'Info Sheet'!$J$2:$J$3)</f>
        <v>Rainy, p</v>
      </c>
      <c r="Q307">
        <f>IF(P307='Info Sheet'!$J$3,'Info Sheet'!$M$3,'Info Sheet'!$M$2)</f>
        <v>0.7</v>
      </c>
      <c r="R307">
        <f>ROUNDDOWN(IF((O307*Q307)&gt;'Info Sheet'!$B$21,'Info Sheet'!$B$21,(O307*Q307)),0)</f>
        <v>112</v>
      </c>
      <c r="S307">
        <f t="shared" si="47"/>
        <v>2559.2000000000003</v>
      </c>
      <c r="T307">
        <f t="shared" si="48"/>
        <v>1599.2000000000003</v>
      </c>
      <c r="Y307" s="44">
        <v>254</v>
      </c>
      <c r="Z307" s="32">
        <v>0.43759729964897154</v>
      </c>
      <c r="AA307" s="32">
        <f t="shared" si="54"/>
        <v>183</v>
      </c>
      <c r="AB307" t="str">
        <f>LOOKUP(Z307,'Info Sheet'!$L$2:$L$3,'Info Sheet'!$J$2:$J$3)</f>
        <v>Non-Rainy</v>
      </c>
      <c r="AC307">
        <f>IF(AB307='Info Sheet'!$J$3,'Info Sheet'!$M$3,'Info Sheet'!$M$2)</f>
        <v>1</v>
      </c>
      <c r="AD307">
        <f>ROUNDDOWN(IF((AA307*AC307)&gt;'Info Sheet'!$B$21,'Info Sheet'!$B$21,(AA307*AC307)),0)</f>
        <v>183</v>
      </c>
      <c r="AE307">
        <f t="shared" si="49"/>
        <v>4181.55</v>
      </c>
      <c r="AF307">
        <f t="shared" si="50"/>
        <v>3221.55</v>
      </c>
      <c r="AK307" s="44">
        <v>254</v>
      </c>
      <c r="AL307" s="51">
        <v>0.72716212000000002</v>
      </c>
      <c r="AM307" s="32">
        <f t="shared" si="55"/>
        <v>176</v>
      </c>
      <c r="AN307" t="str">
        <f>LOOKUP(AL307,'Info Sheet'!$L$2:$L$3,'Info Sheet'!$J$2:$J$3)</f>
        <v>Non-Rainy</v>
      </c>
      <c r="AO307">
        <f>IF(AN307='Info Sheet'!$J$3,'Info Sheet'!$M$3,'Info Sheet'!$M$2)</f>
        <v>1</v>
      </c>
      <c r="AP307">
        <f>ROUNDDOWN(IF((AM307*AO307)&gt;'Info Sheet'!$B$21,'Info Sheet'!$B$21,(AM307*AO307)),0)</f>
        <v>176</v>
      </c>
      <c r="AQ307">
        <f t="shared" si="51"/>
        <v>4021.6000000000004</v>
      </c>
      <c r="AR307">
        <f t="shared" si="52"/>
        <v>3061.6000000000004</v>
      </c>
    </row>
    <row r="308" spans="1:44">
      <c r="A308" s="44">
        <v>255</v>
      </c>
      <c r="B308" s="32">
        <v>0.37216860457378143</v>
      </c>
      <c r="C308" s="32">
        <f t="shared" si="53"/>
        <v>150</v>
      </c>
      <c r="D308" t="str">
        <f>LOOKUP(B308,'Info Sheet'!$L$2:$L$3,'Info Sheet'!$J$2:$J$3)</f>
        <v>Rainy, p</v>
      </c>
      <c r="E308">
        <f>IF(D308='Info Sheet'!$J$3,'Info Sheet'!$M$3,'Info Sheet'!$M$2)</f>
        <v>0.7</v>
      </c>
      <c r="F308">
        <f>ROUNDDOWN(IF((C308*E308)&gt;'Info Sheet'!$B$21,'Info Sheet'!$B$21,(C308*E308)),0)</f>
        <v>105</v>
      </c>
      <c r="G308">
        <f t="shared" si="56"/>
        <v>2399.25</v>
      </c>
      <c r="H308">
        <f t="shared" si="45"/>
        <v>1439.25</v>
      </c>
      <c r="M308" s="44">
        <v>255</v>
      </c>
      <c r="N308" s="32">
        <v>0.18147491603571142</v>
      </c>
      <c r="O308" s="32">
        <f t="shared" si="46"/>
        <v>156</v>
      </c>
      <c r="P308" t="str">
        <f>LOOKUP(N308,'Info Sheet'!$L$2:$L$3,'Info Sheet'!$J$2:$J$3)</f>
        <v>Rainy, p</v>
      </c>
      <c r="Q308">
        <f>IF(P308='Info Sheet'!$J$3,'Info Sheet'!$M$3,'Info Sheet'!$M$2)</f>
        <v>0.7</v>
      </c>
      <c r="R308">
        <f>ROUNDDOWN(IF((O308*Q308)&gt;'Info Sheet'!$B$21,'Info Sheet'!$B$21,(O308*Q308)),0)</f>
        <v>109</v>
      </c>
      <c r="S308">
        <f t="shared" si="47"/>
        <v>2490.65</v>
      </c>
      <c r="T308">
        <f t="shared" si="48"/>
        <v>1530.65</v>
      </c>
      <c r="Y308" s="44">
        <v>255</v>
      </c>
      <c r="Z308" s="32">
        <v>0.55071880165815557</v>
      </c>
      <c r="AA308" s="32">
        <f t="shared" si="54"/>
        <v>188</v>
      </c>
      <c r="AB308" t="str">
        <f>LOOKUP(Z308,'Info Sheet'!$L$2:$L$3,'Info Sheet'!$J$2:$J$3)</f>
        <v>Non-Rainy</v>
      </c>
      <c r="AC308">
        <f>IF(AB308='Info Sheet'!$J$3,'Info Sheet'!$M$3,'Info Sheet'!$M$2)</f>
        <v>1</v>
      </c>
      <c r="AD308">
        <f>ROUNDDOWN(IF((AA308*AC308)&gt;'Info Sheet'!$B$21,'Info Sheet'!$B$21,(AA308*AC308)),0)</f>
        <v>188</v>
      </c>
      <c r="AE308">
        <f t="shared" si="49"/>
        <v>4295.8</v>
      </c>
      <c r="AF308">
        <f t="shared" si="50"/>
        <v>3335.8</v>
      </c>
      <c r="AK308" s="44">
        <v>255</v>
      </c>
      <c r="AL308" s="51">
        <v>0.30085581</v>
      </c>
      <c r="AM308" s="32">
        <f t="shared" si="55"/>
        <v>157</v>
      </c>
      <c r="AN308" t="str">
        <f>LOOKUP(AL308,'Info Sheet'!$L$2:$L$3,'Info Sheet'!$J$2:$J$3)</f>
        <v>Rainy, p</v>
      </c>
      <c r="AO308">
        <f>IF(AN308='Info Sheet'!$J$3,'Info Sheet'!$M$3,'Info Sheet'!$M$2)</f>
        <v>0.7</v>
      </c>
      <c r="AP308">
        <f>ROUNDDOWN(IF((AM308*AO308)&gt;'Info Sheet'!$B$21,'Info Sheet'!$B$21,(AM308*AO308)),0)</f>
        <v>109</v>
      </c>
      <c r="AQ308">
        <f t="shared" si="51"/>
        <v>2490.65</v>
      </c>
      <c r="AR308">
        <f t="shared" si="52"/>
        <v>1530.65</v>
      </c>
    </row>
    <row r="309" spans="1:44">
      <c r="A309" s="44">
        <v>256</v>
      </c>
      <c r="B309" s="32">
        <v>0.51971575281292171</v>
      </c>
      <c r="C309" s="32">
        <f t="shared" si="53"/>
        <v>156</v>
      </c>
      <c r="D309" t="str">
        <f>LOOKUP(B309,'Info Sheet'!$L$2:$L$3,'Info Sheet'!$J$2:$J$3)</f>
        <v>Non-Rainy</v>
      </c>
      <c r="E309">
        <f>IF(D309='Info Sheet'!$J$3,'Info Sheet'!$M$3,'Info Sheet'!$M$2)</f>
        <v>1</v>
      </c>
      <c r="F309">
        <f>ROUNDDOWN(IF((C309*E309)&gt;'Info Sheet'!$B$21,'Info Sheet'!$B$21,(C309*E309)),0)</f>
        <v>156</v>
      </c>
      <c r="G309">
        <f t="shared" si="56"/>
        <v>3564.6000000000004</v>
      </c>
      <c r="H309">
        <f t="shared" si="45"/>
        <v>2604.6000000000004</v>
      </c>
      <c r="M309" s="44">
        <v>256</v>
      </c>
      <c r="N309" s="32">
        <v>0.71963027296275617</v>
      </c>
      <c r="O309" s="32">
        <f t="shared" si="46"/>
        <v>180</v>
      </c>
      <c r="P309" t="str">
        <f>LOOKUP(N309,'Info Sheet'!$L$2:$L$3,'Info Sheet'!$J$2:$J$3)</f>
        <v>Non-Rainy</v>
      </c>
      <c r="Q309">
        <f>IF(P309='Info Sheet'!$J$3,'Info Sheet'!$M$3,'Info Sheet'!$M$2)</f>
        <v>1</v>
      </c>
      <c r="R309">
        <f>ROUNDDOWN(IF((O309*Q309)&gt;'Info Sheet'!$B$21,'Info Sheet'!$B$21,(O309*Q309)),0)</f>
        <v>180</v>
      </c>
      <c r="S309">
        <f t="shared" si="47"/>
        <v>4113</v>
      </c>
      <c r="T309">
        <f t="shared" si="48"/>
        <v>3153</v>
      </c>
      <c r="Y309" s="44">
        <v>256</v>
      </c>
      <c r="Z309" s="32">
        <v>0.9498700551372129</v>
      </c>
      <c r="AA309" s="32">
        <f t="shared" si="54"/>
        <v>215</v>
      </c>
      <c r="AB309" t="str">
        <f>LOOKUP(Z309,'Info Sheet'!$L$2:$L$3,'Info Sheet'!$J$2:$J$3)</f>
        <v>Non-Rainy</v>
      </c>
      <c r="AC309">
        <f>IF(AB309='Info Sheet'!$J$3,'Info Sheet'!$M$3,'Info Sheet'!$M$2)</f>
        <v>1</v>
      </c>
      <c r="AD309">
        <f>ROUNDDOWN(IF((AA309*AC309)&gt;'Info Sheet'!$B$21,'Info Sheet'!$B$21,(AA309*AC309)),0)</f>
        <v>188</v>
      </c>
      <c r="AE309">
        <f t="shared" si="49"/>
        <v>4295.8</v>
      </c>
      <c r="AF309">
        <f t="shared" si="50"/>
        <v>3335.8</v>
      </c>
      <c r="AK309" s="44">
        <v>256</v>
      </c>
      <c r="AL309" s="51">
        <v>0.90147186999999995</v>
      </c>
      <c r="AM309" s="32">
        <f t="shared" si="55"/>
        <v>187</v>
      </c>
      <c r="AN309" t="str">
        <f>LOOKUP(AL309,'Info Sheet'!$L$2:$L$3,'Info Sheet'!$J$2:$J$3)</f>
        <v>Non-Rainy</v>
      </c>
      <c r="AO309">
        <f>IF(AN309='Info Sheet'!$J$3,'Info Sheet'!$M$3,'Info Sheet'!$M$2)</f>
        <v>1</v>
      </c>
      <c r="AP309">
        <f>ROUNDDOWN(IF((AM309*AO309)&gt;'Info Sheet'!$B$21,'Info Sheet'!$B$21,(AM309*AO309)),0)</f>
        <v>187</v>
      </c>
      <c r="AQ309">
        <f t="shared" si="51"/>
        <v>4272.95</v>
      </c>
      <c r="AR309">
        <f t="shared" si="52"/>
        <v>3312.95</v>
      </c>
    </row>
    <row r="310" spans="1:44">
      <c r="A310" s="44">
        <v>257</v>
      </c>
      <c r="B310" s="32">
        <v>0.4787409483801236</v>
      </c>
      <c r="C310" s="32">
        <f t="shared" si="53"/>
        <v>155</v>
      </c>
      <c r="D310" t="str">
        <f>LOOKUP(B310,'Info Sheet'!$L$2:$L$3,'Info Sheet'!$J$2:$J$3)</f>
        <v>Non-Rainy</v>
      </c>
      <c r="E310">
        <f>IF(D310='Info Sheet'!$J$3,'Info Sheet'!$M$3,'Info Sheet'!$M$2)</f>
        <v>1</v>
      </c>
      <c r="F310">
        <f>ROUNDDOWN(IF((C310*E310)&gt;'Info Sheet'!$B$21,'Info Sheet'!$B$21,(C310*E310)),0)</f>
        <v>155</v>
      </c>
      <c r="G310">
        <f t="shared" si="56"/>
        <v>3541.75</v>
      </c>
      <c r="H310">
        <f t="shared" ref="H310:H373" si="57">G310-$J$48</f>
        <v>2581.75</v>
      </c>
      <c r="M310" s="44">
        <v>257</v>
      </c>
      <c r="N310" s="32">
        <v>0.83315675473179462</v>
      </c>
      <c r="O310" s="32">
        <f t="shared" ref="O310:O373" si="58">ROUNDDOWN(_xlfn.NORM.INV(N310,$M$36,$M$40),0)</f>
        <v>187</v>
      </c>
      <c r="P310" t="str">
        <f>LOOKUP(N310,'Info Sheet'!$L$2:$L$3,'Info Sheet'!$J$2:$J$3)</f>
        <v>Non-Rainy</v>
      </c>
      <c r="Q310">
        <f>IF(P310='Info Sheet'!$J$3,'Info Sheet'!$M$3,'Info Sheet'!$M$2)</f>
        <v>1</v>
      </c>
      <c r="R310">
        <f>ROUNDDOWN(IF((O310*Q310)&gt;'Info Sheet'!$B$21,'Info Sheet'!$B$21,(O310*Q310)),0)</f>
        <v>187</v>
      </c>
      <c r="S310">
        <f t="shared" ref="S310:S373" si="59">R310*$V$47</f>
        <v>4272.95</v>
      </c>
      <c r="T310">
        <f t="shared" ref="T310:T373" si="60">S310-$V$48</f>
        <v>3312.95</v>
      </c>
      <c r="Y310" s="44">
        <v>257</v>
      </c>
      <c r="Z310" s="32">
        <v>0.70378957892698246</v>
      </c>
      <c r="AA310" s="32">
        <f t="shared" si="54"/>
        <v>195</v>
      </c>
      <c r="AB310" t="str">
        <f>LOOKUP(Z310,'Info Sheet'!$L$2:$L$3,'Info Sheet'!$J$2:$J$3)</f>
        <v>Non-Rainy</v>
      </c>
      <c r="AC310">
        <f>IF(AB310='Info Sheet'!$J$3,'Info Sheet'!$M$3,'Info Sheet'!$M$2)</f>
        <v>1</v>
      </c>
      <c r="AD310">
        <f>ROUNDDOWN(IF((AA310*AC310)&gt;'Info Sheet'!$B$21,'Info Sheet'!$B$21,(AA310*AC310)),0)</f>
        <v>188</v>
      </c>
      <c r="AE310">
        <f t="shared" ref="AE310:AE373" si="61">AD310*$AH$47</f>
        <v>4295.8</v>
      </c>
      <c r="AF310">
        <f t="shared" ref="AF310:AF373" si="62">AE310-$AH$48</f>
        <v>3335.8</v>
      </c>
      <c r="AK310" s="44">
        <v>257</v>
      </c>
      <c r="AL310" s="51">
        <v>0.99567448000000003</v>
      </c>
      <c r="AM310" s="32">
        <f t="shared" si="55"/>
        <v>209</v>
      </c>
      <c r="AN310" t="str">
        <f>LOOKUP(AL310,'Info Sheet'!$L$2:$L$3,'Info Sheet'!$J$2:$J$3)</f>
        <v>Non-Rainy</v>
      </c>
      <c r="AO310">
        <f>IF(AN310='Info Sheet'!$J$3,'Info Sheet'!$M$3,'Info Sheet'!$M$2)</f>
        <v>1</v>
      </c>
      <c r="AP310">
        <f>ROUNDDOWN(IF((AM310*AO310)&gt;'Info Sheet'!$B$21,'Info Sheet'!$B$21,(AM310*AO310)),0)</f>
        <v>188</v>
      </c>
      <c r="AQ310">
        <f t="shared" ref="AQ310:AQ373" si="63">AP310*$AT$47</f>
        <v>4295.8</v>
      </c>
      <c r="AR310">
        <f t="shared" ref="AR310:AR373" si="64">AQ310-$AT$48</f>
        <v>3335.8</v>
      </c>
    </row>
    <row r="311" spans="1:44">
      <c r="A311" s="44">
        <v>258</v>
      </c>
      <c r="B311" s="32">
        <v>0.47486126804850004</v>
      </c>
      <c r="C311" s="32">
        <f t="shared" ref="C311:C374" si="65">ROUNDDOWN(_xlfn.NORM.INV(B311,$B$36,$B$40),0)</f>
        <v>154</v>
      </c>
      <c r="D311" t="str">
        <f>LOOKUP(B311,'Info Sheet'!$L$2:$L$3,'Info Sheet'!$J$2:$J$3)</f>
        <v>Non-Rainy</v>
      </c>
      <c r="E311">
        <f>IF(D311='Info Sheet'!$J$3,'Info Sheet'!$M$3,'Info Sheet'!$M$2)</f>
        <v>1</v>
      </c>
      <c r="F311">
        <f>ROUNDDOWN(IF((C311*E311)&gt;'Info Sheet'!$B$21,'Info Sheet'!$B$21,(C311*E311)),0)</f>
        <v>154</v>
      </c>
      <c r="G311">
        <f t="shared" si="56"/>
        <v>3518.9</v>
      </c>
      <c r="H311">
        <f t="shared" si="57"/>
        <v>2558.9</v>
      </c>
      <c r="M311" s="44">
        <v>258</v>
      </c>
      <c r="N311" s="32">
        <v>0.20160688077588129</v>
      </c>
      <c r="O311" s="32">
        <f t="shared" si="58"/>
        <v>157</v>
      </c>
      <c r="P311" t="str">
        <f>LOOKUP(N311,'Info Sheet'!$L$2:$L$3,'Info Sheet'!$J$2:$J$3)</f>
        <v>Rainy, p</v>
      </c>
      <c r="Q311">
        <f>IF(P311='Info Sheet'!$J$3,'Info Sheet'!$M$3,'Info Sheet'!$M$2)</f>
        <v>0.7</v>
      </c>
      <c r="R311">
        <f>ROUNDDOWN(IF((O311*Q311)&gt;'Info Sheet'!$B$21,'Info Sheet'!$B$21,(O311*Q311)),0)</f>
        <v>109</v>
      </c>
      <c r="S311">
        <f t="shared" si="59"/>
        <v>2490.65</v>
      </c>
      <c r="T311">
        <f t="shared" si="60"/>
        <v>1530.65</v>
      </c>
      <c r="Y311" s="44">
        <v>258</v>
      </c>
      <c r="Z311" s="32">
        <v>0.23260609466561644</v>
      </c>
      <c r="AA311" s="32">
        <f t="shared" ref="AA311:AA374" si="66">ROUNDDOWN(_xlfn.NORM.INV(Z311,$Y$36,$Y$40),0)</f>
        <v>173</v>
      </c>
      <c r="AB311" t="str">
        <f>LOOKUP(Z311,'Info Sheet'!$L$2:$L$3,'Info Sheet'!$J$2:$J$3)</f>
        <v>Rainy, p</v>
      </c>
      <c r="AC311">
        <f>IF(AB311='Info Sheet'!$J$3,'Info Sheet'!$M$3,'Info Sheet'!$M$2)</f>
        <v>0.7</v>
      </c>
      <c r="AD311">
        <f>ROUNDDOWN(IF((AA311*AC311)&gt;'Info Sheet'!$B$21,'Info Sheet'!$B$21,(AA311*AC311)),0)</f>
        <v>121</v>
      </c>
      <c r="AE311">
        <f t="shared" si="61"/>
        <v>2764.8500000000004</v>
      </c>
      <c r="AF311">
        <f t="shared" si="62"/>
        <v>1804.8500000000004</v>
      </c>
      <c r="AK311" s="44">
        <v>258</v>
      </c>
      <c r="AL311" s="51">
        <v>0.38144792999999999</v>
      </c>
      <c r="AM311" s="32">
        <f t="shared" ref="AM311:AM374" si="67">ROUNDDOWN(_xlfn.NORM.INV(AL311,$AK$36,$AK$40),0)</f>
        <v>161</v>
      </c>
      <c r="AN311" t="str">
        <f>LOOKUP(AL311,'Info Sheet'!$L$2:$L$3,'Info Sheet'!$J$2:$J$3)</f>
        <v>Rainy, p</v>
      </c>
      <c r="AO311">
        <f>IF(AN311='Info Sheet'!$J$3,'Info Sheet'!$M$3,'Info Sheet'!$M$2)</f>
        <v>0.7</v>
      </c>
      <c r="AP311">
        <f>ROUNDDOWN(IF((AM311*AO311)&gt;'Info Sheet'!$B$21,'Info Sheet'!$B$21,(AM311*AO311)),0)</f>
        <v>112</v>
      </c>
      <c r="AQ311">
        <f t="shared" si="63"/>
        <v>2559.2000000000003</v>
      </c>
      <c r="AR311">
        <f t="shared" si="64"/>
        <v>1599.2000000000003</v>
      </c>
    </row>
    <row r="312" spans="1:44">
      <c r="A312" s="44">
        <v>259</v>
      </c>
      <c r="B312" s="32">
        <v>0.33232955199205871</v>
      </c>
      <c r="C312" s="32">
        <f t="shared" si="65"/>
        <v>149</v>
      </c>
      <c r="D312" t="str">
        <f>LOOKUP(B312,'Info Sheet'!$L$2:$L$3,'Info Sheet'!$J$2:$J$3)</f>
        <v>Rainy, p</v>
      </c>
      <c r="E312">
        <f>IF(D312='Info Sheet'!$J$3,'Info Sheet'!$M$3,'Info Sheet'!$M$2)</f>
        <v>0.7</v>
      </c>
      <c r="F312">
        <f>ROUNDDOWN(IF((C312*E312)&gt;'Info Sheet'!$B$21,'Info Sheet'!$B$21,(C312*E312)),0)</f>
        <v>104</v>
      </c>
      <c r="G312">
        <f t="shared" si="56"/>
        <v>2376.4</v>
      </c>
      <c r="H312">
        <f t="shared" si="57"/>
        <v>1416.4</v>
      </c>
      <c r="M312" s="44">
        <v>259</v>
      </c>
      <c r="N312" s="32">
        <v>0.89177885819591196</v>
      </c>
      <c r="O312" s="32">
        <f t="shared" si="58"/>
        <v>191</v>
      </c>
      <c r="P312" t="str">
        <f>LOOKUP(N312,'Info Sheet'!$L$2:$L$3,'Info Sheet'!$J$2:$J$3)</f>
        <v>Non-Rainy</v>
      </c>
      <c r="Q312">
        <f>IF(P312='Info Sheet'!$J$3,'Info Sheet'!$M$3,'Info Sheet'!$M$2)</f>
        <v>1</v>
      </c>
      <c r="R312">
        <f>ROUNDDOWN(IF((O312*Q312)&gt;'Info Sheet'!$B$21,'Info Sheet'!$B$21,(O312*Q312)),0)</f>
        <v>188</v>
      </c>
      <c r="S312">
        <f t="shared" si="59"/>
        <v>4295.8</v>
      </c>
      <c r="T312">
        <f t="shared" si="60"/>
        <v>3335.8</v>
      </c>
      <c r="Y312" s="44">
        <v>259</v>
      </c>
      <c r="Z312" s="32">
        <v>0.52869018901829434</v>
      </c>
      <c r="AA312" s="32">
        <f t="shared" si="66"/>
        <v>187</v>
      </c>
      <c r="AB312" t="str">
        <f>LOOKUP(Z312,'Info Sheet'!$L$2:$L$3,'Info Sheet'!$J$2:$J$3)</f>
        <v>Non-Rainy</v>
      </c>
      <c r="AC312">
        <f>IF(AB312='Info Sheet'!$J$3,'Info Sheet'!$M$3,'Info Sheet'!$M$2)</f>
        <v>1</v>
      </c>
      <c r="AD312">
        <f>ROUNDDOWN(IF((AA312*AC312)&gt;'Info Sheet'!$B$21,'Info Sheet'!$B$21,(AA312*AC312)),0)</f>
        <v>187</v>
      </c>
      <c r="AE312">
        <f t="shared" si="61"/>
        <v>4272.95</v>
      </c>
      <c r="AF312">
        <f t="shared" si="62"/>
        <v>3312.95</v>
      </c>
      <c r="AK312" s="44">
        <v>259</v>
      </c>
      <c r="AL312" s="51">
        <v>0.82484314999999997</v>
      </c>
      <c r="AM312" s="32">
        <f t="shared" si="67"/>
        <v>181</v>
      </c>
      <c r="AN312" t="str">
        <f>LOOKUP(AL312,'Info Sheet'!$L$2:$L$3,'Info Sheet'!$J$2:$J$3)</f>
        <v>Non-Rainy</v>
      </c>
      <c r="AO312">
        <f>IF(AN312='Info Sheet'!$J$3,'Info Sheet'!$M$3,'Info Sheet'!$M$2)</f>
        <v>1</v>
      </c>
      <c r="AP312">
        <f>ROUNDDOWN(IF((AM312*AO312)&gt;'Info Sheet'!$B$21,'Info Sheet'!$B$21,(AM312*AO312)),0)</f>
        <v>181</v>
      </c>
      <c r="AQ312">
        <f t="shared" si="63"/>
        <v>4135.8500000000004</v>
      </c>
      <c r="AR312">
        <f t="shared" si="64"/>
        <v>3175.8500000000004</v>
      </c>
    </row>
    <row r="313" spans="1:44">
      <c r="A313" s="44">
        <v>260</v>
      </c>
      <c r="B313" s="32">
        <v>0.35000942745140662</v>
      </c>
      <c r="C313" s="32">
        <f t="shared" si="65"/>
        <v>149</v>
      </c>
      <c r="D313" t="str">
        <f>LOOKUP(B313,'Info Sheet'!$L$2:$L$3,'Info Sheet'!$J$2:$J$3)</f>
        <v>Rainy, p</v>
      </c>
      <c r="E313">
        <f>IF(D313='Info Sheet'!$J$3,'Info Sheet'!$M$3,'Info Sheet'!$M$2)</f>
        <v>0.7</v>
      </c>
      <c r="F313">
        <f>ROUNDDOWN(IF((C313*E313)&gt;'Info Sheet'!$B$21,'Info Sheet'!$B$21,(C313*E313)),0)</f>
        <v>104</v>
      </c>
      <c r="G313">
        <f t="shared" si="56"/>
        <v>2376.4</v>
      </c>
      <c r="H313">
        <f t="shared" si="57"/>
        <v>1416.4</v>
      </c>
      <c r="M313" s="44">
        <v>260</v>
      </c>
      <c r="N313" s="32">
        <v>0.36289085645641628</v>
      </c>
      <c r="O313" s="32">
        <f t="shared" si="58"/>
        <v>165</v>
      </c>
      <c r="P313" t="str">
        <f>LOOKUP(N313,'Info Sheet'!$L$2:$L$3,'Info Sheet'!$J$2:$J$3)</f>
        <v>Rainy, p</v>
      </c>
      <c r="Q313">
        <f>IF(P313='Info Sheet'!$J$3,'Info Sheet'!$M$3,'Info Sheet'!$M$2)</f>
        <v>0.7</v>
      </c>
      <c r="R313">
        <f>ROUNDDOWN(IF((O313*Q313)&gt;'Info Sheet'!$B$21,'Info Sheet'!$B$21,(O313*Q313)),0)</f>
        <v>115</v>
      </c>
      <c r="S313">
        <f t="shared" si="59"/>
        <v>2627.75</v>
      </c>
      <c r="T313">
        <f t="shared" si="60"/>
        <v>1667.75</v>
      </c>
      <c r="Y313" s="44">
        <v>260</v>
      </c>
      <c r="Z313" s="32">
        <v>0.44398847647457229</v>
      </c>
      <c r="AA313" s="32">
        <f t="shared" si="66"/>
        <v>183</v>
      </c>
      <c r="AB313" t="str">
        <f>LOOKUP(Z313,'Info Sheet'!$L$2:$L$3,'Info Sheet'!$J$2:$J$3)</f>
        <v>Non-Rainy</v>
      </c>
      <c r="AC313">
        <f>IF(AB313='Info Sheet'!$J$3,'Info Sheet'!$M$3,'Info Sheet'!$M$2)</f>
        <v>1</v>
      </c>
      <c r="AD313">
        <f>ROUNDDOWN(IF((AA313*AC313)&gt;'Info Sheet'!$B$21,'Info Sheet'!$B$21,(AA313*AC313)),0)</f>
        <v>183</v>
      </c>
      <c r="AE313">
        <f t="shared" si="61"/>
        <v>4181.55</v>
      </c>
      <c r="AF313">
        <f t="shared" si="62"/>
        <v>3221.55</v>
      </c>
      <c r="AK313" s="44">
        <v>260</v>
      </c>
      <c r="AL313" s="51">
        <v>0.22724029000000001</v>
      </c>
      <c r="AM313" s="32">
        <f t="shared" si="67"/>
        <v>154</v>
      </c>
      <c r="AN313" t="str">
        <f>LOOKUP(AL313,'Info Sheet'!$L$2:$L$3,'Info Sheet'!$J$2:$J$3)</f>
        <v>Rainy, p</v>
      </c>
      <c r="AO313">
        <f>IF(AN313='Info Sheet'!$J$3,'Info Sheet'!$M$3,'Info Sheet'!$M$2)</f>
        <v>0.7</v>
      </c>
      <c r="AP313">
        <f>ROUNDDOWN(IF((AM313*AO313)&gt;'Info Sheet'!$B$21,'Info Sheet'!$B$21,(AM313*AO313)),0)</f>
        <v>107</v>
      </c>
      <c r="AQ313">
        <f t="shared" si="63"/>
        <v>2444.9500000000003</v>
      </c>
      <c r="AR313">
        <f t="shared" si="64"/>
        <v>1484.9500000000003</v>
      </c>
    </row>
    <row r="314" spans="1:44">
      <c r="A314" s="44">
        <v>261</v>
      </c>
      <c r="B314" s="32">
        <v>0.6471011315651094</v>
      </c>
      <c r="C314" s="32">
        <f t="shared" si="65"/>
        <v>162</v>
      </c>
      <c r="D314" t="str">
        <f>LOOKUP(B314,'Info Sheet'!$L$2:$L$3,'Info Sheet'!$J$2:$J$3)</f>
        <v>Non-Rainy</v>
      </c>
      <c r="E314">
        <f>IF(D314='Info Sheet'!$J$3,'Info Sheet'!$M$3,'Info Sheet'!$M$2)</f>
        <v>1</v>
      </c>
      <c r="F314">
        <f>ROUNDDOWN(IF((C314*E314)&gt;'Info Sheet'!$B$21,'Info Sheet'!$B$21,(C314*E314)),0)</f>
        <v>162</v>
      </c>
      <c r="G314">
        <f t="shared" si="56"/>
        <v>3701.7000000000003</v>
      </c>
      <c r="H314">
        <f t="shared" si="57"/>
        <v>2741.7000000000003</v>
      </c>
      <c r="M314" s="44">
        <v>261</v>
      </c>
      <c r="N314" s="32">
        <v>0.53516093908465479</v>
      </c>
      <c r="O314" s="32">
        <f t="shared" si="58"/>
        <v>172</v>
      </c>
      <c r="P314" t="str">
        <f>LOOKUP(N314,'Info Sheet'!$L$2:$L$3,'Info Sheet'!$J$2:$J$3)</f>
        <v>Non-Rainy</v>
      </c>
      <c r="Q314">
        <f>IF(P314='Info Sheet'!$J$3,'Info Sheet'!$M$3,'Info Sheet'!$M$2)</f>
        <v>1</v>
      </c>
      <c r="R314">
        <f>ROUNDDOWN(IF((O314*Q314)&gt;'Info Sheet'!$B$21,'Info Sheet'!$B$21,(O314*Q314)),0)</f>
        <v>172</v>
      </c>
      <c r="S314">
        <f t="shared" si="59"/>
        <v>3930.2000000000003</v>
      </c>
      <c r="T314">
        <f t="shared" si="60"/>
        <v>2970.2000000000003</v>
      </c>
      <c r="Y314" s="44">
        <v>261</v>
      </c>
      <c r="Z314" s="32">
        <v>0.12000247412518061</v>
      </c>
      <c r="AA314" s="32">
        <f t="shared" si="66"/>
        <v>165</v>
      </c>
      <c r="AB314" t="str">
        <f>LOOKUP(Z314,'Info Sheet'!$L$2:$L$3,'Info Sheet'!$J$2:$J$3)</f>
        <v>Rainy, p</v>
      </c>
      <c r="AC314">
        <f>IF(AB314='Info Sheet'!$J$3,'Info Sheet'!$M$3,'Info Sheet'!$M$2)</f>
        <v>0.7</v>
      </c>
      <c r="AD314">
        <f>ROUNDDOWN(IF((AA314*AC314)&gt;'Info Sheet'!$B$21,'Info Sheet'!$B$21,(AA314*AC314)),0)</f>
        <v>115</v>
      </c>
      <c r="AE314">
        <f t="shared" si="61"/>
        <v>2627.75</v>
      </c>
      <c r="AF314">
        <f t="shared" si="62"/>
        <v>1667.75</v>
      </c>
      <c r="AK314" s="44">
        <v>261</v>
      </c>
      <c r="AL314" s="51">
        <v>0.99638897000000004</v>
      </c>
      <c r="AM314" s="32">
        <f t="shared" si="67"/>
        <v>210</v>
      </c>
      <c r="AN314" t="str">
        <f>LOOKUP(AL314,'Info Sheet'!$L$2:$L$3,'Info Sheet'!$J$2:$J$3)</f>
        <v>Non-Rainy</v>
      </c>
      <c r="AO314">
        <f>IF(AN314='Info Sheet'!$J$3,'Info Sheet'!$M$3,'Info Sheet'!$M$2)</f>
        <v>1</v>
      </c>
      <c r="AP314">
        <f>ROUNDDOWN(IF((AM314*AO314)&gt;'Info Sheet'!$B$21,'Info Sheet'!$B$21,(AM314*AO314)),0)</f>
        <v>188</v>
      </c>
      <c r="AQ314">
        <f t="shared" si="63"/>
        <v>4295.8</v>
      </c>
      <c r="AR314">
        <f t="shared" si="64"/>
        <v>3335.8</v>
      </c>
    </row>
    <row r="315" spans="1:44">
      <c r="A315" s="44">
        <v>262</v>
      </c>
      <c r="B315" s="32">
        <v>0.22700785441672788</v>
      </c>
      <c r="C315" s="32">
        <f t="shared" si="65"/>
        <v>144</v>
      </c>
      <c r="D315" t="str">
        <f>LOOKUP(B315,'Info Sheet'!$L$2:$L$3,'Info Sheet'!$J$2:$J$3)</f>
        <v>Rainy, p</v>
      </c>
      <c r="E315">
        <f>IF(D315='Info Sheet'!$J$3,'Info Sheet'!$M$3,'Info Sheet'!$M$2)</f>
        <v>0.7</v>
      </c>
      <c r="F315">
        <f>ROUNDDOWN(IF((C315*E315)&gt;'Info Sheet'!$B$21,'Info Sheet'!$B$21,(C315*E315)),0)</f>
        <v>100</v>
      </c>
      <c r="G315">
        <f t="shared" si="56"/>
        <v>2285</v>
      </c>
      <c r="H315">
        <f t="shared" si="57"/>
        <v>1325</v>
      </c>
      <c r="M315" s="44">
        <v>262</v>
      </c>
      <c r="N315" s="32">
        <v>0.62275461910150676</v>
      </c>
      <c r="O315" s="32">
        <f t="shared" si="58"/>
        <v>176</v>
      </c>
      <c r="P315" t="str">
        <f>LOOKUP(N315,'Info Sheet'!$L$2:$L$3,'Info Sheet'!$J$2:$J$3)</f>
        <v>Non-Rainy</v>
      </c>
      <c r="Q315">
        <f>IF(P315='Info Sheet'!$J$3,'Info Sheet'!$M$3,'Info Sheet'!$M$2)</f>
        <v>1</v>
      </c>
      <c r="R315">
        <f>ROUNDDOWN(IF((O315*Q315)&gt;'Info Sheet'!$B$21,'Info Sheet'!$B$21,(O315*Q315)),0)</f>
        <v>176</v>
      </c>
      <c r="S315">
        <f t="shared" si="59"/>
        <v>4021.6000000000004</v>
      </c>
      <c r="T315">
        <f t="shared" si="60"/>
        <v>3061.6000000000004</v>
      </c>
      <c r="Y315" s="44">
        <v>262</v>
      </c>
      <c r="Z315" s="32">
        <v>0.14983135863476427</v>
      </c>
      <c r="AA315" s="32">
        <f t="shared" si="66"/>
        <v>168</v>
      </c>
      <c r="AB315" t="str">
        <f>LOOKUP(Z315,'Info Sheet'!$L$2:$L$3,'Info Sheet'!$J$2:$J$3)</f>
        <v>Rainy, p</v>
      </c>
      <c r="AC315">
        <f>IF(AB315='Info Sheet'!$J$3,'Info Sheet'!$M$3,'Info Sheet'!$M$2)</f>
        <v>0.7</v>
      </c>
      <c r="AD315">
        <f>ROUNDDOWN(IF((AA315*AC315)&gt;'Info Sheet'!$B$21,'Info Sheet'!$B$21,(AA315*AC315)),0)</f>
        <v>117</v>
      </c>
      <c r="AE315">
        <f t="shared" si="61"/>
        <v>2673.4500000000003</v>
      </c>
      <c r="AF315">
        <f t="shared" si="62"/>
        <v>1713.4500000000003</v>
      </c>
      <c r="AK315" s="44">
        <v>262</v>
      </c>
      <c r="AL315" s="51">
        <v>0.19055552000000001</v>
      </c>
      <c r="AM315" s="32">
        <f t="shared" si="67"/>
        <v>151</v>
      </c>
      <c r="AN315" t="str">
        <f>LOOKUP(AL315,'Info Sheet'!$L$2:$L$3,'Info Sheet'!$J$2:$J$3)</f>
        <v>Rainy, p</v>
      </c>
      <c r="AO315">
        <f>IF(AN315='Info Sheet'!$J$3,'Info Sheet'!$M$3,'Info Sheet'!$M$2)</f>
        <v>0.7</v>
      </c>
      <c r="AP315">
        <f>ROUNDDOWN(IF((AM315*AO315)&gt;'Info Sheet'!$B$21,'Info Sheet'!$B$21,(AM315*AO315)),0)</f>
        <v>105</v>
      </c>
      <c r="AQ315">
        <f t="shared" si="63"/>
        <v>2399.25</v>
      </c>
      <c r="AR315">
        <f t="shared" si="64"/>
        <v>1439.25</v>
      </c>
    </row>
    <row r="316" spans="1:44">
      <c r="A316" s="44">
        <v>263</v>
      </c>
      <c r="B316" s="32">
        <v>0.28223683583973103</v>
      </c>
      <c r="C316" s="32">
        <f t="shared" si="65"/>
        <v>146</v>
      </c>
      <c r="D316" t="str">
        <f>LOOKUP(B316,'Info Sheet'!$L$2:$L$3,'Info Sheet'!$J$2:$J$3)</f>
        <v>Rainy, p</v>
      </c>
      <c r="E316">
        <f>IF(D316='Info Sheet'!$J$3,'Info Sheet'!$M$3,'Info Sheet'!$M$2)</f>
        <v>0.7</v>
      </c>
      <c r="F316">
        <f>ROUNDDOWN(IF((C316*E316)&gt;'Info Sheet'!$B$21,'Info Sheet'!$B$21,(C316*E316)),0)</f>
        <v>102</v>
      </c>
      <c r="G316">
        <f t="shared" si="56"/>
        <v>2330.7000000000003</v>
      </c>
      <c r="H316">
        <f t="shared" si="57"/>
        <v>1370.7000000000003</v>
      </c>
      <c r="M316" s="44">
        <v>263</v>
      </c>
      <c r="N316" s="32">
        <v>0.85659240743783194</v>
      </c>
      <c r="O316" s="32">
        <f t="shared" si="58"/>
        <v>188</v>
      </c>
      <c r="P316" t="str">
        <f>LOOKUP(N316,'Info Sheet'!$L$2:$L$3,'Info Sheet'!$J$2:$J$3)</f>
        <v>Non-Rainy</v>
      </c>
      <c r="Q316">
        <f>IF(P316='Info Sheet'!$J$3,'Info Sheet'!$M$3,'Info Sheet'!$M$2)</f>
        <v>1</v>
      </c>
      <c r="R316">
        <f>ROUNDDOWN(IF((O316*Q316)&gt;'Info Sheet'!$B$21,'Info Sheet'!$B$21,(O316*Q316)),0)</f>
        <v>188</v>
      </c>
      <c r="S316">
        <f t="shared" si="59"/>
        <v>4295.8</v>
      </c>
      <c r="T316">
        <f t="shared" si="60"/>
        <v>3335.8</v>
      </c>
      <c r="Y316" s="44">
        <v>263</v>
      </c>
      <c r="Z316" s="32">
        <v>0.64850977384132846</v>
      </c>
      <c r="AA316" s="32">
        <f t="shared" si="66"/>
        <v>193</v>
      </c>
      <c r="AB316" t="str">
        <f>LOOKUP(Z316,'Info Sheet'!$L$2:$L$3,'Info Sheet'!$J$2:$J$3)</f>
        <v>Non-Rainy</v>
      </c>
      <c r="AC316">
        <f>IF(AB316='Info Sheet'!$J$3,'Info Sheet'!$M$3,'Info Sheet'!$M$2)</f>
        <v>1</v>
      </c>
      <c r="AD316">
        <f>ROUNDDOWN(IF((AA316*AC316)&gt;'Info Sheet'!$B$21,'Info Sheet'!$B$21,(AA316*AC316)),0)</f>
        <v>188</v>
      </c>
      <c r="AE316">
        <f t="shared" si="61"/>
        <v>4295.8</v>
      </c>
      <c r="AF316">
        <f t="shared" si="62"/>
        <v>3335.8</v>
      </c>
      <c r="AK316" s="44">
        <v>263</v>
      </c>
      <c r="AL316" s="51">
        <v>0.88738969999999995</v>
      </c>
      <c r="AM316" s="32">
        <f t="shared" si="67"/>
        <v>186</v>
      </c>
      <c r="AN316" t="str">
        <f>LOOKUP(AL316,'Info Sheet'!$L$2:$L$3,'Info Sheet'!$J$2:$J$3)</f>
        <v>Non-Rainy</v>
      </c>
      <c r="AO316">
        <f>IF(AN316='Info Sheet'!$J$3,'Info Sheet'!$M$3,'Info Sheet'!$M$2)</f>
        <v>1</v>
      </c>
      <c r="AP316">
        <f>ROUNDDOWN(IF((AM316*AO316)&gt;'Info Sheet'!$B$21,'Info Sheet'!$B$21,(AM316*AO316)),0)</f>
        <v>186</v>
      </c>
      <c r="AQ316">
        <f t="shared" si="63"/>
        <v>4250.1000000000004</v>
      </c>
      <c r="AR316">
        <f t="shared" si="64"/>
        <v>3290.1000000000004</v>
      </c>
    </row>
    <row r="317" spans="1:44">
      <c r="A317" s="44">
        <v>264</v>
      </c>
      <c r="B317" s="32">
        <v>0.13215011023156364</v>
      </c>
      <c r="C317" s="32">
        <f t="shared" si="65"/>
        <v>138</v>
      </c>
      <c r="D317" t="str">
        <f>LOOKUP(B317,'Info Sheet'!$L$2:$L$3,'Info Sheet'!$J$2:$J$3)</f>
        <v>Rainy, p</v>
      </c>
      <c r="E317">
        <f>IF(D317='Info Sheet'!$J$3,'Info Sheet'!$M$3,'Info Sheet'!$M$2)</f>
        <v>0.7</v>
      </c>
      <c r="F317">
        <f>ROUNDDOWN(IF((C317*E317)&gt;'Info Sheet'!$B$21,'Info Sheet'!$B$21,(C317*E317)),0)</f>
        <v>96</v>
      </c>
      <c r="G317">
        <f t="shared" si="56"/>
        <v>2193.6000000000004</v>
      </c>
      <c r="H317">
        <f t="shared" si="57"/>
        <v>1233.6000000000004</v>
      </c>
      <c r="M317" s="44">
        <v>264</v>
      </c>
      <c r="N317" s="32">
        <v>0.43185511192828496</v>
      </c>
      <c r="O317" s="32">
        <f t="shared" si="58"/>
        <v>168</v>
      </c>
      <c r="P317" t="str">
        <f>LOOKUP(N317,'Info Sheet'!$L$2:$L$3,'Info Sheet'!$J$2:$J$3)</f>
        <v>Non-Rainy</v>
      </c>
      <c r="Q317">
        <f>IF(P317='Info Sheet'!$J$3,'Info Sheet'!$M$3,'Info Sheet'!$M$2)</f>
        <v>1</v>
      </c>
      <c r="R317">
        <f>ROUNDDOWN(IF((O317*Q317)&gt;'Info Sheet'!$B$21,'Info Sheet'!$B$21,(O317*Q317)),0)</f>
        <v>168</v>
      </c>
      <c r="S317">
        <f t="shared" si="59"/>
        <v>3838.8</v>
      </c>
      <c r="T317">
        <f t="shared" si="60"/>
        <v>2878.8</v>
      </c>
      <c r="Y317" s="44">
        <v>264</v>
      </c>
      <c r="Z317" s="32">
        <v>0.92447382542969303</v>
      </c>
      <c r="AA317" s="32">
        <f t="shared" si="66"/>
        <v>211</v>
      </c>
      <c r="AB317" t="str">
        <f>LOOKUP(Z317,'Info Sheet'!$L$2:$L$3,'Info Sheet'!$J$2:$J$3)</f>
        <v>Non-Rainy</v>
      </c>
      <c r="AC317">
        <f>IF(AB317='Info Sheet'!$J$3,'Info Sheet'!$M$3,'Info Sheet'!$M$2)</f>
        <v>1</v>
      </c>
      <c r="AD317">
        <f>ROUNDDOWN(IF((AA317*AC317)&gt;'Info Sheet'!$B$21,'Info Sheet'!$B$21,(AA317*AC317)),0)</f>
        <v>188</v>
      </c>
      <c r="AE317">
        <f t="shared" si="61"/>
        <v>4295.8</v>
      </c>
      <c r="AF317">
        <f t="shared" si="62"/>
        <v>3335.8</v>
      </c>
      <c r="AK317" s="44">
        <v>264</v>
      </c>
      <c r="AL317" s="51">
        <v>5.3025210000000003E-2</v>
      </c>
      <c r="AM317" s="32">
        <f t="shared" si="67"/>
        <v>139</v>
      </c>
      <c r="AN317" t="str">
        <f>LOOKUP(AL317,'Info Sheet'!$L$2:$L$3,'Info Sheet'!$J$2:$J$3)</f>
        <v>Rainy, p</v>
      </c>
      <c r="AO317">
        <f>IF(AN317='Info Sheet'!$J$3,'Info Sheet'!$M$3,'Info Sheet'!$M$2)</f>
        <v>0.7</v>
      </c>
      <c r="AP317">
        <f>ROUNDDOWN(IF((AM317*AO317)&gt;'Info Sheet'!$B$21,'Info Sheet'!$B$21,(AM317*AO317)),0)</f>
        <v>97</v>
      </c>
      <c r="AQ317">
        <f t="shared" si="63"/>
        <v>2216.4500000000003</v>
      </c>
      <c r="AR317">
        <f t="shared" si="64"/>
        <v>1256.4500000000003</v>
      </c>
    </row>
    <row r="318" spans="1:44">
      <c r="A318" s="44">
        <v>265</v>
      </c>
      <c r="B318" s="32">
        <v>0.18085548080379543</v>
      </c>
      <c r="C318" s="32">
        <f t="shared" si="65"/>
        <v>141</v>
      </c>
      <c r="D318" t="str">
        <f>LOOKUP(B318,'Info Sheet'!$L$2:$L$3,'Info Sheet'!$J$2:$J$3)</f>
        <v>Rainy, p</v>
      </c>
      <c r="E318">
        <f>IF(D318='Info Sheet'!$J$3,'Info Sheet'!$M$3,'Info Sheet'!$M$2)</f>
        <v>0.7</v>
      </c>
      <c r="F318">
        <f>ROUNDDOWN(IF((C318*E318)&gt;'Info Sheet'!$B$21,'Info Sheet'!$B$21,(C318*E318)),0)</f>
        <v>98</v>
      </c>
      <c r="G318">
        <f t="shared" si="56"/>
        <v>2239.3000000000002</v>
      </c>
      <c r="H318">
        <f t="shared" si="57"/>
        <v>1279.3000000000002</v>
      </c>
      <c r="M318" s="44">
        <v>265</v>
      </c>
      <c r="N318" s="32">
        <v>4.3551384268151083E-2</v>
      </c>
      <c r="O318" s="32">
        <f t="shared" si="58"/>
        <v>142</v>
      </c>
      <c r="P318" t="str">
        <f>LOOKUP(N318,'Info Sheet'!$L$2:$L$3,'Info Sheet'!$J$2:$J$3)</f>
        <v>Rainy, p</v>
      </c>
      <c r="Q318">
        <f>IF(P318='Info Sheet'!$J$3,'Info Sheet'!$M$3,'Info Sheet'!$M$2)</f>
        <v>0.7</v>
      </c>
      <c r="R318">
        <f>ROUNDDOWN(IF((O318*Q318)&gt;'Info Sheet'!$B$21,'Info Sheet'!$B$21,(O318*Q318)),0)</f>
        <v>99</v>
      </c>
      <c r="S318">
        <f t="shared" si="59"/>
        <v>2262.15</v>
      </c>
      <c r="T318">
        <f t="shared" si="60"/>
        <v>1302.1500000000001</v>
      </c>
      <c r="Y318" s="44">
        <v>265</v>
      </c>
      <c r="Z318" s="32">
        <v>0.88376887168937812</v>
      </c>
      <c r="AA318" s="32">
        <f t="shared" si="66"/>
        <v>207</v>
      </c>
      <c r="AB318" t="str">
        <f>LOOKUP(Z318,'Info Sheet'!$L$2:$L$3,'Info Sheet'!$J$2:$J$3)</f>
        <v>Non-Rainy</v>
      </c>
      <c r="AC318">
        <f>IF(AB318='Info Sheet'!$J$3,'Info Sheet'!$M$3,'Info Sheet'!$M$2)</f>
        <v>1</v>
      </c>
      <c r="AD318">
        <f>ROUNDDOWN(IF((AA318*AC318)&gt;'Info Sheet'!$B$21,'Info Sheet'!$B$21,(AA318*AC318)),0)</f>
        <v>188</v>
      </c>
      <c r="AE318">
        <f t="shared" si="61"/>
        <v>4295.8</v>
      </c>
      <c r="AF318">
        <f t="shared" si="62"/>
        <v>3335.8</v>
      </c>
      <c r="AK318" s="44">
        <v>265</v>
      </c>
      <c r="AL318" s="51">
        <v>0.13105934999999999</v>
      </c>
      <c r="AM318" s="32">
        <f t="shared" si="67"/>
        <v>147</v>
      </c>
      <c r="AN318" t="str">
        <f>LOOKUP(AL318,'Info Sheet'!$L$2:$L$3,'Info Sheet'!$J$2:$J$3)</f>
        <v>Rainy, p</v>
      </c>
      <c r="AO318">
        <f>IF(AN318='Info Sheet'!$J$3,'Info Sheet'!$M$3,'Info Sheet'!$M$2)</f>
        <v>0.7</v>
      </c>
      <c r="AP318">
        <f>ROUNDDOWN(IF((AM318*AO318)&gt;'Info Sheet'!$B$21,'Info Sheet'!$B$21,(AM318*AO318)),0)</f>
        <v>102</v>
      </c>
      <c r="AQ318">
        <f t="shared" si="63"/>
        <v>2330.7000000000003</v>
      </c>
      <c r="AR318">
        <f t="shared" si="64"/>
        <v>1370.7000000000003</v>
      </c>
    </row>
    <row r="319" spans="1:44">
      <c r="A319" s="44">
        <v>266</v>
      </c>
      <c r="B319" s="32">
        <v>0.57184936445395751</v>
      </c>
      <c r="C319" s="32">
        <f t="shared" si="65"/>
        <v>158</v>
      </c>
      <c r="D319" t="str">
        <f>LOOKUP(B319,'Info Sheet'!$L$2:$L$3,'Info Sheet'!$J$2:$J$3)</f>
        <v>Non-Rainy</v>
      </c>
      <c r="E319">
        <f>IF(D319='Info Sheet'!$J$3,'Info Sheet'!$M$3,'Info Sheet'!$M$2)</f>
        <v>1</v>
      </c>
      <c r="F319">
        <f>ROUNDDOWN(IF((C319*E319)&gt;'Info Sheet'!$B$21,'Info Sheet'!$B$21,(C319*E319)),0)</f>
        <v>158</v>
      </c>
      <c r="G319">
        <f t="shared" si="56"/>
        <v>3610.3</v>
      </c>
      <c r="H319">
        <f t="shared" si="57"/>
        <v>2650.3</v>
      </c>
      <c r="M319" s="44">
        <v>266</v>
      </c>
      <c r="N319" s="32">
        <v>0.64902105377388819</v>
      </c>
      <c r="O319" s="32">
        <f t="shared" si="58"/>
        <v>177</v>
      </c>
      <c r="P319" t="str">
        <f>LOOKUP(N319,'Info Sheet'!$L$2:$L$3,'Info Sheet'!$J$2:$J$3)</f>
        <v>Non-Rainy</v>
      </c>
      <c r="Q319">
        <f>IF(P319='Info Sheet'!$J$3,'Info Sheet'!$M$3,'Info Sheet'!$M$2)</f>
        <v>1</v>
      </c>
      <c r="R319">
        <f>ROUNDDOWN(IF((O319*Q319)&gt;'Info Sheet'!$B$21,'Info Sheet'!$B$21,(O319*Q319)),0)</f>
        <v>177</v>
      </c>
      <c r="S319">
        <f t="shared" si="59"/>
        <v>4044.4500000000003</v>
      </c>
      <c r="T319">
        <f t="shared" si="60"/>
        <v>3084.4500000000003</v>
      </c>
      <c r="Y319" s="44">
        <v>266</v>
      </c>
      <c r="Z319" s="32">
        <v>0.88126891829890419</v>
      </c>
      <c r="AA319" s="32">
        <f t="shared" si="66"/>
        <v>207</v>
      </c>
      <c r="AB319" t="str">
        <f>LOOKUP(Z319,'Info Sheet'!$L$2:$L$3,'Info Sheet'!$J$2:$J$3)</f>
        <v>Non-Rainy</v>
      </c>
      <c r="AC319">
        <f>IF(AB319='Info Sheet'!$J$3,'Info Sheet'!$M$3,'Info Sheet'!$M$2)</f>
        <v>1</v>
      </c>
      <c r="AD319">
        <f>ROUNDDOWN(IF((AA319*AC319)&gt;'Info Sheet'!$B$21,'Info Sheet'!$B$21,(AA319*AC319)),0)</f>
        <v>188</v>
      </c>
      <c r="AE319">
        <f t="shared" si="61"/>
        <v>4295.8</v>
      </c>
      <c r="AF319">
        <f t="shared" si="62"/>
        <v>3335.8</v>
      </c>
      <c r="AK319" s="44">
        <v>266</v>
      </c>
      <c r="AL319" s="51">
        <v>0.87186129000000001</v>
      </c>
      <c r="AM319" s="32">
        <f t="shared" si="67"/>
        <v>185</v>
      </c>
      <c r="AN319" t="str">
        <f>LOOKUP(AL319,'Info Sheet'!$L$2:$L$3,'Info Sheet'!$J$2:$J$3)</f>
        <v>Non-Rainy</v>
      </c>
      <c r="AO319">
        <f>IF(AN319='Info Sheet'!$J$3,'Info Sheet'!$M$3,'Info Sheet'!$M$2)</f>
        <v>1</v>
      </c>
      <c r="AP319">
        <f>ROUNDDOWN(IF((AM319*AO319)&gt;'Info Sheet'!$B$21,'Info Sheet'!$B$21,(AM319*AO319)),0)</f>
        <v>185</v>
      </c>
      <c r="AQ319">
        <f t="shared" si="63"/>
        <v>4227.25</v>
      </c>
      <c r="AR319">
        <f t="shared" si="64"/>
        <v>3267.25</v>
      </c>
    </row>
    <row r="320" spans="1:44">
      <c r="A320" s="44">
        <v>267</v>
      </c>
      <c r="B320" s="32">
        <v>0.83235851073004319</v>
      </c>
      <c r="C320" s="32">
        <f t="shared" si="65"/>
        <v>171</v>
      </c>
      <c r="D320" t="str">
        <f>LOOKUP(B320,'Info Sheet'!$L$2:$L$3,'Info Sheet'!$J$2:$J$3)</f>
        <v>Non-Rainy</v>
      </c>
      <c r="E320">
        <f>IF(D320='Info Sheet'!$J$3,'Info Sheet'!$M$3,'Info Sheet'!$M$2)</f>
        <v>1</v>
      </c>
      <c r="F320">
        <f>ROUNDDOWN(IF((C320*E320)&gt;'Info Sheet'!$B$21,'Info Sheet'!$B$21,(C320*E320)),0)</f>
        <v>171</v>
      </c>
      <c r="G320">
        <f t="shared" ref="G320:G383" si="68">F320*$J$47</f>
        <v>3907.3500000000004</v>
      </c>
      <c r="H320">
        <f t="shared" si="57"/>
        <v>2947.3500000000004</v>
      </c>
      <c r="M320" s="44">
        <v>267</v>
      </c>
      <c r="N320" s="32">
        <v>0.73392065857682931</v>
      </c>
      <c r="O320" s="32">
        <f t="shared" si="58"/>
        <v>181</v>
      </c>
      <c r="P320" t="str">
        <f>LOOKUP(N320,'Info Sheet'!$L$2:$L$3,'Info Sheet'!$J$2:$J$3)</f>
        <v>Non-Rainy</v>
      </c>
      <c r="Q320">
        <f>IF(P320='Info Sheet'!$J$3,'Info Sheet'!$M$3,'Info Sheet'!$M$2)</f>
        <v>1</v>
      </c>
      <c r="R320">
        <f>ROUNDDOWN(IF((O320*Q320)&gt;'Info Sheet'!$B$21,'Info Sheet'!$B$21,(O320*Q320)),0)</f>
        <v>181</v>
      </c>
      <c r="S320">
        <f t="shared" si="59"/>
        <v>4135.8500000000004</v>
      </c>
      <c r="T320">
        <f t="shared" si="60"/>
        <v>3175.8500000000004</v>
      </c>
      <c r="Y320" s="44">
        <v>267</v>
      </c>
      <c r="Z320" s="32">
        <v>0.2073716940056981</v>
      </c>
      <c r="AA320" s="32">
        <f t="shared" si="66"/>
        <v>171</v>
      </c>
      <c r="AB320" t="str">
        <f>LOOKUP(Z320,'Info Sheet'!$L$2:$L$3,'Info Sheet'!$J$2:$J$3)</f>
        <v>Rainy, p</v>
      </c>
      <c r="AC320">
        <f>IF(AB320='Info Sheet'!$J$3,'Info Sheet'!$M$3,'Info Sheet'!$M$2)</f>
        <v>0.7</v>
      </c>
      <c r="AD320">
        <f>ROUNDDOWN(IF((AA320*AC320)&gt;'Info Sheet'!$B$21,'Info Sheet'!$B$21,(AA320*AC320)),0)</f>
        <v>119</v>
      </c>
      <c r="AE320">
        <f t="shared" si="61"/>
        <v>2719.15</v>
      </c>
      <c r="AF320">
        <f t="shared" si="62"/>
        <v>1759.15</v>
      </c>
      <c r="AK320" s="44">
        <v>267</v>
      </c>
      <c r="AL320" s="51">
        <v>0.10849969</v>
      </c>
      <c r="AM320" s="32">
        <f t="shared" si="67"/>
        <v>146</v>
      </c>
      <c r="AN320" t="str">
        <f>LOOKUP(AL320,'Info Sheet'!$L$2:$L$3,'Info Sheet'!$J$2:$J$3)</f>
        <v>Rainy, p</v>
      </c>
      <c r="AO320">
        <f>IF(AN320='Info Sheet'!$J$3,'Info Sheet'!$M$3,'Info Sheet'!$M$2)</f>
        <v>0.7</v>
      </c>
      <c r="AP320">
        <f>ROUNDDOWN(IF((AM320*AO320)&gt;'Info Sheet'!$B$21,'Info Sheet'!$B$21,(AM320*AO320)),0)</f>
        <v>102</v>
      </c>
      <c r="AQ320">
        <f t="shared" si="63"/>
        <v>2330.7000000000003</v>
      </c>
      <c r="AR320">
        <f t="shared" si="64"/>
        <v>1370.7000000000003</v>
      </c>
    </row>
    <row r="321" spans="1:44">
      <c r="A321" s="44">
        <v>268</v>
      </c>
      <c r="B321" s="32">
        <v>0.79680121624154654</v>
      </c>
      <c r="C321" s="32">
        <f t="shared" si="65"/>
        <v>169</v>
      </c>
      <c r="D321" t="str">
        <f>LOOKUP(B321,'Info Sheet'!$L$2:$L$3,'Info Sheet'!$J$2:$J$3)</f>
        <v>Non-Rainy</v>
      </c>
      <c r="E321">
        <f>IF(D321='Info Sheet'!$J$3,'Info Sheet'!$M$3,'Info Sheet'!$M$2)</f>
        <v>1</v>
      </c>
      <c r="F321">
        <f>ROUNDDOWN(IF((C321*E321)&gt;'Info Sheet'!$B$21,'Info Sheet'!$B$21,(C321*E321)),0)</f>
        <v>169</v>
      </c>
      <c r="G321">
        <f t="shared" si="68"/>
        <v>3861.65</v>
      </c>
      <c r="H321">
        <f t="shared" si="57"/>
        <v>2901.65</v>
      </c>
      <c r="M321" s="44">
        <v>268</v>
      </c>
      <c r="N321" s="32">
        <v>0.46606713606357142</v>
      </c>
      <c r="O321" s="32">
        <f t="shared" si="58"/>
        <v>169</v>
      </c>
      <c r="P321" t="str">
        <f>LOOKUP(N321,'Info Sheet'!$L$2:$L$3,'Info Sheet'!$J$2:$J$3)</f>
        <v>Non-Rainy</v>
      </c>
      <c r="Q321">
        <f>IF(P321='Info Sheet'!$J$3,'Info Sheet'!$M$3,'Info Sheet'!$M$2)</f>
        <v>1</v>
      </c>
      <c r="R321">
        <f>ROUNDDOWN(IF((O321*Q321)&gt;'Info Sheet'!$B$21,'Info Sheet'!$B$21,(O321*Q321)),0)</f>
        <v>169</v>
      </c>
      <c r="S321">
        <f t="shared" si="59"/>
        <v>3861.65</v>
      </c>
      <c r="T321">
        <f t="shared" si="60"/>
        <v>2901.65</v>
      </c>
      <c r="Y321" s="44">
        <v>268</v>
      </c>
      <c r="Z321" s="32">
        <v>0.10561923125275741</v>
      </c>
      <c r="AA321" s="32">
        <f t="shared" si="66"/>
        <v>164</v>
      </c>
      <c r="AB321" t="str">
        <f>LOOKUP(Z321,'Info Sheet'!$L$2:$L$3,'Info Sheet'!$J$2:$J$3)</f>
        <v>Rainy, p</v>
      </c>
      <c r="AC321">
        <f>IF(AB321='Info Sheet'!$J$3,'Info Sheet'!$M$3,'Info Sheet'!$M$2)</f>
        <v>0.7</v>
      </c>
      <c r="AD321">
        <f>ROUNDDOWN(IF((AA321*AC321)&gt;'Info Sheet'!$B$21,'Info Sheet'!$B$21,(AA321*AC321)),0)</f>
        <v>114</v>
      </c>
      <c r="AE321">
        <f t="shared" si="61"/>
        <v>2604.9</v>
      </c>
      <c r="AF321">
        <f t="shared" si="62"/>
        <v>1644.9</v>
      </c>
      <c r="AK321" s="44">
        <v>268</v>
      </c>
      <c r="AL321" s="51">
        <v>0.96956527999999997</v>
      </c>
      <c r="AM321" s="32">
        <f t="shared" si="67"/>
        <v>197</v>
      </c>
      <c r="AN321" t="str">
        <f>LOOKUP(AL321,'Info Sheet'!$L$2:$L$3,'Info Sheet'!$J$2:$J$3)</f>
        <v>Non-Rainy</v>
      </c>
      <c r="AO321">
        <f>IF(AN321='Info Sheet'!$J$3,'Info Sheet'!$M$3,'Info Sheet'!$M$2)</f>
        <v>1</v>
      </c>
      <c r="AP321">
        <f>ROUNDDOWN(IF((AM321*AO321)&gt;'Info Sheet'!$B$21,'Info Sheet'!$B$21,(AM321*AO321)),0)</f>
        <v>188</v>
      </c>
      <c r="AQ321">
        <f t="shared" si="63"/>
        <v>4295.8</v>
      </c>
      <c r="AR321">
        <f t="shared" si="64"/>
        <v>3335.8</v>
      </c>
    </row>
    <row r="322" spans="1:44">
      <c r="A322" s="44">
        <v>269</v>
      </c>
      <c r="B322" s="32">
        <v>0.55323517479402695</v>
      </c>
      <c r="C322" s="32">
        <f t="shared" si="65"/>
        <v>158</v>
      </c>
      <c r="D322" t="str">
        <f>LOOKUP(B322,'Info Sheet'!$L$2:$L$3,'Info Sheet'!$J$2:$J$3)</f>
        <v>Non-Rainy</v>
      </c>
      <c r="E322">
        <f>IF(D322='Info Sheet'!$J$3,'Info Sheet'!$M$3,'Info Sheet'!$M$2)</f>
        <v>1</v>
      </c>
      <c r="F322">
        <f>ROUNDDOWN(IF((C322*E322)&gt;'Info Sheet'!$B$21,'Info Sheet'!$B$21,(C322*E322)),0)</f>
        <v>158</v>
      </c>
      <c r="G322">
        <f t="shared" si="68"/>
        <v>3610.3</v>
      </c>
      <c r="H322">
        <f t="shared" si="57"/>
        <v>2650.3</v>
      </c>
      <c r="M322" s="44">
        <v>269</v>
      </c>
      <c r="N322" s="32">
        <v>0.47296430871446715</v>
      </c>
      <c r="O322" s="32">
        <f t="shared" si="58"/>
        <v>170</v>
      </c>
      <c r="P322" t="str">
        <f>LOOKUP(N322,'Info Sheet'!$L$2:$L$3,'Info Sheet'!$J$2:$J$3)</f>
        <v>Non-Rainy</v>
      </c>
      <c r="Q322">
        <f>IF(P322='Info Sheet'!$J$3,'Info Sheet'!$M$3,'Info Sheet'!$M$2)</f>
        <v>1</v>
      </c>
      <c r="R322">
        <f>ROUNDDOWN(IF((O322*Q322)&gt;'Info Sheet'!$B$21,'Info Sheet'!$B$21,(O322*Q322)),0)</f>
        <v>170</v>
      </c>
      <c r="S322">
        <f t="shared" si="59"/>
        <v>3884.5000000000005</v>
      </c>
      <c r="T322">
        <f t="shared" si="60"/>
        <v>2924.5000000000005</v>
      </c>
      <c r="Y322" s="44">
        <v>269</v>
      </c>
      <c r="Z322" s="32">
        <v>0.94244234135911564</v>
      </c>
      <c r="AA322" s="32">
        <f t="shared" si="66"/>
        <v>214</v>
      </c>
      <c r="AB322" t="str">
        <f>LOOKUP(Z322,'Info Sheet'!$L$2:$L$3,'Info Sheet'!$J$2:$J$3)</f>
        <v>Non-Rainy</v>
      </c>
      <c r="AC322">
        <f>IF(AB322='Info Sheet'!$J$3,'Info Sheet'!$M$3,'Info Sheet'!$M$2)</f>
        <v>1</v>
      </c>
      <c r="AD322">
        <f>ROUNDDOWN(IF((AA322*AC322)&gt;'Info Sheet'!$B$21,'Info Sheet'!$B$21,(AA322*AC322)),0)</f>
        <v>188</v>
      </c>
      <c r="AE322">
        <f t="shared" si="61"/>
        <v>4295.8</v>
      </c>
      <c r="AF322">
        <f t="shared" si="62"/>
        <v>3335.8</v>
      </c>
      <c r="AK322" s="44">
        <v>269</v>
      </c>
      <c r="AL322" s="51">
        <v>0.33419766000000001</v>
      </c>
      <c r="AM322" s="32">
        <f t="shared" si="67"/>
        <v>159</v>
      </c>
      <c r="AN322" t="str">
        <f>LOOKUP(AL322,'Info Sheet'!$L$2:$L$3,'Info Sheet'!$J$2:$J$3)</f>
        <v>Rainy, p</v>
      </c>
      <c r="AO322">
        <f>IF(AN322='Info Sheet'!$J$3,'Info Sheet'!$M$3,'Info Sheet'!$M$2)</f>
        <v>0.7</v>
      </c>
      <c r="AP322">
        <f>ROUNDDOWN(IF((AM322*AO322)&gt;'Info Sheet'!$B$21,'Info Sheet'!$B$21,(AM322*AO322)),0)</f>
        <v>111</v>
      </c>
      <c r="AQ322">
        <f t="shared" si="63"/>
        <v>2536.3500000000004</v>
      </c>
      <c r="AR322">
        <f t="shared" si="64"/>
        <v>1576.3500000000004</v>
      </c>
    </row>
    <row r="323" spans="1:44">
      <c r="A323" s="44">
        <v>270</v>
      </c>
      <c r="B323" s="32">
        <v>0.85716049144647033</v>
      </c>
      <c r="C323" s="32">
        <f t="shared" si="65"/>
        <v>173</v>
      </c>
      <c r="D323" t="str">
        <f>LOOKUP(B323,'Info Sheet'!$L$2:$L$3,'Info Sheet'!$J$2:$J$3)</f>
        <v>Non-Rainy</v>
      </c>
      <c r="E323">
        <f>IF(D323='Info Sheet'!$J$3,'Info Sheet'!$M$3,'Info Sheet'!$M$2)</f>
        <v>1</v>
      </c>
      <c r="F323">
        <f>ROUNDDOWN(IF((C323*E323)&gt;'Info Sheet'!$B$21,'Info Sheet'!$B$21,(C323*E323)),0)</f>
        <v>173</v>
      </c>
      <c r="G323">
        <f t="shared" si="68"/>
        <v>3953.05</v>
      </c>
      <c r="H323">
        <f t="shared" si="57"/>
        <v>2993.05</v>
      </c>
      <c r="M323" s="44">
        <v>270</v>
      </c>
      <c r="N323" s="32">
        <v>0.89023214973271025</v>
      </c>
      <c r="O323" s="32">
        <f t="shared" si="58"/>
        <v>191</v>
      </c>
      <c r="P323" t="str">
        <f>LOOKUP(N323,'Info Sheet'!$L$2:$L$3,'Info Sheet'!$J$2:$J$3)</f>
        <v>Non-Rainy</v>
      </c>
      <c r="Q323">
        <f>IF(P323='Info Sheet'!$J$3,'Info Sheet'!$M$3,'Info Sheet'!$M$2)</f>
        <v>1</v>
      </c>
      <c r="R323">
        <f>ROUNDDOWN(IF((O323*Q323)&gt;'Info Sheet'!$B$21,'Info Sheet'!$B$21,(O323*Q323)),0)</f>
        <v>188</v>
      </c>
      <c r="S323">
        <f t="shared" si="59"/>
        <v>4295.8</v>
      </c>
      <c r="T323">
        <f t="shared" si="60"/>
        <v>3335.8</v>
      </c>
      <c r="Y323" s="44">
        <v>270</v>
      </c>
      <c r="Z323" s="32">
        <v>0.87231349028201344</v>
      </c>
      <c r="AA323" s="32">
        <f t="shared" si="66"/>
        <v>206</v>
      </c>
      <c r="AB323" t="str">
        <f>LOOKUP(Z323,'Info Sheet'!$L$2:$L$3,'Info Sheet'!$J$2:$J$3)</f>
        <v>Non-Rainy</v>
      </c>
      <c r="AC323">
        <f>IF(AB323='Info Sheet'!$J$3,'Info Sheet'!$M$3,'Info Sheet'!$M$2)</f>
        <v>1</v>
      </c>
      <c r="AD323">
        <f>ROUNDDOWN(IF((AA323*AC323)&gt;'Info Sheet'!$B$21,'Info Sheet'!$B$21,(AA323*AC323)),0)</f>
        <v>188</v>
      </c>
      <c r="AE323">
        <f t="shared" si="61"/>
        <v>4295.8</v>
      </c>
      <c r="AF323">
        <f t="shared" si="62"/>
        <v>3335.8</v>
      </c>
      <c r="AK323" s="44">
        <v>270</v>
      </c>
      <c r="AL323" s="51">
        <v>0.52959962000000005</v>
      </c>
      <c r="AM323" s="32">
        <f t="shared" si="67"/>
        <v>167</v>
      </c>
      <c r="AN323" t="str">
        <f>LOOKUP(AL323,'Info Sheet'!$L$2:$L$3,'Info Sheet'!$J$2:$J$3)</f>
        <v>Non-Rainy</v>
      </c>
      <c r="AO323">
        <f>IF(AN323='Info Sheet'!$J$3,'Info Sheet'!$M$3,'Info Sheet'!$M$2)</f>
        <v>1</v>
      </c>
      <c r="AP323">
        <f>ROUNDDOWN(IF((AM323*AO323)&gt;'Info Sheet'!$B$21,'Info Sheet'!$B$21,(AM323*AO323)),0)</f>
        <v>167</v>
      </c>
      <c r="AQ323">
        <f t="shared" si="63"/>
        <v>3815.9500000000003</v>
      </c>
      <c r="AR323">
        <f t="shared" si="64"/>
        <v>2855.9500000000003</v>
      </c>
    </row>
    <row r="324" spans="1:44">
      <c r="A324" s="44">
        <v>271</v>
      </c>
      <c r="B324" s="32">
        <v>0.46581418271001773</v>
      </c>
      <c r="C324" s="32">
        <f t="shared" si="65"/>
        <v>154</v>
      </c>
      <c r="D324" t="str">
        <f>LOOKUP(B324,'Info Sheet'!$L$2:$L$3,'Info Sheet'!$J$2:$J$3)</f>
        <v>Non-Rainy</v>
      </c>
      <c r="E324">
        <f>IF(D324='Info Sheet'!$J$3,'Info Sheet'!$M$3,'Info Sheet'!$M$2)</f>
        <v>1</v>
      </c>
      <c r="F324">
        <f>ROUNDDOWN(IF((C324*E324)&gt;'Info Sheet'!$B$21,'Info Sheet'!$B$21,(C324*E324)),0)</f>
        <v>154</v>
      </c>
      <c r="G324">
        <f t="shared" si="68"/>
        <v>3518.9</v>
      </c>
      <c r="H324">
        <f t="shared" si="57"/>
        <v>2558.9</v>
      </c>
      <c r="M324" s="44">
        <v>271</v>
      </c>
      <c r="N324" s="32">
        <v>0.81137783052392221</v>
      </c>
      <c r="O324" s="32">
        <f t="shared" si="58"/>
        <v>185</v>
      </c>
      <c r="P324" t="str">
        <f>LOOKUP(N324,'Info Sheet'!$L$2:$L$3,'Info Sheet'!$J$2:$J$3)</f>
        <v>Non-Rainy</v>
      </c>
      <c r="Q324">
        <f>IF(P324='Info Sheet'!$J$3,'Info Sheet'!$M$3,'Info Sheet'!$M$2)</f>
        <v>1</v>
      </c>
      <c r="R324">
        <f>ROUNDDOWN(IF((O324*Q324)&gt;'Info Sheet'!$B$21,'Info Sheet'!$B$21,(O324*Q324)),0)</f>
        <v>185</v>
      </c>
      <c r="S324">
        <f t="shared" si="59"/>
        <v>4227.25</v>
      </c>
      <c r="T324">
        <f t="shared" si="60"/>
        <v>3267.25</v>
      </c>
      <c r="Y324" s="44">
        <v>271</v>
      </c>
      <c r="Z324" s="32">
        <v>0.66578134594988814</v>
      </c>
      <c r="AA324" s="32">
        <f t="shared" si="66"/>
        <v>193</v>
      </c>
      <c r="AB324" t="str">
        <f>LOOKUP(Z324,'Info Sheet'!$L$2:$L$3,'Info Sheet'!$J$2:$J$3)</f>
        <v>Non-Rainy</v>
      </c>
      <c r="AC324">
        <f>IF(AB324='Info Sheet'!$J$3,'Info Sheet'!$M$3,'Info Sheet'!$M$2)</f>
        <v>1</v>
      </c>
      <c r="AD324">
        <f>ROUNDDOWN(IF((AA324*AC324)&gt;'Info Sheet'!$B$21,'Info Sheet'!$B$21,(AA324*AC324)),0)</f>
        <v>188</v>
      </c>
      <c r="AE324">
        <f t="shared" si="61"/>
        <v>4295.8</v>
      </c>
      <c r="AF324">
        <f t="shared" si="62"/>
        <v>3335.8</v>
      </c>
      <c r="AK324" s="44">
        <v>271</v>
      </c>
      <c r="AL324" s="51">
        <v>0.91597790999999995</v>
      </c>
      <c r="AM324" s="32">
        <f t="shared" si="67"/>
        <v>189</v>
      </c>
      <c r="AN324" t="str">
        <f>LOOKUP(AL324,'Info Sheet'!$L$2:$L$3,'Info Sheet'!$J$2:$J$3)</f>
        <v>Non-Rainy</v>
      </c>
      <c r="AO324">
        <f>IF(AN324='Info Sheet'!$J$3,'Info Sheet'!$M$3,'Info Sheet'!$M$2)</f>
        <v>1</v>
      </c>
      <c r="AP324">
        <f>ROUNDDOWN(IF((AM324*AO324)&gt;'Info Sheet'!$B$21,'Info Sheet'!$B$21,(AM324*AO324)),0)</f>
        <v>188</v>
      </c>
      <c r="AQ324">
        <f t="shared" si="63"/>
        <v>4295.8</v>
      </c>
      <c r="AR324">
        <f t="shared" si="64"/>
        <v>3335.8</v>
      </c>
    </row>
    <row r="325" spans="1:44">
      <c r="A325" s="44">
        <v>272</v>
      </c>
      <c r="B325" s="32">
        <v>8.9570939443791242E-2</v>
      </c>
      <c r="C325" s="32">
        <f t="shared" si="65"/>
        <v>134</v>
      </c>
      <c r="D325" t="str">
        <f>LOOKUP(B325,'Info Sheet'!$L$2:$L$3,'Info Sheet'!$J$2:$J$3)</f>
        <v>Rainy, p</v>
      </c>
      <c r="E325">
        <f>IF(D325='Info Sheet'!$J$3,'Info Sheet'!$M$3,'Info Sheet'!$M$2)</f>
        <v>0.7</v>
      </c>
      <c r="F325">
        <f>ROUNDDOWN(IF((C325*E325)&gt;'Info Sheet'!$B$21,'Info Sheet'!$B$21,(C325*E325)),0)</f>
        <v>93</v>
      </c>
      <c r="G325">
        <f t="shared" si="68"/>
        <v>2125.0500000000002</v>
      </c>
      <c r="H325">
        <f t="shared" si="57"/>
        <v>1165.0500000000002</v>
      </c>
      <c r="M325" s="44">
        <v>272</v>
      </c>
      <c r="N325" s="32">
        <v>0.65149434202618983</v>
      </c>
      <c r="O325" s="32">
        <f t="shared" si="58"/>
        <v>177</v>
      </c>
      <c r="P325" t="str">
        <f>LOOKUP(N325,'Info Sheet'!$L$2:$L$3,'Info Sheet'!$J$2:$J$3)</f>
        <v>Non-Rainy</v>
      </c>
      <c r="Q325">
        <f>IF(P325='Info Sheet'!$J$3,'Info Sheet'!$M$3,'Info Sheet'!$M$2)</f>
        <v>1</v>
      </c>
      <c r="R325">
        <f>ROUNDDOWN(IF((O325*Q325)&gt;'Info Sheet'!$B$21,'Info Sheet'!$B$21,(O325*Q325)),0)</f>
        <v>177</v>
      </c>
      <c r="S325">
        <f t="shared" si="59"/>
        <v>4044.4500000000003</v>
      </c>
      <c r="T325">
        <f t="shared" si="60"/>
        <v>3084.4500000000003</v>
      </c>
      <c r="Y325" s="44">
        <v>272</v>
      </c>
      <c r="Z325" s="32">
        <v>0.84480155577536231</v>
      </c>
      <c r="AA325" s="32">
        <f t="shared" si="66"/>
        <v>204</v>
      </c>
      <c r="AB325" t="str">
        <f>LOOKUP(Z325,'Info Sheet'!$L$2:$L$3,'Info Sheet'!$J$2:$J$3)</f>
        <v>Non-Rainy</v>
      </c>
      <c r="AC325">
        <f>IF(AB325='Info Sheet'!$J$3,'Info Sheet'!$M$3,'Info Sheet'!$M$2)</f>
        <v>1</v>
      </c>
      <c r="AD325">
        <f>ROUNDDOWN(IF((AA325*AC325)&gt;'Info Sheet'!$B$21,'Info Sheet'!$B$21,(AA325*AC325)),0)</f>
        <v>188</v>
      </c>
      <c r="AE325">
        <f t="shared" si="61"/>
        <v>4295.8</v>
      </c>
      <c r="AF325">
        <f t="shared" si="62"/>
        <v>3335.8</v>
      </c>
      <c r="AK325" s="44">
        <v>272</v>
      </c>
      <c r="AL325" s="51">
        <v>0.65262357000000004</v>
      </c>
      <c r="AM325" s="32">
        <f t="shared" si="67"/>
        <v>172</v>
      </c>
      <c r="AN325" t="str">
        <f>LOOKUP(AL325,'Info Sheet'!$L$2:$L$3,'Info Sheet'!$J$2:$J$3)</f>
        <v>Non-Rainy</v>
      </c>
      <c r="AO325">
        <f>IF(AN325='Info Sheet'!$J$3,'Info Sheet'!$M$3,'Info Sheet'!$M$2)</f>
        <v>1</v>
      </c>
      <c r="AP325">
        <f>ROUNDDOWN(IF((AM325*AO325)&gt;'Info Sheet'!$B$21,'Info Sheet'!$B$21,(AM325*AO325)),0)</f>
        <v>172</v>
      </c>
      <c r="AQ325">
        <f t="shared" si="63"/>
        <v>3930.2000000000003</v>
      </c>
      <c r="AR325">
        <f t="shared" si="64"/>
        <v>2970.2000000000003</v>
      </c>
    </row>
    <row r="326" spans="1:44">
      <c r="A326" s="44">
        <v>273</v>
      </c>
      <c r="B326" s="32">
        <v>8.776424022662721E-2</v>
      </c>
      <c r="C326" s="32">
        <f t="shared" si="65"/>
        <v>134</v>
      </c>
      <c r="D326" t="str">
        <f>LOOKUP(B326,'Info Sheet'!$L$2:$L$3,'Info Sheet'!$J$2:$J$3)</f>
        <v>Rainy, p</v>
      </c>
      <c r="E326">
        <f>IF(D326='Info Sheet'!$J$3,'Info Sheet'!$M$3,'Info Sheet'!$M$2)</f>
        <v>0.7</v>
      </c>
      <c r="F326">
        <f>ROUNDDOWN(IF((C326*E326)&gt;'Info Sheet'!$B$21,'Info Sheet'!$B$21,(C326*E326)),0)</f>
        <v>93</v>
      </c>
      <c r="G326">
        <f t="shared" si="68"/>
        <v>2125.0500000000002</v>
      </c>
      <c r="H326">
        <f t="shared" si="57"/>
        <v>1165.0500000000002</v>
      </c>
      <c r="M326" s="44">
        <v>273</v>
      </c>
      <c r="N326" s="32">
        <v>0.77322038802682802</v>
      </c>
      <c r="O326" s="32">
        <f t="shared" si="58"/>
        <v>183</v>
      </c>
      <c r="P326" t="str">
        <f>LOOKUP(N326,'Info Sheet'!$L$2:$L$3,'Info Sheet'!$J$2:$J$3)</f>
        <v>Non-Rainy</v>
      </c>
      <c r="Q326">
        <f>IF(P326='Info Sheet'!$J$3,'Info Sheet'!$M$3,'Info Sheet'!$M$2)</f>
        <v>1</v>
      </c>
      <c r="R326">
        <f>ROUNDDOWN(IF((O326*Q326)&gt;'Info Sheet'!$B$21,'Info Sheet'!$B$21,(O326*Q326)),0)</f>
        <v>183</v>
      </c>
      <c r="S326">
        <f t="shared" si="59"/>
        <v>4181.55</v>
      </c>
      <c r="T326">
        <f t="shared" si="60"/>
        <v>3221.55</v>
      </c>
      <c r="Y326" s="44">
        <v>273</v>
      </c>
      <c r="Z326" s="32">
        <v>0.23831991986869694</v>
      </c>
      <c r="AA326" s="32">
        <f t="shared" si="66"/>
        <v>173</v>
      </c>
      <c r="AB326" t="str">
        <f>LOOKUP(Z326,'Info Sheet'!$L$2:$L$3,'Info Sheet'!$J$2:$J$3)</f>
        <v>Rainy, p</v>
      </c>
      <c r="AC326">
        <f>IF(AB326='Info Sheet'!$J$3,'Info Sheet'!$M$3,'Info Sheet'!$M$2)</f>
        <v>0.7</v>
      </c>
      <c r="AD326">
        <f>ROUNDDOWN(IF((AA326*AC326)&gt;'Info Sheet'!$B$21,'Info Sheet'!$B$21,(AA326*AC326)),0)</f>
        <v>121</v>
      </c>
      <c r="AE326">
        <f t="shared" si="61"/>
        <v>2764.8500000000004</v>
      </c>
      <c r="AF326">
        <f t="shared" si="62"/>
        <v>1804.8500000000004</v>
      </c>
      <c r="AK326" s="44">
        <v>273</v>
      </c>
      <c r="AL326" s="51">
        <v>0.96137826999999998</v>
      </c>
      <c r="AM326" s="32">
        <f t="shared" si="67"/>
        <v>195</v>
      </c>
      <c r="AN326" t="str">
        <f>LOOKUP(AL326,'Info Sheet'!$L$2:$L$3,'Info Sheet'!$J$2:$J$3)</f>
        <v>Non-Rainy</v>
      </c>
      <c r="AO326">
        <f>IF(AN326='Info Sheet'!$J$3,'Info Sheet'!$M$3,'Info Sheet'!$M$2)</f>
        <v>1</v>
      </c>
      <c r="AP326">
        <f>ROUNDDOWN(IF((AM326*AO326)&gt;'Info Sheet'!$B$21,'Info Sheet'!$B$21,(AM326*AO326)),0)</f>
        <v>188</v>
      </c>
      <c r="AQ326">
        <f t="shared" si="63"/>
        <v>4295.8</v>
      </c>
      <c r="AR326">
        <f t="shared" si="64"/>
        <v>3335.8</v>
      </c>
    </row>
    <row r="327" spans="1:44">
      <c r="A327" s="44">
        <v>274</v>
      </c>
      <c r="B327" s="32">
        <v>3.5866730977502037E-2</v>
      </c>
      <c r="C327" s="32">
        <f t="shared" si="65"/>
        <v>127</v>
      </c>
      <c r="D327" t="str">
        <f>LOOKUP(B327,'Info Sheet'!$L$2:$L$3,'Info Sheet'!$J$2:$J$3)</f>
        <v>Rainy, p</v>
      </c>
      <c r="E327">
        <f>IF(D327='Info Sheet'!$J$3,'Info Sheet'!$M$3,'Info Sheet'!$M$2)</f>
        <v>0.7</v>
      </c>
      <c r="F327">
        <f>ROUNDDOWN(IF((C327*E327)&gt;'Info Sheet'!$B$21,'Info Sheet'!$B$21,(C327*E327)),0)</f>
        <v>88</v>
      </c>
      <c r="G327">
        <f t="shared" si="68"/>
        <v>2010.8000000000002</v>
      </c>
      <c r="H327">
        <f t="shared" si="57"/>
        <v>1050.8000000000002</v>
      </c>
      <c r="M327" s="44">
        <v>274</v>
      </c>
      <c r="N327" s="32">
        <v>0.8565426717546708</v>
      </c>
      <c r="O327" s="32">
        <f t="shared" si="58"/>
        <v>188</v>
      </c>
      <c r="P327" t="str">
        <f>LOOKUP(N327,'Info Sheet'!$L$2:$L$3,'Info Sheet'!$J$2:$J$3)</f>
        <v>Non-Rainy</v>
      </c>
      <c r="Q327">
        <f>IF(P327='Info Sheet'!$J$3,'Info Sheet'!$M$3,'Info Sheet'!$M$2)</f>
        <v>1</v>
      </c>
      <c r="R327">
        <f>ROUNDDOWN(IF((O327*Q327)&gt;'Info Sheet'!$B$21,'Info Sheet'!$B$21,(O327*Q327)),0)</f>
        <v>188</v>
      </c>
      <c r="S327">
        <f t="shared" si="59"/>
        <v>4295.8</v>
      </c>
      <c r="T327">
        <f t="shared" si="60"/>
        <v>3335.8</v>
      </c>
      <c r="Y327" s="44">
        <v>274</v>
      </c>
      <c r="Z327" s="32">
        <v>0.38253974990060391</v>
      </c>
      <c r="AA327" s="32">
        <f t="shared" si="66"/>
        <v>181</v>
      </c>
      <c r="AB327" t="str">
        <f>LOOKUP(Z327,'Info Sheet'!$L$2:$L$3,'Info Sheet'!$J$2:$J$3)</f>
        <v>Rainy, p</v>
      </c>
      <c r="AC327">
        <f>IF(AB327='Info Sheet'!$J$3,'Info Sheet'!$M$3,'Info Sheet'!$M$2)</f>
        <v>0.7</v>
      </c>
      <c r="AD327">
        <f>ROUNDDOWN(IF((AA327*AC327)&gt;'Info Sheet'!$B$21,'Info Sheet'!$B$21,(AA327*AC327)),0)</f>
        <v>126</v>
      </c>
      <c r="AE327">
        <f t="shared" si="61"/>
        <v>2879.1000000000004</v>
      </c>
      <c r="AF327">
        <f t="shared" si="62"/>
        <v>1919.1000000000004</v>
      </c>
      <c r="AK327" s="44">
        <v>274</v>
      </c>
      <c r="AL327" s="51">
        <v>5.7873979999999998E-2</v>
      </c>
      <c r="AM327" s="32">
        <f t="shared" si="67"/>
        <v>140</v>
      </c>
      <c r="AN327" t="str">
        <f>LOOKUP(AL327,'Info Sheet'!$L$2:$L$3,'Info Sheet'!$J$2:$J$3)</f>
        <v>Rainy, p</v>
      </c>
      <c r="AO327">
        <f>IF(AN327='Info Sheet'!$J$3,'Info Sheet'!$M$3,'Info Sheet'!$M$2)</f>
        <v>0.7</v>
      </c>
      <c r="AP327">
        <f>ROUNDDOWN(IF((AM327*AO327)&gt;'Info Sheet'!$B$21,'Info Sheet'!$B$21,(AM327*AO327)),0)</f>
        <v>98</v>
      </c>
      <c r="AQ327">
        <f t="shared" si="63"/>
        <v>2239.3000000000002</v>
      </c>
      <c r="AR327">
        <f t="shared" si="64"/>
        <v>1279.3000000000002</v>
      </c>
    </row>
    <row r="328" spans="1:44">
      <c r="A328" s="44">
        <v>275</v>
      </c>
      <c r="B328" s="32">
        <v>0.63672372372912389</v>
      </c>
      <c r="C328" s="32">
        <f t="shared" si="65"/>
        <v>161</v>
      </c>
      <c r="D328" t="str">
        <f>LOOKUP(B328,'Info Sheet'!$L$2:$L$3,'Info Sheet'!$J$2:$J$3)</f>
        <v>Non-Rainy</v>
      </c>
      <c r="E328">
        <f>IF(D328='Info Sheet'!$J$3,'Info Sheet'!$M$3,'Info Sheet'!$M$2)</f>
        <v>1</v>
      </c>
      <c r="F328">
        <f>ROUNDDOWN(IF((C328*E328)&gt;'Info Sheet'!$B$21,'Info Sheet'!$B$21,(C328*E328)),0)</f>
        <v>161</v>
      </c>
      <c r="G328">
        <f t="shared" si="68"/>
        <v>3678.8500000000004</v>
      </c>
      <c r="H328">
        <f t="shared" si="57"/>
        <v>2718.8500000000004</v>
      </c>
      <c r="M328" s="44">
        <v>275</v>
      </c>
      <c r="N328" s="32">
        <v>0.22408657240216412</v>
      </c>
      <c r="O328" s="32">
        <f t="shared" si="58"/>
        <v>158</v>
      </c>
      <c r="P328" t="str">
        <f>LOOKUP(N328,'Info Sheet'!$L$2:$L$3,'Info Sheet'!$J$2:$J$3)</f>
        <v>Rainy, p</v>
      </c>
      <c r="Q328">
        <f>IF(P328='Info Sheet'!$J$3,'Info Sheet'!$M$3,'Info Sheet'!$M$2)</f>
        <v>0.7</v>
      </c>
      <c r="R328">
        <f>ROUNDDOWN(IF((O328*Q328)&gt;'Info Sheet'!$B$21,'Info Sheet'!$B$21,(O328*Q328)),0)</f>
        <v>110</v>
      </c>
      <c r="S328">
        <f t="shared" si="59"/>
        <v>2513.5</v>
      </c>
      <c r="T328">
        <f t="shared" si="60"/>
        <v>1553.5</v>
      </c>
      <c r="Y328" s="44">
        <v>275</v>
      </c>
      <c r="Z328" s="32">
        <v>0.6909241063071393</v>
      </c>
      <c r="AA328" s="32">
        <f t="shared" si="66"/>
        <v>195</v>
      </c>
      <c r="AB328" t="str">
        <f>LOOKUP(Z328,'Info Sheet'!$L$2:$L$3,'Info Sheet'!$J$2:$J$3)</f>
        <v>Non-Rainy</v>
      </c>
      <c r="AC328">
        <f>IF(AB328='Info Sheet'!$J$3,'Info Sheet'!$M$3,'Info Sheet'!$M$2)</f>
        <v>1</v>
      </c>
      <c r="AD328">
        <f>ROUNDDOWN(IF((AA328*AC328)&gt;'Info Sheet'!$B$21,'Info Sheet'!$B$21,(AA328*AC328)),0)</f>
        <v>188</v>
      </c>
      <c r="AE328">
        <f t="shared" si="61"/>
        <v>4295.8</v>
      </c>
      <c r="AF328">
        <f t="shared" si="62"/>
        <v>3335.8</v>
      </c>
      <c r="AK328" s="44">
        <v>275</v>
      </c>
      <c r="AL328" s="51">
        <v>2.0165600000000001E-3</v>
      </c>
      <c r="AM328" s="32">
        <f t="shared" si="67"/>
        <v>118</v>
      </c>
      <c r="AN328" t="str">
        <f>LOOKUP(AL328,'Info Sheet'!$L$2:$L$3,'Info Sheet'!$J$2:$J$3)</f>
        <v>Rainy, p</v>
      </c>
      <c r="AO328">
        <f>IF(AN328='Info Sheet'!$J$3,'Info Sheet'!$M$3,'Info Sheet'!$M$2)</f>
        <v>0.7</v>
      </c>
      <c r="AP328">
        <f>ROUNDDOWN(IF((AM328*AO328)&gt;'Info Sheet'!$B$21,'Info Sheet'!$B$21,(AM328*AO328)),0)</f>
        <v>82</v>
      </c>
      <c r="AQ328">
        <f t="shared" si="63"/>
        <v>1873.7</v>
      </c>
      <c r="AR328">
        <f t="shared" si="64"/>
        <v>913.7</v>
      </c>
    </row>
    <row r="329" spans="1:44">
      <c r="A329" s="44">
        <v>276</v>
      </c>
      <c r="B329" s="32">
        <v>0.65790957044117249</v>
      </c>
      <c r="C329" s="32">
        <f t="shared" si="65"/>
        <v>162</v>
      </c>
      <c r="D329" t="str">
        <f>LOOKUP(B329,'Info Sheet'!$L$2:$L$3,'Info Sheet'!$J$2:$J$3)</f>
        <v>Non-Rainy</v>
      </c>
      <c r="E329">
        <f>IF(D329='Info Sheet'!$J$3,'Info Sheet'!$M$3,'Info Sheet'!$M$2)</f>
        <v>1</v>
      </c>
      <c r="F329">
        <f>ROUNDDOWN(IF((C329*E329)&gt;'Info Sheet'!$B$21,'Info Sheet'!$B$21,(C329*E329)),0)</f>
        <v>162</v>
      </c>
      <c r="G329">
        <f t="shared" si="68"/>
        <v>3701.7000000000003</v>
      </c>
      <c r="H329">
        <f t="shared" si="57"/>
        <v>2741.7000000000003</v>
      </c>
      <c r="M329" s="44">
        <v>276</v>
      </c>
      <c r="N329" s="32">
        <v>0.47848814185402511</v>
      </c>
      <c r="O329" s="32">
        <f t="shared" si="58"/>
        <v>170</v>
      </c>
      <c r="P329" t="str">
        <f>LOOKUP(N329,'Info Sheet'!$L$2:$L$3,'Info Sheet'!$J$2:$J$3)</f>
        <v>Non-Rainy</v>
      </c>
      <c r="Q329">
        <f>IF(P329='Info Sheet'!$J$3,'Info Sheet'!$M$3,'Info Sheet'!$M$2)</f>
        <v>1</v>
      </c>
      <c r="R329">
        <f>ROUNDDOWN(IF((O329*Q329)&gt;'Info Sheet'!$B$21,'Info Sheet'!$B$21,(O329*Q329)),0)</f>
        <v>170</v>
      </c>
      <c r="S329">
        <f t="shared" si="59"/>
        <v>3884.5000000000005</v>
      </c>
      <c r="T329">
        <f t="shared" si="60"/>
        <v>2924.5000000000005</v>
      </c>
      <c r="Y329" s="44">
        <v>276</v>
      </c>
      <c r="Z329" s="32">
        <v>0.18806642534376439</v>
      </c>
      <c r="AA329" s="32">
        <f t="shared" si="66"/>
        <v>170</v>
      </c>
      <c r="AB329" t="str">
        <f>LOOKUP(Z329,'Info Sheet'!$L$2:$L$3,'Info Sheet'!$J$2:$J$3)</f>
        <v>Rainy, p</v>
      </c>
      <c r="AC329">
        <f>IF(AB329='Info Sheet'!$J$3,'Info Sheet'!$M$3,'Info Sheet'!$M$2)</f>
        <v>0.7</v>
      </c>
      <c r="AD329">
        <f>ROUNDDOWN(IF((AA329*AC329)&gt;'Info Sheet'!$B$21,'Info Sheet'!$B$21,(AA329*AC329)),0)</f>
        <v>119</v>
      </c>
      <c r="AE329">
        <f t="shared" si="61"/>
        <v>2719.15</v>
      </c>
      <c r="AF329">
        <f t="shared" si="62"/>
        <v>1759.15</v>
      </c>
      <c r="AK329" s="44">
        <v>276</v>
      </c>
      <c r="AL329" s="51">
        <v>0.98256231000000005</v>
      </c>
      <c r="AM329" s="32">
        <f t="shared" si="67"/>
        <v>201</v>
      </c>
      <c r="AN329" t="str">
        <f>LOOKUP(AL329,'Info Sheet'!$L$2:$L$3,'Info Sheet'!$J$2:$J$3)</f>
        <v>Non-Rainy</v>
      </c>
      <c r="AO329">
        <f>IF(AN329='Info Sheet'!$J$3,'Info Sheet'!$M$3,'Info Sheet'!$M$2)</f>
        <v>1</v>
      </c>
      <c r="AP329">
        <f>ROUNDDOWN(IF((AM329*AO329)&gt;'Info Sheet'!$B$21,'Info Sheet'!$B$21,(AM329*AO329)),0)</f>
        <v>188</v>
      </c>
      <c r="AQ329">
        <f t="shared" si="63"/>
        <v>4295.8</v>
      </c>
      <c r="AR329">
        <f t="shared" si="64"/>
        <v>3335.8</v>
      </c>
    </row>
    <row r="330" spans="1:44">
      <c r="A330" s="44">
        <v>277</v>
      </c>
      <c r="B330" s="32">
        <v>0.67199012244527256</v>
      </c>
      <c r="C330" s="32">
        <f t="shared" si="65"/>
        <v>163</v>
      </c>
      <c r="D330" t="str">
        <f>LOOKUP(B330,'Info Sheet'!$L$2:$L$3,'Info Sheet'!$J$2:$J$3)</f>
        <v>Non-Rainy</v>
      </c>
      <c r="E330">
        <f>IF(D330='Info Sheet'!$J$3,'Info Sheet'!$M$3,'Info Sheet'!$M$2)</f>
        <v>1</v>
      </c>
      <c r="F330">
        <f>ROUNDDOWN(IF((C330*E330)&gt;'Info Sheet'!$B$21,'Info Sheet'!$B$21,(C330*E330)),0)</f>
        <v>163</v>
      </c>
      <c r="G330">
        <f t="shared" si="68"/>
        <v>3724.55</v>
      </c>
      <c r="H330">
        <f t="shared" si="57"/>
        <v>2764.55</v>
      </c>
      <c r="M330" s="44">
        <v>277</v>
      </c>
      <c r="N330" s="32">
        <v>0.37805424303497204</v>
      </c>
      <c r="O330" s="32">
        <f t="shared" si="58"/>
        <v>166</v>
      </c>
      <c r="P330" t="str">
        <f>LOOKUP(N330,'Info Sheet'!$L$2:$L$3,'Info Sheet'!$J$2:$J$3)</f>
        <v>Rainy, p</v>
      </c>
      <c r="Q330">
        <f>IF(P330='Info Sheet'!$J$3,'Info Sheet'!$M$3,'Info Sheet'!$M$2)</f>
        <v>0.7</v>
      </c>
      <c r="R330">
        <f>ROUNDDOWN(IF((O330*Q330)&gt;'Info Sheet'!$B$21,'Info Sheet'!$B$21,(O330*Q330)),0)</f>
        <v>116</v>
      </c>
      <c r="S330">
        <f t="shared" si="59"/>
        <v>2650.6000000000004</v>
      </c>
      <c r="T330">
        <f t="shared" si="60"/>
        <v>1690.6000000000004</v>
      </c>
      <c r="Y330" s="44">
        <v>277</v>
      </c>
      <c r="Z330" s="32">
        <v>0.97481605988133502</v>
      </c>
      <c r="AA330" s="32">
        <f t="shared" si="66"/>
        <v>221</v>
      </c>
      <c r="AB330" t="str">
        <f>LOOKUP(Z330,'Info Sheet'!$L$2:$L$3,'Info Sheet'!$J$2:$J$3)</f>
        <v>Non-Rainy</v>
      </c>
      <c r="AC330">
        <f>IF(AB330='Info Sheet'!$J$3,'Info Sheet'!$M$3,'Info Sheet'!$M$2)</f>
        <v>1</v>
      </c>
      <c r="AD330">
        <f>ROUNDDOWN(IF((AA330*AC330)&gt;'Info Sheet'!$B$21,'Info Sheet'!$B$21,(AA330*AC330)),0)</f>
        <v>188</v>
      </c>
      <c r="AE330">
        <f t="shared" si="61"/>
        <v>4295.8</v>
      </c>
      <c r="AF330">
        <f t="shared" si="62"/>
        <v>3335.8</v>
      </c>
      <c r="AK330" s="44">
        <v>277</v>
      </c>
      <c r="AL330" s="51">
        <v>0.66449342</v>
      </c>
      <c r="AM330" s="32">
        <f t="shared" si="67"/>
        <v>173</v>
      </c>
      <c r="AN330" t="str">
        <f>LOOKUP(AL330,'Info Sheet'!$L$2:$L$3,'Info Sheet'!$J$2:$J$3)</f>
        <v>Non-Rainy</v>
      </c>
      <c r="AO330">
        <f>IF(AN330='Info Sheet'!$J$3,'Info Sheet'!$M$3,'Info Sheet'!$M$2)</f>
        <v>1</v>
      </c>
      <c r="AP330">
        <f>ROUNDDOWN(IF((AM330*AO330)&gt;'Info Sheet'!$B$21,'Info Sheet'!$B$21,(AM330*AO330)),0)</f>
        <v>173</v>
      </c>
      <c r="AQ330">
        <f t="shared" si="63"/>
        <v>3953.05</v>
      </c>
      <c r="AR330">
        <f t="shared" si="64"/>
        <v>2993.05</v>
      </c>
    </row>
    <row r="331" spans="1:44">
      <c r="A331" s="44">
        <v>278</v>
      </c>
      <c r="B331" s="32">
        <v>3.0565154009991047E-2</v>
      </c>
      <c r="C331" s="32">
        <f t="shared" si="65"/>
        <v>125</v>
      </c>
      <c r="D331" t="str">
        <f>LOOKUP(B331,'Info Sheet'!$L$2:$L$3,'Info Sheet'!$J$2:$J$3)</f>
        <v>Rainy, p</v>
      </c>
      <c r="E331">
        <f>IF(D331='Info Sheet'!$J$3,'Info Sheet'!$M$3,'Info Sheet'!$M$2)</f>
        <v>0.7</v>
      </c>
      <c r="F331">
        <f>ROUNDDOWN(IF((C331*E331)&gt;'Info Sheet'!$B$21,'Info Sheet'!$B$21,(C331*E331)),0)</f>
        <v>87</v>
      </c>
      <c r="G331">
        <f t="shared" si="68"/>
        <v>1987.95</v>
      </c>
      <c r="H331">
        <f t="shared" si="57"/>
        <v>1027.95</v>
      </c>
      <c r="M331" s="44">
        <v>278</v>
      </c>
      <c r="N331" s="32">
        <v>0.7308772986737434</v>
      </c>
      <c r="O331" s="32">
        <f t="shared" si="58"/>
        <v>181</v>
      </c>
      <c r="P331" t="str">
        <f>LOOKUP(N331,'Info Sheet'!$L$2:$L$3,'Info Sheet'!$J$2:$J$3)</f>
        <v>Non-Rainy</v>
      </c>
      <c r="Q331">
        <f>IF(P331='Info Sheet'!$J$3,'Info Sheet'!$M$3,'Info Sheet'!$M$2)</f>
        <v>1</v>
      </c>
      <c r="R331">
        <f>ROUNDDOWN(IF((O331*Q331)&gt;'Info Sheet'!$B$21,'Info Sheet'!$B$21,(O331*Q331)),0)</f>
        <v>181</v>
      </c>
      <c r="S331">
        <f t="shared" si="59"/>
        <v>4135.8500000000004</v>
      </c>
      <c r="T331">
        <f t="shared" si="60"/>
        <v>3175.8500000000004</v>
      </c>
      <c r="Y331" s="44">
        <v>278</v>
      </c>
      <c r="Z331" s="32">
        <v>0.22979685158694119</v>
      </c>
      <c r="AA331" s="32">
        <f t="shared" si="66"/>
        <v>173</v>
      </c>
      <c r="AB331" t="str">
        <f>LOOKUP(Z331,'Info Sheet'!$L$2:$L$3,'Info Sheet'!$J$2:$J$3)</f>
        <v>Rainy, p</v>
      </c>
      <c r="AC331">
        <f>IF(AB331='Info Sheet'!$J$3,'Info Sheet'!$M$3,'Info Sheet'!$M$2)</f>
        <v>0.7</v>
      </c>
      <c r="AD331">
        <f>ROUNDDOWN(IF((AA331*AC331)&gt;'Info Sheet'!$B$21,'Info Sheet'!$B$21,(AA331*AC331)),0)</f>
        <v>121</v>
      </c>
      <c r="AE331">
        <f t="shared" si="61"/>
        <v>2764.8500000000004</v>
      </c>
      <c r="AF331">
        <f t="shared" si="62"/>
        <v>1804.8500000000004</v>
      </c>
      <c r="AK331" s="44">
        <v>278</v>
      </c>
      <c r="AL331" s="51">
        <v>0.87268555000000003</v>
      </c>
      <c r="AM331" s="32">
        <f t="shared" si="67"/>
        <v>185</v>
      </c>
      <c r="AN331" t="str">
        <f>LOOKUP(AL331,'Info Sheet'!$L$2:$L$3,'Info Sheet'!$J$2:$J$3)</f>
        <v>Non-Rainy</v>
      </c>
      <c r="AO331">
        <f>IF(AN331='Info Sheet'!$J$3,'Info Sheet'!$M$3,'Info Sheet'!$M$2)</f>
        <v>1</v>
      </c>
      <c r="AP331">
        <f>ROUNDDOWN(IF((AM331*AO331)&gt;'Info Sheet'!$B$21,'Info Sheet'!$B$21,(AM331*AO331)),0)</f>
        <v>185</v>
      </c>
      <c r="AQ331">
        <f t="shared" si="63"/>
        <v>4227.25</v>
      </c>
      <c r="AR331">
        <f t="shared" si="64"/>
        <v>3267.25</v>
      </c>
    </row>
    <row r="332" spans="1:44">
      <c r="A332" s="44">
        <v>279</v>
      </c>
      <c r="B332" s="32">
        <v>0.81347531683865626</v>
      </c>
      <c r="C332" s="32">
        <f t="shared" si="65"/>
        <v>170</v>
      </c>
      <c r="D332" t="str">
        <f>LOOKUP(B332,'Info Sheet'!$L$2:$L$3,'Info Sheet'!$J$2:$J$3)</f>
        <v>Non-Rainy</v>
      </c>
      <c r="E332">
        <f>IF(D332='Info Sheet'!$J$3,'Info Sheet'!$M$3,'Info Sheet'!$M$2)</f>
        <v>1</v>
      </c>
      <c r="F332">
        <f>ROUNDDOWN(IF((C332*E332)&gt;'Info Sheet'!$B$21,'Info Sheet'!$B$21,(C332*E332)),0)</f>
        <v>170</v>
      </c>
      <c r="G332">
        <f t="shared" si="68"/>
        <v>3884.5000000000005</v>
      </c>
      <c r="H332">
        <f t="shared" si="57"/>
        <v>2924.5000000000005</v>
      </c>
      <c r="M332" s="44">
        <v>279</v>
      </c>
      <c r="N332" s="32">
        <v>0.44186975111182369</v>
      </c>
      <c r="O332" s="32">
        <f t="shared" si="58"/>
        <v>168</v>
      </c>
      <c r="P332" t="str">
        <f>LOOKUP(N332,'Info Sheet'!$L$2:$L$3,'Info Sheet'!$J$2:$J$3)</f>
        <v>Non-Rainy</v>
      </c>
      <c r="Q332">
        <f>IF(P332='Info Sheet'!$J$3,'Info Sheet'!$M$3,'Info Sheet'!$M$2)</f>
        <v>1</v>
      </c>
      <c r="R332">
        <f>ROUNDDOWN(IF((O332*Q332)&gt;'Info Sheet'!$B$21,'Info Sheet'!$B$21,(O332*Q332)),0)</f>
        <v>168</v>
      </c>
      <c r="S332">
        <f t="shared" si="59"/>
        <v>3838.8</v>
      </c>
      <c r="T332">
        <f t="shared" si="60"/>
        <v>2878.8</v>
      </c>
      <c r="Y332" s="44">
        <v>279</v>
      </c>
      <c r="Z332" s="32">
        <v>0.45173747574823542</v>
      </c>
      <c r="AA332" s="32">
        <f t="shared" si="66"/>
        <v>184</v>
      </c>
      <c r="AB332" t="str">
        <f>LOOKUP(Z332,'Info Sheet'!$L$2:$L$3,'Info Sheet'!$J$2:$J$3)</f>
        <v>Non-Rainy</v>
      </c>
      <c r="AC332">
        <f>IF(AB332='Info Sheet'!$J$3,'Info Sheet'!$M$3,'Info Sheet'!$M$2)</f>
        <v>1</v>
      </c>
      <c r="AD332">
        <f>ROUNDDOWN(IF((AA332*AC332)&gt;'Info Sheet'!$B$21,'Info Sheet'!$B$21,(AA332*AC332)),0)</f>
        <v>184</v>
      </c>
      <c r="AE332">
        <f t="shared" si="61"/>
        <v>4204.4000000000005</v>
      </c>
      <c r="AF332">
        <f t="shared" si="62"/>
        <v>3244.4000000000005</v>
      </c>
      <c r="AK332" s="44">
        <v>279</v>
      </c>
      <c r="AL332" s="51">
        <v>0.68346664000000001</v>
      </c>
      <c r="AM332" s="32">
        <f t="shared" si="67"/>
        <v>174</v>
      </c>
      <c r="AN332" t="str">
        <f>LOOKUP(AL332,'Info Sheet'!$L$2:$L$3,'Info Sheet'!$J$2:$J$3)</f>
        <v>Non-Rainy</v>
      </c>
      <c r="AO332">
        <f>IF(AN332='Info Sheet'!$J$3,'Info Sheet'!$M$3,'Info Sheet'!$M$2)</f>
        <v>1</v>
      </c>
      <c r="AP332">
        <f>ROUNDDOWN(IF((AM332*AO332)&gt;'Info Sheet'!$B$21,'Info Sheet'!$B$21,(AM332*AO332)),0)</f>
        <v>174</v>
      </c>
      <c r="AQ332">
        <f t="shared" si="63"/>
        <v>3975.9</v>
      </c>
      <c r="AR332">
        <f t="shared" si="64"/>
        <v>3015.9</v>
      </c>
    </row>
    <row r="333" spans="1:44">
      <c r="A333" s="44">
        <v>280</v>
      </c>
      <c r="B333" s="32">
        <v>0.17685089101131524</v>
      </c>
      <c r="C333" s="32">
        <f t="shared" si="65"/>
        <v>141</v>
      </c>
      <c r="D333" t="str">
        <f>LOOKUP(B333,'Info Sheet'!$L$2:$L$3,'Info Sheet'!$J$2:$J$3)</f>
        <v>Rainy, p</v>
      </c>
      <c r="E333">
        <f>IF(D333='Info Sheet'!$J$3,'Info Sheet'!$M$3,'Info Sheet'!$M$2)</f>
        <v>0.7</v>
      </c>
      <c r="F333">
        <f>ROUNDDOWN(IF((C333*E333)&gt;'Info Sheet'!$B$21,'Info Sheet'!$B$21,(C333*E333)),0)</f>
        <v>98</v>
      </c>
      <c r="G333">
        <f t="shared" si="68"/>
        <v>2239.3000000000002</v>
      </c>
      <c r="H333">
        <f t="shared" si="57"/>
        <v>1279.3000000000002</v>
      </c>
      <c r="M333" s="44">
        <v>280</v>
      </c>
      <c r="N333" s="32">
        <v>0.55055652551976175</v>
      </c>
      <c r="O333" s="32">
        <f t="shared" si="58"/>
        <v>173</v>
      </c>
      <c r="P333" t="str">
        <f>LOOKUP(N333,'Info Sheet'!$L$2:$L$3,'Info Sheet'!$J$2:$J$3)</f>
        <v>Non-Rainy</v>
      </c>
      <c r="Q333">
        <f>IF(P333='Info Sheet'!$J$3,'Info Sheet'!$M$3,'Info Sheet'!$M$2)</f>
        <v>1</v>
      </c>
      <c r="R333">
        <f>ROUNDDOWN(IF((O333*Q333)&gt;'Info Sheet'!$B$21,'Info Sheet'!$B$21,(O333*Q333)),0)</f>
        <v>173</v>
      </c>
      <c r="S333">
        <f t="shared" si="59"/>
        <v>3953.05</v>
      </c>
      <c r="T333">
        <f t="shared" si="60"/>
        <v>2993.05</v>
      </c>
      <c r="Y333" s="44">
        <v>280</v>
      </c>
      <c r="Z333" s="32">
        <v>0.92477472277934136</v>
      </c>
      <c r="AA333" s="32">
        <f t="shared" si="66"/>
        <v>211</v>
      </c>
      <c r="AB333" t="str">
        <f>LOOKUP(Z333,'Info Sheet'!$L$2:$L$3,'Info Sheet'!$J$2:$J$3)</f>
        <v>Non-Rainy</v>
      </c>
      <c r="AC333">
        <f>IF(AB333='Info Sheet'!$J$3,'Info Sheet'!$M$3,'Info Sheet'!$M$2)</f>
        <v>1</v>
      </c>
      <c r="AD333">
        <f>ROUNDDOWN(IF((AA333*AC333)&gt;'Info Sheet'!$B$21,'Info Sheet'!$B$21,(AA333*AC333)),0)</f>
        <v>188</v>
      </c>
      <c r="AE333">
        <f t="shared" si="61"/>
        <v>4295.8</v>
      </c>
      <c r="AF333">
        <f t="shared" si="62"/>
        <v>3335.8</v>
      </c>
      <c r="AK333" s="44">
        <v>280</v>
      </c>
      <c r="AL333" s="51">
        <v>0.58352535999999999</v>
      </c>
      <c r="AM333" s="32">
        <f t="shared" si="67"/>
        <v>169</v>
      </c>
      <c r="AN333" t="str">
        <f>LOOKUP(AL333,'Info Sheet'!$L$2:$L$3,'Info Sheet'!$J$2:$J$3)</f>
        <v>Non-Rainy</v>
      </c>
      <c r="AO333">
        <f>IF(AN333='Info Sheet'!$J$3,'Info Sheet'!$M$3,'Info Sheet'!$M$2)</f>
        <v>1</v>
      </c>
      <c r="AP333">
        <f>ROUNDDOWN(IF((AM333*AO333)&gt;'Info Sheet'!$B$21,'Info Sheet'!$B$21,(AM333*AO333)),0)</f>
        <v>169</v>
      </c>
      <c r="AQ333">
        <f t="shared" si="63"/>
        <v>3861.65</v>
      </c>
      <c r="AR333">
        <f t="shared" si="64"/>
        <v>2901.65</v>
      </c>
    </row>
    <row r="334" spans="1:44">
      <c r="A334" s="44">
        <v>281</v>
      </c>
      <c r="B334" s="32">
        <v>0.16066744840474234</v>
      </c>
      <c r="C334" s="32">
        <f t="shared" si="65"/>
        <v>140</v>
      </c>
      <c r="D334" t="str">
        <f>LOOKUP(B334,'Info Sheet'!$L$2:$L$3,'Info Sheet'!$J$2:$J$3)</f>
        <v>Rainy, p</v>
      </c>
      <c r="E334">
        <f>IF(D334='Info Sheet'!$J$3,'Info Sheet'!$M$3,'Info Sheet'!$M$2)</f>
        <v>0.7</v>
      </c>
      <c r="F334">
        <f>ROUNDDOWN(IF((C334*E334)&gt;'Info Sheet'!$B$21,'Info Sheet'!$B$21,(C334*E334)),0)</f>
        <v>98</v>
      </c>
      <c r="G334">
        <f t="shared" si="68"/>
        <v>2239.3000000000002</v>
      </c>
      <c r="H334">
        <f t="shared" si="57"/>
        <v>1279.3000000000002</v>
      </c>
      <c r="M334" s="44">
        <v>281</v>
      </c>
      <c r="N334" s="32">
        <v>2.6565977516662453E-2</v>
      </c>
      <c r="O334" s="32">
        <f t="shared" si="58"/>
        <v>139</v>
      </c>
      <c r="P334" t="str">
        <f>LOOKUP(N334,'Info Sheet'!$L$2:$L$3,'Info Sheet'!$J$2:$J$3)</f>
        <v>Rainy, p</v>
      </c>
      <c r="Q334">
        <f>IF(P334='Info Sheet'!$J$3,'Info Sheet'!$M$3,'Info Sheet'!$M$2)</f>
        <v>0.7</v>
      </c>
      <c r="R334">
        <f>ROUNDDOWN(IF((O334*Q334)&gt;'Info Sheet'!$B$21,'Info Sheet'!$B$21,(O334*Q334)),0)</f>
        <v>97</v>
      </c>
      <c r="S334">
        <f t="shared" si="59"/>
        <v>2216.4500000000003</v>
      </c>
      <c r="T334">
        <f t="shared" si="60"/>
        <v>1256.4500000000003</v>
      </c>
      <c r="Y334" s="44">
        <v>281</v>
      </c>
      <c r="Z334" s="32">
        <v>0.18485427565707369</v>
      </c>
      <c r="AA334" s="32">
        <f t="shared" si="66"/>
        <v>170</v>
      </c>
      <c r="AB334" t="str">
        <f>LOOKUP(Z334,'Info Sheet'!$L$2:$L$3,'Info Sheet'!$J$2:$J$3)</f>
        <v>Rainy, p</v>
      </c>
      <c r="AC334">
        <f>IF(AB334='Info Sheet'!$J$3,'Info Sheet'!$M$3,'Info Sheet'!$M$2)</f>
        <v>0.7</v>
      </c>
      <c r="AD334">
        <f>ROUNDDOWN(IF((AA334*AC334)&gt;'Info Sheet'!$B$21,'Info Sheet'!$B$21,(AA334*AC334)),0)</f>
        <v>119</v>
      </c>
      <c r="AE334">
        <f t="shared" si="61"/>
        <v>2719.15</v>
      </c>
      <c r="AF334">
        <f t="shared" si="62"/>
        <v>1759.15</v>
      </c>
      <c r="AK334" s="44">
        <v>281</v>
      </c>
      <c r="AL334" s="51">
        <v>0.54441174000000003</v>
      </c>
      <c r="AM334" s="32">
        <f t="shared" si="67"/>
        <v>168</v>
      </c>
      <c r="AN334" t="str">
        <f>LOOKUP(AL334,'Info Sheet'!$L$2:$L$3,'Info Sheet'!$J$2:$J$3)</f>
        <v>Non-Rainy</v>
      </c>
      <c r="AO334">
        <f>IF(AN334='Info Sheet'!$J$3,'Info Sheet'!$M$3,'Info Sheet'!$M$2)</f>
        <v>1</v>
      </c>
      <c r="AP334">
        <f>ROUNDDOWN(IF((AM334*AO334)&gt;'Info Sheet'!$B$21,'Info Sheet'!$B$21,(AM334*AO334)),0)</f>
        <v>168</v>
      </c>
      <c r="AQ334">
        <f t="shared" si="63"/>
        <v>3838.8</v>
      </c>
      <c r="AR334">
        <f t="shared" si="64"/>
        <v>2878.8</v>
      </c>
    </row>
    <row r="335" spans="1:44">
      <c r="A335" s="44">
        <v>282</v>
      </c>
      <c r="B335" s="32">
        <v>0.94566696152691565</v>
      </c>
      <c r="C335" s="32">
        <f t="shared" si="65"/>
        <v>181</v>
      </c>
      <c r="D335" t="str">
        <f>LOOKUP(B335,'Info Sheet'!$L$2:$L$3,'Info Sheet'!$J$2:$J$3)</f>
        <v>Non-Rainy</v>
      </c>
      <c r="E335">
        <f>IF(D335='Info Sheet'!$J$3,'Info Sheet'!$M$3,'Info Sheet'!$M$2)</f>
        <v>1</v>
      </c>
      <c r="F335">
        <f>ROUNDDOWN(IF((C335*E335)&gt;'Info Sheet'!$B$21,'Info Sheet'!$B$21,(C335*E335)),0)</f>
        <v>181</v>
      </c>
      <c r="G335">
        <f t="shared" si="68"/>
        <v>4135.8500000000004</v>
      </c>
      <c r="H335">
        <f t="shared" si="57"/>
        <v>3175.8500000000004</v>
      </c>
      <c r="M335" s="44">
        <v>282</v>
      </c>
      <c r="N335" s="32">
        <v>0.25119610960899885</v>
      </c>
      <c r="O335" s="32">
        <f t="shared" si="58"/>
        <v>160</v>
      </c>
      <c r="P335" t="str">
        <f>LOOKUP(N335,'Info Sheet'!$L$2:$L$3,'Info Sheet'!$J$2:$J$3)</f>
        <v>Rainy, p</v>
      </c>
      <c r="Q335">
        <f>IF(P335='Info Sheet'!$J$3,'Info Sheet'!$M$3,'Info Sheet'!$M$2)</f>
        <v>0.7</v>
      </c>
      <c r="R335">
        <f>ROUNDDOWN(IF((O335*Q335)&gt;'Info Sheet'!$B$21,'Info Sheet'!$B$21,(O335*Q335)),0)</f>
        <v>112</v>
      </c>
      <c r="S335">
        <f t="shared" si="59"/>
        <v>2559.2000000000003</v>
      </c>
      <c r="T335">
        <f t="shared" si="60"/>
        <v>1599.2000000000003</v>
      </c>
      <c r="Y335" s="44">
        <v>282</v>
      </c>
      <c r="Z335" s="32">
        <v>9.9827106015300315E-2</v>
      </c>
      <c r="AA335" s="32">
        <f t="shared" si="66"/>
        <v>163</v>
      </c>
      <c r="AB335" t="str">
        <f>LOOKUP(Z335,'Info Sheet'!$L$2:$L$3,'Info Sheet'!$J$2:$J$3)</f>
        <v>Rainy, p</v>
      </c>
      <c r="AC335">
        <f>IF(AB335='Info Sheet'!$J$3,'Info Sheet'!$M$3,'Info Sheet'!$M$2)</f>
        <v>0.7</v>
      </c>
      <c r="AD335">
        <f>ROUNDDOWN(IF((AA335*AC335)&gt;'Info Sheet'!$B$21,'Info Sheet'!$B$21,(AA335*AC335)),0)</f>
        <v>114</v>
      </c>
      <c r="AE335">
        <f t="shared" si="61"/>
        <v>2604.9</v>
      </c>
      <c r="AF335">
        <f t="shared" si="62"/>
        <v>1644.9</v>
      </c>
      <c r="AK335" s="44">
        <v>282</v>
      </c>
      <c r="AL335" s="51">
        <v>0.55650295000000005</v>
      </c>
      <c r="AM335" s="32">
        <f t="shared" si="67"/>
        <v>168</v>
      </c>
      <c r="AN335" t="str">
        <f>LOOKUP(AL335,'Info Sheet'!$L$2:$L$3,'Info Sheet'!$J$2:$J$3)</f>
        <v>Non-Rainy</v>
      </c>
      <c r="AO335">
        <f>IF(AN335='Info Sheet'!$J$3,'Info Sheet'!$M$3,'Info Sheet'!$M$2)</f>
        <v>1</v>
      </c>
      <c r="AP335">
        <f>ROUNDDOWN(IF((AM335*AO335)&gt;'Info Sheet'!$B$21,'Info Sheet'!$B$21,(AM335*AO335)),0)</f>
        <v>168</v>
      </c>
      <c r="AQ335">
        <f t="shared" si="63"/>
        <v>3838.8</v>
      </c>
      <c r="AR335">
        <f t="shared" si="64"/>
        <v>2878.8</v>
      </c>
    </row>
    <row r="336" spans="1:44">
      <c r="A336" s="44">
        <v>283</v>
      </c>
      <c r="B336" s="32">
        <v>2.4926349566526507E-2</v>
      </c>
      <c r="C336" s="32">
        <f t="shared" si="65"/>
        <v>124</v>
      </c>
      <c r="D336" t="str">
        <f>LOOKUP(B336,'Info Sheet'!$L$2:$L$3,'Info Sheet'!$J$2:$J$3)</f>
        <v>Rainy, p</v>
      </c>
      <c r="E336">
        <f>IF(D336='Info Sheet'!$J$3,'Info Sheet'!$M$3,'Info Sheet'!$M$2)</f>
        <v>0.7</v>
      </c>
      <c r="F336">
        <f>ROUNDDOWN(IF((C336*E336)&gt;'Info Sheet'!$B$21,'Info Sheet'!$B$21,(C336*E336)),0)</f>
        <v>86</v>
      </c>
      <c r="G336">
        <f t="shared" si="68"/>
        <v>1965.1000000000001</v>
      </c>
      <c r="H336">
        <f t="shared" si="57"/>
        <v>1005.1000000000001</v>
      </c>
      <c r="M336" s="44">
        <v>283</v>
      </c>
      <c r="N336" s="32">
        <v>0.10904082216317201</v>
      </c>
      <c r="O336" s="32">
        <f t="shared" si="58"/>
        <v>150</v>
      </c>
      <c r="P336" t="str">
        <f>LOOKUP(N336,'Info Sheet'!$L$2:$L$3,'Info Sheet'!$J$2:$J$3)</f>
        <v>Rainy, p</v>
      </c>
      <c r="Q336">
        <f>IF(P336='Info Sheet'!$J$3,'Info Sheet'!$M$3,'Info Sheet'!$M$2)</f>
        <v>0.7</v>
      </c>
      <c r="R336">
        <f>ROUNDDOWN(IF((O336*Q336)&gt;'Info Sheet'!$B$21,'Info Sheet'!$B$21,(O336*Q336)),0)</f>
        <v>105</v>
      </c>
      <c r="S336">
        <f t="shared" si="59"/>
        <v>2399.25</v>
      </c>
      <c r="T336">
        <f t="shared" si="60"/>
        <v>1439.25</v>
      </c>
      <c r="Y336" s="44">
        <v>283</v>
      </c>
      <c r="Z336" s="32">
        <v>0.80918517382666511</v>
      </c>
      <c r="AA336" s="32">
        <f t="shared" si="66"/>
        <v>201</v>
      </c>
      <c r="AB336" t="str">
        <f>LOOKUP(Z336,'Info Sheet'!$L$2:$L$3,'Info Sheet'!$J$2:$J$3)</f>
        <v>Non-Rainy</v>
      </c>
      <c r="AC336">
        <f>IF(AB336='Info Sheet'!$J$3,'Info Sheet'!$M$3,'Info Sheet'!$M$2)</f>
        <v>1</v>
      </c>
      <c r="AD336">
        <f>ROUNDDOWN(IF((AA336*AC336)&gt;'Info Sheet'!$B$21,'Info Sheet'!$B$21,(AA336*AC336)),0)</f>
        <v>188</v>
      </c>
      <c r="AE336">
        <f t="shared" si="61"/>
        <v>4295.8</v>
      </c>
      <c r="AF336">
        <f t="shared" si="62"/>
        <v>3335.8</v>
      </c>
      <c r="AK336" s="44">
        <v>283</v>
      </c>
      <c r="AL336" s="51">
        <v>9.5280470000000006E-2</v>
      </c>
      <c r="AM336" s="32">
        <f t="shared" si="67"/>
        <v>144</v>
      </c>
      <c r="AN336" t="str">
        <f>LOOKUP(AL336,'Info Sheet'!$L$2:$L$3,'Info Sheet'!$J$2:$J$3)</f>
        <v>Rainy, p</v>
      </c>
      <c r="AO336">
        <f>IF(AN336='Info Sheet'!$J$3,'Info Sheet'!$M$3,'Info Sheet'!$M$2)</f>
        <v>0.7</v>
      </c>
      <c r="AP336">
        <f>ROUNDDOWN(IF((AM336*AO336)&gt;'Info Sheet'!$B$21,'Info Sheet'!$B$21,(AM336*AO336)),0)</f>
        <v>100</v>
      </c>
      <c r="AQ336">
        <f t="shared" si="63"/>
        <v>2285</v>
      </c>
      <c r="AR336">
        <f t="shared" si="64"/>
        <v>1325</v>
      </c>
    </row>
    <row r="337" spans="1:44">
      <c r="A337" s="44">
        <v>284</v>
      </c>
      <c r="B337" s="32">
        <v>0.24567972046651232</v>
      </c>
      <c r="C337" s="32">
        <f t="shared" si="65"/>
        <v>144</v>
      </c>
      <c r="D337" t="str">
        <f>LOOKUP(B337,'Info Sheet'!$L$2:$L$3,'Info Sheet'!$J$2:$J$3)</f>
        <v>Rainy, p</v>
      </c>
      <c r="E337">
        <f>IF(D337='Info Sheet'!$J$3,'Info Sheet'!$M$3,'Info Sheet'!$M$2)</f>
        <v>0.7</v>
      </c>
      <c r="F337">
        <f>ROUNDDOWN(IF((C337*E337)&gt;'Info Sheet'!$B$21,'Info Sheet'!$B$21,(C337*E337)),0)</f>
        <v>100</v>
      </c>
      <c r="G337">
        <f t="shared" si="68"/>
        <v>2285</v>
      </c>
      <c r="H337">
        <f t="shared" si="57"/>
        <v>1325</v>
      </c>
      <c r="M337" s="44">
        <v>284</v>
      </c>
      <c r="N337" s="32">
        <v>0.61203941494151959</v>
      </c>
      <c r="O337" s="32">
        <f t="shared" si="58"/>
        <v>175</v>
      </c>
      <c r="P337" t="str">
        <f>LOOKUP(N337,'Info Sheet'!$L$2:$L$3,'Info Sheet'!$J$2:$J$3)</f>
        <v>Non-Rainy</v>
      </c>
      <c r="Q337">
        <f>IF(P337='Info Sheet'!$J$3,'Info Sheet'!$M$3,'Info Sheet'!$M$2)</f>
        <v>1</v>
      </c>
      <c r="R337">
        <f>ROUNDDOWN(IF((O337*Q337)&gt;'Info Sheet'!$B$21,'Info Sheet'!$B$21,(O337*Q337)),0)</f>
        <v>175</v>
      </c>
      <c r="S337">
        <f t="shared" si="59"/>
        <v>3998.7500000000005</v>
      </c>
      <c r="T337">
        <f t="shared" si="60"/>
        <v>3038.7500000000005</v>
      </c>
      <c r="Y337" s="44">
        <v>284</v>
      </c>
      <c r="Z337" s="32">
        <v>2.4054563675543039E-2</v>
      </c>
      <c r="AA337" s="32">
        <f t="shared" si="66"/>
        <v>151</v>
      </c>
      <c r="AB337" t="str">
        <f>LOOKUP(Z337,'Info Sheet'!$L$2:$L$3,'Info Sheet'!$J$2:$J$3)</f>
        <v>Rainy, p</v>
      </c>
      <c r="AC337">
        <f>IF(AB337='Info Sheet'!$J$3,'Info Sheet'!$M$3,'Info Sheet'!$M$2)</f>
        <v>0.7</v>
      </c>
      <c r="AD337">
        <f>ROUNDDOWN(IF((AA337*AC337)&gt;'Info Sheet'!$B$21,'Info Sheet'!$B$21,(AA337*AC337)),0)</f>
        <v>105</v>
      </c>
      <c r="AE337">
        <f t="shared" si="61"/>
        <v>2399.25</v>
      </c>
      <c r="AF337">
        <f t="shared" si="62"/>
        <v>1439.25</v>
      </c>
      <c r="AK337" s="44">
        <v>284</v>
      </c>
      <c r="AL337" s="51">
        <v>0.95230053999999997</v>
      </c>
      <c r="AM337" s="32">
        <f t="shared" si="67"/>
        <v>193</v>
      </c>
      <c r="AN337" t="str">
        <f>LOOKUP(AL337,'Info Sheet'!$L$2:$L$3,'Info Sheet'!$J$2:$J$3)</f>
        <v>Non-Rainy</v>
      </c>
      <c r="AO337">
        <f>IF(AN337='Info Sheet'!$J$3,'Info Sheet'!$M$3,'Info Sheet'!$M$2)</f>
        <v>1</v>
      </c>
      <c r="AP337">
        <f>ROUNDDOWN(IF((AM337*AO337)&gt;'Info Sheet'!$B$21,'Info Sheet'!$B$21,(AM337*AO337)),0)</f>
        <v>188</v>
      </c>
      <c r="AQ337">
        <f t="shared" si="63"/>
        <v>4295.8</v>
      </c>
      <c r="AR337">
        <f t="shared" si="64"/>
        <v>3335.8</v>
      </c>
    </row>
    <row r="338" spans="1:44">
      <c r="A338" s="44">
        <v>285</v>
      </c>
      <c r="B338" s="32">
        <v>0.69634112882638022</v>
      </c>
      <c r="C338" s="32">
        <f t="shared" si="65"/>
        <v>164</v>
      </c>
      <c r="D338" t="str">
        <f>LOOKUP(B338,'Info Sheet'!$L$2:$L$3,'Info Sheet'!$J$2:$J$3)</f>
        <v>Non-Rainy</v>
      </c>
      <c r="E338">
        <f>IF(D338='Info Sheet'!$J$3,'Info Sheet'!$M$3,'Info Sheet'!$M$2)</f>
        <v>1</v>
      </c>
      <c r="F338">
        <f>ROUNDDOWN(IF((C338*E338)&gt;'Info Sheet'!$B$21,'Info Sheet'!$B$21,(C338*E338)),0)</f>
        <v>164</v>
      </c>
      <c r="G338">
        <f t="shared" si="68"/>
        <v>3747.4</v>
      </c>
      <c r="H338">
        <f t="shared" si="57"/>
        <v>2787.4</v>
      </c>
      <c r="M338" s="44">
        <v>285</v>
      </c>
      <c r="N338" s="32">
        <v>0.9735796828810479</v>
      </c>
      <c r="O338" s="32">
        <f t="shared" si="58"/>
        <v>203</v>
      </c>
      <c r="P338" t="str">
        <f>LOOKUP(N338,'Info Sheet'!$L$2:$L$3,'Info Sheet'!$J$2:$J$3)</f>
        <v>Non-Rainy</v>
      </c>
      <c r="Q338">
        <f>IF(P338='Info Sheet'!$J$3,'Info Sheet'!$M$3,'Info Sheet'!$M$2)</f>
        <v>1</v>
      </c>
      <c r="R338">
        <f>ROUNDDOWN(IF((O338*Q338)&gt;'Info Sheet'!$B$21,'Info Sheet'!$B$21,(O338*Q338)),0)</f>
        <v>188</v>
      </c>
      <c r="S338">
        <f t="shared" si="59"/>
        <v>4295.8</v>
      </c>
      <c r="T338">
        <f t="shared" si="60"/>
        <v>3335.8</v>
      </c>
      <c r="Y338" s="44">
        <v>285</v>
      </c>
      <c r="Z338" s="32">
        <v>0.70048976671154273</v>
      </c>
      <c r="AA338" s="32">
        <f t="shared" si="66"/>
        <v>195</v>
      </c>
      <c r="AB338" t="str">
        <f>LOOKUP(Z338,'Info Sheet'!$L$2:$L$3,'Info Sheet'!$J$2:$J$3)</f>
        <v>Non-Rainy</v>
      </c>
      <c r="AC338">
        <f>IF(AB338='Info Sheet'!$J$3,'Info Sheet'!$M$3,'Info Sheet'!$M$2)</f>
        <v>1</v>
      </c>
      <c r="AD338">
        <f>ROUNDDOWN(IF((AA338*AC338)&gt;'Info Sheet'!$B$21,'Info Sheet'!$B$21,(AA338*AC338)),0)</f>
        <v>188</v>
      </c>
      <c r="AE338">
        <f t="shared" si="61"/>
        <v>4295.8</v>
      </c>
      <c r="AF338">
        <f t="shared" si="62"/>
        <v>3335.8</v>
      </c>
      <c r="AK338" s="44">
        <v>285</v>
      </c>
      <c r="AL338" s="51">
        <v>0.54252917000000001</v>
      </c>
      <c r="AM338" s="32">
        <f t="shared" si="67"/>
        <v>168</v>
      </c>
      <c r="AN338" t="str">
        <f>LOOKUP(AL338,'Info Sheet'!$L$2:$L$3,'Info Sheet'!$J$2:$J$3)</f>
        <v>Non-Rainy</v>
      </c>
      <c r="AO338">
        <f>IF(AN338='Info Sheet'!$J$3,'Info Sheet'!$M$3,'Info Sheet'!$M$2)</f>
        <v>1</v>
      </c>
      <c r="AP338">
        <f>ROUNDDOWN(IF((AM338*AO338)&gt;'Info Sheet'!$B$21,'Info Sheet'!$B$21,(AM338*AO338)),0)</f>
        <v>168</v>
      </c>
      <c r="AQ338">
        <f t="shared" si="63"/>
        <v>3838.8</v>
      </c>
      <c r="AR338">
        <f t="shared" si="64"/>
        <v>2878.8</v>
      </c>
    </row>
    <row r="339" spans="1:44">
      <c r="A339" s="44">
        <v>286</v>
      </c>
      <c r="B339" s="32">
        <v>0.168023665899799</v>
      </c>
      <c r="C339" s="32">
        <f t="shared" si="65"/>
        <v>140</v>
      </c>
      <c r="D339" t="str">
        <f>LOOKUP(B339,'Info Sheet'!$L$2:$L$3,'Info Sheet'!$J$2:$J$3)</f>
        <v>Rainy, p</v>
      </c>
      <c r="E339">
        <f>IF(D339='Info Sheet'!$J$3,'Info Sheet'!$M$3,'Info Sheet'!$M$2)</f>
        <v>0.7</v>
      </c>
      <c r="F339">
        <f>ROUNDDOWN(IF((C339*E339)&gt;'Info Sheet'!$B$21,'Info Sheet'!$B$21,(C339*E339)),0)</f>
        <v>98</v>
      </c>
      <c r="G339">
        <f t="shared" si="68"/>
        <v>2239.3000000000002</v>
      </c>
      <c r="H339">
        <f t="shared" si="57"/>
        <v>1279.3000000000002</v>
      </c>
      <c r="M339" s="44">
        <v>286</v>
      </c>
      <c r="N339" s="32">
        <v>1.0341181445372993E-2</v>
      </c>
      <c r="O339" s="32">
        <f t="shared" si="58"/>
        <v>132</v>
      </c>
      <c r="P339" t="str">
        <f>LOOKUP(N339,'Info Sheet'!$L$2:$L$3,'Info Sheet'!$J$2:$J$3)</f>
        <v>Rainy, p</v>
      </c>
      <c r="Q339">
        <f>IF(P339='Info Sheet'!$J$3,'Info Sheet'!$M$3,'Info Sheet'!$M$2)</f>
        <v>0.7</v>
      </c>
      <c r="R339">
        <f>ROUNDDOWN(IF((O339*Q339)&gt;'Info Sheet'!$B$21,'Info Sheet'!$B$21,(O339*Q339)),0)</f>
        <v>92</v>
      </c>
      <c r="S339">
        <f t="shared" si="59"/>
        <v>2102.2000000000003</v>
      </c>
      <c r="T339">
        <f t="shared" si="60"/>
        <v>1142.2000000000003</v>
      </c>
      <c r="Y339" s="44">
        <v>286</v>
      </c>
      <c r="Z339" s="32">
        <v>0.60693900326153782</v>
      </c>
      <c r="AA339" s="32">
        <f t="shared" si="66"/>
        <v>191</v>
      </c>
      <c r="AB339" t="str">
        <f>LOOKUP(Z339,'Info Sheet'!$L$2:$L$3,'Info Sheet'!$J$2:$J$3)</f>
        <v>Non-Rainy</v>
      </c>
      <c r="AC339">
        <f>IF(AB339='Info Sheet'!$J$3,'Info Sheet'!$M$3,'Info Sheet'!$M$2)</f>
        <v>1</v>
      </c>
      <c r="AD339">
        <f>ROUNDDOWN(IF((AA339*AC339)&gt;'Info Sheet'!$B$21,'Info Sheet'!$B$21,(AA339*AC339)),0)</f>
        <v>188</v>
      </c>
      <c r="AE339">
        <f t="shared" si="61"/>
        <v>4295.8</v>
      </c>
      <c r="AF339">
        <f t="shared" si="62"/>
        <v>3335.8</v>
      </c>
      <c r="AK339" s="44">
        <v>286</v>
      </c>
      <c r="AL339" s="51">
        <v>0.64770576999999996</v>
      </c>
      <c r="AM339" s="32">
        <f t="shared" si="67"/>
        <v>172</v>
      </c>
      <c r="AN339" t="str">
        <f>LOOKUP(AL339,'Info Sheet'!$L$2:$L$3,'Info Sheet'!$J$2:$J$3)</f>
        <v>Non-Rainy</v>
      </c>
      <c r="AO339">
        <f>IF(AN339='Info Sheet'!$J$3,'Info Sheet'!$M$3,'Info Sheet'!$M$2)</f>
        <v>1</v>
      </c>
      <c r="AP339">
        <f>ROUNDDOWN(IF((AM339*AO339)&gt;'Info Sheet'!$B$21,'Info Sheet'!$B$21,(AM339*AO339)),0)</f>
        <v>172</v>
      </c>
      <c r="AQ339">
        <f t="shared" si="63"/>
        <v>3930.2000000000003</v>
      </c>
      <c r="AR339">
        <f t="shared" si="64"/>
        <v>2970.2000000000003</v>
      </c>
    </row>
    <row r="340" spans="1:44">
      <c r="A340" s="44">
        <v>287</v>
      </c>
      <c r="B340" s="32">
        <v>0.84463974823922738</v>
      </c>
      <c r="C340" s="32">
        <f t="shared" si="65"/>
        <v>172</v>
      </c>
      <c r="D340" t="str">
        <f>LOOKUP(B340,'Info Sheet'!$L$2:$L$3,'Info Sheet'!$J$2:$J$3)</f>
        <v>Non-Rainy</v>
      </c>
      <c r="E340">
        <f>IF(D340='Info Sheet'!$J$3,'Info Sheet'!$M$3,'Info Sheet'!$M$2)</f>
        <v>1</v>
      </c>
      <c r="F340">
        <f>ROUNDDOWN(IF((C340*E340)&gt;'Info Sheet'!$B$21,'Info Sheet'!$B$21,(C340*E340)),0)</f>
        <v>172</v>
      </c>
      <c r="G340">
        <f t="shared" si="68"/>
        <v>3930.2000000000003</v>
      </c>
      <c r="H340">
        <f t="shared" si="57"/>
        <v>2970.2000000000003</v>
      </c>
      <c r="M340" s="44">
        <v>287</v>
      </c>
      <c r="N340" s="32">
        <v>0.51452968125010334</v>
      </c>
      <c r="O340" s="32">
        <f t="shared" si="58"/>
        <v>171</v>
      </c>
      <c r="P340" t="str">
        <f>LOOKUP(N340,'Info Sheet'!$L$2:$L$3,'Info Sheet'!$J$2:$J$3)</f>
        <v>Non-Rainy</v>
      </c>
      <c r="Q340">
        <f>IF(P340='Info Sheet'!$J$3,'Info Sheet'!$M$3,'Info Sheet'!$M$2)</f>
        <v>1</v>
      </c>
      <c r="R340">
        <f>ROUNDDOWN(IF((O340*Q340)&gt;'Info Sheet'!$B$21,'Info Sheet'!$B$21,(O340*Q340)),0)</f>
        <v>171</v>
      </c>
      <c r="S340">
        <f t="shared" si="59"/>
        <v>3907.3500000000004</v>
      </c>
      <c r="T340">
        <f t="shared" si="60"/>
        <v>2947.3500000000004</v>
      </c>
      <c r="Y340" s="44">
        <v>287</v>
      </c>
      <c r="Z340" s="32">
        <v>0.11553365194590359</v>
      </c>
      <c r="AA340" s="32">
        <f t="shared" si="66"/>
        <v>165</v>
      </c>
      <c r="AB340" t="str">
        <f>LOOKUP(Z340,'Info Sheet'!$L$2:$L$3,'Info Sheet'!$J$2:$J$3)</f>
        <v>Rainy, p</v>
      </c>
      <c r="AC340">
        <f>IF(AB340='Info Sheet'!$J$3,'Info Sheet'!$M$3,'Info Sheet'!$M$2)</f>
        <v>0.7</v>
      </c>
      <c r="AD340">
        <f>ROUNDDOWN(IF((AA340*AC340)&gt;'Info Sheet'!$B$21,'Info Sheet'!$B$21,(AA340*AC340)),0)</f>
        <v>115</v>
      </c>
      <c r="AE340">
        <f t="shared" si="61"/>
        <v>2627.75</v>
      </c>
      <c r="AF340">
        <f t="shared" si="62"/>
        <v>1667.75</v>
      </c>
      <c r="AK340" s="44">
        <v>287</v>
      </c>
      <c r="AL340" s="51">
        <v>0.95647011000000004</v>
      </c>
      <c r="AM340" s="32">
        <f t="shared" si="67"/>
        <v>194</v>
      </c>
      <c r="AN340" t="str">
        <f>LOOKUP(AL340,'Info Sheet'!$L$2:$L$3,'Info Sheet'!$J$2:$J$3)</f>
        <v>Non-Rainy</v>
      </c>
      <c r="AO340">
        <f>IF(AN340='Info Sheet'!$J$3,'Info Sheet'!$M$3,'Info Sheet'!$M$2)</f>
        <v>1</v>
      </c>
      <c r="AP340">
        <f>ROUNDDOWN(IF((AM340*AO340)&gt;'Info Sheet'!$B$21,'Info Sheet'!$B$21,(AM340*AO340)),0)</f>
        <v>188</v>
      </c>
      <c r="AQ340">
        <f t="shared" si="63"/>
        <v>4295.8</v>
      </c>
      <c r="AR340">
        <f t="shared" si="64"/>
        <v>3335.8</v>
      </c>
    </row>
    <row r="341" spans="1:44">
      <c r="A341" s="44">
        <v>288</v>
      </c>
      <c r="B341" s="32">
        <v>0.92456899424157302</v>
      </c>
      <c r="C341" s="32">
        <f t="shared" si="65"/>
        <v>179</v>
      </c>
      <c r="D341" t="str">
        <f>LOOKUP(B341,'Info Sheet'!$L$2:$L$3,'Info Sheet'!$J$2:$J$3)</f>
        <v>Non-Rainy</v>
      </c>
      <c r="E341">
        <f>IF(D341='Info Sheet'!$J$3,'Info Sheet'!$M$3,'Info Sheet'!$M$2)</f>
        <v>1</v>
      </c>
      <c r="F341">
        <f>ROUNDDOWN(IF((C341*E341)&gt;'Info Sheet'!$B$21,'Info Sheet'!$B$21,(C341*E341)),0)</f>
        <v>179</v>
      </c>
      <c r="G341">
        <f t="shared" si="68"/>
        <v>4090.15</v>
      </c>
      <c r="H341">
        <f t="shared" si="57"/>
        <v>3130.15</v>
      </c>
      <c r="M341" s="44">
        <v>288</v>
      </c>
      <c r="N341" s="32">
        <v>8.8009285302963147E-2</v>
      </c>
      <c r="O341" s="32">
        <f t="shared" si="58"/>
        <v>148</v>
      </c>
      <c r="P341" t="str">
        <f>LOOKUP(N341,'Info Sheet'!$L$2:$L$3,'Info Sheet'!$J$2:$J$3)</f>
        <v>Rainy, p</v>
      </c>
      <c r="Q341">
        <f>IF(P341='Info Sheet'!$J$3,'Info Sheet'!$M$3,'Info Sheet'!$M$2)</f>
        <v>0.7</v>
      </c>
      <c r="R341">
        <f>ROUNDDOWN(IF((O341*Q341)&gt;'Info Sheet'!$B$21,'Info Sheet'!$B$21,(O341*Q341)),0)</f>
        <v>103</v>
      </c>
      <c r="S341">
        <f t="shared" si="59"/>
        <v>2353.5500000000002</v>
      </c>
      <c r="T341">
        <f t="shared" si="60"/>
        <v>1393.5500000000002</v>
      </c>
      <c r="Y341" s="44">
        <v>288</v>
      </c>
      <c r="Z341" s="32">
        <v>0.79437095845771732</v>
      </c>
      <c r="AA341" s="32">
        <f t="shared" si="66"/>
        <v>200</v>
      </c>
      <c r="AB341" t="str">
        <f>LOOKUP(Z341,'Info Sheet'!$L$2:$L$3,'Info Sheet'!$J$2:$J$3)</f>
        <v>Non-Rainy</v>
      </c>
      <c r="AC341">
        <f>IF(AB341='Info Sheet'!$J$3,'Info Sheet'!$M$3,'Info Sheet'!$M$2)</f>
        <v>1</v>
      </c>
      <c r="AD341">
        <f>ROUNDDOWN(IF((AA341*AC341)&gt;'Info Sheet'!$B$21,'Info Sheet'!$B$21,(AA341*AC341)),0)</f>
        <v>188</v>
      </c>
      <c r="AE341">
        <f t="shared" si="61"/>
        <v>4295.8</v>
      </c>
      <c r="AF341">
        <f t="shared" si="62"/>
        <v>3335.8</v>
      </c>
      <c r="AK341" s="44">
        <v>288</v>
      </c>
      <c r="AL341" s="51">
        <v>0.20331878</v>
      </c>
      <c r="AM341" s="32">
        <f t="shared" si="67"/>
        <v>152</v>
      </c>
      <c r="AN341" t="str">
        <f>LOOKUP(AL341,'Info Sheet'!$L$2:$L$3,'Info Sheet'!$J$2:$J$3)</f>
        <v>Rainy, p</v>
      </c>
      <c r="AO341">
        <f>IF(AN341='Info Sheet'!$J$3,'Info Sheet'!$M$3,'Info Sheet'!$M$2)</f>
        <v>0.7</v>
      </c>
      <c r="AP341">
        <f>ROUNDDOWN(IF((AM341*AO341)&gt;'Info Sheet'!$B$21,'Info Sheet'!$B$21,(AM341*AO341)),0)</f>
        <v>106</v>
      </c>
      <c r="AQ341">
        <f t="shared" si="63"/>
        <v>2422.1000000000004</v>
      </c>
      <c r="AR341">
        <f t="shared" si="64"/>
        <v>1462.1000000000004</v>
      </c>
    </row>
    <row r="342" spans="1:44">
      <c r="A342" s="44">
        <v>289</v>
      </c>
      <c r="B342" s="32">
        <v>0.12771253027576046</v>
      </c>
      <c r="C342" s="32">
        <f t="shared" si="65"/>
        <v>137</v>
      </c>
      <c r="D342" t="str">
        <f>LOOKUP(B342,'Info Sheet'!$L$2:$L$3,'Info Sheet'!$J$2:$J$3)</f>
        <v>Rainy, p</v>
      </c>
      <c r="E342">
        <f>IF(D342='Info Sheet'!$J$3,'Info Sheet'!$M$3,'Info Sheet'!$M$2)</f>
        <v>0.7</v>
      </c>
      <c r="F342">
        <f>ROUNDDOWN(IF((C342*E342)&gt;'Info Sheet'!$B$21,'Info Sheet'!$B$21,(C342*E342)),0)</f>
        <v>95</v>
      </c>
      <c r="G342">
        <f t="shared" si="68"/>
        <v>2170.75</v>
      </c>
      <c r="H342">
        <f t="shared" si="57"/>
        <v>1210.75</v>
      </c>
      <c r="M342" s="44">
        <v>289</v>
      </c>
      <c r="N342" s="32">
        <v>0.54581508737475737</v>
      </c>
      <c r="O342" s="32">
        <f t="shared" si="58"/>
        <v>173</v>
      </c>
      <c r="P342" t="str">
        <f>LOOKUP(N342,'Info Sheet'!$L$2:$L$3,'Info Sheet'!$J$2:$J$3)</f>
        <v>Non-Rainy</v>
      </c>
      <c r="Q342">
        <f>IF(P342='Info Sheet'!$J$3,'Info Sheet'!$M$3,'Info Sheet'!$M$2)</f>
        <v>1</v>
      </c>
      <c r="R342">
        <f>ROUNDDOWN(IF((O342*Q342)&gt;'Info Sheet'!$B$21,'Info Sheet'!$B$21,(O342*Q342)),0)</f>
        <v>173</v>
      </c>
      <c r="S342">
        <f t="shared" si="59"/>
        <v>3953.05</v>
      </c>
      <c r="T342">
        <f t="shared" si="60"/>
        <v>2993.05</v>
      </c>
      <c r="Y342" s="44">
        <v>289</v>
      </c>
      <c r="Z342" s="32">
        <v>0.32312757205297016</v>
      </c>
      <c r="AA342" s="32">
        <f t="shared" si="66"/>
        <v>178</v>
      </c>
      <c r="AB342" t="str">
        <f>LOOKUP(Z342,'Info Sheet'!$L$2:$L$3,'Info Sheet'!$J$2:$J$3)</f>
        <v>Rainy, p</v>
      </c>
      <c r="AC342">
        <f>IF(AB342='Info Sheet'!$J$3,'Info Sheet'!$M$3,'Info Sheet'!$M$2)</f>
        <v>0.7</v>
      </c>
      <c r="AD342">
        <f>ROUNDDOWN(IF((AA342*AC342)&gt;'Info Sheet'!$B$21,'Info Sheet'!$B$21,(AA342*AC342)),0)</f>
        <v>124</v>
      </c>
      <c r="AE342">
        <f t="shared" si="61"/>
        <v>2833.4</v>
      </c>
      <c r="AF342">
        <f t="shared" si="62"/>
        <v>1873.4</v>
      </c>
      <c r="AK342" s="44">
        <v>289</v>
      </c>
      <c r="AL342" s="51">
        <v>1.97949E-3</v>
      </c>
      <c r="AM342" s="32">
        <f t="shared" si="67"/>
        <v>118</v>
      </c>
      <c r="AN342" t="str">
        <f>LOOKUP(AL342,'Info Sheet'!$L$2:$L$3,'Info Sheet'!$J$2:$J$3)</f>
        <v>Rainy, p</v>
      </c>
      <c r="AO342">
        <f>IF(AN342='Info Sheet'!$J$3,'Info Sheet'!$M$3,'Info Sheet'!$M$2)</f>
        <v>0.7</v>
      </c>
      <c r="AP342">
        <f>ROUNDDOWN(IF((AM342*AO342)&gt;'Info Sheet'!$B$21,'Info Sheet'!$B$21,(AM342*AO342)),0)</f>
        <v>82</v>
      </c>
      <c r="AQ342">
        <f t="shared" si="63"/>
        <v>1873.7</v>
      </c>
      <c r="AR342">
        <f t="shared" si="64"/>
        <v>913.7</v>
      </c>
    </row>
    <row r="343" spans="1:44">
      <c r="A343" s="44">
        <v>290</v>
      </c>
      <c r="B343" s="32">
        <v>0.16192129271034972</v>
      </c>
      <c r="C343" s="32">
        <f t="shared" si="65"/>
        <v>140</v>
      </c>
      <c r="D343" t="str">
        <f>LOOKUP(B343,'Info Sheet'!$L$2:$L$3,'Info Sheet'!$J$2:$J$3)</f>
        <v>Rainy, p</v>
      </c>
      <c r="E343">
        <f>IF(D343='Info Sheet'!$J$3,'Info Sheet'!$M$3,'Info Sheet'!$M$2)</f>
        <v>0.7</v>
      </c>
      <c r="F343">
        <f>ROUNDDOWN(IF((C343*E343)&gt;'Info Sheet'!$B$21,'Info Sheet'!$B$21,(C343*E343)),0)</f>
        <v>98</v>
      </c>
      <c r="G343">
        <f t="shared" si="68"/>
        <v>2239.3000000000002</v>
      </c>
      <c r="H343">
        <f t="shared" si="57"/>
        <v>1279.3000000000002</v>
      </c>
      <c r="M343" s="44">
        <v>290</v>
      </c>
      <c r="N343" s="32">
        <v>0.8558774852161587</v>
      </c>
      <c r="O343" s="32">
        <f t="shared" si="58"/>
        <v>188</v>
      </c>
      <c r="P343" t="str">
        <f>LOOKUP(N343,'Info Sheet'!$L$2:$L$3,'Info Sheet'!$J$2:$J$3)</f>
        <v>Non-Rainy</v>
      </c>
      <c r="Q343">
        <f>IF(P343='Info Sheet'!$J$3,'Info Sheet'!$M$3,'Info Sheet'!$M$2)</f>
        <v>1</v>
      </c>
      <c r="R343">
        <f>ROUNDDOWN(IF((O343*Q343)&gt;'Info Sheet'!$B$21,'Info Sheet'!$B$21,(O343*Q343)),0)</f>
        <v>188</v>
      </c>
      <c r="S343">
        <f t="shared" si="59"/>
        <v>4295.8</v>
      </c>
      <c r="T343">
        <f t="shared" si="60"/>
        <v>3335.8</v>
      </c>
      <c r="Y343" s="44">
        <v>290</v>
      </c>
      <c r="Z343" s="32">
        <v>0.83670668097710732</v>
      </c>
      <c r="AA343" s="32">
        <f t="shared" si="66"/>
        <v>203</v>
      </c>
      <c r="AB343" t="str">
        <f>LOOKUP(Z343,'Info Sheet'!$L$2:$L$3,'Info Sheet'!$J$2:$J$3)</f>
        <v>Non-Rainy</v>
      </c>
      <c r="AC343">
        <f>IF(AB343='Info Sheet'!$J$3,'Info Sheet'!$M$3,'Info Sheet'!$M$2)</f>
        <v>1</v>
      </c>
      <c r="AD343">
        <f>ROUNDDOWN(IF((AA343*AC343)&gt;'Info Sheet'!$B$21,'Info Sheet'!$B$21,(AA343*AC343)),0)</f>
        <v>188</v>
      </c>
      <c r="AE343">
        <f t="shared" si="61"/>
        <v>4295.8</v>
      </c>
      <c r="AF343">
        <f t="shared" si="62"/>
        <v>3335.8</v>
      </c>
      <c r="AK343" s="44">
        <v>290</v>
      </c>
      <c r="AL343" s="51">
        <v>0.26417582000000001</v>
      </c>
      <c r="AM343" s="32">
        <f t="shared" si="67"/>
        <v>155</v>
      </c>
      <c r="AN343" t="str">
        <f>LOOKUP(AL343,'Info Sheet'!$L$2:$L$3,'Info Sheet'!$J$2:$J$3)</f>
        <v>Rainy, p</v>
      </c>
      <c r="AO343">
        <f>IF(AN343='Info Sheet'!$J$3,'Info Sheet'!$M$3,'Info Sheet'!$M$2)</f>
        <v>0.7</v>
      </c>
      <c r="AP343">
        <f>ROUNDDOWN(IF((AM343*AO343)&gt;'Info Sheet'!$B$21,'Info Sheet'!$B$21,(AM343*AO343)),0)</f>
        <v>108</v>
      </c>
      <c r="AQ343">
        <f t="shared" si="63"/>
        <v>2467.8000000000002</v>
      </c>
      <c r="AR343">
        <f t="shared" si="64"/>
        <v>1507.8000000000002</v>
      </c>
    </row>
    <row r="344" spans="1:44">
      <c r="A344" s="44">
        <v>291</v>
      </c>
      <c r="B344" s="32">
        <v>0.49578901049947188</v>
      </c>
      <c r="C344" s="32">
        <f t="shared" si="65"/>
        <v>155</v>
      </c>
      <c r="D344" t="str">
        <f>LOOKUP(B344,'Info Sheet'!$L$2:$L$3,'Info Sheet'!$J$2:$J$3)</f>
        <v>Non-Rainy</v>
      </c>
      <c r="E344">
        <f>IF(D344='Info Sheet'!$J$3,'Info Sheet'!$M$3,'Info Sheet'!$M$2)</f>
        <v>1</v>
      </c>
      <c r="F344">
        <f>ROUNDDOWN(IF((C344*E344)&gt;'Info Sheet'!$B$21,'Info Sheet'!$B$21,(C344*E344)),0)</f>
        <v>155</v>
      </c>
      <c r="G344">
        <f t="shared" si="68"/>
        <v>3541.75</v>
      </c>
      <c r="H344">
        <f t="shared" si="57"/>
        <v>2581.75</v>
      </c>
      <c r="M344" s="44">
        <v>291</v>
      </c>
      <c r="N344" s="32">
        <v>3.0700254312737041E-2</v>
      </c>
      <c r="O344" s="32">
        <f t="shared" si="58"/>
        <v>140</v>
      </c>
      <c r="P344" t="str">
        <f>LOOKUP(N344,'Info Sheet'!$L$2:$L$3,'Info Sheet'!$J$2:$J$3)</f>
        <v>Rainy, p</v>
      </c>
      <c r="Q344">
        <f>IF(P344='Info Sheet'!$J$3,'Info Sheet'!$M$3,'Info Sheet'!$M$2)</f>
        <v>0.7</v>
      </c>
      <c r="R344">
        <f>ROUNDDOWN(IF((O344*Q344)&gt;'Info Sheet'!$B$21,'Info Sheet'!$B$21,(O344*Q344)),0)</f>
        <v>98</v>
      </c>
      <c r="S344">
        <f t="shared" si="59"/>
        <v>2239.3000000000002</v>
      </c>
      <c r="T344">
        <f t="shared" si="60"/>
        <v>1279.3000000000002</v>
      </c>
      <c r="Y344" s="44">
        <v>291</v>
      </c>
      <c r="Z344" s="32">
        <v>0.95263956011082629</v>
      </c>
      <c r="AA344" s="32">
        <f t="shared" si="66"/>
        <v>216</v>
      </c>
      <c r="AB344" t="str">
        <f>LOOKUP(Z344,'Info Sheet'!$L$2:$L$3,'Info Sheet'!$J$2:$J$3)</f>
        <v>Non-Rainy</v>
      </c>
      <c r="AC344">
        <f>IF(AB344='Info Sheet'!$J$3,'Info Sheet'!$M$3,'Info Sheet'!$M$2)</f>
        <v>1</v>
      </c>
      <c r="AD344">
        <f>ROUNDDOWN(IF((AA344*AC344)&gt;'Info Sheet'!$B$21,'Info Sheet'!$B$21,(AA344*AC344)),0)</f>
        <v>188</v>
      </c>
      <c r="AE344">
        <f t="shared" si="61"/>
        <v>4295.8</v>
      </c>
      <c r="AF344">
        <f t="shared" si="62"/>
        <v>3335.8</v>
      </c>
      <c r="AK344" s="44">
        <v>291</v>
      </c>
      <c r="AL344" s="51">
        <v>0.31392218</v>
      </c>
      <c r="AM344" s="32">
        <f t="shared" si="67"/>
        <v>158</v>
      </c>
      <c r="AN344" t="str">
        <f>LOOKUP(AL344,'Info Sheet'!$L$2:$L$3,'Info Sheet'!$J$2:$J$3)</f>
        <v>Rainy, p</v>
      </c>
      <c r="AO344">
        <f>IF(AN344='Info Sheet'!$J$3,'Info Sheet'!$M$3,'Info Sheet'!$M$2)</f>
        <v>0.7</v>
      </c>
      <c r="AP344">
        <f>ROUNDDOWN(IF((AM344*AO344)&gt;'Info Sheet'!$B$21,'Info Sheet'!$B$21,(AM344*AO344)),0)</f>
        <v>110</v>
      </c>
      <c r="AQ344">
        <f t="shared" si="63"/>
        <v>2513.5</v>
      </c>
      <c r="AR344">
        <f t="shared" si="64"/>
        <v>1553.5</v>
      </c>
    </row>
    <row r="345" spans="1:44">
      <c r="A345" s="44">
        <v>292</v>
      </c>
      <c r="B345" s="32">
        <v>0.14221188975819454</v>
      </c>
      <c r="C345" s="32">
        <f t="shared" si="65"/>
        <v>138</v>
      </c>
      <c r="D345" t="str">
        <f>LOOKUP(B345,'Info Sheet'!$L$2:$L$3,'Info Sheet'!$J$2:$J$3)</f>
        <v>Rainy, p</v>
      </c>
      <c r="E345">
        <f>IF(D345='Info Sheet'!$J$3,'Info Sheet'!$M$3,'Info Sheet'!$M$2)</f>
        <v>0.7</v>
      </c>
      <c r="F345">
        <f>ROUNDDOWN(IF((C345*E345)&gt;'Info Sheet'!$B$21,'Info Sheet'!$B$21,(C345*E345)),0)</f>
        <v>96</v>
      </c>
      <c r="G345">
        <f t="shared" si="68"/>
        <v>2193.6000000000004</v>
      </c>
      <c r="H345">
        <f t="shared" si="57"/>
        <v>1233.6000000000004</v>
      </c>
      <c r="M345" s="44">
        <v>292</v>
      </c>
      <c r="N345" s="32">
        <v>0.30494846843456125</v>
      </c>
      <c r="O345" s="32">
        <f t="shared" si="58"/>
        <v>162</v>
      </c>
      <c r="P345" t="str">
        <f>LOOKUP(N345,'Info Sheet'!$L$2:$L$3,'Info Sheet'!$J$2:$J$3)</f>
        <v>Rainy, p</v>
      </c>
      <c r="Q345">
        <f>IF(P345='Info Sheet'!$J$3,'Info Sheet'!$M$3,'Info Sheet'!$M$2)</f>
        <v>0.7</v>
      </c>
      <c r="R345">
        <f>ROUNDDOWN(IF((O345*Q345)&gt;'Info Sheet'!$B$21,'Info Sheet'!$B$21,(O345*Q345)),0)</f>
        <v>113</v>
      </c>
      <c r="S345">
        <f t="shared" si="59"/>
        <v>2582.0500000000002</v>
      </c>
      <c r="T345">
        <f t="shared" si="60"/>
        <v>1622.0500000000002</v>
      </c>
      <c r="Y345" s="44">
        <v>292</v>
      </c>
      <c r="Z345" s="32">
        <v>0.88917399498858818</v>
      </c>
      <c r="AA345" s="32">
        <f t="shared" si="66"/>
        <v>208</v>
      </c>
      <c r="AB345" t="str">
        <f>LOOKUP(Z345,'Info Sheet'!$L$2:$L$3,'Info Sheet'!$J$2:$J$3)</f>
        <v>Non-Rainy</v>
      </c>
      <c r="AC345">
        <f>IF(AB345='Info Sheet'!$J$3,'Info Sheet'!$M$3,'Info Sheet'!$M$2)</f>
        <v>1</v>
      </c>
      <c r="AD345">
        <f>ROUNDDOWN(IF((AA345*AC345)&gt;'Info Sheet'!$B$21,'Info Sheet'!$B$21,(AA345*AC345)),0)</f>
        <v>188</v>
      </c>
      <c r="AE345">
        <f t="shared" si="61"/>
        <v>4295.8</v>
      </c>
      <c r="AF345">
        <f t="shared" si="62"/>
        <v>3335.8</v>
      </c>
      <c r="AK345" s="44">
        <v>292</v>
      </c>
      <c r="AL345" s="51">
        <v>0.92635730000000005</v>
      </c>
      <c r="AM345" s="32">
        <f t="shared" si="67"/>
        <v>190</v>
      </c>
      <c r="AN345" t="str">
        <f>LOOKUP(AL345,'Info Sheet'!$L$2:$L$3,'Info Sheet'!$J$2:$J$3)</f>
        <v>Non-Rainy</v>
      </c>
      <c r="AO345">
        <f>IF(AN345='Info Sheet'!$J$3,'Info Sheet'!$M$3,'Info Sheet'!$M$2)</f>
        <v>1</v>
      </c>
      <c r="AP345">
        <f>ROUNDDOWN(IF((AM345*AO345)&gt;'Info Sheet'!$B$21,'Info Sheet'!$B$21,(AM345*AO345)),0)</f>
        <v>188</v>
      </c>
      <c r="AQ345">
        <f t="shared" si="63"/>
        <v>4295.8</v>
      </c>
      <c r="AR345">
        <f t="shared" si="64"/>
        <v>3335.8</v>
      </c>
    </row>
    <row r="346" spans="1:44">
      <c r="A346" s="44">
        <v>293</v>
      </c>
      <c r="B346" s="32">
        <v>0.75331536604673965</v>
      </c>
      <c r="C346" s="32">
        <f t="shared" si="65"/>
        <v>166</v>
      </c>
      <c r="D346" t="str">
        <f>LOOKUP(B346,'Info Sheet'!$L$2:$L$3,'Info Sheet'!$J$2:$J$3)</f>
        <v>Non-Rainy</v>
      </c>
      <c r="E346">
        <f>IF(D346='Info Sheet'!$J$3,'Info Sheet'!$M$3,'Info Sheet'!$M$2)</f>
        <v>1</v>
      </c>
      <c r="F346">
        <f>ROUNDDOWN(IF((C346*E346)&gt;'Info Sheet'!$B$21,'Info Sheet'!$B$21,(C346*E346)),0)</f>
        <v>166</v>
      </c>
      <c r="G346">
        <f t="shared" si="68"/>
        <v>3793.1000000000004</v>
      </c>
      <c r="H346">
        <f t="shared" si="57"/>
        <v>2833.1000000000004</v>
      </c>
      <c r="M346" s="44">
        <v>293</v>
      </c>
      <c r="N346" s="32">
        <v>0.22725574593775733</v>
      </c>
      <c r="O346" s="32">
        <f t="shared" si="58"/>
        <v>158</v>
      </c>
      <c r="P346" t="str">
        <f>LOOKUP(N346,'Info Sheet'!$L$2:$L$3,'Info Sheet'!$J$2:$J$3)</f>
        <v>Rainy, p</v>
      </c>
      <c r="Q346">
        <f>IF(P346='Info Sheet'!$J$3,'Info Sheet'!$M$3,'Info Sheet'!$M$2)</f>
        <v>0.7</v>
      </c>
      <c r="R346">
        <f>ROUNDDOWN(IF((O346*Q346)&gt;'Info Sheet'!$B$21,'Info Sheet'!$B$21,(O346*Q346)),0)</f>
        <v>110</v>
      </c>
      <c r="S346">
        <f t="shared" si="59"/>
        <v>2513.5</v>
      </c>
      <c r="T346">
        <f t="shared" si="60"/>
        <v>1553.5</v>
      </c>
      <c r="Y346" s="44">
        <v>293</v>
      </c>
      <c r="Z346" s="32">
        <v>0.59796484368220104</v>
      </c>
      <c r="AA346" s="32">
        <f t="shared" si="66"/>
        <v>190</v>
      </c>
      <c r="AB346" t="str">
        <f>LOOKUP(Z346,'Info Sheet'!$L$2:$L$3,'Info Sheet'!$J$2:$J$3)</f>
        <v>Non-Rainy</v>
      </c>
      <c r="AC346">
        <f>IF(AB346='Info Sheet'!$J$3,'Info Sheet'!$M$3,'Info Sheet'!$M$2)</f>
        <v>1</v>
      </c>
      <c r="AD346">
        <f>ROUNDDOWN(IF((AA346*AC346)&gt;'Info Sheet'!$B$21,'Info Sheet'!$B$21,(AA346*AC346)),0)</f>
        <v>188</v>
      </c>
      <c r="AE346">
        <f t="shared" si="61"/>
        <v>4295.8</v>
      </c>
      <c r="AF346">
        <f t="shared" si="62"/>
        <v>3335.8</v>
      </c>
      <c r="AK346" s="44">
        <v>293</v>
      </c>
      <c r="AL346" s="51">
        <v>0.85648548000000002</v>
      </c>
      <c r="AM346" s="32">
        <f t="shared" si="67"/>
        <v>183</v>
      </c>
      <c r="AN346" t="str">
        <f>LOOKUP(AL346,'Info Sheet'!$L$2:$L$3,'Info Sheet'!$J$2:$J$3)</f>
        <v>Non-Rainy</v>
      </c>
      <c r="AO346">
        <f>IF(AN346='Info Sheet'!$J$3,'Info Sheet'!$M$3,'Info Sheet'!$M$2)</f>
        <v>1</v>
      </c>
      <c r="AP346">
        <f>ROUNDDOWN(IF((AM346*AO346)&gt;'Info Sheet'!$B$21,'Info Sheet'!$B$21,(AM346*AO346)),0)</f>
        <v>183</v>
      </c>
      <c r="AQ346">
        <f t="shared" si="63"/>
        <v>4181.55</v>
      </c>
      <c r="AR346">
        <f t="shared" si="64"/>
        <v>3221.55</v>
      </c>
    </row>
    <row r="347" spans="1:44">
      <c r="A347" s="44">
        <v>294</v>
      </c>
      <c r="B347" s="32">
        <v>0.3940623606180963</v>
      </c>
      <c r="C347" s="32">
        <f t="shared" si="65"/>
        <v>151</v>
      </c>
      <c r="D347" t="str">
        <f>LOOKUP(B347,'Info Sheet'!$L$2:$L$3,'Info Sheet'!$J$2:$J$3)</f>
        <v>Rainy, p</v>
      </c>
      <c r="E347">
        <f>IF(D347='Info Sheet'!$J$3,'Info Sheet'!$M$3,'Info Sheet'!$M$2)</f>
        <v>0.7</v>
      </c>
      <c r="F347">
        <f>ROUNDDOWN(IF((C347*E347)&gt;'Info Sheet'!$B$21,'Info Sheet'!$B$21,(C347*E347)),0)</f>
        <v>105</v>
      </c>
      <c r="G347">
        <f t="shared" si="68"/>
        <v>2399.25</v>
      </c>
      <c r="H347">
        <f t="shared" si="57"/>
        <v>1439.25</v>
      </c>
      <c r="M347" s="44">
        <v>294</v>
      </c>
      <c r="N347" s="32">
        <v>0.64968728114403962</v>
      </c>
      <c r="O347" s="32">
        <f t="shared" si="58"/>
        <v>177</v>
      </c>
      <c r="P347" t="str">
        <f>LOOKUP(N347,'Info Sheet'!$L$2:$L$3,'Info Sheet'!$J$2:$J$3)</f>
        <v>Non-Rainy</v>
      </c>
      <c r="Q347">
        <f>IF(P347='Info Sheet'!$J$3,'Info Sheet'!$M$3,'Info Sheet'!$M$2)</f>
        <v>1</v>
      </c>
      <c r="R347">
        <f>ROUNDDOWN(IF((O347*Q347)&gt;'Info Sheet'!$B$21,'Info Sheet'!$B$21,(O347*Q347)),0)</f>
        <v>177</v>
      </c>
      <c r="S347">
        <f t="shared" si="59"/>
        <v>4044.4500000000003</v>
      </c>
      <c r="T347">
        <f t="shared" si="60"/>
        <v>3084.4500000000003</v>
      </c>
      <c r="Y347" s="44">
        <v>294</v>
      </c>
      <c r="Z347" s="32">
        <v>0.54376508536791313</v>
      </c>
      <c r="AA347" s="32">
        <f t="shared" si="66"/>
        <v>188</v>
      </c>
      <c r="AB347" t="str">
        <f>LOOKUP(Z347,'Info Sheet'!$L$2:$L$3,'Info Sheet'!$J$2:$J$3)</f>
        <v>Non-Rainy</v>
      </c>
      <c r="AC347">
        <f>IF(AB347='Info Sheet'!$J$3,'Info Sheet'!$M$3,'Info Sheet'!$M$2)</f>
        <v>1</v>
      </c>
      <c r="AD347">
        <f>ROUNDDOWN(IF((AA347*AC347)&gt;'Info Sheet'!$B$21,'Info Sheet'!$B$21,(AA347*AC347)),0)</f>
        <v>188</v>
      </c>
      <c r="AE347">
        <f t="shared" si="61"/>
        <v>4295.8</v>
      </c>
      <c r="AF347">
        <f t="shared" si="62"/>
        <v>3335.8</v>
      </c>
      <c r="AK347" s="44">
        <v>294</v>
      </c>
      <c r="AL347" s="51">
        <v>0.87488056999999997</v>
      </c>
      <c r="AM347" s="32">
        <f t="shared" si="67"/>
        <v>185</v>
      </c>
      <c r="AN347" t="str">
        <f>LOOKUP(AL347,'Info Sheet'!$L$2:$L$3,'Info Sheet'!$J$2:$J$3)</f>
        <v>Non-Rainy</v>
      </c>
      <c r="AO347">
        <f>IF(AN347='Info Sheet'!$J$3,'Info Sheet'!$M$3,'Info Sheet'!$M$2)</f>
        <v>1</v>
      </c>
      <c r="AP347">
        <f>ROUNDDOWN(IF((AM347*AO347)&gt;'Info Sheet'!$B$21,'Info Sheet'!$B$21,(AM347*AO347)),0)</f>
        <v>185</v>
      </c>
      <c r="AQ347">
        <f t="shared" si="63"/>
        <v>4227.25</v>
      </c>
      <c r="AR347">
        <f t="shared" si="64"/>
        <v>3267.25</v>
      </c>
    </row>
    <row r="348" spans="1:44">
      <c r="A348" s="44">
        <v>295</v>
      </c>
      <c r="B348" s="32">
        <v>0.20731870117327478</v>
      </c>
      <c r="C348" s="32">
        <f t="shared" si="65"/>
        <v>142</v>
      </c>
      <c r="D348" t="str">
        <f>LOOKUP(B348,'Info Sheet'!$L$2:$L$3,'Info Sheet'!$J$2:$J$3)</f>
        <v>Rainy, p</v>
      </c>
      <c r="E348">
        <f>IF(D348='Info Sheet'!$J$3,'Info Sheet'!$M$3,'Info Sheet'!$M$2)</f>
        <v>0.7</v>
      </c>
      <c r="F348">
        <f>ROUNDDOWN(IF((C348*E348)&gt;'Info Sheet'!$B$21,'Info Sheet'!$B$21,(C348*E348)),0)</f>
        <v>99</v>
      </c>
      <c r="G348">
        <f t="shared" si="68"/>
        <v>2262.15</v>
      </c>
      <c r="H348">
        <f t="shared" si="57"/>
        <v>1302.1500000000001</v>
      </c>
      <c r="M348" s="44">
        <v>295</v>
      </c>
      <c r="N348" s="32">
        <v>0.22004669489952533</v>
      </c>
      <c r="O348" s="32">
        <f t="shared" si="58"/>
        <v>158</v>
      </c>
      <c r="P348" t="str">
        <f>LOOKUP(N348,'Info Sheet'!$L$2:$L$3,'Info Sheet'!$J$2:$J$3)</f>
        <v>Rainy, p</v>
      </c>
      <c r="Q348">
        <f>IF(P348='Info Sheet'!$J$3,'Info Sheet'!$M$3,'Info Sheet'!$M$2)</f>
        <v>0.7</v>
      </c>
      <c r="R348">
        <f>ROUNDDOWN(IF((O348*Q348)&gt;'Info Sheet'!$B$21,'Info Sheet'!$B$21,(O348*Q348)),0)</f>
        <v>110</v>
      </c>
      <c r="S348">
        <f t="shared" si="59"/>
        <v>2513.5</v>
      </c>
      <c r="T348">
        <f t="shared" si="60"/>
        <v>1553.5</v>
      </c>
      <c r="Y348" s="44">
        <v>295</v>
      </c>
      <c r="Z348" s="32">
        <v>9.3764163070581774E-2</v>
      </c>
      <c r="AA348" s="32">
        <f t="shared" si="66"/>
        <v>163</v>
      </c>
      <c r="AB348" t="str">
        <f>LOOKUP(Z348,'Info Sheet'!$L$2:$L$3,'Info Sheet'!$J$2:$J$3)</f>
        <v>Rainy, p</v>
      </c>
      <c r="AC348">
        <f>IF(AB348='Info Sheet'!$J$3,'Info Sheet'!$M$3,'Info Sheet'!$M$2)</f>
        <v>0.7</v>
      </c>
      <c r="AD348">
        <f>ROUNDDOWN(IF((AA348*AC348)&gt;'Info Sheet'!$B$21,'Info Sheet'!$B$21,(AA348*AC348)),0)</f>
        <v>114</v>
      </c>
      <c r="AE348">
        <f t="shared" si="61"/>
        <v>2604.9</v>
      </c>
      <c r="AF348">
        <f t="shared" si="62"/>
        <v>1644.9</v>
      </c>
      <c r="AK348" s="44">
        <v>295</v>
      </c>
      <c r="AL348" s="51">
        <v>0.52219647999999996</v>
      </c>
      <c r="AM348" s="32">
        <f t="shared" si="67"/>
        <v>167</v>
      </c>
      <c r="AN348" t="str">
        <f>LOOKUP(AL348,'Info Sheet'!$L$2:$L$3,'Info Sheet'!$J$2:$J$3)</f>
        <v>Non-Rainy</v>
      </c>
      <c r="AO348">
        <f>IF(AN348='Info Sheet'!$J$3,'Info Sheet'!$M$3,'Info Sheet'!$M$2)</f>
        <v>1</v>
      </c>
      <c r="AP348">
        <f>ROUNDDOWN(IF((AM348*AO348)&gt;'Info Sheet'!$B$21,'Info Sheet'!$B$21,(AM348*AO348)),0)</f>
        <v>167</v>
      </c>
      <c r="AQ348">
        <f t="shared" si="63"/>
        <v>3815.9500000000003</v>
      </c>
      <c r="AR348">
        <f t="shared" si="64"/>
        <v>2855.9500000000003</v>
      </c>
    </row>
    <row r="349" spans="1:44">
      <c r="A349" s="44">
        <v>296</v>
      </c>
      <c r="B349" s="32">
        <v>0.49521209867938498</v>
      </c>
      <c r="C349" s="32">
        <f t="shared" si="65"/>
        <v>155</v>
      </c>
      <c r="D349" t="str">
        <f>LOOKUP(B349,'Info Sheet'!$L$2:$L$3,'Info Sheet'!$J$2:$J$3)</f>
        <v>Non-Rainy</v>
      </c>
      <c r="E349">
        <f>IF(D349='Info Sheet'!$J$3,'Info Sheet'!$M$3,'Info Sheet'!$M$2)</f>
        <v>1</v>
      </c>
      <c r="F349">
        <f>ROUNDDOWN(IF((C349*E349)&gt;'Info Sheet'!$B$21,'Info Sheet'!$B$21,(C349*E349)),0)</f>
        <v>155</v>
      </c>
      <c r="G349">
        <f t="shared" si="68"/>
        <v>3541.75</v>
      </c>
      <c r="H349">
        <f t="shared" si="57"/>
        <v>2581.75</v>
      </c>
      <c r="M349" s="44">
        <v>296</v>
      </c>
      <c r="N349" s="32">
        <v>0.24093780095355377</v>
      </c>
      <c r="O349" s="32">
        <f t="shared" si="58"/>
        <v>159</v>
      </c>
      <c r="P349" t="str">
        <f>LOOKUP(N349,'Info Sheet'!$L$2:$L$3,'Info Sheet'!$J$2:$J$3)</f>
        <v>Rainy, p</v>
      </c>
      <c r="Q349">
        <f>IF(P349='Info Sheet'!$J$3,'Info Sheet'!$M$3,'Info Sheet'!$M$2)</f>
        <v>0.7</v>
      </c>
      <c r="R349">
        <f>ROUNDDOWN(IF((O349*Q349)&gt;'Info Sheet'!$B$21,'Info Sheet'!$B$21,(O349*Q349)),0)</f>
        <v>111</v>
      </c>
      <c r="S349">
        <f t="shared" si="59"/>
        <v>2536.3500000000004</v>
      </c>
      <c r="T349">
        <f t="shared" si="60"/>
        <v>1576.3500000000004</v>
      </c>
      <c r="Y349" s="44">
        <v>296</v>
      </c>
      <c r="Z349" s="32">
        <v>0.101420266091515</v>
      </c>
      <c r="AA349" s="32">
        <f t="shared" si="66"/>
        <v>163</v>
      </c>
      <c r="AB349" t="str">
        <f>LOOKUP(Z349,'Info Sheet'!$L$2:$L$3,'Info Sheet'!$J$2:$J$3)</f>
        <v>Rainy, p</v>
      </c>
      <c r="AC349">
        <f>IF(AB349='Info Sheet'!$J$3,'Info Sheet'!$M$3,'Info Sheet'!$M$2)</f>
        <v>0.7</v>
      </c>
      <c r="AD349">
        <f>ROUNDDOWN(IF((AA349*AC349)&gt;'Info Sheet'!$B$21,'Info Sheet'!$B$21,(AA349*AC349)),0)</f>
        <v>114</v>
      </c>
      <c r="AE349">
        <f t="shared" si="61"/>
        <v>2604.9</v>
      </c>
      <c r="AF349">
        <f t="shared" si="62"/>
        <v>1644.9</v>
      </c>
      <c r="AK349" s="44">
        <v>296</v>
      </c>
      <c r="AL349" s="51">
        <v>0.92260723</v>
      </c>
      <c r="AM349" s="32">
        <f t="shared" si="67"/>
        <v>189</v>
      </c>
      <c r="AN349" t="str">
        <f>LOOKUP(AL349,'Info Sheet'!$L$2:$L$3,'Info Sheet'!$J$2:$J$3)</f>
        <v>Non-Rainy</v>
      </c>
      <c r="AO349">
        <f>IF(AN349='Info Sheet'!$J$3,'Info Sheet'!$M$3,'Info Sheet'!$M$2)</f>
        <v>1</v>
      </c>
      <c r="AP349">
        <f>ROUNDDOWN(IF((AM349*AO349)&gt;'Info Sheet'!$B$21,'Info Sheet'!$B$21,(AM349*AO349)),0)</f>
        <v>188</v>
      </c>
      <c r="AQ349">
        <f t="shared" si="63"/>
        <v>4295.8</v>
      </c>
      <c r="AR349">
        <f t="shared" si="64"/>
        <v>3335.8</v>
      </c>
    </row>
    <row r="350" spans="1:44">
      <c r="A350" s="44">
        <v>297</v>
      </c>
      <c r="B350" s="32">
        <v>0.74217031544838608</v>
      </c>
      <c r="C350" s="32">
        <f t="shared" si="65"/>
        <v>166</v>
      </c>
      <c r="D350" t="str">
        <f>LOOKUP(B350,'Info Sheet'!$L$2:$L$3,'Info Sheet'!$J$2:$J$3)</f>
        <v>Non-Rainy</v>
      </c>
      <c r="E350">
        <f>IF(D350='Info Sheet'!$J$3,'Info Sheet'!$M$3,'Info Sheet'!$M$2)</f>
        <v>1</v>
      </c>
      <c r="F350">
        <f>ROUNDDOWN(IF((C350*E350)&gt;'Info Sheet'!$B$21,'Info Sheet'!$B$21,(C350*E350)),0)</f>
        <v>166</v>
      </c>
      <c r="G350">
        <f t="shared" si="68"/>
        <v>3793.1000000000004</v>
      </c>
      <c r="H350">
        <f t="shared" si="57"/>
        <v>2833.1000000000004</v>
      </c>
      <c r="M350" s="44">
        <v>297</v>
      </c>
      <c r="N350" s="32">
        <v>0.88591327626388727</v>
      </c>
      <c r="O350" s="32">
        <f t="shared" si="58"/>
        <v>191</v>
      </c>
      <c r="P350" t="str">
        <f>LOOKUP(N350,'Info Sheet'!$L$2:$L$3,'Info Sheet'!$J$2:$J$3)</f>
        <v>Non-Rainy</v>
      </c>
      <c r="Q350">
        <f>IF(P350='Info Sheet'!$J$3,'Info Sheet'!$M$3,'Info Sheet'!$M$2)</f>
        <v>1</v>
      </c>
      <c r="R350">
        <f>ROUNDDOWN(IF((O350*Q350)&gt;'Info Sheet'!$B$21,'Info Sheet'!$B$21,(O350*Q350)),0)</f>
        <v>188</v>
      </c>
      <c r="S350">
        <f t="shared" si="59"/>
        <v>4295.8</v>
      </c>
      <c r="T350">
        <f t="shared" si="60"/>
        <v>3335.8</v>
      </c>
      <c r="Y350" s="44">
        <v>297</v>
      </c>
      <c r="Z350" s="32">
        <v>0.5615277678065268</v>
      </c>
      <c r="AA350" s="32">
        <f t="shared" si="66"/>
        <v>189</v>
      </c>
      <c r="AB350" t="str">
        <f>LOOKUP(Z350,'Info Sheet'!$L$2:$L$3,'Info Sheet'!$J$2:$J$3)</f>
        <v>Non-Rainy</v>
      </c>
      <c r="AC350">
        <f>IF(AB350='Info Sheet'!$J$3,'Info Sheet'!$M$3,'Info Sheet'!$M$2)</f>
        <v>1</v>
      </c>
      <c r="AD350">
        <f>ROUNDDOWN(IF((AA350*AC350)&gt;'Info Sheet'!$B$21,'Info Sheet'!$B$21,(AA350*AC350)),0)</f>
        <v>188</v>
      </c>
      <c r="AE350">
        <f t="shared" si="61"/>
        <v>4295.8</v>
      </c>
      <c r="AF350">
        <f t="shared" si="62"/>
        <v>3335.8</v>
      </c>
      <c r="AK350" s="44">
        <v>297</v>
      </c>
      <c r="AL350" s="51">
        <v>0.32839249999999998</v>
      </c>
      <c r="AM350" s="32">
        <f t="shared" si="67"/>
        <v>159</v>
      </c>
      <c r="AN350" t="str">
        <f>LOOKUP(AL350,'Info Sheet'!$L$2:$L$3,'Info Sheet'!$J$2:$J$3)</f>
        <v>Rainy, p</v>
      </c>
      <c r="AO350">
        <f>IF(AN350='Info Sheet'!$J$3,'Info Sheet'!$M$3,'Info Sheet'!$M$2)</f>
        <v>0.7</v>
      </c>
      <c r="AP350">
        <f>ROUNDDOWN(IF((AM350*AO350)&gt;'Info Sheet'!$B$21,'Info Sheet'!$B$21,(AM350*AO350)),0)</f>
        <v>111</v>
      </c>
      <c r="AQ350">
        <f t="shared" si="63"/>
        <v>2536.3500000000004</v>
      </c>
      <c r="AR350">
        <f t="shared" si="64"/>
        <v>1576.3500000000004</v>
      </c>
    </row>
    <row r="351" spans="1:44">
      <c r="A351" s="44">
        <v>298</v>
      </c>
      <c r="B351" s="32">
        <v>0.54841341395118171</v>
      </c>
      <c r="C351" s="32">
        <f t="shared" si="65"/>
        <v>157</v>
      </c>
      <c r="D351" t="str">
        <f>LOOKUP(B351,'Info Sheet'!$L$2:$L$3,'Info Sheet'!$J$2:$J$3)</f>
        <v>Non-Rainy</v>
      </c>
      <c r="E351">
        <f>IF(D351='Info Sheet'!$J$3,'Info Sheet'!$M$3,'Info Sheet'!$M$2)</f>
        <v>1</v>
      </c>
      <c r="F351">
        <f>ROUNDDOWN(IF((C351*E351)&gt;'Info Sheet'!$B$21,'Info Sheet'!$B$21,(C351*E351)),0)</f>
        <v>157</v>
      </c>
      <c r="G351">
        <f t="shared" si="68"/>
        <v>3587.4500000000003</v>
      </c>
      <c r="H351">
        <f t="shared" si="57"/>
        <v>2627.4500000000003</v>
      </c>
      <c r="M351" s="44">
        <v>298</v>
      </c>
      <c r="N351" s="32">
        <v>7.3120937179928625E-2</v>
      </c>
      <c r="O351" s="32">
        <f t="shared" si="58"/>
        <v>147</v>
      </c>
      <c r="P351" t="str">
        <f>LOOKUP(N351,'Info Sheet'!$L$2:$L$3,'Info Sheet'!$J$2:$J$3)</f>
        <v>Rainy, p</v>
      </c>
      <c r="Q351">
        <f>IF(P351='Info Sheet'!$J$3,'Info Sheet'!$M$3,'Info Sheet'!$M$2)</f>
        <v>0.7</v>
      </c>
      <c r="R351">
        <f>ROUNDDOWN(IF((O351*Q351)&gt;'Info Sheet'!$B$21,'Info Sheet'!$B$21,(O351*Q351)),0)</f>
        <v>102</v>
      </c>
      <c r="S351">
        <f t="shared" si="59"/>
        <v>2330.7000000000003</v>
      </c>
      <c r="T351">
        <f t="shared" si="60"/>
        <v>1370.7000000000003</v>
      </c>
      <c r="Y351" s="44">
        <v>298</v>
      </c>
      <c r="Z351" s="32">
        <v>0.73323876779499086</v>
      </c>
      <c r="AA351" s="32">
        <f t="shared" si="66"/>
        <v>197</v>
      </c>
      <c r="AB351" t="str">
        <f>LOOKUP(Z351,'Info Sheet'!$L$2:$L$3,'Info Sheet'!$J$2:$J$3)</f>
        <v>Non-Rainy</v>
      </c>
      <c r="AC351">
        <f>IF(AB351='Info Sheet'!$J$3,'Info Sheet'!$M$3,'Info Sheet'!$M$2)</f>
        <v>1</v>
      </c>
      <c r="AD351">
        <f>ROUNDDOWN(IF((AA351*AC351)&gt;'Info Sheet'!$B$21,'Info Sheet'!$B$21,(AA351*AC351)),0)</f>
        <v>188</v>
      </c>
      <c r="AE351">
        <f t="shared" si="61"/>
        <v>4295.8</v>
      </c>
      <c r="AF351">
        <f t="shared" si="62"/>
        <v>3335.8</v>
      </c>
      <c r="AK351" s="44">
        <v>298</v>
      </c>
      <c r="AL351" s="51">
        <v>0.46486039000000001</v>
      </c>
      <c r="AM351" s="32">
        <f t="shared" si="67"/>
        <v>164</v>
      </c>
      <c r="AN351" t="str">
        <f>LOOKUP(AL351,'Info Sheet'!$L$2:$L$3,'Info Sheet'!$J$2:$J$3)</f>
        <v>Non-Rainy</v>
      </c>
      <c r="AO351">
        <f>IF(AN351='Info Sheet'!$J$3,'Info Sheet'!$M$3,'Info Sheet'!$M$2)</f>
        <v>1</v>
      </c>
      <c r="AP351">
        <f>ROUNDDOWN(IF((AM351*AO351)&gt;'Info Sheet'!$B$21,'Info Sheet'!$B$21,(AM351*AO351)),0)</f>
        <v>164</v>
      </c>
      <c r="AQ351">
        <f t="shared" si="63"/>
        <v>3747.4</v>
      </c>
      <c r="AR351">
        <f t="shared" si="64"/>
        <v>2787.4</v>
      </c>
    </row>
    <row r="352" spans="1:44">
      <c r="A352" s="44">
        <v>299</v>
      </c>
      <c r="B352" s="32">
        <v>0.72325298571526353</v>
      </c>
      <c r="C352" s="32">
        <f t="shared" si="65"/>
        <v>165</v>
      </c>
      <c r="D352" t="str">
        <f>LOOKUP(B352,'Info Sheet'!$L$2:$L$3,'Info Sheet'!$J$2:$J$3)</f>
        <v>Non-Rainy</v>
      </c>
      <c r="E352">
        <f>IF(D352='Info Sheet'!$J$3,'Info Sheet'!$M$3,'Info Sheet'!$M$2)</f>
        <v>1</v>
      </c>
      <c r="F352">
        <f>ROUNDDOWN(IF((C352*E352)&gt;'Info Sheet'!$B$21,'Info Sheet'!$B$21,(C352*E352)),0)</f>
        <v>165</v>
      </c>
      <c r="G352">
        <f t="shared" si="68"/>
        <v>3770.2500000000005</v>
      </c>
      <c r="H352">
        <f t="shared" si="57"/>
        <v>2810.2500000000005</v>
      </c>
      <c r="M352" s="44">
        <v>299</v>
      </c>
      <c r="N352" s="32">
        <v>6.8060944622784336E-2</v>
      </c>
      <c r="O352" s="32">
        <f t="shared" si="58"/>
        <v>146</v>
      </c>
      <c r="P352" t="str">
        <f>LOOKUP(N352,'Info Sheet'!$L$2:$L$3,'Info Sheet'!$J$2:$J$3)</f>
        <v>Rainy, p</v>
      </c>
      <c r="Q352">
        <f>IF(P352='Info Sheet'!$J$3,'Info Sheet'!$M$3,'Info Sheet'!$M$2)</f>
        <v>0.7</v>
      </c>
      <c r="R352">
        <f>ROUNDDOWN(IF((O352*Q352)&gt;'Info Sheet'!$B$21,'Info Sheet'!$B$21,(O352*Q352)),0)</f>
        <v>102</v>
      </c>
      <c r="S352">
        <f t="shared" si="59"/>
        <v>2330.7000000000003</v>
      </c>
      <c r="T352">
        <f t="shared" si="60"/>
        <v>1370.7000000000003</v>
      </c>
      <c r="Y352" s="44">
        <v>299</v>
      </c>
      <c r="Z352" s="32">
        <v>2.5929448216340134E-2</v>
      </c>
      <c r="AA352" s="32">
        <f t="shared" si="66"/>
        <v>151</v>
      </c>
      <c r="AB352" t="str">
        <f>LOOKUP(Z352,'Info Sheet'!$L$2:$L$3,'Info Sheet'!$J$2:$J$3)</f>
        <v>Rainy, p</v>
      </c>
      <c r="AC352">
        <f>IF(AB352='Info Sheet'!$J$3,'Info Sheet'!$M$3,'Info Sheet'!$M$2)</f>
        <v>0.7</v>
      </c>
      <c r="AD352">
        <f>ROUNDDOWN(IF((AA352*AC352)&gt;'Info Sheet'!$B$21,'Info Sheet'!$B$21,(AA352*AC352)),0)</f>
        <v>105</v>
      </c>
      <c r="AE352">
        <f t="shared" si="61"/>
        <v>2399.25</v>
      </c>
      <c r="AF352">
        <f t="shared" si="62"/>
        <v>1439.25</v>
      </c>
      <c r="AK352" s="44">
        <v>299</v>
      </c>
      <c r="AL352" s="51">
        <v>0.60191253</v>
      </c>
      <c r="AM352" s="32">
        <f t="shared" si="67"/>
        <v>170</v>
      </c>
      <c r="AN352" t="str">
        <f>LOOKUP(AL352,'Info Sheet'!$L$2:$L$3,'Info Sheet'!$J$2:$J$3)</f>
        <v>Non-Rainy</v>
      </c>
      <c r="AO352">
        <f>IF(AN352='Info Sheet'!$J$3,'Info Sheet'!$M$3,'Info Sheet'!$M$2)</f>
        <v>1</v>
      </c>
      <c r="AP352">
        <f>ROUNDDOWN(IF((AM352*AO352)&gt;'Info Sheet'!$B$21,'Info Sheet'!$B$21,(AM352*AO352)),0)</f>
        <v>170</v>
      </c>
      <c r="AQ352">
        <f t="shared" si="63"/>
        <v>3884.5000000000005</v>
      </c>
      <c r="AR352">
        <f t="shared" si="64"/>
        <v>2924.5000000000005</v>
      </c>
    </row>
    <row r="353" spans="1:44">
      <c r="A353" s="44">
        <v>300</v>
      </c>
      <c r="B353" s="32">
        <v>0.56780254661496266</v>
      </c>
      <c r="C353" s="32">
        <f t="shared" si="65"/>
        <v>158</v>
      </c>
      <c r="D353" t="str">
        <f>LOOKUP(B353,'Info Sheet'!$L$2:$L$3,'Info Sheet'!$J$2:$J$3)</f>
        <v>Non-Rainy</v>
      </c>
      <c r="E353">
        <f>IF(D353='Info Sheet'!$J$3,'Info Sheet'!$M$3,'Info Sheet'!$M$2)</f>
        <v>1</v>
      </c>
      <c r="F353">
        <f>ROUNDDOWN(IF((C353*E353)&gt;'Info Sheet'!$B$21,'Info Sheet'!$B$21,(C353*E353)),0)</f>
        <v>158</v>
      </c>
      <c r="G353">
        <f t="shared" si="68"/>
        <v>3610.3</v>
      </c>
      <c r="H353">
        <f t="shared" si="57"/>
        <v>2650.3</v>
      </c>
      <c r="M353" s="44">
        <v>300</v>
      </c>
      <c r="N353" s="32">
        <v>0.37190535979381889</v>
      </c>
      <c r="O353" s="32">
        <f t="shared" si="58"/>
        <v>165</v>
      </c>
      <c r="P353" t="str">
        <f>LOOKUP(N353,'Info Sheet'!$L$2:$L$3,'Info Sheet'!$J$2:$J$3)</f>
        <v>Rainy, p</v>
      </c>
      <c r="Q353">
        <f>IF(P353='Info Sheet'!$J$3,'Info Sheet'!$M$3,'Info Sheet'!$M$2)</f>
        <v>0.7</v>
      </c>
      <c r="R353">
        <f>ROUNDDOWN(IF((O353*Q353)&gt;'Info Sheet'!$B$21,'Info Sheet'!$B$21,(O353*Q353)),0)</f>
        <v>115</v>
      </c>
      <c r="S353">
        <f t="shared" si="59"/>
        <v>2627.75</v>
      </c>
      <c r="T353">
        <f t="shared" si="60"/>
        <v>1667.75</v>
      </c>
      <c r="Y353" s="44">
        <v>300</v>
      </c>
      <c r="Z353" s="32">
        <v>0.95844778600517966</v>
      </c>
      <c r="AA353" s="32">
        <f t="shared" si="66"/>
        <v>217</v>
      </c>
      <c r="AB353" t="str">
        <f>LOOKUP(Z353,'Info Sheet'!$L$2:$L$3,'Info Sheet'!$J$2:$J$3)</f>
        <v>Non-Rainy</v>
      </c>
      <c r="AC353">
        <f>IF(AB353='Info Sheet'!$J$3,'Info Sheet'!$M$3,'Info Sheet'!$M$2)</f>
        <v>1</v>
      </c>
      <c r="AD353">
        <f>ROUNDDOWN(IF((AA353*AC353)&gt;'Info Sheet'!$B$21,'Info Sheet'!$B$21,(AA353*AC353)),0)</f>
        <v>188</v>
      </c>
      <c r="AE353">
        <f t="shared" si="61"/>
        <v>4295.8</v>
      </c>
      <c r="AF353">
        <f t="shared" si="62"/>
        <v>3335.8</v>
      </c>
      <c r="AK353" s="44">
        <v>300</v>
      </c>
      <c r="AL353" s="51">
        <v>0.73310165999999999</v>
      </c>
      <c r="AM353" s="32">
        <f t="shared" si="67"/>
        <v>176</v>
      </c>
      <c r="AN353" t="str">
        <f>LOOKUP(AL353,'Info Sheet'!$L$2:$L$3,'Info Sheet'!$J$2:$J$3)</f>
        <v>Non-Rainy</v>
      </c>
      <c r="AO353">
        <f>IF(AN353='Info Sheet'!$J$3,'Info Sheet'!$M$3,'Info Sheet'!$M$2)</f>
        <v>1</v>
      </c>
      <c r="AP353">
        <f>ROUNDDOWN(IF((AM353*AO353)&gt;'Info Sheet'!$B$21,'Info Sheet'!$B$21,(AM353*AO353)),0)</f>
        <v>176</v>
      </c>
      <c r="AQ353">
        <f t="shared" si="63"/>
        <v>4021.6000000000004</v>
      </c>
      <c r="AR353">
        <f t="shared" si="64"/>
        <v>3061.6000000000004</v>
      </c>
    </row>
    <row r="354" spans="1:44">
      <c r="A354" s="44">
        <v>301</v>
      </c>
      <c r="B354" s="32">
        <v>0.75143285113594338</v>
      </c>
      <c r="C354" s="32">
        <f t="shared" si="65"/>
        <v>166</v>
      </c>
      <c r="D354" t="str">
        <f>LOOKUP(B354,'Info Sheet'!$L$2:$L$3,'Info Sheet'!$J$2:$J$3)</f>
        <v>Non-Rainy</v>
      </c>
      <c r="E354">
        <f>IF(D354='Info Sheet'!$J$3,'Info Sheet'!$M$3,'Info Sheet'!$M$2)</f>
        <v>1</v>
      </c>
      <c r="F354">
        <f>ROUNDDOWN(IF((C354*E354)&gt;'Info Sheet'!$B$21,'Info Sheet'!$B$21,(C354*E354)),0)</f>
        <v>166</v>
      </c>
      <c r="G354">
        <f t="shared" si="68"/>
        <v>3793.1000000000004</v>
      </c>
      <c r="H354">
        <f t="shared" si="57"/>
        <v>2833.1000000000004</v>
      </c>
      <c r="M354" s="44">
        <v>301</v>
      </c>
      <c r="N354" s="32">
        <v>0.51857883628109203</v>
      </c>
      <c r="O354" s="32">
        <f t="shared" si="58"/>
        <v>171</v>
      </c>
      <c r="P354" t="str">
        <f>LOOKUP(N354,'Info Sheet'!$L$2:$L$3,'Info Sheet'!$J$2:$J$3)</f>
        <v>Non-Rainy</v>
      </c>
      <c r="Q354">
        <f>IF(P354='Info Sheet'!$J$3,'Info Sheet'!$M$3,'Info Sheet'!$M$2)</f>
        <v>1</v>
      </c>
      <c r="R354">
        <f>ROUNDDOWN(IF((O354*Q354)&gt;'Info Sheet'!$B$21,'Info Sheet'!$B$21,(O354*Q354)),0)</f>
        <v>171</v>
      </c>
      <c r="S354">
        <f t="shared" si="59"/>
        <v>3907.3500000000004</v>
      </c>
      <c r="T354">
        <f t="shared" si="60"/>
        <v>2947.3500000000004</v>
      </c>
      <c r="Y354" s="44">
        <v>301</v>
      </c>
      <c r="Z354" s="32">
        <v>0.77662164741730622</v>
      </c>
      <c r="AA354" s="32">
        <f t="shared" si="66"/>
        <v>199</v>
      </c>
      <c r="AB354" t="str">
        <f>LOOKUP(Z354,'Info Sheet'!$L$2:$L$3,'Info Sheet'!$J$2:$J$3)</f>
        <v>Non-Rainy</v>
      </c>
      <c r="AC354">
        <f>IF(AB354='Info Sheet'!$J$3,'Info Sheet'!$M$3,'Info Sheet'!$M$2)</f>
        <v>1</v>
      </c>
      <c r="AD354">
        <f>ROUNDDOWN(IF((AA354*AC354)&gt;'Info Sheet'!$B$21,'Info Sheet'!$B$21,(AA354*AC354)),0)</f>
        <v>188</v>
      </c>
      <c r="AE354">
        <f t="shared" si="61"/>
        <v>4295.8</v>
      </c>
      <c r="AF354">
        <f t="shared" si="62"/>
        <v>3335.8</v>
      </c>
      <c r="AK354" s="44">
        <v>301</v>
      </c>
      <c r="AL354" s="51">
        <v>0.51575510999999996</v>
      </c>
      <c r="AM354" s="32">
        <f t="shared" si="67"/>
        <v>167</v>
      </c>
      <c r="AN354" t="str">
        <f>LOOKUP(AL354,'Info Sheet'!$L$2:$L$3,'Info Sheet'!$J$2:$J$3)</f>
        <v>Non-Rainy</v>
      </c>
      <c r="AO354">
        <f>IF(AN354='Info Sheet'!$J$3,'Info Sheet'!$M$3,'Info Sheet'!$M$2)</f>
        <v>1</v>
      </c>
      <c r="AP354">
        <f>ROUNDDOWN(IF((AM354*AO354)&gt;'Info Sheet'!$B$21,'Info Sheet'!$B$21,(AM354*AO354)),0)</f>
        <v>167</v>
      </c>
      <c r="AQ354">
        <f t="shared" si="63"/>
        <v>3815.9500000000003</v>
      </c>
      <c r="AR354">
        <f t="shared" si="64"/>
        <v>2855.9500000000003</v>
      </c>
    </row>
    <row r="355" spans="1:44">
      <c r="A355" s="44">
        <v>302</v>
      </c>
      <c r="B355" s="32">
        <v>3.7044624748773236E-3</v>
      </c>
      <c r="C355" s="32">
        <f t="shared" si="65"/>
        <v>113</v>
      </c>
      <c r="D355" t="str">
        <f>LOOKUP(B355,'Info Sheet'!$L$2:$L$3,'Info Sheet'!$J$2:$J$3)</f>
        <v>Rainy, p</v>
      </c>
      <c r="E355">
        <f>IF(D355='Info Sheet'!$J$3,'Info Sheet'!$M$3,'Info Sheet'!$M$2)</f>
        <v>0.7</v>
      </c>
      <c r="F355">
        <f>ROUNDDOWN(IF((C355*E355)&gt;'Info Sheet'!$B$21,'Info Sheet'!$B$21,(C355*E355)),0)</f>
        <v>79</v>
      </c>
      <c r="G355">
        <f t="shared" si="68"/>
        <v>1805.15</v>
      </c>
      <c r="H355">
        <f t="shared" si="57"/>
        <v>845.15000000000009</v>
      </c>
      <c r="M355" s="44">
        <v>302</v>
      </c>
      <c r="N355" s="32">
        <v>0.79143260434943385</v>
      </c>
      <c r="O355" s="32">
        <f t="shared" si="58"/>
        <v>184</v>
      </c>
      <c r="P355" t="str">
        <f>LOOKUP(N355,'Info Sheet'!$L$2:$L$3,'Info Sheet'!$J$2:$J$3)</f>
        <v>Non-Rainy</v>
      </c>
      <c r="Q355">
        <f>IF(P355='Info Sheet'!$J$3,'Info Sheet'!$M$3,'Info Sheet'!$M$2)</f>
        <v>1</v>
      </c>
      <c r="R355">
        <f>ROUNDDOWN(IF((O355*Q355)&gt;'Info Sheet'!$B$21,'Info Sheet'!$B$21,(O355*Q355)),0)</f>
        <v>184</v>
      </c>
      <c r="S355">
        <f t="shared" si="59"/>
        <v>4204.4000000000005</v>
      </c>
      <c r="T355">
        <f t="shared" si="60"/>
        <v>3244.4000000000005</v>
      </c>
      <c r="Y355" s="44">
        <v>302</v>
      </c>
      <c r="Z355" s="32">
        <v>0.34064683441045385</v>
      </c>
      <c r="AA355" s="32">
        <f t="shared" si="66"/>
        <v>179</v>
      </c>
      <c r="AB355" t="str">
        <f>LOOKUP(Z355,'Info Sheet'!$L$2:$L$3,'Info Sheet'!$J$2:$J$3)</f>
        <v>Rainy, p</v>
      </c>
      <c r="AC355">
        <f>IF(AB355='Info Sheet'!$J$3,'Info Sheet'!$M$3,'Info Sheet'!$M$2)</f>
        <v>0.7</v>
      </c>
      <c r="AD355">
        <f>ROUNDDOWN(IF((AA355*AC355)&gt;'Info Sheet'!$B$21,'Info Sheet'!$B$21,(AA355*AC355)),0)</f>
        <v>125</v>
      </c>
      <c r="AE355">
        <f t="shared" si="61"/>
        <v>2856.25</v>
      </c>
      <c r="AF355">
        <f t="shared" si="62"/>
        <v>1896.25</v>
      </c>
      <c r="AK355" s="44">
        <v>302</v>
      </c>
      <c r="AL355" s="51">
        <v>0.58860241999999996</v>
      </c>
      <c r="AM355" s="32">
        <f t="shared" si="67"/>
        <v>170</v>
      </c>
      <c r="AN355" t="str">
        <f>LOOKUP(AL355,'Info Sheet'!$L$2:$L$3,'Info Sheet'!$J$2:$J$3)</f>
        <v>Non-Rainy</v>
      </c>
      <c r="AO355">
        <f>IF(AN355='Info Sheet'!$J$3,'Info Sheet'!$M$3,'Info Sheet'!$M$2)</f>
        <v>1</v>
      </c>
      <c r="AP355">
        <f>ROUNDDOWN(IF((AM355*AO355)&gt;'Info Sheet'!$B$21,'Info Sheet'!$B$21,(AM355*AO355)),0)</f>
        <v>170</v>
      </c>
      <c r="AQ355">
        <f t="shared" si="63"/>
        <v>3884.5000000000005</v>
      </c>
      <c r="AR355">
        <f t="shared" si="64"/>
        <v>2924.5000000000005</v>
      </c>
    </row>
    <row r="356" spans="1:44">
      <c r="A356" s="44">
        <v>303</v>
      </c>
      <c r="B356" s="32">
        <v>0.43763524286234268</v>
      </c>
      <c r="C356" s="32">
        <f t="shared" si="65"/>
        <v>153</v>
      </c>
      <c r="D356" t="str">
        <f>LOOKUP(B356,'Info Sheet'!$L$2:$L$3,'Info Sheet'!$J$2:$J$3)</f>
        <v>Non-Rainy</v>
      </c>
      <c r="E356">
        <f>IF(D356='Info Sheet'!$J$3,'Info Sheet'!$M$3,'Info Sheet'!$M$2)</f>
        <v>1</v>
      </c>
      <c r="F356">
        <f>ROUNDDOWN(IF((C356*E356)&gt;'Info Sheet'!$B$21,'Info Sheet'!$B$21,(C356*E356)),0)</f>
        <v>153</v>
      </c>
      <c r="G356">
        <f t="shared" si="68"/>
        <v>3496.05</v>
      </c>
      <c r="H356">
        <f t="shared" si="57"/>
        <v>2536.0500000000002</v>
      </c>
      <c r="M356" s="44">
        <v>303</v>
      </c>
      <c r="N356" s="32">
        <v>0.4440064324561187</v>
      </c>
      <c r="O356" s="32">
        <f t="shared" si="58"/>
        <v>168</v>
      </c>
      <c r="P356" t="str">
        <f>LOOKUP(N356,'Info Sheet'!$L$2:$L$3,'Info Sheet'!$J$2:$J$3)</f>
        <v>Non-Rainy</v>
      </c>
      <c r="Q356">
        <f>IF(P356='Info Sheet'!$J$3,'Info Sheet'!$M$3,'Info Sheet'!$M$2)</f>
        <v>1</v>
      </c>
      <c r="R356">
        <f>ROUNDDOWN(IF((O356*Q356)&gt;'Info Sheet'!$B$21,'Info Sheet'!$B$21,(O356*Q356)),0)</f>
        <v>168</v>
      </c>
      <c r="S356">
        <f t="shared" si="59"/>
        <v>3838.8</v>
      </c>
      <c r="T356">
        <f t="shared" si="60"/>
        <v>2878.8</v>
      </c>
      <c r="Y356" s="44">
        <v>303</v>
      </c>
      <c r="Z356" s="32">
        <v>0.80453856120970357</v>
      </c>
      <c r="AA356" s="32">
        <f t="shared" si="66"/>
        <v>201</v>
      </c>
      <c r="AB356" t="str">
        <f>LOOKUP(Z356,'Info Sheet'!$L$2:$L$3,'Info Sheet'!$J$2:$J$3)</f>
        <v>Non-Rainy</v>
      </c>
      <c r="AC356">
        <f>IF(AB356='Info Sheet'!$J$3,'Info Sheet'!$M$3,'Info Sheet'!$M$2)</f>
        <v>1</v>
      </c>
      <c r="AD356">
        <f>ROUNDDOWN(IF((AA356*AC356)&gt;'Info Sheet'!$B$21,'Info Sheet'!$B$21,(AA356*AC356)),0)</f>
        <v>188</v>
      </c>
      <c r="AE356">
        <f t="shared" si="61"/>
        <v>4295.8</v>
      </c>
      <c r="AF356">
        <f t="shared" si="62"/>
        <v>3335.8</v>
      </c>
      <c r="AK356" s="44">
        <v>303</v>
      </c>
      <c r="AL356" s="51">
        <v>0.68898614999999996</v>
      </c>
      <c r="AM356" s="32">
        <f t="shared" si="67"/>
        <v>174</v>
      </c>
      <c r="AN356" t="str">
        <f>LOOKUP(AL356,'Info Sheet'!$L$2:$L$3,'Info Sheet'!$J$2:$J$3)</f>
        <v>Non-Rainy</v>
      </c>
      <c r="AO356">
        <f>IF(AN356='Info Sheet'!$J$3,'Info Sheet'!$M$3,'Info Sheet'!$M$2)</f>
        <v>1</v>
      </c>
      <c r="AP356">
        <f>ROUNDDOWN(IF((AM356*AO356)&gt;'Info Sheet'!$B$21,'Info Sheet'!$B$21,(AM356*AO356)),0)</f>
        <v>174</v>
      </c>
      <c r="AQ356">
        <f t="shared" si="63"/>
        <v>3975.9</v>
      </c>
      <c r="AR356">
        <f t="shared" si="64"/>
        <v>3015.9</v>
      </c>
    </row>
    <row r="357" spans="1:44">
      <c r="A357" s="44">
        <v>304</v>
      </c>
      <c r="B357" s="32">
        <v>0.4134520278908862</v>
      </c>
      <c r="C357" s="32">
        <f t="shared" si="65"/>
        <v>152</v>
      </c>
      <c r="D357" t="str">
        <f>LOOKUP(B357,'Info Sheet'!$L$2:$L$3,'Info Sheet'!$J$2:$J$3)</f>
        <v>Non-Rainy</v>
      </c>
      <c r="E357">
        <f>IF(D357='Info Sheet'!$J$3,'Info Sheet'!$M$3,'Info Sheet'!$M$2)</f>
        <v>1</v>
      </c>
      <c r="F357">
        <f>ROUNDDOWN(IF((C357*E357)&gt;'Info Sheet'!$B$21,'Info Sheet'!$B$21,(C357*E357)),0)</f>
        <v>152</v>
      </c>
      <c r="G357">
        <f t="shared" si="68"/>
        <v>3473.2000000000003</v>
      </c>
      <c r="H357">
        <f t="shared" si="57"/>
        <v>2513.2000000000003</v>
      </c>
      <c r="M357" s="44">
        <v>304</v>
      </c>
      <c r="N357" s="32">
        <v>0.94040782943810064</v>
      </c>
      <c r="O357" s="32">
        <f t="shared" si="58"/>
        <v>197</v>
      </c>
      <c r="P357" t="str">
        <f>LOOKUP(N357,'Info Sheet'!$L$2:$L$3,'Info Sheet'!$J$2:$J$3)</f>
        <v>Non-Rainy</v>
      </c>
      <c r="Q357">
        <f>IF(P357='Info Sheet'!$J$3,'Info Sheet'!$M$3,'Info Sheet'!$M$2)</f>
        <v>1</v>
      </c>
      <c r="R357">
        <f>ROUNDDOWN(IF((O357*Q357)&gt;'Info Sheet'!$B$21,'Info Sheet'!$B$21,(O357*Q357)),0)</f>
        <v>188</v>
      </c>
      <c r="S357">
        <f t="shared" si="59"/>
        <v>4295.8</v>
      </c>
      <c r="T357">
        <f t="shared" si="60"/>
        <v>3335.8</v>
      </c>
      <c r="Y357" s="44">
        <v>304</v>
      </c>
      <c r="Z357" s="32">
        <v>0.86493412487714061</v>
      </c>
      <c r="AA357" s="32">
        <f t="shared" si="66"/>
        <v>205</v>
      </c>
      <c r="AB357" t="str">
        <f>LOOKUP(Z357,'Info Sheet'!$L$2:$L$3,'Info Sheet'!$J$2:$J$3)</f>
        <v>Non-Rainy</v>
      </c>
      <c r="AC357">
        <f>IF(AB357='Info Sheet'!$J$3,'Info Sheet'!$M$3,'Info Sheet'!$M$2)</f>
        <v>1</v>
      </c>
      <c r="AD357">
        <f>ROUNDDOWN(IF((AA357*AC357)&gt;'Info Sheet'!$B$21,'Info Sheet'!$B$21,(AA357*AC357)),0)</f>
        <v>188</v>
      </c>
      <c r="AE357">
        <f t="shared" si="61"/>
        <v>4295.8</v>
      </c>
      <c r="AF357">
        <f t="shared" si="62"/>
        <v>3335.8</v>
      </c>
      <c r="AK357" s="44">
        <v>304</v>
      </c>
      <c r="AL357" s="51">
        <v>0.61919172</v>
      </c>
      <c r="AM357" s="32">
        <f t="shared" si="67"/>
        <v>171</v>
      </c>
      <c r="AN357" t="str">
        <f>LOOKUP(AL357,'Info Sheet'!$L$2:$L$3,'Info Sheet'!$J$2:$J$3)</f>
        <v>Non-Rainy</v>
      </c>
      <c r="AO357">
        <f>IF(AN357='Info Sheet'!$J$3,'Info Sheet'!$M$3,'Info Sheet'!$M$2)</f>
        <v>1</v>
      </c>
      <c r="AP357">
        <f>ROUNDDOWN(IF((AM357*AO357)&gt;'Info Sheet'!$B$21,'Info Sheet'!$B$21,(AM357*AO357)),0)</f>
        <v>171</v>
      </c>
      <c r="AQ357">
        <f t="shared" si="63"/>
        <v>3907.3500000000004</v>
      </c>
      <c r="AR357">
        <f t="shared" si="64"/>
        <v>2947.3500000000004</v>
      </c>
    </row>
    <row r="358" spans="1:44">
      <c r="A358" s="44">
        <v>305</v>
      </c>
      <c r="B358" s="32">
        <v>0.98132381626321064</v>
      </c>
      <c r="C358" s="32">
        <f t="shared" si="65"/>
        <v>189</v>
      </c>
      <c r="D358" t="str">
        <f>LOOKUP(B358,'Info Sheet'!$L$2:$L$3,'Info Sheet'!$J$2:$J$3)</f>
        <v>Non-Rainy</v>
      </c>
      <c r="E358">
        <f>IF(D358='Info Sheet'!$J$3,'Info Sheet'!$M$3,'Info Sheet'!$M$2)</f>
        <v>1</v>
      </c>
      <c r="F358">
        <f>ROUNDDOWN(IF((C358*E358)&gt;'Info Sheet'!$B$21,'Info Sheet'!$B$21,(C358*E358)),0)</f>
        <v>188</v>
      </c>
      <c r="G358">
        <f t="shared" si="68"/>
        <v>4295.8</v>
      </c>
      <c r="H358">
        <f t="shared" si="57"/>
        <v>3335.8</v>
      </c>
      <c r="M358" s="44">
        <v>305</v>
      </c>
      <c r="N358" s="32">
        <v>0.33872554136487709</v>
      </c>
      <c r="O358" s="32">
        <f t="shared" si="58"/>
        <v>164</v>
      </c>
      <c r="P358" t="str">
        <f>LOOKUP(N358,'Info Sheet'!$L$2:$L$3,'Info Sheet'!$J$2:$J$3)</f>
        <v>Rainy, p</v>
      </c>
      <c r="Q358">
        <f>IF(P358='Info Sheet'!$J$3,'Info Sheet'!$M$3,'Info Sheet'!$M$2)</f>
        <v>0.7</v>
      </c>
      <c r="R358">
        <f>ROUNDDOWN(IF((O358*Q358)&gt;'Info Sheet'!$B$21,'Info Sheet'!$B$21,(O358*Q358)),0)</f>
        <v>114</v>
      </c>
      <c r="S358">
        <f t="shared" si="59"/>
        <v>2604.9</v>
      </c>
      <c r="T358">
        <f t="shared" si="60"/>
        <v>1644.9</v>
      </c>
      <c r="Y358" s="44">
        <v>305</v>
      </c>
      <c r="Z358" s="32">
        <v>0.56989442643195476</v>
      </c>
      <c r="AA358" s="32">
        <f t="shared" si="66"/>
        <v>189</v>
      </c>
      <c r="AB358" t="str">
        <f>LOOKUP(Z358,'Info Sheet'!$L$2:$L$3,'Info Sheet'!$J$2:$J$3)</f>
        <v>Non-Rainy</v>
      </c>
      <c r="AC358">
        <f>IF(AB358='Info Sheet'!$J$3,'Info Sheet'!$M$3,'Info Sheet'!$M$2)</f>
        <v>1</v>
      </c>
      <c r="AD358">
        <f>ROUNDDOWN(IF((AA358*AC358)&gt;'Info Sheet'!$B$21,'Info Sheet'!$B$21,(AA358*AC358)),0)</f>
        <v>188</v>
      </c>
      <c r="AE358">
        <f t="shared" si="61"/>
        <v>4295.8</v>
      </c>
      <c r="AF358">
        <f t="shared" si="62"/>
        <v>3335.8</v>
      </c>
      <c r="AK358" s="44">
        <v>305</v>
      </c>
      <c r="AL358" s="51">
        <v>0.31104904</v>
      </c>
      <c r="AM358" s="32">
        <f t="shared" si="67"/>
        <v>158</v>
      </c>
      <c r="AN358" t="str">
        <f>LOOKUP(AL358,'Info Sheet'!$L$2:$L$3,'Info Sheet'!$J$2:$J$3)</f>
        <v>Rainy, p</v>
      </c>
      <c r="AO358">
        <f>IF(AN358='Info Sheet'!$J$3,'Info Sheet'!$M$3,'Info Sheet'!$M$2)</f>
        <v>0.7</v>
      </c>
      <c r="AP358">
        <f>ROUNDDOWN(IF((AM358*AO358)&gt;'Info Sheet'!$B$21,'Info Sheet'!$B$21,(AM358*AO358)),0)</f>
        <v>110</v>
      </c>
      <c r="AQ358">
        <f t="shared" si="63"/>
        <v>2513.5</v>
      </c>
      <c r="AR358">
        <f t="shared" si="64"/>
        <v>1553.5</v>
      </c>
    </row>
    <row r="359" spans="1:44">
      <c r="A359" s="44">
        <v>306</v>
      </c>
      <c r="B359" s="32">
        <v>0.98725473076095838</v>
      </c>
      <c r="C359" s="32">
        <f t="shared" si="65"/>
        <v>191</v>
      </c>
      <c r="D359" t="str">
        <f>LOOKUP(B359,'Info Sheet'!$L$2:$L$3,'Info Sheet'!$J$2:$J$3)</f>
        <v>Non-Rainy</v>
      </c>
      <c r="E359">
        <f>IF(D359='Info Sheet'!$J$3,'Info Sheet'!$M$3,'Info Sheet'!$M$2)</f>
        <v>1</v>
      </c>
      <c r="F359">
        <f>ROUNDDOWN(IF((C359*E359)&gt;'Info Sheet'!$B$21,'Info Sheet'!$B$21,(C359*E359)),0)</f>
        <v>188</v>
      </c>
      <c r="G359">
        <f t="shared" si="68"/>
        <v>4295.8</v>
      </c>
      <c r="H359">
        <f t="shared" si="57"/>
        <v>3335.8</v>
      </c>
      <c r="M359" s="44">
        <v>306</v>
      </c>
      <c r="N359" s="32">
        <v>0.51382853798515504</v>
      </c>
      <c r="O359" s="32">
        <f t="shared" si="58"/>
        <v>171</v>
      </c>
      <c r="P359" t="str">
        <f>LOOKUP(N359,'Info Sheet'!$L$2:$L$3,'Info Sheet'!$J$2:$J$3)</f>
        <v>Non-Rainy</v>
      </c>
      <c r="Q359">
        <f>IF(P359='Info Sheet'!$J$3,'Info Sheet'!$M$3,'Info Sheet'!$M$2)</f>
        <v>1</v>
      </c>
      <c r="R359">
        <f>ROUNDDOWN(IF((O359*Q359)&gt;'Info Sheet'!$B$21,'Info Sheet'!$B$21,(O359*Q359)),0)</f>
        <v>171</v>
      </c>
      <c r="S359">
        <f t="shared" si="59"/>
        <v>3907.3500000000004</v>
      </c>
      <c r="T359">
        <f t="shared" si="60"/>
        <v>2947.3500000000004</v>
      </c>
      <c r="Y359" s="44">
        <v>306</v>
      </c>
      <c r="Z359" s="32">
        <v>0.60444986703885106</v>
      </c>
      <c r="AA359" s="32">
        <f t="shared" si="66"/>
        <v>191</v>
      </c>
      <c r="AB359" t="str">
        <f>LOOKUP(Z359,'Info Sheet'!$L$2:$L$3,'Info Sheet'!$J$2:$J$3)</f>
        <v>Non-Rainy</v>
      </c>
      <c r="AC359">
        <f>IF(AB359='Info Sheet'!$J$3,'Info Sheet'!$M$3,'Info Sheet'!$M$2)</f>
        <v>1</v>
      </c>
      <c r="AD359">
        <f>ROUNDDOWN(IF((AA359*AC359)&gt;'Info Sheet'!$B$21,'Info Sheet'!$B$21,(AA359*AC359)),0)</f>
        <v>188</v>
      </c>
      <c r="AE359">
        <f t="shared" si="61"/>
        <v>4295.8</v>
      </c>
      <c r="AF359">
        <f t="shared" si="62"/>
        <v>3335.8</v>
      </c>
      <c r="AK359" s="44">
        <v>306</v>
      </c>
      <c r="AL359" s="51">
        <v>0.15376583999999999</v>
      </c>
      <c r="AM359" s="32">
        <f t="shared" si="67"/>
        <v>149</v>
      </c>
      <c r="AN359" t="str">
        <f>LOOKUP(AL359,'Info Sheet'!$L$2:$L$3,'Info Sheet'!$J$2:$J$3)</f>
        <v>Rainy, p</v>
      </c>
      <c r="AO359">
        <f>IF(AN359='Info Sheet'!$J$3,'Info Sheet'!$M$3,'Info Sheet'!$M$2)</f>
        <v>0.7</v>
      </c>
      <c r="AP359">
        <f>ROUNDDOWN(IF((AM359*AO359)&gt;'Info Sheet'!$B$21,'Info Sheet'!$B$21,(AM359*AO359)),0)</f>
        <v>104</v>
      </c>
      <c r="AQ359">
        <f t="shared" si="63"/>
        <v>2376.4</v>
      </c>
      <c r="AR359">
        <f t="shared" si="64"/>
        <v>1416.4</v>
      </c>
    </row>
    <row r="360" spans="1:44">
      <c r="A360" s="44">
        <v>307</v>
      </c>
      <c r="B360" s="32">
        <v>0.42138196422073226</v>
      </c>
      <c r="C360" s="32">
        <f t="shared" si="65"/>
        <v>152</v>
      </c>
      <c r="D360" t="str">
        <f>LOOKUP(B360,'Info Sheet'!$L$2:$L$3,'Info Sheet'!$J$2:$J$3)</f>
        <v>Non-Rainy</v>
      </c>
      <c r="E360">
        <f>IF(D360='Info Sheet'!$J$3,'Info Sheet'!$M$3,'Info Sheet'!$M$2)</f>
        <v>1</v>
      </c>
      <c r="F360">
        <f>ROUNDDOWN(IF((C360*E360)&gt;'Info Sheet'!$B$21,'Info Sheet'!$B$21,(C360*E360)),0)</f>
        <v>152</v>
      </c>
      <c r="G360">
        <f t="shared" si="68"/>
        <v>3473.2000000000003</v>
      </c>
      <c r="H360">
        <f t="shared" si="57"/>
        <v>2513.2000000000003</v>
      </c>
      <c r="M360" s="44">
        <v>307</v>
      </c>
      <c r="N360" s="32">
        <v>0.7578614397857556</v>
      </c>
      <c r="O360" s="32">
        <f t="shared" si="58"/>
        <v>182</v>
      </c>
      <c r="P360" t="str">
        <f>LOOKUP(N360,'Info Sheet'!$L$2:$L$3,'Info Sheet'!$J$2:$J$3)</f>
        <v>Non-Rainy</v>
      </c>
      <c r="Q360">
        <f>IF(P360='Info Sheet'!$J$3,'Info Sheet'!$M$3,'Info Sheet'!$M$2)</f>
        <v>1</v>
      </c>
      <c r="R360">
        <f>ROUNDDOWN(IF((O360*Q360)&gt;'Info Sheet'!$B$21,'Info Sheet'!$B$21,(O360*Q360)),0)</f>
        <v>182</v>
      </c>
      <c r="S360">
        <f t="shared" si="59"/>
        <v>4158.7</v>
      </c>
      <c r="T360">
        <f t="shared" si="60"/>
        <v>3198.7</v>
      </c>
      <c r="Y360" s="44">
        <v>307</v>
      </c>
      <c r="Z360" s="32">
        <v>0.96060837462106907</v>
      </c>
      <c r="AA360" s="32">
        <f t="shared" si="66"/>
        <v>217</v>
      </c>
      <c r="AB360" t="str">
        <f>LOOKUP(Z360,'Info Sheet'!$L$2:$L$3,'Info Sheet'!$J$2:$J$3)</f>
        <v>Non-Rainy</v>
      </c>
      <c r="AC360">
        <f>IF(AB360='Info Sheet'!$J$3,'Info Sheet'!$M$3,'Info Sheet'!$M$2)</f>
        <v>1</v>
      </c>
      <c r="AD360">
        <f>ROUNDDOWN(IF((AA360*AC360)&gt;'Info Sheet'!$B$21,'Info Sheet'!$B$21,(AA360*AC360)),0)</f>
        <v>188</v>
      </c>
      <c r="AE360">
        <f t="shared" si="61"/>
        <v>4295.8</v>
      </c>
      <c r="AF360">
        <f t="shared" si="62"/>
        <v>3335.8</v>
      </c>
      <c r="AK360" s="44">
        <v>307</v>
      </c>
      <c r="AL360" s="51">
        <v>0.24198749999999999</v>
      </c>
      <c r="AM360" s="32">
        <f t="shared" si="67"/>
        <v>154</v>
      </c>
      <c r="AN360" t="str">
        <f>LOOKUP(AL360,'Info Sheet'!$L$2:$L$3,'Info Sheet'!$J$2:$J$3)</f>
        <v>Rainy, p</v>
      </c>
      <c r="AO360">
        <f>IF(AN360='Info Sheet'!$J$3,'Info Sheet'!$M$3,'Info Sheet'!$M$2)</f>
        <v>0.7</v>
      </c>
      <c r="AP360">
        <f>ROUNDDOWN(IF((AM360*AO360)&gt;'Info Sheet'!$B$21,'Info Sheet'!$B$21,(AM360*AO360)),0)</f>
        <v>107</v>
      </c>
      <c r="AQ360">
        <f t="shared" si="63"/>
        <v>2444.9500000000003</v>
      </c>
      <c r="AR360">
        <f t="shared" si="64"/>
        <v>1484.9500000000003</v>
      </c>
    </row>
    <row r="361" spans="1:44">
      <c r="A361" s="44">
        <v>308</v>
      </c>
      <c r="B361" s="32">
        <v>0.19439024833398166</v>
      </c>
      <c r="C361" s="32">
        <f t="shared" si="65"/>
        <v>142</v>
      </c>
      <c r="D361" t="str">
        <f>LOOKUP(B361,'Info Sheet'!$L$2:$L$3,'Info Sheet'!$J$2:$J$3)</f>
        <v>Rainy, p</v>
      </c>
      <c r="E361">
        <f>IF(D361='Info Sheet'!$J$3,'Info Sheet'!$M$3,'Info Sheet'!$M$2)</f>
        <v>0.7</v>
      </c>
      <c r="F361">
        <f>ROUNDDOWN(IF((C361*E361)&gt;'Info Sheet'!$B$21,'Info Sheet'!$B$21,(C361*E361)),0)</f>
        <v>99</v>
      </c>
      <c r="G361">
        <f t="shared" si="68"/>
        <v>2262.15</v>
      </c>
      <c r="H361">
        <f t="shared" si="57"/>
        <v>1302.1500000000001</v>
      </c>
      <c r="M361" s="44">
        <v>308</v>
      </c>
      <c r="N361" s="32">
        <v>0.41071518480162561</v>
      </c>
      <c r="O361" s="32">
        <f t="shared" si="58"/>
        <v>167</v>
      </c>
      <c r="P361" t="str">
        <f>LOOKUP(N361,'Info Sheet'!$L$2:$L$3,'Info Sheet'!$J$2:$J$3)</f>
        <v>Non-Rainy</v>
      </c>
      <c r="Q361">
        <f>IF(P361='Info Sheet'!$J$3,'Info Sheet'!$M$3,'Info Sheet'!$M$2)</f>
        <v>1</v>
      </c>
      <c r="R361">
        <f>ROUNDDOWN(IF((O361*Q361)&gt;'Info Sheet'!$B$21,'Info Sheet'!$B$21,(O361*Q361)),0)</f>
        <v>167</v>
      </c>
      <c r="S361">
        <f t="shared" si="59"/>
        <v>3815.9500000000003</v>
      </c>
      <c r="T361">
        <f t="shared" si="60"/>
        <v>2855.9500000000003</v>
      </c>
      <c r="Y361" s="44">
        <v>308</v>
      </c>
      <c r="Z361" s="32">
        <v>0.36346826482761818</v>
      </c>
      <c r="AA361" s="32">
        <f t="shared" si="66"/>
        <v>180</v>
      </c>
      <c r="AB361" t="str">
        <f>LOOKUP(Z361,'Info Sheet'!$L$2:$L$3,'Info Sheet'!$J$2:$J$3)</f>
        <v>Rainy, p</v>
      </c>
      <c r="AC361">
        <f>IF(AB361='Info Sheet'!$J$3,'Info Sheet'!$M$3,'Info Sheet'!$M$2)</f>
        <v>0.7</v>
      </c>
      <c r="AD361">
        <f>ROUNDDOWN(IF((AA361*AC361)&gt;'Info Sheet'!$B$21,'Info Sheet'!$B$21,(AA361*AC361)),0)</f>
        <v>126</v>
      </c>
      <c r="AE361">
        <f t="shared" si="61"/>
        <v>2879.1000000000004</v>
      </c>
      <c r="AF361">
        <f t="shared" si="62"/>
        <v>1919.1000000000004</v>
      </c>
      <c r="AK361" s="44">
        <v>308</v>
      </c>
      <c r="AL361" s="51">
        <v>0.35232408999999998</v>
      </c>
      <c r="AM361" s="32">
        <f t="shared" si="67"/>
        <v>160</v>
      </c>
      <c r="AN361" t="str">
        <f>LOOKUP(AL361,'Info Sheet'!$L$2:$L$3,'Info Sheet'!$J$2:$J$3)</f>
        <v>Rainy, p</v>
      </c>
      <c r="AO361">
        <f>IF(AN361='Info Sheet'!$J$3,'Info Sheet'!$M$3,'Info Sheet'!$M$2)</f>
        <v>0.7</v>
      </c>
      <c r="AP361">
        <f>ROUNDDOWN(IF((AM361*AO361)&gt;'Info Sheet'!$B$21,'Info Sheet'!$B$21,(AM361*AO361)),0)</f>
        <v>112</v>
      </c>
      <c r="AQ361">
        <f t="shared" si="63"/>
        <v>2559.2000000000003</v>
      </c>
      <c r="AR361">
        <f t="shared" si="64"/>
        <v>1599.2000000000003</v>
      </c>
    </row>
    <row r="362" spans="1:44">
      <c r="A362" s="44">
        <v>309</v>
      </c>
      <c r="B362" s="32">
        <v>0.87977818155025533</v>
      </c>
      <c r="C362" s="32">
        <f t="shared" si="65"/>
        <v>174</v>
      </c>
      <c r="D362" t="str">
        <f>LOOKUP(B362,'Info Sheet'!$L$2:$L$3,'Info Sheet'!$J$2:$J$3)</f>
        <v>Non-Rainy</v>
      </c>
      <c r="E362">
        <f>IF(D362='Info Sheet'!$J$3,'Info Sheet'!$M$3,'Info Sheet'!$M$2)</f>
        <v>1</v>
      </c>
      <c r="F362">
        <f>ROUNDDOWN(IF((C362*E362)&gt;'Info Sheet'!$B$21,'Info Sheet'!$B$21,(C362*E362)),0)</f>
        <v>174</v>
      </c>
      <c r="G362">
        <f t="shared" si="68"/>
        <v>3975.9</v>
      </c>
      <c r="H362">
        <f t="shared" si="57"/>
        <v>3015.9</v>
      </c>
      <c r="M362" s="44">
        <v>309</v>
      </c>
      <c r="N362" s="32">
        <v>0.57647495475186039</v>
      </c>
      <c r="O362" s="32">
        <f t="shared" si="58"/>
        <v>174</v>
      </c>
      <c r="P362" t="str">
        <f>LOOKUP(N362,'Info Sheet'!$L$2:$L$3,'Info Sheet'!$J$2:$J$3)</f>
        <v>Non-Rainy</v>
      </c>
      <c r="Q362">
        <f>IF(P362='Info Sheet'!$J$3,'Info Sheet'!$M$3,'Info Sheet'!$M$2)</f>
        <v>1</v>
      </c>
      <c r="R362">
        <f>ROUNDDOWN(IF((O362*Q362)&gt;'Info Sheet'!$B$21,'Info Sheet'!$B$21,(O362*Q362)),0)</f>
        <v>174</v>
      </c>
      <c r="S362">
        <f t="shared" si="59"/>
        <v>3975.9</v>
      </c>
      <c r="T362">
        <f t="shared" si="60"/>
        <v>3015.9</v>
      </c>
      <c r="Y362" s="44">
        <v>309</v>
      </c>
      <c r="Z362" s="32">
        <v>0.30201313730920265</v>
      </c>
      <c r="AA362" s="32">
        <f t="shared" si="66"/>
        <v>177</v>
      </c>
      <c r="AB362" t="str">
        <f>LOOKUP(Z362,'Info Sheet'!$L$2:$L$3,'Info Sheet'!$J$2:$J$3)</f>
        <v>Rainy, p</v>
      </c>
      <c r="AC362">
        <f>IF(AB362='Info Sheet'!$J$3,'Info Sheet'!$M$3,'Info Sheet'!$M$2)</f>
        <v>0.7</v>
      </c>
      <c r="AD362">
        <f>ROUNDDOWN(IF((AA362*AC362)&gt;'Info Sheet'!$B$21,'Info Sheet'!$B$21,(AA362*AC362)),0)</f>
        <v>123</v>
      </c>
      <c r="AE362">
        <f t="shared" si="61"/>
        <v>2810.55</v>
      </c>
      <c r="AF362">
        <f t="shared" si="62"/>
        <v>1850.5500000000002</v>
      </c>
      <c r="AK362" s="44">
        <v>309</v>
      </c>
      <c r="AL362" s="51">
        <v>0.47904402000000001</v>
      </c>
      <c r="AM362" s="32">
        <f t="shared" si="67"/>
        <v>165</v>
      </c>
      <c r="AN362" t="str">
        <f>LOOKUP(AL362,'Info Sheet'!$L$2:$L$3,'Info Sheet'!$J$2:$J$3)</f>
        <v>Non-Rainy</v>
      </c>
      <c r="AO362">
        <f>IF(AN362='Info Sheet'!$J$3,'Info Sheet'!$M$3,'Info Sheet'!$M$2)</f>
        <v>1</v>
      </c>
      <c r="AP362">
        <f>ROUNDDOWN(IF((AM362*AO362)&gt;'Info Sheet'!$B$21,'Info Sheet'!$B$21,(AM362*AO362)),0)</f>
        <v>165</v>
      </c>
      <c r="AQ362">
        <f t="shared" si="63"/>
        <v>3770.2500000000005</v>
      </c>
      <c r="AR362">
        <f t="shared" si="64"/>
        <v>2810.2500000000005</v>
      </c>
    </row>
    <row r="363" spans="1:44">
      <c r="A363" s="44">
        <v>310</v>
      </c>
      <c r="B363" s="32">
        <v>0.2088864207463621</v>
      </c>
      <c r="C363" s="32">
        <f t="shared" si="65"/>
        <v>143</v>
      </c>
      <c r="D363" t="str">
        <f>LOOKUP(B363,'Info Sheet'!$L$2:$L$3,'Info Sheet'!$J$2:$J$3)</f>
        <v>Rainy, p</v>
      </c>
      <c r="E363">
        <f>IF(D363='Info Sheet'!$J$3,'Info Sheet'!$M$3,'Info Sheet'!$M$2)</f>
        <v>0.7</v>
      </c>
      <c r="F363">
        <f>ROUNDDOWN(IF((C363*E363)&gt;'Info Sheet'!$B$21,'Info Sheet'!$B$21,(C363*E363)),0)</f>
        <v>100</v>
      </c>
      <c r="G363">
        <f t="shared" si="68"/>
        <v>2285</v>
      </c>
      <c r="H363">
        <f t="shared" si="57"/>
        <v>1325</v>
      </c>
      <c r="M363" s="44">
        <v>310</v>
      </c>
      <c r="N363" s="32">
        <v>0.27595861443223235</v>
      </c>
      <c r="O363" s="32">
        <f t="shared" si="58"/>
        <v>161</v>
      </c>
      <c r="P363" t="str">
        <f>LOOKUP(N363,'Info Sheet'!$L$2:$L$3,'Info Sheet'!$J$2:$J$3)</f>
        <v>Rainy, p</v>
      </c>
      <c r="Q363">
        <f>IF(P363='Info Sheet'!$J$3,'Info Sheet'!$M$3,'Info Sheet'!$M$2)</f>
        <v>0.7</v>
      </c>
      <c r="R363">
        <f>ROUNDDOWN(IF((O363*Q363)&gt;'Info Sheet'!$B$21,'Info Sheet'!$B$21,(O363*Q363)),0)</f>
        <v>112</v>
      </c>
      <c r="S363">
        <f t="shared" si="59"/>
        <v>2559.2000000000003</v>
      </c>
      <c r="T363">
        <f t="shared" si="60"/>
        <v>1599.2000000000003</v>
      </c>
      <c r="Y363" s="44">
        <v>310</v>
      </c>
      <c r="Z363" s="32">
        <v>0.86825402384691208</v>
      </c>
      <c r="AA363" s="32">
        <f t="shared" si="66"/>
        <v>206</v>
      </c>
      <c r="AB363" t="str">
        <f>LOOKUP(Z363,'Info Sheet'!$L$2:$L$3,'Info Sheet'!$J$2:$J$3)</f>
        <v>Non-Rainy</v>
      </c>
      <c r="AC363">
        <f>IF(AB363='Info Sheet'!$J$3,'Info Sheet'!$M$3,'Info Sheet'!$M$2)</f>
        <v>1</v>
      </c>
      <c r="AD363">
        <f>ROUNDDOWN(IF((AA363*AC363)&gt;'Info Sheet'!$B$21,'Info Sheet'!$B$21,(AA363*AC363)),0)</f>
        <v>188</v>
      </c>
      <c r="AE363">
        <f t="shared" si="61"/>
        <v>4295.8</v>
      </c>
      <c r="AF363">
        <f t="shared" si="62"/>
        <v>3335.8</v>
      </c>
      <c r="AK363" s="44">
        <v>310</v>
      </c>
      <c r="AL363" s="51">
        <v>0.42635255999999999</v>
      </c>
      <c r="AM363" s="32">
        <f t="shared" si="67"/>
        <v>163</v>
      </c>
      <c r="AN363" t="str">
        <f>LOOKUP(AL363,'Info Sheet'!$L$2:$L$3,'Info Sheet'!$J$2:$J$3)</f>
        <v>Non-Rainy</v>
      </c>
      <c r="AO363">
        <f>IF(AN363='Info Sheet'!$J$3,'Info Sheet'!$M$3,'Info Sheet'!$M$2)</f>
        <v>1</v>
      </c>
      <c r="AP363">
        <f>ROUNDDOWN(IF((AM363*AO363)&gt;'Info Sheet'!$B$21,'Info Sheet'!$B$21,(AM363*AO363)),0)</f>
        <v>163</v>
      </c>
      <c r="AQ363">
        <f t="shared" si="63"/>
        <v>3724.55</v>
      </c>
      <c r="AR363">
        <f t="shared" si="64"/>
        <v>2764.55</v>
      </c>
    </row>
    <row r="364" spans="1:44">
      <c r="A364" s="44">
        <v>311</v>
      </c>
      <c r="B364" s="32">
        <v>0.221212158869461</v>
      </c>
      <c r="C364" s="32">
        <f t="shared" si="65"/>
        <v>143</v>
      </c>
      <c r="D364" t="str">
        <f>LOOKUP(B364,'Info Sheet'!$L$2:$L$3,'Info Sheet'!$J$2:$J$3)</f>
        <v>Rainy, p</v>
      </c>
      <c r="E364">
        <f>IF(D364='Info Sheet'!$J$3,'Info Sheet'!$M$3,'Info Sheet'!$M$2)</f>
        <v>0.7</v>
      </c>
      <c r="F364">
        <f>ROUNDDOWN(IF((C364*E364)&gt;'Info Sheet'!$B$21,'Info Sheet'!$B$21,(C364*E364)),0)</f>
        <v>100</v>
      </c>
      <c r="G364">
        <f t="shared" si="68"/>
        <v>2285</v>
      </c>
      <c r="H364">
        <f t="shared" si="57"/>
        <v>1325</v>
      </c>
      <c r="M364" s="44">
        <v>311</v>
      </c>
      <c r="N364" s="32">
        <v>0.25131307484643672</v>
      </c>
      <c r="O364" s="32">
        <f t="shared" si="58"/>
        <v>160</v>
      </c>
      <c r="P364" t="str">
        <f>LOOKUP(N364,'Info Sheet'!$L$2:$L$3,'Info Sheet'!$J$2:$J$3)</f>
        <v>Rainy, p</v>
      </c>
      <c r="Q364">
        <f>IF(P364='Info Sheet'!$J$3,'Info Sheet'!$M$3,'Info Sheet'!$M$2)</f>
        <v>0.7</v>
      </c>
      <c r="R364">
        <f>ROUNDDOWN(IF((O364*Q364)&gt;'Info Sheet'!$B$21,'Info Sheet'!$B$21,(O364*Q364)),0)</f>
        <v>112</v>
      </c>
      <c r="S364">
        <f t="shared" si="59"/>
        <v>2559.2000000000003</v>
      </c>
      <c r="T364">
        <f t="shared" si="60"/>
        <v>1599.2000000000003</v>
      </c>
      <c r="Y364" s="44">
        <v>311</v>
      </c>
      <c r="Z364" s="32">
        <v>0.15953235481831729</v>
      </c>
      <c r="AA364" s="32">
        <f t="shared" si="66"/>
        <v>168</v>
      </c>
      <c r="AB364" t="str">
        <f>LOOKUP(Z364,'Info Sheet'!$L$2:$L$3,'Info Sheet'!$J$2:$J$3)</f>
        <v>Rainy, p</v>
      </c>
      <c r="AC364">
        <f>IF(AB364='Info Sheet'!$J$3,'Info Sheet'!$M$3,'Info Sheet'!$M$2)</f>
        <v>0.7</v>
      </c>
      <c r="AD364">
        <f>ROUNDDOWN(IF((AA364*AC364)&gt;'Info Sheet'!$B$21,'Info Sheet'!$B$21,(AA364*AC364)),0)</f>
        <v>117</v>
      </c>
      <c r="AE364">
        <f t="shared" si="61"/>
        <v>2673.4500000000003</v>
      </c>
      <c r="AF364">
        <f t="shared" si="62"/>
        <v>1713.4500000000003</v>
      </c>
      <c r="AK364" s="44">
        <v>311</v>
      </c>
      <c r="AL364" s="51">
        <v>0.96123312999999999</v>
      </c>
      <c r="AM364" s="32">
        <f t="shared" si="67"/>
        <v>195</v>
      </c>
      <c r="AN364" t="str">
        <f>LOOKUP(AL364,'Info Sheet'!$L$2:$L$3,'Info Sheet'!$J$2:$J$3)</f>
        <v>Non-Rainy</v>
      </c>
      <c r="AO364">
        <f>IF(AN364='Info Sheet'!$J$3,'Info Sheet'!$M$3,'Info Sheet'!$M$2)</f>
        <v>1</v>
      </c>
      <c r="AP364">
        <f>ROUNDDOWN(IF((AM364*AO364)&gt;'Info Sheet'!$B$21,'Info Sheet'!$B$21,(AM364*AO364)),0)</f>
        <v>188</v>
      </c>
      <c r="AQ364">
        <f t="shared" si="63"/>
        <v>4295.8</v>
      </c>
      <c r="AR364">
        <f t="shared" si="64"/>
        <v>3335.8</v>
      </c>
    </row>
    <row r="365" spans="1:44">
      <c r="A365" s="44">
        <v>312</v>
      </c>
      <c r="B365" s="32">
        <v>0.6046834931676438</v>
      </c>
      <c r="C365" s="32">
        <f t="shared" si="65"/>
        <v>160</v>
      </c>
      <c r="D365" t="str">
        <f>LOOKUP(B365,'Info Sheet'!$L$2:$L$3,'Info Sheet'!$J$2:$J$3)</f>
        <v>Non-Rainy</v>
      </c>
      <c r="E365">
        <f>IF(D365='Info Sheet'!$J$3,'Info Sheet'!$M$3,'Info Sheet'!$M$2)</f>
        <v>1</v>
      </c>
      <c r="F365">
        <f>ROUNDDOWN(IF((C365*E365)&gt;'Info Sheet'!$B$21,'Info Sheet'!$B$21,(C365*E365)),0)</f>
        <v>160</v>
      </c>
      <c r="G365">
        <f t="shared" si="68"/>
        <v>3656</v>
      </c>
      <c r="H365">
        <f t="shared" si="57"/>
        <v>2696</v>
      </c>
      <c r="M365" s="44">
        <v>312</v>
      </c>
      <c r="N365" s="32">
        <v>0.1927163001123704</v>
      </c>
      <c r="O365" s="32">
        <f t="shared" si="58"/>
        <v>156</v>
      </c>
      <c r="P365" t="str">
        <f>LOOKUP(N365,'Info Sheet'!$L$2:$L$3,'Info Sheet'!$J$2:$J$3)</f>
        <v>Rainy, p</v>
      </c>
      <c r="Q365">
        <f>IF(P365='Info Sheet'!$J$3,'Info Sheet'!$M$3,'Info Sheet'!$M$2)</f>
        <v>0.7</v>
      </c>
      <c r="R365">
        <f>ROUNDDOWN(IF((O365*Q365)&gt;'Info Sheet'!$B$21,'Info Sheet'!$B$21,(O365*Q365)),0)</f>
        <v>109</v>
      </c>
      <c r="S365">
        <f t="shared" si="59"/>
        <v>2490.65</v>
      </c>
      <c r="T365">
        <f t="shared" si="60"/>
        <v>1530.65</v>
      </c>
      <c r="Y365" s="44">
        <v>312</v>
      </c>
      <c r="Z365" s="32">
        <v>1.4278358294025351E-3</v>
      </c>
      <c r="AA365" s="32">
        <f t="shared" si="66"/>
        <v>133</v>
      </c>
      <c r="AB365" t="str">
        <f>LOOKUP(Z365,'Info Sheet'!$L$2:$L$3,'Info Sheet'!$J$2:$J$3)</f>
        <v>Rainy, p</v>
      </c>
      <c r="AC365">
        <f>IF(AB365='Info Sheet'!$J$3,'Info Sheet'!$M$3,'Info Sheet'!$M$2)</f>
        <v>0.7</v>
      </c>
      <c r="AD365">
        <f>ROUNDDOWN(IF((AA365*AC365)&gt;'Info Sheet'!$B$21,'Info Sheet'!$B$21,(AA365*AC365)),0)</f>
        <v>93</v>
      </c>
      <c r="AE365">
        <f t="shared" si="61"/>
        <v>2125.0500000000002</v>
      </c>
      <c r="AF365">
        <f t="shared" si="62"/>
        <v>1165.0500000000002</v>
      </c>
      <c r="AK365" s="44">
        <v>312</v>
      </c>
      <c r="AL365" s="51">
        <v>0.19016364999999999</v>
      </c>
      <c r="AM365" s="32">
        <f t="shared" si="67"/>
        <v>151</v>
      </c>
      <c r="AN365" t="str">
        <f>LOOKUP(AL365,'Info Sheet'!$L$2:$L$3,'Info Sheet'!$J$2:$J$3)</f>
        <v>Rainy, p</v>
      </c>
      <c r="AO365">
        <f>IF(AN365='Info Sheet'!$J$3,'Info Sheet'!$M$3,'Info Sheet'!$M$2)</f>
        <v>0.7</v>
      </c>
      <c r="AP365">
        <f>ROUNDDOWN(IF((AM365*AO365)&gt;'Info Sheet'!$B$21,'Info Sheet'!$B$21,(AM365*AO365)),0)</f>
        <v>105</v>
      </c>
      <c r="AQ365">
        <f t="shared" si="63"/>
        <v>2399.25</v>
      </c>
      <c r="AR365">
        <f t="shared" si="64"/>
        <v>1439.25</v>
      </c>
    </row>
    <row r="366" spans="1:44">
      <c r="A366" s="44">
        <v>313</v>
      </c>
      <c r="B366" s="32">
        <v>7.8672200625663047E-2</v>
      </c>
      <c r="C366" s="32">
        <f t="shared" si="65"/>
        <v>133</v>
      </c>
      <c r="D366" t="str">
        <f>LOOKUP(B366,'Info Sheet'!$L$2:$L$3,'Info Sheet'!$J$2:$J$3)</f>
        <v>Rainy, p</v>
      </c>
      <c r="E366">
        <f>IF(D366='Info Sheet'!$J$3,'Info Sheet'!$M$3,'Info Sheet'!$M$2)</f>
        <v>0.7</v>
      </c>
      <c r="F366">
        <f>ROUNDDOWN(IF((C366*E366)&gt;'Info Sheet'!$B$21,'Info Sheet'!$B$21,(C366*E366)),0)</f>
        <v>93</v>
      </c>
      <c r="G366">
        <f t="shared" si="68"/>
        <v>2125.0500000000002</v>
      </c>
      <c r="H366">
        <f t="shared" si="57"/>
        <v>1165.0500000000002</v>
      </c>
      <c r="M366" s="44">
        <v>313</v>
      </c>
      <c r="N366" s="32">
        <v>9.9562137507762438E-2</v>
      </c>
      <c r="O366" s="32">
        <f t="shared" si="58"/>
        <v>149</v>
      </c>
      <c r="P366" t="str">
        <f>LOOKUP(N366,'Info Sheet'!$L$2:$L$3,'Info Sheet'!$J$2:$J$3)</f>
        <v>Rainy, p</v>
      </c>
      <c r="Q366">
        <f>IF(P366='Info Sheet'!$J$3,'Info Sheet'!$M$3,'Info Sheet'!$M$2)</f>
        <v>0.7</v>
      </c>
      <c r="R366">
        <f>ROUNDDOWN(IF((O366*Q366)&gt;'Info Sheet'!$B$21,'Info Sheet'!$B$21,(O366*Q366)),0)</f>
        <v>104</v>
      </c>
      <c r="S366">
        <f t="shared" si="59"/>
        <v>2376.4</v>
      </c>
      <c r="T366">
        <f t="shared" si="60"/>
        <v>1416.4</v>
      </c>
      <c r="Y366" s="44">
        <v>313</v>
      </c>
      <c r="Z366" s="32">
        <v>0.8156241332504115</v>
      </c>
      <c r="AA366" s="32">
        <f t="shared" si="66"/>
        <v>202</v>
      </c>
      <c r="AB366" t="str">
        <f>LOOKUP(Z366,'Info Sheet'!$L$2:$L$3,'Info Sheet'!$J$2:$J$3)</f>
        <v>Non-Rainy</v>
      </c>
      <c r="AC366">
        <f>IF(AB366='Info Sheet'!$J$3,'Info Sheet'!$M$3,'Info Sheet'!$M$2)</f>
        <v>1</v>
      </c>
      <c r="AD366">
        <f>ROUNDDOWN(IF((AA366*AC366)&gt;'Info Sheet'!$B$21,'Info Sheet'!$B$21,(AA366*AC366)),0)</f>
        <v>188</v>
      </c>
      <c r="AE366">
        <f t="shared" si="61"/>
        <v>4295.8</v>
      </c>
      <c r="AF366">
        <f t="shared" si="62"/>
        <v>3335.8</v>
      </c>
      <c r="AK366" s="44">
        <v>313</v>
      </c>
      <c r="AL366" s="51">
        <v>8.3742940000000002E-2</v>
      </c>
      <c r="AM366" s="32">
        <f t="shared" si="67"/>
        <v>143</v>
      </c>
      <c r="AN366" t="str">
        <f>LOOKUP(AL366,'Info Sheet'!$L$2:$L$3,'Info Sheet'!$J$2:$J$3)</f>
        <v>Rainy, p</v>
      </c>
      <c r="AO366">
        <f>IF(AN366='Info Sheet'!$J$3,'Info Sheet'!$M$3,'Info Sheet'!$M$2)</f>
        <v>0.7</v>
      </c>
      <c r="AP366">
        <f>ROUNDDOWN(IF((AM366*AO366)&gt;'Info Sheet'!$B$21,'Info Sheet'!$B$21,(AM366*AO366)),0)</f>
        <v>100</v>
      </c>
      <c r="AQ366">
        <f t="shared" si="63"/>
        <v>2285</v>
      </c>
      <c r="AR366">
        <f t="shared" si="64"/>
        <v>1325</v>
      </c>
    </row>
    <row r="367" spans="1:44">
      <c r="A367" s="44">
        <v>314</v>
      </c>
      <c r="B367" s="32">
        <v>0.59452295712541658</v>
      </c>
      <c r="C367" s="32">
        <f t="shared" si="65"/>
        <v>159</v>
      </c>
      <c r="D367" t="str">
        <f>LOOKUP(B367,'Info Sheet'!$L$2:$L$3,'Info Sheet'!$J$2:$J$3)</f>
        <v>Non-Rainy</v>
      </c>
      <c r="E367">
        <f>IF(D367='Info Sheet'!$J$3,'Info Sheet'!$M$3,'Info Sheet'!$M$2)</f>
        <v>1</v>
      </c>
      <c r="F367">
        <f>ROUNDDOWN(IF((C367*E367)&gt;'Info Sheet'!$B$21,'Info Sheet'!$B$21,(C367*E367)),0)</f>
        <v>159</v>
      </c>
      <c r="G367">
        <f t="shared" si="68"/>
        <v>3633.15</v>
      </c>
      <c r="H367">
        <f t="shared" si="57"/>
        <v>2673.15</v>
      </c>
      <c r="M367" s="44">
        <v>314</v>
      </c>
      <c r="N367" s="32">
        <v>0.36722248639761479</v>
      </c>
      <c r="O367" s="32">
        <f t="shared" si="58"/>
        <v>165</v>
      </c>
      <c r="P367" t="str">
        <f>LOOKUP(N367,'Info Sheet'!$L$2:$L$3,'Info Sheet'!$J$2:$J$3)</f>
        <v>Rainy, p</v>
      </c>
      <c r="Q367">
        <f>IF(P367='Info Sheet'!$J$3,'Info Sheet'!$M$3,'Info Sheet'!$M$2)</f>
        <v>0.7</v>
      </c>
      <c r="R367">
        <f>ROUNDDOWN(IF((O367*Q367)&gt;'Info Sheet'!$B$21,'Info Sheet'!$B$21,(O367*Q367)),0)</f>
        <v>115</v>
      </c>
      <c r="S367">
        <f t="shared" si="59"/>
        <v>2627.75</v>
      </c>
      <c r="T367">
        <f t="shared" si="60"/>
        <v>1667.75</v>
      </c>
      <c r="Y367" s="44">
        <v>314</v>
      </c>
      <c r="Z367" s="32">
        <v>0.94589377787444029</v>
      </c>
      <c r="AA367" s="32">
        <f t="shared" si="66"/>
        <v>214</v>
      </c>
      <c r="AB367" t="str">
        <f>LOOKUP(Z367,'Info Sheet'!$L$2:$L$3,'Info Sheet'!$J$2:$J$3)</f>
        <v>Non-Rainy</v>
      </c>
      <c r="AC367">
        <f>IF(AB367='Info Sheet'!$J$3,'Info Sheet'!$M$3,'Info Sheet'!$M$2)</f>
        <v>1</v>
      </c>
      <c r="AD367">
        <f>ROUNDDOWN(IF((AA367*AC367)&gt;'Info Sheet'!$B$21,'Info Sheet'!$B$21,(AA367*AC367)),0)</f>
        <v>188</v>
      </c>
      <c r="AE367">
        <f t="shared" si="61"/>
        <v>4295.8</v>
      </c>
      <c r="AF367">
        <f t="shared" si="62"/>
        <v>3335.8</v>
      </c>
      <c r="AK367" s="44">
        <v>314</v>
      </c>
      <c r="AL367" s="51">
        <v>0.60859439999999998</v>
      </c>
      <c r="AM367" s="32">
        <f t="shared" si="67"/>
        <v>170</v>
      </c>
      <c r="AN367" t="str">
        <f>LOOKUP(AL367,'Info Sheet'!$L$2:$L$3,'Info Sheet'!$J$2:$J$3)</f>
        <v>Non-Rainy</v>
      </c>
      <c r="AO367">
        <f>IF(AN367='Info Sheet'!$J$3,'Info Sheet'!$M$3,'Info Sheet'!$M$2)</f>
        <v>1</v>
      </c>
      <c r="AP367">
        <f>ROUNDDOWN(IF((AM367*AO367)&gt;'Info Sheet'!$B$21,'Info Sheet'!$B$21,(AM367*AO367)),0)</f>
        <v>170</v>
      </c>
      <c r="AQ367">
        <f t="shared" si="63"/>
        <v>3884.5000000000005</v>
      </c>
      <c r="AR367">
        <f t="shared" si="64"/>
        <v>2924.5000000000005</v>
      </c>
    </row>
    <row r="368" spans="1:44">
      <c r="A368" s="44">
        <v>315</v>
      </c>
      <c r="B368" s="32">
        <v>0.65364179887643881</v>
      </c>
      <c r="C368" s="32">
        <f t="shared" si="65"/>
        <v>162</v>
      </c>
      <c r="D368" t="str">
        <f>LOOKUP(B368,'Info Sheet'!$L$2:$L$3,'Info Sheet'!$J$2:$J$3)</f>
        <v>Non-Rainy</v>
      </c>
      <c r="E368">
        <f>IF(D368='Info Sheet'!$J$3,'Info Sheet'!$M$3,'Info Sheet'!$M$2)</f>
        <v>1</v>
      </c>
      <c r="F368">
        <f>ROUNDDOWN(IF((C368*E368)&gt;'Info Sheet'!$B$21,'Info Sheet'!$B$21,(C368*E368)),0)</f>
        <v>162</v>
      </c>
      <c r="G368">
        <f t="shared" si="68"/>
        <v>3701.7000000000003</v>
      </c>
      <c r="H368">
        <f t="shared" si="57"/>
        <v>2741.7000000000003</v>
      </c>
      <c r="M368" s="44">
        <v>315</v>
      </c>
      <c r="N368" s="32">
        <v>0.84017844885988668</v>
      </c>
      <c r="O368" s="32">
        <f t="shared" si="58"/>
        <v>187</v>
      </c>
      <c r="P368" t="str">
        <f>LOOKUP(N368,'Info Sheet'!$L$2:$L$3,'Info Sheet'!$J$2:$J$3)</f>
        <v>Non-Rainy</v>
      </c>
      <c r="Q368">
        <f>IF(P368='Info Sheet'!$J$3,'Info Sheet'!$M$3,'Info Sheet'!$M$2)</f>
        <v>1</v>
      </c>
      <c r="R368">
        <f>ROUNDDOWN(IF((O368*Q368)&gt;'Info Sheet'!$B$21,'Info Sheet'!$B$21,(O368*Q368)),0)</f>
        <v>187</v>
      </c>
      <c r="S368">
        <f t="shared" si="59"/>
        <v>4272.95</v>
      </c>
      <c r="T368">
        <f t="shared" si="60"/>
        <v>3312.95</v>
      </c>
      <c r="Y368" s="44">
        <v>315</v>
      </c>
      <c r="Z368" s="32">
        <v>0.13326556522169242</v>
      </c>
      <c r="AA368" s="32">
        <f t="shared" si="66"/>
        <v>166</v>
      </c>
      <c r="AB368" t="str">
        <f>LOOKUP(Z368,'Info Sheet'!$L$2:$L$3,'Info Sheet'!$J$2:$J$3)</f>
        <v>Rainy, p</v>
      </c>
      <c r="AC368">
        <f>IF(AB368='Info Sheet'!$J$3,'Info Sheet'!$M$3,'Info Sheet'!$M$2)</f>
        <v>0.7</v>
      </c>
      <c r="AD368">
        <f>ROUNDDOWN(IF((AA368*AC368)&gt;'Info Sheet'!$B$21,'Info Sheet'!$B$21,(AA368*AC368)),0)</f>
        <v>116</v>
      </c>
      <c r="AE368">
        <f t="shared" si="61"/>
        <v>2650.6000000000004</v>
      </c>
      <c r="AF368">
        <f t="shared" si="62"/>
        <v>1690.6000000000004</v>
      </c>
      <c r="AK368" s="44">
        <v>315</v>
      </c>
      <c r="AL368" s="51">
        <v>0.28899311</v>
      </c>
      <c r="AM368" s="32">
        <f t="shared" si="67"/>
        <v>157</v>
      </c>
      <c r="AN368" t="str">
        <f>LOOKUP(AL368,'Info Sheet'!$L$2:$L$3,'Info Sheet'!$J$2:$J$3)</f>
        <v>Rainy, p</v>
      </c>
      <c r="AO368">
        <f>IF(AN368='Info Sheet'!$J$3,'Info Sheet'!$M$3,'Info Sheet'!$M$2)</f>
        <v>0.7</v>
      </c>
      <c r="AP368">
        <f>ROUNDDOWN(IF((AM368*AO368)&gt;'Info Sheet'!$B$21,'Info Sheet'!$B$21,(AM368*AO368)),0)</f>
        <v>109</v>
      </c>
      <c r="AQ368">
        <f t="shared" si="63"/>
        <v>2490.65</v>
      </c>
      <c r="AR368">
        <f t="shared" si="64"/>
        <v>1530.65</v>
      </c>
    </row>
    <row r="369" spans="1:44">
      <c r="A369" s="44">
        <v>316</v>
      </c>
      <c r="B369" s="32">
        <v>0.10623962159966194</v>
      </c>
      <c r="C369" s="32">
        <f t="shared" si="65"/>
        <v>136</v>
      </c>
      <c r="D369" t="str">
        <f>LOOKUP(B369,'Info Sheet'!$L$2:$L$3,'Info Sheet'!$J$2:$J$3)</f>
        <v>Rainy, p</v>
      </c>
      <c r="E369">
        <f>IF(D369='Info Sheet'!$J$3,'Info Sheet'!$M$3,'Info Sheet'!$M$2)</f>
        <v>0.7</v>
      </c>
      <c r="F369">
        <f>ROUNDDOWN(IF((C369*E369)&gt;'Info Sheet'!$B$21,'Info Sheet'!$B$21,(C369*E369)),0)</f>
        <v>95</v>
      </c>
      <c r="G369">
        <f t="shared" si="68"/>
        <v>2170.75</v>
      </c>
      <c r="H369">
        <f t="shared" si="57"/>
        <v>1210.75</v>
      </c>
      <c r="M369" s="44">
        <v>316</v>
      </c>
      <c r="N369" s="32">
        <v>9.3345839348588977E-2</v>
      </c>
      <c r="O369" s="32">
        <f t="shared" si="58"/>
        <v>149</v>
      </c>
      <c r="P369" t="str">
        <f>LOOKUP(N369,'Info Sheet'!$L$2:$L$3,'Info Sheet'!$J$2:$J$3)</f>
        <v>Rainy, p</v>
      </c>
      <c r="Q369">
        <f>IF(P369='Info Sheet'!$J$3,'Info Sheet'!$M$3,'Info Sheet'!$M$2)</f>
        <v>0.7</v>
      </c>
      <c r="R369">
        <f>ROUNDDOWN(IF((O369*Q369)&gt;'Info Sheet'!$B$21,'Info Sheet'!$B$21,(O369*Q369)),0)</f>
        <v>104</v>
      </c>
      <c r="S369">
        <f t="shared" si="59"/>
        <v>2376.4</v>
      </c>
      <c r="T369">
        <f t="shared" si="60"/>
        <v>1416.4</v>
      </c>
      <c r="Y369" s="44">
        <v>316</v>
      </c>
      <c r="Z369" s="32">
        <v>0.82632524763535853</v>
      </c>
      <c r="AA369" s="32">
        <f t="shared" si="66"/>
        <v>203</v>
      </c>
      <c r="AB369" t="str">
        <f>LOOKUP(Z369,'Info Sheet'!$L$2:$L$3,'Info Sheet'!$J$2:$J$3)</f>
        <v>Non-Rainy</v>
      </c>
      <c r="AC369">
        <f>IF(AB369='Info Sheet'!$J$3,'Info Sheet'!$M$3,'Info Sheet'!$M$2)</f>
        <v>1</v>
      </c>
      <c r="AD369">
        <f>ROUNDDOWN(IF((AA369*AC369)&gt;'Info Sheet'!$B$21,'Info Sheet'!$B$21,(AA369*AC369)),0)</f>
        <v>188</v>
      </c>
      <c r="AE369">
        <f t="shared" si="61"/>
        <v>4295.8</v>
      </c>
      <c r="AF369">
        <f t="shared" si="62"/>
        <v>3335.8</v>
      </c>
      <c r="AK369" s="44">
        <v>316</v>
      </c>
      <c r="AL369" s="51">
        <v>0.72373272</v>
      </c>
      <c r="AM369" s="32">
        <f t="shared" si="67"/>
        <v>176</v>
      </c>
      <c r="AN369" t="str">
        <f>LOOKUP(AL369,'Info Sheet'!$L$2:$L$3,'Info Sheet'!$J$2:$J$3)</f>
        <v>Non-Rainy</v>
      </c>
      <c r="AO369">
        <f>IF(AN369='Info Sheet'!$J$3,'Info Sheet'!$M$3,'Info Sheet'!$M$2)</f>
        <v>1</v>
      </c>
      <c r="AP369">
        <f>ROUNDDOWN(IF((AM369*AO369)&gt;'Info Sheet'!$B$21,'Info Sheet'!$B$21,(AM369*AO369)),0)</f>
        <v>176</v>
      </c>
      <c r="AQ369">
        <f t="shared" si="63"/>
        <v>4021.6000000000004</v>
      </c>
      <c r="AR369">
        <f t="shared" si="64"/>
        <v>3061.6000000000004</v>
      </c>
    </row>
    <row r="370" spans="1:44">
      <c r="A370" s="44">
        <v>317</v>
      </c>
      <c r="B370" s="32">
        <v>0.94981810114586207</v>
      </c>
      <c r="C370" s="32">
        <f t="shared" si="65"/>
        <v>182</v>
      </c>
      <c r="D370" t="str">
        <f>LOOKUP(B370,'Info Sheet'!$L$2:$L$3,'Info Sheet'!$J$2:$J$3)</f>
        <v>Non-Rainy</v>
      </c>
      <c r="E370">
        <f>IF(D370='Info Sheet'!$J$3,'Info Sheet'!$M$3,'Info Sheet'!$M$2)</f>
        <v>1</v>
      </c>
      <c r="F370">
        <f>ROUNDDOWN(IF((C370*E370)&gt;'Info Sheet'!$B$21,'Info Sheet'!$B$21,(C370*E370)),0)</f>
        <v>182</v>
      </c>
      <c r="G370">
        <f t="shared" si="68"/>
        <v>4158.7</v>
      </c>
      <c r="H370">
        <f t="shared" si="57"/>
        <v>3198.7</v>
      </c>
      <c r="M370" s="44">
        <v>317</v>
      </c>
      <c r="N370" s="32">
        <v>0.38803569038881547</v>
      </c>
      <c r="O370" s="32">
        <f t="shared" si="58"/>
        <v>166</v>
      </c>
      <c r="P370" t="str">
        <f>LOOKUP(N370,'Info Sheet'!$L$2:$L$3,'Info Sheet'!$J$2:$J$3)</f>
        <v>Rainy, p</v>
      </c>
      <c r="Q370">
        <f>IF(P370='Info Sheet'!$J$3,'Info Sheet'!$M$3,'Info Sheet'!$M$2)</f>
        <v>0.7</v>
      </c>
      <c r="R370">
        <f>ROUNDDOWN(IF((O370*Q370)&gt;'Info Sheet'!$B$21,'Info Sheet'!$B$21,(O370*Q370)),0)</f>
        <v>116</v>
      </c>
      <c r="S370">
        <f t="shared" si="59"/>
        <v>2650.6000000000004</v>
      </c>
      <c r="T370">
        <f t="shared" si="60"/>
        <v>1690.6000000000004</v>
      </c>
      <c r="Y370" s="44">
        <v>317</v>
      </c>
      <c r="Z370" s="32">
        <v>0.22045372451198642</v>
      </c>
      <c r="AA370" s="32">
        <f t="shared" si="66"/>
        <v>172</v>
      </c>
      <c r="AB370" t="str">
        <f>LOOKUP(Z370,'Info Sheet'!$L$2:$L$3,'Info Sheet'!$J$2:$J$3)</f>
        <v>Rainy, p</v>
      </c>
      <c r="AC370">
        <f>IF(AB370='Info Sheet'!$J$3,'Info Sheet'!$M$3,'Info Sheet'!$M$2)</f>
        <v>0.7</v>
      </c>
      <c r="AD370">
        <f>ROUNDDOWN(IF((AA370*AC370)&gt;'Info Sheet'!$B$21,'Info Sheet'!$B$21,(AA370*AC370)),0)</f>
        <v>120</v>
      </c>
      <c r="AE370">
        <f t="shared" si="61"/>
        <v>2742</v>
      </c>
      <c r="AF370">
        <f t="shared" si="62"/>
        <v>1782</v>
      </c>
      <c r="AK370" s="44">
        <v>317</v>
      </c>
      <c r="AL370" s="51">
        <v>0.55757124000000002</v>
      </c>
      <c r="AM370" s="32">
        <f t="shared" si="67"/>
        <v>168</v>
      </c>
      <c r="AN370" t="str">
        <f>LOOKUP(AL370,'Info Sheet'!$L$2:$L$3,'Info Sheet'!$J$2:$J$3)</f>
        <v>Non-Rainy</v>
      </c>
      <c r="AO370">
        <f>IF(AN370='Info Sheet'!$J$3,'Info Sheet'!$M$3,'Info Sheet'!$M$2)</f>
        <v>1</v>
      </c>
      <c r="AP370">
        <f>ROUNDDOWN(IF((AM370*AO370)&gt;'Info Sheet'!$B$21,'Info Sheet'!$B$21,(AM370*AO370)),0)</f>
        <v>168</v>
      </c>
      <c r="AQ370">
        <f t="shared" si="63"/>
        <v>3838.8</v>
      </c>
      <c r="AR370">
        <f t="shared" si="64"/>
        <v>2878.8</v>
      </c>
    </row>
    <row r="371" spans="1:44">
      <c r="A371" s="44">
        <v>318</v>
      </c>
      <c r="B371" s="32">
        <v>0.63952634124109331</v>
      </c>
      <c r="C371" s="32">
        <f t="shared" si="65"/>
        <v>161</v>
      </c>
      <c r="D371" t="str">
        <f>LOOKUP(B371,'Info Sheet'!$L$2:$L$3,'Info Sheet'!$J$2:$J$3)</f>
        <v>Non-Rainy</v>
      </c>
      <c r="E371">
        <f>IF(D371='Info Sheet'!$J$3,'Info Sheet'!$M$3,'Info Sheet'!$M$2)</f>
        <v>1</v>
      </c>
      <c r="F371">
        <f>ROUNDDOWN(IF((C371*E371)&gt;'Info Sheet'!$B$21,'Info Sheet'!$B$21,(C371*E371)),0)</f>
        <v>161</v>
      </c>
      <c r="G371">
        <f t="shared" si="68"/>
        <v>3678.8500000000004</v>
      </c>
      <c r="H371">
        <f t="shared" si="57"/>
        <v>2718.8500000000004</v>
      </c>
      <c r="M371" s="44">
        <v>318</v>
      </c>
      <c r="N371" s="32">
        <v>0.21221635427383079</v>
      </c>
      <c r="O371" s="32">
        <f t="shared" si="58"/>
        <v>157</v>
      </c>
      <c r="P371" t="str">
        <f>LOOKUP(N371,'Info Sheet'!$L$2:$L$3,'Info Sheet'!$J$2:$J$3)</f>
        <v>Rainy, p</v>
      </c>
      <c r="Q371">
        <f>IF(P371='Info Sheet'!$J$3,'Info Sheet'!$M$3,'Info Sheet'!$M$2)</f>
        <v>0.7</v>
      </c>
      <c r="R371">
        <f>ROUNDDOWN(IF((O371*Q371)&gt;'Info Sheet'!$B$21,'Info Sheet'!$B$21,(O371*Q371)),0)</f>
        <v>109</v>
      </c>
      <c r="S371">
        <f t="shared" si="59"/>
        <v>2490.65</v>
      </c>
      <c r="T371">
        <f t="shared" si="60"/>
        <v>1530.65</v>
      </c>
      <c r="Y371" s="44">
        <v>318</v>
      </c>
      <c r="Z371" s="32">
        <v>0.15096053588990865</v>
      </c>
      <c r="AA371" s="32">
        <f t="shared" si="66"/>
        <v>168</v>
      </c>
      <c r="AB371" t="str">
        <f>LOOKUP(Z371,'Info Sheet'!$L$2:$L$3,'Info Sheet'!$J$2:$J$3)</f>
        <v>Rainy, p</v>
      </c>
      <c r="AC371">
        <f>IF(AB371='Info Sheet'!$J$3,'Info Sheet'!$M$3,'Info Sheet'!$M$2)</f>
        <v>0.7</v>
      </c>
      <c r="AD371">
        <f>ROUNDDOWN(IF((AA371*AC371)&gt;'Info Sheet'!$B$21,'Info Sheet'!$B$21,(AA371*AC371)),0)</f>
        <v>117</v>
      </c>
      <c r="AE371">
        <f t="shared" si="61"/>
        <v>2673.4500000000003</v>
      </c>
      <c r="AF371">
        <f t="shared" si="62"/>
        <v>1713.4500000000003</v>
      </c>
      <c r="AK371" s="44">
        <v>318</v>
      </c>
      <c r="AL371" s="51">
        <v>0.53095046000000001</v>
      </c>
      <c r="AM371" s="32">
        <f t="shared" si="67"/>
        <v>167</v>
      </c>
      <c r="AN371" t="str">
        <f>LOOKUP(AL371,'Info Sheet'!$L$2:$L$3,'Info Sheet'!$J$2:$J$3)</f>
        <v>Non-Rainy</v>
      </c>
      <c r="AO371">
        <f>IF(AN371='Info Sheet'!$J$3,'Info Sheet'!$M$3,'Info Sheet'!$M$2)</f>
        <v>1</v>
      </c>
      <c r="AP371">
        <f>ROUNDDOWN(IF((AM371*AO371)&gt;'Info Sheet'!$B$21,'Info Sheet'!$B$21,(AM371*AO371)),0)</f>
        <v>167</v>
      </c>
      <c r="AQ371">
        <f t="shared" si="63"/>
        <v>3815.9500000000003</v>
      </c>
      <c r="AR371">
        <f t="shared" si="64"/>
        <v>2855.9500000000003</v>
      </c>
    </row>
    <row r="372" spans="1:44">
      <c r="A372" s="44">
        <v>319</v>
      </c>
      <c r="B372" s="32">
        <v>0.84151311701993115</v>
      </c>
      <c r="C372" s="32">
        <f t="shared" si="65"/>
        <v>172</v>
      </c>
      <c r="D372" t="str">
        <f>LOOKUP(B372,'Info Sheet'!$L$2:$L$3,'Info Sheet'!$J$2:$J$3)</f>
        <v>Non-Rainy</v>
      </c>
      <c r="E372">
        <f>IF(D372='Info Sheet'!$J$3,'Info Sheet'!$M$3,'Info Sheet'!$M$2)</f>
        <v>1</v>
      </c>
      <c r="F372">
        <f>ROUNDDOWN(IF((C372*E372)&gt;'Info Sheet'!$B$21,'Info Sheet'!$B$21,(C372*E372)),0)</f>
        <v>172</v>
      </c>
      <c r="G372">
        <f t="shared" si="68"/>
        <v>3930.2000000000003</v>
      </c>
      <c r="H372">
        <f t="shared" si="57"/>
        <v>2970.2000000000003</v>
      </c>
      <c r="M372" s="44">
        <v>319</v>
      </c>
      <c r="N372" s="32">
        <v>0.59914274719768568</v>
      </c>
      <c r="O372" s="32">
        <f t="shared" si="58"/>
        <v>175</v>
      </c>
      <c r="P372" t="str">
        <f>LOOKUP(N372,'Info Sheet'!$L$2:$L$3,'Info Sheet'!$J$2:$J$3)</f>
        <v>Non-Rainy</v>
      </c>
      <c r="Q372">
        <f>IF(P372='Info Sheet'!$J$3,'Info Sheet'!$M$3,'Info Sheet'!$M$2)</f>
        <v>1</v>
      </c>
      <c r="R372">
        <f>ROUNDDOWN(IF((O372*Q372)&gt;'Info Sheet'!$B$21,'Info Sheet'!$B$21,(O372*Q372)),0)</f>
        <v>175</v>
      </c>
      <c r="S372">
        <f t="shared" si="59"/>
        <v>3998.7500000000005</v>
      </c>
      <c r="T372">
        <f t="shared" si="60"/>
        <v>3038.7500000000005</v>
      </c>
      <c r="Y372" s="44">
        <v>319</v>
      </c>
      <c r="Z372" s="32">
        <v>0.86762951769727437</v>
      </c>
      <c r="AA372" s="32">
        <f t="shared" si="66"/>
        <v>206</v>
      </c>
      <c r="AB372" t="str">
        <f>LOOKUP(Z372,'Info Sheet'!$L$2:$L$3,'Info Sheet'!$J$2:$J$3)</f>
        <v>Non-Rainy</v>
      </c>
      <c r="AC372">
        <f>IF(AB372='Info Sheet'!$J$3,'Info Sheet'!$M$3,'Info Sheet'!$M$2)</f>
        <v>1</v>
      </c>
      <c r="AD372">
        <f>ROUNDDOWN(IF((AA372*AC372)&gt;'Info Sheet'!$B$21,'Info Sheet'!$B$21,(AA372*AC372)),0)</f>
        <v>188</v>
      </c>
      <c r="AE372">
        <f t="shared" si="61"/>
        <v>4295.8</v>
      </c>
      <c r="AF372">
        <f t="shared" si="62"/>
        <v>3335.8</v>
      </c>
      <c r="AK372" s="44">
        <v>319</v>
      </c>
      <c r="AL372" s="51">
        <v>0.89417011000000002</v>
      </c>
      <c r="AM372" s="32">
        <f t="shared" si="67"/>
        <v>187</v>
      </c>
      <c r="AN372" t="str">
        <f>LOOKUP(AL372,'Info Sheet'!$L$2:$L$3,'Info Sheet'!$J$2:$J$3)</f>
        <v>Non-Rainy</v>
      </c>
      <c r="AO372">
        <f>IF(AN372='Info Sheet'!$J$3,'Info Sheet'!$M$3,'Info Sheet'!$M$2)</f>
        <v>1</v>
      </c>
      <c r="AP372">
        <f>ROUNDDOWN(IF((AM372*AO372)&gt;'Info Sheet'!$B$21,'Info Sheet'!$B$21,(AM372*AO372)),0)</f>
        <v>187</v>
      </c>
      <c r="AQ372">
        <f t="shared" si="63"/>
        <v>4272.95</v>
      </c>
      <c r="AR372">
        <f t="shared" si="64"/>
        <v>3312.95</v>
      </c>
    </row>
    <row r="373" spans="1:44">
      <c r="A373" s="44">
        <v>320</v>
      </c>
      <c r="B373" s="32">
        <v>0.29885332662164088</v>
      </c>
      <c r="C373" s="32">
        <f t="shared" si="65"/>
        <v>147</v>
      </c>
      <c r="D373" t="str">
        <f>LOOKUP(B373,'Info Sheet'!$L$2:$L$3,'Info Sheet'!$J$2:$J$3)</f>
        <v>Rainy, p</v>
      </c>
      <c r="E373">
        <f>IF(D373='Info Sheet'!$J$3,'Info Sheet'!$M$3,'Info Sheet'!$M$2)</f>
        <v>0.7</v>
      </c>
      <c r="F373">
        <f>ROUNDDOWN(IF((C373*E373)&gt;'Info Sheet'!$B$21,'Info Sheet'!$B$21,(C373*E373)),0)</f>
        <v>102</v>
      </c>
      <c r="G373">
        <f t="shared" si="68"/>
        <v>2330.7000000000003</v>
      </c>
      <c r="H373">
        <f t="shared" si="57"/>
        <v>1370.7000000000003</v>
      </c>
      <c r="M373" s="44">
        <v>320</v>
      </c>
      <c r="N373" s="32">
        <v>0.38175049756801949</v>
      </c>
      <c r="O373" s="32">
        <f t="shared" si="58"/>
        <v>166</v>
      </c>
      <c r="P373" t="str">
        <f>LOOKUP(N373,'Info Sheet'!$L$2:$L$3,'Info Sheet'!$J$2:$J$3)</f>
        <v>Rainy, p</v>
      </c>
      <c r="Q373">
        <f>IF(P373='Info Sheet'!$J$3,'Info Sheet'!$M$3,'Info Sheet'!$M$2)</f>
        <v>0.7</v>
      </c>
      <c r="R373">
        <f>ROUNDDOWN(IF((O373*Q373)&gt;'Info Sheet'!$B$21,'Info Sheet'!$B$21,(O373*Q373)),0)</f>
        <v>116</v>
      </c>
      <c r="S373">
        <f t="shared" si="59"/>
        <v>2650.6000000000004</v>
      </c>
      <c r="T373">
        <f t="shared" si="60"/>
        <v>1690.6000000000004</v>
      </c>
      <c r="Y373" s="44">
        <v>320</v>
      </c>
      <c r="Z373" s="32">
        <v>0.86784112432316385</v>
      </c>
      <c r="AA373" s="32">
        <f t="shared" si="66"/>
        <v>206</v>
      </c>
      <c r="AB373" t="str">
        <f>LOOKUP(Z373,'Info Sheet'!$L$2:$L$3,'Info Sheet'!$J$2:$J$3)</f>
        <v>Non-Rainy</v>
      </c>
      <c r="AC373">
        <f>IF(AB373='Info Sheet'!$J$3,'Info Sheet'!$M$3,'Info Sheet'!$M$2)</f>
        <v>1</v>
      </c>
      <c r="AD373">
        <f>ROUNDDOWN(IF((AA373*AC373)&gt;'Info Sheet'!$B$21,'Info Sheet'!$B$21,(AA373*AC373)),0)</f>
        <v>188</v>
      </c>
      <c r="AE373">
        <f t="shared" si="61"/>
        <v>4295.8</v>
      </c>
      <c r="AF373">
        <f t="shared" si="62"/>
        <v>3335.8</v>
      </c>
      <c r="AK373" s="44">
        <v>320</v>
      </c>
      <c r="AL373" s="51">
        <v>0.63917966000000004</v>
      </c>
      <c r="AM373" s="32">
        <f t="shared" si="67"/>
        <v>172</v>
      </c>
      <c r="AN373" t="str">
        <f>LOOKUP(AL373,'Info Sheet'!$L$2:$L$3,'Info Sheet'!$J$2:$J$3)</f>
        <v>Non-Rainy</v>
      </c>
      <c r="AO373">
        <f>IF(AN373='Info Sheet'!$J$3,'Info Sheet'!$M$3,'Info Sheet'!$M$2)</f>
        <v>1</v>
      </c>
      <c r="AP373">
        <f>ROUNDDOWN(IF((AM373*AO373)&gt;'Info Sheet'!$B$21,'Info Sheet'!$B$21,(AM373*AO373)),0)</f>
        <v>172</v>
      </c>
      <c r="AQ373">
        <f t="shared" si="63"/>
        <v>3930.2000000000003</v>
      </c>
      <c r="AR373">
        <f t="shared" si="64"/>
        <v>2970.2000000000003</v>
      </c>
    </row>
    <row r="374" spans="1:44">
      <c r="A374" s="44">
        <v>321</v>
      </c>
      <c r="B374" s="32">
        <v>0.92249914085303042</v>
      </c>
      <c r="C374" s="32">
        <f t="shared" si="65"/>
        <v>178</v>
      </c>
      <c r="D374" t="str">
        <f>LOOKUP(B374,'Info Sheet'!$L$2:$L$3,'Info Sheet'!$J$2:$J$3)</f>
        <v>Non-Rainy</v>
      </c>
      <c r="E374">
        <f>IF(D374='Info Sheet'!$J$3,'Info Sheet'!$M$3,'Info Sheet'!$M$2)</f>
        <v>1</v>
      </c>
      <c r="F374">
        <f>ROUNDDOWN(IF((C374*E374)&gt;'Info Sheet'!$B$21,'Info Sheet'!$B$21,(C374*E374)),0)</f>
        <v>178</v>
      </c>
      <c r="G374">
        <f t="shared" si="68"/>
        <v>4067.3</v>
      </c>
      <c r="H374">
        <f t="shared" ref="H374:H437" si="69">G374-$J$48</f>
        <v>3107.3</v>
      </c>
      <c r="M374" s="44">
        <v>321</v>
      </c>
      <c r="N374" s="32">
        <v>0.55692200973013439</v>
      </c>
      <c r="O374" s="32">
        <f t="shared" ref="O374:O437" si="70">ROUNDDOWN(_xlfn.NORM.INV(N374,$M$36,$M$40),0)</f>
        <v>173</v>
      </c>
      <c r="P374" t="str">
        <f>LOOKUP(N374,'Info Sheet'!$L$2:$L$3,'Info Sheet'!$J$2:$J$3)</f>
        <v>Non-Rainy</v>
      </c>
      <c r="Q374">
        <f>IF(P374='Info Sheet'!$J$3,'Info Sheet'!$M$3,'Info Sheet'!$M$2)</f>
        <v>1</v>
      </c>
      <c r="R374">
        <f>ROUNDDOWN(IF((O374*Q374)&gt;'Info Sheet'!$B$21,'Info Sheet'!$B$21,(O374*Q374)),0)</f>
        <v>173</v>
      </c>
      <c r="S374">
        <f t="shared" ref="S374:S437" si="71">R374*$V$47</f>
        <v>3953.05</v>
      </c>
      <c r="T374">
        <f t="shared" ref="T374:T437" si="72">S374-$V$48</f>
        <v>2993.05</v>
      </c>
      <c r="Y374" s="44">
        <v>321</v>
      </c>
      <c r="Z374" s="32">
        <v>0.76882546109526229</v>
      </c>
      <c r="AA374" s="32">
        <f t="shared" si="66"/>
        <v>199</v>
      </c>
      <c r="AB374" t="str">
        <f>LOOKUP(Z374,'Info Sheet'!$L$2:$L$3,'Info Sheet'!$J$2:$J$3)</f>
        <v>Non-Rainy</v>
      </c>
      <c r="AC374">
        <f>IF(AB374='Info Sheet'!$J$3,'Info Sheet'!$M$3,'Info Sheet'!$M$2)</f>
        <v>1</v>
      </c>
      <c r="AD374">
        <f>ROUNDDOWN(IF((AA374*AC374)&gt;'Info Sheet'!$B$21,'Info Sheet'!$B$21,(AA374*AC374)),0)</f>
        <v>188</v>
      </c>
      <c r="AE374">
        <f t="shared" ref="AE374:AE437" si="73">AD374*$AH$47</f>
        <v>4295.8</v>
      </c>
      <c r="AF374">
        <f t="shared" ref="AF374:AF437" si="74">AE374-$AH$48</f>
        <v>3335.8</v>
      </c>
      <c r="AK374" s="44">
        <v>321</v>
      </c>
      <c r="AL374" s="51">
        <v>9.1267290000000001E-2</v>
      </c>
      <c r="AM374" s="32">
        <f t="shared" si="67"/>
        <v>144</v>
      </c>
      <c r="AN374" t="str">
        <f>LOOKUP(AL374,'Info Sheet'!$L$2:$L$3,'Info Sheet'!$J$2:$J$3)</f>
        <v>Rainy, p</v>
      </c>
      <c r="AO374">
        <f>IF(AN374='Info Sheet'!$J$3,'Info Sheet'!$M$3,'Info Sheet'!$M$2)</f>
        <v>0.7</v>
      </c>
      <c r="AP374">
        <f>ROUNDDOWN(IF((AM374*AO374)&gt;'Info Sheet'!$B$21,'Info Sheet'!$B$21,(AM374*AO374)),0)</f>
        <v>100</v>
      </c>
      <c r="AQ374">
        <f t="shared" ref="AQ374:AQ437" si="75">AP374*$AT$47</f>
        <v>2285</v>
      </c>
      <c r="AR374">
        <f t="shared" ref="AR374:AR437" si="76">AQ374-$AT$48</f>
        <v>1325</v>
      </c>
    </row>
    <row r="375" spans="1:44">
      <c r="A375" s="44">
        <v>322</v>
      </c>
      <c r="B375" s="32">
        <v>0.41033028081954148</v>
      </c>
      <c r="C375" s="32">
        <f t="shared" ref="C375:C438" si="77">ROUNDDOWN(_xlfn.NORM.INV(B375,$B$36,$B$40),0)</f>
        <v>152</v>
      </c>
      <c r="D375" t="str">
        <f>LOOKUP(B375,'Info Sheet'!$L$2:$L$3,'Info Sheet'!$J$2:$J$3)</f>
        <v>Non-Rainy</v>
      </c>
      <c r="E375">
        <f>IF(D375='Info Sheet'!$J$3,'Info Sheet'!$M$3,'Info Sheet'!$M$2)</f>
        <v>1</v>
      </c>
      <c r="F375">
        <f>ROUNDDOWN(IF((C375*E375)&gt;'Info Sheet'!$B$21,'Info Sheet'!$B$21,(C375*E375)),0)</f>
        <v>152</v>
      </c>
      <c r="G375">
        <f t="shared" si="68"/>
        <v>3473.2000000000003</v>
      </c>
      <c r="H375">
        <f t="shared" si="69"/>
        <v>2513.2000000000003</v>
      </c>
      <c r="M375" s="44">
        <v>322</v>
      </c>
      <c r="N375" s="32">
        <v>0.80432939376032686</v>
      </c>
      <c r="O375" s="32">
        <f t="shared" si="70"/>
        <v>185</v>
      </c>
      <c r="P375" t="str">
        <f>LOOKUP(N375,'Info Sheet'!$L$2:$L$3,'Info Sheet'!$J$2:$J$3)</f>
        <v>Non-Rainy</v>
      </c>
      <c r="Q375">
        <f>IF(P375='Info Sheet'!$J$3,'Info Sheet'!$M$3,'Info Sheet'!$M$2)</f>
        <v>1</v>
      </c>
      <c r="R375">
        <f>ROUNDDOWN(IF((O375*Q375)&gt;'Info Sheet'!$B$21,'Info Sheet'!$B$21,(O375*Q375)),0)</f>
        <v>185</v>
      </c>
      <c r="S375">
        <f t="shared" si="71"/>
        <v>4227.25</v>
      </c>
      <c r="T375">
        <f t="shared" si="72"/>
        <v>3267.25</v>
      </c>
      <c r="Y375" s="44">
        <v>322</v>
      </c>
      <c r="Z375" s="32">
        <v>0.37551284207766378</v>
      </c>
      <c r="AA375" s="32">
        <f t="shared" ref="AA375:AA438" si="78">ROUNDDOWN(_xlfn.NORM.INV(Z375,$Y$36,$Y$40),0)</f>
        <v>180</v>
      </c>
      <c r="AB375" t="str">
        <f>LOOKUP(Z375,'Info Sheet'!$L$2:$L$3,'Info Sheet'!$J$2:$J$3)</f>
        <v>Rainy, p</v>
      </c>
      <c r="AC375">
        <f>IF(AB375='Info Sheet'!$J$3,'Info Sheet'!$M$3,'Info Sheet'!$M$2)</f>
        <v>0.7</v>
      </c>
      <c r="AD375">
        <f>ROUNDDOWN(IF((AA375*AC375)&gt;'Info Sheet'!$B$21,'Info Sheet'!$B$21,(AA375*AC375)),0)</f>
        <v>126</v>
      </c>
      <c r="AE375">
        <f t="shared" si="73"/>
        <v>2879.1000000000004</v>
      </c>
      <c r="AF375">
        <f t="shared" si="74"/>
        <v>1919.1000000000004</v>
      </c>
      <c r="AK375" s="44">
        <v>322</v>
      </c>
      <c r="AL375" s="51">
        <v>0.28435758999999999</v>
      </c>
      <c r="AM375" s="32">
        <f t="shared" ref="AM375:AM438" si="79">ROUNDDOWN(_xlfn.NORM.INV(AL375,$AK$36,$AK$40),0)</f>
        <v>156</v>
      </c>
      <c r="AN375" t="str">
        <f>LOOKUP(AL375,'Info Sheet'!$L$2:$L$3,'Info Sheet'!$J$2:$J$3)</f>
        <v>Rainy, p</v>
      </c>
      <c r="AO375">
        <f>IF(AN375='Info Sheet'!$J$3,'Info Sheet'!$M$3,'Info Sheet'!$M$2)</f>
        <v>0.7</v>
      </c>
      <c r="AP375">
        <f>ROUNDDOWN(IF((AM375*AO375)&gt;'Info Sheet'!$B$21,'Info Sheet'!$B$21,(AM375*AO375)),0)</f>
        <v>109</v>
      </c>
      <c r="AQ375">
        <f t="shared" si="75"/>
        <v>2490.65</v>
      </c>
      <c r="AR375">
        <f t="shared" si="76"/>
        <v>1530.65</v>
      </c>
    </row>
    <row r="376" spans="1:44">
      <c r="A376" s="44">
        <v>323</v>
      </c>
      <c r="B376" s="32">
        <v>0.7694530734488092</v>
      </c>
      <c r="C376" s="32">
        <f t="shared" si="77"/>
        <v>167</v>
      </c>
      <c r="D376" t="str">
        <f>LOOKUP(B376,'Info Sheet'!$L$2:$L$3,'Info Sheet'!$J$2:$J$3)</f>
        <v>Non-Rainy</v>
      </c>
      <c r="E376">
        <f>IF(D376='Info Sheet'!$J$3,'Info Sheet'!$M$3,'Info Sheet'!$M$2)</f>
        <v>1</v>
      </c>
      <c r="F376">
        <f>ROUNDDOWN(IF((C376*E376)&gt;'Info Sheet'!$B$21,'Info Sheet'!$B$21,(C376*E376)),0)</f>
        <v>167</v>
      </c>
      <c r="G376">
        <f t="shared" si="68"/>
        <v>3815.9500000000003</v>
      </c>
      <c r="H376">
        <f t="shared" si="69"/>
        <v>2855.9500000000003</v>
      </c>
      <c r="M376" s="44">
        <v>323</v>
      </c>
      <c r="N376" s="32">
        <v>0.41658107247255338</v>
      </c>
      <c r="O376" s="32">
        <f t="shared" si="70"/>
        <v>167</v>
      </c>
      <c r="P376" t="str">
        <f>LOOKUP(N376,'Info Sheet'!$L$2:$L$3,'Info Sheet'!$J$2:$J$3)</f>
        <v>Non-Rainy</v>
      </c>
      <c r="Q376">
        <f>IF(P376='Info Sheet'!$J$3,'Info Sheet'!$M$3,'Info Sheet'!$M$2)</f>
        <v>1</v>
      </c>
      <c r="R376">
        <f>ROUNDDOWN(IF((O376*Q376)&gt;'Info Sheet'!$B$21,'Info Sheet'!$B$21,(O376*Q376)),0)</f>
        <v>167</v>
      </c>
      <c r="S376">
        <f t="shared" si="71"/>
        <v>3815.9500000000003</v>
      </c>
      <c r="T376">
        <f t="shared" si="72"/>
        <v>2855.9500000000003</v>
      </c>
      <c r="Y376" s="44">
        <v>323</v>
      </c>
      <c r="Z376" s="32">
        <v>9.0141457080320841E-2</v>
      </c>
      <c r="AA376" s="32">
        <f t="shared" si="78"/>
        <v>162</v>
      </c>
      <c r="AB376" t="str">
        <f>LOOKUP(Z376,'Info Sheet'!$L$2:$L$3,'Info Sheet'!$J$2:$J$3)</f>
        <v>Rainy, p</v>
      </c>
      <c r="AC376">
        <f>IF(AB376='Info Sheet'!$J$3,'Info Sheet'!$M$3,'Info Sheet'!$M$2)</f>
        <v>0.7</v>
      </c>
      <c r="AD376">
        <f>ROUNDDOWN(IF((AA376*AC376)&gt;'Info Sheet'!$B$21,'Info Sheet'!$B$21,(AA376*AC376)),0)</f>
        <v>113</v>
      </c>
      <c r="AE376">
        <f t="shared" si="73"/>
        <v>2582.0500000000002</v>
      </c>
      <c r="AF376">
        <f t="shared" si="74"/>
        <v>1622.0500000000002</v>
      </c>
      <c r="AK376" s="44">
        <v>323</v>
      </c>
      <c r="AL376" s="51">
        <v>0.14252813</v>
      </c>
      <c r="AM376" s="32">
        <f t="shared" si="79"/>
        <v>148</v>
      </c>
      <c r="AN376" t="str">
        <f>LOOKUP(AL376,'Info Sheet'!$L$2:$L$3,'Info Sheet'!$J$2:$J$3)</f>
        <v>Rainy, p</v>
      </c>
      <c r="AO376">
        <f>IF(AN376='Info Sheet'!$J$3,'Info Sheet'!$M$3,'Info Sheet'!$M$2)</f>
        <v>0.7</v>
      </c>
      <c r="AP376">
        <f>ROUNDDOWN(IF((AM376*AO376)&gt;'Info Sheet'!$B$21,'Info Sheet'!$B$21,(AM376*AO376)),0)</f>
        <v>103</v>
      </c>
      <c r="AQ376">
        <f t="shared" si="75"/>
        <v>2353.5500000000002</v>
      </c>
      <c r="AR376">
        <f t="shared" si="76"/>
        <v>1393.5500000000002</v>
      </c>
    </row>
    <row r="377" spans="1:44">
      <c r="A377" s="44">
        <v>324</v>
      </c>
      <c r="B377" s="32">
        <v>5.5673384591812813E-2</v>
      </c>
      <c r="C377" s="32">
        <f t="shared" si="77"/>
        <v>130</v>
      </c>
      <c r="D377" t="str">
        <f>LOOKUP(B377,'Info Sheet'!$L$2:$L$3,'Info Sheet'!$J$2:$J$3)</f>
        <v>Rainy, p</v>
      </c>
      <c r="E377">
        <f>IF(D377='Info Sheet'!$J$3,'Info Sheet'!$M$3,'Info Sheet'!$M$2)</f>
        <v>0.7</v>
      </c>
      <c r="F377">
        <f>ROUNDDOWN(IF((C377*E377)&gt;'Info Sheet'!$B$21,'Info Sheet'!$B$21,(C377*E377)),0)</f>
        <v>91</v>
      </c>
      <c r="G377">
        <f t="shared" si="68"/>
        <v>2079.35</v>
      </c>
      <c r="H377">
        <f t="shared" si="69"/>
        <v>1119.3499999999999</v>
      </c>
      <c r="M377" s="44">
        <v>324</v>
      </c>
      <c r="N377" s="32">
        <v>0.4375123134961959</v>
      </c>
      <c r="O377" s="32">
        <f t="shared" si="70"/>
        <v>168</v>
      </c>
      <c r="P377" t="str">
        <f>LOOKUP(N377,'Info Sheet'!$L$2:$L$3,'Info Sheet'!$J$2:$J$3)</f>
        <v>Non-Rainy</v>
      </c>
      <c r="Q377">
        <f>IF(P377='Info Sheet'!$J$3,'Info Sheet'!$M$3,'Info Sheet'!$M$2)</f>
        <v>1</v>
      </c>
      <c r="R377">
        <f>ROUNDDOWN(IF((O377*Q377)&gt;'Info Sheet'!$B$21,'Info Sheet'!$B$21,(O377*Q377)),0)</f>
        <v>168</v>
      </c>
      <c r="S377">
        <f t="shared" si="71"/>
        <v>3838.8</v>
      </c>
      <c r="T377">
        <f t="shared" si="72"/>
        <v>2878.8</v>
      </c>
      <c r="Y377" s="44">
        <v>324</v>
      </c>
      <c r="Z377" s="32">
        <v>0.5403965357562559</v>
      </c>
      <c r="AA377" s="32">
        <f t="shared" si="78"/>
        <v>188</v>
      </c>
      <c r="AB377" t="str">
        <f>LOOKUP(Z377,'Info Sheet'!$L$2:$L$3,'Info Sheet'!$J$2:$J$3)</f>
        <v>Non-Rainy</v>
      </c>
      <c r="AC377">
        <f>IF(AB377='Info Sheet'!$J$3,'Info Sheet'!$M$3,'Info Sheet'!$M$2)</f>
        <v>1</v>
      </c>
      <c r="AD377">
        <f>ROUNDDOWN(IF((AA377*AC377)&gt;'Info Sheet'!$B$21,'Info Sheet'!$B$21,(AA377*AC377)),0)</f>
        <v>188</v>
      </c>
      <c r="AE377">
        <f t="shared" si="73"/>
        <v>4295.8</v>
      </c>
      <c r="AF377">
        <f t="shared" si="74"/>
        <v>3335.8</v>
      </c>
      <c r="AK377" s="44">
        <v>324</v>
      </c>
      <c r="AL377" s="51">
        <v>0.58413746</v>
      </c>
      <c r="AM377" s="32">
        <f t="shared" si="79"/>
        <v>169</v>
      </c>
      <c r="AN377" t="str">
        <f>LOOKUP(AL377,'Info Sheet'!$L$2:$L$3,'Info Sheet'!$J$2:$J$3)</f>
        <v>Non-Rainy</v>
      </c>
      <c r="AO377">
        <f>IF(AN377='Info Sheet'!$J$3,'Info Sheet'!$M$3,'Info Sheet'!$M$2)</f>
        <v>1</v>
      </c>
      <c r="AP377">
        <f>ROUNDDOWN(IF((AM377*AO377)&gt;'Info Sheet'!$B$21,'Info Sheet'!$B$21,(AM377*AO377)),0)</f>
        <v>169</v>
      </c>
      <c r="AQ377">
        <f t="shared" si="75"/>
        <v>3861.65</v>
      </c>
      <c r="AR377">
        <f t="shared" si="76"/>
        <v>2901.65</v>
      </c>
    </row>
    <row r="378" spans="1:44">
      <c r="A378" s="44">
        <v>325</v>
      </c>
      <c r="B378" s="32">
        <v>6.018176623731164E-3</v>
      </c>
      <c r="C378" s="32">
        <f t="shared" si="77"/>
        <v>115</v>
      </c>
      <c r="D378" t="str">
        <f>LOOKUP(B378,'Info Sheet'!$L$2:$L$3,'Info Sheet'!$J$2:$J$3)</f>
        <v>Rainy, p</v>
      </c>
      <c r="E378">
        <f>IF(D378='Info Sheet'!$J$3,'Info Sheet'!$M$3,'Info Sheet'!$M$2)</f>
        <v>0.7</v>
      </c>
      <c r="F378">
        <f>ROUNDDOWN(IF((C378*E378)&gt;'Info Sheet'!$B$21,'Info Sheet'!$B$21,(C378*E378)),0)</f>
        <v>80</v>
      </c>
      <c r="G378">
        <f t="shared" si="68"/>
        <v>1828</v>
      </c>
      <c r="H378">
        <f t="shared" si="69"/>
        <v>868</v>
      </c>
      <c r="M378" s="44">
        <v>325</v>
      </c>
      <c r="N378" s="32">
        <v>0.66266433316613993</v>
      </c>
      <c r="O378" s="32">
        <f t="shared" si="70"/>
        <v>178</v>
      </c>
      <c r="P378" t="str">
        <f>LOOKUP(N378,'Info Sheet'!$L$2:$L$3,'Info Sheet'!$J$2:$J$3)</f>
        <v>Non-Rainy</v>
      </c>
      <c r="Q378">
        <f>IF(P378='Info Sheet'!$J$3,'Info Sheet'!$M$3,'Info Sheet'!$M$2)</f>
        <v>1</v>
      </c>
      <c r="R378">
        <f>ROUNDDOWN(IF((O378*Q378)&gt;'Info Sheet'!$B$21,'Info Sheet'!$B$21,(O378*Q378)),0)</f>
        <v>178</v>
      </c>
      <c r="S378">
        <f t="shared" si="71"/>
        <v>4067.3</v>
      </c>
      <c r="T378">
        <f t="shared" si="72"/>
        <v>3107.3</v>
      </c>
      <c r="Y378" s="44">
        <v>325</v>
      </c>
      <c r="Z378" s="32">
        <v>0.73040942826744082</v>
      </c>
      <c r="AA378" s="32">
        <f t="shared" si="78"/>
        <v>197</v>
      </c>
      <c r="AB378" t="str">
        <f>LOOKUP(Z378,'Info Sheet'!$L$2:$L$3,'Info Sheet'!$J$2:$J$3)</f>
        <v>Non-Rainy</v>
      </c>
      <c r="AC378">
        <f>IF(AB378='Info Sheet'!$J$3,'Info Sheet'!$M$3,'Info Sheet'!$M$2)</f>
        <v>1</v>
      </c>
      <c r="AD378">
        <f>ROUNDDOWN(IF((AA378*AC378)&gt;'Info Sheet'!$B$21,'Info Sheet'!$B$21,(AA378*AC378)),0)</f>
        <v>188</v>
      </c>
      <c r="AE378">
        <f t="shared" si="73"/>
        <v>4295.8</v>
      </c>
      <c r="AF378">
        <f t="shared" si="74"/>
        <v>3335.8</v>
      </c>
      <c r="AK378" s="44">
        <v>325</v>
      </c>
      <c r="AL378" s="51">
        <v>0.75774578000000004</v>
      </c>
      <c r="AM378" s="32">
        <f t="shared" si="79"/>
        <v>177</v>
      </c>
      <c r="AN378" t="str">
        <f>LOOKUP(AL378,'Info Sheet'!$L$2:$L$3,'Info Sheet'!$J$2:$J$3)</f>
        <v>Non-Rainy</v>
      </c>
      <c r="AO378">
        <f>IF(AN378='Info Sheet'!$J$3,'Info Sheet'!$M$3,'Info Sheet'!$M$2)</f>
        <v>1</v>
      </c>
      <c r="AP378">
        <f>ROUNDDOWN(IF((AM378*AO378)&gt;'Info Sheet'!$B$21,'Info Sheet'!$B$21,(AM378*AO378)),0)</f>
        <v>177</v>
      </c>
      <c r="AQ378">
        <f t="shared" si="75"/>
        <v>4044.4500000000003</v>
      </c>
      <c r="AR378">
        <f t="shared" si="76"/>
        <v>3084.4500000000003</v>
      </c>
    </row>
    <row r="379" spans="1:44">
      <c r="A379" s="44">
        <v>326</v>
      </c>
      <c r="B379" s="32">
        <v>0.9585326640823677</v>
      </c>
      <c r="C379" s="32">
        <f t="shared" si="77"/>
        <v>183</v>
      </c>
      <c r="D379" t="str">
        <f>LOOKUP(B379,'Info Sheet'!$L$2:$L$3,'Info Sheet'!$J$2:$J$3)</f>
        <v>Non-Rainy</v>
      </c>
      <c r="E379">
        <f>IF(D379='Info Sheet'!$J$3,'Info Sheet'!$M$3,'Info Sheet'!$M$2)</f>
        <v>1</v>
      </c>
      <c r="F379">
        <f>ROUNDDOWN(IF((C379*E379)&gt;'Info Sheet'!$B$21,'Info Sheet'!$B$21,(C379*E379)),0)</f>
        <v>183</v>
      </c>
      <c r="G379">
        <f t="shared" si="68"/>
        <v>4181.55</v>
      </c>
      <c r="H379">
        <f t="shared" si="69"/>
        <v>3221.55</v>
      </c>
      <c r="M379" s="44">
        <v>326</v>
      </c>
      <c r="N379" s="32">
        <v>0.14369921283824072</v>
      </c>
      <c r="O379" s="32">
        <f t="shared" si="70"/>
        <v>153</v>
      </c>
      <c r="P379" t="str">
        <f>LOOKUP(N379,'Info Sheet'!$L$2:$L$3,'Info Sheet'!$J$2:$J$3)</f>
        <v>Rainy, p</v>
      </c>
      <c r="Q379">
        <f>IF(P379='Info Sheet'!$J$3,'Info Sheet'!$M$3,'Info Sheet'!$M$2)</f>
        <v>0.7</v>
      </c>
      <c r="R379">
        <f>ROUNDDOWN(IF((O379*Q379)&gt;'Info Sheet'!$B$21,'Info Sheet'!$B$21,(O379*Q379)),0)</f>
        <v>107</v>
      </c>
      <c r="S379">
        <f t="shared" si="71"/>
        <v>2444.9500000000003</v>
      </c>
      <c r="T379">
        <f t="shared" si="72"/>
        <v>1484.9500000000003</v>
      </c>
      <c r="Y379" s="44">
        <v>326</v>
      </c>
      <c r="Z379" s="32">
        <v>0.37868443258636897</v>
      </c>
      <c r="AA379" s="32">
        <f t="shared" si="78"/>
        <v>180</v>
      </c>
      <c r="AB379" t="str">
        <f>LOOKUP(Z379,'Info Sheet'!$L$2:$L$3,'Info Sheet'!$J$2:$J$3)</f>
        <v>Rainy, p</v>
      </c>
      <c r="AC379">
        <f>IF(AB379='Info Sheet'!$J$3,'Info Sheet'!$M$3,'Info Sheet'!$M$2)</f>
        <v>0.7</v>
      </c>
      <c r="AD379">
        <f>ROUNDDOWN(IF((AA379*AC379)&gt;'Info Sheet'!$B$21,'Info Sheet'!$B$21,(AA379*AC379)),0)</f>
        <v>126</v>
      </c>
      <c r="AE379">
        <f t="shared" si="73"/>
        <v>2879.1000000000004</v>
      </c>
      <c r="AF379">
        <f t="shared" si="74"/>
        <v>1919.1000000000004</v>
      </c>
      <c r="AK379" s="44">
        <v>326</v>
      </c>
      <c r="AL379" s="51">
        <v>0.95254706</v>
      </c>
      <c r="AM379" s="32">
        <f t="shared" si="79"/>
        <v>193</v>
      </c>
      <c r="AN379" t="str">
        <f>LOOKUP(AL379,'Info Sheet'!$L$2:$L$3,'Info Sheet'!$J$2:$J$3)</f>
        <v>Non-Rainy</v>
      </c>
      <c r="AO379">
        <f>IF(AN379='Info Sheet'!$J$3,'Info Sheet'!$M$3,'Info Sheet'!$M$2)</f>
        <v>1</v>
      </c>
      <c r="AP379">
        <f>ROUNDDOWN(IF((AM379*AO379)&gt;'Info Sheet'!$B$21,'Info Sheet'!$B$21,(AM379*AO379)),0)</f>
        <v>188</v>
      </c>
      <c r="AQ379">
        <f t="shared" si="75"/>
        <v>4295.8</v>
      </c>
      <c r="AR379">
        <f t="shared" si="76"/>
        <v>3335.8</v>
      </c>
    </row>
    <row r="380" spans="1:44">
      <c r="A380" s="44">
        <v>327</v>
      </c>
      <c r="B380" s="32">
        <v>0.48368656515915476</v>
      </c>
      <c r="C380" s="32">
        <f t="shared" si="77"/>
        <v>155</v>
      </c>
      <c r="D380" t="str">
        <f>LOOKUP(B380,'Info Sheet'!$L$2:$L$3,'Info Sheet'!$J$2:$J$3)</f>
        <v>Non-Rainy</v>
      </c>
      <c r="E380">
        <f>IF(D380='Info Sheet'!$J$3,'Info Sheet'!$M$3,'Info Sheet'!$M$2)</f>
        <v>1</v>
      </c>
      <c r="F380">
        <f>ROUNDDOWN(IF((C380*E380)&gt;'Info Sheet'!$B$21,'Info Sheet'!$B$21,(C380*E380)),0)</f>
        <v>155</v>
      </c>
      <c r="G380">
        <f t="shared" si="68"/>
        <v>3541.75</v>
      </c>
      <c r="H380">
        <f t="shared" si="69"/>
        <v>2581.75</v>
      </c>
      <c r="M380" s="44">
        <v>327</v>
      </c>
      <c r="N380" s="32">
        <v>0.15261209857699776</v>
      </c>
      <c r="O380" s="32">
        <f t="shared" si="70"/>
        <v>154</v>
      </c>
      <c r="P380" t="str">
        <f>LOOKUP(N380,'Info Sheet'!$L$2:$L$3,'Info Sheet'!$J$2:$J$3)</f>
        <v>Rainy, p</v>
      </c>
      <c r="Q380">
        <f>IF(P380='Info Sheet'!$J$3,'Info Sheet'!$M$3,'Info Sheet'!$M$2)</f>
        <v>0.7</v>
      </c>
      <c r="R380">
        <f>ROUNDDOWN(IF((O380*Q380)&gt;'Info Sheet'!$B$21,'Info Sheet'!$B$21,(O380*Q380)),0)</f>
        <v>107</v>
      </c>
      <c r="S380">
        <f t="shared" si="71"/>
        <v>2444.9500000000003</v>
      </c>
      <c r="T380">
        <f t="shared" si="72"/>
        <v>1484.9500000000003</v>
      </c>
      <c r="Y380" s="44">
        <v>327</v>
      </c>
      <c r="Z380" s="32">
        <v>0.25795182411819539</v>
      </c>
      <c r="AA380" s="32">
        <f t="shared" si="78"/>
        <v>174</v>
      </c>
      <c r="AB380" t="str">
        <f>LOOKUP(Z380,'Info Sheet'!$L$2:$L$3,'Info Sheet'!$J$2:$J$3)</f>
        <v>Rainy, p</v>
      </c>
      <c r="AC380">
        <f>IF(AB380='Info Sheet'!$J$3,'Info Sheet'!$M$3,'Info Sheet'!$M$2)</f>
        <v>0.7</v>
      </c>
      <c r="AD380">
        <f>ROUNDDOWN(IF((AA380*AC380)&gt;'Info Sheet'!$B$21,'Info Sheet'!$B$21,(AA380*AC380)),0)</f>
        <v>121</v>
      </c>
      <c r="AE380">
        <f t="shared" si="73"/>
        <v>2764.8500000000004</v>
      </c>
      <c r="AF380">
        <f t="shared" si="74"/>
        <v>1804.8500000000004</v>
      </c>
      <c r="AK380" s="44">
        <v>327</v>
      </c>
      <c r="AL380" s="51">
        <v>0.26490254000000002</v>
      </c>
      <c r="AM380" s="32">
        <f t="shared" si="79"/>
        <v>156</v>
      </c>
      <c r="AN380" t="str">
        <f>LOOKUP(AL380,'Info Sheet'!$L$2:$L$3,'Info Sheet'!$J$2:$J$3)</f>
        <v>Rainy, p</v>
      </c>
      <c r="AO380">
        <f>IF(AN380='Info Sheet'!$J$3,'Info Sheet'!$M$3,'Info Sheet'!$M$2)</f>
        <v>0.7</v>
      </c>
      <c r="AP380">
        <f>ROUNDDOWN(IF((AM380*AO380)&gt;'Info Sheet'!$B$21,'Info Sheet'!$B$21,(AM380*AO380)),0)</f>
        <v>109</v>
      </c>
      <c r="AQ380">
        <f t="shared" si="75"/>
        <v>2490.65</v>
      </c>
      <c r="AR380">
        <f t="shared" si="76"/>
        <v>1530.65</v>
      </c>
    </row>
    <row r="381" spans="1:44">
      <c r="A381" s="44">
        <v>328</v>
      </c>
      <c r="B381" s="32">
        <v>0.54972157594295634</v>
      </c>
      <c r="C381" s="32">
        <f t="shared" si="77"/>
        <v>158</v>
      </c>
      <c r="D381" t="str">
        <f>LOOKUP(B381,'Info Sheet'!$L$2:$L$3,'Info Sheet'!$J$2:$J$3)</f>
        <v>Non-Rainy</v>
      </c>
      <c r="E381">
        <f>IF(D381='Info Sheet'!$J$3,'Info Sheet'!$M$3,'Info Sheet'!$M$2)</f>
        <v>1</v>
      </c>
      <c r="F381">
        <f>ROUNDDOWN(IF((C381*E381)&gt;'Info Sheet'!$B$21,'Info Sheet'!$B$21,(C381*E381)),0)</f>
        <v>158</v>
      </c>
      <c r="G381">
        <f t="shared" si="68"/>
        <v>3610.3</v>
      </c>
      <c r="H381">
        <f t="shared" si="69"/>
        <v>2650.3</v>
      </c>
      <c r="M381" s="44">
        <v>328</v>
      </c>
      <c r="N381" s="32">
        <v>0.36335679531076459</v>
      </c>
      <c r="O381" s="32">
        <f t="shared" si="70"/>
        <v>165</v>
      </c>
      <c r="P381" t="str">
        <f>LOOKUP(N381,'Info Sheet'!$L$2:$L$3,'Info Sheet'!$J$2:$J$3)</f>
        <v>Rainy, p</v>
      </c>
      <c r="Q381">
        <f>IF(P381='Info Sheet'!$J$3,'Info Sheet'!$M$3,'Info Sheet'!$M$2)</f>
        <v>0.7</v>
      </c>
      <c r="R381">
        <f>ROUNDDOWN(IF((O381*Q381)&gt;'Info Sheet'!$B$21,'Info Sheet'!$B$21,(O381*Q381)),0)</f>
        <v>115</v>
      </c>
      <c r="S381">
        <f t="shared" si="71"/>
        <v>2627.75</v>
      </c>
      <c r="T381">
        <f t="shared" si="72"/>
        <v>1667.75</v>
      </c>
      <c r="Y381" s="44">
        <v>328</v>
      </c>
      <c r="Z381" s="32">
        <v>0.87346517437821714</v>
      </c>
      <c r="AA381" s="32">
        <f t="shared" si="78"/>
        <v>206</v>
      </c>
      <c r="AB381" t="str">
        <f>LOOKUP(Z381,'Info Sheet'!$L$2:$L$3,'Info Sheet'!$J$2:$J$3)</f>
        <v>Non-Rainy</v>
      </c>
      <c r="AC381">
        <f>IF(AB381='Info Sheet'!$J$3,'Info Sheet'!$M$3,'Info Sheet'!$M$2)</f>
        <v>1</v>
      </c>
      <c r="AD381">
        <f>ROUNDDOWN(IF((AA381*AC381)&gt;'Info Sheet'!$B$21,'Info Sheet'!$B$21,(AA381*AC381)),0)</f>
        <v>188</v>
      </c>
      <c r="AE381">
        <f t="shared" si="73"/>
        <v>4295.8</v>
      </c>
      <c r="AF381">
        <f t="shared" si="74"/>
        <v>3335.8</v>
      </c>
      <c r="AK381" s="44">
        <v>328</v>
      </c>
      <c r="AL381" s="51">
        <v>0.50218326000000002</v>
      </c>
      <c r="AM381" s="32">
        <f t="shared" si="79"/>
        <v>166</v>
      </c>
      <c r="AN381" t="str">
        <f>LOOKUP(AL381,'Info Sheet'!$L$2:$L$3,'Info Sheet'!$J$2:$J$3)</f>
        <v>Non-Rainy</v>
      </c>
      <c r="AO381">
        <f>IF(AN381='Info Sheet'!$J$3,'Info Sheet'!$M$3,'Info Sheet'!$M$2)</f>
        <v>1</v>
      </c>
      <c r="AP381">
        <f>ROUNDDOWN(IF((AM381*AO381)&gt;'Info Sheet'!$B$21,'Info Sheet'!$B$21,(AM381*AO381)),0)</f>
        <v>166</v>
      </c>
      <c r="AQ381">
        <f t="shared" si="75"/>
        <v>3793.1000000000004</v>
      </c>
      <c r="AR381">
        <f t="shared" si="76"/>
        <v>2833.1000000000004</v>
      </c>
    </row>
    <row r="382" spans="1:44">
      <c r="A382" s="44">
        <v>329</v>
      </c>
      <c r="B382" s="32">
        <v>0.16546972792366632</v>
      </c>
      <c r="C382" s="32">
        <f t="shared" si="77"/>
        <v>140</v>
      </c>
      <c r="D382" t="str">
        <f>LOOKUP(B382,'Info Sheet'!$L$2:$L$3,'Info Sheet'!$J$2:$J$3)</f>
        <v>Rainy, p</v>
      </c>
      <c r="E382">
        <f>IF(D382='Info Sheet'!$J$3,'Info Sheet'!$M$3,'Info Sheet'!$M$2)</f>
        <v>0.7</v>
      </c>
      <c r="F382">
        <f>ROUNDDOWN(IF((C382*E382)&gt;'Info Sheet'!$B$21,'Info Sheet'!$B$21,(C382*E382)),0)</f>
        <v>98</v>
      </c>
      <c r="G382">
        <f t="shared" si="68"/>
        <v>2239.3000000000002</v>
      </c>
      <c r="H382">
        <f t="shared" si="69"/>
        <v>1279.3000000000002</v>
      </c>
      <c r="M382" s="44">
        <v>329</v>
      </c>
      <c r="N382" s="32">
        <v>0.74492342950719304</v>
      </c>
      <c r="O382" s="32">
        <f t="shared" si="70"/>
        <v>182</v>
      </c>
      <c r="P382" t="str">
        <f>LOOKUP(N382,'Info Sheet'!$L$2:$L$3,'Info Sheet'!$J$2:$J$3)</f>
        <v>Non-Rainy</v>
      </c>
      <c r="Q382">
        <f>IF(P382='Info Sheet'!$J$3,'Info Sheet'!$M$3,'Info Sheet'!$M$2)</f>
        <v>1</v>
      </c>
      <c r="R382">
        <f>ROUNDDOWN(IF((O382*Q382)&gt;'Info Sheet'!$B$21,'Info Sheet'!$B$21,(O382*Q382)),0)</f>
        <v>182</v>
      </c>
      <c r="S382">
        <f t="shared" si="71"/>
        <v>4158.7</v>
      </c>
      <c r="T382">
        <f t="shared" si="72"/>
        <v>3198.7</v>
      </c>
      <c r="Y382" s="44">
        <v>329</v>
      </c>
      <c r="Z382" s="32">
        <v>0.83498674763829339</v>
      </c>
      <c r="AA382" s="32">
        <f t="shared" si="78"/>
        <v>203</v>
      </c>
      <c r="AB382" t="str">
        <f>LOOKUP(Z382,'Info Sheet'!$L$2:$L$3,'Info Sheet'!$J$2:$J$3)</f>
        <v>Non-Rainy</v>
      </c>
      <c r="AC382">
        <f>IF(AB382='Info Sheet'!$J$3,'Info Sheet'!$M$3,'Info Sheet'!$M$2)</f>
        <v>1</v>
      </c>
      <c r="AD382">
        <f>ROUNDDOWN(IF((AA382*AC382)&gt;'Info Sheet'!$B$21,'Info Sheet'!$B$21,(AA382*AC382)),0)</f>
        <v>188</v>
      </c>
      <c r="AE382">
        <f t="shared" si="73"/>
        <v>4295.8</v>
      </c>
      <c r="AF382">
        <f t="shared" si="74"/>
        <v>3335.8</v>
      </c>
      <c r="AK382" s="44">
        <v>329</v>
      </c>
      <c r="AL382" s="51">
        <v>0.83493653000000001</v>
      </c>
      <c r="AM382" s="32">
        <f t="shared" si="79"/>
        <v>182</v>
      </c>
      <c r="AN382" t="str">
        <f>LOOKUP(AL382,'Info Sheet'!$L$2:$L$3,'Info Sheet'!$J$2:$J$3)</f>
        <v>Non-Rainy</v>
      </c>
      <c r="AO382">
        <f>IF(AN382='Info Sheet'!$J$3,'Info Sheet'!$M$3,'Info Sheet'!$M$2)</f>
        <v>1</v>
      </c>
      <c r="AP382">
        <f>ROUNDDOWN(IF((AM382*AO382)&gt;'Info Sheet'!$B$21,'Info Sheet'!$B$21,(AM382*AO382)),0)</f>
        <v>182</v>
      </c>
      <c r="AQ382">
        <f t="shared" si="75"/>
        <v>4158.7</v>
      </c>
      <c r="AR382">
        <f t="shared" si="76"/>
        <v>3198.7</v>
      </c>
    </row>
    <row r="383" spans="1:44">
      <c r="A383" s="44">
        <v>330</v>
      </c>
      <c r="B383" s="32">
        <v>7.5827074422991636E-3</v>
      </c>
      <c r="C383" s="32">
        <f t="shared" si="77"/>
        <v>117</v>
      </c>
      <c r="D383" t="str">
        <f>LOOKUP(B383,'Info Sheet'!$L$2:$L$3,'Info Sheet'!$J$2:$J$3)</f>
        <v>Rainy, p</v>
      </c>
      <c r="E383">
        <f>IF(D383='Info Sheet'!$J$3,'Info Sheet'!$M$3,'Info Sheet'!$M$2)</f>
        <v>0.7</v>
      </c>
      <c r="F383">
        <f>ROUNDDOWN(IF((C383*E383)&gt;'Info Sheet'!$B$21,'Info Sheet'!$B$21,(C383*E383)),0)</f>
        <v>81</v>
      </c>
      <c r="G383">
        <f t="shared" si="68"/>
        <v>1850.8500000000001</v>
      </c>
      <c r="H383">
        <f t="shared" si="69"/>
        <v>890.85000000000014</v>
      </c>
      <c r="M383" s="44">
        <v>330</v>
      </c>
      <c r="N383" s="32">
        <v>0.6837625233737985</v>
      </c>
      <c r="O383" s="32">
        <f t="shared" si="70"/>
        <v>179</v>
      </c>
      <c r="P383" t="str">
        <f>LOOKUP(N383,'Info Sheet'!$L$2:$L$3,'Info Sheet'!$J$2:$J$3)</f>
        <v>Non-Rainy</v>
      </c>
      <c r="Q383">
        <f>IF(P383='Info Sheet'!$J$3,'Info Sheet'!$M$3,'Info Sheet'!$M$2)</f>
        <v>1</v>
      </c>
      <c r="R383">
        <f>ROUNDDOWN(IF((O383*Q383)&gt;'Info Sheet'!$B$21,'Info Sheet'!$B$21,(O383*Q383)),0)</f>
        <v>179</v>
      </c>
      <c r="S383">
        <f t="shared" si="71"/>
        <v>4090.15</v>
      </c>
      <c r="T383">
        <f t="shared" si="72"/>
        <v>3130.15</v>
      </c>
      <c r="Y383" s="44">
        <v>330</v>
      </c>
      <c r="Z383" s="32">
        <v>0.5197022291777823</v>
      </c>
      <c r="AA383" s="32">
        <f t="shared" si="78"/>
        <v>187</v>
      </c>
      <c r="AB383" t="str">
        <f>LOOKUP(Z383,'Info Sheet'!$L$2:$L$3,'Info Sheet'!$J$2:$J$3)</f>
        <v>Non-Rainy</v>
      </c>
      <c r="AC383">
        <f>IF(AB383='Info Sheet'!$J$3,'Info Sheet'!$M$3,'Info Sheet'!$M$2)</f>
        <v>1</v>
      </c>
      <c r="AD383">
        <f>ROUNDDOWN(IF((AA383*AC383)&gt;'Info Sheet'!$B$21,'Info Sheet'!$B$21,(AA383*AC383)),0)</f>
        <v>187</v>
      </c>
      <c r="AE383">
        <f t="shared" si="73"/>
        <v>4272.95</v>
      </c>
      <c r="AF383">
        <f t="shared" si="74"/>
        <v>3312.95</v>
      </c>
      <c r="AK383" s="44">
        <v>330</v>
      </c>
      <c r="AL383" s="51">
        <v>0.79193272999999997</v>
      </c>
      <c r="AM383" s="32">
        <f t="shared" si="79"/>
        <v>179</v>
      </c>
      <c r="AN383" t="str">
        <f>LOOKUP(AL383,'Info Sheet'!$L$2:$L$3,'Info Sheet'!$J$2:$J$3)</f>
        <v>Non-Rainy</v>
      </c>
      <c r="AO383">
        <f>IF(AN383='Info Sheet'!$J$3,'Info Sheet'!$M$3,'Info Sheet'!$M$2)</f>
        <v>1</v>
      </c>
      <c r="AP383">
        <f>ROUNDDOWN(IF((AM383*AO383)&gt;'Info Sheet'!$B$21,'Info Sheet'!$B$21,(AM383*AO383)),0)</f>
        <v>179</v>
      </c>
      <c r="AQ383">
        <f t="shared" si="75"/>
        <v>4090.15</v>
      </c>
      <c r="AR383">
        <f t="shared" si="76"/>
        <v>3130.15</v>
      </c>
    </row>
    <row r="384" spans="1:44">
      <c r="A384" s="44">
        <v>331</v>
      </c>
      <c r="B384" s="32">
        <v>0.2080483944745396</v>
      </c>
      <c r="C384" s="32">
        <f t="shared" si="77"/>
        <v>142</v>
      </c>
      <c r="D384" t="str">
        <f>LOOKUP(B384,'Info Sheet'!$L$2:$L$3,'Info Sheet'!$J$2:$J$3)</f>
        <v>Rainy, p</v>
      </c>
      <c r="E384">
        <f>IF(D384='Info Sheet'!$J$3,'Info Sheet'!$M$3,'Info Sheet'!$M$2)</f>
        <v>0.7</v>
      </c>
      <c r="F384">
        <f>ROUNDDOWN(IF((C384*E384)&gt;'Info Sheet'!$B$21,'Info Sheet'!$B$21,(C384*E384)),0)</f>
        <v>99</v>
      </c>
      <c r="G384">
        <f t="shared" ref="G384:G447" si="80">F384*$J$47</f>
        <v>2262.15</v>
      </c>
      <c r="H384">
        <f t="shared" si="69"/>
        <v>1302.1500000000001</v>
      </c>
      <c r="M384" s="44">
        <v>331</v>
      </c>
      <c r="N384" s="32">
        <v>0.78523855142889099</v>
      </c>
      <c r="O384" s="32">
        <f t="shared" si="70"/>
        <v>184</v>
      </c>
      <c r="P384" t="str">
        <f>LOOKUP(N384,'Info Sheet'!$L$2:$L$3,'Info Sheet'!$J$2:$J$3)</f>
        <v>Non-Rainy</v>
      </c>
      <c r="Q384">
        <f>IF(P384='Info Sheet'!$J$3,'Info Sheet'!$M$3,'Info Sheet'!$M$2)</f>
        <v>1</v>
      </c>
      <c r="R384">
        <f>ROUNDDOWN(IF((O384*Q384)&gt;'Info Sheet'!$B$21,'Info Sheet'!$B$21,(O384*Q384)),0)</f>
        <v>184</v>
      </c>
      <c r="S384">
        <f t="shared" si="71"/>
        <v>4204.4000000000005</v>
      </c>
      <c r="T384">
        <f t="shared" si="72"/>
        <v>3244.4000000000005</v>
      </c>
      <c r="Y384" s="44">
        <v>331</v>
      </c>
      <c r="Z384" s="32">
        <v>0.62708932077057367</v>
      </c>
      <c r="AA384" s="32">
        <f t="shared" si="78"/>
        <v>192</v>
      </c>
      <c r="AB384" t="str">
        <f>LOOKUP(Z384,'Info Sheet'!$L$2:$L$3,'Info Sheet'!$J$2:$J$3)</f>
        <v>Non-Rainy</v>
      </c>
      <c r="AC384">
        <f>IF(AB384='Info Sheet'!$J$3,'Info Sheet'!$M$3,'Info Sheet'!$M$2)</f>
        <v>1</v>
      </c>
      <c r="AD384">
        <f>ROUNDDOWN(IF((AA384*AC384)&gt;'Info Sheet'!$B$21,'Info Sheet'!$B$21,(AA384*AC384)),0)</f>
        <v>188</v>
      </c>
      <c r="AE384">
        <f t="shared" si="73"/>
        <v>4295.8</v>
      </c>
      <c r="AF384">
        <f t="shared" si="74"/>
        <v>3335.8</v>
      </c>
      <c r="AK384" s="44">
        <v>331</v>
      </c>
      <c r="AL384" s="51">
        <v>0.23879227</v>
      </c>
      <c r="AM384" s="32">
        <f t="shared" si="79"/>
        <v>154</v>
      </c>
      <c r="AN384" t="str">
        <f>LOOKUP(AL384,'Info Sheet'!$L$2:$L$3,'Info Sheet'!$J$2:$J$3)</f>
        <v>Rainy, p</v>
      </c>
      <c r="AO384">
        <f>IF(AN384='Info Sheet'!$J$3,'Info Sheet'!$M$3,'Info Sheet'!$M$2)</f>
        <v>0.7</v>
      </c>
      <c r="AP384">
        <f>ROUNDDOWN(IF((AM384*AO384)&gt;'Info Sheet'!$B$21,'Info Sheet'!$B$21,(AM384*AO384)),0)</f>
        <v>107</v>
      </c>
      <c r="AQ384">
        <f t="shared" si="75"/>
        <v>2444.9500000000003</v>
      </c>
      <c r="AR384">
        <f t="shared" si="76"/>
        <v>1484.9500000000003</v>
      </c>
    </row>
    <row r="385" spans="1:44">
      <c r="A385" s="44">
        <v>332</v>
      </c>
      <c r="B385" s="32">
        <v>4.5402039452697496E-2</v>
      </c>
      <c r="C385" s="32">
        <f t="shared" si="77"/>
        <v>128</v>
      </c>
      <c r="D385" t="str">
        <f>LOOKUP(B385,'Info Sheet'!$L$2:$L$3,'Info Sheet'!$J$2:$J$3)</f>
        <v>Rainy, p</v>
      </c>
      <c r="E385">
        <f>IF(D385='Info Sheet'!$J$3,'Info Sheet'!$M$3,'Info Sheet'!$M$2)</f>
        <v>0.7</v>
      </c>
      <c r="F385">
        <f>ROUNDDOWN(IF((C385*E385)&gt;'Info Sheet'!$B$21,'Info Sheet'!$B$21,(C385*E385)),0)</f>
        <v>89</v>
      </c>
      <c r="G385">
        <f t="shared" si="80"/>
        <v>2033.65</v>
      </c>
      <c r="H385">
        <f t="shared" si="69"/>
        <v>1073.6500000000001</v>
      </c>
      <c r="M385" s="44">
        <v>332</v>
      </c>
      <c r="N385" s="32">
        <v>0.6251302336664013</v>
      </c>
      <c r="O385" s="32">
        <f t="shared" si="70"/>
        <v>176</v>
      </c>
      <c r="P385" t="str">
        <f>LOOKUP(N385,'Info Sheet'!$L$2:$L$3,'Info Sheet'!$J$2:$J$3)</f>
        <v>Non-Rainy</v>
      </c>
      <c r="Q385">
        <f>IF(P385='Info Sheet'!$J$3,'Info Sheet'!$M$3,'Info Sheet'!$M$2)</f>
        <v>1</v>
      </c>
      <c r="R385">
        <f>ROUNDDOWN(IF((O385*Q385)&gt;'Info Sheet'!$B$21,'Info Sheet'!$B$21,(O385*Q385)),0)</f>
        <v>176</v>
      </c>
      <c r="S385">
        <f t="shared" si="71"/>
        <v>4021.6000000000004</v>
      </c>
      <c r="T385">
        <f t="shared" si="72"/>
        <v>3061.6000000000004</v>
      </c>
      <c r="Y385" s="44">
        <v>332</v>
      </c>
      <c r="Z385" s="32">
        <v>0.75022125027619835</v>
      </c>
      <c r="AA385" s="32">
        <f t="shared" si="78"/>
        <v>198</v>
      </c>
      <c r="AB385" t="str">
        <f>LOOKUP(Z385,'Info Sheet'!$L$2:$L$3,'Info Sheet'!$J$2:$J$3)</f>
        <v>Non-Rainy</v>
      </c>
      <c r="AC385">
        <f>IF(AB385='Info Sheet'!$J$3,'Info Sheet'!$M$3,'Info Sheet'!$M$2)</f>
        <v>1</v>
      </c>
      <c r="AD385">
        <f>ROUNDDOWN(IF((AA385*AC385)&gt;'Info Sheet'!$B$21,'Info Sheet'!$B$21,(AA385*AC385)),0)</f>
        <v>188</v>
      </c>
      <c r="AE385">
        <f t="shared" si="73"/>
        <v>4295.8</v>
      </c>
      <c r="AF385">
        <f t="shared" si="74"/>
        <v>3335.8</v>
      </c>
      <c r="AK385" s="44">
        <v>332</v>
      </c>
      <c r="AL385" s="51">
        <v>0.26603523000000001</v>
      </c>
      <c r="AM385" s="32">
        <f t="shared" si="79"/>
        <v>156</v>
      </c>
      <c r="AN385" t="str">
        <f>LOOKUP(AL385,'Info Sheet'!$L$2:$L$3,'Info Sheet'!$J$2:$J$3)</f>
        <v>Rainy, p</v>
      </c>
      <c r="AO385">
        <f>IF(AN385='Info Sheet'!$J$3,'Info Sheet'!$M$3,'Info Sheet'!$M$2)</f>
        <v>0.7</v>
      </c>
      <c r="AP385">
        <f>ROUNDDOWN(IF((AM385*AO385)&gt;'Info Sheet'!$B$21,'Info Sheet'!$B$21,(AM385*AO385)),0)</f>
        <v>109</v>
      </c>
      <c r="AQ385">
        <f t="shared" si="75"/>
        <v>2490.65</v>
      </c>
      <c r="AR385">
        <f t="shared" si="76"/>
        <v>1530.65</v>
      </c>
    </row>
    <row r="386" spans="1:44">
      <c r="A386" s="44">
        <v>333</v>
      </c>
      <c r="B386" s="32">
        <v>1.5705417184456172E-3</v>
      </c>
      <c r="C386" s="32">
        <f t="shared" si="77"/>
        <v>108</v>
      </c>
      <c r="D386" t="str">
        <f>LOOKUP(B386,'Info Sheet'!$L$2:$L$3,'Info Sheet'!$J$2:$J$3)</f>
        <v>Rainy, p</v>
      </c>
      <c r="E386">
        <f>IF(D386='Info Sheet'!$J$3,'Info Sheet'!$M$3,'Info Sheet'!$M$2)</f>
        <v>0.7</v>
      </c>
      <c r="F386">
        <f>ROUNDDOWN(IF((C386*E386)&gt;'Info Sheet'!$B$21,'Info Sheet'!$B$21,(C386*E386)),0)</f>
        <v>75</v>
      </c>
      <c r="G386">
        <f t="shared" si="80"/>
        <v>1713.75</v>
      </c>
      <c r="H386">
        <f t="shared" si="69"/>
        <v>753.75</v>
      </c>
      <c r="M386" s="44">
        <v>333</v>
      </c>
      <c r="N386" s="32">
        <v>0.40939817729931727</v>
      </c>
      <c r="O386" s="32">
        <f t="shared" si="70"/>
        <v>167</v>
      </c>
      <c r="P386" t="str">
        <f>LOOKUP(N386,'Info Sheet'!$L$2:$L$3,'Info Sheet'!$J$2:$J$3)</f>
        <v>Non-Rainy</v>
      </c>
      <c r="Q386">
        <f>IF(P386='Info Sheet'!$J$3,'Info Sheet'!$M$3,'Info Sheet'!$M$2)</f>
        <v>1</v>
      </c>
      <c r="R386">
        <f>ROUNDDOWN(IF((O386*Q386)&gt;'Info Sheet'!$B$21,'Info Sheet'!$B$21,(O386*Q386)),0)</f>
        <v>167</v>
      </c>
      <c r="S386">
        <f t="shared" si="71"/>
        <v>3815.9500000000003</v>
      </c>
      <c r="T386">
        <f t="shared" si="72"/>
        <v>2855.9500000000003</v>
      </c>
      <c r="Y386" s="44">
        <v>333</v>
      </c>
      <c r="Z386" s="32">
        <v>0.44919081243348624</v>
      </c>
      <c r="AA386" s="32">
        <f t="shared" si="78"/>
        <v>184</v>
      </c>
      <c r="AB386" t="str">
        <f>LOOKUP(Z386,'Info Sheet'!$L$2:$L$3,'Info Sheet'!$J$2:$J$3)</f>
        <v>Non-Rainy</v>
      </c>
      <c r="AC386">
        <f>IF(AB386='Info Sheet'!$J$3,'Info Sheet'!$M$3,'Info Sheet'!$M$2)</f>
        <v>1</v>
      </c>
      <c r="AD386">
        <f>ROUNDDOWN(IF((AA386*AC386)&gt;'Info Sheet'!$B$21,'Info Sheet'!$B$21,(AA386*AC386)),0)</f>
        <v>184</v>
      </c>
      <c r="AE386">
        <f t="shared" si="73"/>
        <v>4204.4000000000005</v>
      </c>
      <c r="AF386">
        <f t="shared" si="74"/>
        <v>3244.4000000000005</v>
      </c>
      <c r="AK386" s="44">
        <v>333</v>
      </c>
      <c r="AL386" s="51">
        <v>0.92405581000000003</v>
      </c>
      <c r="AM386" s="32">
        <f t="shared" si="79"/>
        <v>190</v>
      </c>
      <c r="AN386" t="str">
        <f>LOOKUP(AL386,'Info Sheet'!$L$2:$L$3,'Info Sheet'!$J$2:$J$3)</f>
        <v>Non-Rainy</v>
      </c>
      <c r="AO386">
        <f>IF(AN386='Info Sheet'!$J$3,'Info Sheet'!$M$3,'Info Sheet'!$M$2)</f>
        <v>1</v>
      </c>
      <c r="AP386">
        <f>ROUNDDOWN(IF((AM386*AO386)&gt;'Info Sheet'!$B$21,'Info Sheet'!$B$21,(AM386*AO386)),0)</f>
        <v>188</v>
      </c>
      <c r="AQ386">
        <f t="shared" si="75"/>
        <v>4295.8</v>
      </c>
      <c r="AR386">
        <f t="shared" si="76"/>
        <v>3335.8</v>
      </c>
    </row>
    <row r="387" spans="1:44">
      <c r="A387" s="44">
        <v>334</v>
      </c>
      <c r="B387" s="32">
        <v>0.8523016630812249</v>
      </c>
      <c r="C387" s="32">
        <f t="shared" si="77"/>
        <v>172</v>
      </c>
      <c r="D387" t="str">
        <f>LOOKUP(B387,'Info Sheet'!$L$2:$L$3,'Info Sheet'!$J$2:$J$3)</f>
        <v>Non-Rainy</v>
      </c>
      <c r="E387">
        <f>IF(D387='Info Sheet'!$J$3,'Info Sheet'!$M$3,'Info Sheet'!$M$2)</f>
        <v>1</v>
      </c>
      <c r="F387">
        <f>ROUNDDOWN(IF((C387*E387)&gt;'Info Sheet'!$B$21,'Info Sheet'!$B$21,(C387*E387)),0)</f>
        <v>172</v>
      </c>
      <c r="G387">
        <f t="shared" si="80"/>
        <v>3930.2000000000003</v>
      </c>
      <c r="H387">
        <f t="shared" si="69"/>
        <v>2970.2000000000003</v>
      </c>
      <c r="M387" s="44">
        <v>334</v>
      </c>
      <c r="N387" s="32">
        <v>0.61775454354092574</v>
      </c>
      <c r="O387" s="32">
        <f t="shared" si="70"/>
        <v>176</v>
      </c>
      <c r="P387" t="str">
        <f>LOOKUP(N387,'Info Sheet'!$L$2:$L$3,'Info Sheet'!$J$2:$J$3)</f>
        <v>Non-Rainy</v>
      </c>
      <c r="Q387">
        <f>IF(P387='Info Sheet'!$J$3,'Info Sheet'!$M$3,'Info Sheet'!$M$2)</f>
        <v>1</v>
      </c>
      <c r="R387">
        <f>ROUNDDOWN(IF((O387*Q387)&gt;'Info Sheet'!$B$21,'Info Sheet'!$B$21,(O387*Q387)),0)</f>
        <v>176</v>
      </c>
      <c r="S387">
        <f t="shared" si="71"/>
        <v>4021.6000000000004</v>
      </c>
      <c r="T387">
        <f t="shared" si="72"/>
        <v>3061.6000000000004</v>
      </c>
      <c r="Y387" s="44">
        <v>334</v>
      </c>
      <c r="Z387" s="32">
        <v>0.47019839360094406</v>
      </c>
      <c r="AA387" s="32">
        <f t="shared" si="78"/>
        <v>185</v>
      </c>
      <c r="AB387" t="str">
        <f>LOOKUP(Z387,'Info Sheet'!$L$2:$L$3,'Info Sheet'!$J$2:$J$3)</f>
        <v>Non-Rainy</v>
      </c>
      <c r="AC387">
        <f>IF(AB387='Info Sheet'!$J$3,'Info Sheet'!$M$3,'Info Sheet'!$M$2)</f>
        <v>1</v>
      </c>
      <c r="AD387">
        <f>ROUNDDOWN(IF((AA387*AC387)&gt;'Info Sheet'!$B$21,'Info Sheet'!$B$21,(AA387*AC387)),0)</f>
        <v>185</v>
      </c>
      <c r="AE387">
        <f t="shared" si="73"/>
        <v>4227.25</v>
      </c>
      <c r="AF387">
        <f t="shared" si="74"/>
        <v>3267.25</v>
      </c>
      <c r="AK387" s="44">
        <v>334</v>
      </c>
      <c r="AL387" s="51">
        <v>0.89080468000000002</v>
      </c>
      <c r="AM387" s="32">
        <f t="shared" si="79"/>
        <v>186</v>
      </c>
      <c r="AN387" t="str">
        <f>LOOKUP(AL387,'Info Sheet'!$L$2:$L$3,'Info Sheet'!$J$2:$J$3)</f>
        <v>Non-Rainy</v>
      </c>
      <c r="AO387">
        <f>IF(AN387='Info Sheet'!$J$3,'Info Sheet'!$M$3,'Info Sheet'!$M$2)</f>
        <v>1</v>
      </c>
      <c r="AP387">
        <f>ROUNDDOWN(IF((AM387*AO387)&gt;'Info Sheet'!$B$21,'Info Sheet'!$B$21,(AM387*AO387)),0)</f>
        <v>186</v>
      </c>
      <c r="AQ387">
        <f t="shared" si="75"/>
        <v>4250.1000000000004</v>
      </c>
      <c r="AR387">
        <f t="shared" si="76"/>
        <v>3290.1000000000004</v>
      </c>
    </row>
    <row r="388" spans="1:44">
      <c r="A388" s="44">
        <v>335</v>
      </c>
      <c r="B388" s="32">
        <v>0.28149734536267945</v>
      </c>
      <c r="C388" s="32">
        <f t="shared" si="77"/>
        <v>146</v>
      </c>
      <c r="D388" t="str">
        <f>LOOKUP(B388,'Info Sheet'!$L$2:$L$3,'Info Sheet'!$J$2:$J$3)</f>
        <v>Rainy, p</v>
      </c>
      <c r="E388">
        <f>IF(D388='Info Sheet'!$J$3,'Info Sheet'!$M$3,'Info Sheet'!$M$2)</f>
        <v>0.7</v>
      </c>
      <c r="F388">
        <f>ROUNDDOWN(IF((C388*E388)&gt;'Info Sheet'!$B$21,'Info Sheet'!$B$21,(C388*E388)),0)</f>
        <v>102</v>
      </c>
      <c r="G388">
        <f t="shared" si="80"/>
        <v>2330.7000000000003</v>
      </c>
      <c r="H388">
        <f t="shared" si="69"/>
        <v>1370.7000000000003</v>
      </c>
      <c r="M388" s="44">
        <v>335</v>
      </c>
      <c r="N388" s="32">
        <v>0.63007207956539069</v>
      </c>
      <c r="O388" s="32">
        <f t="shared" si="70"/>
        <v>176</v>
      </c>
      <c r="P388" t="str">
        <f>LOOKUP(N388,'Info Sheet'!$L$2:$L$3,'Info Sheet'!$J$2:$J$3)</f>
        <v>Non-Rainy</v>
      </c>
      <c r="Q388">
        <f>IF(P388='Info Sheet'!$J$3,'Info Sheet'!$M$3,'Info Sheet'!$M$2)</f>
        <v>1</v>
      </c>
      <c r="R388">
        <f>ROUNDDOWN(IF((O388*Q388)&gt;'Info Sheet'!$B$21,'Info Sheet'!$B$21,(O388*Q388)),0)</f>
        <v>176</v>
      </c>
      <c r="S388">
        <f t="shared" si="71"/>
        <v>4021.6000000000004</v>
      </c>
      <c r="T388">
        <f t="shared" si="72"/>
        <v>3061.6000000000004</v>
      </c>
      <c r="Y388" s="44">
        <v>335</v>
      </c>
      <c r="Z388" s="32">
        <v>0.51752330772758692</v>
      </c>
      <c r="AA388" s="32">
        <f t="shared" si="78"/>
        <v>187</v>
      </c>
      <c r="AB388" t="str">
        <f>LOOKUP(Z388,'Info Sheet'!$L$2:$L$3,'Info Sheet'!$J$2:$J$3)</f>
        <v>Non-Rainy</v>
      </c>
      <c r="AC388">
        <f>IF(AB388='Info Sheet'!$J$3,'Info Sheet'!$M$3,'Info Sheet'!$M$2)</f>
        <v>1</v>
      </c>
      <c r="AD388">
        <f>ROUNDDOWN(IF((AA388*AC388)&gt;'Info Sheet'!$B$21,'Info Sheet'!$B$21,(AA388*AC388)),0)</f>
        <v>187</v>
      </c>
      <c r="AE388">
        <f t="shared" si="73"/>
        <v>4272.95</v>
      </c>
      <c r="AF388">
        <f t="shared" si="74"/>
        <v>3312.95</v>
      </c>
      <c r="AK388" s="44">
        <v>335</v>
      </c>
      <c r="AL388" s="51">
        <v>0.90487910999999999</v>
      </c>
      <c r="AM388" s="32">
        <f t="shared" si="79"/>
        <v>188</v>
      </c>
      <c r="AN388" t="str">
        <f>LOOKUP(AL388,'Info Sheet'!$L$2:$L$3,'Info Sheet'!$J$2:$J$3)</f>
        <v>Non-Rainy</v>
      </c>
      <c r="AO388">
        <f>IF(AN388='Info Sheet'!$J$3,'Info Sheet'!$M$3,'Info Sheet'!$M$2)</f>
        <v>1</v>
      </c>
      <c r="AP388">
        <f>ROUNDDOWN(IF((AM388*AO388)&gt;'Info Sheet'!$B$21,'Info Sheet'!$B$21,(AM388*AO388)),0)</f>
        <v>188</v>
      </c>
      <c r="AQ388">
        <f t="shared" si="75"/>
        <v>4295.8</v>
      </c>
      <c r="AR388">
        <f t="shared" si="76"/>
        <v>3335.8</v>
      </c>
    </row>
    <row r="389" spans="1:44">
      <c r="A389" s="44">
        <v>336</v>
      </c>
      <c r="B389" s="32">
        <v>0.33693365728125724</v>
      </c>
      <c r="C389" s="32">
        <f t="shared" si="77"/>
        <v>149</v>
      </c>
      <c r="D389" t="str">
        <f>LOOKUP(B389,'Info Sheet'!$L$2:$L$3,'Info Sheet'!$J$2:$J$3)</f>
        <v>Rainy, p</v>
      </c>
      <c r="E389">
        <f>IF(D389='Info Sheet'!$J$3,'Info Sheet'!$M$3,'Info Sheet'!$M$2)</f>
        <v>0.7</v>
      </c>
      <c r="F389">
        <f>ROUNDDOWN(IF((C389*E389)&gt;'Info Sheet'!$B$21,'Info Sheet'!$B$21,(C389*E389)),0)</f>
        <v>104</v>
      </c>
      <c r="G389">
        <f t="shared" si="80"/>
        <v>2376.4</v>
      </c>
      <c r="H389">
        <f t="shared" si="69"/>
        <v>1416.4</v>
      </c>
      <c r="M389" s="44">
        <v>336</v>
      </c>
      <c r="N389" s="32">
        <v>0.3335690663635984</v>
      </c>
      <c r="O389" s="32">
        <f t="shared" si="70"/>
        <v>164</v>
      </c>
      <c r="P389" t="str">
        <f>LOOKUP(N389,'Info Sheet'!$L$2:$L$3,'Info Sheet'!$J$2:$J$3)</f>
        <v>Rainy, p</v>
      </c>
      <c r="Q389">
        <f>IF(P389='Info Sheet'!$J$3,'Info Sheet'!$M$3,'Info Sheet'!$M$2)</f>
        <v>0.7</v>
      </c>
      <c r="R389">
        <f>ROUNDDOWN(IF((O389*Q389)&gt;'Info Sheet'!$B$21,'Info Sheet'!$B$21,(O389*Q389)),0)</f>
        <v>114</v>
      </c>
      <c r="S389">
        <f t="shared" si="71"/>
        <v>2604.9</v>
      </c>
      <c r="T389">
        <f t="shared" si="72"/>
        <v>1644.9</v>
      </c>
      <c r="Y389" s="44">
        <v>336</v>
      </c>
      <c r="Z389" s="32">
        <v>0.15287152789713832</v>
      </c>
      <c r="AA389" s="32">
        <f t="shared" si="78"/>
        <v>168</v>
      </c>
      <c r="AB389" t="str">
        <f>LOOKUP(Z389,'Info Sheet'!$L$2:$L$3,'Info Sheet'!$J$2:$J$3)</f>
        <v>Rainy, p</v>
      </c>
      <c r="AC389">
        <f>IF(AB389='Info Sheet'!$J$3,'Info Sheet'!$M$3,'Info Sheet'!$M$2)</f>
        <v>0.7</v>
      </c>
      <c r="AD389">
        <f>ROUNDDOWN(IF((AA389*AC389)&gt;'Info Sheet'!$B$21,'Info Sheet'!$B$21,(AA389*AC389)),0)</f>
        <v>117</v>
      </c>
      <c r="AE389">
        <f t="shared" si="73"/>
        <v>2673.4500000000003</v>
      </c>
      <c r="AF389">
        <f t="shared" si="74"/>
        <v>1713.4500000000003</v>
      </c>
      <c r="AK389" s="44">
        <v>336</v>
      </c>
      <c r="AL389" s="51">
        <v>0.84957095999999999</v>
      </c>
      <c r="AM389" s="32">
        <f t="shared" si="79"/>
        <v>183</v>
      </c>
      <c r="AN389" t="str">
        <f>LOOKUP(AL389,'Info Sheet'!$L$2:$L$3,'Info Sheet'!$J$2:$J$3)</f>
        <v>Non-Rainy</v>
      </c>
      <c r="AO389">
        <f>IF(AN389='Info Sheet'!$J$3,'Info Sheet'!$M$3,'Info Sheet'!$M$2)</f>
        <v>1</v>
      </c>
      <c r="AP389">
        <f>ROUNDDOWN(IF((AM389*AO389)&gt;'Info Sheet'!$B$21,'Info Sheet'!$B$21,(AM389*AO389)),0)</f>
        <v>183</v>
      </c>
      <c r="AQ389">
        <f t="shared" si="75"/>
        <v>4181.55</v>
      </c>
      <c r="AR389">
        <f t="shared" si="76"/>
        <v>3221.55</v>
      </c>
    </row>
    <row r="390" spans="1:44">
      <c r="A390" s="44">
        <v>337</v>
      </c>
      <c r="B390" s="32">
        <v>0.38373021366416871</v>
      </c>
      <c r="C390" s="32">
        <f t="shared" si="77"/>
        <v>151</v>
      </c>
      <c r="D390" t="str">
        <f>LOOKUP(B390,'Info Sheet'!$L$2:$L$3,'Info Sheet'!$J$2:$J$3)</f>
        <v>Rainy, p</v>
      </c>
      <c r="E390">
        <f>IF(D390='Info Sheet'!$J$3,'Info Sheet'!$M$3,'Info Sheet'!$M$2)</f>
        <v>0.7</v>
      </c>
      <c r="F390">
        <f>ROUNDDOWN(IF((C390*E390)&gt;'Info Sheet'!$B$21,'Info Sheet'!$B$21,(C390*E390)),0)</f>
        <v>105</v>
      </c>
      <c r="G390">
        <f t="shared" si="80"/>
        <v>2399.25</v>
      </c>
      <c r="H390">
        <f t="shared" si="69"/>
        <v>1439.25</v>
      </c>
      <c r="M390" s="44">
        <v>337</v>
      </c>
      <c r="N390" s="32">
        <v>0.87176410557065143</v>
      </c>
      <c r="O390" s="32">
        <f t="shared" si="70"/>
        <v>190</v>
      </c>
      <c r="P390" t="str">
        <f>LOOKUP(N390,'Info Sheet'!$L$2:$L$3,'Info Sheet'!$J$2:$J$3)</f>
        <v>Non-Rainy</v>
      </c>
      <c r="Q390">
        <f>IF(P390='Info Sheet'!$J$3,'Info Sheet'!$M$3,'Info Sheet'!$M$2)</f>
        <v>1</v>
      </c>
      <c r="R390">
        <f>ROUNDDOWN(IF((O390*Q390)&gt;'Info Sheet'!$B$21,'Info Sheet'!$B$21,(O390*Q390)),0)</f>
        <v>188</v>
      </c>
      <c r="S390">
        <f t="shared" si="71"/>
        <v>4295.8</v>
      </c>
      <c r="T390">
        <f t="shared" si="72"/>
        <v>3335.8</v>
      </c>
      <c r="Y390" s="44">
        <v>337</v>
      </c>
      <c r="Z390" s="32">
        <v>0.8868269570657582</v>
      </c>
      <c r="AA390" s="32">
        <f t="shared" si="78"/>
        <v>207</v>
      </c>
      <c r="AB390" t="str">
        <f>LOOKUP(Z390,'Info Sheet'!$L$2:$L$3,'Info Sheet'!$J$2:$J$3)</f>
        <v>Non-Rainy</v>
      </c>
      <c r="AC390">
        <f>IF(AB390='Info Sheet'!$J$3,'Info Sheet'!$M$3,'Info Sheet'!$M$2)</f>
        <v>1</v>
      </c>
      <c r="AD390">
        <f>ROUNDDOWN(IF((AA390*AC390)&gt;'Info Sheet'!$B$21,'Info Sheet'!$B$21,(AA390*AC390)),0)</f>
        <v>188</v>
      </c>
      <c r="AE390">
        <f t="shared" si="73"/>
        <v>4295.8</v>
      </c>
      <c r="AF390">
        <f t="shared" si="74"/>
        <v>3335.8</v>
      </c>
      <c r="AK390" s="44">
        <v>337</v>
      </c>
      <c r="AL390" s="51">
        <v>0.85288103999999998</v>
      </c>
      <c r="AM390" s="32">
        <f t="shared" si="79"/>
        <v>183</v>
      </c>
      <c r="AN390" t="str">
        <f>LOOKUP(AL390,'Info Sheet'!$L$2:$L$3,'Info Sheet'!$J$2:$J$3)</f>
        <v>Non-Rainy</v>
      </c>
      <c r="AO390">
        <f>IF(AN390='Info Sheet'!$J$3,'Info Sheet'!$M$3,'Info Sheet'!$M$2)</f>
        <v>1</v>
      </c>
      <c r="AP390">
        <f>ROUNDDOWN(IF((AM390*AO390)&gt;'Info Sheet'!$B$21,'Info Sheet'!$B$21,(AM390*AO390)),0)</f>
        <v>183</v>
      </c>
      <c r="AQ390">
        <f t="shared" si="75"/>
        <v>4181.55</v>
      </c>
      <c r="AR390">
        <f t="shared" si="76"/>
        <v>3221.55</v>
      </c>
    </row>
    <row r="391" spans="1:44">
      <c r="A391" s="44">
        <v>338</v>
      </c>
      <c r="B391" s="32">
        <v>0.82242338834702011</v>
      </c>
      <c r="C391" s="32">
        <f t="shared" si="77"/>
        <v>170</v>
      </c>
      <c r="D391" t="str">
        <f>LOOKUP(B391,'Info Sheet'!$L$2:$L$3,'Info Sheet'!$J$2:$J$3)</f>
        <v>Non-Rainy</v>
      </c>
      <c r="E391">
        <f>IF(D391='Info Sheet'!$J$3,'Info Sheet'!$M$3,'Info Sheet'!$M$2)</f>
        <v>1</v>
      </c>
      <c r="F391">
        <f>ROUNDDOWN(IF((C391*E391)&gt;'Info Sheet'!$B$21,'Info Sheet'!$B$21,(C391*E391)),0)</f>
        <v>170</v>
      </c>
      <c r="G391">
        <f t="shared" si="80"/>
        <v>3884.5000000000005</v>
      </c>
      <c r="H391">
        <f t="shared" si="69"/>
        <v>2924.5000000000005</v>
      </c>
      <c r="M391" s="44">
        <v>338</v>
      </c>
      <c r="N391" s="32">
        <v>1.9758290506234566E-2</v>
      </c>
      <c r="O391" s="32">
        <f t="shared" si="70"/>
        <v>137</v>
      </c>
      <c r="P391" t="str">
        <f>LOOKUP(N391,'Info Sheet'!$L$2:$L$3,'Info Sheet'!$J$2:$J$3)</f>
        <v>Rainy, p</v>
      </c>
      <c r="Q391">
        <f>IF(P391='Info Sheet'!$J$3,'Info Sheet'!$M$3,'Info Sheet'!$M$2)</f>
        <v>0.7</v>
      </c>
      <c r="R391">
        <f>ROUNDDOWN(IF((O391*Q391)&gt;'Info Sheet'!$B$21,'Info Sheet'!$B$21,(O391*Q391)),0)</f>
        <v>95</v>
      </c>
      <c r="S391">
        <f t="shared" si="71"/>
        <v>2170.75</v>
      </c>
      <c r="T391">
        <f t="shared" si="72"/>
        <v>1210.75</v>
      </c>
      <c r="Y391" s="44">
        <v>338</v>
      </c>
      <c r="Z391" s="32">
        <v>0.59337500431276125</v>
      </c>
      <c r="AA391" s="32">
        <f t="shared" si="78"/>
        <v>190</v>
      </c>
      <c r="AB391" t="str">
        <f>LOOKUP(Z391,'Info Sheet'!$L$2:$L$3,'Info Sheet'!$J$2:$J$3)</f>
        <v>Non-Rainy</v>
      </c>
      <c r="AC391">
        <f>IF(AB391='Info Sheet'!$J$3,'Info Sheet'!$M$3,'Info Sheet'!$M$2)</f>
        <v>1</v>
      </c>
      <c r="AD391">
        <f>ROUNDDOWN(IF((AA391*AC391)&gt;'Info Sheet'!$B$21,'Info Sheet'!$B$21,(AA391*AC391)),0)</f>
        <v>188</v>
      </c>
      <c r="AE391">
        <f t="shared" si="73"/>
        <v>4295.8</v>
      </c>
      <c r="AF391">
        <f t="shared" si="74"/>
        <v>3335.8</v>
      </c>
      <c r="AK391" s="44">
        <v>338</v>
      </c>
      <c r="AL391" s="51">
        <v>0.91542827000000004</v>
      </c>
      <c r="AM391" s="32">
        <f t="shared" si="79"/>
        <v>189</v>
      </c>
      <c r="AN391" t="str">
        <f>LOOKUP(AL391,'Info Sheet'!$L$2:$L$3,'Info Sheet'!$J$2:$J$3)</f>
        <v>Non-Rainy</v>
      </c>
      <c r="AO391">
        <f>IF(AN391='Info Sheet'!$J$3,'Info Sheet'!$M$3,'Info Sheet'!$M$2)</f>
        <v>1</v>
      </c>
      <c r="AP391">
        <f>ROUNDDOWN(IF((AM391*AO391)&gt;'Info Sheet'!$B$21,'Info Sheet'!$B$21,(AM391*AO391)),0)</f>
        <v>188</v>
      </c>
      <c r="AQ391">
        <f t="shared" si="75"/>
        <v>4295.8</v>
      </c>
      <c r="AR391">
        <f t="shared" si="76"/>
        <v>3335.8</v>
      </c>
    </row>
    <row r="392" spans="1:44">
      <c r="A392" s="44">
        <v>339</v>
      </c>
      <c r="B392" s="32">
        <v>0.72132859826826423</v>
      </c>
      <c r="C392" s="32">
        <f t="shared" si="77"/>
        <v>165</v>
      </c>
      <c r="D392" t="str">
        <f>LOOKUP(B392,'Info Sheet'!$L$2:$L$3,'Info Sheet'!$J$2:$J$3)</f>
        <v>Non-Rainy</v>
      </c>
      <c r="E392">
        <f>IF(D392='Info Sheet'!$J$3,'Info Sheet'!$M$3,'Info Sheet'!$M$2)</f>
        <v>1</v>
      </c>
      <c r="F392">
        <f>ROUNDDOWN(IF((C392*E392)&gt;'Info Sheet'!$B$21,'Info Sheet'!$B$21,(C392*E392)),0)</f>
        <v>165</v>
      </c>
      <c r="G392">
        <f t="shared" si="80"/>
        <v>3770.2500000000005</v>
      </c>
      <c r="H392">
        <f t="shared" si="69"/>
        <v>2810.2500000000005</v>
      </c>
      <c r="M392" s="44">
        <v>339</v>
      </c>
      <c r="N392" s="32">
        <v>0.40507196842019788</v>
      </c>
      <c r="O392" s="32">
        <f t="shared" si="70"/>
        <v>167</v>
      </c>
      <c r="P392" t="str">
        <f>LOOKUP(N392,'Info Sheet'!$L$2:$L$3,'Info Sheet'!$J$2:$J$3)</f>
        <v>Non-Rainy</v>
      </c>
      <c r="Q392">
        <f>IF(P392='Info Sheet'!$J$3,'Info Sheet'!$M$3,'Info Sheet'!$M$2)</f>
        <v>1</v>
      </c>
      <c r="R392">
        <f>ROUNDDOWN(IF((O392*Q392)&gt;'Info Sheet'!$B$21,'Info Sheet'!$B$21,(O392*Q392)),0)</f>
        <v>167</v>
      </c>
      <c r="S392">
        <f t="shared" si="71"/>
        <v>3815.9500000000003</v>
      </c>
      <c r="T392">
        <f t="shared" si="72"/>
        <v>2855.9500000000003</v>
      </c>
      <c r="Y392" s="44">
        <v>339</v>
      </c>
      <c r="Z392" s="32">
        <v>0.21683681318242976</v>
      </c>
      <c r="AA392" s="32">
        <f t="shared" si="78"/>
        <v>172</v>
      </c>
      <c r="AB392" t="str">
        <f>LOOKUP(Z392,'Info Sheet'!$L$2:$L$3,'Info Sheet'!$J$2:$J$3)</f>
        <v>Rainy, p</v>
      </c>
      <c r="AC392">
        <f>IF(AB392='Info Sheet'!$J$3,'Info Sheet'!$M$3,'Info Sheet'!$M$2)</f>
        <v>0.7</v>
      </c>
      <c r="AD392">
        <f>ROUNDDOWN(IF((AA392*AC392)&gt;'Info Sheet'!$B$21,'Info Sheet'!$B$21,(AA392*AC392)),0)</f>
        <v>120</v>
      </c>
      <c r="AE392">
        <f t="shared" si="73"/>
        <v>2742</v>
      </c>
      <c r="AF392">
        <f t="shared" si="74"/>
        <v>1782</v>
      </c>
      <c r="AK392" s="44">
        <v>339</v>
      </c>
      <c r="AL392" s="51">
        <v>0.51585654000000003</v>
      </c>
      <c r="AM392" s="32">
        <f t="shared" si="79"/>
        <v>167</v>
      </c>
      <c r="AN392" t="str">
        <f>LOOKUP(AL392,'Info Sheet'!$L$2:$L$3,'Info Sheet'!$J$2:$J$3)</f>
        <v>Non-Rainy</v>
      </c>
      <c r="AO392">
        <f>IF(AN392='Info Sheet'!$J$3,'Info Sheet'!$M$3,'Info Sheet'!$M$2)</f>
        <v>1</v>
      </c>
      <c r="AP392">
        <f>ROUNDDOWN(IF((AM392*AO392)&gt;'Info Sheet'!$B$21,'Info Sheet'!$B$21,(AM392*AO392)),0)</f>
        <v>167</v>
      </c>
      <c r="AQ392">
        <f t="shared" si="75"/>
        <v>3815.9500000000003</v>
      </c>
      <c r="AR392">
        <f t="shared" si="76"/>
        <v>2855.9500000000003</v>
      </c>
    </row>
    <row r="393" spans="1:44">
      <c r="A393" s="44">
        <v>340</v>
      </c>
      <c r="B393" s="32">
        <v>0.78474036323564411</v>
      </c>
      <c r="C393" s="32">
        <f t="shared" si="77"/>
        <v>168</v>
      </c>
      <c r="D393" t="str">
        <f>LOOKUP(B393,'Info Sheet'!$L$2:$L$3,'Info Sheet'!$J$2:$J$3)</f>
        <v>Non-Rainy</v>
      </c>
      <c r="E393">
        <f>IF(D393='Info Sheet'!$J$3,'Info Sheet'!$M$3,'Info Sheet'!$M$2)</f>
        <v>1</v>
      </c>
      <c r="F393">
        <f>ROUNDDOWN(IF((C393*E393)&gt;'Info Sheet'!$B$21,'Info Sheet'!$B$21,(C393*E393)),0)</f>
        <v>168</v>
      </c>
      <c r="G393">
        <f t="shared" si="80"/>
        <v>3838.8</v>
      </c>
      <c r="H393">
        <f t="shared" si="69"/>
        <v>2878.8</v>
      </c>
      <c r="M393" s="44">
        <v>340</v>
      </c>
      <c r="N393" s="32">
        <v>0.67507149800144162</v>
      </c>
      <c r="O393" s="32">
        <f t="shared" si="70"/>
        <v>178</v>
      </c>
      <c r="P393" t="str">
        <f>LOOKUP(N393,'Info Sheet'!$L$2:$L$3,'Info Sheet'!$J$2:$J$3)</f>
        <v>Non-Rainy</v>
      </c>
      <c r="Q393">
        <f>IF(P393='Info Sheet'!$J$3,'Info Sheet'!$M$3,'Info Sheet'!$M$2)</f>
        <v>1</v>
      </c>
      <c r="R393">
        <f>ROUNDDOWN(IF((O393*Q393)&gt;'Info Sheet'!$B$21,'Info Sheet'!$B$21,(O393*Q393)),0)</f>
        <v>178</v>
      </c>
      <c r="S393">
        <f t="shared" si="71"/>
        <v>4067.3</v>
      </c>
      <c r="T393">
        <f t="shared" si="72"/>
        <v>3107.3</v>
      </c>
      <c r="Y393" s="44">
        <v>340</v>
      </c>
      <c r="Z393" s="32">
        <v>0.3878890837287261</v>
      </c>
      <c r="AA393" s="32">
        <f t="shared" si="78"/>
        <v>181</v>
      </c>
      <c r="AB393" t="str">
        <f>LOOKUP(Z393,'Info Sheet'!$L$2:$L$3,'Info Sheet'!$J$2:$J$3)</f>
        <v>Rainy, p</v>
      </c>
      <c r="AC393">
        <f>IF(AB393='Info Sheet'!$J$3,'Info Sheet'!$M$3,'Info Sheet'!$M$2)</f>
        <v>0.7</v>
      </c>
      <c r="AD393">
        <f>ROUNDDOWN(IF((AA393*AC393)&gt;'Info Sheet'!$B$21,'Info Sheet'!$B$21,(AA393*AC393)),0)</f>
        <v>126</v>
      </c>
      <c r="AE393">
        <f t="shared" si="73"/>
        <v>2879.1000000000004</v>
      </c>
      <c r="AF393">
        <f t="shared" si="74"/>
        <v>1919.1000000000004</v>
      </c>
      <c r="AK393" s="44">
        <v>340</v>
      </c>
      <c r="AL393" s="51">
        <v>0.29759512999999999</v>
      </c>
      <c r="AM393" s="32">
        <f t="shared" si="79"/>
        <v>157</v>
      </c>
      <c r="AN393" t="str">
        <f>LOOKUP(AL393,'Info Sheet'!$L$2:$L$3,'Info Sheet'!$J$2:$J$3)</f>
        <v>Rainy, p</v>
      </c>
      <c r="AO393">
        <f>IF(AN393='Info Sheet'!$J$3,'Info Sheet'!$M$3,'Info Sheet'!$M$2)</f>
        <v>0.7</v>
      </c>
      <c r="AP393">
        <f>ROUNDDOWN(IF((AM393*AO393)&gt;'Info Sheet'!$B$21,'Info Sheet'!$B$21,(AM393*AO393)),0)</f>
        <v>109</v>
      </c>
      <c r="AQ393">
        <f t="shared" si="75"/>
        <v>2490.65</v>
      </c>
      <c r="AR393">
        <f t="shared" si="76"/>
        <v>1530.65</v>
      </c>
    </row>
    <row r="394" spans="1:44">
      <c r="A394" s="44">
        <v>341</v>
      </c>
      <c r="B394" s="32">
        <v>0.84395220177567387</v>
      </c>
      <c r="C394" s="32">
        <f t="shared" si="77"/>
        <v>172</v>
      </c>
      <c r="D394" t="str">
        <f>LOOKUP(B394,'Info Sheet'!$L$2:$L$3,'Info Sheet'!$J$2:$J$3)</f>
        <v>Non-Rainy</v>
      </c>
      <c r="E394">
        <f>IF(D394='Info Sheet'!$J$3,'Info Sheet'!$M$3,'Info Sheet'!$M$2)</f>
        <v>1</v>
      </c>
      <c r="F394">
        <f>ROUNDDOWN(IF((C394*E394)&gt;'Info Sheet'!$B$21,'Info Sheet'!$B$21,(C394*E394)),0)</f>
        <v>172</v>
      </c>
      <c r="G394">
        <f t="shared" si="80"/>
        <v>3930.2000000000003</v>
      </c>
      <c r="H394">
        <f t="shared" si="69"/>
        <v>2970.2000000000003</v>
      </c>
      <c r="M394" s="44">
        <v>341</v>
      </c>
      <c r="N394" s="32">
        <v>0.71850765243601711</v>
      </c>
      <c r="O394" s="32">
        <f t="shared" si="70"/>
        <v>180</v>
      </c>
      <c r="P394" t="str">
        <f>LOOKUP(N394,'Info Sheet'!$L$2:$L$3,'Info Sheet'!$J$2:$J$3)</f>
        <v>Non-Rainy</v>
      </c>
      <c r="Q394">
        <f>IF(P394='Info Sheet'!$J$3,'Info Sheet'!$M$3,'Info Sheet'!$M$2)</f>
        <v>1</v>
      </c>
      <c r="R394">
        <f>ROUNDDOWN(IF((O394*Q394)&gt;'Info Sheet'!$B$21,'Info Sheet'!$B$21,(O394*Q394)),0)</f>
        <v>180</v>
      </c>
      <c r="S394">
        <f t="shared" si="71"/>
        <v>4113</v>
      </c>
      <c r="T394">
        <f t="shared" si="72"/>
        <v>3153</v>
      </c>
      <c r="Y394" s="44">
        <v>341</v>
      </c>
      <c r="Z394" s="32">
        <v>0.72840759494839846</v>
      </c>
      <c r="AA394" s="32">
        <f t="shared" si="78"/>
        <v>197</v>
      </c>
      <c r="AB394" t="str">
        <f>LOOKUP(Z394,'Info Sheet'!$L$2:$L$3,'Info Sheet'!$J$2:$J$3)</f>
        <v>Non-Rainy</v>
      </c>
      <c r="AC394">
        <f>IF(AB394='Info Sheet'!$J$3,'Info Sheet'!$M$3,'Info Sheet'!$M$2)</f>
        <v>1</v>
      </c>
      <c r="AD394">
        <f>ROUNDDOWN(IF((AA394*AC394)&gt;'Info Sheet'!$B$21,'Info Sheet'!$B$21,(AA394*AC394)),0)</f>
        <v>188</v>
      </c>
      <c r="AE394">
        <f t="shared" si="73"/>
        <v>4295.8</v>
      </c>
      <c r="AF394">
        <f t="shared" si="74"/>
        <v>3335.8</v>
      </c>
      <c r="AK394" s="44">
        <v>341</v>
      </c>
      <c r="AL394" s="51">
        <v>0.35122114999999998</v>
      </c>
      <c r="AM394" s="32">
        <f t="shared" si="79"/>
        <v>160</v>
      </c>
      <c r="AN394" t="str">
        <f>LOOKUP(AL394,'Info Sheet'!$L$2:$L$3,'Info Sheet'!$J$2:$J$3)</f>
        <v>Rainy, p</v>
      </c>
      <c r="AO394">
        <f>IF(AN394='Info Sheet'!$J$3,'Info Sheet'!$M$3,'Info Sheet'!$M$2)</f>
        <v>0.7</v>
      </c>
      <c r="AP394">
        <f>ROUNDDOWN(IF((AM394*AO394)&gt;'Info Sheet'!$B$21,'Info Sheet'!$B$21,(AM394*AO394)),0)</f>
        <v>112</v>
      </c>
      <c r="AQ394">
        <f t="shared" si="75"/>
        <v>2559.2000000000003</v>
      </c>
      <c r="AR394">
        <f t="shared" si="76"/>
        <v>1599.2000000000003</v>
      </c>
    </row>
    <row r="395" spans="1:44">
      <c r="A395" s="44">
        <v>342</v>
      </c>
      <c r="B395" s="32">
        <v>0.20025726270299116</v>
      </c>
      <c r="C395" s="32">
        <f t="shared" si="77"/>
        <v>142</v>
      </c>
      <c r="D395" t="str">
        <f>LOOKUP(B395,'Info Sheet'!$L$2:$L$3,'Info Sheet'!$J$2:$J$3)</f>
        <v>Rainy, p</v>
      </c>
      <c r="E395">
        <f>IF(D395='Info Sheet'!$J$3,'Info Sheet'!$M$3,'Info Sheet'!$M$2)</f>
        <v>0.7</v>
      </c>
      <c r="F395">
        <f>ROUNDDOWN(IF((C395*E395)&gt;'Info Sheet'!$B$21,'Info Sheet'!$B$21,(C395*E395)),0)</f>
        <v>99</v>
      </c>
      <c r="G395">
        <f t="shared" si="80"/>
        <v>2262.15</v>
      </c>
      <c r="H395">
        <f t="shared" si="69"/>
        <v>1302.1500000000001</v>
      </c>
      <c r="M395" s="44">
        <v>342</v>
      </c>
      <c r="N395" s="32">
        <v>0.54817143049681882</v>
      </c>
      <c r="O395" s="32">
        <f t="shared" si="70"/>
        <v>173</v>
      </c>
      <c r="P395" t="str">
        <f>LOOKUP(N395,'Info Sheet'!$L$2:$L$3,'Info Sheet'!$J$2:$J$3)</f>
        <v>Non-Rainy</v>
      </c>
      <c r="Q395">
        <f>IF(P395='Info Sheet'!$J$3,'Info Sheet'!$M$3,'Info Sheet'!$M$2)</f>
        <v>1</v>
      </c>
      <c r="R395">
        <f>ROUNDDOWN(IF((O395*Q395)&gt;'Info Sheet'!$B$21,'Info Sheet'!$B$21,(O395*Q395)),0)</f>
        <v>173</v>
      </c>
      <c r="S395">
        <f t="shared" si="71"/>
        <v>3953.05</v>
      </c>
      <c r="T395">
        <f t="shared" si="72"/>
        <v>2993.05</v>
      </c>
      <c r="Y395" s="44">
        <v>342</v>
      </c>
      <c r="Z395" s="32">
        <v>5.451248559393318E-2</v>
      </c>
      <c r="AA395" s="32">
        <f t="shared" si="78"/>
        <v>157</v>
      </c>
      <c r="AB395" t="str">
        <f>LOOKUP(Z395,'Info Sheet'!$L$2:$L$3,'Info Sheet'!$J$2:$J$3)</f>
        <v>Rainy, p</v>
      </c>
      <c r="AC395">
        <f>IF(AB395='Info Sheet'!$J$3,'Info Sheet'!$M$3,'Info Sheet'!$M$2)</f>
        <v>0.7</v>
      </c>
      <c r="AD395">
        <f>ROUNDDOWN(IF((AA395*AC395)&gt;'Info Sheet'!$B$21,'Info Sheet'!$B$21,(AA395*AC395)),0)</f>
        <v>109</v>
      </c>
      <c r="AE395">
        <f t="shared" si="73"/>
        <v>2490.65</v>
      </c>
      <c r="AF395">
        <f t="shared" si="74"/>
        <v>1530.65</v>
      </c>
      <c r="AK395" s="44">
        <v>342</v>
      </c>
      <c r="AL395" s="51">
        <v>0.84309434000000005</v>
      </c>
      <c r="AM395" s="32">
        <f t="shared" si="79"/>
        <v>183</v>
      </c>
      <c r="AN395" t="str">
        <f>LOOKUP(AL395,'Info Sheet'!$L$2:$L$3,'Info Sheet'!$J$2:$J$3)</f>
        <v>Non-Rainy</v>
      </c>
      <c r="AO395">
        <f>IF(AN395='Info Sheet'!$J$3,'Info Sheet'!$M$3,'Info Sheet'!$M$2)</f>
        <v>1</v>
      </c>
      <c r="AP395">
        <f>ROUNDDOWN(IF((AM395*AO395)&gt;'Info Sheet'!$B$21,'Info Sheet'!$B$21,(AM395*AO395)),0)</f>
        <v>183</v>
      </c>
      <c r="AQ395">
        <f t="shared" si="75"/>
        <v>4181.55</v>
      </c>
      <c r="AR395">
        <f t="shared" si="76"/>
        <v>3221.55</v>
      </c>
    </row>
    <row r="396" spans="1:44">
      <c r="A396" s="44">
        <v>343</v>
      </c>
      <c r="B396" s="32">
        <v>0.30054376607813127</v>
      </c>
      <c r="C396" s="32">
        <f t="shared" si="77"/>
        <v>147</v>
      </c>
      <c r="D396" t="str">
        <f>LOOKUP(B396,'Info Sheet'!$L$2:$L$3,'Info Sheet'!$J$2:$J$3)</f>
        <v>Rainy, p</v>
      </c>
      <c r="E396">
        <f>IF(D396='Info Sheet'!$J$3,'Info Sheet'!$M$3,'Info Sheet'!$M$2)</f>
        <v>0.7</v>
      </c>
      <c r="F396">
        <f>ROUNDDOWN(IF((C396*E396)&gt;'Info Sheet'!$B$21,'Info Sheet'!$B$21,(C396*E396)),0)</f>
        <v>102</v>
      </c>
      <c r="G396">
        <f t="shared" si="80"/>
        <v>2330.7000000000003</v>
      </c>
      <c r="H396">
        <f t="shared" si="69"/>
        <v>1370.7000000000003</v>
      </c>
      <c r="M396" s="44">
        <v>343</v>
      </c>
      <c r="N396" s="32">
        <v>0.67415630408558747</v>
      </c>
      <c r="O396" s="32">
        <f t="shared" si="70"/>
        <v>178</v>
      </c>
      <c r="P396" t="str">
        <f>LOOKUP(N396,'Info Sheet'!$L$2:$L$3,'Info Sheet'!$J$2:$J$3)</f>
        <v>Non-Rainy</v>
      </c>
      <c r="Q396">
        <f>IF(P396='Info Sheet'!$J$3,'Info Sheet'!$M$3,'Info Sheet'!$M$2)</f>
        <v>1</v>
      </c>
      <c r="R396">
        <f>ROUNDDOWN(IF((O396*Q396)&gt;'Info Sheet'!$B$21,'Info Sheet'!$B$21,(O396*Q396)),0)</f>
        <v>178</v>
      </c>
      <c r="S396">
        <f t="shared" si="71"/>
        <v>4067.3</v>
      </c>
      <c r="T396">
        <f t="shared" si="72"/>
        <v>3107.3</v>
      </c>
      <c r="Y396" s="44">
        <v>343</v>
      </c>
      <c r="Z396" s="32">
        <v>0.85467006972500736</v>
      </c>
      <c r="AA396" s="32">
        <f t="shared" si="78"/>
        <v>205</v>
      </c>
      <c r="AB396" t="str">
        <f>LOOKUP(Z396,'Info Sheet'!$L$2:$L$3,'Info Sheet'!$J$2:$J$3)</f>
        <v>Non-Rainy</v>
      </c>
      <c r="AC396">
        <f>IF(AB396='Info Sheet'!$J$3,'Info Sheet'!$M$3,'Info Sheet'!$M$2)</f>
        <v>1</v>
      </c>
      <c r="AD396">
        <f>ROUNDDOWN(IF((AA396*AC396)&gt;'Info Sheet'!$B$21,'Info Sheet'!$B$21,(AA396*AC396)),0)</f>
        <v>188</v>
      </c>
      <c r="AE396">
        <f t="shared" si="73"/>
        <v>4295.8</v>
      </c>
      <c r="AF396">
        <f t="shared" si="74"/>
        <v>3335.8</v>
      </c>
      <c r="AK396" s="44">
        <v>343</v>
      </c>
      <c r="AL396" s="51">
        <v>0.23628867000000001</v>
      </c>
      <c r="AM396" s="32">
        <f t="shared" si="79"/>
        <v>154</v>
      </c>
      <c r="AN396" t="str">
        <f>LOOKUP(AL396,'Info Sheet'!$L$2:$L$3,'Info Sheet'!$J$2:$J$3)</f>
        <v>Rainy, p</v>
      </c>
      <c r="AO396">
        <f>IF(AN396='Info Sheet'!$J$3,'Info Sheet'!$M$3,'Info Sheet'!$M$2)</f>
        <v>0.7</v>
      </c>
      <c r="AP396">
        <f>ROUNDDOWN(IF((AM396*AO396)&gt;'Info Sheet'!$B$21,'Info Sheet'!$B$21,(AM396*AO396)),0)</f>
        <v>107</v>
      </c>
      <c r="AQ396">
        <f t="shared" si="75"/>
        <v>2444.9500000000003</v>
      </c>
      <c r="AR396">
        <f t="shared" si="76"/>
        <v>1484.9500000000003</v>
      </c>
    </row>
    <row r="397" spans="1:44">
      <c r="A397" s="44">
        <v>344</v>
      </c>
      <c r="B397" s="32">
        <v>0.97042521389957226</v>
      </c>
      <c r="C397" s="32">
        <f t="shared" si="77"/>
        <v>186</v>
      </c>
      <c r="D397" t="str">
        <f>LOOKUP(B397,'Info Sheet'!$L$2:$L$3,'Info Sheet'!$J$2:$J$3)</f>
        <v>Non-Rainy</v>
      </c>
      <c r="E397">
        <f>IF(D397='Info Sheet'!$J$3,'Info Sheet'!$M$3,'Info Sheet'!$M$2)</f>
        <v>1</v>
      </c>
      <c r="F397">
        <f>ROUNDDOWN(IF((C397*E397)&gt;'Info Sheet'!$B$21,'Info Sheet'!$B$21,(C397*E397)),0)</f>
        <v>186</v>
      </c>
      <c r="G397">
        <f t="shared" si="80"/>
        <v>4250.1000000000004</v>
      </c>
      <c r="H397">
        <f t="shared" si="69"/>
        <v>3290.1000000000004</v>
      </c>
      <c r="M397" s="44">
        <v>344</v>
      </c>
      <c r="N397" s="32">
        <v>0.5235998041462725</v>
      </c>
      <c r="O397" s="32">
        <f t="shared" si="70"/>
        <v>172</v>
      </c>
      <c r="P397" t="str">
        <f>LOOKUP(N397,'Info Sheet'!$L$2:$L$3,'Info Sheet'!$J$2:$J$3)</f>
        <v>Non-Rainy</v>
      </c>
      <c r="Q397">
        <f>IF(P397='Info Sheet'!$J$3,'Info Sheet'!$M$3,'Info Sheet'!$M$2)</f>
        <v>1</v>
      </c>
      <c r="R397">
        <f>ROUNDDOWN(IF((O397*Q397)&gt;'Info Sheet'!$B$21,'Info Sheet'!$B$21,(O397*Q397)),0)</f>
        <v>172</v>
      </c>
      <c r="S397">
        <f t="shared" si="71"/>
        <v>3930.2000000000003</v>
      </c>
      <c r="T397">
        <f t="shared" si="72"/>
        <v>2970.2000000000003</v>
      </c>
      <c r="Y397" s="44">
        <v>344</v>
      </c>
      <c r="Z397" s="32">
        <v>0.8550768619006488</v>
      </c>
      <c r="AA397" s="32">
        <f t="shared" si="78"/>
        <v>205</v>
      </c>
      <c r="AB397" t="str">
        <f>LOOKUP(Z397,'Info Sheet'!$L$2:$L$3,'Info Sheet'!$J$2:$J$3)</f>
        <v>Non-Rainy</v>
      </c>
      <c r="AC397">
        <f>IF(AB397='Info Sheet'!$J$3,'Info Sheet'!$M$3,'Info Sheet'!$M$2)</f>
        <v>1</v>
      </c>
      <c r="AD397">
        <f>ROUNDDOWN(IF((AA397*AC397)&gt;'Info Sheet'!$B$21,'Info Sheet'!$B$21,(AA397*AC397)),0)</f>
        <v>188</v>
      </c>
      <c r="AE397">
        <f t="shared" si="73"/>
        <v>4295.8</v>
      </c>
      <c r="AF397">
        <f t="shared" si="74"/>
        <v>3335.8</v>
      </c>
      <c r="AK397" s="44">
        <v>344</v>
      </c>
      <c r="AL397" s="51">
        <v>4.6508229999999998E-2</v>
      </c>
      <c r="AM397" s="32">
        <f t="shared" si="79"/>
        <v>138</v>
      </c>
      <c r="AN397" t="str">
        <f>LOOKUP(AL397,'Info Sheet'!$L$2:$L$3,'Info Sheet'!$J$2:$J$3)</f>
        <v>Rainy, p</v>
      </c>
      <c r="AO397">
        <f>IF(AN397='Info Sheet'!$J$3,'Info Sheet'!$M$3,'Info Sheet'!$M$2)</f>
        <v>0.7</v>
      </c>
      <c r="AP397">
        <f>ROUNDDOWN(IF((AM397*AO397)&gt;'Info Sheet'!$B$21,'Info Sheet'!$B$21,(AM397*AO397)),0)</f>
        <v>96</v>
      </c>
      <c r="AQ397">
        <f t="shared" si="75"/>
        <v>2193.6000000000004</v>
      </c>
      <c r="AR397">
        <f t="shared" si="76"/>
        <v>1233.6000000000004</v>
      </c>
    </row>
    <row r="398" spans="1:44">
      <c r="A398" s="44">
        <v>345</v>
      </c>
      <c r="B398" s="32">
        <v>0.12328297447651471</v>
      </c>
      <c r="C398" s="32">
        <f t="shared" si="77"/>
        <v>137</v>
      </c>
      <c r="D398" t="str">
        <f>LOOKUP(B398,'Info Sheet'!$L$2:$L$3,'Info Sheet'!$J$2:$J$3)</f>
        <v>Rainy, p</v>
      </c>
      <c r="E398">
        <f>IF(D398='Info Sheet'!$J$3,'Info Sheet'!$M$3,'Info Sheet'!$M$2)</f>
        <v>0.7</v>
      </c>
      <c r="F398">
        <f>ROUNDDOWN(IF((C398*E398)&gt;'Info Sheet'!$B$21,'Info Sheet'!$B$21,(C398*E398)),0)</f>
        <v>95</v>
      </c>
      <c r="G398">
        <f t="shared" si="80"/>
        <v>2170.75</v>
      </c>
      <c r="H398">
        <f t="shared" si="69"/>
        <v>1210.75</v>
      </c>
      <c r="M398" s="44">
        <v>345</v>
      </c>
      <c r="N398" s="32">
        <v>0.58936282299785303</v>
      </c>
      <c r="O398" s="32">
        <f t="shared" si="70"/>
        <v>174</v>
      </c>
      <c r="P398" t="str">
        <f>LOOKUP(N398,'Info Sheet'!$L$2:$L$3,'Info Sheet'!$J$2:$J$3)</f>
        <v>Non-Rainy</v>
      </c>
      <c r="Q398">
        <f>IF(P398='Info Sheet'!$J$3,'Info Sheet'!$M$3,'Info Sheet'!$M$2)</f>
        <v>1</v>
      </c>
      <c r="R398">
        <f>ROUNDDOWN(IF((O398*Q398)&gt;'Info Sheet'!$B$21,'Info Sheet'!$B$21,(O398*Q398)),0)</f>
        <v>174</v>
      </c>
      <c r="S398">
        <f t="shared" si="71"/>
        <v>3975.9</v>
      </c>
      <c r="T398">
        <f t="shared" si="72"/>
        <v>3015.9</v>
      </c>
      <c r="Y398" s="44">
        <v>345</v>
      </c>
      <c r="Z398" s="32">
        <v>0.74441293262869357</v>
      </c>
      <c r="AA398" s="32">
        <f t="shared" si="78"/>
        <v>198</v>
      </c>
      <c r="AB398" t="str">
        <f>LOOKUP(Z398,'Info Sheet'!$L$2:$L$3,'Info Sheet'!$J$2:$J$3)</f>
        <v>Non-Rainy</v>
      </c>
      <c r="AC398">
        <f>IF(AB398='Info Sheet'!$J$3,'Info Sheet'!$M$3,'Info Sheet'!$M$2)</f>
        <v>1</v>
      </c>
      <c r="AD398">
        <f>ROUNDDOWN(IF((AA398*AC398)&gt;'Info Sheet'!$B$21,'Info Sheet'!$B$21,(AA398*AC398)),0)</f>
        <v>188</v>
      </c>
      <c r="AE398">
        <f t="shared" si="73"/>
        <v>4295.8</v>
      </c>
      <c r="AF398">
        <f t="shared" si="74"/>
        <v>3335.8</v>
      </c>
      <c r="AK398" s="44">
        <v>345</v>
      </c>
      <c r="AL398" s="51">
        <v>0.19532236</v>
      </c>
      <c r="AM398" s="32">
        <f t="shared" si="79"/>
        <v>152</v>
      </c>
      <c r="AN398" t="str">
        <f>LOOKUP(AL398,'Info Sheet'!$L$2:$L$3,'Info Sheet'!$J$2:$J$3)</f>
        <v>Rainy, p</v>
      </c>
      <c r="AO398">
        <f>IF(AN398='Info Sheet'!$J$3,'Info Sheet'!$M$3,'Info Sheet'!$M$2)</f>
        <v>0.7</v>
      </c>
      <c r="AP398">
        <f>ROUNDDOWN(IF((AM398*AO398)&gt;'Info Sheet'!$B$21,'Info Sheet'!$B$21,(AM398*AO398)),0)</f>
        <v>106</v>
      </c>
      <c r="AQ398">
        <f t="shared" si="75"/>
        <v>2422.1000000000004</v>
      </c>
      <c r="AR398">
        <f t="shared" si="76"/>
        <v>1462.1000000000004</v>
      </c>
    </row>
    <row r="399" spans="1:44">
      <c r="A399" s="44">
        <v>346</v>
      </c>
      <c r="B399" s="32">
        <v>0.74871652555405532</v>
      </c>
      <c r="C399" s="32">
        <f t="shared" si="77"/>
        <v>166</v>
      </c>
      <c r="D399" t="str">
        <f>LOOKUP(B399,'Info Sheet'!$L$2:$L$3,'Info Sheet'!$J$2:$J$3)</f>
        <v>Non-Rainy</v>
      </c>
      <c r="E399">
        <f>IF(D399='Info Sheet'!$J$3,'Info Sheet'!$M$3,'Info Sheet'!$M$2)</f>
        <v>1</v>
      </c>
      <c r="F399">
        <f>ROUNDDOWN(IF((C399*E399)&gt;'Info Sheet'!$B$21,'Info Sheet'!$B$21,(C399*E399)),0)</f>
        <v>166</v>
      </c>
      <c r="G399">
        <f t="shared" si="80"/>
        <v>3793.1000000000004</v>
      </c>
      <c r="H399">
        <f t="shared" si="69"/>
        <v>2833.1000000000004</v>
      </c>
      <c r="M399" s="44">
        <v>346</v>
      </c>
      <c r="N399" s="32">
        <v>0.53839706029644319</v>
      </c>
      <c r="O399" s="32">
        <f t="shared" si="70"/>
        <v>172</v>
      </c>
      <c r="P399" t="str">
        <f>LOOKUP(N399,'Info Sheet'!$L$2:$L$3,'Info Sheet'!$J$2:$J$3)</f>
        <v>Non-Rainy</v>
      </c>
      <c r="Q399">
        <f>IF(P399='Info Sheet'!$J$3,'Info Sheet'!$M$3,'Info Sheet'!$M$2)</f>
        <v>1</v>
      </c>
      <c r="R399">
        <f>ROUNDDOWN(IF((O399*Q399)&gt;'Info Sheet'!$B$21,'Info Sheet'!$B$21,(O399*Q399)),0)</f>
        <v>172</v>
      </c>
      <c r="S399">
        <f t="shared" si="71"/>
        <v>3930.2000000000003</v>
      </c>
      <c r="T399">
        <f t="shared" si="72"/>
        <v>2970.2000000000003</v>
      </c>
      <c r="Y399" s="44">
        <v>346</v>
      </c>
      <c r="Z399" s="32">
        <v>0.49908943679904549</v>
      </c>
      <c r="AA399" s="32">
        <f t="shared" si="78"/>
        <v>186</v>
      </c>
      <c r="AB399" t="str">
        <f>LOOKUP(Z399,'Info Sheet'!$L$2:$L$3,'Info Sheet'!$J$2:$J$3)</f>
        <v>Non-Rainy</v>
      </c>
      <c r="AC399">
        <f>IF(AB399='Info Sheet'!$J$3,'Info Sheet'!$M$3,'Info Sheet'!$M$2)</f>
        <v>1</v>
      </c>
      <c r="AD399">
        <f>ROUNDDOWN(IF((AA399*AC399)&gt;'Info Sheet'!$B$21,'Info Sheet'!$B$21,(AA399*AC399)),0)</f>
        <v>186</v>
      </c>
      <c r="AE399">
        <f t="shared" si="73"/>
        <v>4250.1000000000004</v>
      </c>
      <c r="AF399">
        <f t="shared" si="74"/>
        <v>3290.1000000000004</v>
      </c>
      <c r="AK399" s="44">
        <v>346</v>
      </c>
      <c r="AL399" s="51">
        <v>0.40207261999999999</v>
      </c>
      <c r="AM399" s="32">
        <f t="shared" si="79"/>
        <v>162</v>
      </c>
      <c r="AN399" t="str">
        <f>LOOKUP(AL399,'Info Sheet'!$L$2:$L$3,'Info Sheet'!$J$2:$J$3)</f>
        <v>Non-Rainy</v>
      </c>
      <c r="AO399">
        <f>IF(AN399='Info Sheet'!$J$3,'Info Sheet'!$M$3,'Info Sheet'!$M$2)</f>
        <v>1</v>
      </c>
      <c r="AP399">
        <f>ROUNDDOWN(IF((AM399*AO399)&gt;'Info Sheet'!$B$21,'Info Sheet'!$B$21,(AM399*AO399)),0)</f>
        <v>162</v>
      </c>
      <c r="AQ399">
        <f t="shared" si="75"/>
        <v>3701.7000000000003</v>
      </c>
      <c r="AR399">
        <f t="shared" si="76"/>
        <v>2741.7000000000003</v>
      </c>
    </row>
    <row r="400" spans="1:44">
      <c r="A400" s="44">
        <v>347</v>
      </c>
      <c r="B400" s="32">
        <v>0.92494164371025867</v>
      </c>
      <c r="C400" s="32">
        <f t="shared" si="77"/>
        <v>179</v>
      </c>
      <c r="D400" t="str">
        <f>LOOKUP(B400,'Info Sheet'!$L$2:$L$3,'Info Sheet'!$J$2:$J$3)</f>
        <v>Non-Rainy</v>
      </c>
      <c r="E400">
        <f>IF(D400='Info Sheet'!$J$3,'Info Sheet'!$M$3,'Info Sheet'!$M$2)</f>
        <v>1</v>
      </c>
      <c r="F400">
        <f>ROUNDDOWN(IF((C400*E400)&gt;'Info Sheet'!$B$21,'Info Sheet'!$B$21,(C400*E400)),0)</f>
        <v>179</v>
      </c>
      <c r="G400">
        <f t="shared" si="80"/>
        <v>4090.15</v>
      </c>
      <c r="H400">
        <f t="shared" si="69"/>
        <v>3130.15</v>
      </c>
      <c r="M400" s="44">
        <v>347</v>
      </c>
      <c r="N400" s="32">
        <v>0.38443208802882545</v>
      </c>
      <c r="O400" s="32">
        <f t="shared" si="70"/>
        <v>166</v>
      </c>
      <c r="P400" t="str">
        <f>LOOKUP(N400,'Info Sheet'!$L$2:$L$3,'Info Sheet'!$J$2:$J$3)</f>
        <v>Rainy, p</v>
      </c>
      <c r="Q400">
        <f>IF(P400='Info Sheet'!$J$3,'Info Sheet'!$M$3,'Info Sheet'!$M$2)</f>
        <v>0.7</v>
      </c>
      <c r="R400">
        <f>ROUNDDOWN(IF((O400*Q400)&gt;'Info Sheet'!$B$21,'Info Sheet'!$B$21,(O400*Q400)),0)</f>
        <v>116</v>
      </c>
      <c r="S400">
        <f t="shared" si="71"/>
        <v>2650.6000000000004</v>
      </c>
      <c r="T400">
        <f t="shared" si="72"/>
        <v>1690.6000000000004</v>
      </c>
      <c r="Y400" s="44">
        <v>347</v>
      </c>
      <c r="Z400" s="32">
        <v>0.26661726203442671</v>
      </c>
      <c r="AA400" s="32">
        <f t="shared" si="78"/>
        <v>175</v>
      </c>
      <c r="AB400" t="str">
        <f>LOOKUP(Z400,'Info Sheet'!$L$2:$L$3,'Info Sheet'!$J$2:$J$3)</f>
        <v>Rainy, p</v>
      </c>
      <c r="AC400">
        <f>IF(AB400='Info Sheet'!$J$3,'Info Sheet'!$M$3,'Info Sheet'!$M$2)</f>
        <v>0.7</v>
      </c>
      <c r="AD400">
        <f>ROUNDDOWN(IF((AA400*AC400)&gt;'Info Sheet'!$B$21,'Info Sheet'!$B$21,(AA400*AC400)),0)</f>
        <v>122</v>
      </c>
      <c r="AE400">
        <f t="shared" si="73"/>
        <v>2787.7000000000003</v>
      </c>
      <c r="AF400">
        <f t="shared" si="74"/>
        <v>1827.7000000000003</v>
      </c>
      <c r="AK400" s="44">
        <v>347</v>
      </c>
      <c r="AL400" s="51">
        <v>8.2852209999999996E-2</v>
      </c>
      <c r="AM400" s="32">
        <f t="shared" si="79"/>
        <v>143</v>
      </c>
      <c r="AN400" t="str">
        <f>LOOKUP(AL400,'Info Sheet'!$L$2:$L$3,'Info Sheet'!$J$2:$J$3)</f>
        <v>Rainy, p</v>
      </c>
      <c r="AO400">
        <f>IF(AN400='Info Sheet'!$J$3,'Info Sheet'!$M$3,'Info Sheet'!$M$2)</f>
        <v>0.7</v>
      </c>
      <c r="AP400">
        <f>ROUNDDOWN(IF((AM400*AO400)&gt;'Info Sheet'!$B$21,'Info Sheet'!$B$21,(AM400*AO400)),0)</f>
        <v>100</v>
      </c>
      <c r="AQ400">
        <f t="shared" si="75"/>
        <v>2285</v>
      </c>
      <c r="AR400">
        <f t="shared" si="76"/>
        <v>1325</v>
      </c>
    </row>
    <row r="401" spans="1:44">
      <c r="A401" s="44">
        <v>348</v>
      </c>
      <c r="B401" s="32">
        <v>0.21456666954746861</v>
      </c>
      <c r="C401" s="32">
        <f t="shared" si="77"/>
        <v>143</v>
      </c>
      <c r="D401" t="str">
        <f>LOOKUP(B401,'Info Sheet'!$L$2:$L$3,'Info Sheet'!$J$2:$J$3)</f>
        <v>Rainy, p</v>
      </c>
      <c r="E401">
        <f>IF(D401='Info Sheet'!$J$3,'Info Sheet'!$M$3,'Info Sheet'!$M$2)</f>
        <v>0.7</v>
      </c>
      <c r="F401">
        <f>ROUNDDOWN(IF((C401*E401)&gt;'Info Sheet'!$B$21,'Info Sheet'!$B$21,(C401*E401)),0)</f>
        <v>100</v>
      </c>
      <c r="G401">
        <f t="shared" si="80"/>
        <v>2285</v>
      </c>
      <c r="H401">
        <f t="shared" si="69"/>
        <v>1325</v>
      </c>
      <c r="M401" s="44">
        <v>348</v>
      </c>
      <c r="N401" s="32">
        <v>6.5647360660556653E-2</v>
      </c>
      <c r="O401" s="32">
        <f t="shared" si="70"/>
        <v>146</v>
      </c>
      <c r="P401" t="str">
        <f>LOOKUP(N401,'Info Sheet'!$L$2:$L$3,'Info Sheet'!$J$2:$J$3)</f>
        <v>Rainy, p</v>
      </c>
      <c r="Q401">
        <f>IF(P401='Info Sheet'!$J$3,'Info Sheet'!$M$3,'Info Sheet'!$M$2)</f>
        <v>0.7</v>
      </c>
      <c r="R401">
        <f>ROUNDDOWN(IF((O401*Q401)&gt;'Info Sheet'!$B$21,'Info Sheet'!$B$21,(O401*Q401)),0)</f>
        <v>102</v>
      </c>
      <c r="S401">
        <f t="shared" si="71"/>
        <v>2330.7000000000003</v>
      </c>
      <c r="T401">
        <f t="shared" si="72"/>
        <v>1370.7000000000003</v>
      </c>
      <c r="Y401" s="44">
        <v>348</v>
      </c>
      <c r="Z401" s="32">
        <v>0.4093617991958457</v>
      </c>
      <c r="AA401" s="32">
        <f t="shared" si="78"/>
        <v>182</v>
      </c>
      <c r="AB401" t="str">
        <f>LOOKUP(Z401,'Info Sheet'!$L$2:$L$3,'Info Sheet'!$J$2:$J$3)</f>
        <v>Non-Rainy</v>
      </c>
      <c r="AC401">
        <f>IF(AB401='Info Sheet'!$J$3,'Info Sheet'!$M$3,'Info Sheet'!$M$2)</f>
        <v>1</v>
      </c>
      <c r="AD401">
        <f>ROUNDDOWN(IF((AA401*AC401)&gt;'Info Sheet'!$B$21,'Info Sheet'!$B$21,(AA401*AC401)),0)</f>
        <v>182</v>
      </c>
      <c r="AE401">
        <f t="shared" si="73"/>
        <v>4158.7</v>
      </c>
      <c r="AF401">
        <f t="shared" si="74"/>
        <v>3198.7</v>
      </c>
      <c r="AK401" s="44">
        <v>348</v>
      </c>
      <c r="AL401" s="51">
        <v>0.11629188</v>
      </c>
      <c r="AM401" s="32">
        <f t="shared" si="79"/>
        <v>146</v>
      </c>
      <c r="AN401" t="str">
        <f>LOOKUP(AL401,'Info Sheet'!$L$2:$L$3,'Info Sheet'!$J$2:$J$3)</f>
        <v>Rainy, p</v>
      </c>
      <c r="AO401">
        <f>IF(AN401='Info Sheet'!$J$3,'Info Sheet'!$M$3,'Info Sheet'!$M$2)</f>
        <v>0.7</v>
      </c>
      <c r="AP401">
        <f>ROUNDDOWN(IF((AM401*AO401)&gt;'Info Sheet'!$B$21,'Info Sheet'!$B$21,(AM401*AO401)),0)</f>
        <v>102</v>
      </c>
      <c r="AQ401">
        <f t="shared" si="75"/>
        <v>2330.7000000000003</v>
      </c>
      <c r="AR401">
        <f t="shared" si="76"/>
        <v>1370.7000000000003</v>
      </c>
    </row>
    <row r="402" spans="1:44">
      <c r="A402" s="44">
        <v>349</v>
      </c>
      <c r="B402" s="32">
        <v>0.29966830088097463</v>
      </c>
      <c r="C402" s="32">
        <f t="shared" si="77"/>
        <v>147</v>
      </c>
      <c r="D402" t="str">
        <f>LOOKUP(B402,'Info Sheet'!$L$2:$L$3,'Info Sheet'!$J$2:$J$3)</f>
        <v>Rainy, p</v>
      </c>
      <c r="E402">
        <f>IF(D402='Info Sheet'!$J$3,'Info Sheet'!$M$3,'Info Sheet'!$M$2)</f>
        <v>0.7</v>
      </c>
      <c r="F402">
        <f>ROUNDDOWN(IF((C402*E402)&gt;'Info Sheet'!$B$21,'Info Sheet'!$B$21,(C402*E402)),0)</f>
        <v>102</v>
      </c>
      <c r="G402">
        <f t="shared" si="80"/>
        <v>2330.7000000000003</v>
      </c>
      <c r="H402">
        <f t="shared" si="69"/>
        <v>1370.7000000000003</v>
      </c>
      <c r="M402" s="44">
        <v>349</v>
      </c>
      <c r="N402" s="32">
        <v>0.85233561660347679</v>
      </c>
      <c r="O402" s="32">
        <f t="shared" si="70"/>
        <v>188</v>
      </c>
      <c r="P402" t="str">
        <f>LOOKUP(N402,'Info Sheet'!$L$2:$L$3,'Info Sheet'!$J$2:$J$3)</f>
        <v>Non-Rainy</v>
      </c>
      <c r="Q402">
        <f>IF(P402='Info Sheet'!$J$3,'Info Sheet'!$M$3,'Info Sheet'!$M$2)</f>
        <v>1</v>
      </c>
      <c r="R402">
        <f>ROUNDDOWN(IF((O402*Q402)&gt;'Info Sheet'!$B$21,'Info Sheet'!$B$21,(O402*Q402)),0)</f>
        <v>188</v>
      </c>
      <c r="S402">
        <f t="shared" si="71"/>
        <v>4295.8</v>
      </c>
      <c r="T402">
        <f t="shared" si="72"/>
        <v>3335.8</v>
      </c>
      <c r="Y402" s="44">
        <v>349</v>
      </c>
      <c r="Z402" s="32">
        <v>0.92156754355525494</v>
      </c>
      <c r="AA402" s="32">
        <f t="shared" si="78"/>
        <v>211</v>
      </c>
      <c r="AB402" t="str">
        <f>LOOKUP(Z402,'Info Sheet'!$L$2:$L$3,'Info Sheet'!$J$2:$J$3)</f>
        <v>Non-Rainy</v>
      </c>
      <c r="AC402">
        <f>IF(AB402='Info Sheet'!$J$3,'Info Sheet'!$M$3,'Info Sheet'!$M$2)</f>
        <v>1</v>
      </c>
      <c r="AD402">
        <f>ROUNDDOWN(IF((AA402*AC402)&gt;'Info Sheet'!$B$21,'Info Sheet'!$B$21,(AA402*AC402)),0)</f>
        <v>188</v>
      </c>
      <c r="AE402">
        <f t="shared" si="73"/>
        <v>4295.8</v>
      </c>
      <c r="AF402">
        <f t="shared" si="74"/>
        <v>3335.8</v>
      </c>
      <c r="AK402" s="44">
        <v>349</v>
      </c>
      <c r="AL402" s="51">
        <v>5.068255E-2</v>
      </c>
      <c r="AM402" s="32">
        <f t="shared" si="79"/>
        <v>139</v>
      </c>
      <c r="AN402" t="str">
        <f>LOOKUP(AL402,'Info Sheet'!$L$2:$L$3,'Info Sheet'!$J$2:$J$3)</f>
        <v>Rainy, p</v>
      </c>
      <c r="AO402">
        <f>IF(AN402='Info Sheet'!$J$3,'Info Sheet'!$M$3,'Info Sheet'!$M$2)</f>
        <v>0.7</v>
      </c>
      <c r="AP402">
        <f>ROUNDDOWN(IF((AM402*AO402)&gt;'Info Sheet'!$B$21,'Info Sheet'!$B$21,(AM402*AO402)),0)</f>
        <v>97</v>
      </c>
      <c r="AQ402">
        <f t="shared" si="75"/>
        <v>2216.4500000000003</v>
      </c>
      <c r="AR402">
        <f t="shared" si="76"/>
        <v>1256.4500000000003</v>
      </c>
    </row>
    <row r="403" spans="1:44">
      <c r="A403" s="44">
        <v>350</v>
      </c>
      <c r="B403" s="32">
        <v>7.8797430683450131E-2</v>
      </c>
      <c r="C403" s="32">
        <f t="shared" si="77"/>
        <v>133</v>
      </c>
      <c r="D403" t="str">
        <f>LOOKUP(B403,'Info Sheet'!$L$2:$L$3,'Info Sheet'!$J$2:$J$3)</f>
        <v>Rainy, p</v>
      </c>
      <c r="E403">
        <f>IF(D403='Info Sheet'!$J$3,'Info Sheet'!$M$3,'Info Sheet'!$M$2)</f>
        <v>0.7</v>
      </c>
      <c r="F403">
        <f>ROUNDDOWN(IF((C403*E403)&gt;'Info Sheet'!$B$21,'Info Sheet'!$B$21,(C403*E403)),0)</f>
        <v>93</v>
      </c>
      <c r="G403">
        <f t="shared" si="80"/>
        <v>2125.0500000000002</v>
      </c>
      <c r="H403">
        <f t="shared" si="69"/>
        <v>1165.0500000000002</v>
      </c>
      <c r="M403" s="44">
        <v>350</v>
      </c>
      <c r="N403" s="32">
        <v>2.4392438155712459E-2</v>
      </c>
      <c r="O403" s="32">
        <f t="shared" si="70"/>
        <v>138</v>
      </c>
      <c r="P403" t="str">
        <f>LOOKUP(N403,'Info Sheet'!$L$2:$L$3,'Info Sheet'!$J$2:$J$3)</f>
        <v>Rainy, p</v>
      </c>
      <c r="Q403">
        <f>IF(P403='Info Sheet'!$J$3,'Info Sheet'!$M$3,'Info Sheet'!$M$2)</f>
        <v>0.7</v>
      </c>
      <c r="R403">
        <f>ROUNDDOWN(IF((O403*Q403)&gt;'Info Sheet'!$B$21,'Info Sheet'!$B$21,(O403*Q403)),0)</f>
        <v>96</v>
      </c>
      <c r="S403">
        <f t="shared" si="71"/>
        <v>2193.6000000000004</v>
      </c>
      <c r="T403">
        <f t="shared" si="72"/>
        <v>1233.6000000000004</v>
      </c>
      <c r="Y403" s="44">
        <v>350</v>
      </c>
      <c r="Z403" s="32">
        <v>0.62912683323240226</v>
      </c>
      <c r="AA403" s="32">
        <f t="shared" si="78"/>
        <v>192</v>
      </c>
      <c r="AB403" t="str">
        <f>LOOKUP(Z403,'Info Sheet'!$L$2:$L$3,'Info Sheet'!$J$2:$J$3)</f>
        <v>Non-Rainy</v>
      </c>
      <c r="AC403">
        <f>IF(AB403='Info Sheet'!$J$3,'Info Sheet'!$M$3,'Info Sheet'!$M$2)</f>
        <v>1</v>
      </c>
      <c r="AD403">
        <f>ROUNDDOWN(IF((AA403*AC403)&gt;'Info Sheet'!$B$21,'Info Sheet'!$B$21,(AA403*AC403)),0)</f>
        <v>188</v>
      </c>
      <c r="AE403">
        <f t="shared" si="73"/>
        <v>4295.8</v>
      </c>
      <c r="AF403">
        <f t="shared" si="74"/>
        <v>3335.8</v>
      </c>
      <c r="AK403" s="44">
        <v>350</v>
      </c>
      <c r="AL403" s="51">
        <v>5.757719E-2</v>
      </c>
      <c r="AM403" s="32">
        <f t="shared" si="79"/>
        <v>140</v>
      </c>
      <c r="AN403" t="str">
        <f>LOOKUP(AL403,'Info Sheet'!$L$2:$L$3,'Info Sheet'!$J$2:$J$3)</f>
        <v>Rainy, p</v>
      </c>
      <c r="AO403">
        <f>IF(AN403='Info Sheet'!$J$3,'Info Sheet'!$M$3,'Info Sheet'!$M$2)</f>
        <v>0.7</v>
      </c>
      <c r="AP403">
        <f>ROUNDDOWN(IF((AM403*AO403)&gt;'Info Sheet'!$B$21,'Info Sheet'!$B$21,(AM403*AO403)),0)</f>
        <v>98</v>
      </c>
      <c r="AQ403">
        <f t="shared" si="75"/>
        <v>2239.3000000000002</v>
      </c>
      <c r="AR403">
        <f t="shared" si="76"/>
        <v>1279.3000000000002</v>
      </c>
    </row>
    <row r="404" spans="1:44">
      <c r="A404" s="44">
        <v>351</v>
      </c>
      <c r="B404" s="32">
        <v>0.48195529905761314</v>
      </c>
      <c r="C404" s="32">
        <f t="shared" si="77"/>
        <v>155</v>
      </c>
      <c r="D404" t="str">
        <f>LOOKUP(B404,'Info Sheet'!$L$2:$L$3,'Info Sheet'!$J$2:$J$3)</f>
        <v>Non-Rainy</v>
      </c>
      <c r="E404">
        <f>IF(D404='Info Sheet'!$J$3,'Info Sheet'!$M$3,'Info Sheet'!$M$2)</f>
        <v>1</v>
      </c>
      <c r="F404">
        <f>ROUNDDOWN(IF((C404*E404)&gt;'Info Sheet'!$B$21,'Info Sheet'!$B$21,(C404*E404)),0)</f>
        <v>155</v>
      </c>
      <c r="G404">
        <f t="shared" si="80"/>
        <v>3541.75</v>
      </c>
      <c r="H404">
        <f t="shared" si="69"/>
        <v>2581.75</v>
      </c>
      <c r="M404" s="44">
        <v>351</v>
      </c>
      <c r="N404" s="32">
        <v>0.16329622488665596</v>
      </c>
      <c r="O404" s="32">
        <f t="shared" si="70"/>
        <v>154</v>
      </c>
      <c r="P404" t="str">
        <f>LOOKUP(N404,'Info Sheet'!$L$2:$L$3,'Info Sheet'!$J$2:$J$3)</f>
        <v>Rainy, p</v>
      </c>
      <c r="Q404">
        <f>IF(P404='Info Sheet'!$J$3,'Info Sheet'!$M$3,'Info Sheet'!$M$2)</f>
        <v>0.7</v>
      </c>
      <c r="R404">
        <f>ROUNDDOWN(IF((O404*Q404)&gt;'Info Sheet'!$B$21,'Info Sheet'!$B$21,(O404*Q404)),0)</f>
        <v>107</v>
      </c>
      <c r="S404">
        <f t="shared" si="71"/>
        <v>2444.9500000000003</v>
      </c>
      <c r="T404">
        <f t="shared" si="72"/>
        <v>1484.9500000000003</v>
      </c>
      <c r="Y404" s="44">
        <v>351</v>
      </c>
      <c r="Z404" s="32">
        <v>0.87546603912342214</v>
      </c>
      <c r="AA404" s="32">
        <f t="shared" si="78"/>
        <v>206</v>
      </c>
      <c r="AB404" t="str">
        <f>LOOKUP(Z404,'Info Sheet'!$L$2:$L$3,'Info Sheet'!$J$2:$J$3)</f>
        <v>Non-Rainy</v>
      </c>
      <c r="AC404">
        <f>IF(AB404='Info Sheet'!$J$3,'Info Sheet'!$M$3,'Info Sheet'!$M$2)</f>
        <v>1</v>
      </c>
      <c r="AD404">
        <f>ROUNDDOWN(IF((AA404*AC404)&gt;'Info Sheet'!$B$21,'Info Sheet'!$B$21,(AA404*AC404)),0)</f>
        <v>188</v>
      </c>
      <c r="AE404">
        <f t="shared" si="73"/>
        <v>4295.8</v>
      </c>
      <c r="AF404">
        <f t="shared" si="74"/>
        <v>3335.8</v>
      </c>
      <c r="AK404" s="44">
        <v>351</v>
      </c>
      <c r="AL404" s="51">
        <v>0.14913304999999999</v>
      </c>
      <c r="AM404" s="32">
        <f t="shared" si="79"/>
        <v>149</v>
      </c>
      <c r="AN404" t="str">
        <f>LOOKUP(AL404,'Info Sheet'!$L$2:$L$3,'Info Sheet'!$J$2:$J$3)</f>
        <v>Rainy, p</v>
      </c>
      <c r="AO404">
        <f>IF(AN404='Info Sheet'!$J$3,'Info Sheet'!$M$3,'Info Sheet'!$M$2)</f>
        <v>0.7</v>
      </c>
      <c r="AP404">
        <f>ROUNDDOWN(IF((AM404*AO404)&gt;'Info Sheet'!$B$21,'Info Sheet'!$B$21,(AM404*AO404)),0)</f>
        <v>104</v>
      </c>
      <c r="AQ404">
        <f t="shared" si="75"/>
        <v>2376.4</v>
      </c>
      <c r="AR404">
        <f t="shared" si="76"/>
        <v>1416.4</v>
      </c>
    </row>
    <row r="405" spans="1:44">
      <c r="A405" s="44">
        <v>352</v>
      </c>
      <c r="B405" s="32">
        <v>0.86279292737399171</v>
      </c>
      <c r="C405" s="32">
        <f t="shared" si="77"/>
        <v>173</v>
      </c>
      <c r="D405" t="str">
        <f>LOOKUP(B405,'Info Sheet'!$L$2:$L$3,'Info Sheet'!$J$2:$J$3)</f>
        <v>Non-Rainy</v>
      </c>
      <c r="E405">
        <f>IF(D405='Info Sheet'!$J$3,'Info Sheet'!$M$3,'Info Sheet'!$M$2)</f>
        <v>1</v>
      </c>
      <c r="F405">
        <f>ROUNDDOWN(IF((C405*E405)&gt;'Info Sheet'!$B$21,'Info Sheet'!$B$21,(C405*E405)),0)</f>
        <v>173</v>
      </c>
      <c r="G405">
        <f t="shared" si="80"/>
        <v>3953.05</v>
      </c>
      <c r="H405">
        <f t="shared" si="69"/>
        <v>2993.05</v>
      </c>
      <c r="M405" s="44">
        <v>352</v>
      </c>
      <c r="N405" s="32">
        <v>0.27162857412201602</v>
      </c>
      <c r="O405" s="32">
        <f t="shared" si="70"/>
        <v>161</v>
      </c>
      <c r="P405" t="str">
        <f>LOOKUP(N405,'Info Sheet'!$L$2:$L$3,'Info Sheet'!$J$2:$J$3)</f>
        <v>Rainy, p</v>
      </c>
      <c r="Q405">
        <f>IF(P405='Info Sheet'!$J$3,'Info Sheet'!$M$3,'Info Sheet'!$M$2)</f>
        <v>0.7</v>
      </c>
      <c r="R405">
        <f>ROUNDDOWN(IF((O405*Q405)&gt;'Info Sheet'!$B$21,'Info Sheet'!$B$21,(O405*Q405)),0)</f>
        <v>112</v>
      </c>
      <c r="S405">
        <f t="shared" si="71"/>
        <v>2559.2000000000003</v>
      </c>
      <c r="T405">
        <f t="shared" si="72"/>
        <v>1599.2000000000003</v>
      </c>
      <c r="Y405" s="44">
        <v>352</v>
      </c>
      <c r="Z405" s="32">
        <v>0.50571691687235365</v>
      </c>
      <c r="AA405" s="32">
        <f t="shared" si="78"/>
        <v>186</v>
      </c>
      <c r="AB405" t="str">
        <f>LOOKUP(Z405,'Info Sheet'!$L$2:$L$3,'Info Sheet'!$J$2:$J$3)</f>
        <v>Non-Rainy</v>
      </c>
      <c r="AC405">
        <f>IF(AB405='Info Sheet'!$J$3,'Info Sheet'!$M$3,'Info Sheet'!$M$2)</f>
        <v>1</v>
      </c>
      <c r="AD405">
        <f>ROUNDDOWN(IF((AA405*AC405)&gt;'Info Sheet'!$B$21,'Info Sheet'!$B$21,(AA405*AC405)),0)</f>
        <v>186</v>
      </c>
      <c r="AE405">
        <f t="shared" si="73"/>
        <v>4250.1000000000004</v>
      </c>
      <c r="AF405">
        <f t="shared" si="74"/>
        <v>3290.1000000000004</v>
      </c>
      <c r="AK405" s="44">
        <v>352</v>
      </c>
      <c r="AL405" s="51">
        <v>0.79674573999999998</v>
      </c>
      <c r="AM405" s="32">
        <f t="shared" si="79"/>
        <v>180</v>
      </c>
      <c r="AN405" t="str">
        <f>LOOKUP(AL405,'Info Sheet'!$L$2:$L$3,'Info Sheet'!$J$2:$J$3)</f>
        <v>Non-Rainy</v>
      </c>
      <c r="AO405">
        <f>IF(AN405='Info Sheet'!$J$3,'Info Sheet'!$M$3,'Info Sheet'!$M$2)</f>
        <v>1</v>
      </c>
      <c r="AP405">
        <f>ROUNDDOWN(IF((AM405*AO405)&gt;'Info Sheet'!$B$21,'Info Sheet'!$B$21,(AM405*AO405)),0)</f>
        <v>180</v>
      </c>
      <c r="AQ405">
        <f t="shared" si="75"/>
        <v>4113</v>
      </c>
      <c r="AR405">
        <f t="shared" si="76"/>
        <v>3153</v>
      </c>
    </row>
    <row r="406" spans="1:44">
      <c r="A406" s="44">
        <v>353</v>
      </c>
      <c r="B406" s="32">
        <v>0.65654394485824019</v>
      </c>
      <c r="C406" s="32">
        <f t="shared" si="77"/>
        <v>162</v>
      </c>
      <c r="D406" t="str">
        <f>LOOKUP(B406,'Info Sheet'!$L$2:$L$3,'Info Sheet'!$J$2:$J$3)</f>
        <v>Non-Rainy</v>
      </c>
      <c r="E406">
        <f>IF(D406='Info Sheet'!$J$3,'Info Sheet'!$M$3,'Info Sheet'!$M$2)</f>
        <v>1</v>
      </c>
      <c r="F406">
        <f>ROUNDDOWN(IF((C406*E406)&gt;'Info Sheet'!$B$21,'Info Sheet'!$B$21,(C406*E406)),0)</f>
        <v>162</v>
      </c>
      <c r="G406">
        <f t="shared" si="80"/>
        <v>3701.7000000000003</v>
      </c>
      <c r="H406">
        <f t="shared" si="69"/>
        <v>2741.7000000000003</v>
      </c>
      <c r="M406" s="44">
        <v>353</v>
      </c>
      <c r="N406" s="32">
        <v>0.27761085344478476</v>
      </c>
      <c r="O406" s="32">
        <f t="shared" si="70"/>
        <v>161</v>
      </c>
      <c r="P406" t="str">
        <f>LOOKUP(N406,'Info Sheet'!$L$2:$L$3,'Info Sheet'!$J$2:$J$3)</f>
        <v>Rainy, p</v>
      </c>
      <c r="Q406">
        <f>IF(P406='Info Sheet'!$J$3,'Info Sheet'!$M$3,'Info Sheet'!$M$2)</f>
        <v>0.7</v>
      </c>
      <c r="R406">
        <f>ROUNDDOWN(IF((O406*Q406)&gt;'Info Sheet'!$B$21,'Info Sheet'!$B$21,(O406*Q406)),0)</f>
        <v>112</v>
      </c>
      <c r="S406">
        <f t="shared" si="71"/>
        <v>2559.2000000000003</v>
      </c>
      <c r="T406">
        <f t="shared" si="72"/>
        <v>1599.2000000000003</v>
      </c>
      <c r="Y406" s="44">
        <v>353</v>
      </c>
      <c r="Z406" s="32">
        <v>0.90291097852108659</v>
      </c>
      <c r="AA406" s="32">
        <f t="shared" si="78"/>
        <v>209</v>
      </c>
      <c r="AB406" t="str">
        <f>LOOKUP(Z406,'Info Sheet'!$L$2:$L$3,'Info Sheet'!$J$2:$J$3)</f>
        <v>Non-Rainy</v>
      </c>
      <c r="AC406">
        <f>IF(AB406='Info Sheet'!$J$3,'Info Sheet'!$M$3,'Info Sheet'!$M$2)</f>
        <v>1</v>
      </c>
      <c r="AD406">
        <f>ROUNDDOWN(IF((AA406*AC406)&gt;'Info Sheet'!$B$21,'Info Sheet'!$B$21,(AA406*AC406)),0)</f>
        <v>188</v>
      </c>
      <c r="AE406">
        <f t="shared" si="73"/>
        <v>4295.8</v>
      </c>
      <c r="AF406">
        <f t="shared" si="74"/>
        <v>3335.8</v>
      </c>
      <c r="AK406" s="44">
        <v>353</v>
      </c>
      <c r="AL406" s="51">
        <v>0.50826146999999999</v>
      </c>
      <c r="AM406" s="32">
        <f t="shared" si="79"/>
        <v>166</v>
      </c>
      <c r="AN406" t="str">
        <f>LOOKUP(AL406,'Info Sheet'!$L$2:$L$3,'Info Sheet'!$J$2:$J$3)</f>
        <v>Non-Rainy</v>
      </c>
      <c r="AO406">
        <f>IF(AN406='Info Sheet'!$J$3,'Info Sheet'!$M$3,'Info Sheet'!$M$2)</f>
        <v>1</v>
      </c>
      <c r="AP406">
        <f>ROUNDDOWN(IF((AM406*AO406)&gt;'Info Sheet'!$B$21,'Info Sheet'!$B$21,(AM406*AO406)),0)</f>
        <v>166</v>
      </c>
      <c r="AQ406">
        <f t="shared" si="75"/>
        <v>3793.1000000000004</v>
      </c>
      <c r="AR406">
        <f t="shared" si="76"/>
        <v>2833.1000000000004</v>
      </c>
    </row>
    <row r="407" spans="1:44">
      <c r="A407" s="44">
        <v>354</v>
      </c>
      <c r="B407" s="32">
        <v>0.72743123033849466</v>
      </c>
      <c r="C407" s="32">
        <f t="shared" si="77"/>
        <v>165</v>
      </c>
      <c r="D407" t="str">
        <f>LOOKUP(B407,'Info Sheet'!$L$2:$L$3,'Info Sheet'!$J$2:$J$3)</f>
        <v>Non-Rainy</v>
      </c>
      <c r="E407">
        <f>IF(D407='Info Sheet'!$J$3,'Info Sheet'!$M$3,'Info Sheet'!$M$2)</f>
        <v>1</v>
      </c>
      <c r="F407">
        <f>ROUNDDOWN(IF((C407*E407)&gt;'Info Sheet'!$B$21,'Info Sheet'!$B$21,(C407*E407)),0)</f>
        <v>165</v>
      </c>
      <c r="G407">
        <f t="shared" si="80"/>
        <v>3770.2500000000005</v>
      </c>
      <c r="H407">
        <f t="shared" si="69"/>
        <v>2810.2500000000005</v>
      </c>
      <c r="M407" s="44">
        <v>354</v>
      </c>
      <c r="N407" s="32">
        <v>0.74597891734262156</v>
      </c>
      <c r="O407" s="32">
        <f t="shared" si="70"/>
        <v>182</v>
      </c>
      <c r="P407" t="str">
        <f>LOOKUP(N407,'Info Sheet'!$L$2:$L$3,'Info Sheet'!$J$2:$J$3)</f>
        <v>Non-Rainy</v>
      </c>
      <c r="Q407">
        <f>IF(P407='Info Sheet'!$J$3,'Info Sheet'!$M$3,'Info Sheet'!$M$2)</f>
        <v>1</v>
      </c>
      <c r="R407">
        <f>ROUNDDOWN(IF((O407*Q407)&gt;'Info Sheet'!$B$21,'Info Sheet'!$B$21,(O407*Q407)),0)</f>
        <v>182</v>
      </c>
      <c r="S407">
        <f t="shared" si="71"/>
        <v>4158.7</v>
      </c>
      <c r="T407">
        <f t="shared" si="72"/>
        <v>3198.7</v>
      </c>
      <c r="Y407" s="44">
        <v>354</v>
      </c>
      <c r="Z407" s="32">
        <v>0.55057401859284516</v>
      </c>
      <c r="AA407" s="32">
        <f t="shared" si="78"/>
        <v>188</v>
      </c>
      <c r="AB407" t="str">
        <f>LOOKUP(Z407,'Info Sheet'!$L$2:$L$3,'Info Sheet'!$J$2:$J$3)</f>
        <v>Non-Rainy</v>
      </c>
      <c r="AC407">
        <f>IF(AB407='Info Sheet'!$J$3,'Info Sheet'!$M$3,'Info Sheet'!$M$2)</f>
        <v>1</v>
      </c>
      <c r="AD407">
        <f>ROUNDDOWN(IF((AA407*AC407)&gt;'Info Sheet'!$B$21,'Info Sheet'!$B$21,(AA407*AC407)),0)</f>
        <v>188</v>
      </c>
      <c r="AE407">
        <f t="shared" si="73"/>
        <v>4295.8</v>
      </c>
      <c r="AF407">
        <f t="shared" si="74"/>
        <v>3335.8</v>
      </c>
      <c r="AK407" s="44">
        <v>354</v>
      </c>
      <c r="AL407" s="51">
        <v>0.97582705000000003</v>
      </c>
      <c r="AM407" s="32">
        <f t="shared" si="79"/>
        <v>198</v>
      </c>
      <c r="AN407" t="str">
        <f>LOOKUP(AL407,'Info Sheet'!$L$2:$L$3,'Info Sheet'!$J$2:$J$3)</f>
        <v>Non-Rainy</v>
      </c>
      <c r="AO407">
        <f>IF(AN407='Info Sheet'!$J$3,'Info Sheet'!$M$3,'Info Sheet'!$M$2)</f>
        <v>1</v>
      </c>
      <c r="AP407">
        <f>ROUNDDOWN(IF((AM407*AO407)&gt;'Info Sheet'!$B$21,'Info Sheet'!$B$21,(AM407*AO407)),0)</f>
        <v>188</v>
      </c>
      <c r="AQ407">
        <f t="shared" si="75"/>
        <v>4295.8</v>
      </c>
      <c r="AR407">
        <f t="shared" si="76"/>
        <v>3335.8</v>
      </c>
    </row>
    <row r="408" spans="1:44">
      <c r="A408" s="44">
        <v>355</v>
      </c>
      <c r="B408" s="32">
        <v>0.32792811192924454</v>
      </c>
      <c r="C408" s="32">
        <f t="shared" si="77"/>
        <v>148</v>
      </c>
      <c r="D408" t="str">
        <f>LOOKUP(B408,'Info Sheet'!$L$2:$L$3,'Info Sheet'!$J$2:$J$3)</f>
        <v>Rainy, p</v>
      </c>
      <c r="E408">
        <f>IF(D408='Info Sheet'!$J$3,'Info Sheet'!$M$3,'Info Sheet'!$M$2)</f>
        <v>0.7</v>
      </c>
      <c r="F408">
        <f>ROUNDDOWN(IF((C408*E408)&gt;'Info Sheet'!$B$21,'Info Sheet'!$B$21,(C408*E408)),0)</f>
        <v>103</v>
      </c>
      <c r="G408">
        <f t="shared" si="80"/>
        <v>2353.5500000000002</v>
      </c>
      <c r="H408">
        <f t="shared" si="69"/>
        <v>1393.5500000000002</v>
      </c>
      <c r="M408" s="44">
        <v>355</v>
      </c>
      <c r="N408" s="32">
        <v>0.48736904422040483</v>
      </c>
      <c r="O408" s="32">
        <f t="shared" si="70"/>
        <v>170</v>
      </c>
      <c r="P408" t="str">
        <f>LOOKUP(N408,'Info Sheet'!$L$2:$L$3,'Info Sheet'!$J$2:$J$3)</f>
        <v>Non-Rainy</v>
      </c>
      <c r="Q408">
        <f>IF(P408='Info Sheet'!$J$3,'Info Sheet'!$M$3,'Info Sheet'!$M$2)</f>
        <v>1</v>
      </c>
      <c r="R408">
        <f>ROUNDDOWN(IF((O408*Q408)&gt;'Info Sheet'!$B$21,'Info Sheet'!$B$21,(O408*Q408)),0)</f>
        <v>170</v>
      </c>
      <c r="S408">
        <f t="shared" si="71"/>
        <v>3884.5000000000005</v>
      </c>
      <c r="T408">
        <f t="shared" si="72"/>
        <v>2924.5000000000005</v>
      </c>
      <c r="Y408" s="44">
        <v>355</v>
      </c>
      <c r="Z408" s="32">
        <v>0.85752024510552705</v>
      </c>
      <c r="AA408" s="32">
        <f t="shared" si="78"/>
        <v>205</v>
      </c>
      <c r="AB408" t="str">
        <f>LOOKUP(Z408,'Info Sheet'!$L$2:$L$3,'Info Sheet'!$J$2:$J$3)</f>
        <v>Non-Rainy</v>
      </c>
      <c r="AC408">
        <f>IF(AB408='Info Sheet'!$J$3,'Info Sheet'!$M$3,'Info Sheet'!$M$2)</f>
        <v>1</v>
      </c>
      <c r="AD408">
        <f>ROUNDDOWN(IF((AA408*AC408)&gt;'Info Sheet'!$B$21,'Info Sheet'!$B$21,(AA408*AC408)),0)</f>
        <v>188</v>
      </c>
      <c r="AE408">
        <f t="shared" si="73"/>
        <v>4295.8</v>
      </c>
      <c r="AF408">
        <f t="shared" si="74"/>
        <v>3335.8</v>
      </c>
      <c r="AK408" s="44">
        <v>355</v>
      </c>
      <c r="AL408" s="51">
        <v>0.67182315999999997</v>
      </c>
      <c r="AM408" s="32">
        <f t="shared" si="79"/>
        <v>173</v>
      </c>
      <c r="AN408" t="str">
        <f>LOOKUP(AL408,'Info Sheet'!$L$2:$L$3,'Info Sheet'!$J$2:$J$3)</f>
        <v>Non-Rainy</v>
      </c>
      <c r="AO408">
        <f>IF(AN408='Info Sheet'!$J$3,'Info Sheet'!$M$3,'Info Sheet'!$M$2)</f>
        <v>1</v>
      </c>
      <c r="AP408">
        <f>ROUNDDOWN(IF((AM408*AO408)&gt;'Info Sheet'!$B$21,'Info Sheet'!$B$21,(AM408*AO408)),0)</f>
        <v>173</v>
      </c>
      <c r="AQ408">
        <f t="shared" si="75"/>
        <v>3953.05</v>
      </c>
      <c r="AR408">
        <f t="shared" si="76"/>
        <v>2993.05</v>
      </c>
    </row>
    <row r="409" spans="1:44">
      <c r="A409" s="44">
        <v>356</v>
      </c>
      <c r="B409" s="32">
        <v>0.40990075116150249</v>
      </c>
      <c r="C409" s="32">
        <f t="shared" si="77"/>
        <v>152</v>
      </c>
      <c r="D409" t="str">
        <f>LOOKUP(B409,'Info Sheet'!$L$2:$L$3,'Info Sheet'!$J$2:$J$3)</f>
        <v>Non-Rainy</v>
      </c>
      <c r="E409">
        <f>IF(D409='Info Sheet'!$J$3,'Info Sheet'!$M$3,'Info Sheet'!$M$2)</f>
        <v>1</v>
      </c>
      <c r="F409">
        <f>ROUNDDOWN(IF((C409*E409)&gt;'Info Sheet'!$B$21,'Info Sheet'!$B$21,(C409*E409)),0)</f>
        <v>152</v>
      </c>
      <c r="G409">
        <f t="shared" si="80"/>
        <v>3473.2000000000003</v>
      </c>
      <c r="H409">
        <f t="shared" si="69"/>
        <v>2513.2000000000003</v>
      </c>
      <c r="M409" s="44">
        <v>356</v>
      </c>
      <c r="N409" s="32">
        <v>0.79371461189227099</v>
      </c>
      <c r="O409" s="32">
        <f t="shared" si="70"/>
        <v>184</v>
      </c>
      <c r="P409" t="str">
        <f>LOOKUP(N409,'Info Sheet'!$L$2:$L$3,'Info Sheet'!$J$2:$J$3)</f>
        <v>Non-Rainy</v>
      </c>
      <c r="Q409">
        <f>IF(P409='Info Sheet'!$J$3,'Info Sheet'!$M$3,'Info Sheet'!$M$2)</f>
        <v>1</v>
      </c>
      <c r="R409">
        <f>ROUNDDOWN(IF((O409*Q409)&gt;'Info Sheet'!$B$21,'Info Sheet'!$B$21,(O409*Q409)),0)</f>
        <v>184</v>
      </c>
      <c r="S409">
        <f t="shared" si="71"/>
        <v>4204.4000000000005</v>
      </c>
      <c r="T409">
        <f t="shared" si="72"/>
        <v>3244.4000000000005</v>
      </c>
      <c r="Y409" s="44">
        <v>356</v>
      </c>
      <c r="Z409" s="32">
        <v>4.5833829031213691E-2</v>
      </c>
      <c r="AA409" s="32">
        <f t="shared" si="78"/>
        <v>156</v>
      </c>
      <c r="AB409" t="str">
        <f>LOOKUP(Z409,'Info Sheet'!$L$2:$L$3,'Info Sheet'!$J$2:$J$3)</f>
        <v>Rainy, p</v>
      </c>
      <c r="AC409">
        <f>IF(AB409='Info Sheet'!$J$3,'Info Sheet'!$M$3,'Info Sheet'!$M$2)</f>
        <v>0.7</v>
      </c>
      <c r="AD409">
        <f>ROUNDDOWN(IF((AA409*AC409)&gt;'Info Sheet'!$B$21,'Info Sheet'!$B$21,(AA409*AC409)),0)</f>
        <v>109</v>
      </c>
      <c r="AE409">
        <f t="shared" si="73"/>
        <v>2490.65</v>
      </c>
      <c r="AF409">
        <f t="shared" si="74"/>
        <v>1530.65</v>
      </c>
      <c r="AK409" s="44">
        <v>356</v>
      </c>
      <c r="AL409" s="51">
        <v>0.93788667000000003</v>
      </c>
      <c r="AM409" s="32">
        <f t="shared" si="79"/>
        <v>191</v>
      </c>
      <c r="AN409" t="str">
        <f>LOOKUP(AL409,'Info Sheet'!$L$2:$L$3,'Info Sheet'!$J$2:$J$3)</f>
        <v>Non-Rainy</v>
      </c>
      <c r="AO409">
        <f>IF(AN409='Info Sheet'!$J$3,'Info Sheet'!$M$3,'Info Sheet'!$M$2)</f>
        <v>1</v>
      </c>
      <c r="AP409">
        <f>ROUNDDOWN(IF((AM409*AO409)&gt;'Info Sheet'!$B$21,'Info Sheet'!$B$21,(AM409*AO409)),0)</f>
        <v>188</v>
      </c>
      <c r="AQ409">
        <f t="shared" si="75"/>
        <v>4295.8</v>
      </c>
      <c r="AR409">
        <f t="shared" si="76"/>
        <v>3335.8</v>
      </c>
    </row>
    <row r="410" spans="1:44">
      <c r="A410" s="44">
        <v>357</v>
      </c>
      <c r="B410" s="32">
        <v>0.98085741486537992</v>
      </c>
      <c r="C410" s="32">
        <f t="shared" si="77"/>
        <v>189</v>
      </c>
      <c r="D410" t="str">
        <f>LOOKUP(B410,'Info Sheet'!$L$2:$L$3,'Info Sheet'!$J$2:$J$3)</f>
        <v>Non-Rainy</v>
      </c>
      <c r="E410">
        <f>IF(D410='Info Sheet'!$J$3,'Info Sheet'!$M$3,'Info Sheet'!$M$2)</f>
        <v>1</v>
      </c>
      <c r="F410">
        <f>ROUNDDOWN(IF((C410*E410)&gt;'Info Sheet'!$B$21,'Info Sheet'!$B$21,(C410*E410)),0)</f>
        <v>188</v>
      </c>
      <c r="G410">
        <f t="shared" si="80"/>
        <v>4295.8</v>
      </c>
      <c r="H410">
        <f t="shared" si="69"/>
        <v>3335.8</v>
      </c>
      <c r="M410" s="44">
        <v>357</v>
      </c>
      <c r="N410" s="32">
        <v>4.3029946531148444E-2</v>
      </c>
      <c r="O410" s="32">
        <f t="shared" si="70"/>
        <v>142</v>
      </c>
      <c r="P410" t="str">
        <f>LOOKUP(N410,'Info Sheet'!$L$2:$L$3,'Info Sheet'!$J$2:$J$3)</f>
        <v>Rainy, p</v>
      </c>
      <c r="Q410">
        <f>IF(P410='Info Sheet'!$J$3,'Info Sheet'!$M$3,'Info Sheet'!$M$2)</f>
        <v>0.7</v>
      </c>
      <c r="R410">
        <f>ROUNDDOWN(IF((O410*Q410)&gt;'Info Sheet'!$B$21,'Info Sheet'!$B$21,(O410*Q410)),0)</f>
        <v>99</v>
      </c>
      <c r="S410">
        <f t="shared" si="71"/>
        <v>2262.15</v>
      </c>
      <c r="T410">
        <f t="shared" si="72"/>
        <v>1302.1500000000001</v>
      </c>
      <c r="Y410" s="44">
        <v>357</v>
      </c>
      <c r="Z410" s="32">
        <v>0.26042710655735057</v>
      </c>
      <c r="AA410" s="32">
        <f t="shared" si="78"/>
        <v>175</v>
      </c>
      <c r="AB410" t="str">
        <f>LOOKUP(Z410,'Info Sheet'!$L$2:$L$3,'Info Sheet'!$J$2:$J$3)</f>
        <v>Rainy, p</v>
      </c>
      <c r="AC410">
        <f>IF(AB410='Info Sheet'!$J$3,'Info Sheet'!$M$3,'Info Sheet'!$M$2)</f>
        <v>0.7</v>
      </c>
      <c r="AD410">
        <f>ROUNDDOWN(IF((AA410*AC410)&gt;'Info Sheet'!$B$21,'Info Sheet'!$B$21,(AA410*AC410)),0)</f>
        <v>122</v>
      </c>
      <c r="AE410">
        <f t="shared" si="73"/>
        <v>2787.7000000000003</v>
      </c>
      <c r="AF410">
        <f t="shared" si="74"/>
        <v>1827.7000000000003</v>
      </c>
      <c r="AK410" s="44">
        <v>357</v>
      </c>
      <c r="AL410" s="51">
        <v>0.29437928000000002</v>
      </c>
      <c r="AM410" s="32">
        <f t="shared" si="79"/>
        <v>157</v>
      </c>
      <c r="AN410" t="str">
        <f>LOOKUP(AL410,'Info Sheet'!$L$2:$L$3,'Info Sheet'!$J$2:$J$3)</f>
        <v>Rainy, p</v>
      </c>
      <c r="AO410">
        <f>IF(AN410='Info Sheet'!$J$3,'Info Sheet'!$M$3,'Info Sheet'!$M$2)</f>
        <v>0.7</v>
      </c>
      <c r="AP410">
        <f>ROUNDDOWN(IF((AM410*AO410)&gt;'Info Sheet'!$B$21,'Info Sheet'!$B$21,(AM410*AO410)),0)</f>
        <v>109</v>
      </c>
      <c r="AQ410">
        <f t="shared" si="75"/>
        <v>2490.65</v>
      </c>
      <c r="AR410">
        <f t="shared" si="76"/>
        <v>1530.65</v>
      </c>
    </row>
    <row r="411" spans="1:44">
      <c r="A411" s="44">
        <v>358</v>
      </c>
      <c r="B411" s="32">
        <v>0.48716095202464815</v>
      </c>
      <c r="C411" s="32">
        <f t="shared" si="77"/>
        <v>155</v>
      </c>
      <c r="D411" t="str">
        <f>LOOKUP(B411,'Info Sheet'!$L$2:$L$3,'Info Sheet'!$J$2:$J$3)</f>
        <v>Non-Rainy</v>
      </c>
      <c r="E411">
        <f>IF(D411='Info Sheet'!$J$3,'Info Sheet'!$M$3,'Info Sheet'!$M$2)</f>
        <v>1</v>
      </c>
      <c r="F411">
        <f>ROUNDDOWN(IF((C411*E411)&gt;'Info Sheet'!$B$21,'Info Sheet'!$B$21,(C411*E411)),0)</f>
        <v>155</v>
      </c>
      <c r="G411">
        <f t="shared" si="80"/>
        <v>3541.75</v>
      </c>
      <c r="H411">
        <f t="shared" si="69"/>
        <v>2581.75</v>
      </c>
      <c r="M411" s="44">
        <v>358</v>
      </c>
      <c r="N411" s="32">
        <v>0.22940598496282438</v>
      </c>
      <c r="O411" s="32">
        <f t="shared" si="70"/>
        <v>158</v>
      </c>
      <c r="P411" t="str">
        <f>LOOKUP(N411,'Info Sheet'!$L$2:$L$3,'Info Sheet'!$J$2:$J$3)</f>
        <v>Rainy, p</v>
      </c>
      <c r="Q411">
        <f>IF(P411='Info Sheet'!$J$3,'Info Sheet'!$M$3,'Info Sheet'!$M$2)</f>
        <v>0.7</v>
      </c>
      <c r="R411">
        <f>ROUNDDOWN(IF((O411*Q411)&gt;'Info Sheet'!$B$21,'Info Sheet'!$B$21,(O411*Q411)),0)</f>
        <v>110</v>
      </c>
      <c r="S411">
        <f t="shared" si="71"/>
        <v>2513.5</v>
      </c>
      <c r="T411">
        <f t="shared" si="72"/>
        <v>1553.5</v>
      </c>
      <c r="Y411" s="44">
        <v>358</v>
      </c>
      <c r="Z411" s="32">
        <v>0.40334212432667982</v>
      </c>
      <c r="AA411" s="32">
        <f t="shared" si="78"/>
        <v>182</v>
      </c>
      <c r="AB411" t="str">
        <f>LOOKUP(Z411,'Info Sheet'!$L$2:$L$3,'Info Sheet'!$J$2:$J$3)</f>
        <v>Non-Rainy</v>
      </c>
      <c r="AC411">
        <f>IF(AB411='Info Sheet'!$J$3,'Info Sheet'!$M$3,'Info Sheet'!$M$2)</f>
        <v>1</v>
      </c>
      <c r="AD411">
        <f>ROUNDDOWN(IF((AA411*AC411)&gt;'Info Sheet'!$B$21,'Info Sheet'!$B$21,(AA411*AC411)),0)</f>
        <v>182</v>
      </c>
      <c r="AE411">
        <f t="shared" si="73"/>
        <v>4158.7</v>
      </c>
      <c r="AF411">
        <f t="shared" si="74"/>
        <v>3198.7</v>
      </c>
      <c r="AK411" s="44">
        <v>358</v>
      </c>
      <c r="AL411" s="51">
        <v>0.14729776999999999</v>
      </c>
      <c r="AM411" s="32">
        <f t="shared" si="79"/>
        <v>149</v>
      </c>
      <c r="AN411" t="str">
        <f>LOOKUP(AL411,'Info Sheet'!$L$2:$L$3,'Info Sheet'!$J$2:$J$3)</f>
        <v>Rainy, p</v>
      </c>
      <c r="AO411">
        <f>IF(AN411='Info Sheet'!$J$3,'Info Sheet'!$M$3,'Info Sheet'!$M$2)</f>
        <v>0.7</v>
      </c>
      <c r="AP411">
        <f>ROUNDDOWN(IF((AM411*AO411)&gt;'Info Sheet'!$B$21,'Info Sheet'!$B$21,(AM411*AO411)),0)</f>
        <v>104</v>
      </c>
      <c r="AQ411">
        <f t="shared" si="75"/>
        <v>2376.4</v>
      </c>
      <c r="AR411">
        <f t="shared" si="76"/>
        <v>1416.4</v>
      </c>
    </row>
    <row r="412" spans="1:44">
      <c r="A412" s="44">
        <v>359</v>
      </c>
      <c r="B412" s="32">
        <v>0.13438797071204212</v>
      </c>
      <c r="C412" s="32">
        <f t="shared" si="77"/>
        <v>138</v>
      </c>
      <c r="D412" t="str">
        <f>LOOKUP(B412,'Info Sheet'!$L$2:$L$3,'Info Sheet'!$J$2:$J$3)</f>
        <v>Rainy, p</v>
      </c>
      <c r="E412">
        <f>IF(D412='Info Sheet'!$J$3,'Info Sheet'!$M$3,'Info Sheet'!$M$2)</f>
        <v>0.7</v>
      </c>
      <c r="F412">
        <f>ROUNDDOWN(IF((C412*E412)&gt;'Info Sheet'!$B$21,'Info Sheet'!$B$21,(C412*E412)),0)</f>
        <v>96</v>
      </c>
      <c r="G412">
        <f t="shared" si="80"/>
        <v>2193.6000000000004</v>
      </c>
      <c r="H412">
        <f t="shared" si="69"/>
        <v>1233.6000000000004</v>
      </c>
      <c r="M412" s="44">
        <v>359</v>
      </c>
      <c r="N412" s="32">
        <v>0.74555908322203424</v>
      </c>
      <c r="O412" s="32">
        <f t="shared" si="70"/>
        <v>182</v>
      </c>
      <c r="P412" t="str">
        <f>LOOKUP(N412,'Info Sheet'!$L$2:$L$3,'Info Sheet'!$J$2:$J$3)</f>
        <v>Non-Rainy</v>
      </c>
      <c r="Q412">
        <f>IF(P412='Info Sheet'!$J$3,'Info Sheet'!$M$3,'Info Sheet'!$M$2)</f>
        <v>1</v>
      </c>
      <c r="R412">
        <f>ROUNDDOWN(IF((O412*Q412)&gt;'Info Sheet'!$B$21,'Info Sheet'!$B$21,(O412*Q412)),0)</f>
        <v>182</v>
      </c>
      <c r="S412">
        <f t="shared" si="71"/>
        <v>4158.7</v>
      </c>
      <c r="T412">
        <f t="shared" si="72"/>
        <v>3198.7</v>
      </c>
      <c r="Y412" s="44">
        <v>359</v>
      </c>
      <c r="Z412" s="32">
        <v>0.33085085326355901</v>
      </c>
      <c r="AA412" s="32">
        <f t="shared" si="78"/>
        <v>178</v>
      </c>
      <c r="AB412" t="str">
        <f>LOOKUP(Z412,'Info Sheet'!$L$2:$L$3,'Info Sheet'!$J$2:$J$3)</f>
        <v>Rainy, p</v>
      </c>
      <c r="AC412">
        <f>IF(AB412='Info Sheet'!$J$3,'Info Sheet'!$M$3,'Info Sheet'!$M$2)</f>
        <v>0.7</v>
      </c>
      <c r="AD412">
        <f>ROUNDDOWN(IF((AA412*AC412)&gt;'Info Sheet'!$B$21,'Info Sheet'!$B$21,(AA412*AC412)),0)</f>
        <v>124</v>
      </c>
      <c r="AE412">
        <f t="shared" si="73"/>
        <v>2833.4</v>
      </c>
      <c r="AF412">
        <f t="shared" si="74"/>
        <v>1873.4</v>
      </c>
      <c r="AK412" s="44">
        <v>359</v>
      </c>
      <c r="AL412" s="51">
        <v>0.37989241000000001</v>
      </c>
      <c r="AM412" s="32">
        <f t="shared" si="79"/>
        <v>161</v>
      </c>
      <c r="AN412" t="str">
        <f>LOOKUP(AL412,'Info Sheet'!$L$2:$L$3,'Info Sheet'!$J$2:$J$3)</f>
        <v>Rainy, p</v>
      </c>
      <c r="AO412">
        <f>IF(AN412='Info Sheet'!$J$3,'Info Sheet'!$M$3,'Info Sheet'!$M$2)</f>
        <v>0.7</v>
      </c>
      <c r="AP412">
        <f>ROUNDDOWN(IF((AM412*AO412)&gt;'Info Sheet'!$B$21,'Info Sheet'!$B$21,(AM412*AO412)),0)</f>
        <v>112</v>
      </c>
      <c r="AQ412">
        <f t="shared" si="75"/>
        <v>2559.2000000000003</v>
      </c>
      <c r="AR412">
        <f t="shared" si="76"/>
        <v>1599.2000000000003</v>
      </c>
    </row>
    <row r="413" spans="1:44">
      <c r="A413" s="44">
        <v>360</v>
      </c>
      <c r="B413" s="32">
        <v>0.58754829740123271</v>
      </c>
      <c r="C413" s="32">
        <f t="shared" si="77"/>
        <v>159</v>
      </c>
      <c r="D413" t="str">
        <f>LOOKUP(B413,'Info Sheet'!$L$2:$L$3,'Info Sheet'!$J$2:$J$3)</f>
        <v>Non-Rainy</v>
      </c>
      <c r="E413">
        <f>IF(D413='Info Sheet'!$J$3,'Info Sheet'!$M$3,'Info Sheet'!$M$2)</f>
        <v>1</v>
      </c>
      <c r="F413">
        <f>ROUNDDOWN(IF((C413*E413)&gt;'Info Sheet'!$B$21,'Info Sheet'!$B$21,(C413*E413)),0)</f>
        <v>159</v>
      </c>
      <c r="G413">
        <f t="shared" si="80"/>
        <v>3633.15</v>
      </c>
      <c r="H413">
        <f t="shared" si="69"/>
        <v>2673.15</v>
      </c>
      <c r="M413" s="44">
        <v>360</v>
      </c>
      <c r="N413" s="32">
        <v>7.2110005670825372E-2</v>
      </c>
      <c r="O413" s="32">
        <f t="shared" si="70"/>
        <v>146</v>
      </c>
      <c r="P413" t="str">
        <f>LOOKUP(N413,'Info Sheet'!$L$2:$L$3,'Info Sheet'!$J$2:$J$3)</f>
        <v>Rainy, p</v>
      </c>
      <c r="Q413">
        <f>IF(P413='Info Sheet'!$J$3,'Info Sheet'!$M$3,'Info Sheet'!$M$2)</f>
        <v>0.7</v>
      </c>
      <c r="R413">
        <f>ROUNDDOWN(IF((O413*Q413)&gt;'Info Sheet'!$B$21,'Info Sheet'!$B$21,(O413*Q413)),0)</f>
        <v>102</v>
      </c>
      <c r="S413">
        <f t="shared" si="71"/>
        <v>2330.7000000000003</v>
      </c>
      <c r="T413">
        <f t="shared" si="72"/>
        <v>1370.7000000000003</v>
      </c>
      <c r="Y413" s="44">
        <v>360</v>
      </c>
      <c r="Z413" s="32">
        <v>0.95851955928897237</v>
      </c>
      <c r="AA413" s="32">
        <f t="shared" si="78"/>
        <v>217</v>
      </c>
      <c r="AB413" t="str">
        <f>LOOKUP(Z413,'Info Sheet'!$L$2:$L$3,'Info Sheet'!$J$2:$J$3)</f>
        <v>Non-Rainy</v>
      </c>
      <c r="AC413">
        <f>IF(AB413='Info Sheet'!$J$3,'Info Sheet'!$M$3,'Info Sheet'!$M$2)</f>
        <v>1</v>
      </c>
      <c r="AD413">
        <f>ROUNDDOWN(IF((AA413*AC413)&gt;'Info Sheet'!$B$21,'Info Sheet'!$B$21,(AA413*AC413)),0)</f>
        <v>188</v>
      </c>
      <c r="AE413">
        <f t="shared" si="73"/>
        <v>4295.8</v>
      </c>
      <c r="AF413">
        <f t="shared" si="74"/>
        <v>3335.8</v>
      </c>
      <c r="AK413" s="44">
        <v>360</v>
      </c>
      <c r="AL413" s="51">
        <v>0.90085159000000004</v>
      </c>
      <c r="AM413" s="32">
        <f t="shared" si="79"/>
        <v>187</v>
      </c>
      <c r="AN413" t="str">
        <f>LOOKUP(AL413,'Info Sheet'!$L$2:$L$3,'Info Sheet'!$J$2:$J$3)</f>
        <v>Non-Rainy</v>
      </c>
      <c r="AO413">
        <f>IF(AN413='Info Sheet'!$J$3,'Info Sheet'!$M$3,'Info Sheet'!$M$2)</f>
        <v>1</v>
      </c>
      <c r="AP413">
        <f>ROUNDDOWN(IF((AM413*AO413)&gt;'Info Sheet'!$B$21,'Info Sheet'!$B$21,(AM413*AO413)),0)</f>
        <v>187</v>
      </c>
      <c r="AQ413">
        <f t="shared" si="75"/>
        <v>4272.95</v>
      </c>
      <c r="AR413">
        <f t="shared" si="76"/>
        <v>3312.95</v>
      </c>
    </row>
    <row r="414" spans="1:44">
      <c r="A414" s="44">
        <v>361</v>
      </c>
      <c r="B414" s="32">
        <v>2.5174474650879852E-2</v>
      </c>
      <c r="C414" s="32">
        <f t="shared" si="77"/>
        <v>124</v>
      </c>
      <c r="D414" t="str">
        <f>LOOKUP(B414,'Info Sheet'!$L$2:$L$3,'Info Sheet'!$J$2:$J$3)</f>
        <v>Rainy, p</v>
      </c>
      <c r="E414">
        <f>IF(D414='Info Sheet'!$J$3,'Info Sheet'!$M$3,'Info Sheet'!$M$2)</f>
        <v>0.7</v>
      </c>
      <c r="F414">
        <f>ROUNDDOWN(IF((C414*E414)&gt;'Info Sheet'!$B$21,'Info Sheet'!$B$21,(C414*E414)),0)</f>
        <v>86</v>
      </c>
      <c r="G414">
        <f t="shared" si="80"/>
        <v>1965.1000000000001</v>
      </c>
      <c r="H414">
        <f t="shared" si="69"/>
        <v>1005.1000000000001</v>
      </c>
      <c r="M414" s="44">
        <v>361</v>
      </c>
      <c r="N414" s="32">
        <v>0.18634436337599769</v>
      </c>
      <c r="O414" s="32">
        <f t="shared" si="70"/>
        <v>156</v>
      </c>
      <c r="P414" t="str">
        <f>LOOKUP(N414,'Info Sheet'!$L$2:$L$3,'Info Sheet'!$J$2:$J$3)</f>
        <v>Rainy, p</v>
      </c>
      <c r="Q414">
        <f>IF(P414='Info Sheet'!$J$3,'Info Sheet'!$M$3,'Info Sheet'!$M$2)</f>
        <v>0.7</v>
      </c>
      <c r="R414">
        <f>ROUNDDOWN(IF((O414*Q414)&gt;'Info Sheet'!$B$21,'Info Sheet'!$B$21,(O414*Q414)),0)</f>
        <v>109</v>
      </c>
      <c r="S414">
        <f t="shared" si="71"/>
        <v>2490.65</v>
      </c>
      <c r="T414">
        <f t="shared" si="72"/>
        <v>1530.65</v>
      </c>
      <c r="Y414" s="44">
        <v>361</v>
      </c>
      <c r="Z414" s="32">
        <v>0.9730322703997436</v>
      </c>
      <c r="AA414" s="32">
        <f t="shared" si="78"/>
        <v>220</v>
      </c>
      <c r="AB414" t="str">
        <f>LOOKUP(Z414,'Info Sheet'!$L$2:$L$3,'Info Sheet'!$J$2:$J$3)</f>
        <v>Non-Rainy</v>
      </c>
      <c r="AC414">
        <f>IF(AB414='Info Sheet'!$J$3,'Info Sheet'!$M$3,'Info Sheet'!$M$2)</f>
        <v>1</v>
      </c>
      <c r="AD414">
        <f>ROUNDDOWN(IF((AA414*AC414)&gt;'Info Sheet'!$B$21,'Info Sheet'!$B$21,(AA414*AC414)),0)</f>
        <v>188</v>
      </c>
      <c r="AE414">
        <f t="shared" si="73"/>
        <v>4295.8</v>
      </c>
      <c r="AF414">
        <f t="shared" si="74"/>
        <v>3335.8</v>
      </c>
      <c r="AK414" s="44">
        <v>361</v>
      </c>
      <c r="AL414" s="51">
        <v>0.31575502</v>
      </c>
      <c r="AM414" s="32">
        <f t="shared" si="79"/>
        <v>158</v>
      </c>
      <c r="AN414" t="str">
        <f>LOOKUP(AL414,'Info Sheet'!$L$2:$L$3,'Info Sheet'!$J$2:$J$3)</f>
        <v>Rainy, p</v>
      </c>
      <c r="AO414">
        <f>IF(AN414='Info Sheet'!$J$3,'Info Sheet'!$M$3,'Info Sheet'!$M$2)</f>
        <v>0.7</v>
      </c>
      <c r="AP414">
        <f>ROUNDDOWN(IF((AM414*AO414)&gt;'Info Sheet'!$B$21,'Info Sheet'!$B$21,(AM414*AO414)),0)</f>
        <v>110</v>
      </c>
      <c r="AQ414">
        <f t="shared" si="75"/>
        <v>2513.5</v>
      </c>
      <c r="AR414">
        <f t="shared" si="76"/>
        <v>1553.5</v>
      </c>
    </row>
    <row r="415" spans="1:44">
      <c r="A415" s="44">
        <v>362</v>
      </c>
      <c r="B415" s="32">
        <v>0.83392444729290194</v>
      </c>
      <c r="C415" s="32">
        <f t="shared" si="77"/>
        <v>171</v>
      </c>
      <c r="D415" t="str">
        <f>LOOKUP(B415,'Info Sheet'!$L$2:$L$3,'Info Sheet'!$J$2:$J$3)</f>
        <v>Non-Rainy</v>
      </c>
      <c r="E415">
        <f>IF(D415='Info Sheet'!$J$3,'Info Sheet'!$M$3,'Info Sheet'!$M$2)</f>
        <v>1</v>
      </c>
      <c r="F415">
        <f>ROUNDDOWN(IF((C415*E415)&gt;'Info Sheet'!$B$21,'Info Sheet'!$B$21,(C415*E415)),0)</f>
        <v>171</v>
      </c>
      <c r="G415">
        <f t="shared" si="80"/>
        <v>3907.3500000000004</v>
      </c>
      <c r="H415">
        <f t="shared" si="69"/>
        <v>2947.3500000000004</v>
      </c>
      <c r="M415" s="44">
        <v>362</v>
      </c>
      <c r="N415" s="32">
        <v>0.12793402636380891</v>
      </c>
      <c r="O415" s="32">
        <f t="shared" si="70"/>
        <v>152</v>
      </c>
      <c r="P415" t="str">
        <f>LOOKUP(N415,'Info Sheet'!$L$2:$L$3,'Info Sheet'!$J$2:$J$3)</f>
        <v>Rainy, p</v>
      </c>
      <c r="Q415">
        <f>IF(P415='Info Sheet'!$J$3,'Info Sheet'!$M$3,'Info Sheet'!$M$2)</f>
        <v>0.7</v>
      </c>
      <c r="R415">
        <f>ROUNDDOWN(IF((O415*Q415)&gt;'Info Sheet'!$B$21,'Info Sheet'!$B$21,(O415*Q415)),0)</f>
        <v>106</v>
      </c>
      <c r="S415">
        <f t="shared" si="71"/>
        <v>2422.1000000000004</v>
      </c>
      <c r="T415">
        <f t="shared" si="72"/>
        <v>1462.1000000000004</v>
      </c>
      <c r="Y415" s="44">
        <v>362</v>
      </c>
      <c r="Z415" s="32">
        <v>0.34228218935417387</v>
      </c>
      <c r="AA415" s="32">
        <f t="shared" si="78"/>
        <v>179</v>
      </c>
      <c r="AB415" t="str">
        <f>LOOKUP(Z415,'Info Sheet'!$L$2:$L$3,'Info Sheet'!$J$2:$J$3)</f>
        <v>Rainy, p</v>
      </c>
      <c r="AC415">
        <f>IF(AB415='Info Sheet'!$J$3,'Info Sheet'!$M$3,'Info Sheet'!$M$2)</f>
        <v>0.7</v>
      </c>
      <c r="AD415">
        <f>ROUNDDOWN(IF((AA415*AC415)&gt;'Info Sheet'!$B$21,'Info Sheet'!$B$21,(AA415*AC415)),0)</f>
        <v>125</v>
      </c>
      <c r="AE415">
        <f t="shared" si="73"/>
        <v>2856.25</v>
      </c>
      <c r="AF415">
        <f t="shared" si="74"/>
        <v>1896.25</v>
      </c>
      <c r="AK415" s="44">
        <v>362</v>
      </c>
      <c r="AL415" s="51">
        <v>0.67058715999999996</v>
      </c>
      <c r="AM415" s="32">
        <f t="shared" si="79"/>
        <v>173</v>
      </c>
      <c r="AN415" t="str">
        <f>LOOKUP(AL415,'Info Sheet'!$L$2:$L$3,'Info Sheet'!$J$2:$J$3)</f>
        <v>Non-Rainy</v>
      </c>
      <c r="AO415">
        <f>IF(AN415='Info Sheet'!$J$3,'Info Sheet'!$M$3,'Info Sheet'!$M$2)</f>
        <v>1</v>
      </c>
      <c r="AP415">
        <f>ROUNDDOWN(IF((AM415*AO415)&gt;'Info Sheet'!$B$21,'Info Sheet'!$B$21,(AM415*AO415)),0)</f>
        <v>173</v>
      </c>
      <c r="AQ415">
        <f t="shared" si="75"/>
        <v>3953.05</v>
      </c>
      <c r="AR415">
        <f t="shared" si="76"/>
        <v>2993.05</v>
      </c>
    </row>
    <row r="416" spans="1:44">
      <c r="A416" s="44">
        <v>363</v>
      </c>
      <c r="B416" s="32">
        <v>0.85678664651677228</v>
      </c>
      <c r="C416" s="32">
        <f t="shared" si="77"/>
        <v>173</v>
      </c>
      <c r="D416" t="str">
        <f>LOOKUP(B416,'Info Sheet'!$L$2:$L$3,'Info Sheet'!$J$2:$J$3)</f>
        <v>Non-Rainy</v>
      </c>
      <c r="E416">
        <f>IF(D416='Info Sheet'!$J$3,'Info Sheet'!$M$3,'Info Sheet'!$M$2)</f>
        <v>1</v>
      </c>
      <c r="F416">
        <f>ROUNDDOWN(IF((C416*E416)&gt;'Info Sheet'!$B$21,'Info Sheet'!$B$21,(C416*E416)),0)</f>
        <v>173</v>
      </c>
      <c r="G416">
        <f t="shared" si="80"/>
        <v>3953.05</v>
      </c>
      <c r="H416">
        <f t="shared" si="69"/>
        <v>2993.05</v>
      </c>
      <c r="M416" s="44">
        <v>363</v>
      </c>
      <c r="N416" s="32">
        <v>0.27706940671112512</v>
      </c>
      <c r="O416" s="32">
        <f t="shared" si="70"/>
        <v>161</v>
      </c>
      <c r="P416" t="str">
        <f>LOOKUP(N416,'Info Sheet'!$L$2:$L$3,'Info Sheet'!$J$2:$J$3)</f>
        <v>Rainy, p</v>
      </c>
      <c r="Q416">
        <f>IF(P416='Info Sheet'!$J$3,'Info Sheet'!$M$3,'Info Sheet'!$M$2)</f>
        <v>0.7</v>
      </c>
      <c r="R416">
        <f>ROUNDDOWN(IF((O416*Q416)&gt;'Info Sheet'!$B$21,'Info Sheet'!$B$21,(O416*Q416)),0)</f>
        <v>112</v>
      </c>
      <c r="S416">
        <f t="shared" si="71"/>
        <v>2559.2000000000003</v>
      </c>
      <c r="T416">
        <f t="shared" si="72"/>
        <v>1599.2000000000003</v>
      </c>
      <c r="Y416" s="44">
        <v>363</v>
      </c>
      <c r="Z416" s="32">
        <v>0.81677800017158897</v>
      </c>
      <c r="AA416" s="32">
        <f t="shared" si="78"/>
        <v>202</v>
      </c>
      <c r="AB416" t="str">
        <f>LOOKUP(Z416,'Info Sheet'!$L$2:$L$3,'Info Sheet'!$J$2:$J$3)</f>
        <v>Non-Rainy</v>
      </c>
      <c r="AC416">
        <f>IF(AB416='Info Sheet'!$J$3,'Info Sheet'!$M$3,'Info Sheet'!$M$2)</f>
        <v>1</v>
      </c>
      <c r="AD416">
        <f>ROUNDDOWN(IF((AA416*AC416)&gt;'Info Sheet'!$B$21,'Info Sheet'!$B$21,(AA416*AC416)),0)</f>
        <v>188</v>
      </c>
      <c r="AE416">
        <f t="shared" si="73"/>
        <v>4295.8</v>
      </c>
      <c r="AF416">
        <f t="shared" si="74"/>
        <v>3335.8</v>
      </c>
      <c r="AK416" s="44">
        <v>363</v>
      </c>
      <c r="AL416" s="51">
        <v>3.5849529999999998E-2</v>
      </c>
      <c r="AM416" s="32">
        <f t="shared" si="79"/>
        <v>136</v>
      </c>
      <c r="AN416" t="str">
        <f>LOOKUP(AL416,'Info Sheet'!$L$2:$L$3,'Info Sheet'!$J$2:$J$3)</f>
        <v>Rainy, p</v>
      </c>
      <c r="AO416">
        <f>IF(AN416='Info Sheet'!$J$3,'Info Sheet'!$M$3,'Info Sheet'!$M$2)</f>
        <v>0.7</v>
      </c>
      <c r="AP416">
        <f>ROUNDDOWN(IF((AM416*AO416)&gt;'Info Sheet'!$B$21,'Info Sheet'!$B$21,(AM416*AO416)),0)</f>
        <v>95</v>
      </c>
      <c r="AQ416">
        <f t="shared" si="75"/>
        <v>2170.75</v>
      </c>
      <c r="AR416">
        <f t="shared" si="76"/>
        <v>1210.75</v>
      </c>
    </row>
    <row r="417" spans="1:44">
      <c r="A417" s="44">
        <v>364</v>
      </c>
      <c r="B417" s="32">
        <v>0.18044476554735744</v>
      </c>
      <c r="C417" s="32">
        <f t="shared" si="77"/>
        <v>141</v>
      </c>
      <c r="D417" t="str">
        <f>LOOKUP(B417,'Info Sheet'!$L$2:$L$3,'Info Sheet'!$J$2:$J$3)</f>
        <v>Rainy, p</v>
      </c>
      <c r="E417">
        <f>IF(D417='Info Sheet'!$J$3,'Info Sheet'!$M$3,'Info Sheet'!$M$2)</f>
        <v>0.7</v>
      </c>
      <c r="F417">
        <f>ROUNDDOWN(IF((C417*E417)&gt;'Info Sheet'!$B$21,'Info Sheet'!$B$21,(C417*E417)),0)</f>
        <v>98</v>
      </c>
      <c r="G417">
        <f t="shared" si="80"/>
        <v>2239.3000000000002</v>
      </c>
      <c r="H417">
        <f t="shared" si="69"/>
        <v>1279.3000000000002</v>
      </c>
      <c r="M417" s="44">
        <v>364</v>
      </c>
      <c r="N417" s="32">
        <v>0.15687554660599812</v>
      </c>
      <c r="O417" s="32">
        <f t="shared" si="70"/>
        <v>154</v>
      </c>
      <c r="P417" t="str">
        <f>LOOKUP(N417,'Info Sheet'!$L$2:$L$3,'Info Sheet'!$J$2:$J$3)</f>
        <v>Rainy, p</v>
      </c>
      <c r="Q417">
        <f>IF(P417='Info Sheet'!$J$3,'Info Sheet'!$M$3,'Info Sheet'!$M$2)</f>
        <v>0.7</v>
      </c>
      <c r="R417">
        <f>ROUNDDOWN(IF((O417*Q417)&gt;'Info Sheet'!$B$21,'Info Sheet'!$B$21,(O417*Q417)),0)</f>
        <v>107</v>
      </c>
      <c r="S417">
        <f t="shared" si="71"/>
        <v>2444.9500000000003</v>
      </c>
      <c r="T417">
        <f t="shared" si="72"/>
        <v>1484.9500000000003</v>
      </c>
      <c r="Y417" s="44">
        <v>364</v>
      </c>
      <c r="Z417" s="32">
        <v>0.57615151911816176</v>
      </c>
      <c r="AA417" s="32">
        <f t="shared" si="78"/>
        <v>189</v>
      </c>
      <c r="AB417" t="str">
        <f>LOOKUP(Z417,'Info Sheet'!$L$2:$L$3,'Info Sheet'!$J$2:$J$3)</f>
        <v>Non-Rainy</v>
      </c>
      <c r="AC417">
        <f>IF(AB417='Info Sheet'!$J$3,'Info Sheet'!$M$3,'Info Sheet'!$M$2)</f>
        <v>1</v>
      </c>
      <c r="AD417">
        <f>ROUNDDOWN(IF((AA417*AC417)&gt;'Info Sheet'!$B$21,'Info Sheet'!$B$21,(AA417*AC417)),0)</f>
        <v>188</v>
      </c>
      <c r="AE417">
        <f t="shared" si="73"/>
        <v>4295.8</v>
      </c>
      <c r="AF417">
        <f t="shared" si="74"/>
        <v>3335.8</v>
      </c>
      <c r="AK417" s="44">
        <v>364</v>
      </c>
      <c r="AL417" s="51">
        <v>0.75112608000000003</v>
      </c>
      <c r="AM417" s="32">
        <f t="shared" si="79"/>
        <v>177</v>
      </c>
      <c r="AN417" t="str">
        <f>LOOKUP(AL417,'Info Sheet'!$L$2:$L$3,'Info Sheet'!$J$2:$J$3)</f>
        <v>Non-Rainy</v>
      </c>
      <c r="AO417">
        <f>IF(AN417='Info Sheet'!$J$3,'Info Sheet'!$M$3,'Info Sheet'!$M$2)</f>
        <v>1</v>
      </c>
      <c r="AP417">
        <f>ROUNDDOWN(IF((AM417*AO417)&gt;'Info Sheet'!$B$21,'Info Sheet'!$B$21,(AM417*AO417)),0)</f>
        <v>177</v>
      </c>
      <c r="AQ417">
        <f t="shared" si="75"/>
        <v>4044.4500000000003</v>
      </c>
      <c r="AR417">
        <f t="shared" si="76"/>
        <v>3084.4500000000003</v>
      </c>
    </row>
    <row r="418" spans="1:44">
      <c r="A418" s="44">
        <v>365</v>
      </c>
      <c r="B418" s="32">
        <v>0.5655775555512742</v>
      </c>
      <c r="C418" s="32">
        <f t="shared" si="77"/>
        <v>158</v>
      </c>
      <c r="D418" t="str">
        <f>LOOKUP(B418,'Info Sheet'!$L$2:$L$3,'Info Sheet'!$J$2:$J$3)</f>
        <v>Non-Rainy</v>
      </c>
      <c r="E418">
        <f>IF(D418='Info Sheet'!$J$3,'Info Sheet'!$M$3,'Info Sheet'!$M$2)</f>
        <v>1</v>
      </c>
      <c r="F418">
        <f>ROUNDDOWN(IF((C418*E418)&gt;'Info Sheet'!$B$21,'Info Sheet'!$B$21,(C418*E418)),0)</f>
        <v>158</v>
      </c>
      <c r="G418">
        <f t="shared" si="80"/>
        <v>3610.3</v>
      </c>
      <c r="H418">
        <f t="shared" si="69"/>
        <v>2650.3</v>
      </c>
      <c r="M418" s="44">
        <v>365</v>
      </c>
      <c r="N418" s="32">
        <v>0.76159590891441908</v>
      </c>
      <c r="O418" s="32">
        <f t="shared" si="70"/>
        <v>183</v>
      </c>
      <c r="P418" t="str">
        <f>LOOKUP(N418,'Info Sheet'!$L$2:$L$3,'Info Sheet'!$J$2:$J$3)</f>
        <v>Non-Rainy</v>
      </c>
      <c r="Q418">
        <f>IF(P418='Info Sheet'!$J$3,'Info Sheet'!$M$3,'Info Sheet'!$M$2)</f>
        <v>1</v>
      </c>
      <c r="R418">
        <f>ROUNDDOWN(IF((O418*Q418)&gt;'Info Sheet'!$B$21,'Info Sheet'!$B$21,(O418*Q418)),0)</f>
        <v>183</v>
      </c>
      <c r="S418">
        <f t="shared" si="71"/>
        <v>4181.55</v>
      </c>
      <c r="T418">
        <f t="shared" si="72"/>
        <v>3221.55</v>
      </c>
      <c r="Y418" s="44">
        <v>365</v>
      </c>
      <c r="Z418" s="32">
        <v>0.22432995805558686</v>
      </c>
      <c r="AA418" s="32">
        <f t="shared" si="78"/>
        <v>172</v>
      </c>
      <c r="AB418" t="str">
        <f>LOOKUP(Z418,'Info Sheet'!$L$2:$L$3,'Info Sheet'!$J$2:$J$3)</f>
        <v>Rainy, p</v>
      </c>
      <c r="AC418">
        <f>IF(AB418='Info Sheet'!$J$3,'Info Sheet'!$M$3,'Info Sheet'!$M$2)</f>
        <v>0.7</v>
      </c>
      <c r="AD418">
        <f>ROUNDDOWN(IF((AA418*AC418)&gt;'Info Sheet'!$B$21,'Info Sheet'!$B$21,(AA418*AC418)),0)</f>
        <v>120</v>
      </c>
      <c r="AE418">
        <f t="shared" si="73"/>
        <v>2742</v>
      </c>
      <c r="AF418">
        <f t="shared" si="74"/>
        <v>1782</v>
      </c>
      <c r="AK418" s="44">
        <v>365</v>
      </c>
      <c r="AL418" s="51">
        <v>1.38328E-3</v>
      </c>
      <c r="AM418" s="32">
        <f t="shared" si="79"/>
        <v>117</v>
      </c>
      <c r="AN418" t="str">
        <f>LOOKUP(AL418,'Info Sheet'!$L$2:$L$3,'Info Sheet'!$J$2:$J$3)</f>
        <v>Rainy, p</v>
      </c>
      <c r="AO418">
        <f>IF(AN418='Info Sheet'!$J$3,'Info Sheet'!$M$3,'Info Sheet'!$M$2)</f>
        <v>0.7</v>
      </c>
      <c r="AP418">
        <f>ROUNDDOWN(IF((AM418*AO418)&gt;'Info Sheet'!$B$21,'Info Sheet'!$B$21,(AM418*AO418)),0)</f>
        <v>81</v>
      </c>
      <c r="AQ418">
        <f t="shared" si="75"/>
        <v>1850.8500000000001</v>
      </c>
      <c r="AR418">
        <f t="shared" si="76"/>
        <v>890.85000000000014</v>
      </c>
    </row>
    <row r="419" spans="1:44">
      <c r="A419" s="44">
        <v>366</v>
      </c>
      <c r="B419" s="32">
        <v>0.91630010184299393</v>
      </c>
      <c r="C419" s="32">
        <f t="shared" si="77"/>
        <v>178</v>
      </c>
      <c r="D419" t="str">
        <f>LOOKUP(B419,'Info Sheet'!$L$2:$L$3,'Info Sheet'!$J$2:$J$3)</f>
        <v>Non-Rainy</v>
      </c>
      <c r="E419">
        <f>IF(D419='Info Sheet'!$J$3,'Info Sheet'!$M$3,'Info Sheet'!$M$2)</f>
        <v>1</v>
      </c>
      <c r="F419">
        <f>ROUNDDOWN(IF((C419*E419)&gt;'Info Sheet'!$B$21,'Info Sheet'!$B$21,(C419*E419)),0)</f>
        <v>178</v>
      </c>
      <c r="G419">
        <f t="shared" si="80"/>
        <v>4067.3</v>
      </c>
      <c r="H419">
        <f t="shared" si="69"/>
        <v>3107.3</v>
      </c>
      <c r="M419" s="44">
        <v>366</v>
      </c>
      <c r="N419" s="32">
        <v>0.45611141760310459</v>
      </c>
      <c r="O419" s="32">
        <f t="shared" si="70"/>
        <v>169</v>
      </c>
      <c r="P419" t="str">
        <f>LOOKUP(N419,'Info Sheet'!$L$2:$L$3,'Info Sheet'!$J$2:$J$3)</f>
        <v>Non-Rainy</v>
      </c>
      <c r="Q419">
        <f>IF(P419='Info Sheet'!$J$3,'Info Sheet'!$M$3,'Info Sheet'!$M$2)</f>
        <v>1</v>
      </c>
      <c r="R419">
        <f>ROUNDDOWN(IF((O419*Q419)&gt;'Info Sheet'!$B$21,'Info Sheet'!$B$21,(O419*Q419)),0)</f>
        <v>169</v>
      </c>
      <c r="S419">
        <f t="shared" si="71"/>
        <v>3861.65</v>
      </c>
      <c r="T419">
        <f t="shared" si="72"/>
        <v>2901.65</v>
      </c>
      <c r="Y419" s="44">
        <v>366</v>
      </c>
      <c r="Z419" s="32">
        <v>0.75432437969414612</v>
      </c>
      <c r="AA419" s="32">
        <f t="shared" si="78"/>
        <v>198</v>
      </c>
      <c r="AB419" t="str">
        <f>LOOKUP(Z419,'Info Sheet'!$L$2:$L$3,'Info Sheet'!$J$2:$J$3)</f>
        <v>Non-Rainy</v>
      </c>
      <c r="AC419">
        <f>IF(AB419='Info Sheet'!$J$3,'Info Sheet'!$M$3,'Info Sheet'!$M$2)</f>
        <v>1</v>
      </c>
      <c r="AD419">
        <f>ROUNDDOWN(IF((AA419*AC419)&gt;'Info Sheet'!$B$21,'Info Sheet'!$B$21,(AA419*AC419)),0)</f>
        <v>188</v>
      </c>
      <c r="AE419">
        <f t="shared" si="73"/>
        <v>4295.8</v>
      </c>
      <c r="AF419">
        <f t="shared" si="74"/>
        <v>3335.8</v>
      </c>
      <c r="AK419" s="44">
        <v>366</v>
      </c>
      <c r="AL419" s="51">
        <v>5.2024729999999998E-2</v>
      </c>
      <c r="AM419" s="32">
        <f t="shared" si="79"/>
        <v>139</v>
      </c>
      <c r="AN419" t="str">
        <f>LOOKUP(AL419,'Info Sheet'!$L$2:$L$3,'Info Sheet'!$J$2:$J$3)</f>
        <v>Rainy, p</v>
      </c>
      <c r="AO419">
        <f>IF(AN419='Info Sheet'!$J$3,'Info Sheet'!$M$3,'Info Sheet'!$M$2)</f>
        <v>0.7</v>
      </c>
      <c r="AP419">
        <f>ROUNDDOWN(IF((AM419*AO419)&gt;'Info Sheet'!$B$21,'Info Sheet'!$B$21,(AM419*AO419)),0)</f>
        <v>97</v>
      </c>
      <c r="AQ419">
        <f t="shared" si="75"/>
        <v>2216.4500000000003</v>
      </c>
      <c r="AR419">
        <f t="shared" si="76"/>
        <v>1256.4500000000003</v>
      </c>
    </row>
    <row r="420" spans="1:44">
      <c r="A420" s="44">
        <v>367</v>
      </c>
      <c r="B420" s="32">
        <v>0.76531203926893132</v>
      </c>
      <c r="C420" s="32">
        <f t="shared" si="77"/>
        <v>167</v>
      </c>
      <c r="D420" t="str">
        <f>LOOKUP(B420,'Info Sheet'!$L$2:$L$3,'Info Sheet'!$J$2:$J$3)</f>
        <v>Non-Rainy</v>
      </c>
      <c r="E420">
        <f>IF(D420='Info Sheet'!$J$3,'Info Sheet'!$M$3,'Info Sheet'!$M$2)</f>
        <v>1</v>
      </c>
      <c r="F420">
        <f>ROUNDDOWN(IF((C420*E420)&gt;'Info Sheet'!$B$21,'Info Sheet'!$B$21,(C420*E420)),0)</f>
        <v>167</v>
      </c>
      <c r="G420">
        <f t="shared" si="80"/>
        <v>3815.9500000000003</v>
      </c>
      <c r="H420">
        <f t="shared" si="69"/>
        <v>2855.9500000000003</v>
      </c>
      <c r="M420" s="44">
        <v>367</v>
      </c>
      <c r="N420" s="32">
        <v>0.28897120723005842</v>
      </c>
      <c r="O420" s="32">
        <f t="shared" si="70"/>
        <v>161</v>
      </c>
      <c r="P420" t="str">
        <f>LOOKUP(N420,'Info Sheet'!$L$2:$L$3,'Info Sheet'!$J$2:$J$3)</f>
        <v>Rainy, p</v>
      </c>
      <c r="Q420">
        <f>IF(P420='Info Sheet'!$J$3,'Info Sheet'!$M$3,'Info Sheet'!$M$2)</f>
        <v>0.7</v>
      </c>
      <c r="R420">
        <f>ROUNDDOWN(IF((O420*Q420)&gt;'Info Sheet'!$B$21,'Info Sheet'!$B$21,(O420*Q420)),0)</f>
        <v>112</v>
      </c>
      <c r="S420">
        <f t="shared" si="71"/>
        <v>2559.2000000000003</v>
      </c>
      <c r="T420">
        <f t="shared" si="72"/>
        <v>1599.2000000000003</v>
      </c>
      <c r="Y420" s="44">
        <v>367</v>
      </c>
      <c r="Z420" s="32">
        <v>6.1572144883637048E-2</v>
      </c>
      <c r="AA420" s="32">
        <f t="shared" si="78"/>
        <v>159</v>
      </c>
      <c r="AB420" t="str">
        <f>LOOKUP(Z420,'Info Sheet'!$L$2:$L$3,'Info Sheet'!$J$2:$J$3)</f>
        <v>Rainy, p</v>
      </c>
      <c r="AC420">
        <f>IF(AB420='Info Sheet'!$J$3,'Info Sheet'!$M$3,'Info Sheet'!$M$2)</f>
        <v>0.7</v>
      </c>
      <c r="AD420">
        <f>ROUNDDOWN(IF((AA420*AC420)&gt;'Info Sheet'!$B$21,'Info Sheet'!$B$21,(AA420*AC420)),0)</f>
        <v>111</v>
      </c>
      <c r="AE420">
        <f t="shared" si="73"/>
        <v>2536.3500000000004</v>
      </c>
      <c r="AF420">
        <f t="shared" si="74"/>
        <v>1576.3500000000004</v>
      </c>
      <c r="AK420" s="44">
        <v>367</v>
      </c>
      <c r="AL420" s="51">
        <v>0.89844486000000001</v>
      </c>
      <c r="AM420" s="32">
        <f t="shared" si="79"/>
        <v>187</v>
      </c>
      <c r="AN420" t="str">
        <f>LOOKUP(AL420,'Info Sheet'!$L$2:$L$3,'Info Sheet'!$J$2:$J$3)</f>
        <v>Non-Rainy</v>
      </c>
      <c r="AO420">
        <f>IF(AN420='Info Sheet'!$J$3,'Info Sheet'!$M$3,'Info Sheet'!$M$2)</f>
        <v>1</v>
      </c>
      <c r="AP420">
        <f>ROUNDDOWN(IF((AM420*AO420)&gt;'Info Sheet'!$B$21,'Info Sheet'!$B$21,(AM420*AO420)),0)</f>
        <v>187</v>
      </c>
      <c r="AQ420">
        <f t="shared" si="75"/>
        <v>4272.95</v>
      </c>
      <c r="AR420">
        <f t="shared" si="76"/>
        <v>3312.95</v>
      </c>
    </row>
    <row r="421" spans="1:44">
      <c r="A421" s="44">
        <v>368</v>
      </c>
      <c r="B421" s="32">
        <v>0.99172673068942452</v>
      </c>
      <c r="C421" s="32">
        <f t="shared" si="77"/>
        <v>194</v>
      </c>
      <c r="D421" t="str">
        <f>LOOKUP(B421,'Info Sheet'!$L$2:$L$3,'Info Sheet'!$J$2:$J$3)</f>
        <v>Non-Rainy</v>
      </c>
      <c r="E421">
        <f>IF(D421='Info Sheet'!$J$3,'Info Sheet'!$M$3,'Info Sheet'!$M$2)</f>
        <v>1</v>
      </c>
      <c r="F421">
        <f>ROUNDDOWN(IF((C421*E421)&gt;'Info Sheet'!$B$21,'Info Sheet'!$B$21,(C421*E421)),0)</f>
        <v>188</v>
      </c>
      <c r="G421">
        <f t="shared" si="80"/>
        <v>4295.8</v>
      </c>
      <c r="H421">
        <f t="shared" si="69"/>
        <v>3335.8</v>
      </c>
      <c r="M421" s="44">
        <v>368</v>
      </c>
      <c r="N421" s="32">
        <v>0.55837702917583243</v>
      </c>
      <c r="O421" s="32">
        <f t="shared" si="70"/>
        <v>173</v>
      </c>
      <c r="P421" t="str">
        <f>LOOKUP(N421,'Info Sheet'!$L$2:$L$3,'Info Sheet'!$J$2:$J$3)</f>
        <v>Non-Rainy</v>
      </c>
      <c r="Q421">
        <f>IF(P421='Info Sheet'!$J$3,'Info Sheet'!$M$3,'Info Sheet'!$M$2)</f>
        <v>1</v>
      </c>
      <c r="R421">
        <f>ROUNDDOWN(IF((O421*Q421)&gt;'Info Sheet'!$B$21,'Info Sheet'!$B$21,(O421*Q421)),0)</f>
        <v>173</v>
      </c>
      <c r="S421">
        <f t="shared" si="71"/>
        <v>3953.05</v>
      </c>
      <c r="T421">
        <f t="shared" si="72"/>
        <v>2993.05</v>
      </c>
      <c r="Y421" s="44">
        <v>368</v>
      </c>
      <c r="Z421" s="32">
        <v>0.26430431361611806</v>
      </c>
      <c r="AA421" s="32">
        <f t="shared" si="78"/>
        <v>175</v>
      </c>
      <c r="AB421" t="str">
        <f>LOOKUP(Z421,'Info Sheet'!$L$2:$L$3,'Info Sheet'!$J$2:$J$3)</f>
        <v>Rainy, p</v>
      </c>
      <c r="AC421">
        <f>IF(AB421='Info Sheet'!$J$3,'Info Sheet'!$M$3,'Info Sheet'!$M$2)</f>
        <v>0.7</v>
      </c>
      <c r="AD421">
        <f>ROUNDDOWN(IF((AA421*AC421)&gt;'Info Sheet'!$B$21,'Info Sheet'!$B$21,(AA421*AC421)),0)</f>
        <v>122</v>
      </c>
      <c r="AE421">
        <f t="shared" si="73"/>
        <v>2787.7000000000003</v>
      </c>
      <c r="AF421">
        <f t="shared" si="74"/>
        <v>1827.7000000000003</v>
      </c>
      <c r="AK421" s="44">
        <v>368</v>
      </c>
      <c r="AL421" s="51">
        <v>0.88601079999999999</v>
      </c>
      <c r="AM421" s="32">
        <f t="shared" si="79"/>
        <v>186</v>
      </c>
      <c r="AN421" t="str">
        <f>LOOKUP(AL421,'Info Sheet'!$L$2:$L$3,'Info Sheet'!$J$2:$J$3)</f>
        <v>Non-Rainy</v>
      </c>
      <c r="AO421">
        <f>IF(AN421='Info Sheet'!$J$3,'Info Sheet'!$M$3,'Info Sheet'!$M$2)</f>
        <v>1</v>
      </c>
      <c r="AP421">
        <f>ROUNDDOWN(IF((AM421*AO421)&gt;'Info Sheet'!$B$21,'Info Sheet'!$B$21,(AM421*AO421)),0)</f>
        <v>186</v>
      </c>
      <c r="AQ421">
        <f t="shared" si="75"/>
        <v>4250.1000000000004</v>
      </c>
      <c r="AR421">
        <f t="shared" si="76"/>
        <v>3290.1000000000004</v>
      </c>
    </row>
    <row r="422" spans="1:44">
      <c r="A422" s="44">
        <v>369</v>
      </c>
      <c r="B422" s="32">
        <v>0.77570485350190232</v>
      </c>
      <c r="C422" s="32">
        <f t="shared" si="77"/>
        <v>168</v>
      </c>
      <c r="D422" t="str">
        <f>LOOKUP(B422,'Info Sheet'!$L$2:$L$3,'Info Sheet'!$J$2:$J$3)</f>
        <v>Non-Rainy</v>
      </c>
      <c r="E422">
        <f>IF(D422='Info Sheet'!$J$3,'Info Sheet'!$M$3,'Info Sheet'!$M$2)</f>
        <v>1</v>
      </c>
      <c r="F422">
        <f>ROUNDDOWN(IF((C422*E422)&gt;'Info Sheet'!$B$21,'Info Sheet'!$B$21,(C422*E422)),0)</f>
        <v>168</v>
      </c>
      <c r="G422">
        <f t="shared" si="80"/>
        <v>3838.8</v>
      </c>
      <c r="H422">
        <f t="shared" si="69"/>
        <v>2878.8</v>
      </c>
      <c r="M422" s="44">
        <v>369</v>
      </c>
      <c r="N422" s="32">
        <v>0.70263949402368553</v>
      </c>
      <c r="O422" s="32">
        <f t="shared" si="70"/>
        <v>180</v>
      </c>
      <c r="P422" t="str">
        <f>LOOKUP(N422,'Info Sheet'!$L$2:$L$3,'Info Sheet'!$J$2:$J$3)</f>
        <v>Non-Rainy</v>
      </c>
      <c r="Q422">
        <f>IF(P422='Info Sheet'!$J$3,'Info Sheet'!$M$3,'Info Sheet'!$M$2)</f>
        <v>1</v>
      </c>
      <c r="R422">
        <f>ROUNDDOWN(IF((O422*Q422)&gt;'Info Sheet'!$B$21,'Info Sheet'!$B$21,(O422*Q422)),0)</f>
        <v>180</v>
      </c>
      <c r="S422">
        <f t="shared" si="71"/>
        <v>4113</v>
      </c>
      <c r="T422">
        <f t="shared" si="72"/>
        <v>3153</v>
      </c>
      <c r="Y422" s="44">
        <v>369</v>
      </c>
      <c r="Z422" s="32">
        <v>0.98740743584769608</v>
      </c>
      <c r="AA422" s="32">
        <f t="shared" si="78"/>
        <v>226</v>
      </c>
      <c r="AB422" t="str">
        <f>LOOKUP(Z422,'Info Sheet'!$L$2:$L$3,'Info Sheet'!$J$2:$J$3)</f>
        <v>Non-Rainy</v>
      </c>
      <c r="AC422">
        <f>IF(AB422='Info Sheet'!$J$3,'Info Sheet'!$M$3,'Info Sheet'!$M$2)</f>
        <v>1</v>
      </c>
      <c r="AD422">
        <f>ROUNDDOWN(IF((AA422*AC422)&gt;'Info Sheet'!$B$21,'Info Sheet'!$B$21,(AA422*AC422)),0)</f>
        <v>188</v>
      </c>
      <c r="AE422">
        <f t="shared" si="73"/>
        <v>4295.8</v>
      </c>
      <c r="AF422">
        <f t="shared" si="74"/>
        <v>3335.8</v>
      </c>
      <c r="AK422" s="44">
        <v>369</v>
      </c>
      <c r="AL422" s="51">
        <v>0.49872874</v>
      </c>
      <c r="AM422" s="32">
        <f t="shared" si="79"/>
        <v>166</v>
      </c>
      <c r="AN422" t="str">
        <f>LOOKUP(AL422,'Info Sheet'!$L$2:$L$3,'Info Sheet'!$J$2:$J$3)</f>
        <v>Non-Rainy</v>
      </c>
      <c r="AO422">
        <f>IF(AN422='Info Sheet'!$J$3,'Info Sheet'!$M$3,'Info Sheet'!$M$2)</f>
        <v>1</v>
      </c>
      <c r="AP422">
        <f>ROUNDDOWN(IF((AM422*AO422)&gt;'Info Sheet'!$B$21,'Info Sheet'!$B$21,(AM422*AO422)),0)</f>
        <v>166</v>
      </c>
      <c r="AQ422">
        <f t="shared" si="75"/>
        <v>3793.1000000000004</v>
      </c>
      <c r="AR422">
        <f t="shared" si="76"/>
        <v>2833.1000000000004</v>
      </c>
    </row>
    <row r="423" spans="1:44">
      <c r="A423" s="44">
        <v>370</v>
      </c>
      <c r="B423" s="32">
        <v>0.3599223172100745</v>
      </c>
      <c r="C423" s="32">
        <f t="shared" si="77"/>
        <v>150</v>
      </c>
      <c r="D423" t="str">
        <f>LOOKUP(B423,'Info Sheet'!$L$2:$L$3,'Info Sheet'!$J$2:$J$3)</f>
        <v>Rainy, p</v>
      </c>
      <c r="E423">
        <f>IF(D423='Info Sheet'!$J$3,'Info Sheet'!$M$3,'Info Sheet'!$M$2)</f>
        <v>0.7</v>
      </c>
      <c r="F423">
        <f>ROUNDDOWN(IF((C423*E423)&gt;'Info Sheet'!$B$21,'Info Sheet'!$B$21,(C423*E423)),0)</f>
        <v>105</v>
      </c>
      <c r="G423">
        <f t="shared" si="80"/>
        <v>2399.25</v>
      </c>
      <c r="H423">
        <f t="shared" si="69"/>
        <v>1439.25</v>
      </c>
      <c r="M423" s="44">
        <v>370</v>
      </c>
      <c r="N423" s="32">
        <v>0.67718015780557905</v>
      </c>
      <c r="O423" s="32">
        <f t="shared" si="70"/>
        <v>178</v>
      </c>
      <c r="P423" t="str">
        <f>LOOKUP(N423,'Info Sheet'!$L$2:$L$3,'Info Sheet'!$J$2:$J$3)</f>
        <v>Non-Rainy</v>
      </c>
      <c r="Q423">
        <f>IF(P423='Info Sheet'!$J$3,'Info Sheet'!$M$3,'Info Sheet'!$M$2)</f>
        <v>1</v>
      </c>
      <c r="R423">
        <f>ROUNDDOWN(IF((O423*Q423)&gt;'Info Sheet'!$B$21,'Info Sheet'!$B$21,(O423*Q423)),0)</f>
        <v>178</v>
      </c>
      <c r="S423">
        <f t="shared" si="71"/>
        <v>4067.3</v>
      </c>
      <c r="T423">
        <f t="shared" si="72"/>
        <v>3107.3</v>
      </c>
      <c r="Y423" s="44">
        <v>370</v>
      </c>
      <c r="Z423" s="32">
        <v>7.6774407944888878E-2</v>
      </c>
      <c r="AA423" s="32">
        <f t="shared" si="78"/>
        <v>161</v>
      </c>
      <c r="AB423" t="str">
        <f>LOOKUP(Z423,'Info Sheet'!$L$2:$L$3,'Info Sheet'!$J$2:$J$3)</f>
        <v>Rainy, p</v>
      </c>
      <c r="AC423">
        <f>IF(AB423='Info Sheet'!$J$3,'Info Sheet'!$M$3,'Info Sheet'!$M$2)</f>
        <v>0.7</v>
      </c>
      <c r="AD423">
        <f>ROUNDDOWN(IF((AA423*AC423)&gt;'Info Sheet'!$B$21,'Info Sheet'!$B$21,(AA423*AC423)),0)</f>
        <v>112</v>
      </c>
      <c r="AE423">
        <f t="shared" si="73"/>
        <v>2559.2000000000003</v>
      </c>
      <c r="AF423">
        <f t="shared" si="74"/>
        <v>1599.2000000000003</v>
      </c>
      <c r="AK423" s="44">
        <v>370</v>
      </c>
      <c r="AL423" s="51">
        <v>0.70612293000000004</v>
      </c>
      <c r="AM423" s="32">
        <f t="shared" si="79"/>
        <v>175</v>
      </c>
      <c r="AN423" t="str">
        <f>LOOKUP(AL423,'Info Sheet'!$L$2:$L$3,'Info Sheet'!$J$2:$J$3)</f>
        <v>Non-Rainy</v>
      </c>
      <c r="AO423">
        <f>IF(AN423='Info Sheet'!$J$3,'Info Sheet'!$M$3,'Info Sheet'!$M$2)</f>
        <v>1</v>
      </c>
      <c r="AP423">
        <f>ROUNDDOWN(IF((AM423*AO423)&gt;'Info Sheet'!$B$21,'Info Sheet'!$B$21,(AM423*AO423)),0)</f>
        <v>175</v>
      </c>
      <c r="AQ423">
        <f t="shared" si="75"/>
        <v>3998.7500000000005</v>
      </c>
      <c r="AR423">
        <f t="shared" si="76"/>
        <v>3038.7500000000005</v>
      </c>
    </row>
    <row r="424" spans="1:44">
      <c r="A424" s="44">
        <v>371</v>
      </c>
      <c r="B424" s="32">
        <v>0.60480295706768938</v>
      </c>
      <c r="C424" s="32">
        <f t="shared" si="77"/>
        <v>160</v>
      </c>
      <c r="D424" t="str">
        <f>LOOKUP(B424,'Info Sheet'!$L$2:$L$3,'Info Sheet'!$J$2:$J$3)</f>
        <v>Non-Rainy</v>
      </c>
      <c r="E424">
        <f>IF(D424='Info Sheet'!$J$3,'Info Sheet'!$M$3,'Info Sheet'!$M$2)</f>
        <v>1</v>
      </c>
      <c r="F424">
        <f>ROUNDDOWN(IF((C424*E424)&gt;'Info Sheet'!$B$21,'Info Sheet'!$B$21,(C424*E424)),0)</f>
        <v>160</v>
      </c>
      <c r="G424">
        <f t="shared" si="80"/>
        <v>3656</v>
      </c>
      <c r="H424">
        <f t="shared" si="69"/>
        <v>2696</v>
      </c>
      <c r="M424" s="44">
        <v>371</v>
      </c>
      <c r="N424" s="32">
        <v>7.0033299055545672E-2</v>
      </c>
      <c r="O424" s="32">
        <f t="shared" si="70"/>
        <v>146</v>
      </c>
      <c r="P424" t="str">
        <f>LOOKUP(N424,'Info Sheet'!$L$2:$L$3,'Info Sheet'!$J$2:$J$3)</f>
        <v>Rainy, p</v>
      </c>
      <c r="Q424">
        <f>IF(P424='Info Sheet'!$J$3,'Info Sheet'!$M$3,'Info Sheet'!$M$2)</f>
        <v>0.7</v>
      </c>
      <c r="R424">
        <f>ROUNDDOWN(IF((O424*Q424)&gt;'Info Sheet'!$B$21,'Info Sheet'!$B$21,(O424*Q424)),0)</f>
        <v>102</v>
      </c>
      <c r="S424">
        <f t="shared" si="71"/>
        <v>2330.7000000000003</v>
      </c>
      <c r="T424">
        <f t="shared" si="72"/>
        <v>1370.7000000000003</v>
      </c>
      <c r="Y424" s="44">
        <v>371</v>
      </c>
      <c r="Z424" s="32">
        <v>0.99899975506350691</v>
      </c>
      <c r="AA424" s="32">
        <f t="shared" si="78"/>
        <v>241</v>
      </c>
      <c r="AB424" t="str">
        <f>LOOKUP(Z424,'Info Sheet'!$L$2:$L$3,'Info Sheet'!$J$2:$J$3)</f>
        <v>Non-Rainy</v>
      </c>
      <c r="AC424">
        <f>IF(AB424='Info Sheet'!$J$3,'Info Sheet'!$M$3,'Info Sheet'!$M$2)</f>
        <v>1</v>
      </c>
      <c r="AD424">
        <f>ROUNDDOWN(IF((AA424*AC424)&gt;'Info Sheet'!$B$21,'Info Sheet'!$B$21,(AA424*AC424)),0)</f>
        <v>188</v>
      </c>
      <c r="AE424">
        <f t="shared" si="73"/>
        <v>4295.8</v>
      </c>
      <c r="AF424">
        <f t="shared" si="74"/>
        <v>3335.8</v>
      </c>
      <c r="AK424" s="44">
        <v>371</v>
      </c>
      <c r="AL424" s="51">
        <v>0.12870292999999999</v>
      </c>
      <c r="AM424" s="32">
        <f t="shared" si="79"/>
        <v>147</v>
      </c>
      <c r="AN424" t="str">
        <f>LOOKUP(AL424,'Info Sheet'!$L$2:$L$3,'Info Sheet'!$J$2:$J$3)</f>
        <v>Rainy, p</v>
      </c>
      <c r="AO424">
        <f>IF(AN424='Info Sheet'!$J$3,'Info Sheet'!$M$3,'Info Sheet'!$M$2)</f>
        <v>0.7</v>
      </c>
      <c r="AP424">
        <f>ROUNDDOWN(IF((AM424*AO424)&gt;'Info Sheet'!$B$21,'Info Sheet'!$B$21,(AM424*AO424)),0)</f>
        <v>102</v>
      </c>
      <c r="AQ424">
        <f t="shared" si="75"/>
        <v>2330.7000000000003</v>
      </c>
      <c r="AR424">
        <f t="shared" si="76"/>
        <v>1370.7000000000003</v>
      </c>
    </row>
    <row r="425" spans="1:44">
      <c r="A425" s="44">
        <v>372</v>
      </c>
      <c r="B425" s="32">
        <v>0.12367830393007351</v>
      </c>
      <c r="C425" s="32">
        <f t="shared" si="77"/>
        <v>137</v>
      </c>
      <c r="D425" t="str">
        <f>LOOKUP(B425,'Info Sheet'!$L$2:$L$3,'Info Sheet'!$J$2:$J$3)</f>
        <v>Rainy, p</v>
      </c>
      <c r="E425">
        <f>IF(D425='Info Sheet'!$J$3,'Info Sheet'!$M$3,'Info Sheet'!$M$2)</f>
        <v>0.7</v>
      </c>
      <c r="F425">
        <f>ROUNDDOWN(IF((C425*E425)&gt;'Info Sheet'!$B$21,'Info Sheet'!$B$21,(C425*E425)),0)</f>
        <v>95</v>
      </c>
      <c r="G425">
        <f t="shared" si="80"/>
        <v>2170.75</v>
      </c>
      <c r="H425">
        <f t="shared" si="69"/>
        <v>1210.75</v>
      </c>
      <c r="M425" s="44">
        <v>372</v>
      </c>
      <c r="N425" s="32">
        <v>0.26221895497237968</v>
      </c>
      <c r="O425" s="32">
        <f t="shared" si="70"/>
        <v>160</v>
      </c>
      <c r="P425" t="str">
        <f>LOOKUP(N425,'Info Sheet'!$L$2:$L$3,'Info Sheet'!$J$2:$J$3)</f>
        <v>Rainy, p</v>
      </c>
      <c r="Q425">
        <f>IF(P425='Info Sheet'!$J$3,'Info Sheet'!$M$3,'Info Sheet'!$M$2)</f>
        <v>0.7</v>
      </c>
      <c r="R425">
        <f>ROUNDDOWN(IF((O425*Q425)&gt;'Info Sheet'!$B$21,'Info Sheet'!$B$21,(O425*Q425)),0)</f>
        <v>112</v>
      </c>
      <c r="S425">
        <f t="shared" si="71"/>
        <v>2559.2000000000003</v>
      </c>
      <c r="T425">
        <f t="shared" si="72"/>
        <v>1599.2000000000003</v>
      </c>
      <c r="Y425" s="44">
        <v>372</v>
      </c>
      <c r="Z425" s="32">
        <v>0.64151093621402444</v>
      </c>
      <c r="AA425" s="32">
        <f t="shared" si="78"/>
        <v>192</v>
      </c>
      <c r="AB425" t="str">
        <f>LOOKUP(Z425,'Info Sheet'!$L$2:$L$3,'Info Sheet'!$J$2:$J$3)</f>
        <v>Non-Rainy</v>
      </c>
      <c r="AC425">
        <f>IF(AB425='Info Sheet'!$J$3,'Info Sheet'!$M$3,'Info Sheet'!$M$2)</f>
        <v>1</v>
      </c>
      <c r="AD425">
        <f>ROUNDDOWN(IF((AA425*AC425)&gt;'Info Sheet'!$B$21,'Info Sheet'!$B$21,(AA425*AC425)),0)</f>
        <v>188</v>
      </c>
      <c r="AE425">
        <f t="shared" si="73"/>
        <v>4295.8</v>
      </c>
      <c r="AF425">
        <f t="shared" si="74"/>
        <v>3335.8</v>
      </c>
      <c r="AK425" s="44">
        <v>372</v>
      </c>
      <c r="AL425" s="51">
        <v>0.31647270999999999</v>
      </c>
      <c r="AM425" s="32">
        <f t="shared" si="79"/>
        <v>158</v>
      </c>
      <c r="AN425" t="str">
        <f>LOOKUP(AL425,'Info Sheet'!$L$2:$L$3,'Info Sheet'!$J$2:$J$3)</f>
        <v>Rainy, p</v>
      </c>
      <c r="AO425">
        <f>IF(AN425='Info Sheet'!$J$3,'Info Sheet'!$M$3,'Info Sheet'!$M$2)</f>
        <v>0.7</v>
      </c>
      <c r="AP425">
        <f>ROUNDDOWN(IF((AM425*AO425)&gt;'Info Sheet'!$B$21,'Info Sheet'!$B$21,(AM425*AO425)),0)</f>
        <v>110</v>
      </c>
      <c r="AQ425">
        <f t="shared" si="75"/>
        <v>2513.5</v>
      </c>
      <c r="AR425">
        <f t="shared" si="76"/>
        <v>1553.5</v>
      </c>
    </row>
    <row r="426" spans="1:44">
      <c r="A426" s="44">
        <v>373</v>
      </c>
      <c r="B426" s="32">
        <v>0.17500443285363299</v>
      </c>
      <c r="C426" s="32">
        <f t="shared" si="77"/>
        <v>141</v>
      </c>
      <c r="D426" t="str">
        <f>LOOKUP(B426,'Info Sheet'!$L$2:$L$3,'Info Sheet'!$J$2:$J$3)</f>
        <v>Rainy, p</v>
      </c>
      <c r="E426">
        <f>IF(D426='Info Sheet'!$J$3,'Info Sheet'!$M$3,'Info Sheet'!$M$2)</f>
        <v>0.7</v>
      </c>
      <c r="F426">
        <f>ROUNDDOWN(IF((C426*E426)&gt;'Info Sheet'!$B$21,'Info Sheet'!$B$21,(C426*E426)),0)</f>
        <v>98</v>
      </c>
      <c r="G426">
        <f t="shared" si="80"/>
        <v>2239.3000000000002</v>
      </c>
      <c r="H426">
        <f t="shared" si="69"/>
        <v>1279.3000000000002</v>
      </c>
      <c r="M426" s="44">
        <v>373</v>
      </c>
      <c r="N426" s="32">
        <v>0.36929003881972677</v>
      </c>
      <c r="O426" s="32">
        <f t="shared" si="70"/>
        <v>165</v>
      </c>
      <c r="P426" t="str">
        <f>LOOKUP(N426,'Info Sheet'!$L$2:$L$3,'Info Sheet'!$J$2:$J$3)</f>
        <v>Rainy, p</v>
      </c>
      <c r="Q426">
        <f>IF(P426='Info Sheet'!$J$3,'Info Sheet'!$M$3,'Info Sheet'!$M$2)</f>
        <v>0.7</v>
      </c>
      <c r="R426">
        <f>ROUNDDOWN(IF((O426*Q426)&gt;'Info Sheet'!$B$21,'Info Sheet'!$B$21,(O426*Q426)),0)</f>
        <v>115</v>
      </c>
      <c r="S426">
        <f t="shared" si="71"/>
        <v>2627.75</v>
      </c>
      <c r="T426">
        <f t="shared" si="72"/>
        <v>1667.75</v>
      </c>
      <c r="Y426" s="44">
        <v>373</v>
      </c>
      <c r="Z426" s="32">
        <v>0.55805222653405284</v>
      </c>
      <c r="AA426" s="32">
        <f t="shared" si="78"/>
        <v>188</v>
      </c>
      <c r="AB426" t="str">
        <f>LOOKUP(Z426,'Info Sheet'!$L$2:$L$3,'Info Sheet'!$J$2:$J$3)</f>
        <v>Non-Rainy</v>
      </c>
      <c r="AC426">
        <f>IF(AB426='Info Sheet'!$J$3,'Info Sheet'!$M$3,'Info Sheet'!$M$2)</f>
        <v>1</v>
      </c>
      <c r="AD426">
        <f>ROUNDDOWN(IF((AA426*AC426)&gt;'Info Sheet'!$B$21,'Info Sheet'!$B$21,(AA426*AC426)),0)</f>
        <v>188</v>
      </c>
      <c r="AE426">
        <f t="shared" si="73"/>
        <v>4295.8</v>
      </c>
      <c r="AF426">
        <f t="shared" si="74"/>
        <v>3335.8</v>
      </c>
      <c r="AK426" s="44">
        <v>373</v>
      </c>
      <c r="AL426" s="51">
        <v>0.81090746000000002</v>
      </c>
      <c r="AM426" s="32">
        <f t="shared" si="79"/>
        <v>180</v>
      </c>
      <c r="AN426" t="str">
        <f>LOOKUP(AL426,'Info Sheet'!$L$2:$L$3,'Info Sheet'!$J$2:$J$3)</f>
        <v>Non-Rainy</v>
      </c>
      <c r="AO426">
        <f>IF(AN426='Info Sheet'!$J$3,'Info Sheet'!$M$3,'Info Sheet'!$M$2)</f>
        <v>1</v>
      </c>
      <c r="AP426">
        <f>ROUNDDOWN(IF((AM426*AO426)&gt;'Info Sheet'!$B$21,'Info Sheet'!$B$21,(AM426*AO426)),0)</f>
        <v>180</v>
      </c>
      <c r="AQ426">
        <f t="shared" si="75"/>
        <v>4113</v>
      </c>
      <c r="AR426">
        <f t="shared" si="76"/>
        <v>3153</v>
      </c>
    </row>
    <row r="427" spans="1:44">
      <c r="A427" s="44">
        <v>374</v>
      </c>
      <c r="B427" s="32">
        <v>0.76134680774747121</v>
      </c>
      <c r="C427" s="32">
        <f t="shared" si="77"/>
        <v>167</v>
      </c>
      <c r="D427" t="str">
        <f>LOOKUP(B427,'Info Sheet'!$L$2:$L$3,'Info Sheet'!$J$2:$J$3)</f>
        <v>Non-Rainy</v>
      </c>
      <c r="E427">
        <f>IF(D427='Info Sheet'!$J$3,'Info Sheet'!$M$3,'Info Sheet'!$M$2)</f>
        <v>1</v>
      </c>
      <c r="F427">
        <f>ROUNDDOWN(IF((C427*E427)&gt;'Info Sheet'!$B$21,'Info Sheet'!$B$21,(C427*E427)),0)</f>
        <v>167</v>
      </c>
      <c r="G427">
        <f t="shared" si="80"/>
        <v>3815.9500000000003</v>
      </c>
      <c r="H427">
        <f t="shared" si="69"/>
        <v>2855.9500000000003</v>
      </c>
      <c r="M427" s="44">
        <v>374</v>
      </c>
      <c r="N427" s="32">
        <v>0.84048584748496458</v>
      </c>
      <c r="O427" s="32">
        <f t="shared" si="70"/>
        <v>187</v>
      </c>
      <c r="P427" t="str">
        <f>LOOKUP(N427,'Info Sheet'!$L$2:$L$3,'Info Sheet'!$J$2:$J$3)</f>
        <v>Non-Rainy</v>
      </c>
      <c r="Q427">
        <f>IF(P427='Info Sheet'!$J$3,'Info Sheet'!$M$3,'Info Sheet'!$M$2)</f>
        <v>1</v>
      </c>
      <c r="R427">
        <f>ROUNDDOWN(IF((O427*Q427)&gt;'Info Sheet'!$B$21,'Info Sheet'!$B$21,(O427*Q427)),0)</f>
        <v>187</v>
      </c>
      <c r="S427">
        <f t="shared" si="71"/>
        <v>4272.95</v>
      </c>
      <c r="T427">
        <f t="shared" si="72"/>
        <v>3312.95</v>
      </c>
      <c r="Y427" s="44">
        <v>374</v>
      </c>
      <c r="Z427" s="32">
        <v>0.68350646354015387</v>
      </c>
      <c r="AA427" s="32">
        <f t="shared" si="78"/>
        <v>194</v>
      </c>
      <c r="AB427" t="str">
        <f>LOOKUP(Z427,'Info Sheet'!$L$2:$L$3,'Info Sheet'!$J$2:$J$3)</f>
        <v>Non-Rainy</v>
      </c>
      <c r="AC427">
        <f>IF(AB427='Info Sheet'!$J$3,'Info Sheet'!$M$3,'Info Sheet'!$M$2)</f>
        <v>1</v>
      </c>
      <c r="AD427">
        <f>ROUNDDOWN(IF((AA427*AC427)&gt;'Info Sheet'!$B$21,'Info Sheet'!$B$21,(AA427*AC427)),0)</f>
        <v>188</v>
      </c>
      <c r="AE427">
        <f t="shared" si="73"/>
        <v>4295.8</v>
      </c>
      <c r="AF427">
        <f t="shared" si="74"/>
        <v>3335.8</v>
      </c>
      <c r="AK427" s="44">
        <v>374</v>
      </c>
      <c r="AL427" s="51">
        <v>0.96525169</v>
      </c>
      <c r="AM427" s="32">
        <f t="shared" si="79"/>
        <v>196</v>
      </c>
      <c r="AN427" t="str">
        <f>LOOKUP(AL427,'Info Sheet'!$L$2:$L$3,'Info Sheet'!$J$2:$J$3)</f>
        <v>Non-Rainy</v>
      </c>
      <c r="AO427">
        <f>IF(AN427='Info Sheet'!$J$3,'Info Sheet'!$M$3,'Info Sheet'!$M$2)</f>
        <v>1</v>
      </c>
      <c r="AP427">
        <f>ROUNDDOWN(IF((AM427*AO427)&gt;'Info Sheet'!$B$21,'Info Sheet'!$B$21,(AM427*AO427)),0)</f>
        <v>188</v>
      </c>
      <c r="AQ427">
        <f t="shared" si="75"/>
        <v>4295.8</v>
      </c>
      <c r="AR427">
        <f t="shared" si="76"/>
        <v>3335.8</v>
      </c>
    </row>
    <row r="428" spans="1:44">
      <c r="A428" s="44">
        <v>375</v>
      </c>
      <c r="B428" s="32">
        <v>0.32100139001281047</v>
      </c>
      <c r="C428" s="32">
        <f t="shared" si="77"/>
        <v>148</v>
      </c>
      <c r="D428" t="str">
        <f>LOOKUP(B428,'Info Sheet'!$L$2:$L$3,'Info Sheet'!$J$2:$J$3)</f>
        <v>Rainy, p</v>
      </c>
      <c r="E428">
        <f>IF(D428='Info Sheet'!$J$3,'Info Sheet'!$M$3,'Info Sheet'!$M$2)</f>
        <v>0.7</v>
      </c>
      <c r="F428">
        <f>ROUNDDOWN(IF((C428*E428)&gt;'Info Sheet'!$B$21,'Info Sheet'!$B$21,(C428*E428)),0)</f>
        <v>103</v>
      </c>
      <c r="G428">
        <f t="shared" si="80"/>
        <v>2353.5500000000002</v>
      </c>
      <c r="H428">
        <f t="shared" si="69"/>
        <v>1393.5500000000002</v>
      </c>
      <c r="M428" s="44">
        <v>375</v>
      </c>
      <c r="N428" s="32">
        <v>0.82025956313248283</v>
      </c>
      <c r="O428" s="32">
        <f t="shared" si="70"/>
        <v>186</v>
      </c>
      <c r="P428" t="str">
        <f>LOOKUP(N428,'Info Sheet'!$L$2:$L$3,'Info Sheet'!$J$2:$J$3)</f>
        <v>Non-Rainy</v>
      </c>
      <c r="Q428">
        <f>IF(P428='Info Sheet'!$J$3,'Info Sheet'!$M$3,'Info Sheet'!$M$2)</f>
        <v>1</v>
      </c>
      <c r="R428">
        <f>ROUNDDOWN(IF((O428*Q428)&gt;'Info Sheet'!$B$21,'Info Sheet'!$B$21,(O428*Q428)),0)</f>
        <v>186</v>
      </c>
      <c r="S428">
        <f t="shared" si="71"/>
        <v>4250.1000000000004</v>
      </c>
      <c r="T428">
        <f t="shared" si="72"/>
        <v>3290.1000000000004</v>
      </c>
      <c r="Y428" s="44">
        <v>375</v>
      </c>
      <c r="Z428" s="32">
        <v>0.24620422610349202</v>
      </c>
      <c r="AA428" s="32">
        <f t="shared" si="78"/>
        <v>174</v>
      </c>
      <c r="AB428" t="str">
        <f>LOOKUP(Z428,'Info Sheet'!$L$2:$L$3,'Info Sheet'!$J$2:$J$3)</f>
        <v>Rainy, p</v>
      </c>
      <c r="AC428">
        <f>IF(AB428='Info Sheet'!$J$3,'Info Sheet'!$M$3,'Info Sheet'!$M$2)</f>
        <v>0.7</v>
      </c>
      <c r="AD428">
        <f>ROUNDDOWN(IF((AA428*AC428)&gt;'Info Sheet'!$B$21,'Info Sheet'!$B$21,(AA428*AC428)),0)</f>
        <v>121</v>
      </c>
      <c r="AE428">
        <f t="shared" si="73"/>
        <v>2764.8500000000004</v>
      </c>
      <c r="AF428">
        <f t="shared" si="74"/>
        <v>1804.8500000000004</v>
      </c>
      <c r="AK428" s="44">
        <v>375</v>
      </c>
      <c r="AL428" s="51">
        <v>0.53436172999999998</v>
      </c>
      <c r="AM428" s="32">
        <f t="shared" si="79"/>
        <v>167</v>
      </c>
      <c r="AN428" t="str">
        <f>LOOKUP(AL428,'Info Sheet'!$L$2:$L$3,'Info Sheet'!$J$2:$J$3)</f>
        <v>Non-Rainy</v>
      </c>
      <c r="AO428">
        <f>IF(AN428='Info Sheet'!$J$3,'Info Sheet'!$M$3,'Info Sheet'!$M$2)</f>
        <v>1</v>
      </c>
      <c r="AP428">
        <f>ROUNDDOWN(IF((AM428*AO428)&gt;'Info Sheet'!$B$21,'Info Sheet'!$B$21,(AM428*AO428)),0)</f>
        <v>167</v>
      </c>
      <c r="AQ428">
        <f t="shared" si="75"/>
        <v>3815.9500000000003</v>
      </c>
      <c r="AR428">
        <f t="shared" si="76"/>
        <v>2855.9500000000003</v>
      </c>
    </row>
    <row r="429" spans="1:44">
      <c r="A429" s="44">
        <v>376</v>
      </c>
      <c r="B429" s="32">
        <v>3.9676804993492909E-2</v>
      </c>
      <c r="C429" s="32">
        <f t="shared" si="77"/>
        <v>127</v>
      </c>
      <c r="D429" t="str">
        <f>LOOKUP(B429,'Info Sheet'!$L$2:$L$3,'Info Sheet'!$J$2:$J$3)</f>
        <v>Rainy, p</v>
      </c>
      <c r="E429">
        <f>IF(D429='Info Sheet'!$J$3,'Info Sheet'!$M$3,'Info Sheet'!$M$2)</f>
        <v>0.7</v>
      </c>
      <c r="F429">
        <f>ROUNDDOWN(IF((C429*E429)&gt;'Info Sheet'!$B$21,'Info Sheet'!$B$21,(C429*E429)),0)</f>
        <v>88</v>
      </c>
      <c r="G429">
        <f t="shared" si="80"/>
        <v>2010.8000000000002</v>
      </c>
      <c r="H429">
        <f t="shared" si="69"/>
        <v>1050.8000000000002</v>
      </c>
      <c r="M429" s="44">
        <v>376</v>
      </c>
      <c r="N429" s="32">
        <v>0.59465043316842792</v>
      </c>
      <c r="O429" s="32">
        <f t="shared" si="70"/>
        <v>175</v>
      </c>
      <c r="P429" t="str">
        <f>LOOKUP(N429,'Info Sheet'!$L$2:$L$3,'Info Sheet'!$J$2:$J$3)</f>
        <v>Non-Rainy</v>
      </c>
      <c r="Q429">
        <f>IF(P429='Info Sheet'!$J$3,'Info Sheet'!$M$3,'Info Sheet'!$M$2)</f>
        <v>1</v>
      </c>
      <c r="R429">
        <f>ROUNDDOWN(IF((O429*Q429)&gt;'Info Sheet'!$B$21,'Info Sheet'!$B$21,(O429*Q429)),0)</f>
        <v>175</v>
      </c>
      <c r="S429">
        <f t="shared" si="71"/>
        <v>3998.7500000000005</v>
      </c>
      <c r="T429">
        <f t="shared" si="72"/>
        <v>3038.7500000000005</v>
      </c>
      <c r="Y429" s="44">
        <v>376</v>
      </c>
      <c r="Z429" s="32">
        <v>0.25042714046950765</v>
      </c>
      <c r="AA429" s="32">
        <f t="shared" si="78"/>
        <v>174</v>
      </c>
      <c r="AB429" t="str">
        <f>LOOKUP(Z429,'Info Sheet'!$L$2:$L$3,'Info Sheet'!$J$2:$J$3)</f>
        <v>Rainy, p</v>
      </c>
      <c r="AC429">
        <f>IF(AB429='Info Sheet'!$J$3,'Info Sheet'!$M$3,'Info Sheet'!$M$2)</f>
        <v>0.7</v>
      </c>
      <c r="AD429">
        <f>ROUNDDOWN(IF((AA429*AC429)&gt;'Info Sheet'!$B$21,'Info Sheet'!$B$21,(AA429*AC429)),0)</f>
        <v>121</v>
      </c>
      <c r="AE429">
        <f t="shared" si="73"/>
        <v>2764.8500000000004</v>
      </c>
      <c r="AF429">
        <f t="shared" si="74"/>
        <v>1804.8500000000004</v>
      </c>
      <c r="AK429" s="44">
        <v>376</v>
      </c>
      <c r="AL429" s="51">
        <v>0.18104692</v>
      </c>
      <c r="AM429" s="32">
        <f t="shared" si="79"/>
        <v>151</v>
      </c>
      <c r="AN429" t="str">
        <f>LOOKUP(AL429,'Info Sheet'!$L$2:$L$3,'Info Sheet'!$J$2:$J$3)</f>
        <v>Rainy, p</v>
      </c>
      <c r="AO429">
        <f>IF(AN429='Info Sheet'!$J$3,'Info Sheet'!$M$3,'Info Sheet'!$M$2)</f>
        <v>0.7</v>
      </c>
      <c r="AP429">
        <f>ROUNDDOWN(IF((AM429*AO429)&gt;'Info Sheet'!$B$21,'Info Sheet'!$B$21,(AM429*AO429)),0)</f>
        <v>105</v>
      </c>
      <c r="AQ429">
        <f t="shared" si="75"/>
        <v>2399.25</v>
      </c>
      <c r="AR429">
        <f t="shared" si="76"/>
        <v>1439.25</v>
      </c>
    </row>
    <row r="430" spans="1:44">
      <c r="A430" s="44">
        <v>377</v>
      </c>
      <c r="B430" s="32">
        <v>0.92483112139834645</v>
      </c>
      <c r="C430" s="32">
        <f t="shared" si="77"/>
        <v>179</v>
      </c>
      <c r="D430" t="str">
        <f>LOOKUP(B430,'Info Sheet'!$L$2:$L$3,'Info Sheet'!$J$2:$J$3)</f>
        <v>Non-Rainy</v>
      </c>
      <c r="E430">
        <f>IF(D430='Info Sheet'!$J$3,'Info Sheet'!$M$3,'Info Sheet'!$M$2)</f>
        <v>1</v>
      </c>
      <c r="F430">
        <f>ROUNDDOWN(IF((C430*E430)&gt;'Info Sheet'!$B$21,'Info Sheet'!$B$21,(C430*E430)),0)</f>
        <v>179</v>
      </c>
      <c r="G430">
        <f t="shared" si="80"/>
        <v>4090.15</v>
      </c>
      <c r="H430">
        <f t="shared" si="69"/>
        <v>3130.15</v>
      </c>
      <c r="M430" s="44">
        <v>377</v>
      </c>
      <c r="N430" s="32">
        <v>0.75407984778649195</v>
      </c>
      <c r="O430" s="32">
        <f t="shared" si="70"/>
        <v>182</v>
      </c>
      <c r="P430" t="str">
        <f>LOOKUP(N430,'Info Sheet'!$L$2:$L$3,'Info Sheet'!$J$2:$J$3)</f>
        <v>Non-Rainy</v>
      </c>
      <c r="Q430">
        <f>IF(P430='Info Sheet'!$J$3,'Info Sheet'!$M$3,'Info Sheet'!$M$2)</f>
        <v>1</v>
      </c>
      <c r="R430">
        <f>ROUNDDOWN(IF((O430*Q430)&gt;'Info Sheet'!$B$21,'Info Sheet'!$B$21,(O430*Q430)),0)</f>
        <v>182</v>
      </c>
      <c r="S430">
        <f t="shared" si="71"/>
        <v>4158.7</v>
      </c>
      <c r="T430">
        <f t="shared" si="72"/>
        <v>3198.7</v>
      </c>
      <c r="Y430" s="44">
        <v>377</v>
      </c>
      <c r="Z430" s="32">
        <v>0.73760701291904684</v>
      </c>
      <c r="AA430" s="32">
        <f t="shared" si="78"/>
        <v>197</v>
      </c>
      <c r="AB430" t="str">
        <f>LOOKUP(Z430,'Info Sheet'!$L$2:$L$3,'Info Sheet'!$J$2:$J$3)</f>
        <v>Non-Rainy</v>
      </c>
      <c r="AC430">
        <f>IF(AB430='Info Sheet'!$J$3,'Info Sheet'!$M$3,'Info Sheet'!$M$2)</f>
        <v>1</v>
      </c>
      <c r="AD430">
        <f>ROUNDDOWN(IF((AA430*AC430)&gt;'Info Sheet'!$B$21,'Info Sheet'!$B$21,(AA430*AC430)),0)</f>
        <v>188</v>
      </c>
      <c r="AE430">
        <f t="shared" si="73"/>
        <v>4295.8</v>
      </c>
      <c r="AF430">
        <f t="shared" si="74"/>
        <v>3335.8</v>
      </c>
      <c r="AK430" s="44">
        <v>377</v>
      </c>
      <c r="AL430" s="51">
        <v>0.67467410000000005</v>
      </c>
      <c r="AM430" s="32">
        <f t="shared" si="79"/>
        <v>173</v>
      </c>
      <c r="AN430" t="str">
        <f>LOOKUP(AL430,'Info Sheet'!$L$2:$L$3,'Info Sheet'!$J$2:$J$3)</f>
        <v>Non-Rainy</v>
      </c>
      <c r="AO430">
        <f>IF(AN430='Info Sheet'!$J$3,'Info Sheet'!$M$3,'Info Sheet'!$M$2)</f>
        <v>1</v>
      </c>
      <c r="AP430">
        <f>ROUNDDOWN(IF((AM430*AO430)&gt;'Info Sheet'!$B$21,'Info Sheet'!$B$21,(AM430*AO430)),0)</f>
        <v>173</v>
      </c>
      <c r="AQ430">
        <f t="shared" si="75"/>
        <v>3953.05</v>
      </c>
      <c r="AR430">
        <f t="shared" si="76"/>
        <v>2993.05</v>
      </c>
    </row>
    <row r="431" spans="1:44">
      <c r="A431" s="44">
        <v>378</v>
      </c>
      <c r="B431" s="32">
        <v>0.63642144565595105</v>
      </c>
      <c r="C431" s="32">
        <f t="shared" si="77"/>
        <v>161</v>
      </c>
      <c r="D431" t="str">
        <f>LOOKUP(B431,'Info Sheet'!$L$2:$L$3,'Info Sheet'!$J$2:$J$3)</f>
        <v>Non-Rainy</v>
      </c>
      <c r="E431">
        <f>IF(D431='Info Sheet'!$J$3,'Info Sheet'!$M$3,'Info Sheet'!$M$2)</f>
        <v>1</v>
      </c>
      <c r="F431">
        <f>ROUNDDOWN(IF((C431*E431)&gt;'Info Sheet'!$B$21,'Info Sheet'!$B$21,(C431*E431)),0)</f>
        <v>161</v>
      </c>
      <c r="G431">
        <f t="shared" si="80"/>
        <v>3678.8500000000004</v>
      </c>
      <c r="H431">
        <f t="shared" si="69"/>
        <v>2718.8500000000004</v>
      </c>
      <c r="M431" s="44">
        <v>378</v>
      </c>
      <c r="N431" s="32">
        <v>0.22432181099100523</v>
      </c>
      <c r="O431" s="32">
        <f t="shared" si="70"/>
        <v>158</v>
      </c>
      <c r="P431" t="str">
        <f>LOOKUP(N431,'Info Sheet'!$L$2:$L$3,'Info Sheet'!$J$2:$J$3)</f>
        <v>Rainy, p</v>
      </c>
      <c r="Q431">
        <f>IF(P431='Info Sheet'!$J$3,'Info Sheet'!$M$3,'Info Sheet'!$M$2)</f>
        <v>0.7</v>
      </c>
      <c r="R431">
        <f>ROUNDDOWN(IF((O431*Q431)&gt;'Info Sheet'!$B$21,'Info Sheet'!$B$21,(O431*Q431)),0)</f>
        <v>110</v>
      </c>
      <c r="S431">
        <f t="shared" si="71"/>
        <v>2513.5</v>
      </c>
      <c r="T431">
        <f t="shared" si="72"/>
        <v>1553.5</v>
      </c>
      <c r="Y431" s="44">
        <v>378</v>
      </c>
      <c r="Z431" s="32">
        <v>0.12800749090296637</v>
      </c>
      <c r="AA431" s="32">
        <f t="shared" si="78"/>
        <v>166</v>
      </c>
      <c r="AB431" t="str">
        <f>LOOKUP(Z431,'Info Sheet'!$L$2:$L$3,'Info Sheet'!$J$2:$J$3)</f>
        <v>Rainy, p</v>
      </c>
      <c r="AC431">
        <f>IF(AB431='Info Sheet'!$J$3,'Info Sheet'!$M$3,'Info Sheet'!$M$2)</f>
        <v>0.7</v>
      </c>
      <c r="AD431">
        <f>ROUNDDOWN(IF((AA431*AC431)&gt;'Info Sheet'!$B$21,'Info Sheet'!$B$21,(AA431*AC431)),0)</f>
        <v>116</v>
      </c>
      <c r="AE431">
        <f t="shared" si="73"/>
        <v>2650.6000000000004</v>
      </c>
      <c r="AF431">
        <f t="shared" si="74"/>
        <v>1690.6000000000004</v>
      </c>
      <c r="AK431" s="44">
        <v>378</v>
      </c>
      <c r="AL431" s="51">
        <v>0.30625847</v>
      </c>
      <c r="AM431" s="32">
        <f t="shared" si="79"/>
        <v>158</v>
      </c>
      <c r="AN431" t="str">
        <f>LOOKUP(AL431,'Info Sheet'!$L$2:$L$3,'Info Sheet'!$J$2:$J$3)</f>
        <v>Rainy, p</v>
      </c>
      <c r="AO431">
        <f>IF(AN431='Info Sheet'!$J$3,'Info Sheet'!$M$3,'Info Sheet'!$M$2)</f>
        <v>0.7</v>
      </c>
      <c r="AP431">
        <f>ROUNDDOWN(IF((AM431*AO431)&gt;'Info Sheet'!$B$21,'Info Sheet'!$B$21,(AM431*AO431)),0)</f>
        <v>110</v>
      </c>
      <c r="AQ431">
        <f t="shared" si="75"/>
        <v>2513.5</v>
      </c>
      <c r="AR431">
        <f t="shared" si="76"/>
        <v>1553.5</v>
      </c>
    </row>
    <row r="432" spans="1:44">
      <c r="A432" s="44">
        <v>379</v>
      </c>
      <c r="B432" s="32">
        <v>8.4949831101339024E-2</v>
      </c>
      <c r="C432" s="32">
        <f t="shared" si="77"/>
        <v>134</v>
      </c>
      <c r="D432" t="str">
        <f>LOOKUP(B432,'Info Sheet'!$L$2:$L$3,'Info Sheet'!$J$2:$J$3)</f>
        <v>Rainy, p</v>
      </c>
      <c r="E432">
        <f>IF(D432='Info Sheet'!$J$3,'Info Sheet'!$M$3,'Info Sheet'!$M$2)</f>
        <v>0.7</v>
      </c>
      <c r="F432">
        <f>ROUNDDOWN(IF((C432*E432)&gt;'Info Sheet'!$B$21,'Info Sheet'!$B$21,(C432*E432)),0)</f>
        <v>93</v>
      </c>
      <c r="G432">
        <f t="shared" si="80"/>
        <v>2125.0500000000002</v>
      </c>
      <c r="H432">
        <f t="shared" si="69"/>
        <v>1165.0500000000002</v>
      </c>
      <c r="M432" s="44">
        <v>379</v>
      </c>
      <c r="N432" s="32">
        <v>0.35881405816010337</v>
      </c>
      <c r="O432" s="32">
        <f t="shared" si="70"/>
        <v>165</v>
      </c>
      <c r="P432" t="str">
        <f>LOOKUP(N432,'Info Sheet'!$L$2:$L$3,'Info Sheet'!$J$2:$J$3)</f>
        <v>Rainy, p</v>
      </c>
      <c r="Q432">
        <f>IF(P432='Info Sheet'!$J$3,'Info Sheet'!$M$3,'Info Sheet'!$M$2)</f>
        <v>0.7</v>
      </c>
      <c r="R432">
        <f>ROUNDDOWN(IF((O432*Q432)&gt;'Info Sheet'!$B$21,'Info Sheet'!$B$21,(O432*Q432)),0)</f>
        <v>115</v>
      </c>
      <c r="S432">
        <f t="shared" si="71"/>
        <v>2627.75</v>
      </c>
      <c r="T432">
        <f t="shared" si="72"/>
        <v>1667.75</v>
      </c>
      <c r="Y432" s="44">
        <v>379</v>
      </c>
      <c r="Z432" s="32">
        <v>0.83904306193172684</v>
      </c>
      <c r="AA432" s="32">
        <f t="shared" si="78"/>
        <v>203</v>
      </c>
      <c r="AB432" t="str">
        <f>LOOKUP(Z432,'Info Sheet'!$L$2:$L$3,'Info Sheet'!$J$2:$J$3)</f>
        <v>Non-Rainy</v>
      </c>
      <c r="AC432">
        <f>IF(AB432='Info Sheet'!$J$3,'Info Sheet'!$M$3,'Info Sheet'!$M$2)</f>
        <v>1</v>
      </c>
      <c r="AD432">
        <f>ROUNDDOWN(IF((AA432*AC432)&gt;'Info Sheet'!$B$21,'Info Sheet'!$B$21,(AA432*AC432)),0)</f>
        <v>188</v>
      </c>
      <c r="AE432">
        <f t="shared" si="73"/>
        <v>4295.8</v>
      </c>
      <c r="AF432">
        <f t="shared" si="74"/>
        <v>3335.8</v>
      </c>
      <c r="AK432" s="44">
        <v>379</v>
      </c>
      <c r="AL432" s="51">
        <v>4.6255070000000002E-2</v>
      </c>
      <c r="AM432" s="32">
        <f t="shared" si="79"/>
        <v>138</v>
      </c>
      <c r="AN432" t="str">
        <f>LOOKUP(AL432,'Info Sheet'!$L$2:$L$3,'Info Sheet'!$J$2:$J$3)</f>
        <v>Rainy, p</v>
      </c>
      <c r="AO432">
        <f>IF(AN432='Info Sheet'!$J$3,'Info Sheet'!$M$3,'Info Sheet'!$M$2)</f>
        <v>0.7</v>
      </c>
      <c r="AP432">
        <f>ROUNDDOWN(IF((AM432*AO432)&gt;'Info Sheet'!$B$21,'Info Sheet'!$B$21,(AM432*AO432)),0)</f>
        <v>96</v>
      </c>
      <c r="AQ432">
        <f t="shared" si="75"/>
        <v>2193.6000000000004</v>
      </c>
      <c r="AR432">
        <f t="shared" si="76"/>
        <v>1233.6000000000004</v>
      </c>
    </row>
    <row r="433" spans="1:44">
      <c r="A433" s="44">
        <v>380</v>
      </c>
      <c r="B433" s="32">
        <v>0.71726049968782113</v>
      </c>
      <c r="C433" s="32">
        <f t="shared" si="77"/>
        <v>165</v>
      </c>
      <c r="D433" t="str">
        <f>LOOKUP(B433,'Info Sheet'!$L$2:$L$3,'Info Sheet'!$J$2:$J$3)</f>
        <v>Non-Rainy</v>
      </c>
      <c r="E433">
        <f>IF(D433='Info Sheet'!$J$3,'Info Sheet'!$M$3,'Info Sheet'!$M$2)</f>
        <v>1</v>
      </c>
      <c r="F433">
        <f>ROUNDDOWN(IF((C433*E433)&gt;'Info Sheet'!$B$21,'Info Sheet'!$B$21,(C433*E433)),0)</f>
        <v>165</v>
      </c>
      <c r="G433">
        <f t="shared" si="80"/>
        <v>3770.2500000000005</v>
      </c>
      <c r="H433">
        <f t="shared" si="69"/>
        <v>2810.2500000000005</v>
      </c>
      <c r="M433" s="44">
        <v>380</v>
      </c>
      <c r="N433" s="32">
        <v>0.13851516614297554</v>
      </c>
      <c r="O433" s="32">
        <f t="shared" si="70"/>
        <v>153</v>
      </c>
      <c r="P433" t="str">
        <f>LOOKUP(N433,'Info Sheet'!$L$2:$L$3,'Info Sheet'!$J$2:$J$3)</f>
        <v>Rainy, p</v>
      </c>
      <c r="Q433">
        <f>IF(P433='Info Sheet'!$J$3,'Info Sheet'!$M$3,'Info Sheet'!$M$2)</f>
        <v>0.7</v>
      </c>
      <c r="R433">
        <f>ROUNDDOWN(IF((O433*Q433)&gt;'Info Sheet'!$B$21,'Info Sheet'!$B$21,(O433*Q433)),0)</f>
        <v>107</v>
      </c>
      <c r="S433">
        <f t="shared" si="71"/>
        <v>2444.9500000000003</v>
      </c>
      <c r="T433">
        <f t="shared" si="72"/>
        <v>1484.9500000000003</v>
      </c>
      <c r="Y433" s="44">
        <v>380</v>
      </c>
      <c r="Z433" s="32">
        <v>0.58218610625536238</v>
      </c>
      <c r="AA433" s="32">
        <f t="shared" si="78"/>
        <v>190</v>
      </c>
      <c r="AB433" t="str">
        <f>LOOKUP(Z433,'Info Sheet'!$L$2:$L$3,'Info Sheet'!$J$2:$J$3)</f>
        <v>Non-Rainy</v>
      </c>
      <c r="AC433">
        <f>IF(AB433='Info Sheet'!$J$3,'Info Sheet'!$M$3,'Info Sheet'!$M$2)</f>
        <v>1</v>
      </c>
      <c r="AD433">
        <f>ROUNDDOWN(IF((AA433*AC433)&gt;'Info Sheet'!$B$21,'Info Sheet'!$B$21,(AA433*AC433)),0)</f>
        <v>188</v>
      </c>
      <c r="AE433">
        <f t="shared" si="73"/>
        <v>4295.8</v>
      </c>
      <c r="AF433">
        <f t="shared" si="74"/>
        <v>3335.8</v>
      </c>
      <c r="AK433" s="44">
        <v>380</v>
      </c>
      <c r="AL433" s="51">
        <v>0.58227801999999995</v>
      </c>
      <c r="AM433" s="32">
        <f t="shared" si="79"/>
        <v>169</v>
      </c>
      <c r="AN433" t="str">
        <f>LOOKUP(AL433,'Info Sheet'!$L$2:$L$3,'Info Sheet'!$J$2:$J$3)</f>
        <v>Non-Rainy</v>
      </c>
      <c r="AO433">
        <f>IF(AN433='Info Sheet'!$J$3,'Info Sheet'!$M$3,'Info Sheet'!$M$2)</f>
        <v>1</v>
      </c>
      <c r="AP433">
        <f>ROUNDDOWN(IF((AM433*AO433)&gt;'Info Sheet'!$B$21,'Info Sheet'!$B$21,(AM433*AO433)),0)</f>
        <v>169</v>
      </c>
      <c r="AQ433">
        <f t="shared" si="75"/>
        <v>3861.65</v>
      </c>
      <c r="AR433">
        <f t="shared" si="76"/>
        <v>2901.65</v>
      </c>
    </row>
    <row r="434" spans="1:44">
      <c r="A434" s="44">
        <v>381</v>
      </c>
      <c r="B434" s="32">
        <v>0.20911743543858863</v>
      </c>
      <c r="C434" s="32">
        <f t="shared" si="77"/>
        <v>143</v>
      </c>
      <c r="D434" t="str">
        <f>LOOKUP(B434,'Info Sheet'!$L$2:$L$3,'Info Sheet'!$J$2:$J$3)</f>
        <v>Rainy, p</v>
      </c>
      <c r="E434">
        <f>IF(D434='Info Sheet'!$J$3,'Info Sheet'!$M$3,'Info Sheet'!$M$2)</f>
        <v>0.7</v>
      </c>
      <c r="F434">
        <f>ROUNDDOWN(IF((C434*E434)&gt;'Info Sheet'!$B$21,'Info Sheet'!$B$21,(C434*E434)),0)</f>
        <v>100</v>
      </c>
      <c r="G434">
        <f t="shared" si="80"/>
        <v>2285</v>
      </c>
      <c r="H434">
        <f t="shared" si="69"/>
        <v>1325</v>
      </c>
      <c r="M434" s="44">
        <v>381</v>
      </c>
      <c r="N434" s="32">
        <v>0.78609431243355488</v>
      </c>
      <c r="O434" s="32">
        <f t="shared" si="70"/>
        <v>184</v>
      </c>
      <c r="P434" t="str">
        <f>LOOKUP(N434,'Info Sheet'!$L$2:$L$3,'Info Sheet'!$J$2:$J$3)</f>
        <v>Non-Rainy</v>
      </c>
      <c r="Q434">
        <f>IF(P434='Info Sheet'!$J$3,'Info Sheet'!$M$3,'Info Sheet'!$M$2)</f>
        <v>1</v>
      </c>
      <c r="R434">
        <f>ROUNDDOWN(IF((O434*Q434)&gt;'Info Sheet'!$B$21,'Info Sheet'!$B$21,(O434*Q434)),0)</f>
        <v>184</v>
      </c>
      <c r="S434">
        <f t="shared" si="71"/>
        <v>4204.4000000000005</v>
      </c>
      <c r="T434">
        <f t="shared" si="72"/>
        <v>3244.4000000000005</v>
      </c>
      <c r="Y434" s="44">
        <v>381</v>
      </c>
      <c r="Z434" s="32">
        <v>0.50063171708758292</v>
      </c>
      <c r="AA434" s="32">
        <f t="shared" si="78"/>
        <v>186</v>
      </c>
      <c r="AB434" t="str">
        <f>LOOKUP(Z434,'Info Sheet'!$L$2:$L$3,'Info Sheet'!$J$2:$J$3)</f>
        <v>Non-Rainy</v>
      </c>
      <c r="AC434">
        <f>IF(AB434='Info Sheet'!$J$3,'Info Sheet'!$M$3,'Info Sheet'!$M$2)</f>
        <v>1</v>
      </c>
      <c r="AD434">
        <f>ROUNDDOWN(IF((AA434*AC434)&gt;'Info Sheet'!$B$21,'Info Sheet'!$B$21,(AA434*AC434)),0)</f>
        <v>186</v>
      </c>
      <c r="AE434">
        <f t="shared" si="73"/>
        <v>4250.1000000000004</v>
      </c>
      <c r="AF434">
        <f t="shared" si="74"/>
        <v>3290.1000000000004</v>
      </c>
      <c r="AK434" s="44">
        <v>381</v>
      </c>
      <c r="AL434" s="51">
        <v>0.13957159</v>
      </c>
      <c r="AM434" s="32">
        <f t="shared" si="79"/>
        <v>148</v>
      </c>
      <c r="AN434" t="str">
        <f>LOOKUP(AL434,'Info Sheet'!$L$2:$L$3,'Info Sheet'!$J$2:$J$3)</f>
        <v>Rainy, p</v>
      </c>
      <c r="AO434">
        <f>IF(AN434='Info Sheet'!$J$3,'Info Sheet'!$M$3,'Info Sheet'!$M$2)</f>
        <v>0.7</v>
      </c>
      <c r="AP434">
        <f>ROUNDDOWN(IF((AM434*AO434)&gt;'Info Sheet'!$B$21,'Info Sheet'!$B$21,(AM434*AO434)),0)</f>
        <v>103</v>
      </c>
      <c r="AQ434">
        <f t="shared" si="75"/>
        <v>2353.5500000000002</v>
      </c>
      <c r="AR434">
        <f t="shared" si="76"/>
        <v>1393.5500000000002</v>
      </c>
    </row>
    <row r="435" spans="1:44">
      <c r="A435" s="44">
        <v>382</v>
      </c>
      <c r="B435" s="32">
        <v>9.9122174731321011E-2</v>
      </c>
      <c r="C435" s="32">
        <f t="shared" si="77"/>
        <v>135</v>
      </c>
      <c r="D435" t="str">
        <f>LOOKUP(B435,'Info Sheet'!$L$2:$L$3,'Info Sheet'!$J$2:$J$3)</f>
        <v>Rainy, p</v>
      </c>
      <c r="E435">
        <f>IF(D435='Info Sheet'!$J$3,'Info Sheet'!$M$3,'Info Sheet'!$M$2)</f>
        <v>0.7</v>
      </c>
      <c r="F435">
        <f>ROUNDDOWN(IF((C435*E435)&gt;'Info Sheet'!$B$21,'Info Sheet'!$B$21,(C435*E435)),0)</f>
        <v>94</v>
      </c>
      <c r="G435">
        <f t="shared" si="80"/>
        <v>2147.9</v>
      </c>
      <c r="H435">
        <f t="shared" si="69"/>
        <v>1187.9000000000001</v>
      </c>
      <c r="M435" s="44">
        <v>382</v>
      </c>
      <c r="N435" s="32">
        <v>0.71983334009151068</v>
      </c>
      <c r="O435" s="32">
        <f t="shared" si="70"/>
        <v>180</v>
      </c>
      <c r="P435" t="str">
        <f>LOOKUP(N435,'Info Sheet'!$L$2:$L$3,'Info Sheet'!$J$2:$J$3)</f>
        <v>Non-Rainy</v>
      </c>
      <c r="Q435">
        <f>IF(P435='Info Sheet'!$J$3,'Info Sheet'!$M$3,'Info Sheet'!$M$2)</f>
        <v>1</v>
      </c>
      <c r="R435">
        <f>ROUNDDOWN(IF((O435*Q435)&gt;'Info Sheet'!$B$21,'Info Sheet'!$B$21,(O435*Q435)),0)</f>
        <v>180</v>
      </c>
      <c r="S435">
        <f t="shared" si="71"/>
        <v>4113</v>
      </c>
      <c r="T435">
        <f t="shared" si="72"/>
        <v>3153</v>
      </c>
      <c r="Y435" s="44">
        <v>382</v>
      </c>
      <c r="Z435" s="32">
        <v>0.91039468728670392</v>
      </c>
      <c r="AA435" s="32">
        <f t="shared" si="78"/>
        <v>210</v>
      </c>
      <c r="AB435" t="str">
        <f>LOOKUP(Z435,'Info Sheet'!$L$2:$L$3,'Info Sheet'!$J$2:$J$3)</f>
        <v>Non-Rainy</v>
      </c>
      <c r="AC435">
        <f>IF(AB435='Info Sheet'!$J$3,'Info Sheet'!$M$3,'Info Sheet'!$M$2)</f>
        <v>1</v>
      </c>
      <c r="AD435">
        <f>ROUNDDOWN(IF((AA435*AC435)&gt;'Info Sheet'!$B$21,'Info Sheet'!$B$21,(AA435*AC435)),0)</f>
        <v>188</v>
      </c>
      <c r="AE435">
        <f t="shared" si="73"/>
        <v>4295.8</v>
      </c>
      <c r="AF435">
        <f t="shared" si="74"/>
        <v>3335.8</v>
      </c>
      <c r="AK435" s="44">
        <v>382</v>
      </c>
      <c r="AL435" s="51">
        <v>0.43117179</v>
      </c>
      <c r="AM435" s="32">
        <f t="shared" si="79"/>
        <v>163</v>
      </c>
      <c r="AN435" t="str">
        <f>LOOKUP(AL435,'Info Sheet'!$L$2:$L$3,'Info Sheet'!$J$2:$J$3)</f>
        <v>Non-Rainy</v>
      </c>
      <c r="AO435">
        <f>IF(AN435='Info Sheet'!$J$3,'Info Sheet'!$M$3,'Info Sheet'!$M$2)</f>
        <v>1</v>
      </c>
      <c r="AP435">
        <f>ROUNDDOWN(IF((AM435*AO435)&gt;'Info Sheet'!$B$21,'Info Sheet'!$B$21,(AM435*AO435)),0)</f>
        <v>163</v>
      </c>
      <c r="AQ435">
        <f t="shared" si="75"/>
        <v>3724.55</v>
      </c>
      <c r="AR435">
        <f t="shared" si="76"/>
        <v>2764.55</v>
      </c>
    </row>
    <row r="436" spans="1:44">
      <c r="A436" s="44">
        <v>383</v>
      </c>
      <c r="B436" s="32">
        <v>0.34979272216231516</v>
      </c>
      <c r="C436" s="32">
        <f t="shared" si="77"/>
        <v>149</v>
      </c>
      <c r="D436" t="str">
        <f>LOOKUP(B436,'Info Sheet'!$L$2:$L$3,'Info Sheet'!$J$2:$J$3)</f>
        <v>Rainy, p</v>
      </c>
      <c r="E436">
        <f>IF(D436='Info Sheet'!$J$3,'Info Sheet'!$M$3,'Info Sheet'!$M$2)</f>
        <v>0.7</v>
      </c>
      <c r="F436">
        <f>ROUNDDOWN(IF((C436*E436)&gt;'Info Sheet'!$B$21,'Info Sheet'!$B$21,(C436*E436)),0)</f>
        <v>104</v>
      </c>
      <c r="G436">
        <f t="shared" si="80"/>
        <v>2376.4</v>
      </c>
      <c r="H436">
        <f t="shared" si="69"/>
        <v>1416.4</v>
      </c>
      <c r="M436" s="44">
        <v>383</v>
      </c>
      <c r="N436" s="32">
        <v>0.80485950791975625</v>
      </c>
      <c r="O436" s="32">
        <f t="shared" si="70"/>
        <v>185</v>
      </c>
      <c r="P436" t="str">
        <f>LOOKUP(N436,'Info Sheet'!$L$2:$L$3,'Info Sheet'!$J$2:$J$3)</f>
        <v>Non-Rainy</v>
      </c>
      <c r="Q436">
        <f>IF(P436='Info Sheet'!$J$3,'Info Sheet'!$M$3,'Info Sheet'!$M$2)</f>
        <v>1</v>
      </c>
      <c r="R436">
        <f>ROUNDDOWN(IF((O436*Q436)&gt;'Info Sheet'!$B$21,'Info Sheet'!$B$21,(O436*Q436)),0)</f>
        <v>185</v>
      </c>
      <c r="S436">
        <f t="shared" si="71"/>
        <v>4227.25</v>
      </c>
      <c r="T436">
        <f t="shared" si="72"/>
        <v>3267.25</v>
      </c>
      <c r="Y436" s="44">
        <v>383</v>
      </c>
      <c r="Z436" s="32">
        <v>6.0425308803764288E-2</v>
      </c>
      <c r="AA436" s="32">
        <f t="shared" si="78"/>
        <v>158</v>
      </c>
      <c r="AB436" t="str">
        <f>LOOKUP(Z436,'Info Sheet'!$L$2:$L$3,'Info Sheet'!$J$2:$J$3)</f>
        <v>Rainy, p</v>
      </c>
      <c r="AC436">
        <f>IF(AB436='Info Sheet'!$J$3,'Info Sheet'!$M$3,'Info Sheet'!$M$2)</f>
        <v>0.7</v>
      </c>
      <c r="AD436">
        <f>ROUNDDOWN(IF((AA436*AC436)&gt;'Info Sheet'!$B$21,'Info Sheet'!$B$21,(AA436*AC436)),0)</f>
        <v>110</v>
      </c>
      <c r="AE436">
        <f t="shared" si="73"/>
        <v>2513.5</v>
      </c>
      <c r="AF436">
        <f t="shared" si="74"/>
        <v>1553.5</v>
      </c>
      <c r="AK436" s="44">
        <v>383</v>
      </c>
      <c r="AL436" s="51">
        <v>0.71501269000000001</v>
      </c>
      <c r="AM436" s="32">
        <f t="shared" si="79"/>
        <v>175</v>
      </c>
      <c r="AN436" t="str">
        <f>LOOKUP(AL436,'Info Sheet'!$L$2:$L$3,'Info Sheet'!$J$2:$J$3)</f>
        <v>Non-Rainy</v>
      </c>
      <c r="AO436">
        <f>IF(AN436='Info Sheet'!$J$3,'Info Sheet'!$M$3,'Info Sheet'!$M$2)</f>
        <v>1</v>
      </c>
      <c r="AP436">
        <f>ROUNDDOWN(IF((AM436*AO436)&gt;'Info Sheet'!$B$21,'Info Sheet'!$B$21,(AM436*AO436)),0)</f>
        <v>175</v>
      </c>
      <c r="AQ436">
        <f t="shared" si="75"/>
        <v>3998.7500000000005</v>
      </c>
      <c r="AR436">
        <f t="shared" si="76"/>
        <v>3038.7500000000005</v>
      </c>
    </row>
    <row r="437" spans="1:44">
      <c r="A437" s="44">
        <v>384</v>
      </c>
      <c r="B437" s="32">
        <v>0.39198231661598704</v>
      </c>
      <c r="C437" s="32">
        <f t="shared" si="77"/>
        <v>151</v>
      </c>
      <c r="D437" t="str">
        <f>LOOKUP(B437,'Info Sheet'!$L$2:$L$3,'Info Sheet'!$J$2:$J$3)</f>
        <v>Rainy, p</v>
      </c>
      <c r="E437">
        <f>IF(D437='Info Sheet'!$J$3,'Info Sheet'!$M$3,'Info Sheet'!$M$2)</f>
        <v>0.7</v>
      </c>
      <c r="F437">
        <f>ROUNDDOWN(IF((C437*E437)&gt;'Info Sheet'!$B$21,'Info Sheet'!$B$21,(C437*E437)),0)</f>
        <v>105</v>
      </c>
      <c r="G437">
        <f t="shared" si="80"/>
        <v>2399.25</v>
      </c>
      <c r="H437">
        <f t="shared" si="69"/>
        <v>1439.25</v>
      </c>
      <c r="M437" s="44">
        <v>384</v>
      </c>
      <c r="N437" s="32">
        <v>0.75938431850613286</v>
      </c>
      <c r="O437" s="32">
        <f t="shared" si="70"/>
        <v>182</v>
      </c>
      <c r="P437" t="str">
        <f>LOOKUP(N437,'Info Sheet'!$L$2:$L$3,'Info Sheet'!$J$2:$J$3)</f>
        <v>Non-Rainy</v>
      </c>
      <c r="Q437">
        <f>IF(P437='Info Sheet'!$J$3,'Info Sheet'!$M$3,'Info Sheet'!$M$2)</f>
        <v>1</v>
      </c>
      <c r="R437">
        <f>ROUNDDOWN(IF((O437*Q437)&gt;'Info Sheet'!$B$21,'Info Sheet'!$B$21,(O437*Q437)),0)</f>
        <v>182</v>
      </c>
      <c r="S437">
        <f t="shared" si="71"/>
        <v>4158.7</v>
      </c>
      <c r="T437">
        <f t="shared" si="72"/>
        <v>3198.7</v>
      </c>
      <c r="Y437" s="44">
        <v>384</v>
      </c>
      <c r="Z437" s="32">
        <v>0.38568667094177489</v>
      </c>
      <c r="AA437" s="32">
        <f t="shared" si="78"/>
        <v>181</v>
      </c>
      <c r="AB437" t="str">
        <f>LOOKUP(Z437,'Info Sheet'!$L$2:$L$3,'Info Sheet'!$J$2:$J$3)</f>
        <v>Rainy, p</v>
      </c>
      <c r="AC437">
        <f>IF(AB437='Info Sheet'!$J$3,'Info Sheet'!$M$3,'Info Sheet'!$M$2)</f>
        <v>0.7</v>
      </c>
      <c r="AD437">
        <f>ROUNDDOWN(IF((AA437*AC437)&gt;'Info Sheet'!$B$21,'Info Sheet'!$B$21,(AA437*AC437)),0)</f>
        <v>126</v>
      </c>
      <c r="AE437">
        <f t="shared" si="73"/>
        <v>2879.1000000000004</v>
      </c>
      <c r="AF437">
        <f t="shared" si="74"/>
        <v>1919.1000000000004</v>
      </c>
      <c r="AK437" s="44">
        <v>384</v>
      </c>
      <c r="AL437" s="51">
        <v>0.15335310999999999</v>
      </c>
      <c r="AM437" s="32">
        <f t="shared" si="79"/>
        <v>149</v>
      </c>
      <c r="AN437" t="str">
        <f>LOOKUP(AL437,'Info Sheet'!$L$2:$L$3,'Info Sheet'!$J$2:$J$3)</f>
        <v>Rainy, p</v>
      </c>
      <c r="AO437">
        <f>IF(AN437='Info Sheet'!$J$3,'Info Sheet'!$M$3,'Info Sheet'!$M$2)</f>
        <v>0.7</v>
      </c>
      <c r="AP437">
        <f>ROUNDDOWN(IF((AM437*AO437)&gt;'Info Sheet'!$B$21,'Info Sheet'!$B$21,(AM437*AO437)),0)</f>
        <v>104</v>
      </c>
      <c r="AQ437">
        <f t="shared" si="75"/>
        <v>2376.4</v>
      </c>
      <c r="AR437">
        <f t="shared" si="76"/>
        <v>1416.4</v>
      </c>
    </row>
    <row r="438" spans="1:44">
      <c r="A438" s="44">
        <v>385</v>
      </c>
      <c r="B438" s="32">
        <v>0.94295893921052998</v>
      </c>
      <c r="C438" s="32">
        <f t="shared" si="77"/>
        <v>181</v>
      </c>
      <c r="D438" t="str">
        <f>LOOKUP(B438,'Info Sheet'!$L$2:$L$3,'Info Sheet'!$J$2:$J$3)</f>
        <v>Non-Rainy</v>
      </c>
      <c r="E438">
        <f>IF(D438='Info Sheet'!$J$3,'Info Sheet'!$M$3,'Info Sheet'!$M$2)</f>
        <v>1</v>
      </c>
      <c r="F438">
        <f>ROUNDDOWN(IF((C438*E438)&gt;'Info Sheet'!$B$21,'Info Sheet'!$B$21,(C438*E438)),0)</f>
        <v>181</v>
      </c>
      <c r="G438">
        <f t="shared" si="80"/>
        <v>4135.8500000000004</v>
      </c>
      <c r="H438">
        <f t="shared" ref="H438:H501" si="81">G438-$J$48</f>
        <v>3175.8500000000004</v>
      </c>
      <c r="M438" s="44">
        <v>385</v>
      </c>
      <c r="N438" s="32">
        <v>0.2865177947205293</v>
      </c>
      <c r="O438" s="32">
        <f t="shared" ref="O438:O501" si="82">ROUNDDOWN(_xlfn.NORM.INV(N438,$M$36,$M$40),0)</f>
        <v>161</v>
      </c>
      <c r="P438" t="str">
        <f>LOOKUP(N438,'Info Sheet'!$L$2:$L$3,'Info Sheet'!$J$2:$J$3)</f>
        <v>Rainy, p</v>
      </c>
      <c r="Q438">
        <f>IF(P438='Info Sheet'!$J$3,'Info Sheet'!$M$3,'Info Sheet'!$M$2)</f>
        <v>0.7</v>
      </c>
      <c r="R438">
        <f>ROUNDDOWN(IF((O438*Q438)&gt;'Info Sheet'!$B$21,'Info Sheet'!$B$21,(O438*Q438)),0)</f>
        <v>112</v>
      </c>
      <c r="S438">
        <f t="shared" ref="S438:S501" si="83">R438*$V$47</f>
        <v>2559.2000000000003</v>
      </c>
      <c r="T438">
        <f t="shared" ref="T438:T501" si="84">S438-$V$48</f>
        <v>1599.2000000000003</v>
      </c>
      <c r="Y438" s="44">
        <v>385</v>
      </c>
      <c r="Z438" s="32">
        <v>0.19324218278617755</v>
      </c>
      <c r="AA438" s="32">
        <f t="shared" si="78"/>
        <v>171</v>
      </c>
      <c r="AB438" t="str">
        <f>LOOKUP(Z438,'Info Sheet'!$L$2:$L$3,'Info Sheet'!$J$2:$J$3)</f>
        <v>Rainy, p</v>
      </c>
      <c r="AC438">
        <f>IF(AB438='Info Sheet'!$J$3,'Info Sheet'!$M$3,'Info Sheet'!$M$2)</f>
        <v>0.7</v>
      </c>
      <c r="AD438">
        <f>ROUNDDOWN(IF((AA438*AC438)&gt;'Info Sheet'!$B$21,'Info Sheet'!$B$21,(AA438*AC438)),0)</f>
        <v>119</v>
      </c>
      <c r="AE438">
        <f t="shared" ref="AE438:AE501" si="85">AD438*$AH$47</f>
        <v>2719.15</v>
      </c>
      <c r="AF438">
        <f t="shared" ref="AF438:AF501" si="86">AE438-$AH$48</f>
        <v>1759.15</v>
      </c>
      <c r="AK438" s="44">
        <v>385</v>
      </c>
      <c r="AL438" s="51">
        <v>0.78394896000000003</v>
      </c>
      <c r="AM438" s="32">
        <f t="shared" si="79"/>
        <v>179</v>
      </c>
      <c r="AN438" t="str">
        <f>LOOKUP(AL438,'Info Sheet'!$L$2:$L$3,'Info Sheet'!$J$2:$J$3)</f>
        <v>Non-Rainy</v>
      </c>
      <c r="AO438">
        <f>IF(AN438='Info Sheet'!$J$3,'Info Sheet'!$M$3,'Info Sheet'!$M$2)</f>
        <v>1</v>
      </c>
      <c r="AP438">
        <f>ROUNDDOWN(IF((AM438*AO438)&gt;'Info Sheet'!$B$21,'Info Sheet'!$B$21,(AM438*AO438)),0)</f>
        <v>179</v>
      </c>
      <c r="AQ438">
        <f t="shared" ref="AQ438:AQ501" si="87">AP438*$AT$47</f>
        <v>4090.15</v>
      </c>
      <c r="AR438">
        <f t="shared" ref="AR438:AR501" si="88">AQ438-$AT$48</f>
        <v>3130.15</v>
      </c>
    </row>
    <row r="439" spans="1:44">
      <c r="A439" s="44">
        <v>386</v>
      </c>
      <c r="B439" s="32">
        <v>0.50144775565479305</v>
      </c>
      <c r="C439" s="32">
        <f t="shared" ref="C439:C502" si="89">ROUNDDOWN(_xlfn.NORM.INV(B439,$B$36,$B$40),0)</f>
        <v>156</v>
      </c>
      <c r="D439" t="str">
        <f>LOOKUP(B439,'Info Sheet'!$L$2:$L$3,'Info Sheet'!$J$2:$J$3)</f>
        <v>Non-Rainy</v>
      </c>
      <c r="E439">
        <f>IF(D439='Info Sheet'!$J$3,'Info Sheet'!$M$3,'Info Sheet'!$M$2)</f>
        <v>1</v>
      </c>
      <c r="F439">
        <f>ROUNDDOWN(IF((C439*E439)&gt;'Info Sheet'!$B$21,'Info Sheet'!$B$21,(C439*E439)),0)</f>
        <v>156</v>
      </c>
      <c r="G439">
        <f t="shared" si="80"/>
        <v>3564.6000000000004</v>
      </c>
      <c r="H439">
        <f t="shared" si="81"/>
        <v>2604.6000000000004</v>
      </c>
      <c r="M439" s="44">
        <v>386</v>
      </c>
      <c r="N439" s="32">
        <v>0.68985126106238281</v>
      </c>
      <c r="O439" s="32">
        <f t="shared" si="82"/>
        <v>179</v>
      </c>
      <c r="P439" t="str">
        <f>LOOKUP(N439,'Info Sheet'!$L$2:$L$3,'Info Sheet'!$J$2:$J$3)</f>
        <v>Non-Rainy</v>
      </c>
      <c r="Q439">
        <f>IF(P439='Info Sheet'!$J$3,'Info Sheet'!$M$3,'Info Sheet'!$M$2)</f>
        <v>1</v>
      </c>
      <c r="R439">
        <f>ROUNDDOWN(IF((O439*Q439)&gt;'Info Sheet'!$B$21,'Info Sheet'!$B$21,(O439*Q439)),0)</f>
        <v>179</v>
      </c>
      <c r="S439">
        <f t="shared" si="83"/>
        <v>4090.15</v>
      </c>
      <c r="T439">
        <f t="shared" si="84"/>
        <v>3130.15</v>
      </c>
      <c r="Y439" s="44">
        <v>386</v>
      </c>
      <c r="Z439" s="32">
        <v>0.97330313003995539</v>
      </c>
      <c r="AA439" s="32">
        <f t="shared" ref="AA439:AA502" si="90">ROUNDDOWN(_xlfn.NORM.INV(Z439,$Y$36,$Y$40),0)</f>
        <v>220</v>
      </c>
      <c r="AB439" t="str">
        <f>LOOKUP(Z439,'Info Sheet'!$L$2:$L$3,'Info Sheet'!$J$2:$J$3)</f>
        <v>Non-Rainy</v>
      </c>
      <c r="AC439">
        <f>IF(AB439='Info Sheet'!$J$3,'Info Sheet'!$M$3,'Info Sheet'!$M$2)</f>
        <v>1</v>
      </c>
      <c r="AD439">
        <f>ROUNDDOWN(IF((AA439*AC439)&gt;'Info Sheet'!$B$21,'Info Sheet'!$B$21,(AA439*AC439)),0)</f>
        <v>188</v>
      </c>
      <c r="AE439">
        <f t="shared" si="85"/>
        <v>4295.8</v>
      </c>
      <c r="AF439">
        <f t="shared" si="86"/>
        <v>3335.8</v>
      </c>
      <c r="AK439" s="44">
        <v>386</v>
      </c>
      <c r="AL439" s="51">
        <v>0.25621287999999998</v>
      </c>
      <c r="AM439" s="32">
        <f t="shared" ref="AM439:AM502" si="91">ROUNDDOWN(_xlfn.NORM.INV(AL439,$AK$36,$AK$40),0)</f>
        <v>155</v>
      </c>
      <c r="AN439" t="str">
        <f>LOOKUP(AL439,'Info Sheet'!$L$2:$L$3,'Info Sheet'!$J$2:$J$3)</f>
        <v>Rainy, p</v>
      </c>
      <c r="AO439">
        <f>IF(AN439='Info Sheet'!$J$3,'Info Sheet'!$M$3,'Info Sheet'!$M$2)</f>
        <v>0.7</v>
      </c>
      <c r="AP439">
        <f>ROUNDDOWN(IF((AM439*AO439)&gt;'Info Sheet'!$B$21,'Info Sheet'!$B$21,(AM439*AO439)),0)</f>
        <v>108</v>
      </c>
      <c r="AQ439">
        <f t="shared" si="87"/>
        <v>2467.8000000000002</v>
      </c>
      <c r="AR439">
        <f t="shared" si="88"/>
        <v>1507.8000000000002</v>
      </c>
    </row>
    <row r="440" spans="1:44">
      <c r="A440" s="44">
        <v>387</v>
      </c>
      <c r="B440" s="32">
        <v>0.76807506605316445</v>
      </c>
      <c r="C440" s="32">
        <f t="shared" si="89"/>
        <v>167</v>
      </c>
      <c r="D440" t="str">
        <f>LOOKUP(B440,'Info Sheet'!$L$2:$L$3,'Info Sheet'!$J$2:$J$3)</f>
        <v>Non-Rainy</v>
      </c>
      <c r="E440">
        <f>IF(D440='Info Sheet'!$J$3,'Info Sheet'!$M$3,'Info Sheet'!$M$2)</f>
        <v>1</v>
      </c>
      <c r="F440">
        <f>ROUNDDOWN(IF((C440*E440)&gt;'Info Sheet'!$B$21,'Info Sheet'!$B$21,(C440*E440)),0)</f>
        <v>167</v>
      </c>
      <c r="G440">
        <f t="shared" si="80"/>
        <v>3815.9500000000003</v>
      </c>
      <c r="H440">
        <f t="shared" si="81"/>
        <v>2855.9500000000003</v>
      </c>
      <c r="M440" s="44">
        <v>387</v>
      </c>
      <c r="N440" s="32">
        <v>0.74523237982109558</v>
      </c>
      <c r="O440" s="32">
        <f t="shared" si="82"/>
        <v>182</v>
      </c>
      <c r="P440" t="str">
        <f>LOOKUP(N440,'Info Sheet'!$L$2:$L$3,'Info Sheet'!$J$2:$J$3)</f>
        <v>Non-Rainy</v>
      </c>
      <c r="Q440">
        <f>IF(P440='Info Sheet'!$J$3,'Info Sheet'!$M$3,'Info Sheet'!$M$2)</f>
        <v>1</v>
      </c>
      <c r="R440">
        <f>ROUNDDOWN(IF((O440*Q440)&gt;'Info Sheet'!$B$21,'Info Sheet'!$B$21,(O440*Q440)),0)</f>
        <v>182</v>
      </c>
      <c r="S440">
        <f t="shared" si="83"/>
        <v>4158.7</v>
      </c>
      <c r="T440">
        <f t="shared" si="84"/>
        <v>3198.7</v>
      </c>
      <c r="Y440" s="44">
        <v>387</v>
      </c>
      <c r="Z440" s="32">
        <v>0.78465345469797954</v>
      </c>
      <c r="AA440" s="32">
        <f t="shared" si="90"/>
        <v>200</v>
      </c>
      <c r="AB440" t="str">
        <f>LOOKUP(Z440,'Info Sheet'!$L$2:$L$3,'Info Sheet'!$J$2:$J$3)</f>
        <v>Non-Rainy</v>
      </c>
      <c r="AC440">
        <f>IF(AB440='Info Sheet'!$J$3,'Info Sheet'!$M$3,'Info Sheet'!$M$2)</f>
        <v>1</v>
      </c>
      <c r="AD440">
        <f>ROUNDDOWN(IF((AA440*AC440)&gt;'Info Sheet'!$B$21,'Info Sheet'!$B$21,(AA440*AC440)),0)</f>
        <v>188</v>
      </c>
      <c r="AE440">
        <f t="shared" si="85"/>
        <v>4295.8</v>
      </c>
      <c r="AF440">
        <f t="shared" si="86"/>
        <v>3335.8</v>
      </c>
      <c r="AK440" s="44">
        <v>387</v>
      </c>
      <c r="AL440" s="51">
        <v>0.29951359999999999</v>
      </c>
      <c r="AM440" s="32">
        <f t="shared" si="91"/>
        <v>157</v>
      </c>
      <c r="AN440" t="str">
        <f>LOOKUP(AL440,'Info Sheet'!$L$2:$L$3,'Info Sheet'!$J$2:$J$3)</f>
        <v>Rainy, p</v>
      </c>
      <c r="AO440">
        <f>IF(AN440='Info Sheet'!$J$3,'Info Sheet'!$M$3,'Info Sheet'!$M$2)</f>
        <v>0.7</v>
      </c>
      <c r="AP440">
        <f>ROUNDDOWN(IF((AM440*AO440)&gt;'Info Sheet'!$B$21,'Info Sheet'!$B$21,(AM440*AO440)),0)</f>
        <v>109</v>
      </c>
      <c r="AQ440">
        <f t="shared" si="87"/>
        <v>2490.65</v>
      </c>
      <c r="AR440">
        <f t="shared" si="88"/>
        <v>1530.65</v>
      </c>
    </row>
    <row r="441" spans="1:44">
      <c r="A441" s="44">
        <v>388</v>
      </c>
      <c r="B441" s="32">
        <v>0.84911703848412268</v>
      </c>
      <c r="C441" s="32">
        <f t="shared" si="89"/>
        <v>172</v>
      </c>
      <c r="D441" t="str">
        <f>LOOKUP(B441,'Info Sheet'!$L$2:$L$3,'Info Sheet'!$J$2:$J$3)</f>
        <v>Non-Rainy</v>
      </c>
      <c r="E441">
        <f>IF(D441='Info Sheet'!$J$3,'Info Sheet'!$M$3,'Info Sheet'!$M$2)</f>
        <v>1</v>
      </c>
      <c r="F441">
        <f>ROUNDDOWN(IF((C441*E441)&gt;'Info Sheet'!$B$21,'Info Sheet'!$B$21,(C441*E441)),0)</f>
        <v>172</v>
      </c>
      <c r="G441">
        <f t="shared" si="80"/>
        <v>3930.2000000000003</v>
      </c>
      <c r="H441">
        <f t="shared" si="81"/>
        <v>2970.2000000000003</v>
      </c>
      <c r="M441" s="44">
        <v>388</v>
      </c>
      <c r="N441" s="32">
        <v>0.3276577764753752</v>
      </c>
      <c r="O441" s="32">
        <f t="shared" si="82"/>
        <v>163</v>
      </c>
      <c r="P441" t="str">
        <f>LOOKUP(N441,'Info Sheet'!$L$2:$L$3,'Info Sheet'!$J$2:$J$3)</f>
        <v>Rainy, p</v>
      </c>
      <c r="Q441">
        <f>IF(P441='Info Sheet'!$J$3,'Info Sheet'!$M$3,'Info Sheet'!$M$2)</f>
        <v>0.7</v>
      </c>
      <c r="R441">
        <f>ROUNDDOWN(IF((O441*Q441)&gt;'Info Sheet'!$B$21,'Info Sheet'!$B$21,(O441*Q441)),0)</f>
        <v>114</v>
      </c>
      <c r="S441">
        <f t="shared" si="83"/>
        <v>2604.9</v>
      </c>
      <c r="T441">
        <f t="shared" si="84"/>
        <v>1644.9</v>
      </c>
      <c r="Y441" s="44">
        <v>388</v>
      </c>
      <c r="Z441" s="32">
        <v>0.29793021908442463</v>
      </c>
      <c r="AA441" s="32">
        <f t="shared" si="90"/>
        <v>176</v>
      </c>
      <c r="AB441" t="str">
        <f>LOOKUP(Z441,'Info Sheet'!$L$2:$L$3,'Info Sheet'!$J$2:$J$3)</f>
        <v>Rainy, p</v>
      </c>
      <c r="AC441">
        <f>IF(AB441='Info Sheet'!$J$3,'Info Sheet'!$M$3,'Info Sheet'!$M$2)</f>
        <v>0.7</v>
      </c>
      <c r="AD441">
        <f>ROUNDDOWN(IF((AA441*AC441)&gt;'Info Sheet'!$B$21,'Info Sheet'!$B$21,(AA441*AC441)),0)</f>
        <v>123</v>
      </c>
      <c r="AE441">
        <f t="shared" si="85"/>
        <v>2810.55</v>
      </c>
      <c r="AF441">
        <f t="shared" si="86"/>
        <v>1850.5500000000002</v>
      </c>
      <c r="AK441" s="44">
        <v>388</v>
      </c>
      <c r="AL441" s="51">
        <v>1.7548749999999998E-2</v>
      </c>
      <c r="AM441" s="32">
        <f t="shared" si="91"/>
        <v>131</v>
      </c>
      <c r="AN441" t="str">
        <f>LOOKUP(AL441,'Info Sheet'!$L$2:$L$3,'Info Sheet'!$J$2:$J$3)</f>
        <v>Rainy, p</v>
      </c>
      <c r="AO441">
        <f>IF(AN441='Info Sheet'!$J$3,'Info Sheet'!$M$3,'Info Sheet'!$M$2)</f>
        <v>0.7</v>
      </c>
      <c r="AP441">
        <f>ROUNDDOWN(IF((AM441*AO441)&gt;'Info Sheet'!$B$21,'Info Sheet'!$B$21,(AM441*AO441)),0)</f>
        <v>91</v>
      </c>
      <c r="AQ441">
        <f t="shared" si="87"/>
        <v>2079.35</v>
      </c>
      <c r="AR441">
        <f t="shared" si="88"/>
        <v>1119.3499999999999</v>
      </c>
    </row>
    <row r="442" spans="1:44">
      <c r="A442" s="44">
        <v>389</v>
      </c>
      <c r="B442" s="32">
        <v>0.50995143059511461</v>
      </c>
      <c r="C442" s="32">
        <f t="shared" si="89"/>
        <v>156</v>
      </c>
      <c r="D442" t="str">
        <f>LOOKUP(B442,'Info Sheet'!$L$2:$L$3,'Info Sheet'!$J$2:$J$3)</f>
        <v>Non-Rainy</v>
      </c>
      <c r="E442">
        <f>IF(D442='Info Sheet'!$J$3,'Info Sheet'!$M$3,'Info Sheet'!$M$2)</f>
        <v>1</v>
      </c>
      <c r="F442">
        <f>ROUNDDOWN(IF((C442*E442)&gt;'Info Sheet'!$B$21,'Info Sheet'!$B$21,(C442*E442)),0)</f>
        <v>156</v>
      </c>
      <c r="G442">
        <f t="shared" si="80"/>
        <v>3564.6000000000004</v>
      </c>
      <c r="H442">
        <f t="shared" si="81"/>
        <v>2604.6000000000004</v>
      </c>
      <c r="M442" s="44">
        <v>389</v>
      </c>
      <c r="N442" s="32">
        <v>0.70102747950983035</v>
      </c>
      <c r="O442" s="32">
        <f t="shared" si="82"/>
        <v>179</v>
      </c>
      <c r="P442" t="str">
        <f>LOOKUP(N442,'Info Sheet'!$L$2:$L$3,'Info Sheet'!$J$2:$J$3)</f>
        <v>Non-Rainy</v>
      </c>
      <c r="Q442">
        <f>IF(P442='Info Sheet'!$J$3,'Info Sheet'!$M$3,'Info Sheet'!$M$2)</f>
        <v>1</v>
      </c>
      <c r="R442">
        <f>ROUNDDOWN(IF((O442*Q442)&gt;'Info Sheet'!$B$21,'Info Sheet'!$B$21,(O442*Q442)),0)</f>
        <v>179</v>
      </c>
      <c r="S442">
        <f t="shared" si="83"/>
        <v>4090.15</v>
      </c>
      <c r="T442">
        <f t="shared" si="84"/>
        <v>3130.15</v>
      </c>
      <c r="Y442" s="44">
        <v>389</v>
      </c>
      <c r="Z442" s="32">
        <v>0.68999506247536058</v>
      </c>
      <c r="AA442" s="32">
        <f t="shared" si="90"/>
        <v>195</v>
      </c>
      <c r="AB442" t="str">
        <f>LOOKUP(Z442,'Info Sheet'!$L$2:$L$3,'Info Sheet'!$J$2:$J$3)</f>
        <v>Non-Rainy</v>
      </c>
      <c r="AC442">
        <f>IF(AB442='Info Sheet'!$J$3,'Info Sheet'!$M$3,'Info Sheet'!$M$2)</f>
        <v>1</v>
      </c>
      <c r="AD442">
        <f>ROUNDDOWN(IF((AA442*AC442)&gt;'Info Sheet'!$B$21,'Info Sheet'!$B$21,(AA442*AC442)),0)</f>
        <v>188</v>
      </c>
      <c r="AE442">
        <f t="shared" si="85"/>
        <v>4295.8</v>
      </c>
      <c r="AF442">
        <f t="shared" si="86"/>
        <v>3335.8</v>
      </c>
      <c r="AK442" s="44">
        <v>389</v>
      </c>
      <c r="AL442" s="51">
        <v>0.83104085999999999</v>
      </c>
      <c r="AM442" s="32">
        <f t="shared" si="91"/>
        <v>182</v>
      </c>
      <c r="AN442" t="str">
        <f>LOOKUP(AL442,'Info Sheet'!$L$2:$L$3,'Info Sheet'!$J$2:$J$3)</f>
        <v>Non-Rainy</v>
      </c>
      <c r="AO442">
        <f>IF(AN442='Info Sheet'!$J$3,'Info Sheet'!$M$3,'Info Sheet'!$M$2)</f>
        <v>1</v>
      </c>
      <c r="AP442">
        <f>ROUNDDOWN(IF((AM442*AO442)&gt;'Info Sheet'!$B$21,'Info Sheet'!$B$21,(AM442*AO442)),0)</f>
        <v>182</v>
      </c>
      <c r="AQ442">
        <f t="shared" si="87"/>
        <v>4158.7</v>
      </c>
      <c r="AR442">
        <f t="shared" si="88"/>
        <v>3198.7</v>
      </c>
    </row>
    <row r="443" spans="1:44">
      <c r="A443" s="44">
        <v>390</v>
      </c>
      <c r="B443" s="32">
        <v>0.9400698170497781</v>
      </c>
      <c r="C443" s="32">
        <f t="shared" si="89"/>
        <v>180</v>
      </c>
      <c r="D443" t="str">
        <f>LOOKUP(B443,'Info Sheet'!$L$2:$L$3,'Info Sheet'!$J$2:$J$3)</f>
        <v>Non-Rainy</v>
      </c>
      <c r="E443">
        <f>IF(D443='Info Sheet'!$J$3,'Info Sheet'!$M$3,'Info Sheet'!$M$2)</f>
        <v>1</v>
      </c>
      <c r="F443">
        <f>ROUNDDOWN(IF((C443*E443)&gt;'Info Sheet'!$B$21,'Info Sheet'!$B$21,(C443*E443)),0)</f>
        <v>180</v>
      </c>
      <c r="G443">
        <f t="shared" si="80"/>
        <v>4113</v>
      </c>
      <c r="H443">
        <f t="shared" si="81"/>
        <v>3153</v>
      </c>
      <c r="M443" s="44">
        <v>390</v>
      </c>
      <c r="N443" s="32">
        <v>0.16987385180009085</v>
      </c>
      <c r="O443" s="32">
        <f t="shared" si="82"/>
        <v>155</v>
      </c>
      <c r="P443" t="str">
        <f>LOOKUP(N443,'Info Sheet'!$L$2:$L$3,'Info Sheet'!$J$2:$J$3)</f>
        <v>Rainy, p</v>
      </c>
      <c r="Q443">
        <f>IF(P443='Info Sheet'!$J$3,'Info Sheet'!$M$3,'Info Sheet'!$M$2)</f>
        <v>0.7</v>
      </c>
      <c r="R443">
        <f>ROUNDDOWN(IF((O443*Q443)&gt;'Info Sheet'!$B$21,'Info Sheet'!$B$21,(O443*Q443)),0)</f>
        <v>108</v>
      </c>
      <c r="S443">
        <f t="shared" si="83"/>
        <v>2467.8000000000002</v>
      </c>
      <c r="T443">
        <f t="shared" si="84"/>
        <v>1507.8000000000002</v>
      </c>
      <c r="Y443" s="44">
        <v>390</v>
      </c>
      <c r="Z443" s="32">
        <v>0.59537796890295835</v>
      </c>
      <c r="AA443" s="32">
        <f t="shared" si="90"/>
        <v>190</v>
      </c>
      <c r="AB443" t="str">
        <f>LOOKUP(Z443,'Info Sheet'!$L$2:$L$3,'Info Sheet'!$J$2:$J$3)</f>
        <v>Non-Rainy</v>
      </c>
      <c r="AC443">
        <f>IF(AB443='Info Sheet'!$J$3,'Info Sheet'!$M$3,'Info Sheet'!$M$2)</f>
        <v>1</v>
      </c>
      <c r="AD443">
        <f>ROUNDDOWN(IF((AA443*AC443)&gt;'Info Sheet'!$B$21,'Info Sheet'!$B$21,(AA443*AC443)),0)</f>
        <v>188</v>
      </c>
      <c r="AE443">
        <f t="shared" si="85"/>
        <v>4295.8</v>
      </c>
      <c r="AF443">
        <f t="shared" si="86"/>
        <v>3335.8</v>
      </c>
      <c r="AK443" s="44">
        <v>390</v>
      </c>
      <c r="AL443" s="51">
        <v>0.22363337999999999</v>
      </c>
      <c r="AM443" s="32">
        <f t="shared" si="91"/>
        <v>153</v>
      </c>
      <c r="AN443" t="str">
        <f>LOOKUP(AL443,'Info Sheet'!$L$2:$L$3,'Info Sheet'!$J$2:$J$3)</f>
        <v>Rainy, p</v>
      </c>
      <c r="AO443">
        <f>IF(AN443='Info Sheet'!$J$3,'Info Sheet'!$M$3,'Info Sheet'!$M$2)</f>
        <v>0.7</v>
      </c>
      <c r="AP443">
        <f>ROUNDDOWN(IF((AM443*AO443)&gt;'Info Sheet'!$B$21,'Info Sheet'!$B$21,(AM443*AO443)),0)</f>
        <v>107</v>
      </c>
      <c r="AQ443">
        <f t="shared" si="87"/>
        <v>2444.9500000000003</v>
      </c>
      <c r="AR443">
        <f t="shared" si="88"/>
        <v>1484.9500000000003</v>
      </c>
    </row>
    <row r="444" spans="1:44">
      <c r="A444" s="44">
        <v>391</v>
      </c>
      <c r="B444" s="32">
        <v>0.15109643905727532</v>
      </c>
      <c r="C444" s="32">
        <f t="shared" si="89"/>
        <v>139</v>
      </c>
      <c r="D444" t="str">
        <f>LOOKUP(B444,'Info Sheet'!$L$2:$L$3,'Info Sheet'!$J$2:$J$3)</f>
        <v>Rainy, p</v>
      </c>
      <c r="E444">
        <f>IF(D444='Info Sheet'!$J$3,'Info Sheet'!$M$3,'Info Sheet'!$M$2)</f>
        <v>0.7</v>
      </c>
      <c r="F444">
        <f>ROUNDDOWN(IF((C444*E444)&gt;'Info Sheet'!$B$21,'Info Sheet'!$B$21,(C444*E444)),0)</f>
        <v>97</v>
      </c>
      <c r="G444">
        <f t="shared" si="80"/>
        <v>2216.4500000000003</v>
      </c>
      <c r="H444">
        <f t="shared" si="81"/>
        <v>1256.4500000000003</v>
      </c>
      <c r="M444" s="44">
        <v>391</v>
      </c>
      <c r="N444" s="32">
        <v>0.61419209365185579</v>
      </c>
      <c r="O444" s="32">
        <f t="shared" si="82"/>
        <v>176</v>
      </c>
      <c r="P444" t="str">
        <f>LOOKUP(N444,'Info Sheet'!$L$2:$L$3,'Info Sheet'!$J$2:$J$3)</f>
        <v>Non-Rainy</v>
      </c>
      <c r="Q444">
        <f>IF(P444='Info Sheet'!$J$3,'Info Sheet'!$M$3,'Info Sheet'!$M$2)</f>
        <v>1</v>
      </c>
      <c r="R444">
        <f>ROUNDDOWN(IF((O444*Q444)&gt;'Info Sheet'!$B$21,'Info Sheet'!$B$21,(O444*Q444)),0)</f>
        <v>176</v>
      </c>
      <c r="S444">
        <f t="shared" si="83"/>
        <v>4021.6000000000004</v>
      </c>
      <c r="T444">
        <f t="shared" si="84"/>
        <v>3061.6000000000004</v>
      </c>
      <c r="Y444" s="44">
        <v>391</v>
      </c>
      <c r="Z444" s="32">
        <v>0.75925089401249002</v>
      </c>
      <c r="AA444" s="32">
        <f t="shared" si="90"/>
        <v>198</v>
      </c>
      <c r="AB444" t="str">
        <f>LOOKUP(Z444,'Info Sheet'!$L$2:$L$3,'Info Sheet'!$J$2:$J$3)</f>
        <v>Non-Rainy</v>
      </c>
      <c r="AC444">
        <f>IF(AB444='Info Sheet'!$J$3,'Info Sheet'!$M$3,'Info Sheet'!$M$2)</f>
        <v>1</v>
      </c>
      <c r="AD444">
        <f>ROUNDDOWN(IF((AA444*AC444)&gt;'Info Sheet'!$B$21,'Info Sheet'!$B$21,(AA444*AC444)),0)</f>
        <v>188</v>
      </c>
      <c r="AE444">
        <f t="shared" si="85"/>
        <v>4295.8</v>
      </c>
      <c r="AF444">
        <f t="shared" si="86"/>
        <v>3335.8</v>
      </c>
      <c r="AK444" s="44">
        <v>391</v>
      </c>
      <c r="AL444" s="51">
        <v>0.81925952999999996</v>
      </c>
      <c r="AM444" s="32">
        <f t="shared" si="91"/>
        <v>181</v>
      </c>
      <c r="AN444" t="str">
        <f>LOOKUP(AL444,'Info Sheet'!$L$2:$L$3,'Info Sheet'!$J$2:$J$3)</f>
        <v>Non-Rainy</v>
      </c>
      <c r="AO444">
        <f>IF(AN444='Info Sheet'!$J$3,'Info Sheet'!$M$3,'Info Sheet'!$M$2)</f>
        <v>1</v>
      </c>
      <c r="AP444">
        <f>ROUNDDOWN(IF((AM444*AO444)&gt;'Info Sheet'!$B$21,'Info Sheet'!$B$21,(AM444*AO444)),0)</f>
        <v>181</v>
      </c>
      <c r="AQ444">
        <f t="shared" si="87"/>
        <v>4135.8500000000004</v>
      </c>
      <c r="AR444">
        <f t="shared" si="88"/>
        <v>3175.8500000000004</v>
      </c>
    </row>
    <row r="445" spans="1:44">
      <c r="A445" s="44">
        <v>392</v>
      </c>
      <c r="B445" s="32">
        <v>0.23360204330817991</v>
      </c>
      <c r="C445" s="32">
        <f t="shared" si="89"/>
        <v>144</v>
      </c>
      <c r="D445" t="str">
        <f>LOOKUP(B445,'Info Sheet'!$L$2:$L$3,'Info Sheet'!$J$2:$J$3)</f>
        <v>Rainy, p</v>
      </c>
      <c r="E445">
        <f>IF(D445='Info Sheet'!$J$3,'Info Sheet'!$M$3,'Info Sheet'!$M$2)</f>
        <v>0.7</v>
      </c>
      <c r="F445">
        <f>ROUNDDOWN(IF((C445*E445)&gt;'Info Sheet'!$B$21,'Info Sheet'!$B$21,(C445*E445)),0)</f>
        <v>100</v>
      </c>
      <c r="G445">
        <f t="shared" si="80"/>
        <v>2285</v>
      </c>
      <c r="H445">
        <f t="shared" si="81"/>
        <v>1325</v>
      </c>
      <c r="M445" s="44">
        <v>392</v>
      </c>
      <c r="N445" s="32">
        <v>0.71178063640458122</v>
      </c>
      <c r="O445" s="32">
        <f t="shared" si="82"/>
        <v>180</v>
      </c>
      <c r="P445" t="str">
        <f>LOOKUP(N445,'Info Sheet'!$L$2:$L$3,'Info Sheet'!$J$2:$J$3)</f>
        <v>Non-Rainy</v>
      </c>
      <c r="Q445">
        <f>IF(P445='Info Sheet'!$J$3,'Info Sheet'!$M$3,'Info Sheet'!$M$2)</f>
        <v>1</v>
      </c>
      <c r="R445">
        <f>ROUNDDOWN(IF((O445*Q445)&gt;'Info Sheet'!$B$21,'Info Sheet'!$B$21,(O445*Q445)),0)</f>
        <v>180</v>
      </c>
      <c r="S445">
        <f t="shared" si="83"/>
        <v>4113</v>
      </c>
      <c r="T445">
        <f t="shared" si="84"/>
        <v>3153</v>
      </c>
      <c r="Y445" s="44">
        <v>392</v>
      </c>
      <c r="Z445" s="32">
        <v>0.72644947161008122</v>
      </c>
      <c r="AA445" s="32">
        <f t="shared" si="90"/>
        <v>197</v>
      </c>
      <c r="AB445" t="str">
        <f>LOOKUP(Z445,'Info Sheet'!$L$2:$L$3,'Info Sheet'!$J$2:$J$3)</f>
        <v>Non-Rainy</v>
      </c>
      <c r="AC445">
        <f>IF(AB445='Info Sheet'!$J$3,'Info Sheet'!$M$3,'Info Sheet'!$M$2)</f>
        <v>1</v>
      </c>
      <c r="AD445">
        <f>ROUNDDOWN(IF((AA445*AC445)&gt;'Info Sheet'!$B$21,'Info Sheet'!$B$21,(AA445*AC445)),0)</f>
        <v>188</v>
      </c>
      <c r="AE445">
        <f t="shared" si="85"/>
        <v>4295.8</v>
      </c>
      <c r="AF445">
        <f t="shared" si="86"/>
        <v>3335.8</v>
      </c>
      <c r="AK445" s="44">
        <v>392</v>
      </c>
      <c r="AL445" s="51">
        <v>0.97619213999999999</v>
      </c>
      <c r="AM445" s="32">
        <f t="shared" si="91"/>
        <v>199</v>
      </c>
      <c r="AN445" t="str">
        <f>LOOKUP(AL445,'Info Sheet'!$L$2:$L$3,'Info Sheet'!$J$2:$J$3)</f>
        <v>Non-Rainy</v>
      </c>
      <c r="AO445">
        <f>IF(AN445='Info Sheet'!$J$3,'Info Sheet'!$M$3,'Info Sheet'!$M$2)</f>
        <v>1</v>
      </c>
      <c r="AP445">
        <f>ROUNDDOWN(IF((AM445*AO445)&gt;'Info Sheet'!$B$21,'Info Sheet'!$B$21,(AM445*AO445)),0)</f>
        <v>188</v>
      </c>
      <c r="AQ445">
        <f t="shared" si="87"/>
        <v>4295.8</v>
      </c>
      <c r="AR445">
        <f t="shared" si="88"/>
        <v>3335.8</v>
      </c>
    </row>
    <row r="446" spans="1:44">
      <c r="A446" s="44">
        <v>393</v>
      </c>
      <c r="B446" s="32">
        <v>0.13717744876709559</v>
      </c>
      <c r="C446" s="32">
        <f t="shared" si="89"/>
        <v>138</v>
      </c>
      <c r="D446" t="str">
        <f>LOOKUP(B446,'Info Sheet'!$L$2:$L$3,'Info Sheet'!$J$2:$J$3)</f>
        <v>Rainy, p</v>
      </c>
      <c r="E446">
        <f>IF(D446='Info Sheet'!$J$3,'Info Sheet'!$M$3,'Info Sheet'!$M$2)</f>
        <v>0.7</v>
      </c>
      <c r="F446">
        <f>ROUNDDOWN(IF((C446*E446)&gt;'Info Sheet'!$B$21,'Info Sheet'!$B$21,(C446*E446)),0)</f>
        <v>96</v>
      </c>
      <c r="G446">
        <f t="shared" si="80"/>
        <v>2193.6000000000004</v>
      </c>
      <c r="H446">
        <f t="shared" si="81"/>
        <v>1233.6000000000004</v>
      </c>
      <c r="M446" s="44">
        <v>393</v>
      </c>
      <c r="N446" s="32">
        <v>6.7095879457051311E-2</v>
      </c>
      <c r="O446" s="32">
        <f t="shared" si="82"/>
        <v>146</v>
      </c>
      <c r="P446" t="str">
        <f>LOOKUP(N446,'Info Sheet'!$L$2:$L$3,'Info Sheet'!$J$2:$J$3)</f>
        <v>Rainy, p</v>
      </c>
      <c r="Q446">
        <f>IF(P446='Info Sheet'!$J$3,'Info Sheet'!$M$3,'Info Sheet'!$M$2)</f>
        <v>0.7</v>
      </c>
      <c r="R446">
        <f>ROUNDDOWN(IF((O446*Q446)&gt;'Info Sheet'!$B$21,'Info Sheet'!$B$21,(O446*Q446)),0)</f>
        <v>102</v>
      </c>
      <c r="S446">
        <f t="shared" si="83"/>
        <v>2330.7000000000003</v>
      </c>
      <c r="T446">
        <f t="shared" si="84"/>
        <v>1370.7000000000003</v>
      </c>
      <c r="Y446" s="44">
        <v>393</v>
      </c>
      <c r="Z446" s="32">
        <v>0.36261478692081139</v>
      </c>
      <c r="AA446" s="32">
        <f t="shared" si="90"/>
        <v>180</v>
      </c>
      <c r="AB446" t="str">
        <f>LOOKUP(Z446,'Info Sheet'!$L$2:$L$3,'Info Sheet'!$J$2:$J$3)</f>
        <v>Rainy, p</v>
      </c>
      <c r="AC446">
        <f>IF(AB446='Info Sheet'!$J$3,'Info Sheet'!$M$3,'Info Sheet'!$M$2)</f>
        <v>0.7</v>
      </c>
      <c r="AD446">
        <f>ROUNDDOWN(IF((AA446*AC446)&gt;'Info Sheet'!$B$21,'Info Sheet'!$B$21,(AA446*AC446)),0)</f>
        <v>126</v>
      </c>
      <c r="AE446">
        <f t="shared" si="85"/>
        <v>2879.1000000000004</v>
      </c>
      <c r="AF446">
        <f t="shared" si="86"/>
        <v>1919.1000000000004</v>
      </c>
      <c r="AK446" s="44">
        <v>393</v>
      </c>
      <c r="AL446" s="51">
        <v>2.3148809999999999E-2</v>
      </c>
      <c r="AM446" s="32">
        <f t="shared" si="91"/>
        <v>133</v>
      </c>
      <c r="AN446" t="str">
        <f>LOOKUP(AL446,'Info Sheet'!$L$2:$L$3,'Info Sheet'!$J$2:$J$3)</f>
        <v>Rainy, p</v>
      </c>
      <c r="AO446">
        <f>IF(AN446='Info Sheet'!$J$3,'Info Sheet'!$M$3,'Info Sheet'!$M$2)</f>
        <v>0.7</v>
      </c>
      <c r="AP446">
        <f>ROUNDDOWN(IF((AM446*AO446)&gt;'Info Sheet'!$B$21,'Info Sheet'!$B$21,(AM446*AO446)),0)</f>
        <v>93</v>
      </c>
      <c r="AQ446">
        <f t="shared" si="87"/>
        <v>2125.0500000000002</v>
      </c>
      <c r="AR446">
        <f t="shared" si="88"/>
        <v>1165.0500000000002</v>
      </c>
    </row>
    <row r="447" spans="1:44">
      <c r="A447" s="44">
        <v>394</v>
      </c>
      <c r="B447" s="32">
        <v>0.56196960426111564</v>
      </c>
      <c r="C447" s="32">
        <f t="shared" si="89"/>
        <v>158</v>
      </c>
      <c r="D447" t="str">
        <f>LOOKUP(B447,'Info Sheet'!$L$2:$L$3,'Info Sheet'!$J$2:$J$3)</f>
        <v>Non-Rainy</v>
      </c>
      <c r="E447">
        <f>IF(D447='Info Sheet'!$J$3,'Info Sheet'!$M$3,'Info Sheet'!$M$2)</f>
        <v>1</v>
      </c>
      <c r="F447">
        <f>ROUNDDOWN(IF((C447*E447)&gt;'Info Sheet'!$B$21,'Info Sheet'!$B$21,(C447*E447)),0)</f>
        <v>158</v>
      </c>
      <c r="G447">
        <f t="shared" si="80"/>
        <v>3610.3</v>
      </c>
      <c r="H447">
        <f t="shared" si="81"/>
        <v>2650.3</v>
      </c>
      <c r="M447" s="44">
        <v>394</v>
      </c>
      <c r="N447" s="32">
        <v>0.70507731509487992</v>
      </c>
      <c r="O447" s="32">
        <f t="shared" si="82"/>
        <v>180</v>
      </c>
      <c r="P447" t="str">
        <f>LOOKUP(N447,'Info Sheet'!$L$2:$L$3,'Info Sheet'!$J$2:$J$3)</f>
        <v>Non-Rainy</v>
      </c>
      <c r="Q447">
        <f>IF(P447='Info Sheet'!$J$3,'Info Sheet'!$M$3,'Info Sheet'!$M$2)</f>
        <v>1</v>
      </c>
      <c r="R447">
        <f>ROUNDDOWN(IF((O447*Q447)&gt;'Info Sheet'!$B$21,'Info Sheet'!$B$21,(O447*Q447)),0)</f>
        <v>180</v>
      </c>
      <c r="S447">
        <f t="shared" si="83"/>
        <v>4113</v>
      </c>
      <c r="T447">
        <f t="shared" si="84"/>
        <v>3153</v>
      </c>
      <c r="Y447" s="44">
        <v>394</v>
      </c>
      <c r="Z447" s="32">
        <v>0.54077325952327659</v>
      </c>
      <c r="AA447" s="32">
        <f t="shared" si="90"/>
        <v>188</v>
      </c>
      <c r="AB447" t="str">
        <f>LOOKUP(Z447,'Info Sheet'!$L$2:$L$3,'Info Sheet'!$J$2:$J$3)</f>
        <v>Non-Rainy</v>
      </c>
      <c r="AC447">
        <f>IF(AB447='Info Sheet'!$J$3,'Info Sheet'!$M$3,'Info Sheet'!$M$2)</f>
        <v>1</v>
      </c>
      <c r="AD447">
        <f>ROUNDDOWN(IF((AA447*AC447)&gt;'Info Sheet'!$B$21,'Info Sheet'!$B$21,(AA447*AC447)),0)</f>
        <v>188</v>
      </c>
      <c r="AE447">
        <f t="shared" si="85"/>
        <v>4295.8</v>
      </c>
      <c r="AF447">
        <f t="shared" si="86"/>
        <v>3335.8</v>
      </c>
      <c r="AK447" s="44">
        <v>394</v>
      </c>
      <c r="AL447" s="51">
        <v>0.81139216999999997</v>
      </c>
      <c r="AM447" s="32">
        <f t="shared" si="91"/>
        <v>180</v>
      </c>
      <c r="AN447" t="str">
        <f>LOOKUP(AL447,'Info Sheet'!$L$2:$L$3,'Info Sheet'!$J$2:$J$3)</f>
        <v>Non-Rainy</v>
      </c>
      <c r="AO447">
        <f>IF(AN447='Info Sheet'!$J$3,'Info Sheet'!$M$3,'Info Sheet'!$M$2)</f>
        <v>1</v>
      </c>
      <c r="AP447">
        <f>ROUNDDOWN(IF((AM447*AO447)&gt;'Info Sheet'!$B$21,'Info Sheet'!$B$21,(AM447*AO447)),0)</f>
        <v>180</v>
      </c>
      <c r="AQ447">
        <f t="shared" si="87"/>
        <v>4113</v>
      </c>
      <c r="AR447">
        <f t="shared" si="88"/>
        <v>3153</v>
      </c>
    </row>
    <row r="448" spans="1:44">
      <c r="A448" s="44">
        <v>395</v>
      </c>
      <c r="B448" s="32">
        <v>0.29077592570635113</v>
      </c>
      <c r="C448" s="32">
        <f t="shared" si="89"/>
        <v>147</v>
      </c>
      <c r="D448" t="str">
        <f>LOOKUP(B448,'Info Sheet'!$L$2:$L$3,'Info Sheet'!$J$2:$J$3)</f>
        <v>Rainy, p</v>
      </c>
      <c r="E448">
        <f>IF(D448='Info Sheet'!$J$3,'Info Sheet'!$M$3,'Info Sheet'!$M$2)</f>
        <v>0.7</v>
      </c>
      <c r="F448">
        <f>ROUNDDOWN(IF((C448*E448)&gt;'Info Sheet'!$B$21,'Info Sheet'!$B$21,(C448*E448)),0)</f>
        <v>102</v>
      </c>
      <c r="G448">
        <f t="shared" ref="G448:G511" si="92">F448*$J$47</f>
        <v>2330.7000000000003</v>
      </c>
      <c r="H448">
        <f t="shared" si="81"/>
        <v>1370.7000000000003</v>
      </c>
      <c r="M448" s="44">
        <v>395</v>
      </c>
      <c r="N448" s="32">
        <v>0.50686153176308535</v>
      </c>
      <c r="O448" s="32">
        <f t="shared" si="82"/>
        <v>171</v>
      </c>
      <c r="P448" t="str">
        <f>LOOKUP(N448,'Info Sheet'!$L$2:$L$3,'Info Sheet'!$J$2:$J$3)</f>
        <v>Non-Rainy</v>
      </c>
      <c r="Q448">
        <f>IF(P448='Info Sheet'!$J$3,'Info Sheet'!$M$3,'Info Sheet'!$M$2)</f>
        <v>1</v>
      </c>
      <c r="R448">
        <f>ROUNDDOWN(IF((O448*Q448)&gt;'Info Sheet'!$B$21,'Info Sheet'!$B$21,(O448*Q448)),0)</f>
        <v>171</v>
      </c>
      <c r="S448">
        <f t="shared" si="83"/>
        <v>3907.3500000000004</v>
      </c>
      <c r="T448">
        <f t="shared" si="84"/>
        <v>2947.3500000000004</v>
      </c>
      <c r="Y448" s="44">
        <v>395</v>
      </c>
      <c r="Z448" s="32">
        <v>0.84714628262554115</v>
      </c>
      <c r="AA448" s="32">
        <f t="shared" si="90"/>
        <v>204</v>
      </c>
      <c r="AB448" t="str">
        <f>LOOKUP(Z448,'Info Sheet'!$L$2:$L$3,'Info Sheet'!$J$2:$J$3)</f>
        <v>Non-Rainy</v>
      </c>
      <c r="AC448">
        <f>IF(AB448='Info Sheet'!$J$3,'Info Sheet'!$M$3,'Info Sheet'!$M$2)</f>
        <v>1</v>
      </c>
      <c r="AD448">
        <f>ROUNDDOWN(IF((AA448*AC448)&gt;'Info Sheet'!$B$21,'Info Sheet'!$B$21,(AA448*AC448)),0)</f>
        <v>188</v>
      </c>
      <c r="AE448">
        <f t="shared" si="85"/>
        <v>4295.8</v>
      </c>
      <c r="AF448">
        <f t="shared" si="86"/>
        <v>3335.8</v>
      </c>
      <c r="AK448" s="44">
        <v>395</v>
      </c>
      <c r="AL448" s="51">
        <v>0.60551953000000003</v>
      </c>
      <c r="AM448" s="32">
        <f t="shared" si="91"/>
        <v>170</v>
      </c>
      <c r="AN448" t="str">
        <f>LOOKUP(AL448,'Info Sheet'!$L$2:$L$3,'Info Sheet'!$J$2:$J$3)</f>
        <v>Non-Rainy</v>
      </c>
      <c r="AO448">
        <f>IF(AN448='Info Sheet'!$J$3,'Info Sheet'!$M$3,'Info Sheet'!$M$2)</f>
        <v>1</v>
      </c>
      <c r="AP448">
        <f>ROUNDDOWN(IF((AM448*AO448)&gt;'Info Sheet'!$B$21,'Info Sheet'!$B$21,(AM448*AO448)),0)</f>
        <v>170</v>
      </c>
      <c r="AQ448">
        <f t="shared" si="87"/>
        <v>3884.5000000000005</v>
      </c>
      <c r="AR448">
        <f t="shared" si="88"/>
        <v>2924.5000000000005</v>
      </c>
    </row>
    <row r="449" spans="1:44">
      <c r="A449" s="44">
        <v>396</v>
      </c>
      <c r="B449" s="32">
        <v>0.34525171074608074</v>
      </c>
      <c r="C449" s="32">
        <f t="shared" si="89"/>
        <v>149</v>
      </c>
      <c r="D449" t="str">
        <f>LOOKUP(B449,'Info Sheet'!$L$2:$L$3,'Info Sheet'!$J$2:$J$3)</f>
        <v>Rainy, p</v>
      </c>
      <c r="E449">
        <f>IF(D449='Info Sheet'!$J$3,'Info Sheet'!$M$3,'Info Sheet'!$M$2)</f>
        <v>0.7</v>
      </c>
      <c r="F449">
        <f>ROUNDDOWN(IF((C449*E449)&gt;'Info Sheet'!$B$21,'Info Sheet'!$B$21,(C449*E449)),0)</f>
        <v>104</v>
      </c>
      <c r="G449">
        <f t="shared" si="92"/>
        <v>2376.4</v>
      </c>
      <c r="H449">
        <f t="shared" si="81"/>
        <v>1416.4</v>
      </c>
      <c r="M449" s="44">
        <v>396</v>
      </c>
      <c r="N449" s="32">
        <v>0.18870794047575634</v>
      </c>
      <c r="O449" s="32">
        <f t="shared" si="82"/>
        <v>156</v>
      </c>
      <c r="P449" t="str">
        <f>LOOKUP(N449,'Info Sheet'!$L$2:$L$3,'Info Sheet'!$J$2:$J$3)</f>
        <v>Rainy, p</v>
      </c>
      <c r="Q449">
        <f>IF(P449='Info Sheet'!$J$3,'Info Sheet'!$M$3,'Info Sheet'!$M$2)</f>
        <v>0.7</v>
      </c>
      <c r="R449">
        <f>ROUNDDOWN(IF((O449*Q449)&gt;'Info Sheet'!$B$21,'Info Sheet'!$B$21,(O449*Q449)),0)</f>
        <v>109</v>
      </c>
      <c r="S449">
        <f t="shared" si="83"/>
        <v>2490.65</v>
      </c>
      <c r="T449">
        <f t="shared" si="84"/>
        <v>1530.65</v>
      </c>
      <c r="Y449" s="44">
        <v>396</v>
      </c>
      <c r="Z449" s="32">
        <v>0.57666718497412972</v>
      </c>
      <c r="AA449" s="32">
        <f t="shared" si="90"/>
        <v>189</v>
      </c>
      <c r="AB449" t="str">
        <f>LOOKUP(Z449,'Info Sheet'!$L$2:$L$3,'Info Sheet'!$J$2:$J$3)</f>
        <v>Non-Rainy</v>
      </c>
      <c r="AC449">
        <f>IF(AB449='Info Sheet'!$J$3,'Info Sheet'!$M$3,'Info Sheet'!$M$2)</f>
        <v>1</v>
      </c>
      <c r="AD449">
        <f>ROUNDDOWN(IF((AA449*AC449)&gt;'Info Sheet'!$B$21,'Info Sheet'!$B$21,(AA449*AC449)),0)</f>
        <v>188</v>
      </c>
      <c r="AE449">
        <f t="shared" si="85"/>
        <v>4295.8</v>
      </c>
      <c r="AF449">
        <f t="shared" si="86"/>
        <v>3335.8</v>
      </c>
      <c r="AK449" s="44">
        <v>396</v>
      </c>
      <c r="AL449" s="51">
        <v>0.27483119</v>
      </c>
      <c r="AM449" s="32">
        <f t="shared" si="91"/>
        <v>156</v>
      </c>
      <c r="AN449" t="str">
        <f>LOOKUP(AL449,'Info Sheet'!$L$2:$L$3,'Info Sheet'!$J$2:$J$3)</f>
        <v>Rainy, p</v>
      </c>
      <c r="AO449">
        <f>IF(AN449='Info Sheet'!$J$3,'Info Sheet'!$M$3,'Info Sheet'!$M$2)</f>
        <v>0.7</v>
      </c>
      <c r="AP449">
        <f>ROUNDDOWN(IF((AM449*AO449)&gt;'Info Sheet'!$B$21,'Info Sheet'!$B$21,(AM449*AO449)),0)</f>
        <v>109</v>
      </c>
      <c r="AQ449">
        <f t="shared" si="87"/>
        <v>2490.65</v>
      </c>
      <c r="AR449">
        <f t="shared" si="88"/>
        <v>1530.65</v>
      </c>
    </row>
    <row r="450" spans="1:44">
      <c r="A450" s="44">
        <v>397</v>
      </c>
      <c r="B450" s="32">
        <v>0.15856848091915998</v>
      </c>
      <c r="C450" s="32">
        <f t="shared" si="89"/>
        <v>139</v>
      </c>
      <c r="D450" t="str">
        <f>LOOKUP(B450,'Info Sheet'!$L$2:$L$3,'Info Sheet'!$J$2:$J$3)</f>
        <v>Rainy, p</v>
      </c>
      <c r="E450">
        <f>IF(D450='Info Sheet'!$J$3,'Info Sheet'!$M$3,'Info Sheet'!$M$2)</f>
        <v>0.7</v>
      </c>
      <c r="F450">
        <f>ROUNDDOWN(IF((C450*E450)&gt;'Info Sheet'!$B$21,'Info Sheet'!$B$21,(C450*E450)),0)</f>
        <v>97</v>
      </c>
      <c r="G450">
        <f t="shared" si="92"/>
        <v>2216.4500000000003</v>
      </c>
      <c r="H450">
        <f t="shared" si="81"/>
        <v>1256.4500000000003</v>
      </c>
      <c r="M450" s="44">
        <v>397</v>
      </c>
      <c r="N450" s="32">
        <v>0.79288437133033662</v>
      </c>
      <c r="O450" s="32">
        <f t="shared" si="82"/>
        <v>184</v>
      </c>
      <c r="P450" t="str">
        <f>LOOKUP(N450,'Info Sheet'!$L$2:$L$3,'Info Sheet'!$J$2:$J$3)</f>
        <v>Non-Rainy</v>
      </c>
      <c r="Q450">
        <f>IF(P450='Info Sheet'!$J$3,'Info Sheet'!$M$3,'Info Sheet'!$M$2)</f>
        <v>1</v>
      </c>
      <c r="R450">
        <f>ROUNDDOWN(IF((O450*Q450)&gt;'Info Sheet'!$B$21,'Info Sheet'!$B$21,(O450*Q450)),0)</f>
        <v>184</v>
      </c>
      <c r="S450">
        <f t="shared" si="83"/>
        <v>4204.4000000000005</v>
      </c>
      <c r="T450">
        <f t="shared" si="84"/>
        <v>3244.4000000000005</v>
      </c>
      <c r="Y450" s="44">
        <v>397</v>
      </c>
      <c r="Z450" s="32">
        <v>8.3867731256649147E-2</v>
      </c>
      <c r="AA450" s="32">
        <f t="shared" si="90"/>
        <v>161</v>
      </c>
      <c r="AB450" t="str">
        <f>LOOKUP(Z450,'Info Sheet'!$L$2:$L$3,'Info Sheet'!$J$2:$J$3)</f>
        <v>Rainy, p</v>
      </c>
      <c r="AC450">
        <f>IF(AB450='Info Sheet'!$J$3,'Info Sheet'!$M$3,'Info Sheet'!$M$2)</f>
        <v>0.7</v>
      </c>
      <c r="AD450">
        <f>ROUNDDOWN(IF((AA450*AC450)&gt;'Info Sheet'!$B$21,'Info Sheet'!$B$21,(AA450*AC450)),0)</f>
        <v>112</v>
      </c>
      <c r="AE450">
        <f t="shared" si="85"/>
        <v>2559.2000000000003</v>
      </c>
      <c r="AF450">
        <f t="shared" si="86"/>
        <v>1599.2000000000003</v>
      </c>
      <c r="AK450" s="44">
        <v>397</v>
      </c>
      <c r="AL450" s="51">
        <v>0.46828180000000003</v>
      </c>
      <c r="AM450" s="32">
        <f t="shared" si="91"/>
        <v>165</v>
      </c>
      <c r="AN450" t="str">
        <f>LOOKUP(AL450,'Info Sheet'!$L$2:$L$3,'Info Sheet'!$J$2:$J$3)</f>
        <v>Non-Rainy</v>
      </c>
      <c r="AO450">
        <f>IF(AN450='Info Sheet'!$J$3,'Info Sheet'!$M$3,'Info Sheet'!$M$2)</f>
        <v>1</v>
      </c>
      <c r="AP450">
        <f>ROUNDDOWN(IF((AM450*AO450)&gt;'Info Sheet'!$B$21,'Info Sheet'!$B$21,(AM450*AO450)),0)</f>
        <v>165</v>
      </c>
      <c r="AQ450">
        <f t="shared" si="87"/>
        <v>3770.2500000000005</v>
      </c>
      <c r="AR450">
        <f t="shared" si="88"/>
        <v>2810.2500000000005</v>
      </c>
    </row>
    <row r="451" spans="1:44">
      <c r="A451" s="44">
        <v>398</v>
      </c>
      <c r="B451" s="32">
        <v>0.65591318800007159</v>
      </c>
      <c r="C451" s="32">
        <f t="shared" si="89"/>
        <v>162</v>
      </c>
      <c r="D451" t="str">
        <f>LOOKUP(B451,'Info Sheet'!$L$2:$L$3,'Info Sheet'!$J$2:$J$3)</f>
        <v>Non-Rainy</v>
      </c>
      <c r="E451">
        <f>IF(D451='Info Sheet'!$J$3,'Info Sheet'!$M$3,'Info Sheet'!$M$2)</f>
        <v>1</v>
      </c>
      <c r="F451">
        <f>ROUNDDOWN(IF((C451*E451)&gt;'Info Sheet'!$B$21,'Info Sheet'!$B$21,(C451*E451)),0)</f>
        <v>162</v>
      </c>
      <c r="G451">
        <f t="shared" si="92"/>
        <v>3701.7000000000003</v>
      </c>
      <c r="H451">
        <f t="shared" si="81"/>
        <v>2741.7000000000003</v>
      </c>
      <c r="M451" s="44">
        <v>398</v>
      </c>
      <c r="N451" s="32">
        <v>0.65757787781199661</v>
      </c>
      <c r="O451" s="32">
        <f t="shared" si="82"/>
        <v>177</v>
      </c>
      <c r="P451" t="str">
        <f>LOOKUP(N451,'Info Sheet'!$L$2:$L$3,'Info Sheet'!$J$2:$J$3)</f>
        <v>Non-Rainy</v>
      </c>
      <c r="Q451">
        <f>IF(P451='Info Sheet'!$J$3,'Info Sheet'!$M$3,'Info Sheet'!$M$2)</f>
        <v>1</v>
      </c>
      <c r="R451">
        <f>ROUNDDOWN(IF((O451*Q451)&gt;'Info Sheet'!$B$21,'Info Sheet'!$B$21,(O451*Q451)),0)</f>
        <v>177</v>
      </c>
      <c r="S451">
        <f t="shared" si="83"/>
        <v>4044.4500000000003</v>
      </c>
      <c r="T451">
        <f t="shared" si="84"/>
        <v>3084.4500000000003</v>
      </c>
      <c r="Y451" s="44">
        <v>398</v>
      </c>
      <c r="Z451" s="32">
        <v>0.38661789098471622</v>
      </c>
      <c r="AA451" s="32">
        <f t="shared" si="90"/>
        <v>181</v>
      </c>
      <c r="AB451" t="str">
        <f>LOOKUP(Z451,'Info Sheet'!$L$2:$L$3,'Info Sheet'!$J$2:$J$3)</f>
        <v>Rainy, p</v>
      </c>
      <c r="AC451">
        <f>IF(AB451='Info Sheet'!$J$3,'Info Sheet'!$M$3,'Info Sheet'!$M$2)</f>
        <v>0.7</v>
      </c>
      <c r="AD451">
        <f>ROUNDDOWN(IF((AA451*AC451)&gt;'Info Sheet'!$B$21,'Info Sheet'!$B$21,(AA451*AC451)),0)</f>
        <v>126</v>
      </c>
      <c r="AE451">
        <f t="shared" si="85"/>
        <v>2879.1000000000004</v>
      </c>
      <c r="AF451">
        <f t="shared" si="86"/>
        <v>1919.1000000000004</v>
      </c>
      <c r="AK451" s="44">
        <v>398</v>
      </c>
      <c r="AL451" s="51">
        <v>0.18899606999999999</v>
      </c>
      <c r="AM451" s="32">
        <f t="shared" si="91"/>
        <v>151</v>
      </c>
      <c r="AN451" t="str">
        <f>LOOKUP(AL451,'Info Sheet'!$L$2:$L$3,'Info Sheet'!$J$2:$J$3)</f>
        <v>Rainy, p</v>
      </c>
      <c r="AO451">
        <f>IF(AN451='Info Sheet'!$J$3,'Info Sheet'!$M$3,'Info Sheet'!$M$2)</f>
        <v>0.7</v>
      </c>
      <c r="AP451">
        <f>ROUNDDOWN(IF((AM451*AO451)&gt;'Info Sheet'!$B$21,'Info Sheet'!$B$21,(AM451*AO451)),0)</f>
        <v>105</v>
      </c>
      <c r="AQ451">
        <f t="shared" si="87"/>
        <v>2399.25</v>
      </c>
      <c r="AR451">
        <f t="shared" si="88"/>
        <v>1439.25</v>
      </c>
    </row>
    <row r="452" spans="1:44">
      <c r="A452" s="44">
        <v>399</v>
      </c>
      <c r="B452" s="32">
        <v>0.97151813603032333</v>
      </c>
      <c r="C452" s="32">
        <f t="shared" si="89"/>
        <v>186</v>
      </c>
      <c r="D452" t="str">
        <f>LOOKUP(B452,'Info Sheet'!$L$2:$L$3,'Info Sheet'!$J$2:$J$3)</f>
        <v>Non-Rainy</v>
      </c>
      <c r="E452">
        <f>IF(D452='Info Sheet'!$J$3,'Info Sheet'!$M$3,'Info Sheet'!$M$2)</f>
        <v>1</v>
      </c>
      <c r="F452">
        <f>ROUNDDOWN(IF((C452*E452)&gt;'Info Sheet'!$B$21,'Info Sheet'!$B$21,(C452*E452)),0)</f>
        <v>186</v>
      </c>
      <c r="G452">
        <f t="shared" si="92"/>
        <v>4250.1000000000004</v>
      </c>
      <c r="H452">
        <f t="shared" si="81"/>
        <v>3290.1000000000004</v>
      </c>
      <c r="M452" s="44">
        <v>399</v>
      </c>
      <c r="N452" s="32">
        <v>0.99985708508978643</v>
      </c>
      <c r="O452" s="32">
        <f t="shared" si="82"/>
        <v>231</v>
      </c>
      <c r="P452" t="str">
        <f>LOOKUP(N452,'Info Sheet'!$L$2:$L$3,'Info Sheet'!$J$2:$J$3)</f>
        <v>Non-Rainy</v>
      </c>
      <c r="Q452">
        <f>IF(P452='Info Sheet'!$J$3,'Info Sheet'!$M$3,'Info Sheet'!$M$2)</f>
        <v>1</v>
      </c>
      <c r="R452">
        <f>ROUNDDOWN(IF((O452*Q452)&gt;'Info Sheet'!$B$21,'Info Sheet'!$B$21,(O452*Q452)),0)</f>
        <v>188</v>
      </c>
      <c r="S452">
        <f t="shared" si="83"/>
        <v>4295.8</v>
      </c>
      <c r="T452">
        <f t="shared" si="84"/>
        <v>3335.8</v>
      </c>
      <c r="Y452" s="44">
        <v>399</v>
      </c>
      <c r="Z452" s="32">
        <v>0.52671668721841325</v>
      </c>
      <c r="AA452" s="32">
        <f t="shared" si="90"/>
        <v>187</v>
      </c>
      <c r="AB452" t="str">
        <f>LOOKUP(Z452,'Info Sheet'!$L$2:$L$3,'Info Sheet'!$J$2:$J$3)</f>
        <v>Non-Rainy</v>
      </c>
      <c r="AC452">
        <f>IF(AB452='Info Sheet'!$J$3,'Info Sheet'!$M$3,'Info Sheet'!$M$2)</f>
        <v>1</v>
      </c>
      <c r="AD452">
        <f>ROUNDDOWN(IF((AA452*AC452)&gt;'Info Sheet'!$B$21,'Info Sheet'!$B$21,(AA452*AC452)),0)</f>
        <v>187</v>
      </c>
      <c r="AE452">
        <f t="shared" si="85"/>
        <v>4272.95</v>
      </c>
      <c r="AF452">
        <f t="shared" si="86"/>
        <v>3312.95</v>
      </c>
      <c r="AK452" s="44">
        <v>399</v>
      </c>
      <c r="AL452" s="51">
        <v>0.54412660999999996</v>
      </c>
      <c r="AM452" s="32">
        <f t="shared" si="91"/>
        <v>168</v>
      </c>
      <c r="AN452" t="str">
        <f>LOOKUP(AL452,'Info Sheet'!$L$2:$L$3,'Info Sheet'!$J$2:$J$3)</f>
        <v>Non-Rainy</v>
      </c>
      <c r="AO452">
        <f>IF(AN452='Info Sheet'!$J$3,'Info Sheet'!$M$3,'Info Sheet'!$M$2)</f>
        <v>1</v>
      </c>
      <c r="AP452">
        <f>ROUNDDOWN(IF((AM452*AO452)&gt;'Info Sheet'!$B$21,'Info Sheet'!$B$21,(AM452*AO452)),0)</f>
        <v>168</v>
      </c>
      <c r="AQ452">
        <f t="shared" si="87"/>
        <v>3838.8</v>
      </c>
      <c r="AR452">
        <f t="shared" si="88"/>
        <v>2878.8</v>
      </c>
    </row>
    <row r="453" spans="1:44">
      <c r="A453" s="44">
        <v>400</v>
      </c>
      <c r="B453" s="32">
        <v>0.41053372898242801</v>
      </c>
      <c r="C453" s="32">
        <f t="shared" si="89"/>
        <v>152</v>
      </c>
      <c r="D453" t="str">
        <f>LOOKUP(B453,'Info Sheet'!$L$2:$L$3,'Info Sheet'!$J$2:$J$3)</f>
        <v>Non-Rainy</v>
      </c>
      <c r="E453">
        <f>IF(D453='Info Sheet'!$J$3,'Info Sheet'!$M$3,'Info Sheet'!$M$2)</f>
        <v>1</v>
      </c>
      <c r="F453">
        <f>ROUNDDOWN(IF((C453*E453)&gt;'Info Sheet'!$B$21,'Info Sheet'!$B$21,(C453*E453)),0)</f>
        <v>152</v>
      </c>
      <c r="G453">
        <f t="shared" si="92"/>
        <v>3473.2000000000003</v>
      </c>
      <c r="H453">
        <f t="shared" si="81"/>
        <v>2513.2000000000003</v>
      </c>
      <c r="M453" s="44">
        <v>400</v>
      </c>
      <c r="N453" s="32">
        <v>0.87762523786276647</v>
      </c>
      <c r="O453" s="32">
        <f t="shared" si="82"/>
        <v>190</v>
      </c>
      <c r="P453" t="str">
        <f>LOOKUP(N453,'Info Sheet'!$L$2:$L$3,'Info Sheet'!$J$2:$J$3)</f>
        <v>Non-Rainy</v>
      </c>
      <c r="Q453">
        <f>IF(P453='Info Sheet'!$J$3,'Info Sheet'!$M$3,'Info Sheet'!$M$2)</f>
        <v>1</v>
      </c>
      <c r="R453">
        <f>ROUNDDOWN(IF((O453*Q453)&gt;'Info Sheet'!$B$21,'Info Sheet'!$B$21,(O453*Q453)),0)</f>
        <v>188</v>
      </c>
      <c r="S453">
        <f t="shared" si="83"/>
        <v>4295.8</v>
      </c>
      <c r="T453">
        <f t="shared" si="84"/>
        <v>3335.8</v>
      </c>
      <c r="Y453" s="44">
        <v>400</v>
      </c>
      <c r="Z453" s="32">
        <v>0.28538033135083807</v>
      </c>
      <c r="AA453" s="32">
        <f t="shared" si="90"/>
        <v>176</v>
      </c>
      <c r="AB453" t="str">
        <f>LOOKUP(Z453,'Info Sheet'!$L$2:$L$3,'Info Sheet'!$J$2:$J$3)</f>
        <v>Rainy, p</v>
      </c>
      <c r="AC453">
        <f>IF(AB453='Info Sheet'!$J$3,'Info Sheet'!$M$3,'Info Sheet'!$M$2)</f>
        <v>0.7</v>
      </c>
      <c r="AD453">
        <f>ROUNDDOWN(IF((AA453*AC453)&gt;'Info Sheet'!$B$21,'Info Sheet'!$B$21,(AA453*AC453)),0)</f>
        <v>123</v>
      </c>
      <c r="AE453">
        <f t="shared" si="85"/>
        <v>2810.55</v>
      </c>
      <c r="AF453">
        <f t="shared" si="86"/>
        <v>1850.5500000000002</v>
      </c>
      <c r="AK453" s="44">
        <v>400</v>
      </c>
      <c r="AL453" s="51">
        <v>7.0883790000000002E-2</v>
      </c>
      <c r="AM453" s="32">
        <f t="shared" si="91"/>
        <v>142</v>
      </c>
      <c r="AN453" t="str">
        <f>LOOKUP(AL453,'Info Sheet'!$L$2:$L$3,'Info Sheet'!$J$2:$J$3)</f>
        <v>Rainy, p</v>
      </c>
      <c r="AO453">
        <f>IF(AN453='Info Sheet'!$J$3,'Info Sheet'!$M$3,'Info Sheet'!$M$2)</f>
        <v>0.7</v>
      </c>
      <c r="AP453">
        <f>ROUNDDOWN(IF((AM453*AO453)&gt;'Info Sheet'!$B$21,'Info Sheet'!$B$21,(AM453*AO453)),0)</f>
        <v>99</v>
      </c>
      <c r="AQ453">
        <f t="shared" si="87"/>
        <v>2262.15</v>
      </c>
      <c r="AR453">
        <f t="shared" si="88"/>
        <v>1302.1500000000001</v>
      </c>
    </row>
    <row r="454" spans="1:44">
      <c r="A454" s="44">
        <v>401</v>
      </c>
      <c r="B454" s="32">
        <v>2.357279093575082E-2</v>
      </c>
      <c r="C454" s="32">
        <f t="shared" si="89"/>
        <v>124</v>
      </c>
      <c r="D454" t="str">
        <f>LOOKUP(B454,'Info Sheet'!$L$2:$L$3,'Info Sheet'!$J$2:$J$3)</f>
        <v>Rainy, p</v>
      </c>
      <c r="E454">
        <f>IF(D454='Info Sheet'!$J$3,'Info Sheet'!$M$3,'Info Sheet'!$M$2)</f>
        <v>0.7</v>
      </c>
      <c r="F454">
        <f>ROUNDDOWN(IF((C454*E454)&gt;'Info Sheet'!$B$21,'Info Sheet'!$B$21,(C454*E454)),0)</f>
        <v>86</v>
      </c>
      <c r="G454">
        <f t="shared" si="92"/>
        <v>1965.1000000000001</v>
      </c>
      <c r="H454">
        <f t="shared" si="81"/>
        <v>1005.1000000000001</v>
      </c>
      <c r="M454" s="44">
        <v>401</v>
      </c>
      <c r="N454" s="32">
        <v>0.44115698014514648</v>
      </c>
      <c r="O454" s="32">
        <f t="shared" si="82"/>
        <v>168</v>
      </c>
      <c r="P454" t="str">
        <f>LOOKUP(N454,'Info Sheet'!$L$2:$L$3,'Info Sheet'!$J$2:$J$3)</f>
        <v>Non-Rainy</v>
      </c>
      <c r="Q454">
        <f>IF(P454='Info Sheet'!$J$3,'Info Sheet'!$M$3,'Info Sheet'!$M$2)</f>
        <v>1</v>
      </c>
      <c r="R454">
        <f>ROUNDDOWN(IF((O454*Q454)&gt;'Info Sheet'!$B$21,'Info Sheet'!$B$21,(O454*Q454)),0)</f>
        <v>168</v>
      </c>
      <c r="S454">
        <f t="shared" si="83"/>
        <v>3838.8</v>
      </c>
      <c r="T454">
        <f t="shared" si="84"/>
        <v>2878.8</v>
      </c>
      <c r="Y454" s="44">
        <v>401</v>
      </c>
      <c r="Z454" s="32">
        <v>0.49710835494765215</v>
      </c>
      <c r="AA454" s="32">
        <f t="shared" si="90"/>
        <v>186</v>
      </c>
      <c r="AB454" t="str">
        <f>LOOKUP(Z454,'Info Sheet'!$L$2:$L$3,'Info Sheet'!$J$2:$J$3)</f>
        <v>Non-Rainy</v>
      </c>
      <c r="AC454">
        <f>IF(AB454='Info Sheet'!$J$3,'Info Sheet'!$M$3,'Info Sheet'!$M$2)</f>
        <v>1</v>
      </c>
      <c r="AD454">
        <f>ROUNDDOWN(IF((AA454*AC454)&gt;'Info Sheet'!$B$21,'Info Sheet'!$B$21,(AA454*AC454)),0)</f>
        <v>186</v>
      </c>
      <c r="AE454">
        <f t="shared" si="85"/>
        <v>4250.1000000000004</v>
      </c>
      <c r="AF454">
        <f t="shared" si="86"/>
        <v>3290.1000000000004</v>
      </c>
      <c r="AK454" s="44">
        <v>401</v>
      </c>
      <c r="AL454" s="51">
        <v>0.27993781000000001</v>
      </c>
      <c r="AM454" s="32">
        <f t="shared" si="91"/>
        <v>156</v>
      </c>
      <c r="AN454" t="str">
        <f>LOOKUP(AL454,'Info Sheet'!$L$2:$L$3,'Info Sheet'!$J$2:$J$3)</f>
        <v>Rainy, p</v>
      </c>
      <c r="AO454">
        <f>IF(AN454='Info Sheet'!$J$3,'Info Sheet'!$M$3,'Info Sheet'!$M$2)</f>
        <v>0.7</v>
      </c>
      <c r="AP454">
        <f>ROUNDDOWN(IF((AM454*AO454)&gt;'Info Sheet'!$B$21,'Info Sheet'!$B$21,(AM454*AO454)),0)</f>
        <v>109</v>
      </c>
      <c r="AQ454">
        <f t="shared" si="87"/>
        <v>2490.65</v>
      </c>
      <c r="AR454">
        <f t="shared" si="88"/>
        <v>1530.65</v>
      </c>
    </row>
    <row r="455" spans="1:44">
      <c r="A455" s="44">
        <v>402</v>
      </c>
      <c r="B455" s="32">
        <v>0.14142382661866482</v>
      </c>
      <c r="C455" s="32">
        <f t="shared" si="89"/>
        <v>138</v>
      </c>
      <c r="D455" t="str">
        <f>LOOKUP(B455,'Info Sheet'!$L$2:$L$3,'Info Sheet'!$J$2:$J$3)</f>
        <v>Rainy, p</v>
      </c>
      <c r="E455">
        <f>IF(D455='Info Sheet'!$J$3,'Info Sheet'!$M$3,'Info Sheet'!$M$2)</f>
        <v>0.7</v>
      </c>
      <c r="F455">
        <f>ROUNDDOWN(IF((C455*E455)&gt;'Info Sheet'!$B$21,'Info Sheet'!$B$21,(C455*E455)),0)</f>
        <v>96</v>
      </c>
      <c r="G455">
        <f t="shared" si="92"/>
        <v>2193.6000000000004</v>
      </c>
      <c r="H455">
        <f t="shared" si="81"/>
        <v>1233.6000000000004</v>
      </c>
      <c r="M455" s="44">
        <v>402</v>
      </c>
      <c r="N455" s="32">
        <v>0.36965469182598831</v>
      </c>
      <c r="O455" s="32">
        <f t="shared" si="82"/>
        <v>165</v>
      </c>
      <c r="P455" t="str">
        <f>LOOKUP(N455,'Info Sheet'!$L$2:$L$3,'Info Sheet'!$J$2:$J$3)</f>
        <v>Rainy, p</v>
      </c>
      <c r="Q455">
        <f>IF(P455='Info Sheet'!$J$3,'Info Sheet'!$M$3,'Info Sheet'!$M$2)</f>
        <v>0.7</v>
      </c>
      <c r="R455">
        <f>ROUNDDOWN(IF((O455*Q455)&gt;'Info Sheet'!$B$21,'Info Sheet'!$B$21,(O455*Q455)),0)</f>
        <v>115</v>
      </c>
      <c r="S455">
        <f t="shared" si="83"/>
        <v>2627.75</v>
      </c>
      <c r="T455">
        <f t="shared" si="84"/>
        <v>1667.75</v>
      </c>
      <c r="Y455" s="44">
        <v>402</v>
      </c>
      <c r="Z455" s="32">
        <v>0.75848163010810399</v>
      </c>
      <c r="AA455" s="32">
        <f t="shared" si="90"/>
        <v>198</v>
      </c>
      <c r="AB455" t="str">
        <f>LOOKUP(Z455,'Info Sheet'!$L$2:$L$3,'Info Sheet'!$J$2:$J$3)</f>
        <v>Non-Rainy</v>
      </c>
      <c r="AC455">
        <f>IF(AB455='Info Sheet'!$J$3,'Info Sheet'!$M$3,'Info Sheet'!$M$2)</f>
        <v>1</v>
      </c>
      <c r="AD455">
        <f>ROUNDDOWN(IF((AA455*AC455)&gt;'Info Sheet'!$B$21,'Info Sheet'!$B$21,(AA455*AC455)),0)</f>
        <v>188</v>
      </c>
      <c r="AE455">
        <f t="shared" si="85"/>
        <v>4295.8</v>
      </c>
      <c r="AF455">
        <f t="shared" si="86"/>
        <v>3335.8</v>
      </c>
      <c r="AK455" s="44">
        <v>402</v>
      </c>
      <c r="AL455" s="51">
        <v>0.90687300999999998</v>
      </c>
      <c r="AM455" s="32">
        <f t="shared" si="91"/>
        <v>188</v>
      </c>
      <c r="AN455" t="str">
        <f>LOOKUP(AL455,'Info Sheet'!$L$2:$L$3,'Info Sheet'!$J$2:$J$3)</f>
        <v>Non-Rainy</v>
      </c>
      <c r="AO455">
        <f>IF(AN455='Info Sheet'!$J$3,'Info Sheet'!$M$3,'Info Sheet'!$M$2)</f>
        <v>1</v>
      </c>
      <c r="AP455">
        <f>ROUNDDOWN(IF((AM455*AO455)&gt;'Info Sheet'!$B$21,'Info Sheet'!$B$21,(AM455*AO455)),0)</f>
        <v>188</v>
      </c>
      <c r="AQ455">
        <f t="shared" si="87"/>
        <v>4295.8</v>
      </c>
      <c r="AR455">
        <f t="shared" si="88"/>
        <v>3335.8</v>
      </c>
    </row>
    <row r="456" spans="1:44">
      <c r="A456" s="44">
        <v>403</v>
      </c>
      <c r="B456" s="32">
        <v>7.3655677589035906E-2</v>
      </c>
      <c r="C456" s="32">
        <f t="shared" si="89"/>
        <v>132</v>
      </c>
      <c r="D456" t="str">
        <f>LOOKUP(B456,'Info Sheet'!$L$2:$L$3,'Info Sheet'!$J$2:$J$3)</f>
        <v>Rainy, p</v>
      </c>
      <c r="E456">
        <f>IF(D456='Info Sheet'!$J$3,'Info Sheet'!$M$3,'Info Sheet'!$M$2)</f>
        <v>0.7</v>
      </c>
      <c r="F456">
        <f>ROUNDDOWN(IF((C456*E456)&gt;'Info Sheet'!$B$21,'Info Sheet'!$B$21,(C456*E456)),0)</f>
        <v>92</v>
      </c>
      <c r="G456">
        <f t="shared" si="92"/>
        <v>2102.2000000000003</v>
      </c>
      <c r="H456">
        <f t="shared" si="81"/>
        <v>1142.2000000000003</v>
      </c>
      <c r="M456" s="44">
        <v>403</v>
      </c>
      <c r="N456" s="32">
        <v>0.41929465052589587</v>
      </c>
      <c r="O456" s="32">
        <f t="shared" si="82"/>
        <v>167</v>
      </c>
      <c r="P456" t="str">
        <f>LOOKUP(N456,'Info Sheet'!$L$2:$L$3,'Info Sheet'!$J$2:$J$3)</f>
        <v>Non-Rainy</v>
      </c>
      <c r="Q456">
        <f>IF(P456='Info Sheet'!$J$3,'Info Sheet'!$M$3,'Info Sheet'!$M$2)</f>
        <v>1</v>
      </c>
      <c r="R456">
        <f>ROUNDDOWN(IF((O456*Q456)&gt;'Info Sheet'!$B$21,'Info Sheet'!$B$21,(O456*Q456)),0)</f>
        <v>167</v>
      </c>
      <c r="S456">
        <f t="shared" si="83"/>
        <v>3815.9500000000003</v>
      </c>
      <c r="T456">
        <f t="shared" si="84"/>
        <v>2855.9500000000003</v>
      </c>
      <c r="Y456" s="44">
        <v>403</v>
      </c>
      <c r="Z456" s="32">
        <v>0.27400794406210849</v>
      </c>
      <c r="AA456" s="32">
        <f t="shared" si="90"/>
        <v>175</v>
      </c>
      <c r="AB456" t="str">
        <f>LOOKUP(Z456,'Info Sheet'!$L$2:$L$3,'Info Sheet'!$J$2:$J$3)</f>
        <v>Rainy, p</v>
      </c>
      <c r="AC456">
        <f>IF(AB456='Info Sheet'!$J$3,'Info Sheet'!$M$3,'Info Sheet'!$M$2)</f>
        <v>0.7</v>
      </c>
      <c r="AD456">
        <f>ROUNDDOWN(IF((AA456*AC456)&gt;'Info Sheet'!$B$21,'Info Sheet'!$B$21,(AA456*AC456)),0)</f>
        <v>122</v>
      </c>
      <c r="AE456">
        <f t="shared" si="85"/>
        <v>2787.7000000000003</v>
      </c>
      <c r="AF456">
        <f t="shared" si="86"/>
        <v>1827.7000000000003</v>
      </c>
      <c r="AK456" s="44">
        <v>403</v>
      </c>
      <c r="AL456" s="51">
        <v>0.81914299999999995</v>
      </c>
      <c r="AM456" s="32">
        <f t="shared" si="91"/>
        <v>181</v>
      </c>
      <c r="AN456" t="str">
        <f>LOOKUP(AL456,'Info Sheet'!$L$2:$L$3,'Info Sheet'!$J$2:$J$3)</f>
        <v>Non-Rainy</v>
      </c>
      <c r="AO456">
        <f>IF(AN456='Info Sheet'!$J$3,'Info Sheet'!$M$3,'Info Sheet'!$M$2)</f>
        <v>1</v>
      </c>
      <c r="AP456">
        <f>ROUNDDOWN(IF((AM456*AO456)&gt;'Info Sheet'!$B$21,'Info Sheet'!$B$21,(AM456*AO456)),0)</f>
        <v>181</v>
      </c>
      <c r="AQ456">
        <f t="shared" si="87"/>
        <v>4135.8500000000004</v>
      </c>
      <c r="AR456">
        <f t="shared" si="88"/>
        <v>3175.8500000000004</v>
      </c>
    </row>
    <row r="457" spans="1:44">
      <c r="A457" s="44">
        <v>404</v>
      </c>
      <c r="B457" s="32">
        <v>0.38627312657032364</v>
      </c>
      <c r="C457" s="32">
        <f t="shared" si="89"/>
        <v>151</v>
      </c>
      <c r="D457" t="str">
        <f>LOOKUP(B457,'Info Sheet'!$L$2:$L$3,'Info Sheet'!$J$2:$J$3)</f>
        <v>Rainy, p</v>
      </c>
      <c r="E457">
        <f>IF(D457='Info Sheet'!$J$3,'Info Sheet'!$M$3,'Info Sheet'!$M$2)</f>
        <v>0.7</v>
      </c>
      <c r="F457">
        <f>ROUNDDOWN(IF((C457*E457)&gt;'Info Sheet'!$B$21,'Info Sheet'!$B$21,(C457*E457)),0)</f>
        <v>105</v>
      </c>
      <c r="G457">
        <f t="shared" si="92"/>
        <v>2399.25</v>
      </c>
      <c r="H457">
        <f t="shared" si="81"/>
        <v>1439.25</v>
      </c>
      <c r="M457" s="44">
        <v>404</v>
      </c>
      <c r="N457" s="32">
        <v>0.33939201474143155</v>
      </c>
      <c r="O457" s="32">
        <f t="shared" si="82"/>
        <v>164</v>
      </c>
      <c r="P457" t="str">
        <f>LOOKUP(N457,'Info Sheet'!$L$2:$L$3,'Info Sheet'!$J$2:$J$3)</f>
        <v>Rainy, p</v>
      </c>
      <c r="Q457">
        <f>IF(P457='Info Sheet'!$J$3,'Info Sheet'!$M$3,'Info Sheet'!$M$2)</f>
        <v>0.7</v>
      </c>
      <c r="R457">
        <f>ROUNDDOWN(IF((O457*Q457)&gt;'Info Sheet'!$B$21,'Info Sheet'!$B$21,(O457*Q457)),0)</f>
        <v>114</v>
      </c>
      <c r="S457">
        <f t="shared" si="83"/>
        <v>2604.9</v>
      </c>
      <c r="T457">
        <f t="shared" si="84"/>
        <v>1644.9</v>
      </c>
      <c r="Y457" s="44">
        <v>404</v>
      </c>
      <c r="Z457" s="32">
        <v>0.10344020267626386</v>
      </c>
      <c r="AA457" s="32">
        <f t="shared" si="90"/>
        <v>164</v>
      </c>
      <c r="AB457" t="str">
        <f>LOOKUP(Z457,'Info Sheet'!$L$2:$L$3,'Info Sheet'!$J$2:$J$3)</f>
        <v>Rainy, p</v>
      </c>
      <c r="AC457">
        <f>IF(AB457='Info Sheet'!$J$3,'Info Sheet'!$M$3,'Info Sheet'!$M$2)</f>
        <v>0.7</v>
      </c>
      <c r="AD457">
        <f>ROUNDDOWN(IF((AA457*AC457)&gt;'Info Sheet'!$B$21,'Info Sheet'!$B$21,(AA457*AC457)),0)</f>
        <v>114</v>
      </c>
      <c r="AE457">
        <f t="shared" si="85"/>
        <v>2604.9</v>
      </c>
      <c r="AF457">
        <f t="shared" si="86"/>
        <v>1644.9</v>
      </c>
      <c r="AK457" s="44">
        <v>404</v>
      </c>
      <c r="AL457" s="51">
        <v>0.94048279999999995</v>
      </c>
      <c r="AM457" s="32">
        <f t="shared" si="91"/>
        <v>192</v>
      </c>
      <c r="AN457" t="str">
        <f>LOOKUP(AL457,'Info Sheet'!$L$2:$L$3,'Info Sheet'!$J$2:$J$3)</f>
        <v>Non-Rainy</v>
      </c>
      <c r="AO457">
        <f>IF(AN457='Info Sheet'!$J$3,'Info Sheet'!$M$3,'Info Sheet'!$M$2)</f>
        <v>1</v>
      </c>
      <c r="AP457">
        <f>ROUNDDOWN(IF((AM457*AO457)&gt;'Info Sheet'!$B$21,'Info Sheet'!$B$21,(AM457*AO457)),0)</f>
        <v>188</v>
      </c>
      <c r="AQ457">
        <f t="shared" si="87"/>
        <v>4295.8</v>
      </c>
      <c r="AR457">
        <f t="shared" si="88"/>
        <v>3335.8</v>
      </c>
    </row>
    <row r="458" spans="1:44">
      <c r="A458" s="44">
        <v>405</v>
      </c>
      <c r="B458" s="32">
        <v>0.9500640883803092</v>
      </c>
      <c r="C458" s="32">
        <f t="shared" si="89"/>
        <v>182</v>
      </c>
      <c r="D458" t="str">
        <f>LOOKUP(B458,'Info Sheet'!$L$2:$L$3,'Info Sheet'!$J$2:$J$3)</f>
        <v>Non-Rainy</v>
      </c>
      <c r="E458">
        <f>IF(D458='Info Sheet'!$J$3,'Info Sheet'!$M$3,'Info Sheet'!$M$2)</f>
        <v>1</v>
      </c>
      <c r="F458">
        <f>ROUNDDOWN(IF((C458*E458)&gt;'Info Sheet'!$B$21,'Info Sheet'!$B$21,(C458*E458)),0)</f>
        <v>182</v>
      </c>
      <c r="G458">
        <f t="shared" si="92"/>
        <v>4158.7</v>
      </c>
      <c r="H458">
        <f t="shared" si="81"/>
        <v>3198.7</v>
      </c>
      <c r="M458" s="44">
        <v>405</v>
      </c>
      <c r="N458" s="32">
        <v>0.15268287686715065</v>
      </c>
      <c r="O458" s="32">
        <f t="shared" si="82"/>
        <v>154</v>
      </c>
      <c r="P458" t="str">
        <f>LOOKUP(N458,'Info Sheet'!$L$2:$L$3,'Info Sheet'!$J$2:$J$3)</f>
        <v>Rainy, p</v>
      </c>
      <c r="Q458">
        <f>IF(P458='Info Sheet'!$J$3,'Info Sheet'!$M$3,'Info Sheet'!$M$2)</f>
        <v>0.7</v>
      </c>
      <c r="R458">
        <f>ROUNDDOWN(IF((O458*Q458)&gt;'Info Sheet'!$B$21,'Info Sheet'!$B$21,(O458*Q458)),0)</f>
        <v>107</v>
      </c>
      <c r="S458">
        <f t="shared" si="83"/>
        <v>2444.9500000000003</v>
      </c>
      <c r="T458">
        <f t="shared" si="84"/>
        <v>1484.9500000000003</v>
      </c>
      <c r="Y458" s="44">
        <v>405</v>
      </c>
      <c r="Z458" s="32">
        <v>0.8025794441351346</v>
      </c>
      <c r="AA458" s="32">
        <f t="shared" si="90"/>
        <v>201</v>
      </c>
      <c r="AB458" t="str">
        <f>LOOKUP(Z458,'Info Sheet'!$L$2:$L$3,'Info Sheet'!$J$2:$J$3)</f>
        <v>Non-Rainy</v>
      </c>
      <c r="AC458">
        <f>IF(AB458='Info Sheet'!$J$3,'Info Sheet'!$M$3,'Info Sheet'!$M$2)</f>
        <v>1</v>
      </c>
      <c r="AD458">
        <f>ROUNDDOWN(IF((AA458*AC458)&gt;'Info Sheet'!$B$21,'Info Sheet'!$B$21,(AA458*AC458)),0)</f>
        <v>188</v>
      </c>
      <c r="AE458">
        <f t="shared" si="85"/>
        <v>4295.8</v>
      </c>
      <c r="AF458">
        <f t="shared" si="86"/>
        <v>3335.8</v>
      </c>
      <c r="AK458" s="44">
        <v>405</v>
      </c>
      <c r="AL458" s="51">
        <v>0.83984751999999996</v>
      </c>
      <c r="AM458" s="32">
        <f t="shared" si="91"/>
        <v>182</v>
      </c>
      <c r="AN458" t="str">
        <f>LOOKUP(AL458,'Info Sheet'!$L$2:$L$3,'Info Sheet'!$J$2:$J$3)</f>
        <v>Non-Rainy</v>
      </c>
      <c r="AO458">
        <f>IF(AN458='Info Sheet'!$J$3,'Info Sheet'!$M$3,'Info Sheet'!$M$2)</f>
        <v>1</v>
      </c>
      <c r="AP458">
        <f>ROUNDDOWN(IF((AM458*AO458)&gt;'Info Sheet'!$B$21,'Info Sheet'!$B$21,(AM458*AO458)),0)</f>
        <v>182</v>
      </c>
      <c r="AQ458">
        <f t="shared" si="87"/>
        <v>4158.7</v>
      </c>
      <c r="AR458">
        <f t="shared" si="88"/>
        <v>3198.7</v>
      </c>
    </row>
    <row r="459" spans="1:44">
      <c r="A459" s="44">
        <v>406</v>
      </c>
      <c r="B459" s="32">
        <v>0.56161459563657223</v>
      </c>
      <c r="C459" s="32">
        <f t="shared" si="89"/>
        <v>158</v>
      </c>
      <c r="D459" t="str">
        <f>LOOKUP(B459,'Info Sheet'!$L$2:$L$3,'Info Sheet'!$J$2:$J$3)</f>
        <v>Non-Rainy</v>
      </c>
      <c r="E459">
        <f>IF(D459='Info Sheet'!$J$3,'Info Sheet'!$M$3,'Info Sheet'!$M$2)</f>
        <v>1</v>
      </c>
      <c r="F459">
        <f>ROUNDDOWN(IF((C459*E459)&gt;'Info Sheet'!$B$21,'Info Sheet'!$B$21,(C459*E459)),0)</f>
        <v>158</v>
      </c>
      <c r="G459">
        <f t="shared" si="92"/>
        <v>3610.3</v>
      </c>
      <c r="H459">
        <f t="shared" si="81"/>
        <v>2650.3</v>
      </c>
      <c r="M459" s="44">
        <v>406</v>
      </c>
      <c r="N459" s="32">
        <v>0.65337978290272569</v>
      </c>
      <c r="O459" s="32">
        <f t="shared" si="82"/>
        <v>177</v>
      </c>
      <c r="P459" t="str">
        <f>LOOKUP(N459,'Info Sheet'!$L$2:$L$3,'Info Sheet'!$J$2:$J$3)</f>
        <v>Non-Rainy</v>
      </c>
      <c r="Q459">
        <f>IF(P459='Info Sheet'!$J$3,'Info Sheet'!$M$3,'Info Sheet'!$M$2)</f>
        <v>1</v>
      </c>
      <c r="R459">
        <f>ROUNDDOWN(IF((O459*Q459)&gt;'Info Sheet'!$B$21,'Info Sheet'!$B$21,(O459*Q459)),0)</f>
        <v>177</v>
      </c>
      <c r="S459">
        <f t="shared" si="83"/>
        <v>4044.4500000000003</v>
      </c>
      <c r="T459">
        <f t="shared" si="84"/>
        <v>3084.4500000000003</v>
      </c>
      <c r="Y459" s="44">
        <v>406</v>
      </c>
      <c r="Z459" s="32">
        <v>0.56570500276316471</v>
      </c>
      <c r="AA459" s="32">
        <f t="shared" si="90"/>
        <v>189</v>
      </c>
      <c r="AB459" t="str">
        <f>LOOKUP(Z459,'Info Sheet'!$L$2:$L$3,'Info Sheet'!$J$2:$J$3)</f>
        <v>Non-Rainy</v>
      </c>
      <c r="AC459">
        <f>IF(AB459='Info Sheet'!$J$3,'Info Sheet'!$M$3,'Info Sheet'!$M$2)</f>
        <v>1</v>
      </c>
      <c r="AD459">
        <f>ROUNDDOWN(IF((AA459*AC459)&gt;'Info Sheet'!$B$21,'Info Sheet'!$B$21,(AA459*AC459)),0)</f>
        <v>188</v>
      </c>
      <c r="AE459">
        <f t="shared" si="85"/>
        <v>4295.8</v>
      </c>
      <c r="AF459">
        <f t="shared" si="86"/>
        <v>3335.8</v>
      </c>
      <c r="AK459" s="44">
        <v>406</v>
      </c>
      <c r="AL459" s="51">
        <v>0.93242535999999998</v>
      </c>
      <c r="AM459" s="32">
        <f t="shared" si="91"/>
        <v>191</v>
      </c>
      <c r="AN459" t="str">
        <f>LOOKUP(AL459,'Info Sheet'!$L$2:$L$3,'Info Sheet'!$J$2:$J$3)</f>
        <v>Non-Rainy</v>
      </c>
      <c r="AO459">
        <f>IF(AN459='Info Sheet'!$J$3,'Info Sheet'!$M$3,'Info Sheet'!$M$2)</f>
        <v>1</v>
      </c>
      <c r="AP459">
        <f>ROUNDDOWN(IF((AM459*AO459)&gt;'Info Sheet'!$B$21,'Info Sheet'!$B$21,(AM459*AO459)),0)</f>
        <v>188</v>
      </c>
      <c r="AQ459">
        <f t="shared" si="87"/>
        <v>4295.8</v>
      </c>
      <c r="AR459">
        <f t="shared" si="88"/>
        <v>3335.8</v>
      </c>
    </row>
    <row r="460" spans="1:44">
      <c r="A460" s="44">
        <v>407</v>
      </c>
      <c r="B460" s="32">
        <v>0.29622617619658587</v>
      </c>
      <c r="C460" s="32">
        <f t="shared" si="89"/>
        <v>147</v>
      </c>
      <c r="D460" t="str">
        <f>LOOKUP(B460,'Info Sheet'!$L$2:$L$3,'Info Sheet'!$J$2:$J$3)</f>
        <v>Rainy, p</v>
      </c>
      <c r="E460">
        <f>IF(D460='Info Sheet'!$J$3,'Info Sheet'!$M$3,'Info Sheet'!$M$2)</f>
        <v>0.7</v>
      </c>
      <c r="F460">
        <f>ROUNDDOWN(IF((C460*E460)&gt;'Info Sheet'!$B$21,'Info Sheet'!$B$21,(C460*E460)),0)</f>
        <v>102</v>
      </c>
      <c r="G460">
        <f t="shared" si="92"/>
        <v>2330.7000000000003</v>
      </c>
      <c r="H460">
        <f t="shared" si="81"/>
        <v>1370.7000000000003</v>
      </c>
      <c r="M460" s="44">
        <v>407</v>
      </c>
      <c r="N460" s="32">
        <v>0.64758050238909071</v>
      </c>
      <c r="O460" s="32">
        <f t="shared" si="82"/>
        <v>177</v>
      </c>
      <c r="P460" t="str">
        <f>LOOKUP(N460,'Info Sheet'!$L$2:$L$3,'Info Sheet'!$J$2:$J$3)</f>
        <v>Non-Rainy</v>
      </c>
      <c r="Q460">
        <f>IF(P460='Info Sheet'!$J$3,'Info Sheet'!$M$3,'Info Sheet'!$M$2)</f>
        <v>1</v>
      </c>
      <c r="R460">
        <f>ROUNDDOWN(IF((O460*Q460)&gt;'Info Sheet'!$B$21,'Info Sheet'!$B$21,(O460*Q460)),0)</f>
        <v>177</v>
      </c>
      <c r="S460">
        <f t="shared" si="83"/>
        <v>4044.4500000000003</v>
      </c>
      <c r="T460">
        <f t="shared" si="84"/>
        <v>3084.4500000000003</v>
      </c>
      <c r="Y460" s="44">
        <v>407</v>
      </c>
      <c r="Z460" s="32">
        <v>0.40965122404099419</v>
      </c>
      <c r="AA460" s="32">
        <f t="shared" si="90"/>
        <v>182</v>
      </c>
      <c r="AB460" t="str">
        <f>LOOKUP(Z460,'Info Sheet'!$L$2:$L$3,'Info Sheet'!$J$2:$J$3)</f>
        <v>Non-Rainy</v>
      </c>
      <c r="AC460">
        <f>IF(AB460='Info Sheet'!$J$3,'Info Sheet'!$M$3,'Info Sheet'!$M$2)</f>
        <v>1</v>
      </c>
      <c r="AD460">
        <f>ROUNDDOWN(IF((AA460*AC460)&gt;'Info Sheet'!$B$21,'Info Sheet'!$B$21,(AA460*AC460)),0)</f>
        <v>182</v>
      </c>
      <c r="AE460">
        <f t="shared" si="85"/>
        <v>4158.7</v>
      </c>
      <c r="AF460">
        <f t="shared" si="86"/>
        <v>3198.7</v>
      </c>
      <c r="AK460" s="44">
        <v>407</v>
      </c>
      <c r="AL460" s="51">
        <v>0.67650215000000002</v>
      </c>
      <c r="AM460" s="32">
        <f t="shared" si="91"/>
        <v>173</v>
      </c>
      <c r="AN460" t="str">
        <f>LOOKUP(AL460,'Info Sheet'!$L$2:$L$3,'Info Sheet'!$J$2:$J$3)</f>
        <v>Non-Rainy</v>
      </c>
      <c r="AO460">
        <f>IF(AN460='Info Sheet'!$J$3,'Info Sheet'!$M$3,'Info Sheet'!$M$2)</f>
        <v>1</v>
      </c>
      <c r="AP460">
        <f>ROUNDDOWN(IF((AM460*AO460)&gt;'Info Sheet'!$B$21,'Info Sheet'!$B$21,(AM460*AO460)),0)</f>
        <v>173</v>
      </c>
      <c r="AQ460">
        <f t="shared" si="87"/>
        <v>3953.05</v>
      </c>
      <c r="AR460">
        <f t="shared" si="88"/>
        <v>2993.05</v>
      </c>
    </row>
    <row r="461" spans="1:44">
      <c r="A461" s="44">
        <v>408</v>
      </c>
      <c r="B461" s="32">
        <v>0.11335988382830353</v>
      </c>
      <c r="C461" s="32">
        <f t="shared" si="89"/>
        <v>136</v>
      </c>
      <c r="D461" t="str">
        <f>LOOKUP(B461,'Info Sheet'!$L$2:$L$3,'Info Sheet'!$J$2:$J$3)</f>
        <v>Rainy, p</v>
      </c>
      <c r="E461">
        <f>IF(D461='Info Sheet'!$J$3,'Info Sheet'!$M$3,'Info Sheet'!$M$2)</f>
        <v>0.7</v>
      </c>
      <c r="F461">
        <f>ROUNDDOWN(IF((C461*E461)&gt;'Info Sheet'!$B$21,'Info Sheet'!$B$21,(C461*E461)),0)</f>
        <v>95</v>
      </c>
      <c r="G461">
        <f t="shared" si="92"/>
        <v>2170.75</v>
      </c>
      <c r="H461">
        <f t="shared" si="81"/>
        <v>1210.75</v>
      </c>
      <c r="M461" s="44">
        <v>408</v>
      </c>
      <c r="N461" s="32">
        <v>0.89352014804290791</v>
      </c>
      <c r="O461" s="32">
        <f t="shared" si="82"/>
        <v>191</v>
      </c>
      <c r="P461" t="str">
        <f>LOOKUP(N461,'Info Sheet'!$L$2:$L$3,'Info Sheet'!$J$2:$J$3)</f>
        <v>Non-Rainy</v>
      </c>
      <c r="Q461">
        <f>IF(P461='Info Sheet'!$J$3,'Info Sheet'!$M$3,'Info Sheet'!$M$2)</f>
        <v>1</v>
      </c>
      <c r="R461">
        <f>ROUNDDOWN(IF((O461*Q461)&gt;'Info Sheet'!$B$21,'Info Sheet'!$B$21,(O461*Q461)),0)</f>
        <v>188</v>
      </c>
      <c r="S461">
        <f t="shared" si="83"/>
        <v>4295.8</v>
      </c>
      <c r="T461">
        <f t="shared" si="84"/>
        <v>3335.8</v>
      </c>
      <c r="Y461" s="44">
        <v>408</v>
      </c>
      <c r="Z461" s="32">
        <v>0.5547165506124766</v>
      </c>
      <c r="AA461" s="32">
        <f t="shared" si="90"/>
        <v>188</v>
      </c>
      <c r="AB461" t="str">
        <f>LOOKUP(Z461,'Info Sheet'!$L$2:$L$3,'Info Sheet'!$J$2:$J$3)</f>
        <v>Non-Rainy</v>
      </c>
      <c r="AC461">
        <f>IF(AB461='Info Sheet'!$J$3,'Info Sheet'!$M$3,'Info Sheet'!$M$2)</f>
        <v>1</v>
      </c>
      <c r="AD461">
        <f>ROUNDDOWN(IF((AA461*AC461)&gt;'Info Sheet'!$B$21,'Info Sheet'!$B$21,(AA461*AC461)),0)</f>
        <v>188</v>
      </c>
      <c r="AE461">
        <f t="shared" si="85"/>
        <v>4295.8</v>
      </c>
      <c r="AF461">
        <f t="shared" si="86"/>
        <v>3335.8</v>
      </c>
      <c r="AK461" s="44">
        <v>408</v>
      </c>
      <c r="AL461" s="51">
        <v>0.96347950000000004</v>
      </c>
      <c r="AM461" s="32">
        <f t="shared" si="91"/>
        <v>195</v>
      </c>
      <c r="AN461" t="str">
        <f>LOOKUP(AL461,'Info Sheet'!$L$2:$L$3,'Info Sheet'!$J$2:$J$3)</f>
        <v>Non-Rainy</v>
      </c>
      <c r="AO461">
        <f>IF(AN461='Info Sheet'!$J$3,'Info Sheet'!$M$3,'Info Sheet'!$M$2)</f>
        <v>1</v>
      </c>
      <c r="AP461">
        <f>ROUNDDOWN(IF((AM461*AO461)&gt;'Info Sheet'!$B$21,'Info Sheet'!$B$21,(AM461*AO461)),0)</f>
        <v>188</v>
      </c>
      <c r="AQ461">
        <f t="shared" si="87"/>
        <v>4295.8</v>
      </c>
      <c r="AR461">
        <f t="shared" si="88"/>
        <v>3335.8</v>
      </c>
    </row>
    <row r="462" spans="1:44">
      <c r="A462" s="44">
        <v>409</v>
      </c>
      <c r="B462" s="32">
        <v>0.53024997439542743</v>
      </c>
      <c r="C462" s="32">
        <f t="shared" si="89"/>
        <v>157</v>
      </c>
      <c r="D462" t="str">
        <f>LOOKUP(B462,'Info Sheet'!$L$2:$L$3,'Info Sheet'!$J$2:$J$3)</f>
        <v>Non-Rainy</v>
      </c>
      <c r="E462">
        <f>IF(D462='Info Sheet'!$J$3,'Info Sheet'!$M$3,'Info Sheet'!$M$2)</f>
        <v>1</v>
      </c>
      <c r="F462">
        <f>ROUNDDOWN(IF((C462*E462)&gt;'Info Sheet'!$B$21,'Info Sheet'!$B$21,(C462*E462)),0)</f>
        <v>157</v>
      </c>
      <c r="G462">
        <f t="shared" si="92"/>
        <v>3587.4500000000003</v>
      </c>
      <c r="H462">
        <f t="shared" si="81"/>
        <v>2627.4500000000003</v>
      </c>
      <c r="M462" s="44">
        <v>409</v>
      </c>
      <c r="N462" s="32">
        <v>0.74502312738070087</v>
      </c>
      <c r="O462" s="32">
        <f t="shared" si="82"/>
        <v>182</v>
      </c>
      <c r="P462" t="str">
        <f>LOOKUP(N462,'Info Sheet'!$L$2:$L$3,'Info Sheet'!$J$2:$J$3)</f>
        <v>Non-Rainy</v>
      </c>
      <c r="Q462">
        <f>IF(P462='Info Sheet'!$J$3,'Info Sheet'!$M$3,'Info Sheet'!$M$2)</f>
        <v>1</v>
      </c>
      <c r="R462">
        <f>ROUNDDOWN(IF((O462*Q462)&gt;'Info Sheet'!$B$21,'Info Sheet'!$B$21,(O462*Q462)),0)</f>
        <v>182</v>
      </c>
      <c r="S462">
        <f t="shared" si="83"/>
        <v>4158.7</v>
      </c>
      <c r="T462">
        <f t="shared" si="84"/>
        <v>3198.7</v>
      </c>
      <c r="Y462" s="44">
        <v>409</v>
      </c>
      <c r="Z462" s="32">
        <v>0.45131185799124562</v>
      </c>
      <c r="AA462" s="32">
        <f t="shared" si="90"/>
        <v>184</v>
      </c>
      <c r="AB462" t="str">
        <f>LOOKUP(Z462,'Info Sheet'!$L$2:$L$3,'Info Sheet'!$J$2:$J$3)</f>
        <v>Non-Rainy</v>
      </c>
      <c r="AC462">
        <f>IF(AB462='Info Sheet'!$J$3,'Info Sheet'!$M$3,'Info Sheet'!$M$2)</f>
        <v>1</v>
      </c>
      <c r="AD462">
        <f>ROUNDDOWN(IF((AA462*AC462)&gt;'Info Sheet'!$B$21,'Info Sheet'!$B$21,(AA462*AC462)),0)</f>
        <v>184</v>
      </c>
      <c r="AE462">
        <f t="shared" si="85"/>
        <v>4204.4000000000005</v>
      </c>
      <c r="AF462">
        <f t="shared" si="86"/>
        <v>3244.4000000000005</v>
      </c>
      <c r="AK462" s="44">
        <v>409</v>
      </c>
      <c r="AL462" s="51">
        <v>8.6706870000000005E-2</v>
      </c>
      <c r="AM462" s="32">
        <f t="shared" si="91"/>
        <v>143</v>
      </c>
      <c r="AN462" t="str">
        <f>LOOKUP(AL462,'Info Sheet'!$L$2:$L$3,'Info Sheet'!$J$2:$J$3)</f>
        <v>Rainy, p</v>
      </c>
      <c r="AO462">
        <f>IF(AN462='Info Sheet'!$J$3,'Info Sheet'!$M$3,'Info Sheet'!$M$2)</f>
        <v>0.7</v>
      </c>
      <c r="AP462">
        <f>ROUNDDOWN(IF((AM462*AO462)&gt;'Info Sheet'!$B$21,'Info Sheet'!$B$21,(AM462*AO462)),0)</f>
        <v>100</v>
      </c>
      <c r="AQ462">
        <f t="shared" si="87"/>
        <v>2285</v>
      </c>
      <c r="AR462">
        <f t="shared" si="88"/>
        <v>1325</v>
      </c>
    </row>
    <row r="463" spans="1:44">
      <c r="A463" s="44">
        <v>410</v>
      </c>
      <c r="B463" s="32">
        <v>0.45278711239405089</v>
      </c>
      <c r="C463" s="32">
        <f t="shared" si="89"/>
        <v>154</v>
      </c>
      <c r="D463" t="str">
        <f>LOOKUP(B463,'Info Sheet'!$L$2:$L$3,'Info Sheet'!$J$2:$J$3)</f>
        <v>Non-Rainy</v>
      </c>
      <c r="E463">
        <f>IF(D463='Info Sheet'!$J$3,'Info Sheet'!$M$3,'Info Sheet'!$M$2)</f>
        <v>1</v>
      </c>
      <c r="F463">
        <f>ROUNDDOWN(IF((C463*E463)&gt;'Info Sheet'!$B$21,'Info Sheet'!$B$21,(C463*E463)),0)</f>
        <v>154</v>
      </c>
      <c r="G463">
        <f t="shared" si="92"/>
        <v>3518.9</v>
      </c>
      <c r="H463">
        <f t="shared" si="81"/>
        <v>2558.9</v>
      </c>
      <c r="M463" s="44">
        <v>410</v>
      </c>
      <c r="N463" s="32">
        <v>0.28781547262145446</v>
      </c>
      <c r="O463" s="32">
        <f t="shared" si="82"/>
        <v>161</v>
      </c>
      <c r="P463" t="str">
        <f>LOOKUP(N463,'Info Sheet'!$L$2:$L$3,'Info Sheet'!$J$2:$J$3)</f>
        <v>Rainy, p</v>
      </c>
      <c r="Q463">
        <f>IF(P463='Info Sheet'!$J$3,'Info Sheet'!$M$3,'Info Sheet'!$M$2)</f>
        <v>0.7</v>
      </c>
      <c r="R463">
        <f>ROUNDDOWN(IF((O463*Q463)&gt;'Info Sheet'!$B$21,'Info Sheet'!$B$21,(O463*Q463)),0)</f>
        <v>112</v>
      </c>
      <c r="S463">
        <f t="shared" si="83"/>
        <v>2559.2000000000003</v>
      </c>
      <c r="T463">
        <f t="shared" si="84"/>
        <v>1599.2000000000003</v>
      </c>
      <c r="Y463" s="44">
        <v>410</v>
      </c>
      <c r="Z463" s="32">
        <v>0.69378254356737912</v>
      </c>
      <c r="AA463" s="32">
        <f t="shared" si="90"/>
        <v>195</v>
      </c>
      <c r="AB463" t="str">
        <f>LOOKUP(Z463,'Info Sheet'!$L$2:$L$3,'Info Sheet'!$J$2:$J$3)</f>
        <v>Non-Rainy</v>
      </c>
      <c r="AC463">
        <f>IF(AB463='Info Sheet'!$J$3,'Info Sheet'!$M$3,'Info Sheet'!$M$2)</f>
        <v>1</v>
      </c>
      <c r="AD463">
        <f>ROUNDDOWN(IF((AA463*AC463)&gt;'Info Sheet'!$B$21,'Info Sheet'!$B$21,(AA463*AC463)),0)</f>
        <v>188</v>
      </c>
      <c r="AE463">
        <f t="shared" si="85"/>
        <v>4295.8</v>
      </c>
      <c r="AF463">
        <f t="shared" si="86"/>
        <v>3335.8</v>
      </c>
      <c r="AK463" s="44">
        <v>410</v>
      </c>
      <c r="AL463" s="51">
        <v>0.96890463999999998</v>
      </c>
      <c r="AM463" s="32">
        <f t="shared" si="91"/>
        <v>197</v>
      </c>
      <c r="AN463" t="str">
        <f>LOOKUP(AL463,'Info Sheet'!$L$2:$L$3,'Info Sheet'!$J$2:$J$3)</f>
        <v>Non-Rainy</v>
      </c>
      <c r="AO463">
        <f>IF(AN463='Info Sheet'!$J$3,'Info Sheet'!$M$3,'Info Sheet'!$M$2)</f>
        <v>1</v>
      </c>
      <c r="AP463">
        <f>ROUNDDOWN(IF((AM463*AO463)&gt;'Info Sheet'!$B$21,'Info Sheet'!$B$21,(AM463*AO463)),0)</f>
        <v>188</v>
      </c>
      <c r="AQ463">
        <f t="shared" si="87"/>
        <v>4295.8</v>
      </c>
      <c r="AR463">
        <f t="shared" si="88"/>
        <v>3335.8</v>
      </c>
    </row>
    <row r="464" spans="1:44">
      <c r="A464" s="44">
        <v>411</v>
      </c>
      <c r="B464" s="32">
        <v>2.5965508878644905E-2</v>
      </c>
      <c r="C464" s="32">
        <f t="shared" si="89"/>
        <v>124</v>
      </c>
      <c r="D464" t="str">
        <f>LOOKUP(B464,'Info Sheet'!$L$2:$L$3,'Info Sheet'!$J$2:$J$3)</f>
        <v>Rainy, p</v>
      </c>
      <c r="E464">
        <f>IF(D464='Info Sheet'!$J$3,'Info Sheet'!$M$3,'Info Sheet'!$M$2)</f>
        <v>0.7</v>
      </c>
      <c r="F464">
        <f>ROUNDDOWN(IF((C464*E464)&gt;'Info Sheet'!$B$21,'Info Sheet'!$B$21,(C464*E464)),0)</f>
        <v>86</v>
      </c>
      <c r="G464">
        <f t="shared" si="92"/>
        <v>1965.1000000000001</v>
      </c>
      <c r="H464">
        <f t="shared" si="81"/>
        <v>1005.1000000000001</v>
      </c>
      <c r="M464" s="44">
        <v>411</v>
      </c>
      <c r="N464" s="32">
        <v>0.33927383581126225</v>
      </c>
      <c r="O464" s="32">
        <f t="shared" si="82"/>
        <v>164</v>
      </c>
      <c r="P464" t="str">
        <f>LOOKUP(N464,'Info Sheet'!$L$2:$L$3,'Info Sheet'!$J$2:$J$3)</f>
        <v>Rainy, p</v>
      </c>
      <c r="Q464">
        <f>IF(P464='Info Sheet'!$J$3,'Info Sheet'!$M$3,'Info Sheet'!$M$2)</f>
        <v>0.7</v>
      </c>
      <c r="R464">
        <f>ROUNDDOWN(IF((O464*Q464)&gt;'Info Sheet'!$B$21,'Info Sheet'!$B$21,(O464*Q464)),0)</f>
        <v>114</v>
      </c>
      <c r="S464">
        <f t="shared" si="83"/>
        <v>2604.9</v>
      </c>
      <c r="T464">
        <f t="shared" si="84"/>
        <v>1644.9</v>
      </c>
      <c r="Y464" s="44">
        <v>411</v>
      </c>
      <c r="Z464" s="32">
        <v>0.67576753668773082</v>
      </c>
      <c r="AA464" s="32">
        <f t="shared" si="90"/>
        <v>194</v>
      </c>
      <c r="AB464" t="str">
        <f>LOOKUP(Z464,'Info Sheet'!$L$2:$L$3,'Info Sheet'!$J$2:$J$3)</f>
        <v>Non-Rainy</v>
      </c>
      <c r="AC464">
        <f>IF(AB464='Info Sheet'!$J$3,'Info Sheet'!$M$3,'Info Sheet'!$M$2)</f>
        <v>1</v>
      </c>
      <c r="AD464">
        <f>ROUNDDOWN(IF((AA464*AC464)&gt;'Info Sheet'!$B$21,'Info Sheet'!$B$21,(AA464*AC464)),0)</f>
        <v>188</v>
      </c>
      <c r="AE464">
        <f t="shared" si="85"/>
        <v>4295.8</v>
      </c>
      <c r="AF464">
        <f t="shared" si="86"/>
        <v>3335.8</v>
      </c>
      <c r="AK464" s="44">
        <v>411</v>
      </c>
      <c r="AL464" s="51">
        <v>0.68005256999999997</v>
      </c>
      <c r="AM464" s="32">
        <f t="shared" si="91"/>
        <v>174</v>
      </c>
      <c r="AN464" t="str">
        <f>LOOKUP(AL464,'Info Sheet'!$L$2:$L$3,'Info Sheet'!$J$2:$J$3)</f>
        <v>Non-Rainy</v>
      </c>
      <c r="AO464">
        <f>IF(AN464='Info Sheet'!$J$3,'Info Sheet'!$M$3,'Info Sheet'!$M$2)</f>
        <v>1</v>
      </c>
      <c r="AP464">
        <f>ROUNDDOWN(IF((AM464*AO464)&gt;'Info Sheet'!$B$21,'Info Sheet'!$B$21,(AM464*AO464)),0)</f>
        <v>174</v>
      </c>
      <c r="AQ464">
        <f t="shared" si="87"/>
        <v>3975.9</v>
      </c>
      <c r="AR464">
        <f t="shared" si="88"/>
        <v>3015.9</v>
      </c>
    </row>
    <row r="465" spans="1:44">
      <c r="A465" s="44">
        <v>412</v>
      </c>
      <c r="B465" s="32">
        <v>0.65669720912034035</v>
      </c>
      <c r="C465" s="32">
        <f t="shared" si="89"/>
        <v>162</v>
      </c>
      <c r="D465" t="str">
        <f>LOOKUP(B465,'Info Sheet'!$L$2:$L$3,'Info Sheet'!$J$2:$J$3)</f>
        <v>Non-Rainy</v>
      </c>
      <c r="E465">
        <f>IF(D465='Info Sheet'!$J$3,'Info Sheet'!$M$3,'Info Sheet'!$M$2)</f>
        <v>1</v>
      </c>
      <c r="F465">
        <f>ROUNDDOWN(IF((C465*E465)&gt;'Info Sheet'!$B$21,'Info Sheet'!$B$21,(C465*E465)),0)</f>
        <v>162</v>
      </c>
      <c r="G465">
        <f t="shared" si="92"/>
        <v>3701.7000000000003</v>
      </c>
      <c r="H465">
        <f t="shared" si="81"/>
        <v>2741.7000000000003</v>
      </c>
      <c r="M465" s="44">
        <v>412</v>
      </c>
      <c r="N465" s="32">
        <v>0.844984959144227</v>
      </c>
      <c r="O465" s="32">
        <f t="shared" si="82"/>
        <v>188</v>
      </c>
      <c r="P465" t="str">
        <f>LOOKUP(N465,'Info Sheet'!$L$2:$L$3,'Info Sheet'!$J$2:$J$3)</f>
        <v>Non-Rainy</v>
      </c>
      <c r="Q465">
        <f>IF(P465='Info Sheet'!$J$3,'Info Sheet'!$M$3,'Info Sheet'!$M$2)</f>
        <v>1</v>
      </c>
      <c r="R465">
        <f>ROUNDDOWN(IF((O465*Q465)&gt;'Info Sheet'!$B$21,'Info Sheet'!$B$21,(O465*Q465)),0)</f>
        <v>188</v>
      </c>
      <c r="S465">
        <f t="shared" si="83"/>
        <v>4295.8</v>
      </c>
      <c r="T465">
        <f t="shared" si="84"/>
        <v>3335.8</v>
      </c>
      <c r="Y465" s="44">
        <v>412</v>
      </c>
      <c r="Z465" s="32">
        <v>0.33912186612543194</v>
      </c>
      <c r="AA465" s="32">
        <f t="shared" si="90"/>
        <v>179</v>
      </c>
      <c r="AB465" t="str">
        <f>LOOKUP(Z465,'Info Sheet'!$L$2:$L$3,'Info Sheet'!$J$2:$J$3)</f>
        <v>Rainy, p</v>
      </c>
      <c r="AC465">
        <f>IF(AB465='Info Sheet'!$J$3,'Info Sheet'!$M$3,'Info Sheet'!$M$2)</f>
        <v>0.7</v>
      </c>
      <c r="AD465">
        <f>ROUNDDOWN(IF((AA465*AC465)&gt;'Info Sheet'!$B$21,'Info Sheet'!$B$21,(AA465*AC465)),0)</f>
        <v>125</v>
      </c>
      <c r="AE465">
        <f t="shared" si="85"/>
        <v>2856.25</v>
      </c>
      <c r="AF465">
        <f t="shared" si="86"/>
        <v>1896.25</v>
      </c>
      <c r="AK465" s="44">
        <v>412</v>
      </c>
      <c r="AL465" s="51">
        <v>0.15723909</v>
      </c>
      <c r="AM465" s="32">
        <f t="shared" si="91"/>
        <v>149</v>
      </c>
      <c r="AN465" t="str">
        <f>LOOKUP(AL465,'Info Sheet'!$L$2:$L$3,'Info Sheet'!$J$2:$J$3)</f>
        <v>Rainy, p</v>
      </c>
      <c r="AO465">
        <f>IF(AN465='Info Sheet'!$J$3,'Info Sheet'!$M$3,'Info Sheet'!$M$2)</f>
        <v>0.7</v>
      </c>
      <c r="AP465">
        <f>ROUNDDOWN(IF((AM465*AO465)&gt;'Info Sheet'!$B$21,'Info Sheet'!$B$21,(AM465*AO465)),0)</f>
        <v>104</v>
      </c>
      <c r="AQ465">
        <f t="shared" si="87"/>
        <v>2376.4</v>
      </c>
      <c r="AR465">
        <f t="shared" si="88"/>
        <v>1416.4</v>
      </c>
    </row>
    <row r="466" spans="1:44">
      <c r="A466" s="44">
        <v>413</v>
      </c>
      <c r="B466" s="32">
        <v>0.55685502036496526</v>
      </c>
      <c r="C466" s="32">
        <f t="shared" si="89"/>
        <v>158</v>
      </c>
      <c r="D466" t="str">
        <f>LOOKUP(B466,'Info Sheet'!$L$2:$L$3,'Info Sheet'!$J$2:$J$3)</f>
        <v>Non-Rainy</v>
      </c>
      <c r="E466">
        <f>IF(D466='Info Sheet'!$J$3,'Info Sheet'!$M$3,'Info Sheet'!$M$2)</f>
        <v>1</v>
      </c>
      <c r="F466">
        <f>ROUNDDOWN(IF((C466*E466)&gt;'Info Sheet'!$B$21,'Info Sheet'!$B$21,(C466*E466)),0)</f>
        <v>158</v>
      </c>
      <c r="G466">
        <f t="shared" si="92"/>
        <v>3610.3</v>
      </c>
      <c r="H466">
        <f t="shared" si="81"/>
        <v>2650.3</v>
      </c>
      <c r="M466" s="44">
        <v>413</v>
      </c>
      <c r="N466" s="32">
        <v>0.29517175313532984</v>
      </c>
      <c r="O466" s="32">
        <f t="shared" si="82"/>
        <v>162</v>
      </c>
      <c r="P466" t="str">
        <f>LOOKUP(N466,'Info Sheet'!$L$2:$L$3,'Info Sheet'!$J$2:$J$3)</f>
        <v>Rainy, p</v>
      </c>
      <c r="Q466">
        <f>IF(P466='Info Sheet'!$J$3,'Info Sheet'!$M$3,'Info Sheet'!$M$2)</f>
        <v>0.7</v>
      </c>
      <c r="R466">
        <f>ROUNDDOWN(IF((O466*Q466)&gt;'Info Sheet'!$B$21,'Info Sheet'!$B$21,(O466*Q466)),0)</f>
        <v>113</v>
      </c>
      <c r="S466">
        <f t="shared" si="83"/>
        <v>2582.0500000000002</v>
      </c>
      <c r="T466">
        <f t="shared" si="84"/>
        <v>1622.0500000000002</v>
      </c>
      <c r="Y466" s="44">
        <v>413</v>
      </c>
      <c r="Z466" s="32">
        <v>0.48572407413458007</v>
      </c>
      <c r="AA466" s="32">
        <f t="shared" si="90"/>
        <v>185</v>
      </c>
      <c r="AB466" t="str">
        <f>LOOKUP(Z466,'Info Sheet'!$L$2:$L$3,'Info Sheet'!$J$2:$J$3)</f>
        <v>Non-Rainy</v>
      </c>
      <c r="AC466">
        <f>IF(AB466='Info Sheet'!$J$3,'Info Sheet'!$M$3,'Info Sheet'!$M$2)</f>
        <v>1</v>
      </c>
      <c r="AD466">
        <f>ROUNDDOWN(IF((AA466*AC466)&gt;'Info Sheet'!$B$21,'Info Sheet'!$B$21,(AA466*AC466)),0)</f>
        <v>185</v>
      </c>
      <c r="AE466">
        <f t="shared" si="85"/>
        <v>4227.25</v>
      </c>
      <c r="AF466">
        <f t="shared" si="86"/>
        <v>3267.25</v>
      </c>
      <c r="AK466" s="44">
        <v>413</v>
      </c>
      <c r="AL466" s="51">
        <v>9.8941840000000003E-2</v>
      </c>
      <c r="AM466" s="32">
        <f t="shared" si="91"/>
        <v>145</v>
      </c>
      <c r="AN466" t="str">
        <f>LOOKUP(AL466,'Info Sheet'!$L$2:$L$3,'Info Sheet'!$J$2:$J$3)</f>
        <v>Rainy, p</v>
      </c>
      <c r="AO466">
        <f>IF(AN466='Info Sheet'!$J$3,'Info Sheet'!$M$3,'Info Sheet'!$M$2)</f>
        <v>0.7</v>
      </c>
      <c r="AP466">
        <f>ROUNDDOWN(IF((AM466*AO466)&gt;'Info Sheet'!$B$21,'Info Sheet'!$B$21,(AM466*AO466)),0)</f>
        <v>101</v>
      </c>
      <c r="AQ466">
        <f t="shared" si="87"/>
        <v>2307.8500000000004</v>
      </c>
      <c r="AR466">
        <f t="shared" si="88"/>
        <v>1347.8500000000004</v>
      </c>
    </row>
    <row r="467" spans="1:44">
      <c r="A467" s="44">
        <v>414</v>
      </c>
      <c r="B467" s="32">
        <v>0.78593672989594299</v>
      </c>
      <c r="C467" s="32">
        <f t="shared" si="89"/>
        <v>168</v>
      </c>
      <c r="D467" t="str">
        <f>LOOKUP(B467,'Info Sheet'!$L$2:$L$3,'Info Sheet'!$J$2:$J$3)</f>
        <v>Non-Rainy</v>
      </c>
      <c r="E467">
        <f>IF(D467='Info Sheet'!$J$3,'Info Sheet'!$M$3,'Info Sheet'!$M$2)</f>
        <v>1</v>
      </c>
      <c r="F467">
        <f>ROUNDDOWN(IF((C467*E467)&gt;'Info Sheet'!$B$21,'Info Sheet'!$B$21,(C467*E467)),0)</f>
        <v>168</v>
      </c>
      <c r="G467">
        <f t="shared" si="92"/>
        <v>3838.8</v>
      </c>
      <c r="H467">
        <f t="shared" si="81"/>
        <v>2878.8</v>
      </c>
      <c r="M467" s="44">
        <v>414</v>
      </c>
      <c r="N467" s="32">
        <v>0.18635627349028205</v>
      </c>
      <c r="O467" s="32">
        <f t="shared" si="82"/>
        <v>156</v>
      </c>
      <c r="P467" t="str">
        <f>LOOKUP(N467,'Info Sheet'!$L$2:$L$3,'Info Sheet'!$J$2:$J$3)</f>
        <v>Rainy, p</v>
      </c>
      <c r="Q467">
        <f>IF(P467='Info Sheet'!$J$3,'Info Sheet'!$M$3,'Info Sheet'!$M$2)</f>
        <v>0.7</v>
      </c>
      <c r="R467">
        <f>ROUNDDOWN(IF((O467*Q467)&gt;'Info Sheet'!$B$21,'Info Sheet'!$B$21,(O467*Q467)),0)</f>
        <v>109</v>
      </c>
      <c r="S467">
        <f t="shared" si="83"/>
        <v>2490.65</v>
      </c>
      <c r="T467">
        <f t="shared" si="84"/>
        <v>1530.65</v>
      </c>
      <c r="Y467" s="44">
        <v>414</v>
      </c>
      <c r="Z467" s="32">
        <v>0.57531071241277265</v>
      </c>
      <c r="AA467" s="32">
        <f t="shared" si="90"/>
        <v>189</v>
      </c>
      <c r="AB467" t="str">
        <f>LOOKUP(Z467,'Info Sheet'!$L$2:$L$3,'Info Sheet'!$J$2:$J$3)</f>
        <v>Non-Rainy</v>
      </c>
      <c r="AC467">
        <f>IF(AB467='Info Sheet'!$J$3,'Info Sheet'!$M$3,'Info Sheet'!$M$2)</f>
        <v>1</v>
      </c>
      <c r="AD467">
        <f>ROUNDDOWN(IF((AA467*AC467)&gt;'Info Sheet'!$B$21,'Info Sheet'!$B$21,(AA467*AC467)),0)</f>
        <v>188</v>
      </c>
      <c r="AE467">
        <f t="shared" si="85"/>
        <v>4295.8</v>
      </c>
      <c r="AF467">
        <f t="shared" si="86"/>
        <v>3335.8</v>
      </c>
      <c r="AK467" s="44">
        <v>414</v>
      </c>
      <c r="AL467" s="51">
        <v>0.80263275000000001</v>
      </c>
      <c r="AM467" s="32">
        <f t="shared" si="91"/>
        <v>180</v>
      </c>
      <c r="AN467" t="str">
        <f>LOOKUP(AL467,'Info Sheet'!$L$2:$L$3,'Info Sheet'!$J$2:$J$3)</f>
        <v>Non-Rainy</v>
      </c>
      <c r="AO467">
        <f>IF(AN467='Info Sheet'!$J$3,'Info Sheet'!$M$3,'Info Sheet'!$M$2)</f>
        <v>1</v>
      </c>
      <c r="AP467">
        <f>ROUNDDOWN(IF((AM467*AO467)&gt;'Info Sheet'!$B$21,'Info Sheet'!$B$21,(AM467*AO467)),0)</f>
        <v>180</v>
      </c>
      <c r="AQ467">
        <f t="shared" si="87"/>
        <v>4113</v>
      </c>
      <c r="AR467">
        <f t="shared" si="88"/>
        <v>3153</v>
      </c>
    </row>
    <row r="468" spans="1:44">
      <c r="A468" s="44">
        <v>415</v>
      </c>
      <c r="B468" s="32">
        <v>0.39681207652231121</v>
      </c>
      <c r="C468" s="32">
        <f t="shared" si="89"/>
        <v>151</v>
      </c>
      <c r="D468" t="str">
        <f>LOOKUP(B468,'Info Sheet'!$L$2:$L$3,'Info Sheet'!$J$2:$J$3)</f>
        <v>Rainy, p</v>
      </c>
      <c r="E468">
        <f>IF(D468='Info Sheet'!$J$3,'Info Sheet'!$M$3,'Info Sheet'!$M$2)</f>
        <v>0.7</v>
      </c>
      <c r="F468">
        <f>ROUNDDOWN(IF((C468*E468)&gt;'Info Sheet'!$B$21,'Info Sheet'!$B$21,(C468*E468)),0)</f>
        <v>105</v>
      </c>
      <c r="G468">
        <f t="shared" si="92"/>
        <v>2399.25</v>
      </c>
      <c r="H468">
        <f t="shared" si="81"/>
        <v>1439.25</v>
      </c>
      <c r="M468" s="44">
        <v>415</v>
      </c>
      <c r="N468" s="32">
        <v>3.9172822099984184E-2</v>
      </c>
      <c r="O468" s="32">
        <f t="shared" si="82"/>
        <v>141</v>
      </c>
      <c r="P468" t="str">
        <f>LOOKUP(N468,'Info Sheet'!$L$2:$L$3,'Info Sheet'!$J$2:$J$3)</f>
        <v>Rainy, p</v>
      </c>
      <c r="Q468">
        <f>IF(P468='Info Sheet'!$J$3,'Info Sheet'!$M$3,'Info Sheet'!$M$2)</f>
        <v>0.7</v>
      </c>
      <c r="R468">
        <f>ROUNDDOWN(IF((O468*Q468)&gt;'Info Sheet'!$B$21,'Info Sheet'!$B$21,(O468*Q468)),0)</f>
        <v>98</v>
      </c>
      <c r="S468">
        <f t="shared" si="83"/>
        <v>2239.3000000000002</v>
      </c>
      <c r="T468">
        <f t="shared" si="84"/>
        <v>1279.3000000000002</v>
      </c>
      <c r="Y468" s="44">
        <v>415</v>
      </c>
      <c r="Z468" s="32">
        <v>0.10958428670577136</v>
      </c>
      <c r="AA468" s="32">
        <f t="shared" si="90"/>
        <v>164</v>
      </c>
      <c r="AB468" t="str">
        <f>LOOKUP(Z468,'Info Sheet'!$L$2:$L$3,'Info Sheet'!$J$2:$J$3)</f>
        <v>Rainy, p</v>
      </c>
      <c r="AC468">
        <f>IF(AB468='Info Sheet'!$J$3,'Info Sheet'!$M$3,'Info Sheet'!$M$2)</f>
        <v>0.7</v>
      </c>
      <c r="AD468">
        <f>ROUNDDOWN(IF((AA468*AC468)&gt;'Info Sheet'!$B$21,'Info Sheet'!$B$21,(AA468*AC468)),0)</f>
        <v>114</v>
      </c>
      <c r="AE468">
        <f t="shared" si="85"/>
        <v>2604.9</v>
      </c>
      <c r="AF468">
        <f t="shared" si="86"/>
        <v>1644.9</v>
      </c>
      <c r="AK468" s="44">
        <v>415</v>
      </c>
      <c r="AL468" s="51">
        <v>0.33546439</v>
      </c>
      <c r="AM468" s="32">
        <f t="shared" si="91"/>
        <v>159</v>
      </c>
      <c r="AN468" t="str">
        <f>LOOKUP(AL468,'Info Sheet'!$L$2:$L$3,'Info Sheet'!$J$2:$J$3)</f>
        <v>Rainy, p</v>
      </c>
      <c r="AO468">
        <f>IF(AN468='Info Sheet'!$J$3,'Info Sheet'!$M$3,'Info Sheet'!$M$2)</f>
        <v>0.7</v>
      </c>
      <c r="AP468">
        <f>ROUNDDOWN(IF((AM468*AO468)&gt;'Info Sheet'!$B$21,'Info Sheet'!$B$21,(AM468*AO468)),0)</f>
        <v>111</v>
      </c>
      <c r="AQ468">
        <f t="shared" si="87"/>
        <v>2536.3500000000004</v>
      </c>
      <c r="AR468">
        <f t="shared" si="88"/>
        <v>1576.3500000000004</v>
      </c>
    </row>
    <row r="469" spans="1:44">
      <c r="A469" s="44">
        <v>416</v>
      </c>
      <c r="B469" s="32">
        <v>0.50919354270349837</v>
      </c>
      <c r="C469" s="32">
        <f t="shared" si="89"/>
        <v>156</v>
      </c>
      <c r="D469" t="str">
        <f>LOOKUP(B469,'Info Sheet'!$L$2:$L$3,'Info Sheet'!$J$2:$J$3)</f>
        <v>Non-Rainy</v>
      </c>
      <c r="E469">
        <f>IF(D469='Info Sheet'!$J$3,'Info Sheet'!$M$3,'Info Sheet'!$M$2)</f>
        <v>1</v>
      </c>
      <c r="F469">
        <f>ROUNDDOWN(IF((C469*E469)&gt;'Info Sheet'!$B$21,'Info Sheet'!$B$21,(C469*E469)),0)</f>
        <v>156</v>
      </c>
      <c r="G469">
        <f t="shared" si="92"/>
        <v>3564.6000000000004</v>
      </c>
      <c r="H469">
        <f t="shared" si="81"/>
        <v>2604.6000000000004</v>
      </c>
      <c r="M469" s="44">
        <v>416</v>
      </c>
      <c r="N469" s="32">
        <v>0.43202952156359808</v>
      </c>
      <c r="O469" s="32">
        <f t="shared" si="82"/>
        <v>168</v>
      </c>
      <c r="P469" t="str">
        <f>LOOKUP(N469,'Info Sheet'!$L$2:$L$3,'Info Sheet'!$J$2:$J$3)</f>
        <v>Non-Rainy</v>
      </c>
      <c r="Q469">
        <f>IF(P469='Info Sheet'!$J$3,'Info Sheet'!$M$3,'Info Sheet'!$M$2)</f>
        <v>1</v>
      </c>
      <c r="R469">
        <f>ROUNDDOWN(IF((O469*Q469)&gt;'Info Sheet'!$B$21,'Info Sheet'!$B$21,(O469*Q469)),0)</f>
        <v>168</v>
      </c>
      <c r="S469">
        <f t="shared" si="83"/>
        <v>3838.8</v>
      </c>
      <c r="T469">
        <f t="shared" si="84"/>
        <v>2878.8</v>
      </c>
      <c r="Y469" s="44">
        <v>416</v>
      </c>
      <c r="Z469" s="32">
        <v>0.72497995771941137</v>
      </c>
      <c r="AA469" s="32">
        <f t="shared" si="90"/>
        <v>197</v>
      </c>
      <c r="AB469" t="str">
        <f>LOOKUP(Z469,'Info Sheet'!$L$2:$L$3,'Info Sheet'!$J$2:$J$3)</f>
        <v>Non-Rainy</v>
      </c>
      <c r="AC469">
        <f>IF(AB469='Info Sheet'!$J$3,'Info Sheet'!$M$3,'Info Sheet'!$M$2)</f>
        <v>1</v>
      </c>
      <c r="AD469">
        <f>ROUNDDOWN(IF((AA469*AC469)&gt;'Info Sheet'!$B$21,'Info Sheet'!$B$21,(AA469*AC469)),0)</f>
        <v>188</v>
      </c>
      <c r="AE469">
        <f t="shared" si="85"/>
        <v>4295.8</v>
      </c>
      <c r="AF469">
        <f t="shared" si="86"/>
        <v>3335.8</v>
      </c>
      <c r="AK469" s="44">
        <v>416</v>
      </c>
      <c r="AL469" s="51">
        <v>0.45055199000000001</v>
      </c>
      <c r="AM469" s="32">
        <f t="shared" si="91"/>
        <v>164</v>
      </c>
      <c r="AN469" t="str">
        <f>LOOKUP(AL469,'Info Sheet'!$L$2:$L$3,'Info Sheet'!$J$2:$J$3)</f>
        <v>Non-Rainy</v>
      </c>
      <c r="AO469">
        <f>IF(AN469='Info Sheet'!$J$3,'Info Sheet'!$M$3,'Info Sheet'!$M$2)</f>
        <v>1</v>
      </c>
      <c r="AP469">
        <f>ROUNDDOWN(IF((AM469*AO469)&gt;'Info Sheet'!$B$21,'Info Sheet'!$B$21,(AM469*AO469)),0)</f>
        <v>164</v>
      </c>
      <c r="AQ469">
        <f t="shared" si="87"/>
        <v>3747.4</v>
      </c>
      <c r="AR469">
        <f t="shared" si="88"/>
        <v>2787.4</v>
      </c>
    </row>
    <row r="470" spans="1:44">
      <c r="A470" s="44">
        <v>417</v>
      </c>
      <c r="B470" s="32">
        <v>0.74339761160310569</v>
      </c>
      <c r="C470" s="32">
        <f t="shared" si="89"/>
        <v>166</v>
      </c>
      <c r="D470" t="str">
        <f>LOOKUP(B470,'Info Sheet'!$L$2:$L$3,'Info Sheet'!$J$2:$J$3)</f>
        <v>Non-Rainy</v>
      </c>
      <c r="E470">
        <f>IF(D470='Info Sheet'!$J$3,'Info Sheet'!$M$3,'Info Sheet'!$M$2)</f>
        <v>1</v>
      </c>
      <c r="F470">
        <f>ROUNDDOWN(IF((C470*E470)&gt;'Info Sheet'!$B$21,'Info Sheet'!$B$21,(C470*E470)),0)</f>
        <v>166</v>
      </c>
      <c r="G470">
        <f t="shared" si="92"/>
        <v>3793.1000000000004</v>
      </c>
      <c r="H470">
        <f t="shared" si="81"/>
        <v>2833.1000000000004</v>
      </c>
      <c r="M470" s="44">
        <v>417</v>
      </c>
      <c r="N470" s="32">
        <v>0.74976621033259083</v>
      </c>
      <c r="O470" s="32">
        <f t="shared" si="82"/>
        <v>182</v>
      </c>
      <c r="P470" t="str">
        <f>LOOKUP(N470,'Info Sheet'!$L$2:$L$3,'Info Sheet'!$J$2:$J$3)</f>
        <v>Non-Rainy</v>
      </c>
      <c r="Q470">
        <f>IF(P470='Info Sheet'!$J$3,'Info Sheet'!$M$3,'Info Sheet'!$M$2)</f>
        <v>1</v>
      </c>
      <c r="R470">
        <f>ROUNDDOWN(IF((O470*Q470)&gt;'Info Sheet'!$B$21,'Info Sheet'!$B$21,(O470*Q470)),0)</f>
        <v>182</v>
      </c>
      <c r="S470">
        <f t="shared" si="83"/>
        <v>4158.7</v>
      </c>
      <c r="T470">
        <f t="shared" si="84"/>
        <v>3198.7</v>
      </c>
      <c r="Y470" s="44">
        <v>417</v>
      </c>
      <c r="Z470" s="32">
        <v>0.8868030836096652</v>
      </c>
      <c r="AA470" s="32">
        <f t="shared" si="90"/>
        <v>207</v>
      </c>
      <c r="AB470" t="str">
        <f>LOOKUP(Z470,'Info Sheet'!$L$2:$L$3,'Info Sheet'!$J$2:$J$3)</f>
        <v>Non-Rainy</v>
      </c>
      <c r="AC470">
        <f>IF(AB470='Info Sheet'!$J$3,'Info Sheet'!$M$3,'Info Sheet'!$M$2)</f>
        <v>1</v>
      </c>
      <c r="AD470">
        <f>ROUNDDOWN(IF((AA470*AC470)&gt;'Info Sheet'!$B$21,'Info Sheet'!$B$21,(AA470*AC470)),0)</f>
        <v>188</v>
      </c>
      <c r="AE470">
        <f t="shared" si="85"/>
        <v>4295.8</v>
      </c>
      <c r="AF470">
        <f t="shared" si="86"/>
        <v>3335.8</v>
      </c>
      <c r="AK470" s="44">
        <v>417</v>
      </c>
      <c r="AL470" s="51">
        <v>3.3793789999999997E-2</v>
      </c>
      <c r="AM470" s="32">
        <f t="shared" si="91"/>
        <v>136</v>
      </c>
      <c r="AN470" t="str">
        <f>LOOKUP(AL470,'Info Sheet'!$L$2:$L$3,'Info Sheet'!$J$2:$J$3)</f>
        <v>Rainy, p</v>
      </c>
      <c r="AO470">
        <f>IF(AN470='Info Sheet'!$J$3,'Info Sheet'!$M$3,'Info Sheet'!$M$2)</f>
        <v>0.7</v>
      </c>
      <c r="AP470">
        <f>ROUNDDOWN(IF((AM470*AO470)&gt;'Info Sheet'!$B$21,'Info Sheet'!$B$21,(AM470*AO470)),0)</f>
        <v>95</v>
      </c>
      <c r="AQ470">
        <f t="shared" si="87"/>
        <v>2170.75</v>
      </c>
      <c r="AR470">
        <f t="shared" si="88"/>
        <v>1210.75</v>
      </c>
    </row>
    <row r="471" spans="1:44">
      <c r="A471" s="44">
        <v>418</v>
      </c>
      <c r="B471" s="32">
        <v>0.5023135052707095</v>
      </c>
      <c r="C471" s="32">
        <f t="shared" si="89"/>
        <v>156</v>
      </c>
      <c r="D471" t="str">
        <f>LOOKUP(B471,'Info Sheet'!$L$2:$L$3,'Info Sheet'!$J$2:$J$3)</f>
        <v>Non-Rainy</v>
      </c>
      <c r="E471">
        <f>IF(D471='Info Sheet'!$J$3,'Info Sheet'!$M$3,'Info Sheet'!$M$2)</f>
        <v>1</v>
      </c>
      <c r="F471">
        <f>ROUNDDOWN(IF((C471*E471)&gt;'Info Sheet'!$B$21,'Info Sheet'!$B$21,(C471*E471)),0)</f>
        <v>156</v>
      </c>
      <c r="G471">
        <f t="shared" si="92"/>
        <v>3564.6000000000004</v>
      </c>
      <c r="H471">
        <f t="shared" si="81"/>
        <v>2604.6000000000004</v>
      </c>
      <c r="M471" s="44">
        <v>418</v>
      </c>
      <c r="N471" s="32">
        <v>0.49920115616079597</v>
      </c>
      <c r="O471" s="32">
        <f t="shared" si="82"/>
        <v>171</v>
      </c>
      <c r="P471" t="str">
        <f>LOOKUP(N471,'Info Sheet'!$L$2:$L$3,'Info Sheet'!$J$2:$J$3)</f>
        <v>Non-Rainy</v>
      </c>
      <c r="Q471">
        <f>IF(P471='Info Sheet'!$J$3,'Info Sheet'!$M$3,'Info Sheet'!$M$2)</f>
        <v>1</v>
      </c>
      <c r="R471">
        <f>ROUNDDOWN(IF((O471*Q471)&gt;'Info Sheet'!$B$21,'Info Sheet'!$B$21,(O471*Q471)),0)</f>
        <v>171</v>
      </c>
      <c r="S471">
        <f t="shared" si="83"/>
        <v>3907.3500000000004</v>
      </c>
      <c r="T471">
        <f t="shared" si="84"/>
        <v>2947.3500000000004</v>
      </c>
      <c r="Y471" s="44">
        <v>418</v>
      </c>
      <c r="Z471" s="32">
        <v>0.27959906778520038</v>
      </c>
      <c r="AA471" s="32">
        <f t="shared" si="90"/>
        <v>176</v>
      </c>
      <c r="AB471" t="str">
        <f>LOOKUP(Z471,'Info Sheet'!$L$2:$L$3,'Info Sheet'!$J$2:$J$3)</f>
        <v>Rainy, p</v>
      </c>
      <c r="AC471">
        <f>IF(AB471='Info Sheet'!$J$3,'Info Sheet'!$M$3,'Info Sheet'!$M$2)</f>
        <v>0.7</v>
      </c>
      <c r="AD471">
        <f>ROUNDDOWN(IF((AA471*AC471)&gt;'Info Sheet'!$B$21,'Info Sheet'!$B$21,(AA471*AC471)),0)</f>
        <v>123</v>
      </c>
      <c r="AE471">
        <f t="shared" si="85"/>
        <v>2810.55</v>
      </c>
      <c r="AF471">
        <f t="shared" si="86"/>
        <v>1850.5500000000002</v>
      </c>
      <c r="AK471" s="44">
        <v>418</v>
      </c>
      <c r="AL471" s="51">
        <v>0.43975659</v>
      </c>
      <c r="AM471" s="32">
        <f t="shared" si="91"/>
        <v>163</v>
      </c>
      <c r="AN471" t="str">
        <f>LOOKUP(AL471,'Info Sheet'!$L$2:$L$3,'Info Sheet'!$J$2:$J$3)</f>
        <v>Non-Rainy</v>
      </c>
      <c r="AO471">
        <f>IF(AN471='Info Sheet'!$J$3,'Info Sheet'!$M$3,'Info Sheet'!$M$2)</f>
        <v>1</v>
      </c>
      <c r="AP471">
        <f>ROUNDDOWN(IF((AM471*AO471)&gt;'Info Sheet'!$B$21,'Info Sheet'!$B$21,(AM471*AO471)),0)</f>
        <v>163</v>
      </c>
      <c r="AQ471">
        <f t="shared" si="87"/>
        <v>3724.55</v>
      </c>
      <c r="AR471">
        <f t="shared" si="88"/>
        <v>2764.55</v>
      </c>
    </row>
    <row r="472" spans="1:44">
      <c r="A472" s="44">
        <v>419</v>
      </c>
      <c r="B472" s="32">
        <v>0.87115896659938408</v>
      </c>
      <c r="C472" s="32">
        <f t="shared" si="89"/>
        <v>174</v>
      </c>
      <c r="D472" t="str">
        <f>LOOKUP(B472,'Info Sheet'!$L$2:$L$3,'Info Sheet'!$J$2:$J$3)</f>
        <v>Non-Rainy</v>
      </c>
      <c r="E472">
        <f>IF(D472='Info Sheet'!$J$3,'Info Sheet'!$M$3,'Info Sheet'!$M$2)</f>
        <v>1</v>
      </c>
      <c r="F472">
        <f>ROUNDDOWN(IF((C472*E472)&gt;'Info Sheet'!$B$21,'Info Sheet'!$B$21,(C472*E472)),0)</f>
        <v>174</v>
      </c>
      <c r="G472">
        <f t="shared" si="92"/>
        <v>3975.9</v>
      </c>
      <c r="H472">
        <f t="shared" si="81"/>
        <v>3015.9</v>
      </c>
      <c r="M472" s="44">
        <v>419</v>
      </c>
      <c r="N472" s="32">
        <v>0.94858878161668903</v>
      </c>
      <c r="O472" s="32">
        <f t="shared" si="82"/>
        <v>198</v>
      </c>
      <c r="P472" t="str">
        <f>LOOKUP(N472,'Info Sheet'!$L$2:$L$3,'Info Sheet'!$J$2:$J$3)</f>
        <v>Non-Rainy</v>
      </c>
      <c r="Q472">
        <f>IF(P472='Info Sheet'!$J$3,'Info Sheet'!$M$3,'Info Sheet'!$M$2)</f>
        <v>1</v>
      </c>
      <c r="R472">
        <f>ROUNDDOWN(IF((O472*Q472)&gt;'Info Sheet'!$B$21,'Info Sheet'!$B$21,(O472*Q472)),0)</f>
        <v>188</v>
      </c>
      <c r="S472">
        <f t="shared" si="83"/>
        <v>4295.8</v>
      </c>
      <c r="T472">
        <f t="shared" si="84"/>
        <v>3335.8</v>
      </c>
      <c r="Y472" s="44">
        <v>419</v>
      </c>
      <c r="Z472" s="32">
        <v>0.29585034468977378</v>
      </c>
      <c r="AA472" s="32">
        <f t="shared" si="90"/>
        <v>176</v>
      </c>
      <c r="AB472" t="str">
        <f>LOOKUP(Z472,'Info Sheet'!$L$2:$L$3,'Info Sheet'!$J$2:$J$3)</f>
        <v>Rainy, p</v>
      </c>
      <c r="AC472">
        <f>IF(AB472='Info Sheet'!$J$3,'Info Sheet'!$M$3,'Info Sheet'!$M$2)</f>
        <v>0.7</v>
      </c>
      <c r="AD472">
        <f>ROUNDDOWN(IF((AA472*AC472)&gt;'Info Sheet'!$B$21,'Info Sheet'!$B$21,(AA472*AC472)),0)</f>
        <v>123</v>
      </c>
      <c r="AE472">
        <f t="shared" si="85"/>
        <v>2810.55</v>
      </c>
      <c r="AF472">
        <f t="shared" si="86"/>
        <v>1850.5500000000002</v>
      </c>
      <c r="AK472" s="44">
        <v>419</v>
      </c>
      <c r="AL472" s="51">
        <v>0.26675107999999997</v>
      </c>
      <c r="AM472" s="32">
        <f t="shared" si="91"/>
        <v>156</v>
      </c>
      <c r="AN472" t="str">
        <f>LOOKUP(AL472,'Info Sheet'!$L$2:$L$3,'Info Sheet'!$J$2:$J$3)</f>
        <v>Rainy, p</v>
      </c>
      <c r="AO472">
        <f>IF(AN472='Info Sheet'!$J$3,'Info Sheet'!$M$3,'Info Sheet'!$M$2)</f>
        <v>0.7</v>
      </c>
      <c r="AP472">
        <f>ROUNDDOWN(IF((AM472*AO472)&gt;'Info Sheet'!$B$21,'Info Sheet'!$B$21,(AM472*AO472)),0)</f>
        <v>109</v>
      </c>
      <c r="AQ472">
        <f t="shared" si="87"/>
        <v>2490.65</v>
      </c>
      <c r="AR472">
        <f t="shared" si="88"/>
        <v>1530.65</v>
      </c>
    </row>
    <row r="473" spans="1:44">
      <c r="A473" s="44">
        <v>420</v>
      </c>
      <c r="B473" s="32">
        <v>0.16641915776142902</v>
      </c>
      <c r="C473" s="32">
        <f t="shared" si="89"/>
        <v>140</v>
      </c>
      <c r="D473" t="str">
        <f>LOOKUP(B473,'Info Sheet'!$L$2:$L$3,'Info Sheet'!$J$2:$J$3)</f>
        <v>Rainy, p</v>
      </c>
      <c r="E473">
        <f>IF(D473='Info Sheet'!$J$3,'Info Sheet'!$M$3,'Info Sheet'!$M$2)</f>
        <v>0.7</v>
      </c>
      <c r="F473">
        <f>ROUNDDOWN(IF((C473*E473)&gt;'Info Sheet'!$B$21,'Info Sheet'!$B$21,(C473*E473)),0)</f>
        <v>98</v>
      </c>
      <c r="G473">
        <f t="shared" si="92"/>
        <v>2239.3000000000002</v>
      </c>
      <c r="H473">
        <f t="shared" si="81"/>
        <v>1279.3000000000002</v>
      </c>
      <c r="M473" s="44">
        <v>420</v>
      </c>
      <c r="N473" s="32">
        <v>0.10136308006448436</v>
      </c>
      <c r="O473" s="32">
        <f t="shared" si="82"/>
        <v>150</v>
      </c>
      <c r="P473" t="str">
        <f>LOOKUP(N473,'Info Sheet'!$L$2:$L$3,'Info Sheet'!$J$2:$J$3)</f>
        <v>Rainy, p</v>
      </c>
      <c r="Q473">
        <f>IF(P473='Info Sheet'!$J$3,'Info Sheet'!$M$3,'Info Sheet'!$M$2)</f>
        <v>0.7</v>
      </c>
      <c r="R473">
        <f>ROUNDDOWN(IF((O473*Q473)&gt;'Info Sheet'!$B$21,'Info Sheet'!$B$21,(O473*Q473)),0)</f>
        <v>105</v>
      </c>
      <c r="S473">
        <f t="shared" si="83"/>
        <v>2399.25</v>
      </c>
      <c r="T473">
        <f t="shared" si="84"/>
        <v>1439.25</v>
      </c>
      <c r="Y473" s="44">
        <v>420</v>
      </c>
      <c r="Z473" s="32">
        <v>0.42031784541548256</v>
      </c>
      <c r="AA473" s="32">
        <f t="shared" si="90"/>
        <v>182</v>
      </c>
      <c r="AB473" t="str">
        <f>LOOKUP(Z473,'Info Sheet'!$L$2:$L$3,'Info Sheet'!$J$2:$J$3)</f>
        <v>Non-Rainy</v>
      </c>
      <c r="AC473">
        <f>IF(AB473='Info Sheet'!$J$3,'Info Sheet'!$M$3,'Info Sheet'!$M$2)</f>
        <v>1</v>
      </c>
      <c r="AD473">
        <f>ROUNDDOWN(IF((AA473*AC473)&gt;'Info Sheet'!$B$21,'Info Sheet'!$B$21,(AA473*AC473)),0)</f>
        <v>182</v>
      </c>
      <c r="AE473">
        <f t="shared" si="85"/>
        <v>4158.7</v>
      </c>
      <c r="AF473">
        <f t="shared" si="86"/>
        <v>3198.7</v>
      </c>
      <c r="AK473" s="44">
        <v>420</v>
      </c>
      <c r="AL473" s="51">
        <v>0.52182810999999996</v>
      </c>
      <c r="AM473" s="32">
        <f t="shared" si="91"/>
        <v>167</v>
      </c>
      <c r="AN473" t="str">
        <f>LOOKUP(AL473,'Info Sheet'!$L$2:$L$3,'Info Sheet'!$J$2:$J$3)</f>
        <v>Non-Rainy</v>
      </c>
      <c r="AO473">
        <f>IF(AN473='Info Sheet'!$J$3,'Info Sheet'!$M$3,'Info Sheet'!$M$2)</f>
        <v>1</v>
      </c>
      <c r="AP473">
        <f>ROUNDDOWN(IF((AM473*AO473)&gt;'Info Sheet'!$B$21,'Info Sheet'!$B$21,(AM473*AO473)),0)</f>
        <v>167</v>
      </c>
      <c r="AQ473">
        <f t="shared" si="87"/>
        <v>3815.9500000000003</v>
      </c>
      <c r="AR473">
        <f t="shared" si="88"/>
        <v>2855.9500000000003</v>
      </c>
    </row>
    <row r="474" spans="1:44">
      <c r="A474" s="44">
        <v>421</v>
      </c>
      <c r="B474" s="32">
        <v>0.73239467482264686</v>
      </c>
      <c r="C474" s="32">
        <f t="shared" si="89"/>
        <v>165</v>
      </c>
      <c r="D474" t="str">
        <f>LOOKUP(B474,'Info Sheet'!$L$2:$L$3,'Info Sheet'!$J$2:$J$3)</f>
        <v>Non-Rainy</v>
      </c>
      <c r="E474">
        <f>IF(D474='Info Sheet'!$J$3,'Info Sheet'!$M$3,'Info Sheet'!$M$2)</f>
        <v>1</v>
      </c>
      <c r="F474">
        <f>ROUNDDOWN(IF((C474*E474)&gt;'Info Sheet'!$B$21,'Info Sheet'!$B$21,(C474*E474)),0)</f>
        <v>165</v>
      </c>
      <c r="G474">
        <f t="shared" si="92"/>
        <v>3770.2500000000005</v>
      </c>
      <c r="H474">
        <f t="shared" si="81"/>
        <v>2810.2500000000005</v>
      </c>
      <c r="M474" s="44">
        <v>421</v>
      </c>
      <c r="N474" s="32">
        <v>0.97059744087335376</v>
      </c>
      <c r="O474" s="32">
        <f t="shared" si="82"/>
        <v>202</v>
      </c>
      <c r="P474" t="str">
        <f>LOOKUP(N474,'Info Sheet'!$L$2:$L$3,'Info Sheet'!$J$2:$J$3)</f>
        <v>Non-Rainy</v>
      </c>
      <c r="Q474">
        <f>IF(P474='Info Sheet'!$J$3,'Info Sheet'!$M$3,'Info Sheet'!$M$2)</f>
        <v>1</v>
      </c>
      <c r="R474">
        <f>ROUNDDOWN(IF((O474*Q474)&gt;'Info Sheet'!$B$21,'Info Sheet'!$B$21,(O474*Q474)),0)</f>
        <v>188</v>
      </c>
      <c r="S474">
        <f t="shared" si="83"/>
        <v>4295.8</v>
      </c>
      <c r="T474">
        <f t="shared" si="84"/>
        <v>3335.8</v>
      </c>
      <c r="Y474" s="44">
        <v>421</v>
      </c>
      <c r="Z474" s="32">
        <v>0.6194221985642161</v>
      </c>
      <c r="AA474" s="32">
        <f t="shared" si="90"/>
        <v>191</v>
      </c>
      <c r="AB474" t="str">
        <f>LOOKUP(Z474,'Info Sheet'!$L$2:$L$3,'Info Sheet'!$J$2:$J$3)</f>
        <v>Non-Rainy</v>
      </c>
      <c r="AC474">
        <f>IF(AB474='Info Sheet'!$J$3,'Info Sheet'!$M$3,'Info Sheet'!$M$2)</f>
        <v>1</v>
      </c>
      <c r="AD474">
        <f>ROUNDDOWN(IF((AA474*AC474)&gt;'Info Sheet'!$B$21,'Info Sheet'!$B$21,(AA474*AC474)),0)</f>
        <v>188</v>
      </c>
      <c r="AE474">
        <f t="shared" si="85"/>
        <v>4295.8</v>
      </c>
      <c r="AF474">
        <f t="shared" si="86"/>
        <v>3335.8</v>
      </c>
      <c r="AK474" s="44">
        <v>421</v>
      </c>
      <c r="AL474" s="51">
        <v>0.60319228999999996</v>
      </c>
      <c r="AM474" s="32">
        <f t="shared" si="91"/>
        <v>170</v>
      </c>
      <c r="AN474" t="str">
        <f>LOOKUP(AL474,'Info Sheet'!$L$2:$L$3,'Info Sheet'!$J$2:$J$3)</f>
        <v>Non-Rainy</v>
      </c>
      <c r="AO474">
        <f>IF(AN474='Info Sheet'!$J$3,'Info Sheet'!$M$3,'Info Sheet'!$M$2)</f>
        <v>1</v>
      </c>
      <c r="AP474">
        <f>ROUNDDOWN(IF((AM474*AO474)&gt;'Info Sheet'!$B$21,'Info Sheet'!$B$21,(AM474*AO474)),0)</f>
        <v>170</v>
      </c>
      <c r="AQ474">
        <f t="shared" si="87"/>
        <v>3884.5000000000005</v>
      </c>
      <c r="AR474">
        <f t="shared" si="88"/>
        <v>2924.5000000000005</v>
      </c>
    </row>
    <row r="475" spans="1:44">
      <c r="A475" s="44">
        <v>422</v>
      </c>
      <c r="B475" s="32">
        <v>0.35137065636448228</v>
      </c>
      <c r="C475" s="32">
        <f t="shared" si="89"/>
        <v>149</v>
      </c>
      <c r="D475" t="str">
        <f>LOOKUP(B475,'Info Sheet'!$L$2:$L$3,'Info Sheet'!$J$2:$J$3)</f>
        <v>Rainy, p</v>
      </c>
      <c r="E475">
        <f>IF(D475='Info Sheet'!$J$3,'Info Sheet'!$M$3,'Info Sheet'!$M$2)</f>
        <v>0.7</v>
      </c>
      <c r="F475">
        <f>ROUNDDOWN(IF((C475*E475)&gt;'Info Sheet'!$B$21,'Info Sheet'!$B$21,(C475*E475)),0)</f>
        <v>104</v>
      </c>
      <c r="G475">
        <f t="shared" si="92"/>
        <v>2376.4</v>
      </c>
      <c r="H475">
        <f t="shared" si="81"/>
        <v>1416.4</v>
      </c>
      <c r="M475" s="44">
        <v>422</v>
      </c>
      <c r="N475" s="32">
        <v>0.92877419851486775</v>
      </c>
      <c r="O475" s="32">
        <f t="shared" si="82"/>
        <v>195</v>
      </c>
      <c r="P475" t="str">
        <f>LOOKUP(N475,'Info Sheet'!$L$2:$L$3,'Info Sheet'!$J$2:$J$3)</f>
        <v>Non-Rainy</v>
      </c>
      <c r="Q475">
        <f>IF(P475='Info Sheet'!$J$3,'Info Sheet'!$M$3,'Info Sheet'!$M$2)</f>
        <v>1</v>
      </c>
      <c r="R475">
        <f>ROUNDDOWN(IF((O475*Q475)&gt;'Info Sheet'!$B$21,'Info Sheet'!$B$21,(O475*Q475)),0)</f>
        <v>188</v>
      </c>
      <c r="S475">
        <f t="shared" si="83"/>
        <v>4295.8</v>
      </c>
      <c r="T475">
        <f t="shared" si="84"/>
        <v>3335.8</v>
      </c>
      <c r="Y475" s="44">
        <v>422</v>
      </c>
      <c r="Z475" s="32">
        <v>0.42362434346143096</v>
      </c>
      <c r="AA475" s="32">
        <f t="shared" si="90"/>
        <v>182</v>
      </c>
      <c r="AB475" t="str">
        <f>LOOKUP(Z475,'Info Sheet'!$L$2:$L$3,'Info Sheet'!$J$2:$J$3)</f>
        <v>Non-Rainy</v>
      </c>
      <c r="AC475">
        <f>IF(AB475='Info Sheet'!$J$3,'Info Sheet'!$M$3,'Info Sheet'!$M$2)</f>
        <v>1</v>
      </c>
      <c r="AD475">
        <f>ROUNDDOWN(IF((AA475*AC475)&gt;'Info Sheet'!$B$21,'Info Sheet'!$B$21,(AA475*AC475)),0)</f>
        <v>182</v>
      </c>
      <c r="AE475">
        <f t="shared" si="85"/>
        <v>4158.7</v>
      </c>
      <c r="AF475">
        <f t="shared" si="86"/>
        <v>3198.7</v>
      </c>
      <c r="AK475" s="44">
        <v>422</v>
      </c>
      <c r="AL475" s="51">
        <v>0.92292173</v>
      </c>
      <c r="AM475" s="32">
        <f t="shared" si="91"/>
        <v>189</v>
      </c>
      <c r="AN475" t="str">
        <f>LOOKUP(AL475,'Info Sheet'!$L$2:$L$3,'Info Sheet'!$J$2:$J$3)</f>
        <v>Non-Rainy</v>
      </c>
      <c r="AO475">
        <f>IF(AN475='Info Sheet'!$J$3,'Info Sheet'!$M$3,'Info Sheet'!$M$2)</f>
        <v>1</v>
      </c>
      <c r="AP475">
        <f>ROUNDDOWN(IF((AM475*AO475)&gt;'Info Sheet'!$B$21,'Info Sheet'!$B$21,(AM475*AO475)),0)</f>
        <v>188</v>
      </c>
      <c r="AQ475">
        <f t="shared" si="87"/>
        <v>4295.8</v>
      </c>
      <c r="AR475">
        <f t="shared" si="88"/>
        <v>3335.8</v>
      </c>
    </row>
    <row r="476" spans="1:44">
      <c r="A476" s="44">
        <v>423</v>
      </c>
      <c r="B476" s="32">
        <v>5.5449715397981492E-2</v>
      </c>
      <c r="C476" s="32">
        <f t="shared" si="89"/>
        <v>130</v>
      </c>
      <c r="D476" t="str">
        <f>LOOKUP(B476,'Info Sheet'!$L$2:$L$3,'Info Sheet'!$J$2:$J$3)</f>
        <v>Rainy, p</v>
      </c>
      <c r="E476">
        <f>IF(D476='Info Sheet'!$J$3,'Info Sheet'!$M$3,'Info Sheet'!$M$2)</f>
        <v>0.7</v>
      </c>
      <c r="F476">
        <f>ROUNDDOWN(IF((C476*E476)&gt;'Info Sheet'!$B$21,'Info Sheet'!$B$21,(C476*E476)),0)</f>
        <v>91</v>
      </c>
      <c r="G476">
        <f t="shared" si="92"/>
        <v>2079.35</v>
      </c>
      <c r="H476">
        <f t="shared" si="81"/>
        <v>1119.3499999999999</v>
      </c>
      <c r="M476" s="44">
        <v>423</v>
      </c>
      <c r="N476" s="32">
        <v>0.15472761564543425</v>
      </c>
      <c r="O476" s="32">
        <f t="shared" si="82"/>
        <v>154</v>
      </c>
      <c r="P476" t="str">
        <f>LOOKUP(N476,'Info Sheet'!$L$2:$L$3,'Info Sheet'!$J$2:$J$3)</f>
        <v>Rainy, p</v>
      </c>
      <c r="Q476">
        <f>IF(P476='Info Sheet'!$J$3,'Info Sheet'!$M$3,'Info Sheet'!$M$2)</f>
        <v>0.7</v>
      </c>
      <c r="R476">
        <f>ROUNDDOWN(IF((O476*Q476)&gt;'Info Sheet'!$B$21,'Info Sheet'!$B$21,(O476*Q476)),0)</f>
        <v>107</v>
      </c>
      <c r="S476">
        <f t="shared" si="83"/>
        <v>2444.9500000000003</v>
      </c>
      <c r="T476">
        <f t="shared" si="84"/>
        <v>1484.9500000000003</v>
      </c>
      <c r="Y476" s="44">
        <v>423</v>
      </c>
      <c r="Z476" s="32">
        <v>5.7648539595884563E-2</v>
      </c>
      <c r="AA476" s="32">
        <f t="shared" si="90"/>
        <v>158</v>
      </c>
      <c r="AB476" t="str">
        <f>LOOKUP(Z476,'Info Sheet'!$L$2:$L$3,'Info Sheet'!$J$2:$J$3)</f>
        <v>Rainy, p</v>
      </c>
      <c r="AC476">
        <f>IF(AB476='Info Sheet'!$J$3,'Info Sheet'!$M$3,'Info Sheet'!$M$2)</f>
        <v>0.7</v>
      </c>
      <c r="AD476">
        <f>ROUNDDOWN(IF((AA476*AC476)&gt;'Info Sheet'!$B$21,'Info Sheet'!$B$21,(AA476*AC476)),0)</f>
        <v>110</v>
      </c>
      <c r="AE476">
        <f t="shared" si="85"/>
        <v>2513.5</v>
      </c>
      <c r="AF476">
        <f t="shared" si="86"/>
        <v>1553.5</v>
      </c>
      <c r="AK476" s="44">
        <v>423</v>
      </c>
      <c r="AL476" s="51">
        <v>0.62386165000000005</v>
      </c>
      <c r="AM476" s="32">
        <f t="shared" si="91"/>
        <v>171</v>
      </c>
      <c r="AN476" t="str">
        <f>LOOKUP(AL476,'Info Sheet'!$L$2:$L$3,'Info Sheet'!$J$2:$J$3)</f>
        <v>Non-Rainy</v>
      </c>
      <c r="AO476">
        <f>IF(AN476='Info Sheet'!$J$3,'Info Sheet'!$M$3,'Info Sheet'!$M$2)</f>
        <v>1</v>
      </c>
      <c r="AP476">
        <f>ROUNDDOWN(IF((AM476*AO476)&gt;'Info Sheet'!$B$21,'Info Sheet'!$B$21,(AM476*AO476)),0)</f>
        <v>171</v>
      </c>
      <c r="AQ476">
        <f t="shared" si="87"/>
        <v>3907.3500000000004</v>
      </c>
      <c r="AR476">
        <f t="shared" si="88"/>
        <v>2947.3500000000004</v>
      </c>
    </row>
    <row r="477" spans="1:44">
      <c r="A477" s="44">
        <v>424</v>
      </c>
      <c r="B477" s="32">
        <v>0.22142463129266432</v>
      </c>
      <c r="C477" s="32">
        <f t="shared" si="89"/>
        <v>143</v>
      </c>
      <c r="D477" t="str">
        <f>LOOKUP(B477,'Info Sheet'!$L$2:$L$3,'Info Sheet'!$J$2:$J$3)</f>
        <v>Rainy, p</v>
      </c>
      <c r="E477">
        <f>IF(D477='Info Sheet'!$J$3,'Info Sheet'!$M$3,'Info Sheet'!$M$2)</f>
        <v>0.7</v>
      </c>
      <c r="F477">
        <f>ROUNDDOWN(IF((C477*E477)&gt;'Info Sheet'!$B$21,'Info Sheet'!$B$21,(C477*E477)),0)</f>
        <v>100</v>
      </c>
      <c r="G477">
        <f t="shared" si="92"/>
        <v>2285</v>
      </c>
      <c r="H477">
        <f t="shared" si="81"/>
        <v>1325</v>
      </c>
      <c r="M477" s="44">
        <v>424</v>
      </c>
      <c r="N477" s="32">
        <v>0.58603238312937922</v>
      </c>
      <c r="O477" s="32">
        <f t="shared" si="82"/>
        <v>174</v>
      </c>
      <c r="P477" t="str">
        <f>LOOKUP(N477,'Info Sheet'!$L$2:$L$3,'Info Sheet'!$J$2:$J$3)</f>
        <v>Non-Rainy</v>
      </c>
      <c r="Q477">
        <f>IF(P477='Info Sheet'!$J$3,'Info Sheet'!$M$3,'Info Sheet'!$M$2)</f>
        <v>1</v>
      </c>
      <c r="R477">
        <f>ROUNDDOWN(IF((O477*Q477)&gt;'Info Sheet'!$B$21,'Info Sheet'!$B$21,(O477*Q477)),0)</f>
        <v>174</v>
      </c>
      <c r="S477">
        <f t="shared" si="83"/>
        <v>3975.9</v>
      </c>
      <c r="T477">
        <f t="shared" si="84"/>
        <v>3015.9</v>
      </c>
      <c r="Y477" s="44">
        <v>424</v>
      </c>
      <c r="Z477" s="32">
        <v>0.90270773539641702</v>
      </c>
      <c r="AA477" s="32">
        <f t="shared" si="90"/>
        <v>209</v>
      </c>
      <c r="AB477" t="str">
        <f>LOOKUP(Z477,'Info Sheet'!$L$2:$L$3,'Info Sheet'!$J$2:$J$3)</f>
        <v>Non-Rainy</v>
      </c>
      <c r="AC477">
        <f>IF(AB477='Info Sheet'!$J$3,'Info Sheet'!$M$3,'Info Sheet'!$M$2)</f>
        <v>1</v>
      </c>
      <c r="AD477">
        <f>ROUNDDOWN(IF((AA477*AC477)&gt;'Info Sheet'!$B$21,'Info Sheet'!$B$21,(AA477*AC477)),0)</f>
        <v>188</v>
      </c>
      <c r="AE477">
        <f t="shared" si="85"/>
        <v>4295.8</v>
      </c>
      <c r="AF477">
        <f t="shared" si="86"/>
        <v>3335.8</v>
      </c>
      <c r="AK477" s="44">
        <v>424</v>
      </c>
      <c r="AL477" s="51">
        <v>0.23910065999999999</v>
      </c>
      <c r="AM477" s="32">
        <f t="shared" si="91"/>
        <v>154</v>
      </c>
      <c r="AN477" t="str">
        <f>LOOKUP(AL477,'Info Sheet'!$L$2:$L$3,'Info Sheet'!$J$2:$J$3)</f>
        <v>Rainy, p</v>
      </c>
      <c r="AO477">
        <f>IF(AN477='Info Sheet'!$J$3,'Info Sheet'!$M$3,'Info Sheet'!$M$2)</f>
        <v>0.7</v>
      </c>
      <c r="AP477">
        <f>ROUNDDOWN(IF((AM477*AO477)&gt;'Info Sheet'!$B$21,'Info Sheet'!$B$21,(AM477*AO477)),0)</f>
        <v>107</v>
      </c>
      <c r="AQ477">
        <f t="shared" si="87"/>
        <v>2444.9500000000003</v>
      </c>
      <c r="AR477">
        <f t="shared" si="88"/>
        <v>1484.9500000000003</v>
      </c>
    </row>
    <row r="478" spans="1:44">
      <c r="A478" s="44">
        <v>425</v>
      </c>
      <c r="B478" s="32">
        <v>0.93304425431134874</v>
      </c>
      <c r="C478" s="32">
        <f t="shared" si="89"/>
        <v>180</v>
      </c>
      <c r="D478" t="str">
        <f>LOOKUP(B478,'Info Sheet'!$L$2:$L$3,'Info Sheet'!$J$2:$J$3)</f>
        <v>Non-Rainy</v>
      </c>
      <c r="E478">
        <f>IF(D478='Info Sheet'!$J$3,'Info Sheet'!$M$3,'Info Sheet'!$M$2)</f>
        <v>1</v>
      </c>
      <c r="F478">
        <f>ROUNDDOWN(IF((C478*E478)&gt;'Info Sheet'!$B$21,'Info Sheet'!$B$21,(C478*E478)),0)</f>
        <v>180</v>
      </c>
      <c r="G478">
        <f t="shared" si="92"/>
        <v>4113</v>
      </c>
      <c r="H478">
        <f t="shared" si="81"/>
        <v>3153</v>
      </c>
      <c r="M478" s="44">
        <v>425</v>
      </c>
      <c r="N478" s="32">
        <v>0.16767059315107224</v>
      </c>
      <c r="O478" s="32">
        <f t="shared" si="82"/>
        <v>155</v>
      </c>
      <c r="P478" t="str">
        <f>LOOKUP(N478,'Info Sheet'!$L$2:$L$3,'Info Sheet'!$J$2:$J$3)</f>
        <v>Rainy, p</v>
      </c>
      <c r="Q478">
        <f>IF(P478='Info Sheet'!$J$3,'Info Sheet'!$M$3,'Info Sheet'!$M$2)</f>
        <v>0.7</v>
      </c>
      <c r="R478">
        <f>ROUNDDOWN(IF((O478*Q478)&gt;'Info Sheet'!$B$21,'Info Sheet'!$B$21,(O478*Q478)),0)</f>
        <v>108</v>
      </c>
      <c r="S478">
        <f t="shared" si="83"/>
        <v>2467.8000000000002</v>
      </c>
      <c r="T478">
        <f t="shared" si="84"/>
        <v>1507.8000000000002</v>
      </c>
      <c r="Y478" s="44">
        <v>425</v>
      </c>
      <c r="Z478" s="32">
        <v>0.67573060700349374</v>
      </c>
      <c r="AA478" s="32">
        <f t="shared" si="90"/>
        <v>194</v>
      </c>
      <c r="AB478" t="str">
        <f>LOOKUP(Z478,'Info Sheet'!$L$2:$L$3,'Info Sheet'!$J$2:$J$3)</f>
        <v>Non-Rainy</v>
      </c>
      <c r="AC478">
        <f>IF(AB478='Info Sheet'!$J$3,'Info Sheet'!$M$3,'Info Sheet'!$M$2)</f>
        <v>1</v>
      </c>
      <c r="AD478">
        <f>ROUNDDOWN(IF((AA478*AC478)&gt;'Info Sheet'!$B$21,'Info Sheet'!$B$21,(AA478*AC478)),0)</f>
        <v>188</v>
      </c>
      <c r="AE478">
        <f t="shared" si="85"/>
        <v>4295.8</v>
      </c>
      <c r="AF478">
        <f t="shared" si="86"/>
        <v>3335.8</v>
      </c>
      <c r="AK478" s="44">
        <v>425</v>
      </c>
      <c r="AL478" s="51">
        <v>0.92702169999999995</v>
      </c>
      <c r="AM478" s="32">
        <f t="shared" si="91"/>
        <v>190</v>
      </c>
      <c r="AN478" t="str">
        <f>LOOKUP(AL478,'Info Sheet'!$L$2:$L$3,'Info Sheet'!$J$2:$J$3)</f>
        <v>Non-Rainy</v>
      </c>
      <c r="AO478">
        <f>IF(AN478='Info Sheet'!$J$3,'Info Sheet'!$M$3,'Info Sheet'!$M$2)</f>
        <v>1</v>
      </c>
      <c r="AP478">
        <f>ROUNDDOWN(IF((AM478*AO478)&gt;'Info Sheet'!$B$21,'Info Sheet'!$B$21,(AM478*AO478)),0)</f>
        <v>188</v>
      </c>
      <c r="AQ478">
        <f t="shared" si="87"/>
        <v>4295.8</v>
      </c>
      <c r="AR478">
        <f t="shared" si="88"/>
        <v>3335.8</v>
      </c>
    </row>
    <row r="479" spans="1:44">
      <c r="A479" s="44">
        <v>426</v>
      </c>
      <c r="B479" s="32">
        <v>0.44215994072594855</v>
      </c>
      <c r="C479" s="32">
        <f t="shared" si="89"/>
        <v>153</v>
      </c>
      <c r="D479" t="str">
        <f>LOOKUP(B479,'Info Sheet'!$L$2:$L$3,'Info Sheet'!$J$2:$J$3)</f>
        <v>Non-Rainy</v>
      </c>
      <c r="E479">
        <f>IF(D479='Info Sheet'!$J$3,'Info Sheet'!$M$3,'Info Sheet'!$M$2)</f>
        <v>1</v>
      </c>
      <c r="F479">
        <f>ROUNDDOWN(IF((C479*E479)&gt;'Info Sheet'!$B$21,'Info Sheet'!$B$21,(C479*E479)),0)</f>
        <v>153</v>
      </c>
      <c r="G479">
        <f t="shared" si="92"/>
        <v>3496.05</v>
      </c>
      <c r="H479">
        <f t="shared" si="81"/>
        <v>2536.0500000000002</v>
      </c>
      <c r="M479" s="44">
        <v>426</v>
      </c>
      <c r="N479" s="32">
        <v>0.636186274437473</v>
      </c>
      <c r="O479" s="32">
        <f t="shared" si="82"/>
        <v>176</v>
      </c>
      <c r="P479" t="str">
        <f>LOOKUP(N479,'Info Sheet'!$L$2:$L$3,'Info Sheet'!$J$2:$J$3)</f>
        <v>Non-Rainy</v>
      </c>
      <c r="Q479">
        <f>IF(P479='Info Sheet'!$J$3,'Info Sheet'!$M$3,'Info Sheet'!$M$2)</f>
        <v>1</v>
      </c>
      <c r="R479">
        <f>ROUNDDOWN(IF((O479*Q479)&gt;'Info Sheet'!$B$21,'Info Sheet'!$B$21,(O479*Q479)),0)</f>
        <v>176</v>
      </c>
      <c r="S479">
        <f t="shared" si="83"/>
        <v>4021.6000000000004</v>
      </c>
      <c r="T479">
        <f t="shared" si="84"/>
        <v>3061.6000000000004</v>
      </c>
      <c r="Y479" s="44">
        <v>426</v>
      </c>
      <c r="Z479" s="32">
        <v>6.516838565917793E-2</v>
      </c>
      <c r="AA479" s="32">
        <f t="shared" si="90"/>
        <v>159</v>
      </c>
      <c r="AB479" t="str">
        <f>LOOKUP(Z479,'Info Sheet'!$L$2:$L$3,'Info Sheet'!$J$2:$J$3)</f>
        <v>Rainy, p</v>
      </c>
      <c r="AC479">
        <f>IF(AB479='Info Sheet'!$J$3,'Info Sheet'!$M$3,'Info Sheet'!$M$2)</f>
        <v>0.7</v>
      </c>
      <c r="AD479">
        <f>ROUNDDOWN(IF((AA479*AC479)&gt;'Info Sheet'!$B$21,'Info Sheet'!$B$21,(AA479*AC479)),0)</f>
        <v>111</v>
      </c>
      <c r="AE479">
        <f t="shared" si="85"/>
        <v>2536.3500000000004</v>
      </c>
      <c r="AF479">
        <f t="shared" si="86"/>
        <v>1576.3500000000004</v>
      </c>
      <c r="AK479" s="44">
        <v>426</v>
      </c>
      <c r="AL479" s="51">
        <v>0.78839241000000004</v>
      </c>
      <c r="AM479" s="32">
        <f t="shared" si="91"/>
        <v>179</v>
      </c>
      <c r="AN479" t="str">
        <f>LOOKUP(AL479,'Info Sheet'!$L$2:$L$3,'Info Sheet'!$J$2:$J$3)</f>
        <v>Non-Rainy</v>
      </c>
      <c r="AO479">
        <f>IF(AN479='Info Sheet'!$J$3,'Info Sheet'!$M$3,'Info Sheet'!$M$2)</f>
        <v>1</v>
      </c>
      <c r="AP479">
        <f>ROUNDDOWN(IF((AM479*AO479)&gt;'Info Sheet'!$B$21,'Info Sheet'!$B$21,(AM479*AO479)),0)</f>
        <v>179</v>
      </c>
      <c r="AQ479">
        <f t="shared" si="87"/>
        <v>4090.15</v>
      </c>
      <c r="AR479">
        <f t="shared" si="88"/>
        <v>3130.15</v>
      </c>
    </row>
    <row r="480" spans="1:44">
      <c r="A480" s="44">
        <v>427</v>
      </c>
      <c r="B480" s="32">
        <v>0.74461182158568817</v>
      </c>
      <c r="C480" s="32">
        <f t="shared" si="89"/>
        <v>166</v>
      </c>
      <c r="D480" t="str">
        <f>LOOKUP(B480,'Info Sheet'!$L$2:$L$3,'Info Sheet'!$J$2:$J$3)</f>
        <v>Non-Rainy</v>
      </c>
      <c r="E480">
        <f>IF(D480='Info Sheet'!$J$3,'Info Sheet'!$M$3,'Info Sheet'!$M$2)</f>
        <v>1</v>
      </c>
      <c r="F480">
        <f>ROUNDDOWN(IF((C480*E480)&gt;'Info Sheet'!$B$21,'Info Sheet'!$B$21,(C480*E480)),0)</f>
        <v>166</v>
      </c>
      <c r="G480">
        <f t="shared" si="92"/>
        <v>3793.1000000000004</v>
      </c>
      <c r="H480">
        <f t="shared" si="81"/>
        <v>2833.1000000000004</v>
      </c>
      <c r="M480" s="44">
        <v>427</v>
      </c>
      <c r="N480" s="32">
        <v>1.3775659050149658E-2</v>
      </c>
      <c r="O480" s="32">
        <f t="shared" si="82"/>
        <v>134</v>
      </c>
      <c r="P480" t="str">
        <f>LOOKUP(N480,'Info Sheet'!$L$2:$L$3,'Info Sheet'!$J$2:$J$3)</f>
        <v>Rainy, p</v>
      </c>
      <c r="Q480">
        <f>IF(P480='Info Sheet'!$J$3,'Info Sheet'!$M$3,'Info Sheet'!$M$2)</f>
        <v>0.7</v>
      </c>
      <c r="R480">
        <f>ROUNDDOWN(IF((O480*Q480)&gt;'Info Sheet'!$B$21,'Info Sheet'!$B$21,(O480*Q480)),0)</f>
        <v>93</v>
      </c>
      <c r="S480">
        <f t="shared" si="83"/>
        <v>2125.0500000000002</v>
      </c>
      <c r="T480">
        <f t="shared" si="84"/>
        <v>1165.0500000000002</v>
      </c>
      <c r="Y480" s="44">
        <v>427</v>
      </c>
      <c r="Z480" s="32">
        <v>0.38015500319030493</v>
      </c>
      <c r="AA480" s="32">
        <f t="shared" si="90"/>
        <v>180</v>
      </c>
      <c r="AB480" t="str">
        <f>LOOKUP(Z480,'Info Sheet'!$L$2:$L$3,'Info Sheet'!$J$2:$J$3)</f>
        <v>Rainy, p</v>
      </c>
      <c r="AC480">
        <f>IF(AB480='Info Sheet'!$J$3,'Info Sheet'!$M$3,'Info Sheet'!$M$2)</f>
        <v>0.7</v>
      </c>
      <c r="AD480">
        <f>ROUNDDOWN(IF((AA480*AC480)&gt;'Info Sheet'!$B$21,'Info Sheet'!$B$21,(AA480*AC480)),0)</f>
        <v>126</v>
      </c>
      <c r="AE480">
        <f t="shared" si="85"/>
        <v>2879.1000000000004</v>
      </c>
      <c r="AF480">
        <f t="shared" si="86"/>
        <v>1919.1000000000004</v>
      </c>
      <c r="AK480" s="44">
        <v>427</v>
      </c>
      <c r="AL480" s="51">
        <v>6.6443139999999998E-2</v>
      </c>
      <c r="AM480" s="32">
        <f t="shared" si="91"/>
        <v>141</v>
      </c>
      <c r="AN480" t="str">
        <f>LOOKUP(AL480,'Info Sheet'!$L$2:$L$3,'Info Sheet'!$J$2:$J$3)</f>
        <v>Rainy, p</v>
      </c>
      <c r="AO480">
        <f>IF(AN480='Info Sheet'!$J$3,'Info Sheet'!$M$3,'Info Sheet'!$M$2)</f>
        <v>0.7</v>
      </c>
      <c r="AP480">
        <f>ROUNDDOWN(IF((AM480*AO480)&gt;'Info Sheet'!$B$21,'Info Sheet'!$B$21,(AM480*AO480)),0)</f>
        <v>98</v>
      </c>
      <c r="AQ480">
        <f t="shared" si="87"/>
        <v>2239.3000000000002</v>
      </c>
      <c r="AR480">
        <f t="shared" si="88"/>
        <v>1279.3000000000002</v>
      </c>
    </row>
    <row r="481" spans="1:44">
      <c r="A481" s="44">
        <v>428</v>
      </c>
      <c r="B481" s="32">
        <v>0.1100034316402938</v>
      </c>
      <c r="C481" s="32">
        <f t="shared" si="89"/>
        <v>136</v>
      </c>
      <c r="D481" t="str">
        <f>LOOKUP(B481,'Info Sheet'!$L$2:$L$3,'Info Sheet'!$J$2:$J$3)</f>
        <v>Rainy, p</v>
      </c>
      <c r="E481">
        <f>IF(D481='Info Sheet'!$J$3,'Info Sheet'!$M$3,'Info Sheet'!$M$2)</f>
        <v>0.7</v>
      </c>
      <c r="F481">
        <f>ROUNDDOWN(IF((C481*E481)&gt;'Info Sheet'!$B$21,'Info Sheet'!$B$21,(C481*E481)),0)</f>
        <v>95</v>
      </c>
      <c r="G481">
        <f t="shared" si="92"/>
        <v>2170.75</v>
      </c>
      <c r="H481">
        <f t="shared" si="81"/>
        <v>1210.75</v>
      </c>
      <c r="M481" s="44">
        <v>428</v>
      </c>
      <c r="N481" s="32">
        <v>0.12192165885403516</v>
      </c>
      <c r="O481" s="32">
        <f t="shared" si="82"/>
        <v>151</v>
      </c>
      <c r="P481" t="str">
        <f>LOOKUP(N481,'Info Sheet'!$L$2:$L$3,'Info Sheet'!$J$2:$J$3)</f>
        <v>Rainy, p</v>
      </c>
      <c r="Q481">
        <f>IF(P481='Info Sheet'!$J$3,'Info Sheet'!$M$3,'Info Sheet'!$M$2)</f>
        <v>0.7</v>
      </c>
      <c r="R481">
        <f>ROUNDDOWN(IF((O481*Q481)&gt;'Info Sheet'!$B$21,'Info Sheet'!$B$21,(O481*Q481)),0)</f>
        <v>105</v>
      </c>
      <c r="S481">
        <f t="shared" si="83"/>
        <v>2399.25</v>
      </c>
      <c r="T481">
        <f t="shared" si="84"/>
        <v>1439.25</v>
      </c>
      <c r="Y481" s="44">
        <v>428</v>
      </c>
      <c r="Z481" s="32">
        <v>0.99037056384495614</v>
      </c>
      <c r="AA481" s="32">
        <f t="shared" si="90"/>
        <v>227</v>
      </c>
      <c r="AB481" t="str">
        <f>LOOKUP(Z481,'Info Sheet'!$L$2:$L$3,'Info Sheet'!$J$2:$J$3)</f>
        <v>Non-Rainy</v>
      </c>
      <c r="AC481">
        <f>IF(AB481='Info Sheet'!$J$3,'Info Sheet'!$M$3,'Info Sheet'!$M$2)</f>
        <v>1</v>
      </c>
      <c r="AD481">
        <f>ROUNDDOWN(IF((AA481*AC481)&gt;'Info Sheet'!$B$21,'Info Sheet'!$B$21,(AA481*AC481)),0)</f>
        <v>188</v>
      </c>
      <c r="AE481">
        <f t="shared" si="85"/>
        <v>4295.8</v>
      </c>
      <c r="AF481">
        <f t="shared" si="86"/>
        <v>3335.8</v>
      </c>
      <c r="AK481" s="44">
        <v>428</v>
      </c>
      <c r="AL481" s="51">
        <v>0.28959713999999998</v>
      </c>
      <c r="AM481" s="32">
        <f t="shared" si="91"/>
        <v>157</v>
      </c>
      <c r="AN481" t="str">
        <f>LOOKUP(AL481,'Info Sheet'!$L$2:$L$3,'Info Sheet'!$J$2:$J$3)</f>
        <v>Rainy, p</v>
      </c>
      <c r="AO481">
        <f>IF(AN481='Info Sheet'!$J$3,'Info Sheet'!$M$3,'Info Sheet'!$M$2)</f>
        <v>0.7</v>
      </c>
      <c r="AP481">
        <f>ROUNDDOWN(IF((AM481*AO481)&gt;'Info Sheet'!$B$21,'Info Sheet'!$B$21,(AM481*AO481)),0)</f>
        <v>109</v>
      </c>
      <c r="AQ481">
        <f t="shared" si="87"/>
        <v>2490.65</v>
      </c>
      <c r="AR481">
        <f t="shared" si="88"/>
        <v>1530.65</v>
      </c>
    </row>
    <row r="482" spans="1:44">
      <c r="A482" s="44">
        <v>429</v>
      </c>
      <c r="B482" s="32">
        <v>0.84537365702746603</v>
      </c>
      <c r="C482" s="32">
        <f t="shared" si="89"/>
        <v>172</v>
      </c>
      <c r="D482" t="str">
        <f>LOOKUP(B482,'Info Sheet'!$L$2:$L$3,'Info Sheet'!$J$2:$J$3)</f>
        <v>Non-Rainy</v>
      </c>
      <c r="E482">
        <f>IF(D482='Info Sheet'!$J$3,'Info Sheet'!$M$3,'Info Sheet'!$M$2)</f>
        <v>1</v>
      </c>
      <c r="F482">
        <f>ROUNDDOWN(IF((C482*E482)&gt;'Info Sheet'!$B$21,'Info Sheet'!$B$21,(C482*E482)),0)</f>
        <v>172</v>
      </c>
      <c r="G482">
        <f t="shared" si="92"/>
        <v>3930.2000000000003</v>
      </c>
      <c r="H482">
        <f t="shared" si="81"/>
        <v>2970.2000000000003</v>
      </c>
      <c r="M482" s="44">
        <v>429</v>
      </c>
      <c r="N482" s="32">
        <v>0.99468088756662298</v>
      </c>
      <c r="O482" s="32">
        <f t="shared" si="82"/>
        <v>213</v>
      </c>
      <c r="P482" t="str">
        <f>LOOKUP(N482,'Info Sheet'!$L$2:$L$3,'Info Sheet'!$J$2:$J$3)</f>
        <v>Non-Rainy</v>
      </c>
      <c r="Q482">
        <f>IF(P482='Info Sheet'!$J$3,'Info Sheet'!$M$3,'Info Sheet'!$M$2)</f>
        <v>1</v>
      </c>
      <c r="R482">
        <f>ROUNDDOWN(IF((O482*Q482)&gt;'Info Sheet'!$B$21,'Info Sheet'!$B$21,(O482*Q482)),0)</f>
        <v>188</v>
      </c>
      <c r="S482">
        <f t="shared" si="83"/>
        <v>4295.8</v>
      </c>
      <c r="T482">
        <f t="shared" si="84"/>
        <v>3335.8</v>
      </c>
      <c r="Y482" s="44">
        <v>429</v>
      </c>
      <c r="Z482" s="32">
        <v>0.67789701269801173</v>
      </c>
      <c r="AA482" s="32">
        <f t="shared" si="90"/>
        <v>194</v>
      </c>
      <c r="AB482" t="str">
        <f>LOOKUP(Z482,'Info Sheet'!$L$2:$L$3,'Info Sheet'!$J$2:$J$3)</f>
        <v>Non-Rainy</v>
      </c>
      <c r="AC482">
        <f>IF(AB482='Info Sheet'!$J$3,'Info Sheet'!$M$3,'Info Sheet'!$M$2)</f>
        <v>1</v>
      </c>
      <c r="AD482">
        <f>ROUNDDOWN(IF((AA482*AC482)&gt;'Info Sheet'!$B$21,'Info Sheet'!$B$21,(AA482*AC482)),0)</f>
        <v>188</v>
      </c>
      <c r="AE482">
        <f t="shared" si="85"/>
        <v>4295.8</v>
      </c>
      <c r="AF482">
        <f t="shared" si="86"/>
        <v>3335.8</v>
      </c>
      <c r="AK482" s="44">
        <v>429</v>
      </c>
      <c r="AL482" s="51">
        <v>0.72486024000000004</v>
      </c>
      <c r="AM482" s="32">
        <f t="shared" si="91"/>
        <v>176</v>
      </c>
      <c r="AN482" t="str">
        <f>LOOKUP(AL482,'Info Sheet'!$L$2:$L$3,'Info Sheet'!$J$2:$J$3)</f>
        <v>Non-Rainy</v>
      </c>
      <c r="AO482">
        <f>IF(AN482='Info Sheet'!$J$3,'Info Sheet'!$M$3,'Info Sheet'!$M$2)</f>
        <v>1</v>
      </c>
      <c r="AP482">
        <f>ROUNDDOWN(IF((AM482*AO482)&gt;'Info Sheet'!$B$21,'Info Sheet'!$B$21,(AM482*AO482)),0)</f>
        <v>176</v>
      </c>
      <c r="AQ482">
        <f t="shared" si="87"/>
        <v>4021.6000000000004</v>
      </c>
      <c r="AR482">
        <f t="shared" si="88"/>
        <v>3061.6000000000004</v>
      </c>
    </row>
    <row r="483" spans="1:44">
      <c r="A483" s="44">
        <v>430</v>
      </c>
      <c r="B483" s="32">
        <v>0.2471295293712007</v>
      </c>
      <c r="C483" s="32">
        <f t="shared" si="89"/>
        <v>145</v>
      </c>
      <c r="D483" t="str">
        <f>LOOKUP(B483,'Info Sheet'!$L$2:$L$3,'Info Sheet'!$J$2:$J$3)</f>
        <v>Rainy, p</v>
      </c>
      <c r="E483">
        <f>IF(D483='Info Sheet'!$J$3,'Info Sheet'!$M$3,'Info Sheet'!$M$2)</f>
        <v>0.7</v>
      </c>
      <c r="F483">
        <f>ROUNDDOWN(IF((C483*E483)&gt;'Info Sheet'!$B$21,'Info Sheet'!$B$21,(C483*E483)),0)</f>
        <v>101</v>
      </c>
      <c r="G483">
        <f t="shared" si="92"/>
        <v>2307.8500000000004</v>
      </c>
      <c r="H483">
        <f t="shared" si="81"/>
        <v>1347.8500000000004</v>
      </c>
      <c r="M483" s="44">
        <v>430</v>
      </c>
      <c r="N483" s="32">
        <v>0.11131116980620592</v>
      </c>
      <c r="O483" s="32">
        <f t="shared" si="82"/>
        <v>150</v>
      </c>
      <c r="P483" t="str">
        <f>LOOKUP(N483,'Info Sheet'!$L$2:$L$3,'Info Sheet'!$J$2:$J$3)</f>
        <v>Rainy, p</v>
      </c>
      <c r="Q483">
        <f>IF(P483='Info Sheet'!$J$3,'Info Sheet'!$M$3,'Info Sheet'!$M$2)</f>
        <v>0.7</v>
      </c>
      <c r="R483">
        <f>ROUNDDOWN(IF((O483*Q483)&gt;'Info Sheet'!$B$21,'Info Sheet'!$B$21,(O483*Q483)),0)</f>
        <v>105</v>
      </c>
      <c r="S483">
        <f t="shared" si="83"/>
        <v>2399.25</v>
      </c>
      <c r="T483">
        <f t="shared" si="84"/>
        <v>1439.25</v>
      </c>
      <c r="Y483" s="44">
        <v>430</v>
      </c>
      <c r="Z483" s="32">
        <v>0.51048392911161089</v>
      </c>
      <c r="AA483" s="32">
        <f t="shared" si="90"/>
        <v>186</v>
      </c>
      <c r="AB483" t="str">
        <f>LOOKUP(Z483,'Info Sheet'!$L$2:$L$3,'Info Sheet'!$J$2:$J$3)</f>
        <v>Non-Rainy</v>
      </c>
      <c r="AC483">
        <f>IF(AB483='Info Sheet'!$J$3,'Info Sheet'!$M$3,'Info Sheet'!$M$2)</f>
        <v>1</v>
      </c>
      <c r="AD483">
        <f>ROUNDDOWN(IF((AA483*AC483)&gt;'Info Sheet'!$B$21,'Info Sheet'!$B$21,(AA483*AC483)),0)</f>
        <v>186</v>
      </c>
      <c r="AE483">
        <f t="shared" si="85"/>
        <v>4250.1000000000004</v>
      </c>
      <c r="AF483">
        <f t="shared" si="86"/>
        <v>3290.1000000000004</v>
      </c>
      <c r="AK483" s="44">
        <v>430</v>
      </c>
      <c r="AL483" s="51">
        <v>0.60163153000000003</v>
      </c>
      <c r="AM483" s="32">
        <f t="shared" si="91"/>
        <v>170</v>
      </c>
      <c r="AN483" t="str">
        <f>LOOKUP(AL483,'Info Sheet'!$L$2:$L$3,'Info Sheet'!$J$2:$J$3)</f>
        <v>Non-Rainy</v>
      </c>
      <c r="AO483">
        <f>IF(AN483='Info Sheet'!$J$3,'Info Sheet'!$M$3,'Info Sheet'!$M$2)</f>
        <v>1</v>
      </c>
      <c r="AP483">
        <f>ROUNDDOWN(IF((AM483*AO483)&gt;'Info Sheet'!$B$21,'Info Sheet'!$B$21,(AM483*AO483)),0)</f>
        <v>170</v>
      </c>
      <c r="AQ483">
        <f t="shared" si="87"/>
        <v>3884.5000000000005</v>
      </c>
      <c r="AR483">
        <f t="shared" si="88"/>
        <v>2924.5000000000005</v>
      </c>
    </row>
    <row r="484" spans="1:44">
      <c r="A484" s="44">
        <v>431</v>
      </c>
      <c r="B484" s="32">
        <v>0.84131434019563445</v>
      </c>
      <c r="C484" s="32">
        <f t="shared" si="89"/>
        <v>172</v>
      </c>
      <c r="D484" t="str">
        <f>LOOKUP(B484,'Info Sheet'!$L$2:$L$3,'Info Sheet'!$J$2:$J$3)</f>
        <v>Non-Rainy</v>
      </c>
      <c r="E484">
        <f>IF(D484='Info Sheet'!$J$3,'Info Sheet'!$M$3,'Info Sheet'!$M$2)</f>
        <v>1</v>
      </c>
      <c r="F484">
        <f>ROUNDDOWN(IF((C484*E484)&gt;'Info Sheet'!$B$21,'Info Sheet'!$B$21,(C484*E484)),0)</f>
        <v>172</v>
      </c>
      <c r="G484">
        <f t="shared" si="92"/>
        <v>3930.2000000000003</v>
      </c>
      <c r="H484">
        <f t="shared" si="81"/>
        <v>2970.2000000000003</v>
      </c>
      <c r="M484" s="44">
        <v>431</v>
      </c>
      <c r="N484" s="32">
        <v>0.24232788837166352</v>
      </c>
      <c r="O484" s="32">
        <f t="shared" si="82"/>
        <v>159</v>
      </c>
      <c r="P484" t="str">
        <f>LOOKUP(N484,'Info Sheet'!$L$2:$L$3,'Info Sheet'!$J$2:$J$3)</f>
        <v>Rainy, p</v>
      </c>
      <c r="Q484">
        <f>IF(P484='Info Sheet'!$J$3,'Info Sheet'!$M$3,'Info Sheet'!$M$2)</f>
        <v>0.7</v>
      </c>
      <c r="R484">
        <f>ROUNDDOWN(IF((O484*Q484)&gt;'Info Sheet'!$B$21,'Info Sheet'!$B$21,(O484*Q484)),0)</f>
        <v>111</v>
      </c>
      <c r="S484">
        <f t="shared" si="83"/>
        <v>2536.3500000000004</v>
      </c>
      <c r="T484">
        <f t="shared" si="84"/>
        <v>1576.3500000000004</v>
      </c>
      <c r="Y484" s="44">
        <v>431</v>
      </c>
      <c r="Z484" s="32">
        <v>0.76118775650249293</v>
      </c>
      <c r="AA484" s="32">
        <f t="shared" si="90"/>
        <v>198</v>
      </c>
      <c r="AB484" t="str">
        <f>LOOKUP(Z484,'Info Sheet'!$L$2:$L$3,'Info Sheet'!$J$2:$J$3)</f>
        <v>Non-Rainy</v>
      </c>
      <c r="AC484">
        <f>IF(AB484='Info Sheet'!$J$3,'Info Sheet'!$M$3,'Info Sheet'!$M$2)</f>
        <v>1</v>
      </c>
      <c r="AD484">
        <f>ROUNDDOWN(IF((AA484*AC484)&gt;'Info Sheet'!$B$21,'Info Sheet'!$B$21,(AA484*AC484)),0)</f>
        <v>188</v>
      </c>
      <c r="AE484">
        <f t="shared" si="85"/>
        <v>4295.8</v>
      </c>
      <c r="AF484">
        <f t="shared" si="86"/>
        <v>3335.8</v>
      </c>
      <c r="AK484" s="44">
        <v>431</v>
      </c>
      <c r="AL484" s="51">
        <v>0.67331943000000005</v>
      </c>
      <c r="AM484" s="32">
        <f t="shared" si="91"/>
        <v>173</v>
      </c>
      <c r="AN484" t="str">
        <f>LOOKUP(AL484,'Info Sheet'!$L$2:$L$3,'Info Sheet'!$J$2:$J$3)</f>
        <v>Non-Rainy</v>
      </c>
      <c r="AO484">
        <f>IF(AN484='Info Sheet'!$J$3,'Info Sheet'!$M$3,'Info Sheet'!$M$2)</f>
        <v>1</v>
      </c>
      <c r="AP484">
        <f>ROUNDDOWN(IF((AM484*AO484)&gt;'Info Sheet'!$B$21,'Info Sheet'!$B$21,(AM484*AO484)),0)</f>
        <v>173</v>
      </c>
      <c r="AQ484">
        <f t="shared" si="87"/>
        <v>3953.05</v>
      </c>
      <c r="AR484">
        <f t="shared" si="88"/>
        <v>2993.05</v>
      </c>
    </row>
    <row r="485" spans="1:44">
      <c r="A485" s="44">
        <v>432</v>
      </c>
      <c r="B485" s="32">
        <v>0.95503369346593026</v>
      </c>
      <c r="C485" s="32">
        <f t="shared" si="89"/>
        <v>183</v>
      </c>
      <c r="D485" t="str">
        <f>LOOKUP(B485,'Info Sheet'!$L$2:$L$3,'Info Sheet'!$J$2:$J$3)</f>
        <v>Non-Rainy</v>
      </c>
      <c r="E485">
        <f>IF(D485='Info Sheet'!$J$3,'Info Sheet'!$M$3,'Info Sheet'!$M$2)</f>
        <v>1</v>
      </c>
      <c r="F485">
        <f>ROUNDDOWN(IF((C485*E485)&gt;'Info Sheet'!$B$21,'Info Sheet'!$B$21,(C485*E485)),0)</f>
        <v>183</v>
      </c>
      <c r="G485">
        <f t="shared" si="92"/>
        <v>4181.55</v>
      </c>
      <c r="H485">
        <f t="shared" si="81"/>
        <v>3221.55</v>
      </c>
      <c r="M485" s="44">
        <v>432</v>
      </c>
      <c r="N485" s="32">
        <v>0.10488050227969059</v>
      </c>
      <c r="O485" s="32">
        <f t="shared" si="82"/>
        <v>150</v>
      </c>
      <c r="P485" t="str">
        <f>LOOKUP(N485,'Info Sheet'!$L$2:$L$3,'Info Sheet'!$J$2:$J$3)</f>
        <v>Rainy, p</v>
      </c>
      <c r="Q485">
        <f>IF(P485='Info Sheet'!$J$3,'Info Sheet'!$M$3,'Info Sheet'!$M$2)</f>
        <v>0.7</v>
      </c>
      <c r="R485">
        <f>ROUNDDOWN(IF((O485*Q485)&gt;'Info Sheet'!$B$21,'Info Sheet'!$B$21,(O485*Q485)),0)</f>
        <v>105</v>
      </c>
      <c r="S485">
        <f t="shared" si="83"/>
        <v>2399.25</v>
      </c>
      <c r="T485">
        <f t="shared" si="84"/>
        <v>1439.25</v>
      </c>
      <c r="Y485" s="44">
        <v>432</v>
      </c>
      <c r="Z485" s="32">
        <v>0.96595804589313106</v>
      </c>
      <c r="AA485" s="32">
        <f t="shared" si="90"/>
        <v>218</v>
      </c>
      <c r="AB485" t="str">
        <f>LOOKUP(Z485,'Info Sheet'!$L$2:$L$3,'Info Sheet'!$J$2:$J$3)</f>
        <v>Non-Rainy</v>
      </c>
      <c r="AC485">
        <f>IF(AB485='Info Sheet'!$J$3,'Info Sheet'!$M$3,'Info Sheet'!$M$2)</f>
        <v>1</v>
      </c>
      <c r="AD485">
        <f>ROUNDDOWN(IF((AA485*AC485)&gt;'Info Sheet'!$B$21,'Info Sheet'!$B$21,(AA485*AC485)),0)</f>
        <v>188</v>
      </c>
      <c r="AE485">
        <f t="shared" si="85"/>
        <v>4295.8</v>
      </c>
      <c r="AF485">
        <f t="shared" si="86"/>
        <v>3335.8</v>
      </c>
      <c r="AK485" s="44">
        <v>432</v>
      </c>
      <c r="AL485" s="51">
        <v>0.29775184999999998</v>
      </c>
      <c r="AM485" s="32">
        <f t="shared" si="91"/>
        <v>157</v>
      </c>
      <c r="AN485" t="str">
        <f>LOOKUP(AL485,'Info Sheet'!$L$2:$L$3,'Info Sheet'!$J$2:$J$3)</f>
        <v>Rainy, p</v>
      </c>
      <c r="AO485">
        <f>IF(AN485='Info Sheet'!$J$3,'Info Sheet'!$M$3,'Info Sheet'!$M$2)</f>
        <v>0.7</v>
      </c>
      <c r="AP485">
        <f>ROUNDDOWN(IF((AM485*AO485)&gt;'Info Sheet'!$B$21,'Info Sheet'!$B$21,(AM485*AO485)),0)</f>
        <v>109</v>
      </c>
      <c r="AQ485">
        <f t="shared" si="87"/>
        <v>2490.65</v>
      </c>
      <c r="AR485">
        <f t="shared" si="88"/>
        <v>1530.65</v>
      </c>
    </row>
    <row r="486" spans="1:44">
      <c r="A486" s="44">
        <v>433</v>
      </c>
      <c r="B486" s="32">
        <v>0.45640324066551086</v>
      </c>
      <c r="C486" s="32">
        <f t="shared" si="89"/>
        <v>154</v>
      </c>
      <c r="D486" t="str">
        <f>LOOKUP(B486,'Info Sheet'!$L$2:$L$3,'Info Sheet'!$J$2:$J$3)</f>
        <v>Non-Rainy</v>
      </c>
      <c r="E486">
        <f>IF(D486='Info Sheet'!$J$3,'Info Sheet'!$M$3,'Info Sheet'!$M$2)</f>
        <v>1</v>
      </c>
      <c r="F486">
        <f>ROUNDDOWN(IF((C486*E486)&gt;'Info Sheet'!$B$21,'Info Sheet'!$B$21,(C486*E486)),0)</f>
        <v>154</v>
      </c>
      <c r="G486">
        <f t="shared" si="92"/>
        <v>3518.9</v>
      </c>
      <c r="H486">
        <f t="shared" si="81"/>
        <v>2558.9</v>
      </c>
      <c r="M486" s="44">
        <v>433</v>
      </c>
      <c r="N486" s="32">
        <v>0.73785883504793071</v>
      </c>
      <c r="O486" s="32">
        <f t="shared" si="82"/>
        <v>181</v>
      </c>
      <c r="P486" t="str">
        <f>LOOKUP(N486,'Info Sheet'!$L$2:$L$3,'Info Sheet'!$J$2:$J$3)</f>
        <v>Non-Rainy</v>
      </c>
      <c r="Q486">
        <f>IF(P486='Info Sheet'!$J$3,'Info Sheet'!$M$3,'Info Sheet'!$M$2)</f>
        <v>1</v>
      </c>
      <c r="R486">
        <f>ROUNDDOWN(IF((O486*Q486)&gt;'Info Sheet'!$B$21,'Info Sheet'!$B$21,(O486*Q486)),0)</f>
        <v>181</v>
      </c>
      <c r="S486">
        <f t="shared" si="83"/>
        <v>4135.8500000000004</v>
      </c>
      <c r="T486">
        <f t="shared" si="84"/>
        <v>3175.8500000000004</v>
      </c>
      <c r="Y486" s="44">
        <v>433</v>
      </c>
      <c r="Z486" s="32">
        <v>0.88468182933330619</v>
      </c>
      <c r="AA486" s="32">
        <f t="shared" si="90"/>
        <v>207</v>
      </c>
      <c r="AB486" t="str">
        <f>LOOKUP(Z486,'Info Sheet'!$L$2:$L$3,'Info Sheet'!$J$2:$J$3)</f>
        <v>Non-Rainy</v>
      </c>
      <c r="AC486">
        <f>IF(AB486='Info Sheet'!$J$3,'Info Sheet'!$M$3,'Info Sheet'!$M$2)</f>
        <v>1</v>
      </c>
      <c r="AD486">
        <f>ROUNDDOWN(IF((AA486*AC486)&gt;'Info Sheet'!$B$21,'Info Sheet'!$B$21,(AA486*AC486)),0)</f>
        <v>188</v>
      </c>
      <c r="AE486">
        <f t="shared" si="85"/>
        <v>4295.8</v>
      </c>
      <c r="AF486">
        <f t="shared" si="86"/>
        <v>3335.8</v>
      </c>
      <c r="AK486" s="44">
        <v>433</v>
      </c>
      <c r="AL486" s="51">
        <v>0.20650750000000001</v>
      </c>
      <c r="AM486" s="32">
        <f t="shared" si="91"/>
        <v>152</v>
      </c>
      <c r="AN486" t="str">
        <f>LOOKUP(AL486,'Info Sheet'!$L$2:$L$3,'Info Sheet'!$J$2:$J$3)</f>
        <v>Rainy, p</v>
      </c>
      <c r="AO486">
        <f>IF(AN486='Info Sheet'!$J$3,'Info Sheet'!$M$3,'Info Sheet'!$M$2)</f>
        <v>0.7</v>
      </c>
      <c r="AP486">
        <f>ROUNDDOWN(IF((AM486*AO486)&gt;'Info Sheet'!$B$21,'Info Sheet'!$B$21,(AM486*AO486)),0)</f>
        <v>106</v>
      </c>
      <c r="AQ486">
        <f t="shared" si="87"/>
        <v>2422.1000000000004</v>
      </c>
      <c r="AR486">
        <f t="shared" si="88"/>
        <v>1462.1000000000004</v>
      </c>
    </row>
    <row r="487" spans="1:44">
      <c r="A487" s="44">
        <v>434</v>
      </c>
      <c r="B487" s="32">
        <v>0.78965967570143436</v>
      </c>
      <c r="C487" s="32">
        <f t="shared" si="89"/>
        <v>168</v>
      </c>
      <c r="D487" t="str">
        <f>LOOKUP(B487,'Info Sheet'!$L$2:$L$3,'Info Sheet'!$J$2:$J$3)</f>
        <v>Non-Rainy</v>
      </c>
      <c r="E487">
        <f>IF(D487='Info Sheet'!$J$3,'Info Sheet'!$M$3,'Info Sheet'!$M$2)</f>
        <v>1</v>
      </c>
      <c r="F487">
        <f>ROUNDDOWN(IF((C487*E487)&gt;'Info Sheet'!$B$21,'Info Sheet'!$B$21,(C487*E487)),0)</f>
        <v>168</v>
      </c>
      <c r="G487">
        <f t="shared" si="92"/>
        <v>3838.8</v>
      </c>
      <c r="H487">
        <f t="shared" si="81"/>
        <v>2878.8</v>
      </c>
      <c r="M487" s="44">
        <v>434</v>
      </c>
      <c r="N487" s="32">
        <v>0.58000142327286408</v>
      </c>
      <c r="O487" s="32">
        <f t="shared" si="82"/>
        <v>174</v>
      </c>
      <c r="P487" t="str">
        <f>LOOKUP(N487,'Info Sheet'!$L$2:$L$3,'Info Sheet'!$J$2:$J$3)</f>
        <v>Non-Rainy</v>
      </c>
      <c r="Q487">
        <f>IF(P487='Info Sheet'!$J$3,'Info Sheet'!$M$3,'Info Sheet'!$M$2)</f>
        <v>1</v>
      </c>
      <c r="R487">
        <f>ROUNDDOWN(IF((O487*Q487)&gt;'Info Sheet'!$B$21,'Info Sheet'!$B$21,(O487*Q487)),0)</f>
        <v>174</v>
      </c>
      <c r="S487">
        <f t="shared" si="83"/>
        <v>3975.9</v>
      </c>
      <c r="T487">
        <f t="shared" si="84"/>
        <v>3015.9</v>
      </c>
      <c r="Y487" s="44">
        <v>434</v>
      </c>
      <c r="Z487" s="32">
        <v>0.5472586915967308</v>
      </c>
      <c r="AA487" s="32">
        <f t="shared" si="90"/>
        <v>188</v>
      </c>
      <c r="AB487" t="str">
        <f>LOOKUP(Z487,'Info Sheet'!$L$2:$L$3,'Info Sheet'!$J$2:$J$3)</f>
        <v>Non-Rainy</v>
      </c>
      <c r="AC487">
        <f>IF(AB487='Info Sheet'!$J$3,'Info Sheet'!$M$3,'Info Sheet'!$M$2)</f>
        <v>1</v>
      </c>
      <c r="AD487">
        <f>ROUNDDOWN(IF((AA487*AC487)&gt;'Info Sheet'!$B$21,'Info Sheet'!$B$21,(AA487*AC487)),0)</f>
        <v>188</v>
      </c>
      <c r="AE487">
        <f t="shared" si="85"/>
        <v>4295.8</v>
      </c>
      <c r="AF487">
        <f t="shared" si="86"/>
        <v>3335.8</v>
      </c>
      <c r="AK487" s="44">
        <v>434</v>
      </c>
      <c r="AL487" s="51">
        <v>0.13617729000000001</v>
      </c>
      <c r="AM487" s="32">
        <f t="shared" si="91"/>
        <v>148</v>
      </c>
      <c r="AN487" t="str">
        <f>LOOKUP(AL487,'Info Sheet'!$L$2:$L$3,'Info Sheet'!$J$2:$J$3)</f>
        <v>Rainy, p</v>
      </c>
      <c r="AO487">
        <f>IF(AN487='Info Sheet'!$J$3,'Info Sheet'!$M$3,'Info Sheet'!$M$2)</f>
        <v>0.7</v>
      </c>
      <c r="AP487">
        <f>ROUNDDOWN(IF((AM487*AO487)&gt;'Info Sheet'!$B$21,'Info Sheet'!$B$21,(AM487*AO487)),0)</f>
        <v>103</v>
      </c>
      <c r="AQ487">
        <f t="shared" si="87"/>
        <v>2353.5500000000002</v>
      </c>
      <c r="AR487">
        <f t="shared" si="88"/>
        <v>1393.5500000000002</v>
      </c>
    </row>
    <row r="488" spans="1:44">
      <c r="A488" s="44">
        <v>435</v>
      </c>
      <c r="B488" s="32">
        <v>4.6595567536391491E-2</v>
      </c>
      <c r="C488" s="32">
        <f t="shared" si="89"/>
        <v>129</v>
      </c>
      <c r="D488" t="str">
        <f>LOOKUP(B488,'Info Sheet'!$L$2:$L$3,'Info Sheet'!$J$2:$J$3)</f>
        <v>Rainy, p</v>
      </c>
      <c r="E488">
        <f>IF(D488='Info Sheet'!$J$3,'Info Sheet'!$M$3,'Info Sheet'!$M$2)</f>
        <v>0.7</v>
      </c>
      <c r="F488">
        <f>ROUNDDOWN(IF((C488*E488)&gt;'Info Sheet'!$B$21,'Info Sheet'!$B$21,(C488*E488)),0)</f>
        <v>90</v>
      </c>
      <c r="G488">
        <f t="shared" si="92"/>
        <v>2056.5</v>
      </c>
      <c r="H488">
        <f t="shared" si="81"/>
        <v>1096.5</v>
      </c>
      <c r="M488" s="44">
        <v>435</v>
      </c>
      <c r="N488" s="32">
        <v>0.28392909789601206</v>
      </c>
      <c r="O488" s="32">
        <f t="shared" si="82"/>
        <v>161</v>
      </c>
      <c r="P488" t="str">
        <f>LOOKUP(N488,'Info Sheet'!$L$2:$L$3,'Info Sheet'!$J$2:$J$3)</f>
        <v>Rainy, p</v>
      </c>
      <c r="Q488">
        <f>IF(P488='Info Sheet'!$J$3,'Info Sheet'!$M$3,'Info Sheet'!$M$2)</f>
        <v>0.7</v>
      </c>
      <c r="R488">
        <f>ROUNDDOWN(IF((O488*Q488)&gt;'Info Sheet'!$B$21,'Info Sheet'!$B$21,(O488*Q488)),0)</f>
        <v>112</v>
      </c>
      <c r="S488">
        <f t="shared" si="83"/>
        <v>2559.2000000000003</v>
      </c>
      <c r="T488">
        <f t="shared" si="84"/>
        <v>1599.2000000000003</v>
      </c>
      <c r="Y488" s="44">
        <v>435</v>
      </c>
      <c r="Z488" s="32">
        <v>5.7416738084978824E-2</v>
      </c>
      <c r="AA488" s="32">
        <f t="shared" si="90"/>
        <v>158</v>
      </c>
      <c r="AB488" t="str">
        <f>LOOKUP(Z488,'Info Sheet'!$L$2:$L$3,'Info Sheet'!$J$2:$J$3)</f>
        <v>Rainy, p</v>
      </c>
      <c r="AC488">
        <f>IF(AB488='Info Sheet'!$J$3,'Info Sheet'!$M$3,'Info Sheet'!$M$2)</f>
        <v>0.7</v>
      </c>
      <c r="AD488">
        <f>ROUNDDOWN(IF((AA488*AC488)&gt;'Info Sheet'!$B$21,'Info Sheet'!$B$21,(AA488*AC488)),0)</f>
        <v>110</v>
      </c>
      <c r="AE488">
        <f t="shared" si="85"/>
        <v>2513.5</v>
      </c>
      <c r="AF488">
        <f t="shared" si="86"/>
        <v>1553.5</v>
      </c>
      <c r="AK488" s="44">
        <v>435</v>
      </c>
      <c r="AL488" s="51">
        <v>0.56976254999999998</v>
      </c>
      <c r="AM488" s="32">
        <f t="shared" si="91"/>
        <v>169</v>
      </c>
      <c r="AN488" t="str">
        <f>LOOKUP(AL488,'Info Sheet'!$L$2:$L$3,'Info Sheet'!$J$2:$J$3)</f>
        <v>Non-Rainy</v>
      </c>
      <c r="AO488">
        <f>IF(AN488='Info Sheet'!$J$3,'Info Sheet'!$M$3,'Info Sheet'!$M$2)</f>
        <v>1</v>
      </c>
      <c r="AP488">
        <f>ROUNDDOWN(IF((AM488*AO488)&gt;'Info Sheet'!$B$21,'Info Sheet'!$B$21,(AM488*AO488)),0)</f>
        <v>169</v>
      </c>
      <c r="AQ488">
        <f t="shared" si="87"/>
        <v>3861.65</v>
      </c>
      <c r="AR488">
        <f t="shared" si="88"/>
        <v>2901.65</v>
      </c>
    </row>
    <row r="489" spans="1:44">
      <c r="A489" s="44">
        <v>436</v>
      </c>
      <c r="B489" s="32">
        <v>0.98866528573890433</v>
      </c>
      <c r="C489" s="32">
        <f t="shared" si="89"/>
        <v>192</v>
      </c>
      <c r="D489" t="str">
        <f>LOOKUP(B489,'Info Sheet'!$L$2:$L$3,'Info Sheet'!$J$2:$J$3)</f>
        <v>Non-Rainy</v>
      </c>
      <c r="E489">
        <f>IF(D489='Info Sheet'!$J$3,'Info Sheet'!$M$3,'Info Sheet'!$M$2)</f>
        <v>1</v>
      </c>
      <c r="F489">
        <f>ROUNDDOWN(IF((C489*E489)&gt;'Info Sheet'!$B$21,'Info Sheet'!$B$21,(C489*E489)),0)</f>
        <v>188</v>
      </c>
      <c r="G489">
        <f t="shared" si="92"/>
        <v>4295.8</v>
      </c>
      <c r="H489">
        <f t="shared" si="81"/>
        <v>3335.8</v>
      </c>
      <c r="M489" s="44">
        <v>436</v>
      </c>
      <c r="N489" s="32">
        <v>0.10926604187684108</v>
      </c>
      <c r="O489" s="32">
        <f t="shared" si="82"/>
        <v>150</v>
      </c>
      <c r="P489" t="str">
        <f>LOOKUP(N489,'Info Sheet'!$L$2:$L$3,'Info Sheet'!$J$2:$J$3)</f>
        <v>Rainy, p</v>
      </c>
      <c r="Q489">
        <f>IF(P489='Info Sheet'!$J$3,'Info Sheet'!$M$3,'Info Sheet'!$M$2)</f>
        <v>0.7</v>
      </c>
      <c r="R489">
        <f>ROUNDDOWN(IF((O489*Q489)&gt;'Info Sheet'!$B$21,'Info Sheet'!$B$21,(O489*Q489)),0)</f>
        <v>105</v>
      </c>
      <c r="S489">
        <f t="shared" si="83"/>
        <v>2399.25</v>
      </c>
      <c r="T489">
        <f t="shared" si="84"/>
        <v>1439.25</v>
      </c>
      <c r="Y489" s="44">
        <v>436</v>
      </c>
      <c r="Z489" s="32">
        <v>0.38930294990891401</v>
      </c>
      <c r="AA489" s="32">
        <f t="shared" si="90"/>
        <v>181</v>
      </c>
      <c r="AB489" t="str">
        <f>LOOKUP(Z489,'Info Sheet'!$L$2:$L$3,'Info Sheet'!$J$2:$J$3)</f>
        <v>Rainy, p</v>
      </c>
      <c r="AC489">
        <f>IF(AB489='Info Sheet'!$J$3,'Info Sheet'!$M$3,'Info Sheet'!$M$2)</f>
        <v>0.7</v>
      </c>
      <c r="AD489">
        <f>ROUNDDOWN(IF((AA489*AC489)&gt;'Info Sheet'!$B$21,'Info Sheet'!$B$21,(AA489*AC489)),0)</f>
        <v>126</v>
      </c>
      <c r="AE489">
        <f t="shared" si="85"/>
        <v>2879.1000000000004</v>
      </c>
      <c r="AF489">
        <f t="shared" si="86"/>
        <v>1919.1000000000004</v>
      </c>
      <c r="AK489" s="44">
        <v>436</v>
      </c>
      <c r="AL489" s="51">
        <v>0.35645149999999998</v>
      </c>
      <c r="AM489" s="32">
        <f t="shared" si="91"/>
        <v>160</v>
      </c>
      <c r="AN489" t="str">
        <f>LOOKUP(AL489,'Info Sheet'!$L$2:$L$3,'Info Sheet'!$J$2:$J$3)</f>
        <v>Rainy, p</v>
      </c>
      <c r="AO489">
        <f>IF(AN489='Info Sheet'!$J$3,'Info Sheet'!$M$3,'Info Sheet'!$M$2)</f>
        <v>0.7</v>
      </c>
      <c r="AP489">
        <f>ROUNDDOWN(IF((AM489*AO489)&gt;'Info Sheet'!$B$21,'Info Sheet'!$B$21,(AM489*AO489)),0)</f>
        <v>112</v>
      </c>
      <c r="AQ489">
        <f t="shared" si="87"/>
        <v>2559.2000000000003</v>
      </c>
      <c r="AR489">
        <f t="shared" si="88"/>
        <v>1599.2000000000003</v>
      </c>
    </row>
    <row r="490" spans="1:44">
      <c r="A490" s="44">
        <v>437</v>
      </c>
      <c r="B490" s="32">
        <v>0.5973651395680869</v>
      </c>
      <c r="C490" s="32">
        <f t="shared" si="89"/>
        <v>159</v>
      </c>
      <c r="D490" t="str">
        <f>LOOKUP(B490,'Info Sheet'!$L$2:$L$3,'Info Sheet'!$J$2:$J$3)</f>
        <v>Non-Rainy</v>
      </c>
      <c r="E490">
        <f>IF(D490='Info Sheet'!$J$3,'Info Sheet'!$M$3,'Info Sheet'!$M$2)</f>
        <v>1</v>
      </c>
      <c r="F490">
        <f>ROUNDDOWN(IF((C490*E490)&gt;'Info Sheet'!$B$21,'Info Sheet'!$B$21,(C490*E490)),0)</f>
        <v>159</v>
      </c>
      <c r="G490">
        <f t="shared" si="92"/>
        <v>3633.15</v>
      </c>
      <c r="H490">
        <f t="shared" si="81"/>
        <v>2673.15</v>
      </c>
      <c r="M490" s="44">
        <v>437</v>
      </c>
      <c r="N490" s="32">
        <v>0.82675595047413608</v>
      </c>
      <c r="O490" s="32">
        <f t="shared" si="82"/>
        <v>186</v>
      </c>
      <c r="P490" t="str">
        <f>LOOKUP(N490,'Info Sheet'!$L$2:$L$3,'Info Sheet'!$J$2:$J$3)</f>
        <v>Non-Rainy</v>
      </c>
      <c r="Q490">
        <f>IF(P490='Info Sheet'!$J$3,'Info Sheet'!$M$3,'Info Sheet'!$M$2)</f>
        <v>1</v>
      </c>
      <c r="R490">
        <f>ROUNDDOWN(IF((O490*Q490)&gt;'Info Sheet'!$B$21,'Info Sheet'!$B$21,(O490*Q490)),0)</f>
        <v>186</v>
      </c>
      <c r="S490">
        <f t="shared" si="83"/>
        <v>4250.1000000000004</v>
      </c>
      <c r="T490">
        <f t="shared" si="84"/>
        <v>3290.1000000000004</v>
      </c>
      <c r="Y490" s="44">
        <v>437</v>
      </c>
      <c r="Z490" s="32">
        <v>0.84776226765831997</v>
      </c>
      <c r="AA490" s="32">
        <f t="shared" si="90"/>
        <v>204</v>
      </c>
      <c r="AB490" t="str">
        <f>LOOKUP(Z490,'Info Sheet'!$L$2:$L$3,'Info Sheet'!$J$2:$J$3)</f>
        <v>Non-Rainy</v>
      </c>
      <c r="AC490">
        <f>IF(AB490='Info Sheet'!$J$3,'Info Sheet'!$M$3,'Info Sheet'!$M$2)</f>
        <v>1</v>
      </c>
      <c r="AD490">
        <f>ROUNDDOWN(IF((AA490*AC490)&gt;'Info Sheet'!$B$21,'Info Sheet'!$B$21,(AA490*AC490)),0)</f>
        <v>188</v>
      </c>
      <c r="AE490">
        <f t="shared" si="85"/>
        <v>4295.8</v>
      </c>
      <c r="AF490">
        <f t="shared" si="86"/>
        <v>3335.8</v>
      </c>
      <c r="AK490" s="44">
        <v>437</v>
      </c>
      <c r="AL490" s="51">
        <v>0.88331683999999999</v>
      </c>
      <c r="AM490" s="32">
        <f t="shared" si="91"/>
        <v>186</v>
      </c>
      <c r="AN490" t="str">
        <f>LOOKUP(AL490,'Info Sheet'!$L$2:$L$3,'Info Sheet'!$J$2:$J$3)</f>
        <v>Non-Rainy</v>
      </c>
      <c r="AO490">
        <f>IF(AN490='Info Sheet'!$J$3,'Info Sheet'!$M$3,'Info Sheet'!$M$2)</f>
        <v>1</v>
      </c>
      <c r="AP490">
        <f>ROUNDDOWN(IF((AM490*AO490)&gt;'Info Sheet'!$B$21,'Info Sheet'!$B$21,(AM490*AO490)),0)</f>
        <v>186</v>
      </c>
      <c r="AQ490">
        <f t="shared" si="87"/>
        <v>4250.1000000000004</v>
      </c>
      <c r="AR490">
        <f t="shared" si="88"/>
        <v>3290.1000000000004</v>
      </c>
    </row>
    <row r="491" spans="1:44">
      <c r="A491" s="44">
        <v>438</v>
      </c>
      <c r="B491" s="32">
        <v>0.34352974107791445</v>
      </c>
      <c r="C491" s="32">
        <f t="shared" si="89"/>
        <v>149</v>
      </c>
      <c r="D491" t="str">
        <f>LOOKUP(B491,'Info Sheet'!$L$2:$L$3,'Info Sheet'!$J$2:$J$3)</f>
        <v>Rainy, p</v>
      </c>
      <c r="E491">
        <f>IF(D491='Info Sheet'!$J$3,'Info Sheet'!$M$3,'Info Sheet'!$M$2)</f>
        <v>0.7</v>
      </c>
      <c r="F491">
        <f>ROUNDDOWN(IF((C491*E491)&gt;'Info Sheet'!$B$21,'Info Sheet'!$B$21,(C491*E491)),0)</f>
        <v>104</v>
      </c>
      <c r="G491">
        <f t="shared" si="92"/>
        <v>2376.4</v>
      </c>
      <c r="H491">
        <f t="shared" si="81"/>
        <v>1416.4</v>
      </c>
      <c r="M491" s="44">
        <v>438</v>
      </c>
      <c r="N491" s="32">
        <v>0.43391010316831857</v>
      </c>
      <c r="O491" s="32">
        <f t="shared" si="82"/>
        <v>168</v>
      </c>
      <c r="P491" t="str">
        <f>LOOKUP(N491,'Info Sheet'!$L$2:$L$3,'Info Sheet'!$J$2:$J$3)</f>
        <v>Non-Rainy</v>
      </c>
      <c r="Q491">
        <f>IF(P491='Info Sheet'!$J$3,'Info Sheet'!$M$3,'Info Sheet'!$M$2)</f>
        <v>1</v>
      </c>
      <c r="R491">
        <f>ROUNDDOWN(IF((O491*Q491)&gt;'Info Sheet'!$B$21,'Info Sheet'!$B$21,(O491*Q491)),0)</f>
        <v>168</v>
      </c>
      <c r="S491">
        <f t="shared" si="83"/>
        <v>3838.8</v>
      </c>
      <c r="T491">
        <f t="shared" si="84"/>
        <v>2878.8</v>
      </c>
      <c r="Y491" s="44">
        <v>438</v>
      </c>
      <c r="Z491" s="32">
        <v>0.94397948977688273</v>
      </c>
      <c r="AA491" s="32">
        <f t="shared" si="90"/>
        <v>214</v>
      </c>
      <c r="AB491" t="str">
        <f>LOOKUP(Z491,'Info Sheet'!$L$2:$L$3,'Info Sheet'!$J$2:$J$3)</f>
        <v>Non-Rainy</v>
      </c>
      <c r="AC491">
        <f>IF(AB491='Info Sheet'!$J$3,'Info Sheet'!$M$3,'Info Sheet'!$M$2)</f>
        <v>1</v>
      </c>
      <c r="AD491">
        <f>ROUNDDOWN(IF((AA491*AC491)&gt;'Info Sheet'!$B$21,'Info Sheet'!$B$21,(AA491*AC491)),0)</f>
        <v>188</v>
      </c>
      <c r="AE491">
        <f t="shared" si="85"/>
        <v>4295.8</v>
      </c>
      <c r="AF491">
        <f t="shared" si="86"/>
        <v>3335.8</v>
      </c>
      <c r="AK491" s="44">
        <v>438</v>
      </c>
      <c r="AL491" s="51">
        <v>0.33455472000000003</v>
      </c>
      <c r="AM491" s="32">
        <f t="shared" si="91"/>
        <v>159</v>
      </c>
      <c r="AN491" t="str">
        <f>LOOKUP(AL491,'Info Sheet'!$L$2:$L$3,'Info Sheet'!$J$2:$J$3)</f>
        <v>Rainy, p</v>
      </c>
      <c r="AO491">
        <f>IF(AN491='Info Sheet'!$J$3,'Info Sheet'!$M$3,'Info Sheet'!$M$2)</f>
        <v>0.7</v>
      </c>
      <c r="AP491">
        <f>ROUNDDOWN(IF((AM491*AO491)&gt;'Info Sheet'!$B$21,'Info Sheet'!$B$21,(AM491*AO491)),0)</f>
        <v>111</v>
      </c>
      <c r="AQ491">
        <f t="shared" si="87"/>
        <v>2536.3500000000004</v>
      </c>
      <c r="AR491">
        <f t="shared" si="88"/>
        <v>1576.3500000000004</v>
      </c>
    </row>
    <row r="492" spans="1:44">
      <c r="A492" s="44">
        <v>439</v>
      </c>
      <c r="B492" s="32">
        <v>0.4350988057096784</v>
      </c>
      <c r="C492" s="32">
        <f t="shared" si="89"/>
        <v>153</v>
      </c>
      <c r="D492" t="str">
        <f>LOOKUP(B492,'Info Sheet'!$L$2:$L$3,'Info Sheet'!$J$2:$J$3)</f>
        <v>Non-Rainy</v>
      </c>
      <c r="E492">
        <f>IF(D492='Info Sheet'!$J$3,'Info Sheet'!$M$3,'Info Sheet'!$M$2)</f>
        <v>1</v>
      </c>
      <c r="F492">
        <f>ROUNDDOWN(IF((C492*E492)&gt;'Info Sheet'!$B$21,'Info Sheet'!$B$21,(C492*E492)),0)</f>
        <v>153</v>
      </c>
      <c r="G492">
        <f t="shared" si="92"/>
        <v>3496.05</v>
      </c>
      <c r="H492">
        <f t="shared" si="81"/>
        <v>2536.0500000000002</v>
      </c>
      <c r="M492" s="44">
        <v>439</v>
      </c>
      <c r="N492" s="32">
        <v>0.47236418044445694</v>
      </c>
      <c r="O492" s="32">
        <f t="shared" si="82"/>
        <v>170</v>
      </c>
      <c r="P492" t="str">
        <f>LOOKUP(N492,'Info Sheet'!$L$2:$L$3,'Info Sheet'!$J$2:$J$3)</f>
        <v>Non-Rainy</v>
      </c>
      <c r="Q492">
        <f>IF(P492='Info Sheet'!$J$3,'Info Sheet'!$M$3,'Info Sheet'!$M$2)</f>
        <v>1</v>
      </c>
      <c r="R492">
        <f>ROUNDDOWN(IF((O492*Q492)&gt;'Info Sheet'!$B$21,'Info Sheet'!$B$21,(O492*Q492)),0)</f>
        <v>170</v>
      </c>
      <c r="S492">
        <f t="shared" si="83"/>
        <v>3884.5000000000005</v>
      </c>
      <c r="T492">
        <f t="shared" si="84"/>
        <v>2924.5000000000005</v>
      </c>
      <c r="Y492" s="44">
        <v>439</v>
      </c>
      <c r="Z492" s="32">
        <v>0.83378607263864579</v>
      </c>
      <c r="AA492" s="32">
        <f t="shared" si="90"/>
        <v>203</v>
      </c>
      <c r="AB492" t="str">
        <f>LOOKUP(Z492,'Info Sheet'!$L$2:$L$3,'Info Sheet'!$J$2:$J$3)</f>
        <v>Non-Rainy</v>
      </c>
      <c r="AC492">
        <f>IF(AB492='Info Sheet'!$J$3,'Info Sheet'!$M$3,'Info Sheet'!$M$2)</f>
        <v>1</v>
      </c>
      <c r="AD492">
        <f>ROUNDDOWN(IF((AA492*AC492)&gt;'Info Sheet'!$B$21,'Info Sheet'!$B$21,(AA492*AC492)),0)</f>
        <v>188</v>
      </c>
      <c r="AE492">
        <f t="shared" si="85"/>
        <v>4295.8</v>
      </c>
      <c r="AF492">
        <f t="shared" si="86"/>
        <v>3335.8</v>
      </c>
      <c r="AK492" s="44">
        <v>439</v>
      </c>
      <c r="AL492" s="51">
        <v>0.43149737999999999</v>
      </c>
      <c r="AM492" s="32">
        <f t="shared" si="91"/>
        <v>163</v>
      </c>
      <c r="AN492" t="str">
        <f>LOOKUP(AL492,'Info Sheet'!$L$2:$L$3,'Info Sheet'!$J$2:$J$3)</f>
        <v>Non-Rainy</v>
      </c>
      <c r="AO492">
        <f>IF(AN492='Info Sheet'!$J$3,'Info Sheet'!$M$3,'Info Sheet'!$M$2)</f>
        <v>1</v>
      </c>
      <c r="AP492">
        <f>ROUNDDOWN(IF((AM492*AO492)&gt;'Info Sheet'!$B$21,'Info Sheet'!$B$21,(AM492*AO492)),0)</f>
        <v>163</v>
      </c>
      <c r="AQ492">
        <f t="shared" si="87"/>
        <v>3724.55</v>
      </c>
      <c r="AR492">
        <f t="shared" si="88"/>
        <v>2764.55</v>
      </c>
    </row>
    <row r="493" spans="1:44">
      <c r="A493" s="44">
        <v>440</v>
      </c>
      <c r="B493" s="32">
        <v>6.1469410258355728E-3</v>
      </c>
      <c r="C493" s="32">
        <f t="shared" si="89"/>
        <v>115</v>
      </c>
      <c r="D493" t="str">
        <f>LOOKUP(B493,'Info Sheet'!$L$2:$L$3,'Info Sheet'!$J$2:$J$3)</f>
        <v>Rainy, p</v>
      </c>
      <c r="E493">
        <f>IF(D493='Info Sheet'!$J$3,'Info Sheet'!$M$3,'Info Sheet'!$M$2)</f>
        <v>0.7</v>
      </c>
      <c r="F493">
        <f>ROUNDDOWN(IF((C493*E493)&gt;'Info Sheet'!$B$21,'Info Sheet'!$B$21,(C493*E493)),0)</f>
        <v>80</v>
      </c>
      <c r="G493">
        <f t="shared" si="92"/>
        <v>1828</v>
      </c>
      <c r="H493">
        <f t="shared" si="81"/>
        <v>868</v>
      </c>
      <c r="M493" s="44">
        <v>440</v>
      </c>
      <c r="N493" s="32">
        <v>0.58734378437418444</v>
      </c>
      <c r="O493" s="32">
        <f t="shared" si="82"/>
        <v>174</v>
      </c>
      <c r="P493" t="str">
        <f>LOOKUP(N493,'Info Sheet'!$L$2:$L$3,'Info Sheet'!$J$2:$J$3)</f>
        <v>Non-Rainy</v>
      </c>
      <c r="Q493">
        <f>IF(P493='Info Sheet'!$J$3,'Info Sheet'!$M$3,'Info Sheet'!$M$2)</f>
        <v>1</v>
      </c>
      <c r="R493">
        <f>ROUNDDOWN(IF((O493*Q493)&gt;'Info Sheet'!$B$21,'Info Sheet'!$B$21,(O493*Q493)),0)</f>
        <v>174</v>
      </c>
      <c r="S493">
        <f t="shared" si="83"/>
        <v>3975.9</v>
      </c>
      <c r="T493">
        <f t="shared" si="84"/>
        <v>3015.9</v>
      </c>
      <c r="Y493" s="44">
        <v>440</v>
      </c>
      <c r="Z493" s="32">
        <v>0.8057610433797705</v>
      </c>
      <c r="AA493" s="32">
        <f t="shared" si="90"/>
        <v>201</v>
      </c>
      <c r="AB493" t="str">
        <f>LOOKUP(Z493,'Info Sheet'!$L$2:$L$3,'Info Sheet'!$J$2:$J$3)</f>
        <v>Non-Rainy</v>
      </c>
      <c r="AC493">
        <f>IF(AB493='Info Sheet'!$J$3,'Info Sheet'!$M$3,'Info Sheet'!$M$2)</f>
        <v>1</v>
      </c>
      <c r="AD493">
        <f>ROUNDDOWN(IF((AA493*AC493)&gt;'Info Sheet'!$B$21,'Info Sheet'!$B$21,(AA493*AC493)),0)</f>
        <v>188</v>
      </c>
      <c r="AE493">
        <f t="shared" si="85"/>
        <v>4295.8</v>
      </c>
      <c r="AF493">
        <f t="shared" si="86"/>
        <v>3335.8</v>
      </c>
      <c r="AK493" s="44">
        <v>440</v>
      </c>
      <c r="AL493" s="51">
        <v>0.45768091999999999</v>
      </c>
      <c r="AM493" s="32">
        <f t="shared" si="91"/>
        <v>164</v>
      </c>
      <c r="AN493" t="str">
        <f>LOOKUP(AL493,'Info Sheet'!$L$2:$L$3,'Info Sheet'!$J$2:$J$3)</f>
        <v>Non-Rainy</v>
      </c>
      <c r="AO493">
        <f>IF(AN493='Info Sheet'!$J$3,'Info Sheet'!$M$3,'Info Sheet'!$M$2)</f>
        <v>1</v>
      </c>
      <c r="AP493">
        <f>ROUNDDOWN(IF((AM493*AO493)&gt;'Info Sheet'!$B$21,'Info Sheet'!$B$21,(AM493*AO493)),0)</f>
        <v>164</v>
      </c>
      <c r="AQ493">
        <f t="shared" si="87"/>
        <v>3747.4</v>
      </c>
      <c r="AR493">
        <f t="shared" si="88"/>
        <v>2787.4</v>
      </c>
    </row>
    <row r="494" spans="1:44">
      <c r="A494" s="44">
        <v>441</v>
      </c>
      <c r="B494" s="32">
        <v>0.18127125253048726</v>
      </c>
      <c r="C494" s="32">
        <f t="shared" si="89"/>
        <v>141</v>
      </c>
      <c r="D494" t="str">
        <f>LOOKUP(B494,'Info Sheet'!$L$2:$L$3,'Info Sheet'!$J$2:$J$3)</f>
        <v>Rainy, p</v>
      </c>
      <c r="E494">
        <f>IF(D494='Info Sheet'!$J$3,'Info Sheet'!$M$3,'Info Sheet'!$M$2)</f>
        <v>0.7</v>
      </c>
      <c r="F494">
        <f>ROUNDDOWN(IF((C494*E494)&gt;'Info Sheet'!$B$21,'Info Sheet'!$B$21,(C494*E494)),0)</f>
        <v>98</v>
      </c>
      <c r="G494">
        <f t="shared" si="92"/>
        <v>2239.3000000000002</v>
      </c>
      <c r="H494">
        <f t="shared" si="81"/>
        <v>1279.3000000000002</v>
      </c>
      <c r="M494" s="44">
        <v>441</v>
      </c>
      <c r="N494" s="32">
        <v>9.3942018143608808E-2</v>
      </c>
      <c r="O494" s="32">
        <f t="shared" si="82"/>
        <v>149</v>
      </c>
      <c r="P494" t="str">
        <f>LOOKUP(N494,'Info Sheet'!$L$2:$L$3,'Info Sheet'!$J$2:$J$3)</f>
        <v>Rainy, p</v>
      </c>
      <c r="Q494">
        <f>IF(P494='Info Sheet'!$J$3,'Info Sheet'!$M$3,'Info Sheet'!$M$2)</f>
        <v>0.7</v>
      </c>
      <c r="R494">
        <f>ROUNDDOWN(IF((O494*Q494)&gt;'Info Sheet'!$B$21,'Info Sheet'!$B$21,(O494*Q494)),0)</f>
        <v>104</v>
      </c>
      <c r="S494">
        <f t="shared" si="83"/>
        <v>2376.4</v>
      </c>
      <c r="T494">
        <f t="shared" si="84"/>
        <v>1416.4</v>
      </c>
      <c r="Y494" s="44">
        <v>441</v>
      </c>
      <c r="Z494" s="32">
        <v>5.2904066547735162E-2</v>
      </c>
      <c r="AA494" s="32">
        <f t="shared" si="90"/>
        <v>157</v>
      </c>
      <c r="AB494" t="str">
        <f>LOOKUP(Z494,'Info Sheet'!$L$2:$L$3,'Info Sheet'!$J$2:$J$3)</f>
        <v>Rainy, p</v>
      </c>
      <c r="AC494">
        <f>IF(AB494='Info Sheet'!$J$3,'Info Sheet'!$M$3,'Info Sheet'!$M$2)</f>
        <v>0.7</v>
      </c>
      <c r="AD494">
        <f>ROUNDDOWN(IF((AA494*AC494)&gt;'Info Sheet'!$B$21,'Info Sheet'!$B$21,(AA494*AC494)),0)</f>
        <v>109</v>
      </c>
      <c r="AE494">
        <f t="shared" si="85"/>
        <v>2490.65</v>
      </c>
      <c r="AF494">
        <f t="shared" si="86"/>
        <v>1530.65</v>
      </c>
      <c r="AK494" s="44">
        <v>441</v>
      </c>
      <c r="AL494" s="51">
        <v>0.99001328</v>
      </c>
      <c r="AM494" s="32">
        <f t="shared" si="91"/>
        <v>204</v>
      </c>
      <c r="AN494" t="str">
        <f>LOOKUP(AL494,'Info Sheet'!$L$2:$L$3,'Info Sheet'!$J$2:$J$3)</f>
        <v>Non-Rainy</v>
      </c>
      <c r="AO494">
        <f>IF(AN494='Info Sheet'!$J$3,'Info Sheet'!$M$3,'Info Sheet'!$M$2)</f>
        <v>1</v>
      </c>
      <c r="AP494">
        <f>ROUNDDOWN(IF((AM494*AO494)&gt;'Info Sheet'!$B$21,'Info Sheet'!$B$21,(AM494*AO494)),0)</f>
        <v>188</v>
      </c>
      <c r="AQ494">
        <f t="shared" si="87"/>
        <v>4295.8</v>
      </c>
      <c r="AR494">
        <f t="shared" si="88"/>
        <v>3335.8</v>
      </c>
    </row>
    <row r="495" spans="1:44">
      <c r="A495" s="44">
        <v>442</v>
      </c>
      <c r="B495" s="32">
        <v>0.20209560404472116</v>
      </c>
      <c r="C495" s="32">
        <f t="shared" si="89"/>
        <v>142</v>
      </c>
      <c r="D495" t="str">
        <f>LOOKUP(B495,'Info Sheet'!$L$2:$L$3,'Info Sheet'!$J$2:$J$3)</f>
        <v>Rainy, p</v>
      </c>
      <c r="E495">
        <f>IF(D495='Info Sheet'!$J$3,'Info Sheet'!$M$3,'Info Sheet'!$M$2)</f>
        <v>0.7</v>
      </c>
      <c r="F495">
        <f>ROUNDDOWN(IF((C495*E495)&gt;'Info Sheet'!$B$21,'Info Sheet'!$B$21,(C495*E495)),0)</f>
        <v>99</v>
      </c>
      <c r="G495">
        <f t="shared" si="92"/>
        <v>2262.15</v>
      </c>
      <c r="H495">
        <f t="shared" si="81"/>
        <v>1302.1500000000001</v>
      </c>
      <c r="M495" s="44">
        <v>442</v>
      </c>
      <c r="N495" s="32">
        <v>0.6337664813946895</v>
      </c>
      <c r="O495" s="32">
        <f t="shared" si="82"/>
        <v>176</v>
      </c>
      <c r="P495" t="str">
        <f>LOOKUP(N495,'Info Sheet'!$L$2:$L$3,'Info Sheet'!$J$2:$J$3)</f>
        <v>Non-Rainy</v>
      </c>
      <c r="Q495">
        <f>IF(P495='Info Sheet'!$J$3,'Info Sheet'!$M$3,'Info Sheet'!$M$2)</f>
        <v>1</v>
      </c>
      <c r="R495">
        <f>ROUNDDOWN(IF((O495*Q495)&gt;'Info Sheet'!$B$21,'Info Sheet'!$B$21,(O495*Q495)),0)</f>
        <v>176</v>
      </c>
      <c r="S495">
        <f t="shared" si="83"/>
        <v>4021.6000000000004</v>
      </c>
      <c r="T495">
        <f t="shared" si="84"/>
        <v>3061.6000000000004</v>
      </c>
      <c r="Y495" s="44">
        <v>442</v>
      </c>
      <c r="Z495" s="32">
        <v>0.24364411151316145</v>
      </c>
      <c r="AA495" s="32">
        <f t="shared" si="90"/>
        <v>174</v>
      </c>
      <c r="AB495" t="str">
        <f>LOOKUP(Z495,'Info Sheet'!$L$2:$L$3,'Info Sheet'!$J$2:$J$3)</f>
        <v>Rainy, p</v>
      </c>
      <c r="AC495">
        <f>IF(AB495='Info Sheet'!$J$3,'Info Sheet'!$M$3,'Info Sheet'!$M$2)</f>
        <v>0.7</v>
      </c>
      <c r="AD495">
        <f>ROUNDDOWN(IF((AA495*AC495)&gt;'Info Sheet'!$B$21,'Info Sheet'!$B$21,(AA495*AC495)),0)</f>
        <v>121</v>
      </c>
      <c r="AE495">
        <f t="shared" si="85"/>
        <v>2764.8500000000004</v>
      </c>
      <c r="AF495">
        <f t="shared" si="86"/>
        <v>1804.8500000000004</v>
      </c>
      <c r="AK495" s="44">
        <v>442</v>
      </c>
      <c r="AL495" s="51">
        <v>0.18382928000000001</v>
      </c>
      <c r="AM495" s="32">
        <f t="shared" si="91"/>
        <v>151</v>
      </c>
      <c r="AN495" t="str">
        <f>LOOKUP(AL495,'Info Sheet'!$L$2:$L$3,'Info Sheet'!$J$2:$J$3)</f>
        <v>Rainy, p</v>
      </c>
      <c r="AO495">
        <f>IF(AN495='Info Sheet'!$J$3,'Info Sheet'!$M$3,'Info Sheet'!$M$2)</f>
        <v>0.7</v>
      </c>
      <c r="AP495">
        <f>ROUNDDOWN(IF((AM495*AO495)&gt;'Info Sheet'!$B$21,'Info Sheet'!$B$21,(AM495*AO495)),0)</f>
        <v>105</v>
      </c>
      <c r="AQ495">
        <f t="shared" si="87"/>
        <v>2399.25</v>
      </c>
      <c r="AR495">
        <f t="shared" si="88"/>
        <v>1439.25</v>
      </c>
    </row>
    <row r="496" spans="1:44">
      <c r="A496" s="44">
        <v>443</v>
      </c>
      <c r="B496" s="32">
        <v>0.592040617629643</v>
      </c>
      <c r="C496" s="32">
        <f t="shared" si="89"/>
        <v>159</v>
      </c>
      <c r="D496" t="str">
        <f>LOOKUP(B496,'Info Sheet'!$L$2:$L$3,'Info Sheet'!$J$2:$J$3)</f>
        <v>Non-Rainy</v>
      </c>
      <c r="E496">
        <f>IF(D496='Info Sheet'!$J$3,'Info Sheet'!$M$3,'Info Sheet'!$M$2)</f>
        <v>1</v>
      </c>
      <c r="F496">
        <f>ROUNDDOWN(IF((C496*E496)&gt;'Info Sheet'!$B$21,'Info Sheet'!$B$21,(C496*E496)),0)</f>
        <v>159</v>
      </c>
      <c r="G496">
        <f t="shared" si="92"/>
        <v>3633.15</v>
      </c>
      <c r="H496">
        <f t="shared" si="81"/>
        <v>2673.15</v>
      </c>
      <c r="M496" s="44">
        <v>443</v>
      </c>
      <c r="N496" s="32">
        <v>3.1653976840427478E-2</v>
      </c>
      <c r="O496" s="32">
        <f t="shared" si="82"/>
        <v>140</v>
      </c>
      <c r="P496" t="str">
        <f>LOOKUP(N496,'Info Sheet'!$L$2:$L$3,'Info Sheet'!$J$2:$J$3)</f>
        <v>Rainy, p</v>
      </c>
      <c r="Q496">
        <f>IF(P496='Info Sheet'!$J$3,'Info Sheet'!$M$3,'Info Sheet'!$M$2)</f>
        <v>0.7</v>
      </c>
      <c r="R496">
        <f>ROUNDDOWN(IF((O496*Q496)&gt;'Info Sheet'!$B$21,'Info Sheet'!$B$21,(O496*Q496)),0)</f>
        <v>98</v>
      </c>
      <c r="S496">
        <f t="shared" si="83"/>
        <v>2239.3000000000002</v>
      </c>
      <c r="T496">
        <f t="shared" si="84"/>
        <v>1279.3000000000002</v>
      </c>
      <c r="Y496" s="44">
        <v>443</v>
      </c>
      <c r="Z496" s="32">
        <v>0.58490740318676926</v>
      </c>
      <c r="AA496" s="32">
        <f t="shared" si="90"/>
        <v>190</v>
      </c>
      <c r="AB496" t="str">
        <f>LOOKUP(Z496,'Info Sheet'!$L$2:$L$3,'Info Sheet'!$J$2:$J$3)</f>
        <v>Non-Rainy</v>
      </c>
      <c r="AC496">
        <f>IF(AB496='Info Sheet'!$J$3,'Info Sheet'!$M$3,'Info Sheet'!$M$2)</f>
        <v>1</v>
      </c>
      <c r="AD496">
        <f>ROUNDDOWN(IF((AA496*AC496)&gt;'Info Sheet'!$B$21,'Info Sheet'!$B$21,(AA496*AC496)),0)</f>
        <v>188</v>
      </c>
      <c r="AE496">
        <f t="shared" si="85"/>
        <v>4295.8</v>
      </c>
      <c r="AF496">
        <f t="shared" si="86"/>
        <v>3335.8</v>
      </c>
      <c r="AK496" s="44">
        <v>443</v>
      </c>
      <c r="AL496" s="51">
        <v>0.96037879999999998</v>
      </c>
      <c r="AM496" s="32">
        <f t="shared" si="91"/>
        <v>195</v>
      </c>
      <c r="AN496" t="str">
        <f>LOOKUP(AL496,'Info Sheet'!$L$2:$L$3,'Info Sheet'!$J$2:$J$3)</f>
        <v>Non-Rainy</v>
      </c>
      <c r="AO496">
        <f>IF(AN496='Info Sheet'!$J$3,'Info Sheet'!$M$3,'Info Sheet'!$M$2)</f>
        <v>1</v>
      </c>
      <c r="AP496">
        <f>ROUNDDOWN(IF((AM496*AO496)&gt;'Info Sheet'!$B$21,'Info Sheet'!$B$21,(AM496*AO496)),0)</f>
        <v>188</v>
      </c>
      <c r="AQ496">
        <f t="shared" si="87"/>
        <v>4295.8</v>
      </c>
      <c r="AR496">
        <f t="shared" si="88"/>
        <v>3335.8</v>
      </c>
    </row>
    <row r="497" spans="1:44">
      <c r="A497" s="44">
        <v>444</v>
      </c>
      <c r="B497" s="32">
        <v>0.67750267093431782</v>
      </c>
      <c r="C497" s="32">
        <f t="shared" si="89"/>
        <v>163</v>
      </c>
      <c r="D497" t="str">
        <f>LOOKUP(B497,'Info Sheet'!$L$2:$L$3,'Info Sheet'!$J$2:$J$3)</f>
        <v>Non-Rainy</v>
      </c>
      <c r="E497">
        <f>IF(D497='Info Sheet'!$J$3,'Info Sheet'!$M$3,'Info Sheet'!$M$2)</f>
        <v>1</v>
      </c>
      <c r="F497">
        <f>ROUNDDOWN(IF((C497*E497)&gt;'Info Sheet'!$B$21,'Info Sheet'!$B$21,(C497*E497)),0)</f>
        <v>163</v>
      </c>
      <c r="G497">
        <f t="shared" si="92"/>
        <v>3724.55</v>
      </c>
      <c r="H497">
        <f t="shared" si="81"/>
        <v>2764.55</v>
      </c>
      <c r="M497" s="44">
        <v>444</v>
      </c>
      <c r="N497" s="32">
        <v>0.410764219038524</v>
      </c>
      <c r="O497" s="32">
        <f t="shared" si="82"/>
        <v>167</v>
      </c>
      <c r="P497" t="str">
        <f>LOOKUP(N497,'Info Sheet'!$L$2:$L$3,'Info Sheet'!$J$2:$J$3)</f>
        <v>Non-Rainy</v>
      </c>
      <c r="Q497">
        <f>IF(P497='Info Sheet'!$J$3,'Info Sheet'!$M$3,'Info Sheet'!$M$2)</f>
        <v>1</v>
      </c>
      <c r="R497">
        <f>ROUNDDOWN(IF((O497*Q497)&gt;'Info Sheet'!$B$21,'Info Sheet'!$B$21,(O497*Q497)),0)</f>
        <v>167</v>
      </c>
      <c r="S497">
        <f t="shared" si="83"/>
        <v>3815.9500000000003</v>
      </c>
      <c r="T497">
        <f t="shared" si="84"/>
        <v>2855.9500000000003</v>
      </c>
      <c r="Y497" s="44">
        <v>444</v>
      </c>
      <c r="Z497" s="32">
        <v>0.8112376477588793</v>
      </c>
      <c r="AA497" s="32">
        <f t="shared" si="90"/>
        <v>202</v>
      </c>
      <c r="AB497" t="str">
        <f>LOOKUP(Z497,'Info Sheet'!$L$2:$L$3,'Info Sheet'!$J$2:$J$3)</f>
        <v>Non-Rainy</v>
      </c>
      <c r="AC497">
        <f>IF(AB497='Info Sheet'!$J$3,'Info Sheet'!$M$3,'Info Sheet'!$M$2)</f>
        <v>1</v>
      </c>
      <c r="AD497">
        <f>ROUNDDOWN(IF((AA497*AC497)&gt;'Info Sheet'!$B$21,'Info Sheet'!$B$21,(AA497*AC497)),0)</f>
        <v>188</v>
      </c>
      <c r="AE497">
        <f t="shared" si="85"/>
        <v>4295.8</v>
      </c>
      <c r="AF497">
        <f t="shared" si="86"/>
        <v>3335.8</v>
      </c>
      <c r="AK497" s="44">
        <v>444</v>
      </c>
      <c r="AL497" s="51">
        <v>0.33048379</v>
      </c>
      <c r="AM497" s="32">
        <f t="shared" si="91"/>
        <v>159</v>
      </c>
      <c r="AN497" t="str">
        <f>LOOKUP(AL497,'Info Sheet'!$L$2:$L$3,'Info Sheet'!$J$2:$J$3)</f>
        <v>Rainy, p</v>
      </c>
      <c r="AO497">
        <f>IF(AN497='Info Sheet'!$J$3,'Info Sheet'!$M$3,'Info Sheet'!$M$2)</f>
        <v>0.7</v>
      </c>
      <c r="AP497">
        <f>ROUNDDOWN(IF((AM497*AO497)&gt;'Info Sheet'!$B$21,'Info Sheet'!$B$21,(AM497*AO497)),0)</f>
        <v>111</v>
      </c>
      <c r="AQ497">
        <f t="shared" si="87"/>
        <v>2536.3500000000004</v>
      </c>
      <c r="AR497">
        <f t="shared" si="88"/>
        <v>1576.3500000000004</v>
      </c>
    </row>
    <row r="498" spans="1:44">
      <c r="A498" s="44">
        <v>445</v>
      </c>
      <c r="B498" s="32">
        <v>0.13371213648687486</v>
      </c>
      <c r="C498" s="32">
        <f t="shared" si="89"/>
        <v>138</v>
      </c>
      <c r="D498" t="str">
        <f>LOOKUP(B498,'Info Sheet'!$L$2:$L$3,'Info Sheet'!$J$2:$J$3)</f>
        <v>Rainy, p</v>
      </c>
      <c r="E498">
        <f>IF(D498='Info Sheet'!$J$3,'Info Sheet'!$M$3,'Info Sheet'!$M$2)</f>
        <v>0.7</v>
      </c>
      <c r="F498">
        <f>ROUNDDOWN(IF((C498*E498)&gt;'Info Sheet'!$B$21,'Info Sheet'!$B$21,(C498*E498)),0)</f>
        <v>96</v>
      </c>
      <c r="G498">
        <f t="shared" si="92"/>
        <v>2193.6000000000004</v>
      </c>
      <c r="H498">
        <f t="shared" si="81"/>
        <v>1233.6000000000004</v>
      </c>
      <c r="M498" s="44">
        <v>445</v>
      </c>
      <c r="N498" s="32">
        <v>8.6163346540355956E-2</v>
      </c>
      <c r="O498" s="32">
        <f t="shared" si="82"/>
        <v>148</v>
      </c>
      <c r="P498" t="str">
        <f>LOOKUP(N498,'Info Sheet'!$L$2:$L$3,'Info Sheet'!$J$2:$J$3)</f>
        <v>Rainy, p</v>
      </c>
      <c r="Q498">
        <f>IF(P498='Info Sheet'!$J$3,'Info Sheet'!$M$3,'Info Sheet'!$M$2)</f>
        <v>0.7</v>
      </c>
      <c r="R498">
        <f>ROUNDDOWN(IF((O498*Q498)&gt;'Info Sheet'!$B$21,'Info Sheet'!$B$21,(O498*Q498)),0)</f>
        <v>103</v>
      </c>
      <c r="S498">
        <f t="shared" si="83"/>
        <v>2353.5500000000002</v>
      </c>
      <c r="T498">
        <f t="shared" si="84"/>
        <v>1393.5500000000002</v>
      </c>
      <c r="Y498" s="44">
        <v>445</v>
      </c>
      <c r="Z498" s="32">
        <v>0.74149651826323237</v>
      </c>
      <c r="AA498" s="32">
        <f t="shared" si="90"/>
        <v>197</v>
      </c>
      <c r="AB498" t="str">
        <f>LOOKUP(Z498,'Info Sheet'!$L$2:$L$3,'Info Sheet'!$J$2:$J$3)</f>
        <v>Non-Rainy</v>
      </c>
      <c r="AC498">
        <f>IF(AB498='Info Sheet'!$J$3,'Info Sheet'!$M$3,'Info Sheet'!$M$2)</f>
        <v>1</v>
      </c>
      <c r="AD498">
        <f>ROUNDDOWN(IF((AA498*AC498)&gt;'Info Sheet'!$B$21,'Info Sheet'!$B$21,(AA498*AC498)),0)</f>
        <v>188</v>
      </c>
      <c r="AE498">
        <f t="shared" si="85"/>
        <v>4295.8</v>
      </c>
      <c r="AF498">
        <f t="shared" si="86"/>
        <v>3335.8</v>
      </c>
      <c r="AK498" s="44">
        <v>445</v>
      </c>
      <c r="AL498" s="51">
        <v>0.82754296000000005</v>
      </c>
      <c r="AM498" s="32">
        <f t="shared" si="91"/>
        <v>181</v>
      </c>
      <c r="AN498" t="str">
        <f>LOOKUP(AL498,'Info Sheet'!$L$2:$L$3,'Info Sheet'!$J$2:$J$3)</f>
        <v>Non-Rainy</v>
      </c>
      <c r="AO498">
        <f>IF(AN498='Info Sheet'!$J$3,'Info Sheet'!$M$3,'Info Sheet'!$M$2)</f>
        <v>1</v>
      </c>
      <c r="AP498">
        <f>ROUNDDOWN(IF((AM498*AO498)&gt;'Info Sheet'!$B$21,'Info Sheet'!$B$21,(AM498*AO498)),0)</f>
        <v>181</v>
      </c>
      <c r="AQ498">
        <f t="shared" si="87"/>
        <v>4135.8500000000004</v>
      </c>
      <c r="AR498">
        <f t="shared" si="88"/>
        <v>3175.8500000000004</v>
      </c>
    </row>
    <row r="499" spans="1:44">
      <c r="A499" s="44">
        <v>446</v>
      </c>
      <c r="B499" s="32">
        <v>0.86964198401645842</v>
      </c>
      <c r="C499" s="32">
        <f t="shared" si="89"/>
        <v>174</v>
      </c>
      <c r="D499" t="str">
        <f>LOOKUP(B499,'Info Sheet'!$L$2:$L$3,'Info Sheet'!$J$2:$J$3)</f>
        <v>Non-Rainy</v>
      </c>
      <c r="E499">
        <f>IF(D499='Info Sheet'!$J$3,'Info Sheet'!$M$3,'Info Sheet'!$M$2)</f>
        <v>1</v>
      </c>
      <c r="F499">
        <f>ROUNDDOWN(IF((C499*E499)&gt;'Info Sheet'!$B$21,'Info Sheet'!$B$21,(C499*E499)),0)</f>
        <v>174</v>
      </c>
      <c r="G499">
        <f t="shared" si="92"/>
        <v>3975.9</v>
      </c>
      <c r="H499">
        <f t="shared" si="81"/>
        <v>3015.9</v>
      </c>
      <c r="M499" s="44">
        <v>446</v>
      </c>
      <c r="N499" s="32">
        <v>0.87482795000167901</v>
      </c>
      <c r="O499" s="32">
        <f t="shared" si="82"/>
        <v>190</v>
      </c>
      <c r="P499" t="str">
        <f>LOOKUP(N499,'Info Sheet'!$L$2:$L$3,'Info Sheet'!$J$2:$J$3)</f>
        <v>Non-Rainy</v>
      </c>
      <c r="Q499">
        <f>IF(P499='Info Sheet'!$J$3,'Info Sheet'!$M$3,'Info Sheet'!$M$2)</f>
        <v>1</v>
      </c>
      <c r="R499">
        <f>ROUNDDOWN(IF((O499*Q499)&gt;'Info Sheet'!$B$21,'Info Sheet'!$B$21,(O499*Q499)),0)</f>
        <v>188</v>
      </c>
      <c r="S499">
        <f t="shared" si="83"/>
        <v>4295.8</v>
      </c>
      <c r="T499">
        <f t="shared" si="84"/>
        <v>3335.8</v>
      </c>
      <c r="Y499" s="44">
        <v>446</v>
      </c>
      <c r="Z499" s="32">
        <v>0.82751184975169279</v>
      </c>
      <c r="AA499" s="32">
        <f t="shared" si="90"/>
        <v>203</v>
      </c>
      <c r="AB499" t="str">
        <f>LOOKUP(Z499,'Info Sheet'!$L$2:$L$3,'Info Sheet'!$J$2:$J$3)</f>
        <v>Non-Rainy</v>
      </c>
      <c r="AC499">
        <f>IF(AB499='Info Sheet'!$J$3,'Info Sheet'!$M$3,'Info Sheet'!$M$2)</f>
        <v>1</v>
      </c>
      <c r="AD499">
        <f>ROUNDDOWN(IF((AA499*AC499)&gt;'Info Sheet'!$B$21,'Info Sheet'!$B$21,(AA499*AC499)),0)</f>
        <v>188</v>
      </c>
      <c r="AE499">
        <f t="shared" si="85"/>
        <v>4295.8</v>
      </c>
      <c r="AF499">
        <f t="shared" si="86"/>
        <v>3335.8</v>
      </c>
      <c r="AK499" s="44">
        <v>446</v>
      </c>
      <c r="AL499" s="51">
        <v>2.0815460000000001E-2</v>
      </c>
      <c r="AM499" s="32">
        <f t="shared" si="91"/>
        <v>132</v>
      </c>
      <c r="AN499" t="str">
        <f>LOOKUP(AL499,'Info Sheet'!$L$2:$L$3,'Info Sheet'!$J$2:$J$3)</f>
        <v>Rainy, p</v>
      </c>
      <c r="AO499">
        <f>IF(AN499='Info Sheet'!$J$3,'Info Sheet'!$M$3,'Info Sheet'!$M$2)</f>
        <v>0.7</v>
      </c>
      <c r="AP499">
        <f>ROUNDDOWN(IF((AM499*AO499)&gt;'Info Sheet'!$B$21,'Info Sheet'!$B$21,(AM499*AO499)),0)</f>
        <v>92</v>
      </c>
      <c r="AQ499">
        <f t="shared" si="87"/>
        <v>2102.2000000000003</v>
      </c>
      <c r="AR499">
        <f t="shared" si="88"/>
        <v>1142.2000000000003</v>
      </c>
    </row>
    <row r="500" spans="1:44">
      <c r="A500" s="44">
        <v>447</v>
      </c>
      <c r="B500" s="32">
        <v>0.47537418080583138</v>
      </c>
      <c r="C500" s="32">
        <f t="shared" si="89"/>
        <v>155</v>
      </c>
      <c r="D500" t="str">
        <f>LOOKUP(B500,'Info Sheet'!$L$2:$L$3,'Info Sheet'!$J$2:$J$3)</f>
        <v>Non-Rainy</v>
      </c>
      <c r="E500">
        <f>IF(D500='Info Sheet'!$J$3,'Info Sheet'!$M$3,'Info Sheet'!$M$2)</f>
        <v>1</v>
      </c>
      <c r="F500">
        <f>ROUNDDOWN(IF((C500*E500)&gt;'Info Sheet'!$B$21,'Info Sheet'!$B$21,(C500*E500)),0)</f>
        <v>155</v>
      </c>
      <c r="G500">
        <f t="shared" si="92"/>
        <v>3541.75</v>
      </c>
      <c r="H500">
        <f t="shared" si="81"/>
        <v>2581.75</v>
      </c>
      <c r="M500" s="44">
        <v>447</v>
      </c>
      <c r="N500" s="32">
        <v>0.1117394787539292</v>
      </c>
      <c r="O500" s="32">
        <f t="shared" si="82"/>
        <v>150</v>
      </c>
      <c r="P500" t="str">
        <f>LOOKUP(N500,'Info Sheet'!$L$2:$L$3,'Info Sheet'!$J$2:$J$3)</f>
        <v>Rainy, p</v>
      </c>
      <c r="Q500">
        <f>IF(P500='Info Sheet'!$J$3,'Info Sheet'!$M$3,'Info Sheet'!$M$2)</f>
        <v>0.7</v>
      </c>
      <c r="R500">
        <f>ROUNDDOWN(IF((O500*Q500)&gt;'Info Sheet'!$B$21,'Info Sheet'!$B$21,(O500*Q500)),0)</f>
        <v>105</v>
      </c>
      <c r="S500">
        <f t="shared" si="83"/>
        <v>2399.25</v>
      </c>
      <c r="T500">
        <f t="shared" si="84"/>
        <v>1439.25</v>
      </c>
      <c r="Y500" s="44">
        <v>447</v>
      </c>
      <c r="Z500" s="32">
        <v>0.64431275874805383</v>
      </c>
      <c r="AA500" s="32">
        <f t="shared" si="90"/>
        <v>192</v>
      </c>
      <c r="AB500" t="str">
        <f>LOOKUP(Z500,'Info Sheet'!$L$2:$L$3,'Info Sheet'!$J$2:$J$3)</f>
        <v>Non-Rainy</v>
      </c>
      <c r="AC500">
        <f>IF(AB500='Info Sheet'!$J$3,'Info Sheet'!$M$3,'Info Sheet'!$M$2)</f>
        <v>1</v>
      </c>
      <c r="AD500">
        <f>ROUNDDOWN(IF((AA500*AC500)&gt;'Info Sheet'!$B$21,'Info Sheet'!$B$21,(AA500*AC500)),0)</f>
        <v>188</v>
      </c>
      <c r="AE500">
        <f t="shared" si="85"/>
        <v>4295.8</v>
      </c>
      <c r="AF500">
        <f t="shared" si="86"/>
        <v>3335.8</v>
      </c>
      <c r="AK500" s="44">
        <v>447</v>
      </c>
      <c r="AL500" s="51">
        <v>2.9535500000000001E-3</v>
      </c>
      <c r="AM500" s="32">
        <f t="shared" si="91"/>
        <v>120</v>
      </c>
      <c r="AN500" t="str">
        <f>LOOKUP(AL500,'Info Sheet'!$L$2:$L$3,'Info Sheet'!$J$2:$J$3)</f>
        <v>Rainy, p</v>
      </c>
      <c r="AO500">
        <f>IF(AN500='Info Sheet'!$J$3,'Info Sheet'!$M$3,'Info Sheet'!$M$2)</f>
        <v>0.7</v>
      </c>
      <c r="AP500">
        <f>ROUNDDOWN(IF((AM500*AO500)&gt;'Info Sheet'!$B$21,'Info Sheet'!$B$21,(AM500*AO500)),0)</f>
        <v>84</v>
      </c>
      <c r="AQ500">
        <f t="shared" si="87"/>
        <v>1919.4</v>
      </c>
      <c r="AR500">
        <f t="shared" si="88"/>
        <v>959.40000000000009</v>
      </c>
    </row>
    <row r="501" spans="1:44">
      <c r="A501" s="44">
        <v>448</v>
      </c>
      <c r="B501" s="32">
        <v>0.44547778689791651</v>
      </c>
      <c r="C501" s="32">
        <f t="shared" si="89"/>
        <v>153</v>
      </c>
      <c r="D501" t="str">
        <f>LOOKUP(B501,'Info Sheet'!$L$2:$L$3,'Info Sheet'!$J$2:$J$3)</f>
        <v>Non-Rainy</v>
      </c>
      <c r="E501">
        <f>IF(D501='Info Sheet'!$J$3,'Info Sheet'!$M$3,'Info Sheet'!$M$2)</f>
        <v>1</v>
      </c>
      <c r="F501">
        <f>ROUNDDOWN(IF((C501*E501)&gt;'Info Sheet'!$B$21,'Info Sheet'!$B$21,(C501*E501)),0)</f>
        <v>153</v>
      </c>
      <c r="G501">
        <f t="shared" si="92"/>
        <v>3496.05</v>
      </c>
      <c r="H501">
        <f t="shared" si="81"/>
        <v>2536.0500000000002</v>
      </c>
      <c r="M501" s="44">
        <v>448</v>
      </c>
      <c r="N501" s="32">
        <v>0.66253845314462134</v>
      </c>
      <c r="O501" s="32">
        <f t="shared" si="82"/>
        <v>178</v>
      </c>
      <c r="P501" t="str">
        <f>LOOKUP(N501,'Info Sheet'!$L$2:$L$3,'Info Sheet'!$J$2:$J$3)</f>
        <v>Non-Rainy</v>
      </c>
      <c r="Q501">
        <f>IF(P501='Info Sheet'!$J$3,'Info Sheet'!$M$3,'Info Sheet'!$M$2)</f>
        <v>1</v>
      </c>
      <c r="R501">
        <f>ROUNDDOWN(IF((O501*Q501)&gt;'Info Sheet'!$B$21,'Info Sheet'!$B$21,(O501*Q501)),0)</f>
        <v>178</v>
      </c>
      <c r="S501">
        <f t="shared" si="83"/>
        <v>4067.3</v>
      </c>
      <c r="T501">
        <f t="shared" si="84"/>
        <v>3107.3</v>
      </c>
      <c r="Y501" s="44">
        <v>448</v>
      </c>
      <c r="Z501" s="32">
        <v>0.18961699214436201</v>
      </c>
      <c r="AA501" s="32">
        <f t="shared" si="90"/>
        <v>170</v>
      </c>
      <c r="AB501" t="str">
        <f>LOOKUP(Z501,'Info Sheet'!$L$2:$L$3,'Info Sheet'!$J$2:$J$3)</f>
        <v>Rainy, p</v>
      </c>
      <c r="AC501">
        <f>IF(AB501='Info Sheet'!$J$3,'Info Sheet'!$M$3,'Info Sheet'!$M$2)</f>
        <v>0.7</v>
      </c>
      <c r="AD501">
        <f>ROUNDDOWN(IF((AA501*AC501)&gt;'Info Sheet'!$B$21,'Info Sheet'!$B$21,(AA501*AC501)),0)</f>
        <v>119</v>
      </c>
      <c r="AE501">
        <f t="shared" si="85"/>
        <v>2719.15</v>
      </c>
      <c r="AF501">
        <f t="shared" si="86"/>
        <v>1759.15</v>
      </c>
      <c r="AK501" s="44">
        <v>448</v>
      </c>
      <c r="AL501" s="51">
        <v>0.40923936999999999</v>
      </c>
      <c r="AM501" s="32">
        <f t="shared" si="91"/>
        <v>162</v>
      </c>
      <c r="AN501" t="str">
        <f>LOOKUP(AL501,'Info Sheet'!$L$2:$L$3,'Info Sheet'!$J$2:$J$3)</f>
        <v>Non-Rainy</v>
      </c>
      <c r="AO501">
        <f>IF(AN501='Info Sheet'!$J$3,'Info Sheet'!$M$3,'Info Sheet'!$M$2)</f>
        <v>1</v>
      </c>
      <c r="AP501">
        <f>ROUNDDOWN(IF((AM501*AO501)&gt;'Info Sheet'!$B$21,'Info Sheet'!$B$21,(AM501*AO501)),0)</f>
        <v>162</v>
      </c>
      <c r="AQ501">
        <f t="shared" si="87"/>
        <v>3701.7000000000003</v>
      </c>
      <c r="AR501">
        <f t="shared" si="88"/>
        <v>2741.7000000000003</v>
      </c>
    </row>
    <row r="502" spans="1:44">
      <c r="A502" s="44">
        <v>449</v>
      </c>
      <c r="B502" s="32">
        <v>0.30905852315737892</v>
      </c>
      <c r="C502" s="32">
        <f t="shared" si="89"/>
        <v>148</v>
      </c>
      <c r="D502" t="str">
        <f>LOOKUP(B502,'Info Sheet'!$L$2:$L$3,'Info Sheet'!$J$2:$J$3)</f>
        <v>Rainy, p</v>
      </c>
      <c r="E502">
        <f>IF(D502='Info Sheet'!$J$3,'Info Sheet'!$M$3,'Info Sheet'!$M$2)</f>
        <v>0.7</v>
      </c>
      <c r="F502">
        <f>ROUNDDOWN(IF((C502*E502)&gt;'Info Sheet'!$B$21,'Info Sheet'!$B$21,(C502*E502)),0)</f>
        <v>103</v>
      </c>
      <c r="G502">
        <f t="shared" si="92"/>
        <v>2353.5500000000002</v>
      </c>
      <c r="H502">
        <f t="shared" ref="H502:H565" si="93">G502-$J$48</f>
        <v>1393.5500000000002</v>
      </c>
      <c r="M502" s="44">
        <v>449</v>
      </c>
      <c r="N502" s="32">
        <v>0.11948775294499003</v>
      </c>
      <c r="O502" s="32">
        <f t="shared" ref="O502:O565" si="94">ROUNDDOWN(_xlfn.NORM.INV(N502,$M$36,$M$40),0)</f>
        <v>151</v>
      </c>
      <c r="P502" t="str">
        <f>LOOKUP(N502,'Info Sheet'!$L$2:$L$3,'Info Sheet'!$J$2:$J$3)</f>
        <v>Rainy, p</v>
      </c>
      <c r="Q502">
        <f>IF(P502='Info Sheet'!$J$3,'Info Sheet'!$M$3,'Info Sheet'!$M$2)</f>
        <v>0.7</v>
      </c>
      <c r="R502">
        <f>ROUNDDOWN(IF((O502*Q502)&gt;'Info Sheet'!$B$21,'Info Sheet'!$B$21,(O502*Q502)),0)</f>
        <v>105</v>
      </c>
      <c r="S502">
        <f t="shared" ref="S502:S565" si="95">R502*$V$47</f>
        <v>2399.25</v>
      </c>
      <c r="T502">
        <f t="shared" ref="T502:T565" si="96">S502-$V$48</f>
        <v>1439.25</v>
      </c>
      <c r="Y502" s="44">
        <v>449</v>
      </c>
      <c r="Z502" s="32">
        <v>8.8295417020002098E-2</v>
      </c>
      <c r="AA502" s="32">
        <f t="shared" si="90"/>
        <v>162</v>
      </c>
      <c r="AB502" t="str">
        <f>LOOKUP(Z502,'Info Sheet'!$L$2:$L$3,'Info Sheet'!$J$2:$J$3)</f>
        <v>Rainy, p</v>
      </c>
      <c r="AC502">
        <f>IF(AB502='Info Sheet'!$J$3,'Info Sheet'!$M$3,'Info Sheet'!$M$2)</f>
        <v>0.7</v>
      </c>
      <c r="AD502">
        <f>ROUNDDOWN(IF((AA502*AC502)&gt;'Info Sheet'!$B$21,'Info Sheet'!$B$21,(AA502*AC502)),0)</f>
        <v>113</v>
      </c>
      <c r="AE502">
        <f t="shared" ref="AE502:AE565" si="97">AD502*$AH$47</f>
        <v>2582.0500000000002</v>
      </c>
      <c r="AF502">
        <f t="shared" ref="AF502:AF565" si="98">AE502-$AH$48</f>
        <v>1622.0500000000002</v>
      </c>
      <c r="AK502" s="44">
        <v>449</v>
      </c>
      <c r="AL502" s="51">
        <v>0.37915501000000001</v>
      </c>
      <c r="AM502" s="32">
        <f t="shared" si="91"/>
        <v>161</v>
      </c>
      <c r="AN502" t="str">
        <f>LOOKUP(AL502,'Info Sheet'!$L$2:$L$3,'Info Sheet'!$J$2:$J$3)</f>
        <v>Rainy, p</v>
      </c>
      <c r="AO502">
        <f>IF(AN502='Info Sheet'!$J$3,'Info Sheet'!$M$3,'Info Sheet'!$M$2)</f>
        <v>0.7</v>
      </c>
      <c r="AP502">
        <f>ROUNDDOWN(IF((AM502*AO502)&gt;'Info Sheet'!$B$21,'Info Sheet'!$B$21,(AM502*AO502)),0)</f>
        <v>112</v>
      </c>
      <c r="AQ502">
        <f t="shared" ref="AQ502:AQ565" si="99">AP502*$AT$47</f>
        <v>2559.2000000000003</v>
      </c>
      <c r="AR502">
        <f t="shared" ref="AR502:AR565" si="100">AQ502-$AT$48</f>
        <v>1599.2000000000003</v>
      </c>
    </row>
    <row r="503" spans="1:44">
      <c r="A503" s="44">
        <v>450</v>
      </c>
      <c r="B503" s="32">
        <v>1.2860120217774496E-2</v>
      </c>
      <c r="C503" s="32">
        <f t="shared" ref="C503:C566" si="101">ROUNDDOWN(_xlfn.NORM.INV(B503,$B$36,$B$40),0)</f>
        <v>120</v>
      </c>
      <c r="D503" t="str">
        <f>LOOKUP(B503,'Info Sheet'!$L$2:$L$3,'Info Sheet'!$J$2:$J$3)</f>
        <v>Rainy, p</v>
      </c>
      <c r="E503">
        <f>IF(D503='Info Sheet'!$J$3,'Info Sheet'!$M$3,'Info Sheet'!$M$2)</f>
        <v>0.7</v>
      </c>
      <c r="F503">
        <f>ROUNDDOWN(IF((C503*E503)&gt;'Info Sheet'!$B$21,'Info Sheet'!$B$21,(C503*E503)),0)</f>
        <v>84</v>
      </c>
      <c r="G503">
        <f t="shared" si="92"/>
        <v>1919.4</v>
      </c>
      <c r="H503">
        <f t="shared" si="93"/>
        <v>959.40000000000009</v>
      </c>
      <c r="M503" s="44">
        <v>450</v>
      </c>
      <c r="N503" s="32">
        <v>0.83035149114037365</v>
      </c>
      <c r="O503" s="32">
        <f t="shared" si="94"/>
        <v>187</v>
      </c>
      <c r="P503" t="str">
        <f>LOOKUP(N503,'Info Sheet'!$L$2:$L$3,'Info Sheet'!$J$2:$J$3)</f>
        <v>Non-Rainy</v>
      </c>
      <c r="Q503">
        <f>IF(P503='Info Sheet'!$J$3,'Info Sheet'!$M$3,'Info Sheet'!$M$2)</f>
        <v>1</v>
      </c>
      <c r="R503">
        <f>ROUNDDOWN(IF((O503*Q503)&gt;'Info Sheet'!$B$21,'Info Sheet'!$B$21,(O503*Q503)),0)</f>
        <v>187</v>
      </c>
      <c r="S503">
        <f t="shared" si="95"/>
        <v>4272.95</v>
      </c>
      <c r="T503">
        <f t="shared" si="96"/>
        <v>3312.95</v>
      </c>
      <c r="Y503" s="44">
        <v>450</v>
      </c>
      <c r="Z503" s="32">
        <v>0.19698296275099159</v>
      </c>
      <c r="AA503" s="32">
        <f t="shared" ref="AA503:AA566" si="102">ROUNDDOWN(_xlfn.NORM.INV(Z503,$Y$36,$Y$40),0)</f>
        <v>171</v>
      </c>
      <c r="AB503" t="str">
        <f>LOOKUP(Z503,'Info Sheet'!$L$2:$L$3,'Info Sheet'!$J$2:$J$3)</f>
        <v>Rainy, p</v>
      </c>
      <c r="AC503">
        <f>IF(AB503='Info Sheet'!$J$3,'Info Sheet'!$M$3,'Info Sheet'!$M$2)</f>
        <v>0.7</v>
      </c>
      <c r="AD503">
        <f>ROUNDDOWN(IF((AA503*AC503)&gt;'Info Sheet'!$B$21,'Info Sheet'!$B$21,(AA503*AC503)),0)</f>
        <v>119</v>
      </c>
      <c r="AE503">
        <f t="shared" si="97"/>
        <v>2719.15</v>
      </c>
      <c r="AF503">
        <f t="shared" si="98"/>
        <v>1759.15</v>
      </c>
      <c r="AK503" s="44">
        <v>450</v>
      </c>
      <c r="AL503" s="51">
        <v>0.31612681999999998</v>
      </c>
      <c r="AM503" s="32">
        <f t="shared" ref="AM503:AM566" si="103">ROUNDDOWN(_xlfn.NORM.INV(AL503,$AK$36,$AK$40),0)</f>
        <v>158</v>
      </c>
      <c r="AN503" t="str">
        <f>LOOKUP(AL503,'Info Sheet'!$L$2:$L$3,'Info Sheet'!$J$2:$J$3)</f>
        <v>Rainy, p</v>
      </c>
      <c r="AO503">
        <f>IF(AN503='Info Sheet'!$J$3,'Info Sheet'!$M$3,'Info Sheet'!$M$2)</f>
        <v>0.7</v>
      </c>
      <c r="AP503">
        <f>ROUNDDOWN(IF((AM503*AO503)&gt;'Info Sheet'!$B$21,'Info Sheet'!$B$21,(AM503*AO503)),0)</f>
        <v>110</v>
      </c>
      <c r="AQ503">
        <f t="shared" si="99"/>
        <v>2513.5</v>
      </c>
      <c r="AR503">
        <f t="shared" si="100"/>
        <v>1553.5</v>
      </c>
    </row>
    <row r="504" spans="1:44">
      <c r="A504" s="44">
        <v>451</v>
      </c>
      <c r="B504" s="32">
        <v>0.61084122187754153</v>
      </c>
      <c r="C504" s="32">
        <f t="shared" si="101"/>
        <v>160</v>
      </c>
      <c r="D504" t="str">
        <f>LOOKUP(B504,'Info Sheet'!$L$2:$L$3,'Info Sheet'!$J$2:$J$3)</f>
        <v>Non-Rainy</v>
      </c>
      <c r="E504">
        <f>IF(D504='Info Sheet'!$J$3,'Info Sheet'!$M$3,'Info Sheet'!$M$2)</f>
        <v>1</v>
      </c>
      <c r="F504">
        <f>ROUNDDOWN(IF((C504*E504)&gt;'Info Sheet'!$B$21,'Info Sheet'!$B$21,(C504*E504)),0)</f>
        <v>160</v>
      </c>
      <c r="G504">
        <f t="shared" si="92"/>
        <v>3656</v>
      </c>
      <c r="H504">
        <f t="shared" si="93"/>
        <v>2696</v>
      </c>
      <c r="M504" s="44">
        <v>451</v>
      </c>
      <c r="N504" s="32">
        <v>0.61820664917173984</v>
      </c>
      <c r="O504" s="32">
        <f t="shared" si="94"/>
        <v>176</v>
      </c>
      <c r="P504" t="str">
        <f>LOOKUP(N504,'Info Sheet'!$L$2:$L$3,'Info Sheet'!$J$2:$J$3)</f>
        <v>Non-Rainy</v>
      </c>
      <c r="Q504">
        <f>IF(P504='Info Sheet'!$J$3,'Info Sheet'!$M$3,'Info Sheet'!$M$2)</f>
        <v>1</v>
      </c>
      <c r="R504">
        <f>ROUNDDOWN(IF((O504*Q504)&gt;'Info Sheet'!$B$21,'Info Sheet'!$B$21,(O504*Q504)),0)</f>
        <v>176</v>
      </c>
      <c r="S504">
        <f t="shared" si="95"/>
        <v>4021.6000000000004</v>
      </c>
      <c r="T504">
        <f t="shared" si="96"/>
        <v>3061.6000000000004</v>
      </c>
      <c r="Y504" s="44">
        <v>451</v>
      </c>
      <c r="Z504" s="32">
        <v>0.12220567221773249</v>
      </c>
      <c r="AA504" s="32">
        <f t="shared" si="102"/>
        <v>165</v>
      </c>
      <c r="AB504" t="str">
        <f>LOOKUP(Z504,'Info Sheet'!$L$2:$L$3,'Info Sheet'!$J$2:$J$3)</f>
        <v>Rainy, p</v>
      </c>
      <c r="AC504">
        <f>IF(AB504='Info Sheet'!$J$3,'Info Sheet'!$M$3,'Info Sheet'!$M$2)</f>
        <v>0.7</v>
      </c>
      <c r="AD504">
        <f>ROUNDDOWN(IF((AA504*AC504)&gt;'Info Sheet'!$B$21,'Info Sheet'!$B$21,(AA504*AC504)),0)</f>
        <v>115</v>
      </c>
      <c r="AE504">
        <f t="shared" si="97"/>
        <v>2627.75</v>
      </c>
      <c r="AF504">
        <f t="shared" si="98"/>
        <v>1667.75</v>
      </c>
      <c r="AK504" s="44">
        <v>451</v>
      </c>
      <c r="AL504" s="51">
        <v>0.45963749999999998</v>
      </c>
      <c r="AM504" s="32">
        <f t="shared" si="103"/>
        <v>164</v>
      </c>
      <c r="AN504" t="str">
        <f>LOOKUP(AL504,'Info Sheet'!$L$2:$L$3,'Info Sheet'!$J$2:$J$3)</f>
        <v>Non-Rainy</v>
      </c>
      <c r="AO504">
        <f>IF(AN504='Info Sheet'!$J$3,'Info Sheet'!$M$3,'Info Sheet'!$M$2)</f>
        <v>1</v>
      </c>
      <c r="AP504">
        <f>ROUNDDOWN(IF((AM504*AO504)&gt;'Info Sheet'!$B$21,'Info Sheet'!$B$21,(AM504*AO504)),0)</f>
        <v>164</v>
      </c>
      <c r="AQ504">
        <f t="shared" si="99"/>
        <v>3747.4</v>
      </c>
      <c r="AR504">
        <f t="shared" si="100"/>
        <v>2787.4</v>
      </c>
    </row>
    <row r="505" spans="1:44">
      <c r="A505" s="44">
        <v>452</v>
      </c>
      <c r="B505" s="32">
        <v>0.78516173860738347</v>
      </c>
      <c r="C505" s="32">
        <f t="shared" si="101"/>
        <v>168</v>
      </c>
      <c r="D505" t="str">
        <f>LOOKUP(B505,'Info Sheet'!$L$2:$L$3,'Info Sheet'!$J$2:$J$3)</f>
        <v>Non-Rainy</v>
      </c>
      <c r="E505">
        <f>IF(D505='Info Sheet'!$J$3,'Info Sheet'!$M$3,'Info Sheet'!$M$2)</f>
        <v>1</v>
      </c>
      <c r="F505">
        <f>ROUNDDOWN(IF((C505*E505)&gt;'Info Sheet'!$B$21,'Info Sheet'!$B$21,(C505*E505)),0)</f>
        <v>168</v>
      </c>
      <c r="G505">
        <f t="shared" si="92"/>
        <v>3838.8</v>
      </c>
      <c r="H505">
        <f t="shared" si="93"/>
        <v>2878.8</v>
      </c>
      <c r="M505" s="44">
        <v>452</v>
      </c>
      <c r="N505" s="32">
        <v>4.778821705863745E-3</v>
      </c>
      <c r="O505" s="32">
        <f t="shared" si="94"/>
        <v>128</v>
      </c>
      <c r="P505" t="str">
        <f>LOOKUP(N505,'Info Sheet'!$L$2:$L$3,'Info Sheet'!$J$2:$J$3)</f>
        <v>Rainy, p</v>
      </c>
      <c r="Q505">
        <f>IF(P505='Info Sheet'!$J$3,'Info Sheet'!$M$3,'Info Sheet'!$M$2)</f>
        <v>0.7</v>
      </c>
      <c r="R505">
        <f>ROUNDDOWN(IF((O505*Q505)&gt;'Info Sheet'!$B$21,'Info Sheet'!$B$21,(O505*Q505)),0)</f>
        <v>89</v>
      </c>
      <c r="S505">
        <f t="shared" si="95"/>
        <v>2033.65</v>
      </c>
      <c r="T505">
        <f t="shared" si="96"/>
        <v>1073.6500000000001</v>
      </c>
      <c r="Y505" s="44">
        <v>452</v>
      </c>
      <c r="Z505" s="32">
        <v>0.30752643510525945</v>
      </c>
      <c r="AA505" s="32">
        <f t="shared" si="102"/>
        <v>177</v>
      </c>
      <c r="AB505" t="str">
        <f>LOOKUP(Z505,'Info Sheet'!$L$2:$L$3,'Info Sheet'!$J$2:$J$3)</f>
        <v>Rainy, p</v>
      </c>
      <c r="AC505">
        <f>IF(AB505='Info Sheet'!$J$3,'Info Sheet'!$M$3,'Info Sheet'!$M$2)</f>
        <v>0.7</v>
      </c>
      <c r="AD505">
        <f>ROUNDDOWN(IF((AA505*AC505)&gt;'Info Sheet'!$B$21,'Info Sheet'!$B$21,(AA505*AC505)),0)</f>
        <v>123</v>
      </c>
      <c r="AE505">
        <f t="shared" si="97"/>
        <v>2810.55</v>
      </c>
      <c r="AF505">
        <f t="shared" si="98"/>
        <v>1850.5500000000002</v>
      </c>
      <c r="AK505" s="44">
        <v>452</v>
      </c>
      <c r="AL505" s="51">
        <v>0.38214766999999999</v>
      </c>
      <c r="AM505" s="32">
        <f t="shared" si="103"/>
        <v>161</v>
      </c>
      <c r="AN505" t="str">
        <f>LOOKUP(AL505,'Info Sheet'!$L$2:$L$3,'Info Sheet'!$J$2:$J$3)</f>
        <v>Rainy, p</v>
      </c>
      <c r="AO505">
        <f>IF(AN505='Info Sheet'!$J$3,'Info Sheet'!$M$3,'Info Sheet'!$M$2)</f>
        <v>0.7</v>
      </c>
      <c r="AP505">
        <f>ROUNDDOWN(IF((AM505*AO505)&gt;'Info Sheet'!$B$21,'Info Sheet'!$B$21,(AM505*AO505)),0)</f>
        <v>112</v>
      </c>
      <c r="AQ505">
        <f t="shared" si="99"/>
        <v>2559.2000000000003</v>
      </c>
      <c r="AR505">
        <f t="shared" si="100"/>
        <v>1599.2000000000003</v>
      </c>
    </row>
    <row r="506" spans="1:44">
      <c r="A506" s="44">
        <v>453</v>
      </c>
      <c r="B506" s="32">
        <v>4.4816111130895009E-2</v>
      </c>
      <c r="C506" s="32">
        <f t="shared" si="101"/>
        <v>128</v>
      </c>
      <c r="D506" t="str">
        <f>LOOKUP(B506,'Info Sheet'!$L$2:$L$3,'Info Sheet'!$J$2:$J$3)</f>
        <v>Rainy, p</v>
      </c>
      <c r="E506">
        <f>IF(D506='Info Sheet'!$J$3,'Info Sheet'!$M$3,'Info Sheet'!$M$2)</f>
        <v>0.7</v>
      </c>
      <c r="F506">
        <f>ROUNDDOWN(IF((C506*E506)&gt;'Info Sheet'!$B$21,'Info Sheet'!$B$21,(C506*E506)),0)</f>
        <v>89</v>
      </c>
      <c r="G506">
        <f t="shared" si="92"/>
        <v>2033.65</v>
      </c>
      <c r="H506">
        <f t="shared" si="93"/>
        <v>1073.6500000000001</v>
      </c>
      <c r="M506" s="44">
        <v>453</v>
      </c>
      <c r="N506" s="32">
        <v>0.11489690898138294</v>
      </c>
      <c r="O506" s="32">
        <f t="shared" si="94"/>
        <v>151</v>
      </c>
      <c r="P506" t="str">
        <f>LOOKUP(N506,'Info Sheet'!$L$2:$L$3,'Info Sheet'!$J$2:$J$3)</f>
        <v>Rainy, p</v>
      </c>
      <c r="Q506">
        <f>IF(P506='Info Sheet'!$J$3,'Info Sheet'!$M$3,'Info Sheet'!$M$2)</f>
        <v>0.7</v>
      </c>
      <c r="R506">
        <f>ROUNDDOWN(IF((O506*Q506)&gt;'Info Sheet'!$B$21,'Info Sheet'!$B$21,(O506*Q506)),0)</f>
        <v>105</v>
      </c>
      <c r="S506">
        <f t="shared" si="95"/>
        <v>2399.25</v>
      </c>
      <c r="T506">
        <f t="shared" si="96"/>
        <v>1439.25</v>
      </c>
      <c r="Y506" s="44">
        <v>453</v>
      </c>
      <c r="Z506" s="32">
        <v>0.68298934637792386</v>
      </c>
      <c r="AA506" s="32">
        <f t="shared" si="102"/>
        <v>194</v>
      </c>
      <c r="AB506" t="str">
        <f>LOOKUP(Z506,'Info Sheet'!$L$2:$L$3,'Info Sheet'!$J$2:$J$3)</f>
        <v>Non-Rainy</v>
      </c>
      <c r="AC506">
        <f>IF(AB506='Info Sheet'!$J$3,'Info Sheet'!$M$3,'Info Sheet'!$M$2)</f>
        <v>1</v>
      </c>
      <c r="AD506">
        <f>ROUNDDOWN(IF((AA506*AC506)&gt;'Info Sheet'!$B$21,'Info Sheet'!$B$21,(AA506*AC506)),0)</f>
        <v>188</v>
      </c>
      <c r="AE506">
        <f t="shared" si="97"/>
        <v>4295.8</v>
      </c>
      <c r="AF506">
        <f t="shared" si="98"/>
        <v>3335.8</v>
      </c>
      <c r="AK506" s="44">
        <v>453</v>
      </c>
      <c r="AL506" s="51">
        <v>0.19447094000000001</v>
      </c>
      <c r="AM506" s="32">
        <f t="shared" si="103"/>
        <v>152</v>
      </c>
      <c r="AN506" t="str">
        <f>LOOKUP(AL506,'Info Sheet'!$L$2:$L$3,'Info Sheet'!$J$2:$J$3)</f>
        <v>Rainy, p</v>
      </c>
      <c r="AO506">
        <f>IF(AN506='Info Sheet'!$J$3,'Info Sheet'!$M$3,'Info Sheet'!$M$2)</f>
        <v>0.7</v>
      </c>
      <c r="AP506">
        <f>ROUNDDOWN(IF((AM506*AO506)&gt;'Info Sheet'!$B$21,'Info Sheet'!$B$21,(AM506*AO506)),0)</f>
        <v>106</v>
      </c>
      <c r="AQ506">
        <f t="shared" si="99"/>
        <v>2422.1000000000004</v>
      </c>
      <c r="AR506">
        <f t="shared" si="100"/>
        <v>1462.1000000000004</v>
      </c>
    </row>
    <row r="507" spans="1:44">
      <c r="A507" s="44">
        <v>454</v>
      </c>
      <c r="B507" s="32">
        <v>0.72416987372978658</v>
      </c>
      <c r="C507" s="32">
        <f t="shared" si="101"/>
        <v>165</v>
      </c>
      <c r="D507" t="str">
        <f>LOOKUP(B507,'Info Sheet'!$L$2:$L$3,'Info Sheet'!$J$2:$J$3)</f>
        <v>Non-Rainy</v>
      </c>
      <c r="E507">
        <f>IF(D507='Info Sheet'!$J$3,'Info Sheet'!$M$3,'Info Sheet'!$M$2)</f>
        <v>1</v>
      </c>
      <c r="F507">
        <f>ROUNDDOWN(IF((C507*E507)&gt;'Info Sheet'!$B$21,'Info Sheet'!$B$21,(C507*E507)),0)</f>
        <v>165</v>
      </c>
      <c r="G507">
        <f t="shared" si="92"/>
        <v>3770.2500000000005</v>
      </c>
      <c r="H507">
        <f t="shared" si="93"/>
        <v>2810.2500000000005</v>
      </c>
      <c r="M507" s="44">
        <v>454</v>
      </c>
      <c r="N507" s="32">
        <v>0.6420442907259557</v>
      </c>
      <c r="O507" s="32">
        <f t="shared" si="94"/>
        <v>177</v>
      </c>
      <c r="P507" t="str">
        <f>LOOKUP(N507,'Info Sheet'!$L$2:$L$3,'Info Sheet'!$J$2:$J$3)</f>
        <v>Non-Rainy</v>
      </c>
      <c r="Q507">
        <f>IF(P507='Info Sheet'!$J$3,'Info Sheet'!$M$3,'Info Sheet'!$M$2)</f>
        <v>1</v>
      </c>
      <c r="R507">
        <f>ROUNDDOWN(IF((O507*Q507)&gt;'Info Sheet'!$B$21,'Info Sheet'!$B$21,(O507*Q507)),0)</f>
        <v>177</v>
      </c>
      <c r="S507">
        <f t="shared" si="95"/>
        <v>4044.4500000000003</v>
      </c>
      <c r="T507">
        <f t="shared" si="96"/>
        <v>3084.4500000000003</v>
      </c>
      <c r="Y507" s="44">
        <v>454</v>
      </c>
      <c r="Z507" s="32">
        <v>0.71689752729194811</v>
      </c>
      <c r="AA507" s="32">
        <f t="shared" si="102"/>
        <v>196</v>
      </c>
      <c r="AB507" t="str">
        <f>LOOKUP(Z507,'Info Sheet'!$L$2:$L$3,'Info Sheet'!$J$2:$J$3)</f>
        <v>Non-Rainy</v>
      </c>
      <c r="AC507">
        <f>IF(AB507='Info Sheet'!$J$3,'Info Sheet'!$M$3,'Info Sheet'!$M$2)</f>
        <v>1</v>
      </c>
      <c r="AD507">
        <f>ROUNDDOWN(IF((AA507*AC507)&gt;'Info Sheet'!$B$21,'Info Sheet'!$B$21,(AA507*AC507)),0)</f>
        <v>188</v>
      </c>
      <c r="AE507">
        <f t="shared" si="97"/>
        <v>4295.8</v>
      </c>
      <c r="AF507">
        <f t="shared" si="98"/>
        <v>3335.8</v>
      </c>
      <c r="AK507" s="44">
        <v>454</v>
      </c>
      <c r="AL507" s="51">
        <v>0.30500804999999998</v>
      </c>
      <c r="AM507" s="32">
        <f t="shared" si="103"/>
        <v>157</v>
      </c>
      <c r="AN507" t="str">
        <f>LOOKUP(AL507,'Info Sheet'!$L$2:$L$3,'Info Sheet'!$J$2:$J$3)</f>
        <v>Rainy, p</v>
      </c>
      <c r="AO507">
        <f>IF(AN507='Info Sheet'!$J$3,'Info Sheet'!$M$3,'Info Sheet'!$M$2)</f>
        <v>0.7</v>
      </c>
      <c r="AP507">
        <f>ROUNDDOWN(IF((AM507*AO507)&gt;'Info Sheet'!$B$21,'Info Sheet'!$B$21,(AM507*AO507)),0)</f>
        <v>109</v>
      </c>
      <c r="AQ507">
        <f t="shared" si="99"/>
        <v>2490.65</v>
      </c>
      <c r="AR507">
        <f t="shared" si="100"/>
        <v>1530.65</v>
      </c>
    </row>
    <row r="508" spans="1:44">
      <c r="A508" s="44">
        <v>455</v>
      </c>
      <c r="B508" s="32">
        <v>0.43673923577233154</v>
      </c>
      <c r="C508" s="32">
        <f t="shared" si="101"/>
        <v>153</v>
      </c>
      <c r="D508" t="str">
        <f>LOOKUP(B508,'Info Sheet'!$L$2:$L$3,'Info Sheet'!$J$2:$J$3)</f>
        <v>Non-Rainy</v>
      </c>
      <c r="E508">
        <f>IF(D508='Info Sheet'!$J$3,'Info Sheet'!$M$3,'Info Sheet'!$M$2)</f>
        <v>1</v>
      </c>
      <c r="F508">
        <f>ROUNDDOWN(IF((C508*E508)&gt;'Info Sheet'!$B$21,'Info Sheet'!$B$21,(C508*E508)),0)</f>
        <v>153</v>
      </c>
      <c r="G508">
        <f t="shared" si="92"/>
        <v>3496.05</v>
      </c>
      <c r="H508">
        <f t="shared" si="93"/>
        <v>2536.0500000000002</v>
      </c>
      <c r="M508" s="44">
        <v>455</v>
      </c>
      <c r="N508" s="32">
        <v>0.58046915891976969</v>
      </c>
      <c r="O508" s="32">
        <f t="shared" si="94"/>
        <v>174</v>
      </c>
      <c r="P508" t="str">
        <f>LOOKUP(N508,'Info Sheet'!$L$2:$L$3,'Info Sheet'!$J$2:$J$3)</f>
        <v>Non-Rainy</v>
      </c>
      <c r="Q508">
        <f>IF(P508='Info Sheet'!$J$3,'Info Sheet'!$M$3,'Info Sheet'!$M$2)</f>
        <v>1</v>
      </c>
      <c r="R508">
        <f>ROUNDDOWN(IF((O508*Q508)&gt;'Info Sheet'!$B$21,'Info Sheet'!$B$21,(O508*Q508)),0)</f>
        <v>174</v>
      </c>
      <c r="S508">
        <f t="shared" si="95"/>
        <v>3975.9</v>
      </c>
      <c r="T508">
        <f t="shared" si="96"/>
        <v>3015.9</v>
      </c>
      <c r="Y508" s="44">
        <v>455</v>
      </c>
      <c r="Z508" s="32">
        <v>0.56337227981802418</v>
      </c>
      <c r="AA508" s="32">
        <f t="shared" si="102"/>
        <v>189</v>
      </c>
      <c r="AB508" t="str">
        <f>LOOKUP(Z508,'Info Sheet'!$L$2:$L$3,'Info Sheet'!$J$2:$J$3)</f>
        <v>Non-Rainy</v>
      </c>
      <c r="AC508">
        <f>IF(AB508='Info Sheet'!$J$3,'Info Sheet'!$M$3,'Info Sheet'!$M$2)</f>
        <v>1</v>
      </c>
      <c r="AD508">
        <f>ROUNDDOWN(IF((AA508*AC508)&gt;'Info Sheet'!$B$21,'Info Sheet'!$B$21,(AA508*AC508)),0)</f>
        <v>188</v>
      </c>
      <c r="AE508">
        <f t="shared" si="97"/>
        <v>4295.8</v>
      </c>
      <c r="AF508">
        <f t="shared" si="98"/>
        <v>3335.8</v>
      </c>
      <c r="AK508" s="44">
        <v>455</v>
      </c>
      <c r="AL508" s="51">
        <v>8.5765750000000002E-2</v>
      </c>
      <c r="AM508" s="32">
        <f t="shared" si="103"/>
        <v>143</v>
      </c>
      <c r="AN508" t="str">
        <f>LOOKUP(AL508,'Info Sheet'!$L$2:$L$3,'Info Sheet'!$J$2:$J$3)</f>
        <v>Rainy, p</v>
      </c>
      <c r="AO508">
        <f>IF(AN508='Info Sheet'!$J$3,'Info Sheet'!$M$3,'Info Sheet'!$M$2)</f>
        <v>0.7</v>
      </c>
      <c r="AP508">
        <f>ROUNDDOWN(IF((AM508*AO508)&gt;'Info Sheet'!$B$21,'Info Sheet'!$B$21,(AM508*AO508)),0)</f>
        <v>100</v>
      </c>
      <c r="AQ508">
        <f t="shared" si="99"/>
        <v>2285</v>
      </c>
      <c r="AR508">
        <f t="shared" si="100"/>
        <v>1325</v>
      </c>
    </row>
    <row r="509" spans="1:44">
      <c r="A509" s="44">
        <v>456</v>
      </c>
      <c r="B509" s="32">
        <v>0.82390459455289955</v>
      </c>
      <c r="C509" s="32">
        <f t="shared" si="101"/>
        <v>170</v>
      </c>
      <c r="D509" t="str">
        <f>LOOKUP(B509,'Info Sheet'!$L$2:$L$3,'Info Sheet'!$J$2:$J$3)</f>
        <v>Non-Rainy</v>
      </c>
      <c r="E509">
        <f>IF(D509='Info Sheet'!$J$3,'Info Sheet'!$M$3,'Info Sheet'!$M$2)</f>
        <v>1</v>
      </c>
      <c r="F509">
        <f>ROUNDDOWN(IF((C509*E509)&gt;'Info Sheet'!$B$21,'Info Sheet'!$B$21,(C509*E509)),0)</f>
        <v>170</v>
      </c>
      <c r="G509">
        <f t="shared" si="92"/>
        <v>3884.5000000000005</v>
      </c>
      <c r="H509">
        <f t="shared" si="93"/>
        <v>2924.5000000000005</v>
      </c>
      <c r="M509" s="44">
        <v>456</v>
      </c>
      <c r="N509" s="32">
        <v>0.57310107857193715</v>
      </c>
      <c r="O509" s="32">
        <f t="shared" si="94"/>
        <v>174</v>
      </c>
      <c r="P509" t="str">
        <f>LOOKUP(N509,'Info Sheet'!$L$2:$L$3,'Info Sheet'!$J$2:$J$3)</f>
        <v>Non-Rainy</v>
      </c>
      <c r="Q509">
        <f>IF(P509='Info Sheet'!$J$3,'Info Sheet'!$M$3,'Info Sheet'!$M$2)</f>
        <v>1</v>
      </c>
      <c r="R509">
        <f>ROUNDDOWN(IF((O509*Q509)&gt;'Info Sheet'!$B$21,'Info Sheet'!$B$21,(O509*Q509)),0)</f>
        <v>174</v>
      </c>
      <c r="S509">
        <f t="shared" si="95"/>
        <v>3975.9</v>
      </c>
      <c r="T509">
        <f t="shared" si="96"/>
        <v>3015.9</v>
      </c>
      <c r="Y509" s="44">
        <v>456</v>
      </c>
      <c r="Z509" s="32">
        <v>0.79535589107427862</v>
      </c>
      <c r="AA509" s="32">
        <f t="shared" si="102"/>
        <v>201</v>
      </c>
      <c r="AB509" t="str">
        <f>LOOKUP(Z509,'Info Sheet'!$L$2:$L$3,'Info Sheet'!$J$2:$J$3)</f>
        <v>Non-Rainy</v>
      </c>
      <c r="AC509">
        <f>IF(AB509='Info Sheet'!$J$3,'Info Sheet'!$M$3,'Info Sheet'!$M$2)</f>
        <v>1</v>
      </c>
      <c r="AD509">
        <f>ROUNDDOWN(IF((AA509*AC509)&gt;'Info Sheet'!$B$21,'Info Sheet'!$B$21,(AA509*AC509)),0)</f>
        <v>188</v>
      </c>
      <c r="AE509">
        <f t="shared" si="97"/>
        <v>4295.8</v>
      </c>
      <c r="AF509">
        <f t="shared" si="98"/>
        <v>3335.8</v>
      </c>
      <c r="AK509" s="44">
        <v>456</v>
      </c>
      <c r="AL509" s="51">
        <v>0.86496028000000003</v>
      </c>
      <c r="AM509" s="32">
        <f t="shared" si="103"/>
        <v>184</v>
      </c>
      <c r="AN509" t="str">
        <f>LOOKUP(AL509,'Info Sheet'!$L$2:$L$3,'Info Sheet'!$J$2:$J$3)</f>
        <v>Non-Rainy</v>
      </c>
      <c r="AO509">
        <f>IF(AN509='Info Sheet'!$J$3,'Info Sheet'!$M$3,'Info Sheet'!$M$2)</f>
        <v>1</v>
      </c>
      <c r="AP509">
        <f>ROUNDDOWN(IF((AM509*AO509)&gt;'Info Sheet'!$B$21,'Info Sheet'!$B$21,(AM509*AO509)),0)</f>
        <v>184</v>
      </c>
      <c r="AQ509">
        <f t="shared" si="99"/>
        <v>4204.4000000000005</v>
      </c>
      <c r="AR509">
        <f t="shared" si="100"/>
        <v>3244.4000000000005</v>
      </c>
    </row>
    <row r="510" spans="1:44">
      <c r="A510" s="44">
        <v>457</v>
      </c>
      <c r="B510" s="32">
        <v>0.36214161090059438</v>
      </c>
      <c r="C510" s="32">
        <f t="shared" si="101"/>
        <v>150</v>
      </c>
      <c r="D510" t="str">
        <f>LOOKUP(B510,'Info Sheet'!$L$2:$L$3,'Info Sheet'!$J$2:$J$3)</f>
        <v>Rainy, p</v>
      </c>
      <c r="E510">
        <f>IF(D510='Info Sheet'!$J$3,'Info Sheet'!$M$3,'Info Sheet'!$M$2)</f>
        <v>0.7</v>
      </c>
      <c r="F510">
        <f>ROUNDDOWN(IF((C510*E510)&gt;'Info Sheet'!$B$21,'Info Sheet'!$B$21,(C510*E510)),0)</f>
        <v>105</v>
      </c>
      <c r="G510">
        <f t="shared" si="92"/>
        <v>2399.25</v>
      </c>
      <c r="H510">
        <f t="shared" si="93"/>
        <v>1439.25</v>
      </c>
      <c r="M510" s="44">
        <v>457</v>
      </c>
      <c r="N510" s="32">
        <v>0.98824257877608768</v>
      </c>
      <c r="O510" s="32">
        <f t="shared" si="94"/>
        <v>208</v>
      </c>
      <c r="P510" t="str">
        <f>LOOKUP(N510,'Info Sheet'!$L$2:$L$3,'Info Sheet'!$J$2:$J$3)</f>
        <v>Non-Rainy</v>
      </c>
      <c r="Q510">
        <f>IF(P510='Info Sheet'!$J$3,'Info Sheet'!$M$3,'Info Sheet'!$M$2)</f>
        <v>1</v>
      </c>
      <c r="R510">
        <f>ROUNDDOWN(IF((O510*Q510)&gt;'Info Sheet'!$B$21,'Info Sheet'!$B$21,(O510*Q510)),0)</f>
        <v>188</v>
      </c>
      <c r="S510">
        <f t="shared" si="95"/>
        <v>4295.8</v>
      </c>
      <c r="T510">
        <f t="shared" si="96"/>
        <v>3335.8</v>
      </c>
      <c r="Y510" s="44">
        <v>457</v>
      </c>
      <c r="Z510" s="32">
        <v>0.55723605883058858</v>
      </c>
      <c r="AA510" s="32">
        <f t="shared" si="102"/>
        <v>188</v>
      </c>
      <c r="AB510" t="str">
        <f>LOOKUP(Z510,'Info Sheet'!$L$2:$L$3,'Info Sheet'!$J$2:$J$3)</f>
        <v>Non-Rainy</v>
      </c>
      <c r="AC510">
        <f>IF(AB510='Info Sheet'!$J$3,'Info Sheet'!$M$3,'Info Sheet'!$M$2)</f>
        <v>1</v>
      </c>
      <c r="AD510">
        <f>ROUNDDOWN(IF((AA510*AC510)&gt;'Info Sheet'!$B$21,'Info Sheet'!$B$21,(AA510*AC510)),0)</f>
        <v>188</v>
      </c>
      <c r="AE510">
        <f t="shared" si="97"/>
        <v>4295.8</v>
      </c>
      <c r="AF510">
        <f t="shared" si="98"/>
        <v>3335.8</v>
      </c>
      <c r="AK510" s="44">
        <v>457</v>
      </c>
      <c r="AL510" s="51">
        <v>0.98886114000000003</v>
      </c>
      <c r="AM510" s="32">
        <f t="shared" si="103"/>
        <v>204</v>
      </c>
      <c r="AN510" t="str">
        <f>LOOKUP(AL510,'Info Sheet'!$L$2:$L$3,'Info Sheet'!$J$2:$J$3)</f>
        <v>Non-Rainy</v>
      </c>
      <c r="AO510">
        <f>IF(AN510='Info Sheet'!$J$3,'Info Sheet'!$M$3,'Info Sheet'!$M$2)</f>
        <v>1</v>
      </c>
      <c r="AP510">
        <f>ROUNDDOWN(IF((AM510*AO510)&gt;'Info Sheet'!$B$21,'Info Sheet'!$B$21,(AM510*AO510)),0)</f>
        <v>188</v>
      </c>
      <c r="AQ510">
        <f t="shared" si="99"/>
        <v>4295.8</v>
      </c>
      <c r="AR510">
        <f t="shared" si="100"/>
        <v>3335.8</v>
      </c>
    </row>
    <row r="511" spans="1:44">
      <c r="A511" s="44">
        <v>458</v>
      </c>
      <c r="B511" s="32">
        <v>0.47462405656752349</v>
      </c>
      <c r="C511" s="32">
        <f t="shared" si="101"/>
        <v>154</v>
      </c>
      <c r="D511" t="str">
        <f>LOOKUP(B511,'Info Sheet'!$L$2:$L$3,'Info Sheet'!$J$2:$J$3)</f>
        <v>Non-Rainy</v>
      </c>
      <c r="E511">
        <f>IF(D511='Info Sheet'!$J$3,'Info Sheet'!$M$3,'Info Sheet'!$M$2)</f>
        <v>1</v>
      </c>
      <c r="F511">
        <f>ROUNDDOWN(IF((C511*E511)&gt;'Info Sheet'!$B$21,'Info Sheet'!$B$21,(C511*E511)),0)</f>
        <v>154</v>
      </c>
      <c r="G511">
        <f t="shared" si="92"/>
        <v>3518.9</v>
      </c>
      <c r="H511">
        <f t="shared" si="93"/>
        <v>2558.9</v>
      </c>
      <c r="M511" s="44">
        <v>458</v>
      </c>
      <c r="N511" s="32">
        <v>0.27003006930894846</v>
      </c>
      <c r="O511" s="32">
        <f t="shared" si="94"/>
        <v>161</v>
      </c>
      <c r="P511" t="str">
        <f>LOOKUP(N511,'Info Sheet'!$L$2:$L$3,'Info Sheet'!$J$2:$J$3)</f>
        <v>Rainy, p</v>
      </c>
      <c r="Q511">
        <f>IF(P511='Info Sheet'!$J$3,'Info Sheet'!$M$3,'Info Sheet'!$M$2)</f>
        <v>0.7</v>
      </c>
      <c r="R511">
        <f>ROUNDDOWN(IF((O511*Q511)&gt;'Info Sheet'!$B$21,'Info Sheet'!$B$21,(O511*Q511)),0)</f>
        <v>112</v>
      </c>
      <c r="S511">
        <f t="shared" si="95"/>
        <v>2559.2000000000003</v>
      </c>
      <c r="T511">
        <f t="shared" si="96"/>
        <v>1599.2000000000003</v>
      </c>
      <c r="Y511" s="44">
        <v>458</v>
      </c>
      <c r="Z511" s="32">
        <v>0.53523708799403058</v>
      </c>
      <c r="AA511" s="32">
        <f t="shared" si="102"/>
        <v>187</v>
      </c>
      <c r="AB511" t="str">
        <f>LOOKUP(Z511,'Info Sheet'!$L$2:$L$3,'Info Sheet'!$J$2:$J$3)</f>
        <v>Non-Rainy</v>
      </c>
      <c r="AC511">
        <f>IF(AB511='Info Sheet'!$J$3,'Info Sheet'!$M$3,'Info Sheet'!$M$2)</f>
        <v>1</v>
      </c>
      <c r="AD511">
        <f>ROUNDDOWN(IF((AA511*AC511)&gt;'Info Sheet'!$B$21,'Info Sheet'!$B$21,(AA511*AC511)),0)</f>
        <v>187</v>
      </c>
      <c r="AE511">
        <f t="shared" si="97"/>
        <v>4272.95</v>
      </c>
      <c r="AF511">
        <f t="shared" si="98"/>
        <v>3312.95</v>
      </c>
      <c r="AK511" s="44">
        <v>458</v>
      </c>
      <c r="AL511" s="51">
        <v>0.43808952000000001</v>
      </c>
      <c r="AM511" s="32">
        <f t="shared" si="103"/>
        <v>163</v>
      </c>
      <c r="AN511" t="str">
        <f>LOOKUP(AL511,'Info Sheet'!$L$2:$L$3,'Info Sheet'!$J$2:$J$3)</f>
        <v>Non-Rainy</v>
      </c>
      <c r="AO511">
        <f>IF(AN511='Info Sheet'!$J$3,'Info Sheet'!$M$3,'Info Sheet'!$M$2)</f>
        <v>1</v>
      </c>
      <c r="AP511">
        <f>ROUNDDOWN(IF((AM511*AO511)&gt;'Info Sheet'!$B$21,'Info Sheet'!$B$21,(AM511*AO511)),0)</f>
        <v>163</v>
      </c>
      <c r="AQ511">
        <f t="shared" si="99"/>
        <v>3724.55</v>
      </c>
      <c r="AR511">
        <f t="shared" si="100"/>
        <v>2764.55</v>
      </c>
    </row>
    <row r="512" spans="1:44">
      <c r="A512" s="44">
        <v>459</v>
      </c>
      <c r="B512" s="32">
        <v>0.81493200517067999</v>
      </c>
      <c r="C512" s="32">
        <f t="shared" si="101"/>
        <v>170</v>
      </c>
      <c r="D512" t="str">
        <f>LOOKUP(B512,'Info Sheet'!$L$2:$L$3,'Info Sheet'!$J$2:$J$3)</f>
        <v>Non-Rainy</v>
      </c>
      <c r="E512">
        <f>IF(D512='Info Sheet'!$J$3,'Info Sheet'!$M$3,'Info Sheet'!$M$2)</f>
        <v>1</v>
      </c>
      <c r="F512">
        <f>ROUNDDOWN(IF((C512*E512)&gt;'Info Sheet'!$B$21,'Info Sheet'!$B$21,(C512*E512)),0)</f>
        <v>170</v>
      </c>
      <c r="G512">
        <f t="shared" ref="G512:G575" si="104">F512*$J$47</f>
        <v>3884.5000000000005</v>
      </c>
      <c r="H512">
        <f t="shared" si="93"/>
        <v>2924.5000000000005</v>
      </c>
      <c r="M512" s="44">
        <v>459</v>
      </c>
      <c r="N512" s="32">
        <v>0.73128306673181465</v>
      </c>
      <c r="O512" s="32">
        <f t="shared" si="94"/>
        <v>181</v>
      </c>
      <c r="P512" t="str">
        <f>LOOKUP(N512,'Info Sheet'!$L$2:$L$3,'Info Sheet'!$J$2:$J$3)</f>
        <v>Non-Rainy</v>
      </c>
      <c r="Q512">
        <f>IF(P512='Info Sheet'!$J$3,'Info Sheet'!$M$3,'Info Sheet'!$M$2)</f>
        <v>1</v>
      </c>
      <c r="R512">
        <f>ROUNDDOWN(IF((O512*Q512)&gt;'Info Sheet'!$B$21,'Info Sheet'!$B$21,(O512*Q512)),0)</f>
        <v>181</v>
      </c>
      <c r="S512">
        <f t="shared" si="95"/>
        <v>4135.8500000000004</v>
      </c>
      <c r="T512">
        <f t="shared" si="96"/>
        <v>3175.8500000000004</v>
      </c>
      <c r="Y512" s="44">
        <v>459</v>
      </c>
      <c r="Z512" s="32">
        <v>0.75978023177120091</v>
      </c>
      <c r="AA512" s="32">
        <f t="shared" si="102"/>
        <v>198</v>
      </c>
      <c r="AB512" t="str">
        <f>LOOKUP(Z512,'Info Sheet'!$L$2:$L$3,'Info Sheet'!$J$2:$J$3)</f>
        <v>Non-Rainy</v>
      </c>
      <c r="AC512">
        <f>IF(AB512='Info Sheet'!$J$3,'Info Sheet'!$M$3,'Info Sheet'!$M$2)</f>
        <v>1</v>
      </c>
      <c r="AD512">
        <f>ROUNDDOWN(IF((AA512*AC512)&gt;'Info Sheet'!$B$21,'Info Sheet'!$B$21,(AA512*AC512)),0)</f>
        <v>188</v>
      </c>
      <c r="AE512">
        <f t="shared" si="97"/>
        <v>4295.8</v>
      </c>
      <c r="AF512">
        <f t="shared" si="98"/>
        <v>3335.8</v>
      </c>
      <c r="AK512" s="44">
        <v>459</v>
      </c>
      <c r="AL512" s="51">
        <v>0.56251664999999995</v>
      </c>
      <c r="AM512" s="32">
        <f t="shared" si="103"/>
        <v>168</v>
      </c>
      <c r="AN512" t="str">
        <f>LOOKUP(AL512,'Info Sheet'!$L$2:$L$3,'Info Sheet'!$J$2:$J$3)</f>
        <v>Non-Rainy</v>
      </c>
      <c r="AO512">
        <f>IF(AN512='Info Sheet'!$J$3,'Info Sheet'!$M$3,'Info Sheet'!$M$2)</f>
        <v>1</v>
      </c>
      <c r="AP512">
        <f>ROUNDDOWN(IF((AM512*AO512)&gt;'Info Sheet'!$B$21,'Info Sheet'!$B$21,(AM512*AO512)),0)</f>
        <v>168</v>
      </c>
      <c r="AQ512">
        <f t="shared" si="99"/>
        <v>3838.8</v>
      </c>
      <c r="AR512">
        <f t="shared" si="100"/>
        <v>2878.8</v>
      </c>
    </row>
    <row r="513" spans="1:44">
      <c r="A513" s="44">
        <v>460</v>
      </c>
      <c r="B513" s="32">
        <v>0.43562046404400334</v>
      </c>
      <c r="C513" s="32">
        <f t="shared" si="101"/>
        <v>153</v>
      </c>
      <c r="D513" t="str">
        <f>LOOKUP(B513,'Info Sheet'!$L$2:$L$3,'Info Sheet'!$J$2:$J$3)</f>
        <v>Non-Rainy</v>
      </c>
      <c r="E513">
        <f>IF(D513='Info Sheet'!$J$3,'Info Sheet'!$M$3,'Info Sheet'!$M$2)</f>
        <v>1</v>
      </c>
      <c r="F513">
        <f>ROUNDDOWN(IF((C513*E513)&gt;'Info Sheet'!$B$21,'Info Sheet'!$B$21,(C513*E513)),0)</f>
        <v>153</v>
      </c>
      <c r="G513">
        <f t="shared" si="104"/>
        <v>3496.05</v>
      </c>
      <c r="H513">
        <f t="shared" si="93"/>
        <v>2536.0500000000002</v>
      </c>
      <c r="M513" s="44">
        <v>460</v>
      </c>
      <c r="N513" s="32">
        <v>0.50974686221228926</v>
      </c>
      <c r="O513" s="32">
        <f t="shared" si="94"/>
        <v>171</v>
      </c>
      <c r="P513" t="str">
        <f>LOOKUP(N513,'Info Sheet'!$L$2:$L$3,'Info Sheet'!$J$2:$J$3)</f>
        <v>Non-Rainy</v>
      </c>
      <c r="Q513">
        <f>IF(P513='Info Sheet'!$J$3,'Info Sheet'!$M$3,'Info Sheet'!$M$2)</f>
        <v>1</v>
      </c>
      <c r="R513">
        <f>ROUNDDOWN(IF((O513*Q513)&gt;'Info Sheet'!$B$21,'Info Sheet'!$B$21,(O513*Q513)),0)</f>
        <v>171</v>
      </c>
      <c r="S513">
        <f t="shared" si="95"/>
        <v>3907.3500000000004</v>
      </c>
      <c r="T513">
        <f t="shared" si="96"/>
        <v>2947.3500000000004</v>
      </c>
      <c r="Y513" s="44">
        <v>460</v>
      </c>
      <c r="Z513" s="32">
        <v>0.82261175649936036</v>
      </c>
      <c r="AA513" s="32">
        <f t="shared" si="102"/>
        <v>202</v>
      </c>
      <c r="AB513" t="str">
        <f>LOOKUP(Z513,'Info Sheet'!$L$2:$L$3,'Info Sheet'!$J$2:$J$3)</f>
        <v>Non-Rainy</v>
      </c>
      <c r="AC513">
        <f>IF(AB513='Info Sheet'!$J$3,'Info Sheet'!$M$3,'Info Sheet'!$M$2)</f>
        <v>1</v>
      </c>
      <c r="AD513">
        <f>ROUNDDOWN(IF((AA513*AC513)&gt;'Info Sheet'!$B$21,'Info Sheet'!$B$21,(AA513*AC513)),0)</f>
        <v>188</v>
      </c>
      <c r="AE513">
        <f t="shared" si="97"/>
        <v>4295.8</v>
      </c>
      <c r="AF513">
        <f t="shared" si="98"/>
        <v>3335.8</v>
      </c>
      <c r="AK513" s="44">
        <v>460</v>
      </c>
      <c r="AL513" s="51">
        <v>0.56653951999999996</v>
      </c>
      <c r="AM513" s="32">
        <f t="shared" si="103"/>
        <v>169</v>
      </c>
      <c r="AN513" t="str">
        <f>LOOKUP(AL513,'Info Sheet'!$L$2:$L$3,'Info Sheet'!$J$2:$J$3)</f>
        <v>Non-Rainy</v>
      </c>
      <c r="AO513">
        <f>IF(AN513='Info Sheet'!$J$3,'Info Sheet'!$M$3,'Info Sheet'!$M$2)</f>
        <v>1</v>
      </c>
      <c r="AP513">
        <f>ROUNDDOWN(IF((AM513*AO513)&gt;'Info Sheet'!$B$21,'Info Sheet'!$B$21,(AM513*AO513)),0)</f>
        <v>169</v>
      </c>
      <c r="AQ513">
        <f t="shared" si="99"/>
        <v>3861.65</v>
      </c>
      <c r="AR513">
        <f t="shared" si="100"/>
        <v>2901.65</v>
      </c>
    </row>
    <row r="514" spans="1:44">
      <c r="A514" s="44">
        <v>461</v>
      </c>
      <c r="B514" s="32">
        <v>0.51203904494591013</v>
      </c>
      <c r="C514" s="32">
        <f t="shared" si="101"/>
        <v>156</v>
      </c>
      <c r="D514" t="str">
        <f>LOOKUP(B514,'Info Sheet'!$L$2:$L$3,'Info Sheet'!$J$2:$J$3)</f>
        <v>Non-Rainy</v>
      </c>
      <c r="E514">
        <f>IF(D514='Info Sheet'!$J$3,'Info Sheet'!$M$3,'Info Sheet'!$M$2)</f>
        <v>1</v>
      </c>
      <c r="F514">
        <f>ROUNDDOWN(IF((C514*E514)&gt;'Info Sheet'!$B$21,'Info Sheet'!$B$21,(C514*E514)),0)</f>
        <v>156</v>
      </c>
      <c r="G514">
        <f t="shared" si="104"/>
        <v>3564.6000000000004</v>
      </c>
      <c r="H514">
        <f t="shared" si="93"/>
        <v>2604.6000000000004</v>
      </c>
      <c r="M514" s="44">
        <v>461</v>
      </c>
      <c r="N514" s="32">
        <v>0.44535942565756104</v>
      </c>
      <c r="O514" s="32">
        <f t="shared" si="94"/>
        <v>168</v>
      </c>
      <c r="P514" t="str">
        <f>LOOKUP(N514,'Info Sheet'!$L$2:$L$3,'Info Sheet'!$J$2:$J$3)</f>
        <v>Non-Rainy</v>
      </c>
      <c r="Q514">
        <f>IF(P514='Info Sheet'!$J$3,'Info Sheet'!$M$3,'Info Sheet'!$M$2)</f>
        <v>1</v>
      </c>
      <c r="R514">
        <f>ROUNDDOWN(IF((O514*Q514)&gt;'Info Sheet'!$B$21,'Info Sheet'!$B$21,(O514*Q514)),0)</f>
        <v>168</v>
      </c>
      <c r="S514">
        <f t="shared" si="95"/>
        <v>3838.8</v>
      </c>
      <c r="T514">
        <f t="shared" si="96"/>
        <v>2878.8</v>
      </c>
      <c r="Y514" s="44">
        <v>461</v>
      </c>
      <c r="Z514" s="32">
        <v>0.81117832241071319</v>
      </c>
      <c r="AA514" s="32">
        <f t="shared" si="102"/>
        <v>202</v>
      </c>
      <c r="AB514" t="str">
        <f>LOOKUP(Z514,'Info Sheet'!$L$2:$L$3,'Info Sheet'!$J$2:$J$3)</f>
        <v>Non-Rainy</v>
      </c>
      <c r="AC514">
        <f>IF(AB514='Info Sheet'!$J$3,'Info Sheet'!$M$3,'Info Sheet'!$M$2)</f>
        <v>1</v>
      </c>
      <c r="AD514">
        <f>ROUNDDOWN(IF((AA514*AC514)&gt;'Info Sheet'!$B$21,'Info Sheet'!$B$21,(AA514*AC514)),0)</f>
        <v>188</v>
      </c>
      <c r="AE514">
        <f t="shared" si="97"/>
        <v>4295.8</v>
      </c>
      <c r="AF514">
        <f t="shared" si="98"/>
        <v>3335.8</v>
      </c>
      <c r="AK514" s="44">
        <v>461</v>
      </c>
      <c r="AL514" s="51">
        <v>0.34811541000000001</v>
      </c>
      <c r="AM514" s="32">
        <f t="shared" si="103"/>
        <v>159</v>
      </c>
      <c r="AN514" t="str">
        <f>LOOKUP(AL514,'Info Sheet'!$L$2:$L$3,'Info Sheet'!$J$2:$J$3)</f>
        <v>Rainy, p</v>
      </c>
      <c r="AO514">
        <f>IF(AN514='Info Sheet'!$J$3,'Info Sheet'!$M$3,'Info Sheet'!$M$2)</f>
        <v>0.7</v>
      </c>
      <c r="AP514">
        <f>ROUNDDOWN(IF((AM514*AO514)&gt;'Info Sheet'!$B$21,'Info Sheet'!$B$21,(AM514*AO514)),0)</f>
        <v>111</v>
      </c>
      <c r="AQ514">
        <f t="shared" si="99"/>
        <v>2536.3500000000004</v>
      </c>
      <c r="AR514">
        <f t="shared" si="100"/>
        <v>1576.3500000000004</v>
      </c>
    </row>
    <row r="515" spans="1:44">
      <c r="A515" s="44">
        <v>462</v>
      </c>
      <c r="B515" s="32">
        <v>0.45933133394154002</v>
      </c>
      <c r="C515" s="32">
        <f t="shared" si="101"/>
        <v>154</v>
      </c>
      <c r="D515" t="str">
        <f>LOOKUP(B515,'Info Sheet'!$L$2:$L$3,'Info Sheet'!$J$2:$J$3)</f>
        <v>Non-Rainy</v>
      </c>
      <c r="E515">
        <f>IF(D515='Info Sheet'!$J$3,'Info Sheet'!$M$3,'Info Sheet'!$M$2)</f>
        <v>1</v>
      </c>
      <c r="F515">
        <f>ROUNDDOWN(IF((C515*E515)&gt;'Info Sheet'!$B$21,'Info Sheet'!$B$21,(C515*E515)),0)</f>
        <v>154</v>
      </c>
      <c r="G515">
        <f t="shared" si="104"/>
        <v>3518.9</v>
      </c>
      <c r="H515">
        <f t="shared" si="93"/>
        <v>2558.9</v>
      </c>
      <c r="M515" s="44">
        <v>462</v>
      </c>
      <c r="N515" s="32">
        <v>0.91211631510756519</v>
      </c>
      <c r="O515" s="32">
        <f t="shared" si="94"/>
        <v>193</v>
      </c>
      <c r="P515" t="str">
        <f>LOOKUP(N515,'Info Sheet'!$L$2:$L$3,'Info Sheet'!$J$2:$J$3)</f>
        <v>Non-Rainy</v>
      </c>
      <c r="Q515">
        <f>IF(P515='Info Sheet'!$J$3,'Info Sheet'!$M$3,'Info Sheet'!$M$2)</f>
        <v>1</v>
      </c>
      <c r="R515">
        <f>ROUNDDOWN(IF((O515*Q515)&gt;'Info Sheet'!$B$21,'Info Sheet'!$B$21,(O515*Q515)),0)</f>
        <v>188</v>
      </c>
      <c r="S515">
        <f t="shared" si="95"/>
        <v>4295.8</v>
      </c>
      <c r="T515">
        <f t="shared" si="96"/>
        <v>3335.8</v>
      </c>
      <c r="Y515" s="44">
        <v>462</v>
      </c>
      <c r="Z515" s="32">
        <v>0.84968998992024869</v>
      </c>
      <c r="AA515" s="32">
        <f t="shared" si="102"/>
        <v>204</v>
      </c>
      <c r="AB515" t="str">
        <f>LOOKUP(Z515,'Info Sheet'!$L$2:$L$3,'Info Sheet'!$J$2:$J$3)</f>
        <v>Non-Rainy</v>
      </c>
      <c r="AC515">
        <f>IF(AB515='Info Sheet'!$J$3,'Info Sheet'!$M$3,'Info Sheet'!$M$2)</f>
        <v>1</v>
      </c>
      <c r="AD515">
        <f>ROUNDDOWN(IF((AA515*AC515)&gt;'Info Sheet'!$B$21,'Info Sheet'!$B$21,(AA515*AC515)),0)</f>
        <v>188</v>
      </c>
      <c r="AE515">
        <f t="shared" si="97"/>
        <v>4295.8</v>
      </c>
      <c r="AF515">
        <f t="shared" si="98"/>
        <v>3335.8</v>
      </c>
      <c r="AK515" s="44">
        <v>462</v>
      </c>
      <c r="AL515" s="51">
        <v>0.29327150000000002</v>
      </c>
      <c r="AM515" s="32">
        <f t="shared" si="103"/>
        <v>157</v>
      </c>
      <c r="AN515" t="str">
        <f>LOOKUP(AL515,'Info Sheet'!$L$2:$L$3,'Info Sheet'!$J$2:$J$3)</f>
        <v>Rainy, p</v>
      </c>
      <c r="AO515">
        <f>IF(AN515='Info Sheet'!$J$3,'Info Sheet'!$M$3,'Info Sheet'!$M$2)</f>
        <v>0.7</v>
      </c>
      <c r="AP515">
        <f>ROUNDDOWN(IF((AM515*AO515)&gt;'Info Sheet'!$B$21,'Info Sheet'!$B$21,(AM515*AO515)),0)</f>
        <v>109</v>
      </c>
      <c r="AQ515">
        <f t="shared" si="99"/>
        <v>2490.65</v>
      </c>
      <c r="AR515">
        <f t="shared" si="100"/>
        <v>1530.65</v>
      </c>
    </row>
    <row r="516" spans="1:44">
      <c r="A516" s="44">
        <v>463</v>
      </c>
      <c r="B516" s="32">
        <v>0.60378436464731766</v>
      </c>
      <c r="C516" s="32">
        <f t="shared" si="101"/>
        <v>160</v>
      </c>
      <c r="D516" t="str">
        <f>LOOKUP(B516,'Info Sheet'!$L$2:$L$3,'Info Sheet'!$J$2:$J$3)</f>
        <v>Non-Rainy</v>
      </c>
      <c r="E516">
        <f>IF(D516='Info Sheet'!$J$3,'Info Sheet'!$M$3,'Info Sheet'!$M$2)</f>
        <v>1</v>
      </c>
      <c r="F516">
        <f>ROUNDDOWN(IF((C516*E516)&gt;'Info Sheet'!$B$21,'Info Sheet'!$B$21,(C516*E516)),0)</f>
        <v>160</v>
      </c>
      <c r="G516">
        <f t="shared" si="104"/>
        <v>3656</v>
      </c>
      <c r="H516">
        <f t="shared" si="93"/>
        <v>2696</v>
      </c>
      <c r="M516" s="44">
        <v>463</v>
      </c>
      <c r="N516" s="32">
        <v>0.83559131459378033</v>
      </c>
      <c r="O516" s="32">
        <f t="shared" si="94"/>
        <v>187</v>
      </c>
      <c r="P516" t="str">
        <f>LOOKUP(N516,'Info Sheet'!$L$2:$L$3,'Info Sheet'!$J$2:$J$3)</f>
        <v>Non-Rainy</v>
      </c>
      <c r="Q516">
        <f>IF(P516='Info Sheet'!$J$3,'Info Sheet'!$M$3,'Info Sheet'!$M$2)</f>
        <v>1</v>
      </c>
      <c r="R516">
        <f>ROUNDDOWN(IF((O516*Q516)&gt;'Info Sheet'!$B$21,'Info Sheet'!$B$21,(O516*Q516)),0)</f>
        <v>187</v>
      </c>
      <c r="S516">
        <f t="shared" si="95"/>
        <v>4272.95</v>
      </c>
      <c r="T516">
        <f t="shared" si="96"/>
        <v>3312.95</v>
      </c>
      <c r="Y516" s="44">
        <v>463</v>
      </c>
      <c r="Z516" s="32">
        <v>0.14652828289370712</v>
      </c>
      <c r="AA516" s="32">
        <f t="shared" si="102"/>
        <v>167</v>
      </c>
      <c r="AB516" t="str">
        <f>LOOKUP(Z516,'Info Sheet'!$L$2:$L$3,'Info Sheet'!$J$2:$J$3)</f>
        <v>Rainy, p</v>
      </c>
      <c r="AC516">
        <f>IF(AB516='Info Sheet'!$J$3,'Info Sheet'!$M$3,'Info Sheet'!$M$2)</f>
        <v>0.7</v>
      </c>
      <c r="AD516">
        <f>ROUNDDOWN(IF((AA516*AC516)&gt;'Info Sheet'!$B$21,'Info Sheet'!$B$21,(AA516*AC516)),0)</f>
        <v>116</v>
      </c>
      <c r="AE516">
        <f t="shared" si="97"/>
        <v>2650.6000000000004</v>
      </c>
      <c r="AF516">
        <f t="shared" si="98"/>
        <v>1690.6000000000004</v>
      </c>
      <c r="AK516" s="44">
        <v>463</v>
      </c>
      <c r="AL516" s="51">
        <v>0.35959527000000002</v>
      </c>
      <c r="AM516" s="32">
        <f t="shared" si="103"/>
        <v>160</v>
      </c>
      <c r="AN516" t="str">
        <f>LOOKUP(AL516,'Info Sheet'!$L$2:$L$3,'Info Sheet'!$J$2:$J$3)</f>
        <v>Rainy, p</v>
      </c>
      <c r="AO516">
        <f>IF(AN516='Info Sheet'!$J$3,'Info Sheet'!$M$3,'Info Sheet'!$M$2)</f>
        <v>0.7</v>
      </c>
      <c r="AP516">
        <f>ROUNDDOWN(IF((AM516*AO516)&gt;'Info Sheet'!$B$21,'Info Sheet'!$B$21,(AM516*AO516)),0)</f>
        <v>112</v>
      </c>
      <c r="AQ516">
        <f t="shared" si="99"/>
        <v>2559.2000000000003</v>
      </c>
      <c r="AR516">
        <f t="shared" si="100"/>
        <v>1599.2000000000003</v>
      </c>
    </row>
    <row r="517" spans="1:44">
      <c r="A517" s="44">
        <v>464</v>
      </c>
      <c r="B517" s="32">
        <v>0.42469341064462418</v>
      </c>
      <c r="C517" s="32">
        <f t="shared" si="101"/>
        <v>152</v>
      </c>
      <c r="D517" t="str">
        <f>LOOKUP(B517,'Info Sheet'!$L$2:$L$3,'Info Sheet'!$J$2:$J$3)</f>
        <v>Non-Rainy</v>
      </c>
      <c r="E517">
        <f>IF(D517='Info Sheet'!$J$3,'Info Sheet'!$M$3,'Info Sheet'!$M$2)</f>
        <v>1</v>
      </c>
      <c r="F517">
        <f>ROUNDDOWN(IF((C517*E517)&gt;'Info Sheet'!$B$21,'Info Sheet'!$B$21,(C517*E517)),0)</f>
        <v>152</v>
      </c>
      <c r="G517">
        <f t="shared" si="104"/>
        <v>3473.2000000000003</v>
      </c>
      <c r="H517">
        <f t="shared" si="93"/>
        <v>2513.2000000000003</v>
      </c>
      <c r="M517" s="44">
        <v>464</v>
      </c>
      <c r="N517" s="32">
        <v>0.62786846369977656</v>
      </c>
      <c r="O517" s="32">
        <f t="shared" si="94"/>
        <v>176</v>
      </c>
      <c r="P517" t="str">
        <f>LOOKUP(N517,'Info Sheet'!$L$2:$L$3,'Info Sheet'!$J$2:$J$3)</f>
        <v>Non-Rainy</v>
      </c>
      <c r="Q517">
        <f>IF(P517='Info Sheet'!$J$3,'Info Sheet'!$M$3,'Info Sheet'!$M$2)</f>
        <v>1</v>
      </c>
      <c r="R517">
        <f>ROUNDDOWN(IF((O517*Q517)&gt;'Info Sheet'!$B$21,'Info Sheet'!$B$21,(O517*Q517)),0)</f>
        <v>176</v>
      </c>
      <c r="S517">
        <f t="shared" si="95"/>
        <v>4021.6000000000004</v>
      </c>
      <c r="T517">
        <f t="shared" si="96"/>
        <v>3061.6000000000004</v>
      </c>
      <c r="Y517" s="44">
        <v>464</v>
      </c>
      <c r="Z517" s="32">
        <v>0.32942796869969859</v>
      </c>
      <c r="AA517" s="32">
        <f t="shared" si="102"/>
        <v>178</v>
      </c>
      <c r="AB517" t="str">
        <f>LOOKUP(Z517,'Info Sheet'!$L$2:$L$3,'Info Sheet'!$J$2:$J$3)</f>
        <v>Rainy, p</v>
      </c>
      <c r="AC517">
        <f>IF(AB517='Info Sheet'!$J$3,'Info Sheet'!$M$3,'Info Sheet'!$M$2)</f>
        <v>0.7</v>
      </c>
      <c r="AD517">
        <f>ROUNDDOWN(IF((AA517*AC517)&gt;'Info Sheet'!$B$21,'Info Sheet'!$B$21,(AA517*AC517)),0)</f>
        <v>124</v>
      </c>
      <c r="AE517">
        <f t="shared" si="97"/>
        <v>2833.4</v>
      </c>
      <c r="AF517">
        <f t="shared" si="98"/>
        <v>1873.4</v>
      </c>
      <c r="AK517" s="44">
        <v>464</v>
      </c>
      <c r="AL517" s="51">
        <v>0.23864579</v>
      </c>
      <c r="AM517" s="32">
        <f t="shared" si="103"/>
        <v>154</v>
      </c>
      <c r="AN517" t="str">
        <f>LOOKUP(AL517,'Info Sheet'!$L$2:$L$3,'Info Sheet'!$J$2:$J$3)</f>
        <v>Rainy, p</v>
      </c>
      <c r="AO517">
        <f>IF(AN517='Info Sheet'!$J$3,'Info Sheet'!$M$3,'Info Sheet'!$M$2)</f>
        <v>0.7</v>
      </c>
      <c r="AP517">
        <f>ROUNDDOWN(IF((AM517*AO517)&gt;'Info Sheet'!$B$21,'Info Sheet'!$B$21,(AM517*AO517)),0)</f>
        <v>107</v>
      </c>
      <c r="AQ517">
        <f t="shared" si="99"/>
        <v>2444.9500000000003</v>
      </c>
      <c r="AR517">
        <f t="shared" si="100"/>
        <v>1484.9500000000003</v>
      </c>
    </row>
    <row r="518" spans="1:44">
      <c r="A518" s="44">
        <v>465</v>
      </c>
      <c r="B518" s="32">
        <v>0.72560588638423484</v>
      </c>
      <c r="C518" s="32">
        <f t="shared" si="101"/>
        <v>165</v>
      </c>
      <c r="D518" t="str">
        <f>LOOKUP(B518,'Info Sheet'!$L$2:$L$3,'Info Sheet'!$J$2:$J$3)</f>
        <v>Non-Rainy</v>
      </c>
      <c r="E518">
        <f>IF(D518='Info Sheet'!$J$3,'Info Sheet'!$M$3,'Info Sheet'!$M$2)</f>
        <v>1</v>
      </c>
      <c r="F518">
        <f>ROUNDDOWN(IF((C518*E518)&gt;'Info Sheet'!$B$21,'Info Sheet'!$B$21,(C518*E518)),0)</f>
        <v>165</v>
      </c>
      <c r="G518">
        <f t="shared" si="104"/>
        <v>3770.2500000000005</v>
      </c>
      <c r="H518">
        <f t="shared" si="93"/>
        <v>2810.2500000000005</v>
      </c>
      <c r="M518" s="44">
        <v>465</v>
      </c>
      <c r="N518" s="32">
        <v>0.85186677297529678</v>
      </c>
      <c r="O518" s="32">
        <f t="shared" si="94"/>
        <v>188</v>
      </c>
      <c r="P518" t="str">
        <f>LOOKUP(N518,'Info Sheet'!$L$2:$L$3,'Info Sheet'!$J$2:$J$3)</f>
        <v>Non-Rainy</v>
      </c>
      <c r="Q518">
        <f>IF(P518='Info Sheet'!$J$3,'Info Sheet'!$M$3,'Info Sheet'!$M$2)</f>
        <v>1</v>
      </c>
      <c r="R518">
        <f>ROUNDDOWN(IF((O518*Q518)&gt;'Info Sheet'!$B$21,'Info Sheet'!$B$21,(O518*Q518)),0)</f>
        <v>188</v>
      </c>
      <c r="S518">
        <f t="shared" si="95"/>
        <v>4295.8</v>
      </c>
      <c r="T518">
        <f t="shared" si="96"/>
        <v>3335.8</v>
      </c>
      <c r="Y518" s="44">
        <v>465</v>
      </c>
      <c r="Z518" s="32">
        <v>0.49546348939626539</v>
      </c>
      <c r="AA518" s="32">
        <f t="shared" si="102"/>
        <v>186</v>
      </c>
      <c r="AB518" t="str">
        <f>LOOKUP(Z518,'Info Sheet'!$L$2:$L$3,'Info Sheet'!$J$2:$J$3)</f>
        <v>Non-Rainy</v>
      </c>
      <c r="AC518">
        <f>IF(AB518='Info Sheet'!$J$3,'Info Sheet'!$M$3,'Info Sheet'!$M$2)</f>
        <v>1</v>
      </c>
      <c r="AD518">
        <f>ROUNDDOWN(IF((AA518*AC518)&gt;'Info Sheet'!$B$21,'Info Sheet'!$B$21,(AA518*AC518)),0)</f>
        <v>186</v>
      </c>
      <c r="AE518">
        <f t="shared" si="97"/>
        <v>4250.1000000000004</v>
      </c>
      <c r="AF518">
        <f t="shared" si="98"/>
        <v>3290.1000000000004</v>
      </c>
      <c r="AK518" s="44">
        <v>465</v>
      </c>
      <c r="AL518" s="51">
        <v>0.86275603000000001</v>
      </c>
      <c r="AM518" s="32">
        <f t="shared" si="103"/>
        <v>184</v>
      </c>
      <c r="AN518" t="str">
        <f>LOOKUP(AL518,'Info Sheet'!$L$2:$L$3,'Info Sheet'!$J$2:$J$3)</f>
        <v>Non-Rainy</v>
      </c>
      <c r="AO518">
        <f>IF(AN518='Info Sheet'!$J$3,'Info Sheet'!$M$3,'Info Sheet'!$M$2)</f>
        <v>1</v>
      </c>
      <c r="AP518">
        <f>ROUNDDOWN(IF((AM518*AO518)&gt;'Info Sheet'!$B$21,'Info Sheet'!$B$21,(AM518*AO518)),0)</f>
        <v>184</v>
      </c>
      <c r="AQ518">
        <f t="shared" si="99"/>
        <v>4204.4000000000005</v>
      </c>
      <c r="AR518">
        <f t="shared" si="100"/>
        <v>3244.4000000000005</v>
      </c>
    </row>
    <row r="519" spans="1:44">
      <c r="A519" s="44">
        <v>466</v>
      </c>
      <c r="B519" s="32">
        <v>0.94028868878299943</v>
      </c>
      <c r="C519" s="32">
        <f t="shared" si="101"/>
        <v>180</v>
      </c>
      <c r="D519" t="str">
        <f>LOOKUP(B519,'Info Sheet'!$L$2:$L$3,'Info Sheet'!$J$2:$J$3)</f>
        <v>Non-Rainy</v>
      </c>
      <c r="E519">
        <f>IF(D519='Info Sheet'!$J$3,'Info Sheet'!$M$3,'Info Sheet'!$M$2)</f>
        <v>1</v>
      </c>
      <c r="F519">
        <f>ROUNDDOWN(IF((C519*E519)&gt;'Info Sheet'!$B$21,'Info Sheet'!$B$21,(C519*E519)),0)</f>
        <v>180</v>
      </c>
      <c r="G519">
        <f t="shared" si="104"/>
        <v>4113</v>
      </c>
      <c r="H519">
        <f t="shared" si="93"/>
        <v>3153</v>
      </c>
      <c r="M519" s="44">
        <v>466</v>
      </c>
      <c r="N519" s="32">
        <v>0.37374840043146706</v>
      </c>
      <c r="O519" s="32">
        <f t="shared" si="94"/>
        <v>165</v>
      </c>
      <c r="P519" t="str">
        <f>LOOKUP(N519,'Info Sheet'!$L$2:$L$3,'Info Sheet'!$J$2:$J$3)</f>
        <v>Rainy, p</v>
      </c>
      <c r="Q519">
        <f>IF(P519='Info Sheet'!$J$3,'Info Sheet'!$M$3,'Info Sheet'!$M$2)</f>
        <v>0.7</v>
      </c>
      <c r="R519">
        <f>ROUNDDOWN(IF((O519*Q519)&gt;'Info Sheet'!$B$21,'Info Sheet'!$B$21,(O519*Q519)),0)</f>
        <v>115</v>
      </c>
      <c r="S519">
        <f t="shared" si="95"/>
        <v>2627.75</v>
      </c>
      <c r="T519">
        <f t="shared" si="96"/>
        <v>1667.75</v>
      </c>
      <c r="Y519" s="44">
        <v>466</v>
      </c>
      <c r="Z519" s="32">
        <v>0.52489691484483281</v>
      </c>
      <c r="AA519" s="32">
        <f t="shared" si="102"/>
        <v>187</v>
      </c>
      <c r="AB519" t="str">
        <f>LOOKUP(Z519,'Info Sheet'!$L$2:$L$3,'Info Sheet'!$J$2:$J$3)</f>
        <v>Non-Rainy</v>
      </c>
      <c r="AC519">
        <f>IF(AB519='Info Sheet'!$J$3,'Info Sheet'!$M$3,'Info Sheet'!$M$2)</f>
        <v>1</v>
      </c>
      <c r="AD519">
        <f>ROUNDDOWN(IF((AA519*AC519)&gt;'Info Sheet'!$B$21,'Info Sheet'!$B$21,(AA519*AC519)),0)</f>
        <v>187</v>
      </c>
      <c r="AE519">
        <f t="shared" si="97"/>
        <v>4272.95</v>
      </c>
      <c r="AF519">
        <f t="shared" si="98"/>
        <v>3312.95</v>
      </c>
      <c r="AK519" s="44">
        <v>466</v>
      </c>
      <c r="AL519" s="51">
        <v>0.39175383000000003</v>
      </c>
      <c r="AM519" s="32">
        <f t="shared" si="103"/>
        <v>161</v>
      </c>
      <c r="AN519" t="str">
        <f>LOOKUP(AL519,'Info Sheet'!$L$2:$L$3,'Info Sheet'!$J$2:$J$3)</f>
        <v>Rainy, p</v>
      </c>
      <c r="AO519">
        <f>IF(AN519='Info Sheet'!$J$3,'Info Sheet'!$M$3,'Info Sheet'!$M$2)</f>
        <v>0.7</v>
      </c>
      <c r="AP519">
        <f>ROUNDDOWN(IF((AM519*AO519)&gt;'Info Sheet'!$B$21,'Info Sheet'!$B$21,(AM519*AO519)),0)</f>
        <v>112</v>
      </c>
      <c r="AQ519">
        <f t="shared" si="99"/>
        <v>2559.2000000000003</v>
      </c>
      <c r="AR519">
        <f t="shared" si="100"/>
        <v>1599.2000000000003</v>
      </c>
    </row>
    <row r="520" spans="1:44">
      <c r="A520" s="44">
        <v>467</v>
      </c>
      <c r="B520" s="32">
        <v>0.84805002612722569</v>
      </c>
      <c r="C520" s="32">
        <f t="shared" si="101"/>
        <v>172</v>
      </c>
      <c r="D520" t="str">
        <f>LOOKUP(B520,'Info Sheet'!$L$2:$L$3,'Info Sheet'!$J$2:$J$3)</f>
        <v>Non-Rainy</v>
      </c>
      <c r="E520">
        <f>IF(D520='Info Sheet'!$J$3,'Info Sheet'!$M$3,'Info Sheet'!$M$2)</f>
        <v>1</v>
      </c>
      <c r="F520">
        <f>ROUNDDOWN(IF((C520*E520)&gt;'Info Sheet'!$B$21,'Info Sheet'!$B$21,(C520*E520)),0)</f>
        <v>172</v>
      </c>
      <c r="G520">
        <f t="shared" si="104"/>
        <v>3930.2000000000003</v>
      </c>
      <c r="H520">
        <f t="shared" si="93"/>
        <v>2970.2000000000003</v>
      </c>
      <c r="M520" s="44">
        <v>467</v>
      </c>
      <c r="N520" s="32">
        <v>0.78035519257617725</v>
      </c>
      <c r="O520" s="32">
        <f t="shared" si="94"/>
        <v>184</v>
      </c>
      <c r="P520" t="str">
        <f>LOOKUP(N520,'Info Sheet'!$L$2:$L$3,'Info Sheet'!$J$2:$J$3)</f>
        <v>Non-Rainy</v>
      </c>
      <c r="Q520">
        <f>IF(P520='Info Sheet'!$J$3,'Info Sheet'!$M$3,'Info Sheet'!$M$2)</f>
        <v>1</v>
      </c>
      <c r="R520">
        <f>ROUNDDOWN(IF((O520*Q520)&gt;'Info Sheet'!$B$21,'Info Sheet'!$B$21,(O520*Q520)),0)</f>
        <v>184</v>
      </c>
      <c r="S520">
        <f t="shared" si="95"/>
        <v>4204.4000000000005</v>
      </c>
      <c r="T520">
        <f t="shared" si="96"/>
        <v>3244.4000000000005</v>
      </c>
      <c r="Y520" s="44">
        <v>467</v>
      </c>
      <c r="Z520" s="32">
        <v>0.76192026976420257</v>
      </c>
      <c r="AA520" s="32">
        <f t="shared" si="102"/>
        <v>199</v>
      </c>
      <c r="AB520" t="str">
        <f>LOOKUP(Z520,'Info Sheet'!$L$2:$L$3,'Info Sheet'!$J$2:$J$3)</f>
        <v>Non-Rainy</v>
      </c>
      <c r="AC520">
        <f>IF(AB520='Info Sheet'!$J$3,'Info Sheet'!$M$3,'Info Sheet'!$M$2)</f>
        <v>1</v>
      </c>
      <c r="AD520">
        <f>ROUNDDOWN(IF((AA520*AC520)&gt;'Info Sheet'!$B$21,'Info Sheet'!$B$21,(AA520*AC520)),0)</f>
        <v>188</v>
      </c>
      <c r="AE520">
        <f t="shared" si="97"/>
        <v>4295.8</v>
      </c>
      <c r="AF520">
        <f t="shared" si="98"/>
        <v>3335.8</v>
      </c>
      <c r="AK520" s="44">
        <v>467</v>
      </c>
      <c r="AL520" s="51">
        <v>0.91712285999999998</v>
      </c>
      <c r="AM520" s="32">
        <f t="shared" si="103"/>
        <v>189</v>
      </c>
      <c r="AN520" t="str">
        <f>LOOKUP(AL520,'Info Sheet'!$L$2:$L$3,'Info Sheet'!$J$2:$J$3)</f>
        <v>Non-Rainy</v>
      </c>
      <c r="AO520">
        <f>IF(AN520='Info Sheet'!$J$3,'Info Sheet'!$M$3,'Info Sheet'!$M$2)</f>
        <v>1</v>
      </c>
      <c r="AP520">
        <f>ROUNDDOWN(IF((AM520*AO520)&gt;'Info Sheet'!$B$21,'Info Sheet'!$B$21,(AM520*AO520)),0)</f>
        <v>188</v>
      </c>
      <c r="AQ520">
        <f t="shared" si="99"/>
        <v>4295.8</v>
      </c>
      <c r="AR520">
        <f t="shared" si="100"/>
        <v>3335.8</v>
      </c>
    </row>
    <row r="521" spans="1:44">
      <c r="A521" s="44">
        <v>468</v>
      </c>
      <c r="B521" s="32">
        <v>0.29241070298038163</v>
      </c>
      <c r="C521" s="32">
        <f t="shared" si="101"/>
        <v>147</v>
      </c>
      <c r="D521" t="str">
        <f>LOOKUP(B521,'Info Sheet'!$L$2:$L$3,'Info Sheet'!$J$2:$J$3)</f>
        <v>Rainy, p</v>
      </c>
      <c r="E521">
        <f>IF(D521='Info Sheet'!$J$3,'Info Sheet'!$M$3,'Info Sheet'!$M$2)</f>
        <v>0.7</v>
      </c>
      <c r="F521">
        <f>ROUNDDOWN(IF((C521*E521)&gt;'Info Sheet'!$B$21,'Info Sheet'!$B$21,(C521*E521)),0)</f>
        <v>102</v>
      </c>
      <c r="G521">
        <f t="shared" si="104"/>
        <v>2330.7000000000003</v>
      </c>
      <c r="H521">
        <f t="shared" si="93"/>
        <v>1370.7000000000003</v>
      </c>
      <c r="M521" s="44">
        <v>468</v>
      </c>
      <c r="N521" s="32">
        <v>5.9299750299669718E-2</v>
      </c>
      <c r="O521" s="32">
        <f t="shared" si="94"/>
        <v>145</v>
      </c>
      <c r="P521" t="str">
        <f>LOOKUP(N521,'Info Sheet'!$L$2:$L$3,'Info Sheet'!$J$2:$J$3)</f>
        <v>Rainy, p</v>
      </c>
      <c r="Q521">
        <f>IF(P521='Info Sheet'!$J$3,'Info Sheet'!$M$3,'Info Sheet'!$M$2)</f>
        <v>0.7</v>
      </c>
      <c r="R521">
        <f>ROUNDDOWN(IF((O521*Q521)&gt;'Info Sheet'!$B$21,'Info Sheet'!$B$21,(O521*Q521)),0)</f>
        <v>101</v>
      </c>
      <c r="S521">
        <f t="shared" si="95"/>
        <v>2307.8500000000004</v>
      </c>
      <c r="T521">
        <f t="shared" si="96"/>
        <v>1347.8500000000004</v>
      </c>
      <c r="Y521" s="44">
        <v>468</v>
      </c>
      <c r="Z521" s="32">
        <v>0.50380863462263159</v>
      </c>
      <c r="AA521" s="32">
        <f t="shared" si="102"/>
        <v>186</v>
      </c>
      <c r="AB521" t="str">
        <f>LOOKUP(Z521,'Info Sheet'!$L$2:$L$3,'Info Sheet'!$J$2:$J$3)</f>
        <v>Non-Rainy</v>
      </c>
      <c r="AC521">
        <f>IF(AB521='Info Sheet'!$J$3,'Info Sheet'!$M$3,'Info Sheet'!$M$2)</f>
        <v>1</v>
      </c>
      <c r="AD521">
        <f>ROUNDDOWN(IF((AA521*AC521)&gt;'Info Sheet'!$B$21,'Info Sheet'!$B$21,(AA521*AC521)),0)</f>
        <v>186</v>
      </c>
      <c r="AE521">
        <f t="shared" si="97"/>
        <v>4250.1000000000004</v>
      </c>
      <c r="AF521">
        <f t="shared" si="98"/>
        <v>3290.1000000000004</v>
      </c>
      <c r="AK521" s="44">
        <v>468</v>
      </c>
      <c r="AL521" s="51">
        <v>0.44370675999999998</v>
      </c>
      <c r="AM521" s="32">
        <f t="shared" si="103"/>
        <v>164</v>
      </c>
      <c r="AN521" t="str">
        <f>LOOKUP(AL521,'Info Sheet'!$L$2:$L$3,'Info Sheet'!$J$2:$J$3)</f>
        <v>Non-Rainy</v>
      </c>
      <c r="AO521">
        <f>IF(AN521='Info Sheet'!$J$3,'Info Sheet'!$M$3,'Info Sheet'!$M$2)</f>
        <v>1</v>
      </c>
      <c r="AP521">
        <f>ROUNDDOWN(IF((AM521*AO521)&gt;'Info Sheet'!$B$21,'Info Sheet'!$B$21,(AM521*AO521)),0)</f>
        <v>164</v>
      </c>
      <c r="AQ521">
        <f t="shared" si="99"/>
        <v>3747.4</v>
      </c>
      <c r="AR521">
        <f t="shared" si="100"/>
        <v>2787.4</v>
      </c>
    </row>
    <row r="522" spans="1:44">
      <c r="A522" s="44">
        <v>469</v>
      </c>
      <c r="B522" s="32">
        <v>0.43124670994626391</v>
      </c>
      <c r="C522" s="32">
        <f t="shared" si="101"/>
        <v>153</v>
      </c>
      <c r="D522" t="str">
        <f>LOOKUP(B522,'Info Sheet'!$L$2:$L$3,'Info Sheet'!$J$2:$J$3)</f>
        <v>Non-Rainy</v>
      </c>
      <c r="E522">
        <f>IF(D522='Info Sheet'!$J$3,'Info Sheet'!$M$3,'Info Sheet'!$M$2)</f>
        <v>1</v>
      </c>
      <c r="F522">
        <f>ROUNDDOWN(IF((C522*E522)&gt;'Info Sheet'!$B$21,'Info Sheet'!$B$21,(C522*E522)),0)</f>
        <v>153</v>
      </c>
      <c r="G522">
        <f t="shared" si="104"/>
        <v>3496.05</v>
      </c>
      <c r="H522">
        <f t="shared" si="93"/>
        <v>2536.0500000000002</v>
      </c>
      <c r="M522" s="44">
        <v>469</v>
      </c>
      <c r="N522" s="32">
        <v>0.71387928619287477</v>
      </c>
      <c r="O522" s="32">
        <f t="shared" si="94"/>
        <v>180</v>
      </c>
      <c r="P522" t="str">
        <f>LOOKUP(N522,'Info Sheet'!$L$2:$L$3,'Info Sheet'!$J$2:$J$3)</f>
        <v>Non-Rainy</v>
      </c>
      <c r="Q522">
        <f>IF(P522='Info Sheet'!$J$3,'Info Sheet'!$M$3,'Info Sheet'!$M$2)</f>
        <v>1</v>
      </c>
      <c r="R522">
        <f>ROUNDDOWN(IF((O522*Q522)&gt;'Info Sheet'!$B$21,'Info Sheet'!$B$21,(O522*Q522)),0)</f>
        <v>180</v>
      </c>
      <c r="S522">
        <f t="shared" si="95"/>
        <v>4113</v>
      </c>
      <c r="T522">
        <f t="shared" si="96"/>
        <v>3153</v>
      </c>
      <c r="Y522" s="44">
        <v>469</v>
      </c>
      <c r="Z522" s="32">
        <v>0.3898801450006929</v>
      </c>
      <c r="AA522" s="32">
        <f t="shared" si="102"/>
        <v>181</v>
      </c>
      <c r="AB522" t="str">
        <f>LOOKUP(Z522,'Info Sheet'!$L$2:$L$3,'Info Sheet'!$J$2:$J$3)</f>
        <v>Rainy, p</v>
      </c>
      <c r="AC522">
        <f>IF(AB522='Info Sheet'!$J$3,'Info Sheet'!$M$3,'Info Sheet'!$M$2)</f>
        <v>0.7</v>
      </c>
      <c r="AD522">
        <f>ROUNDDOWN(IF((AA522*AC522)&gt;'Info Sheet'!$B$21,'Info Sheet'!$B$21,(AA522*AC522)),0)</f>
        <v>126</v>
      </c>
      <c r="AE522">
        <f t="shared" si="97"/>
        <v>2879.1000000000004</v>
      </c>
      <c r="AF522">
        <f t="shared" si="98"/>
        <v>1919.1000000000004</v>
      </c>
      <c r="AK522" s="44">
        <v>469</v>
      </c>
      <c r="AL522" s="51">
        <v>0.32576337</v>
      </c>
      <c r="AM522" s="32">
        <f t="shared" si="103"/>
        <v>158</v>
      </c>
      <c r="AN522" t="str">
        <f>LOOKUP(AL522,'Info Sheet'!$L$2:$L$3,'Info Sheet'!$J$2:$J$3)</f>
        <v>Rainy, p</v>
      </c>
      <c r="AO522">
        <f>IF(AN522='Info Sheet'!$J$3,'Info Sheet'!$M$3,'Info Sheet'!$M$2)</f>
        <v>0.7</v>
      </c>
      <c r="AP522">
        <f>ROUNDDOWN(IF((AM522*AO522)&gt;'Info Sheet'!$B$21,'Info Sheet'!$B$21,(AM522*AO522)),0)</f>
        <v>110</v>
      </c>
      <c r="AQ522">
        <f t="shared" si="99"/>
        <v>2513.5</v>
      </c>
      <c r="AR522">
        <f t="shared" si="100"/>
        <v>1553.5</v>
      </c>
    </row>
    <row r="523" spans="1:44">
      <c r="A523" s="44">
        <v>470</v>
      </c>
      <c r="B523" s="32">
        <v>0.84553307945559852</v>
      </c>
      <c r="C523" s="32">
        <f t="shared" si="101"/>
        <v>172</v>
      </c>
      <c r="D523" t="str">
        <f>LOOKUP(B523,'Info Sheet'!$L$2:$L$3,'Info Sheet'!$J$2:$J$3)</f>
        <v>Non-Rainy</v>
      </c>
      <c r="E523">
        <f>IF(D523='Info Sheet'!$J$3,'Info Sheet'!$M$3,'Info Sheet'!$M$2)</f>
        <v>1</v>
      </c>
      <c r="F523">
        <f>ROUNDDOWN(IF((C523*E523)&gt;'Info Sheet'!$B$21,'Info Sheet'!$B$21,(C523*E523)),0)</f>
        <v>172</v>
      </c>
      <c r="G523">
        <f t="shared" si="104"/>
        <v>3930.2000000000003</v>
      </c>
      <c r="H523">
        <f t="shared" si="93"/>
        <v>2970.2000000000003</v>
      </c>
      <c r="M523" s="44">
        <v>470</v>
      </c>
      <c r="N523" s="32">
        <v>0.66943894074391064</v>
      </c>
      <c r="O523" s="32">
        <f t="shared" si="94"/>
        <v>178</v>
      </c>
      <c r="P523" t="str">
        <f>LOOKUP(N523,'Info Sheet'!$L$2:$L$3,'Info Sheet'!$J$2:$J$3)</f>
        <v>Non-Rainy</v>
      </c>
      <c r="Q523">
        <f>IF(P523='Info Sheet'!$J$3,'Info Sheet'!$M$3,'Info Sheet'!$M$2)</f>
        <v>1</v>
      </c>
      <c r="R523">
        <f>ROUNDDOWN(IF((O523*Q523)&gt;'Info Sheet'!$B$21,'Info Sheet'!$B$21,(O523*Q523)),0)</f>
        <v>178</v>
      </c>
      <c r="S523">
        <f t="shared" si="95"/>
        <v>4067.3</v>
      </c>
      <c r="T523">
        <f t="shared" si="96"/>
        <v>3107.3</v>
      </c>
      <c r="Y523" s="44">
        <v>470</v>
      </c>
      <c r="Z523" s="32">
        <v>0.78802115174800902</v>
      </c>
      <c r="AA523" s="32">
        <f t="shared" si="102"/>
        <v>200</v>
      </c>
      <c r="AB523" t="str">
        <f>LOOKUP(Z523,'Info Sheet'!$L$2:$L$3,'Info Sheet'!$J$2:$J$3)</f>
        <v>Non-Rainy</v>
      </c>
      <c r="AC523">
        <f>IF(AB523='Info Sheet'!$J$3,'Info Sheet'!$M$3,'Info Sheet'!$M$2)</f>
        <v>1</v>
      </c>
      <c r="AD523">
        <f>ROUNDDOWN(IF((AA523*AC523)&gt;'Info Sheet'!$B$21,'Info Sheet'!$B$21,(AA523*AC523)),0)</f>
        <v>188</v>
      </c>
      <c r="AE523">
        <f t="shared" si="97"/>
        <v>4295.8</v>
      </c>
      <c r="AF523">
        <f t="shared" si="98"/>
        <v>3335.8</v>
      </c>
      <c r="AK523" s="44">
        <v>470</v>
      </c>
      <c r="AL523" s="51">
        <v>0.60284541000000003</v>
      </c>
      <c r="AM523" s="32">
        <f t="shared" si="103"/>
        <v>170</v>
      </c>
      <c r="AN523" t="str">
        <f>LOOKUP(AL523,'Info Sheet'!$L$2:$L$3,'Info Sheet'!$J$2:$J$3)</f>
        <v>Non-Rainy</v>
      </c>
      <c r="AO523">
        <f>IF(AN523='Info Sheet'!$J$3,'Info Sheet'!$M$3,'Info Sheet'!$M$2)</f>
        <v>1</v>
      </c>
      <c r="AP523">
        <f>ROUNDDOWN(IF((AM523*AO523)&gt;'Info Sheet'!$B$21,'Info Sheet'!$B$21,(AM523*AO523)),0)</f>
        <v>170</v>
      </c>
      <c r="AQ523">
        <f t="shared" si="99"/>
        <v>3884.5000000000005</v>
      </c>
      <c r="AR523">
        <f t="shared" si="100"/>
        <v>2924.5000000000005</v>
      </c>
    </row>
    <row r="524" spans="1:44">
      <c r="A524" s="44">
        <v>471</v>
      </c>
      <c r="B524" s="32">
        <v>0.93779349204959361</v>
      </c>
      <c r="C524" s="32">
        <f t="shared" si="101"/>
        <v>180</v>
      </c>
      <c r="D524" t="str">
        <f>LOOKUP(B524,'Info Sheet'!$L$2:$L$3,'Info Sheet'!$J$2:$J$3)</f>
        <v>Non-Rainy</v>
      </c>
      <c r="E524">
        <f>IF(D524='Info Sheet'!$J$3,'Info Sheet'!$M$3,'Info Sheet'!$M$2)</f>
        <v>1</v>
      </c>
      <c r="F524">
        <f>ROUNDDOWN(IF((C524*E524)&gt;'Info Sheet'!$B$21,'Info Sheet'!$B$21,(C524*E524)),0)</f>
        <v>180</v>
      </c>
      <c r="G524">
        <f t="shared" si="104"/>
        <v>4113</v>
      </c>
      <c r="H524">
        <f t="shared" si="93"/>
        <v>3153</v>
      </c>
      <c r="M524" s="44">
        <v>471</v>
      </c>
      <c r="N524" s="32">
        <v>0.5007663888251922</v>
      </c>
      <c r="O524" s="32">
        <f t="shared" si="94"/>
        <v>171</v>
      </c>
      <c r="P524" t="str">
        <f>LOOKUP(N524,'Info Sheet'!$L$2:$L$3,'Info Sheet'!$J$2:$J$3)</f>
        <v>Non-Rainy</v>
      </c>
      <c r="Q524">
        <f>IF(P524='Info Sheet'!$J$3,'Info Sheet'!$M$3,'Info Sheet'!$M$2)</f>
        <v>1</v>
      </c>
      <c r="R524">
        <f>ROUNDDOWN(IF((O524*Q524)&gt;'Info Sheet'!$B$21,'Info Sheet'!$B$21,(O524*Q524)),0)</f>
        <v>171</v>
      </c>
      <c r="S524">
        <f t="shared" si="95"/>
        <v>3907.3500000000004</v>
      </c>
      <c r="T524">
        <f t="shared" si="96"/>
        <v>2947.3500000000004</v>
      </c>
      <c r="Y524" s="44">
        <v>471</v>
      </c>
      <c r="Z524" s="32">
        <v>0.81160319230847056</v>
      </c>
      <c r="AA524" s="32">
        <f t="shared" si="102"/>
        <v>202</v>
      </c>
      <c r="AB524" t="str">
        <f>LOOKUP(Z524,'Info Sheet'!$L$2:$L$3,'Info Sheet'!$J$2:$J$3)</f>
        <v>Non-Rainy</v>
      </c>
      <c r="AC524">
        <f>IF(AB524='Info Sheet'!$J$3,'Info Sheet'!$M$3,'Info Sheet'!$M$2)</f>
        <v>1</v>
      </c>
      <c r="AD524">
        <f>ROUNDDOWN(IF((AA524*AC524)&gt;'Info Sheet'!$B$21,'Info Sheet'!$B$21,(AA524*AC524)),0)</f>
        <v>188</v>
      </c>
      <c r="AE524">
        <f t="shared" si="97"/>
        <v>4295.8</v>
      </c>
      <c r="AF524">
        <f t="shared" si="98"/>
        <v>3335.8</v>
      </c>
      <c r="AK524" s="44">
        <v>471</v>
      </c>
      <c r="AL524" s="51">
        <v>0.99018039999999996</v>
      </c>
      <c r="AM524" s="32">
        <f t="shared" si="103"/>
        <v>204</v>
      </c>
      <c r="AN524" t="str">
        <f>LOOKUP(AL524,'Info Sheet'!$L$2:$L$3,'Info Sheet'!$J$2:$J$3)</f>
        <v>Non-Rainy</v>
      </c>
      <c r="AO524">
        <f>IF(AN524='Info Sheet'!$J$3,'Info Sheet'!$M$3,'Info Sheet'!$M$2)</f>
        <v>1</v>
      </c>
      <c r="AP524">
        <f>ROUNDDOWN(IF((AM524*AO524)&gt;'Info Sheet'!$B$21,'Info Sheet'!$B$21,(AM524*AO524)),0)</f>
        <v>188</v>
      </c>
      <c r="AQ524">
        <f t="shared" si="99"/>
        <v>4295.8</v>
      </c>
      <c r="AR524">
        <f t="shared" si="100"/>
        <v>3335.8</v>
      </c>
    </row>
    <row r="525" spans="1:44">
      <c r="A525" s="44">
        <v>472</v>
      </c>
      <c r="B525" s="32">
        <v>0.2535060740993289</v>
      </c>
      <c r="C525" s="32">
        <f t="shared" si="101"/>
        <v>145</v>
      </c>
      <c r="D525" t="str">
        <f>LOOKUP(B525,'Info Sheet'!$L$2:$L$3,'Info Sheet'!$J$2:$J$3)</f>
        <v>Rainy, p</v>
      </c>
      <c r="E525">
        <f>IF(D525='Info Sheet'!$J$3,'Info Sheet'!$M$3,'Info Sheet'!$M$2)</f>
        <v>0.7</v>
      </c>
      <c r="F525">
        <f>ROUNDDOWN(IF((C525*E525)&gt;'Info Sheet'!$B$21,'Info Sheet'!$B$21,(C525*E525)),0)</f>
        <v>101</v>
      </c>
      <c r="G525">
        <f t="shared" si="104"/>
        <v>2307.8500000000004</v>
      </c>
      <c r="H525">
        <f t="shared" si="93"/>
        <v>1347.8500000000004</v>
      </c>
      <c r="M525" s="44">
        <v>472</v>
      </c>
      <c r="N525" s="32">
        <v>0.97584729123100533</v>
      </c>
      <c r="O525" s="32">
        <f t="shared" si="94"/>
        <v>203</v>
      </c>
      <c r="P525" t="str">
        <f>LOOKUP(N525,'Info Sheet'!$L$2:$L$3,'Info Sheet'!$J$2:$J$3)</f>
        <v>Non-Rainy</v>
      </c>
      <c r="Q525">
        <f>IF(P525='Info Sheet'!$J$3,'Info Sheet'!$M$3,'Info Sheet'!$M$2)</f>
        <v>1</v>
      </c>
      <c r="R525">
        <f>ROUNDDOWN(IF((O525*Q525)&gt;'Info Sheet'!$B$21,'Info Sheet'!$B$21,(O525*Q525)),0)</f>
        <v>188</v>
      </c>
      <c r="S525">
        <f t="shared" si="95"/>
        <v>4295.8</v>
      </c>
      <c r="T525">
        <f t="shared" si="96"/>
        <v>3335.8</v>
      </c>
      <c r="Y525" s="44">
        <v>472</v>
      </c>
      <c r="Z525" s="32">
        <v>0.67318657780383295</v>
      </c>
      <c r="AA525" s="32">
        <f t="shared" si="102"/>
        <v>194</v>
      </c>
      <c r="AB525" t="str">
        <f>LOOKUP(Z525,'Info Sheet'!$L$2:$L$3,'Info Sheet'!$J$2:$J$3)</f>
        <v>Non-Rainy</v>
      </c>
      <c r="AC525">
        <f>IF(AB525='Info Sheet'!$J$3,'Info Sheet'!$M$3,'Info Sheet'!$M$2)</f>
        <v>1</v>
      </c>
      <c r="AD525">
        <f>ROUNDDOWN(IF((AA525*AC525)&gt;'Info Sheet'!$B$21,'Info Sheet'!$B$21,(AA525*AC525)),0)</f>
        <v>188</v>
      </c>
      <c r="AE525">
        <f t="shared" si="97"/>
        <v>4295.8</v>
      </c>
      <c r="AF525">
        <f t="shared" si="98"/>
        <v>3335.8</v>
      </c>
      <c r="AK525" s="44">
        <v>472</v>
      </c>
      <c r="AL525" s="51">
        <v>0.51318019000000004</v>
      </c>
      <c r="AM525" s="32">
        <f t="shared" si="103"/>
        <v>166</v>
      </c>
      <c r="AN525" t="str">
        <f>LOOKUP(AL525,'Info Sheet'!$L$2:$L$3,'Info Sheet'!$J$2:$J$3)</f>
        <v>Non-Rainy</v>
      </c>
      <c r="AO525">
        <f>IF(AN525='Info Sheet'!$J$3,'Info Sheet'!$M$3,'Info Sheet'!$M$2)</f>
        <v>1</v>
      </c>
      <c r="AP525">
        <f>ROUNDDOWN(IF((AM525*AO525)&gt;'Info Sheet'!$B$21,'Info Sheet'!$B$21,(AM525*AO525)),0)</f>
        <v>166</v>
      </c>
      <c r="AQ525">
        <f t="shared" si="99"/>
        <v>3793.1000000000004</v>
      </c>
      <c r="AR525">
        <f t="shared" si="100"/>
        <v>2833.1000000000004</v>
      </c>
    </row>
    <row r="526" spans="1:44">
      <c r="A526" s="44">
        <v>473</v>
      </c>
      <c r="B526" s="32">
        <v>2.0217043692285386E-2</v>
      </c>
      <c r="C526" s="32">
        <f t="shared" si="101"/>
        <v>123</v>
      </c>
      <c r="D526" t="str">
        <f>LOOKUP(B526,'Info Sheet'!$L$2:$L$3,'Info Sheet'!$J$2:$J$3)</f>
        <v>Rainy, p</v>
      </c>
      <c r="E526">
        <f>IF(D526='Info Sheet'!$J$3,'Info Sheet'!$M$3,'Info Sheet'!$M$2)</f>
        <v>0.7</v>
      </c>
      <c r="F526">
        <f>ROUNDDOWN(IF((C526*E526)&gt;'Info Sheet'!$B$21,'Info Sheet'!$B$21,(C526*E526)),0)</f>
        <v>86</v>
      </c>
      <c r="G526">
        <f t="shared" si="104"/>
        <v>1965.1000000000001</v>
      </c>
      <c r="H526">
        <f t="shared" si="93"/>
        <v>1005.1000000000001</v>
      </c>
      <c r="M526" s="44">
        <v>473</v>
      </c>
      <c r="N526" s="32">
        <v>0.56040908626548525</v>
      </c>
      <c r="O526" s="32">
        <f t="shared" si="94"/>
        <v>173</v>
      </c>
      <c r="P526" t="str">
        <f>LOOKUP(N526,'Info Sheet'!$L$2:$L$3,'Info Sheet'!$J$2:$J$3)</f>
        <v>Non-Rainy</v>
      </c>
      <c r="Q526">
        <f>IF(P526='Info Sheet'!$J$3,'Info Sheet'!$M$3,'Info Sheet'!$M$2)</f>
        <v>1</v>
      </c>
      <c r="R526">
        <f>ROUNDDOWN(IF((O526*Q526)&gt;'Info Sheet'!$B$21,'Info Sheet'!$B$21,(O526*Q526)),0)</f>
        <v>173</v>
      </c>
      <c r="S526">
        <f t="shared" si="95"/>
        <v>3953.05</v>
      </c>
      <c r="T526">
        <f t="shared" si="96"/>
        <v>2993.05</v>
      </c>
      <c r="Y526" s="44">
        <v>473</v>
      </c>
      <c r="Z526" s="32">
        <v>0.2793613353815807</v>
      </c>
      <c r="AA526" s="32">
        <f t="shared" si="102"/>
        <v>176</v>
      </c>
      <c r="AB526" t="str">
        <f>LOOKUP(Z526,'Info Sheet'!$L$2:$L$3,'Info Sheet'!$J$2:$J$3)</f>
        <v>Rainy, p</v>
      </c>
      <c r="AC526">
        <f>IF(AB526='Info Sheet'!$J$3,'Info Sheet'!$M$3,'Info Sheet'!$M$2)</f>
        <v>0.7</v>
      </c>
      <c r="AD526">
        <f>ROUNDDOWN(IF((AA526*AC526)&gt;'Info Sheet'!$B$21,'Info Sheet'!$B$21,(AA526*AC526)),0)</f>
        <v>123</v>
      </c>
      <c r="AE526">
        <f t="shared" si="97"/>
        <v>2810.55</v>
      </c>
      <c r="AF526">
        <f t="shared" si="98"/>
        <v>1850.5500000000002</v>
      </c>
      <c r="AK526" s="44">
        <v>473</v>
      </c>
      <c r="AL526" s="51">
        <v>0.19774164999999999</v>
      </c>
      <c r="AM526" s="32">
        <f t="shared" si="103"/>
        <v>152</v>
      </c>
      <c r="AN526" t="str">
        <f>LOOKUP(AL526,'Info Sheet'!$L$2:$L$3,'Info Sheet'!$J$2:$J$3)</f>
        <v>Rainy, p</v>
      </c>
      <c r="AO526">
        <f>IF(AN526='Info Sheet'!$J$3,'Info Sheet'!$M$3,'Info Sheet'!$M$2)</f>
        <v>0.7</v>
      </c>
      <c r="AP526">
        <f>ROUNDDOWN(IF((AM526*AO526)&gt;'Info Sheet'!$B$21,'Info Sheet'!$B$21,(AM526*AO526)),0)</f>
        <v>106</v>
      </c>
      <c r="AQ526">
        <f t="shared" si="99"/>
        <v>2422.1000000000004</v>
      </c>
      <c r="AR526">
        <f t="shared" si="100"/>
        <v>1462.1000000000004</v>
      </c>
    </row>
    <row r="527" spans="1:44">
      <c r="A527" s="44">
        <v>474</v>
      </c>
      <c r="B527" s="32">
        <v>0.6656567223429215</v>
      </c>
      <c r="C527" s="32">
        <f t="shared" si="101"/>
        <v>162</v>
      </c>
      <c r="D527" t="str">
        <f>LOOKUP(B527,'Info Sheet'!$L$2:$L$3,'Info Sheet'!$J$2:$J$3)</f>
        <v>Non-Rainy</v>
      </c>
      <c r="E527">
        <f>IF(D527='Info Sheet'!$J$3,'Info Sheet'!$M$3,'Info Sheet'!$M$2)</f>
        <v>1</v>
      </c>
      <c r="F527">
        <f>ROUNDDOWN(IF((C527*E527)&gt;'Info Sheet'!$B$21,'Info Sheet'!$B$21,(C527*E527)),0)</f>
        <v>162</v>
      </c>
      <c r="G527">
        <f t="shared" si="104"/>
        <v>3701.7000000000003</v>
      </c>
      <c r="H527">
        <f t="shared" si="93"/>
        <v>2741.7000000000003</v>
      </c>
      <c r="M527" s="44">
        <v>474</v>
      </c>
      <c r="N527" s="32">
        <v>0.3415723285373371</v>
      </c>
      <c r="O527" s="32">
        <f t="shared" si="94"/>
        <v>164</v>
      </c>
      <c r="P527" t="str">
        <f>LOOKUP(N527,'Info Sheet'!$L$2:$L$3,'Info Sheet'!$J$2:$J$3)</f>
        <v>Rainy, p</v>
      </c>
      <c r="Q527">
        <f>IF(P527='Info Sheet'!$J$3,'Info Sheet'!$M$3,'Info Sheet'!$M$2)</f>
        <v>0.7</v>
      </c>
      <c r="R527">
        <f>ROUNDDOWN(IF((O527*Q527)&gt;'Info Sheet'!$B$21,'Info Sheet'!$B$21,(O527*Q527)),0)</f>
        <v>114</v>
      </c>
      <c r="S527">
        <f t="shared" si="95"/>
        <v>2604.9</v>
      </c>
      <c r="T527">
        <f t="shared" si="96"/>
        <v>1644.9</v>
      </c>
      <c r="Y527" s="44">
        <v>474</v>
      </c>
      <c r="Z527" s="32">
        <v>0.55736469758326324</v>
      </c>
      <c r="AA527" s="32">
        <f t="shared" si="102"/>
        <v>188</v>
      </c>
      <c r="AB527" t="str">
        <f>LOOKUP(Z527,'Info Sheet'!$L$2:$L$3,'Info Sheet'!$J$2:$J$3)</f>
        <v>Non-Rainy</v>
      </c>
      <c r="AC527">
        <f>IF(AB527='Info Sheet'!$J$3,'Info Sheet'!$M$3,'Info Sheet'!$M$2)</f>
        <v>1</v>
      </c>
      <c r="AD527">
        <f>ROUNDDOWN(IF((AA527*AC527)&gt;'Info Sheet'!$B$21,'Info Sheet'!$B$21,(AA527*AC527)),0)</f>
        <v>188</v>
      </c>
      <c r="AE527">
        <f t="shared" si="97"/>
        <v>4295.8</v>
      </c>
      <c r="AF527">
        <f t="shared" si="98"/>
        <v>3335.8</v>
      </c>
      <c r="AK527" s="44">
        <v>474</v>
      </c>
      <c r="AL527" s="51">
        <v>0.54028184999999995</v>
      </c>
      <c r="AM527" s="32">
        <f t="shared" si="103"/>
        <v>168</v>
      </c>
      <c r="AN527" t="str">
        <f>LOOKUP(AL527,'Info Sheet'!$L$2:$L$3,'Info Sheet'!$J$2:$J$3)</f>
        <v>Non-Rainy</v>
      </c>
      <c r="AO527">
        <f>IF(AN527='Info Sheet'!$J$3,'Info Sheet'!$M$3,'Info Sheet'!$M$2)</f>
        <v>1</v>
      </c>
      <c r="AP527">
        <f>ROUNDDOWN(IF((AM527*AO527)&gt;'Info Sheet'!$B$21,'Info Sheet'!$B$21,(AM527*AO527)),0)</f>
        <v>168</v>
      </c>
      <c r="AQ527">
        <f t="shared" si="99"/>
        <v>3838.8</v>
      </c>
      <c r="AR527">
        <f t="shared" si="100"/>
        <v>2878.8</v>
      </c>
    </row>
    <row r="528" spans="1:44">
      <c r="A528" s="44">
        <v>475</v>
      </c>
      <c r="B528" s="32">
        <v>0.60360270076660727</v>
      </c>
      <c r="C528" s="32">
        <f t="shared" si="101"/>
        <v>160</v>
      </c>
      <c r="D528" t="str">
        <f>LOOKUP(B528,'Info Sheet'!$L$2:$L$3,'Info Sheet'!$J$2:$J$3)</f>
        <v>Non-Rainy</v>
      </c>
      <c r="E528">
        <f>IF(D528='Info Sheet'!$J$3,'Info Sheet'!$M$3,'Info Sheet'!$M$2)</f>
        <v>1</v>
      </c>
      <c r="F528">
        <f>ROUNDDOWN(IF((C528*E528)&gt;'Info Sheet'!$B$21,'Info Sheet'!$B$21,(C528*E528)),0)</f>
        <v>160</v>
      </c>
      <c r="G528">
        <f t="shared" si="104"/>
        <v>3656</v>
      </c>
      <c r="H528">
        <f t="shared" si="93"/>
        <v>2696</v>
      </c>
      <c r="M528" s="44">
        <v>475</v>
      </c>
      <c r="N528" s="32">
        <v>0.25098012661015201</v>
      </c>
      <c r="O528" s="32">
        <f t="shared" si="94"/>
        <v>160</v>
      </c>
      <c r="P528" t="str">
        <f>LOOKUP(N528,'Info Sheet'!$L$2:$L$3,'Info Sheet'!$J$2:$J$3)</f>
        <v>Rainy, p</v>
      </c>
      <c r="Q528">
        <f>IF(P528='Info Sheet'!$J$3,'Info Sheet'!$M$3,'Info Sheet'!$M$2)</f>
        <v>0.7</v>
      </c>
      <c r="R528">
        <f>ROUNDDOWN(IF((O528*Q528)&gt;'Info Sheet'!$B$21,'Info Sheet'!$B$21,(O528*Q528)),0)</f>
        <v>112</v>
      </c>
      <c r="S528">
        <f t="shared" si="95"/>
        <v>2559.2000000000003</v>
      </c>
      <c r="T528">
        <f t="shared" si="96"/>
        <v>1599.2000000000003</v>
      </c>
      <c r="Y528" s="44">
        <v>475</v>
      </c>
      <c r="Z528" s="32">
        <v>0.22583471745875283</v>
      </c>
      <c r="AA528" s="32">
        <f t="shared" si="102"/>
        <v>173</v>
      </c>
      <c r="AB528" t="str">
        <f>LOOKUP(Z528,'Info Sheet'!$L$2:$L$3,'Info Sheet'!$J$2:$J$3)</f>
        <v>Rainy, p</v>
      </c>
      <c r="AC528">
        <f>IF(AB528='Info Sheet'!$J$3,'Info Sheet'!$M$3,'Info Sheet'!$M$2)</f>
        <v>0.7</v>
      </c>
      <c r="AD528">
        <f>ROUNDDOWN(IF((AA528*AC528)&gt;'Info Sheet'!$B$21,'Info Sheet'!$B$21,(AA528*AC528)),0)</f>
        <v>121</v>
      </c>
      <c r="AE528">
        <f t="shared" si="97"/>
        <v>2764.8500000000004</v>
      </c>
      <c r="AF528">
        <f t="shared" si="98"/>
        <v>1804.8500000000004</v>
      </c>
      <c r="AK528" s="44">
        <v>475</v>
      </c>
      <c r="AL528" s="51">
        <v>0.50275106000000003</v>
      </c>
      <c r="AM528" s="32">
        <f t="shared" si="103"/>
        <v>166</v>
      </c>
      <c r="AN528" t="str">
        <f>LOOKUP(AL528,'Info Sheet'!$L$2:$L$3,'Info Sheet'!$J$2:$J$3)</f>
        <v>Non-Rainy</v>
      </c>
      <c r="AO528">
        <f>IF(AN528='Info Sheet'!$J$3,'Info Sheet'!$M$3,'Info Sheet'!$M$2)</f>
        <v>1</v>
      </c>
      <c r="AP528">
        <f>ROUNDDOWN(IF((AM528*AO528)&gt;'Info Sheet'!$B$21,'Info Sheet'!$B$21,(AM528*AO528)),0)</f>
        <v>166</v>
      </c>
      <c r="AQ528">
        <f t="shared" si="99"/>
        <v>3793.1000000000004</v>
      </c>
      <c r="AR528">
        <f t="shared" si="100"/>
        <v>2833.1000000000004</v>
      </c>
    </row>
    <row r="529" spans="1:44">
      <c r="A529" s="44">
        <v>476</v>
      </c>
      <c r="B529" s="32">
        <v>9.3805573467472758E-2</v>
      </c>
      <c r="C529" s="32">
        <f t="shared" si="101"/>
        <v>134</v>
      </c>
      <c r="D529" t="str">
        <f>LOOKUP(B529,'Info Sheet'!$L$2:$L$3,'Info Sheet'!$J$2:$J$3)</f>
        <v>Rainy, p</v>
      </c>
      <c r="E529">
        <f>IF(D529='Info Sheet'!$J$3,'Info Sheet'!$M$3,'Info Sheet'!$M$2)</f>
        <v>0.7</v>
      </c>
      <c r="F529">
        <f>ROUNDDOWN(IF((C529*E529)&gt;'Info Sheet'!$B$21,'Info Sheet'!$B$21,(C529*E529)),0)</f>
        <v>93</v>
      </c>
      <c r="G529">
        <f t="shared" si="104"/>
        <v>2125.0500000000002</v>
      </c>
      <c r="H529">
        <f t="shared" si="93"/>
        <v>1165.0500000000002</v>
      </c>
      <c r="M529" s="44">
        <v>476</v>
      </c>
      <c r="N529" s="32">
        <v>0.60433443861611014</v>
      </c>
      <c r="O529" s="32">
        <f t="shared" si="94"/>
        <v>175</v>
      </c>
      <c r="P529" t="str">
        <f>LOOKUP(N529,'Info Sheet'!$L$2:$L$3,'Info Sheet'!$J$2:$J$3)</f>
        <v>Non-Rainy</v>
      </c>
      <c r="Q529">
        <f>IF(P529='Info Sheet'!$J$3,'Info Sheet'!$M$3,'Info Sheet'!$M$2)</f>
        <v>1</v>
      </c>
      <c r="R529">
        <f>ROUNDDOWN(IF((O529*Q529)&gt;'Info Sheet'!$B$21,'Info Sheet'!$B$21,(O529*Q529)),0)</f>
        <v>175</v>
      </c>
      <c r="S529">
        <f t="shared" si="95"/>
        <v>3998.7500000000005</v>
      </c>
      <c r="T529">
        <f t="shared" si="96"/>
        <v>3038.7500000000005</v>
      </c>
      <c r="Y529" s="44">
        <v>476</v>
      </c>
      <c r="Z529" s="32">
        <v>0.73253390985580302</v>
      </c>
      <c r="AA529" s="32">
        <f t="shared" si="102"/>
        <v>197</v>
      </c>
      <c r="AB529" t="str">
        <f>LOOKUP(Z529,'Info Sheet'!$L$2:$L$3,'Info Sheet'!$J$2:$J$3)</f>
        <v>Non-Rainy</v>
      </c>
      <c r="AC529">
        <f>IF(AB529='Info Sheet'!$J$3,'Info Sheet'!$M$3,'Info Sheet'!$M$2)</f>
        <v>1</v>
      </c>
      <c r="AD529">
        <f>ROUNDDOWN(IF((AA529*AC529)&gt;'Info Sheet'!$B$21,'Info Sheet'!$B$21,(AA529*AC529)),0)</f>
        <v>188</v>
      </c>
      <c r="AE529">
        <f t="shared" si="97"/>
        <v>4295.8</v>
      </c>
      <c r="AF529">
        <f t="shared" si="98"/>
        <v>3335.8</v>
      </c>
      <c r="AK529" s="44">
        <v>476</v>
      </c>
      <c r="AL529" s="51">
        <v>0.14425447</v>
      </c>
      <c r="AM529" s="32">
        <f t="shared" si="103"/>
        <v>148</v>
      </c>
      <c r="AN529" t="str">
        <f>LOOKUP(AL529,'Info Sheet'!$L$2:$L$3,'Info Sheet'!$J$2:$J$3)</f>
        <v>Rainy, p</v>
      </c>
      <c r="AO529">
        <f>IF(AN529='Info Sheet'!$J$3,'Info Sheet'!$M$3,'Info Sheet'!$M$2)</f>
        <v>0.7</v>
      </c>
      <c r="AP529">
        <f>ROUNDDOWN(IF((AM529*AO529)&gt;'Info Sheet'!$B$21,'Info Sheet'!$B$21,(AM529*AO529)),0)</f>
        <v>103</v>
      </c>
      <c r="AQ529">
        <f t="shared" si="99"/>
        <v>2353.5500000000002</v>
      </c>
      <c r="AR529">
        <f t="shared" si="100"/>
        <v>1393.5500000000002</v>
      </c>
    </row>
    <row r="530" spans="1:44">
      <c r="A530" s="44">
        <v>477</v>
      </c>
      <c r="B530" s="32">
        <v>0.19433007158758098</v>
      </c>
      <c r="C530" s="32">
        <f t="shared" si="101"/>
        <v>142</v>
      </c>
      <c r="D530" t="str">
        <f>LOOKUP(B530,'Info Sheet'!$L$2:$L$3,'Info Sheet'!$J$2:$J$3)</f>
        <v>Rainy, p</v>
      </c>
      <c r="E530">
        <f>IF(D530='Info Sheet'!$J$3,'Info Sheet'!$M$3,'Info Sheet'!$M$2)</f>
        <v>0.7</v>
      </c>
      <c r="F530">
        <f>ROUNDDOWN(IF((C530*E530)&gt;'Info Sheet'!$B$21,'Info Sheet'!$B$21,(C530*E530)),0)</f>
        <v>99</v>
      </c>
      <c r="G530">
        <f t="shared" si="104"/>
        <v>2262.15</v>
      </c>
      <c r="H530">
        <f t="shared" si="93"/>
        <v>1302.1500000000001</v>
      </c>
      <c r="M530" s="44">
        <v>477</v>
      </c>
      <c r="N530" s="32">
        <v>8.4806529182930412E-2</v>
      </c>
      <c r="O530" s="32">
        <f t="shared" si="94"/>
        <v>148</v>
      </c>
      <c r="P530" t="str">
        <f>LOOKUP(N530,'Info Sheet'!$L$2:$L$3,'Info Sheet'!$J$2:$J$3)</f>
        <v>Rainy, p</v>
      </c>
      <c r="Q530">
        <f>IF(P530='Info Sheet'!$J$3,'Info Sheet'!$M$3,'Info Sheet'!$M$2)</f>
        <v>0.7</v>
      </c>
      <c r="R530">
        <f>ROUNDDOWN(IF((O530*Q530)&gt;'Info Sheet'!$B$21,'Info Sheet'!$B$21,(O530*Q530)),0)</f>
        <v>103</v>
      </c>
      <c r="S530">
        <f t="shared" si="95"/>
        <v>2353.5500000000002</v>
      </c>
      <c r="T530">
        <f t="shared" si="96"/>
        <v>1393.5500000000002</v>
      </c>
      <c r="Y530" s="44">
        <v>477</v>
      </c>
      <c r="Z530" s="32">
        <v>0.13002931492770886</v>
      </c>
      <c r="AA530" s="32">
        <f t="shared" si="102"/>
        <v>166</v>
      </c>
      <c r="AB530" t="str">
        <f>LOOKUP(Z530,'Info Sheet'!$L$2:$L$3,'Info Sheet'!$J$2:$J$3)</f>
        <v>Rainy, p</v>
      </c>
      <c r="AC530">
        <f>IF(AB530='Info Sheet'!$J$3,'Info Sheet'!$M$3,'Info Sheet'!$M$2)</f>
        <v>0.7</v>
      </c>
      <c r="AD530">
        <f>ROUNDDOWN(IF((AA530*AC530)&gt;'Info Sheet'!$B$21,'Info Sheet'!$B$21,(AA530*AC530)),0)</f>
        <v>116</v>
      </c>
      <c r="AE530">
        <f t="shared" si="97"/>
        <v>2650.6000000000004</v>
      </c>
      <c r="AF530">
        <f t="shared" si="98"/>
        <v>1690.6000000000004</v>
      </c>
      <c r="AK530" s="44">
        <v>477</v>
      </c>
      <c r="AL530" s="51">
        <v>0.38994071000000002</v>
      </c>
      <c r="AM530" s="32">
        <f t="shared" si="103"/>
        <v>161</v>
      </c>
      <c r="AN530" t="str">
        <f>LOOKUP(AL530,'Info Sheet'!$L$2:$L$3,'Info Sheet'!$J$2:$J$3)</f>
        <v>Rainy, p</v>
      </c>
      <c r="AO530">
        <f>IF(AN530='Info Sheet'!$J$3,'Info Sheet'!$M$3,'Info Sheet'!$M$2)</f>
        <v>0.7</v>
      </c>
      <c r="AP530">
        <f>ROUNDDOWN(IF((AM530*AO530)&gt;'Info Sheet'!$B$21,'Info Sheet'!$B$21,(AM530*AO530)),0)</f>
        <v>112</v>
      </c>
      <c r="AQ530">
        <f t="shared" si="99"/>
        <v>2559.2000000000003</v>
      </c>
      <c r="AR530">
        <f t="shared" si="100"/>
        <v>1599.2000000000003</v>
      </c>
    </row>
    <row r="531" spans="1:44">
      <c r="A531" s="44">
        <v>478</v>
      </c>
      <c r="B531" s="32">
        <v>0.84001347980472241</v>
      </c>
      <c r="C531" s="32">
        <f t="shared" si="101"/>
        <v>171</v>
      </c>
      <c r="D531" t="str">
        <f>LOOKUP(B531,'Info Sheet'!$L$2:$L$3,'Info Sheet'!$J$2:$J$3)</f>
        <v>Non-Rainy</v>
      </c>
      <c r="E531">
        <f>IF(D531='Info Sheet'!$J$3,'Info Sheet'!$M$3,'Info Sheet'!$M$2)</f>
        <v>1</v>
      </c>
      <c r="F531">
        <f>ROUNDDOWN(IF((C531*E531)&gt;'Info Sheet'!$B$21,'Info Sheet'!$B$21,(C531*E531)),0)</f>
        <v>171</v>
      </c>
      <c r="G531">
        <f t="shared" si="104"/>
        <v>3907.3500000000004</v>
      </c>
      <c r="H531">
        <f t="shared" si="93"/>
        <v>2947.3500000000004</v>
      </c>
      <c r="M531" s="44">
        <v>478</v>
      </c>
      <c r="N531" s="32">
        <v>0.52272398611297077</v>
      </c>
      <c r="O531" s="32">
        <f t="shared" si="94"/>
        <v>172</v>
      </c>
      <c r="P531" t="str">
        <f>LOOKUP(N531,'Info Sheet'!$L$2:$L$3,'Info Sheet'!$J$2:$J$3)</f>
        <v>Non-Rainy</v>
      </c>
      <c r="Q531">
        <f>IF(P531='Info Sheet'!$J$3,'Info Sheet'!$M$3,'Info Sheet'!$M$2)</f>
        <v>1</v>
      </c>
      <c r="R531">
        <f>ROUNDDOWN(IF((O531*Q531)&gt;'Info Sheet'!$B$21,'Info Sheet'!$B$21,(O531*Q531)),0)</f>
        <v>172</v>
      </c>
      <c r="S531">
        <f t="shared" si="95"/>
        <v>3930.2000000000003</v>
      </c>
      <c r="T531">
        <f t="shared" si="96"/>
        <v>2970.2000000000003</v>
      </c>
      <c r="Y531" s="44">
        <v>478</v>
      </c>
      <c r="Z531" s="32">
        <v>0.16722153465248646</v>
      </c>
      <c r="AA531" s="32">
        <f t="shared" si="102"/>
        <v>169</v>
      </c>
      <c r="AB531" t="str">
        <f>LOOKUP(Z531,'Info Sheet'!$L$2:$L$3,'Info Sheet'!$J$2:$J$3)</f>
        <v>Rainy, p</v>
      </c>
      <c r="AC531">
        <f>IF(AB531='Info Sheet'!$J$3,'Info Sheet'!$M$3,'Info Sheet'!$M$2)</f>
        <v>0.7</v>
      </c>
      <c r="AD531">
        <f>ROUNDDOWN(IF((AA531*AC531)&gt;'Info Sheet'!$B$21,'Info Sheet'!$B$21,(AA531*AC531)),0)</f>
        <v>118</v>
      </c>
      <c r="AE531">
        <f t="shared" si="97"/>
        <v>2696.3</v>
      </c>
      <c r="AF531">
        <f t="shared" si="98"/>
        <v>1736.3000000000002</v>
      </c>
      <c r="AK531" s="44">
        <v>478</v>
      </c>
      <c r="AL531" s="51">
        <v>0.74196708</v>
      </c>
      <c r="AM531" s="32">
        <f t="shared" si="103"/>
        <v>177</v>
      </c>
      <c r="AN531" t="str">
        <f>LOOKUP(AL531,'Info Sheet'!$L$2:$L$3,'Info Sheet'!$J$2:$J$3)</f>
        <v>Non-Rainy</v>
      </c>
      <c r="AO531">
        <f>IF(AN531='Info Sheet'!$J$3,'Info Sheet'!$M$3,'Info Sheet'!$M$2)</f>
        <v>1</v>
      </c>
      <c r="AP531">
        <f>ROUNDDOWN(IF((AM531*AO531)&gt;'Info Sheet'!$B$21,'Info Sheet'!$B$21,(AM531*AO531)),0)</f>
        <v>177</v>
      </c>
      <c r="AQ531">
        <f t="shared" si="99"/>
        <v>4044.4500000000003</v>
      </c>
      <c r="AR531">
        <f t="shared" si="100"/>
        <v>3084.4500000000003</v>
      </c>
    </row>
    <row r="532" spans="1:44">
      <c r="A532" s="44">
        <v>479</v>
      </c>
      <c r="B532" s="32">
        <v>0.49273961625260365</v>
      </c>
      <c r="C532" s="32">
        <f t="shared" si="101"/>
        <v>155</v>
      </c>
      <c r="D532" t="str">
        <f>LOOKUP(B532,'Info Sheet'!$L$2:$L$3,'Info Sheet'!$J$2:$J$3)</f>
        <v>Non-Rainy</v>
      </c>
      <c r="E532">
        <f>IF(D532='Info Sheet'!$J$3,'Info Sheet'!$M$3,'Info Sheet'!$M$2)</f>
        <v>1</v>
      </c>
      <c r="F532">
        <f>ROUNDDOWN(IF((C532*E532)&gt;'Info Sheet'!$B$21,'Info Sheet'!$B$21,(C532*E532)),0)</f>
        <v>155</v>
      </c>
      <c r="G532">
        <f t="shared" si="104"/>
        <v>3541.75</v>
      </c>
      <c r="H532">
        <f t="shared" si="93"/>
        <v>2581.75</v>
      </c>
      <c r="M532" s="44">
        <v>479</v>
      </c>
      <c r="N532" s="32">
        <v>8.487883788874695E-2</v>
      </c>
      <c r="O532" s="32">
        <f t="shared" si="94"/>
        <v>148</v>
      </c>
      <c r="P532" t="str">
        <f>LOOKUP(N532,'Info Sheet'!$L$2:$L$3,'Info Sheet'!$J$2:$J$3)</f>
        <v>Rainy, p</v>
      </c>
      <c r="Q532">
        <f>IF(P532='Info Sheet'!$J$3,'Info Sheet'!$M$3,'Info Sheet'!$M$2)</f>
        <v>0.7</v>
      </c>
      <c r="R532">
        <f>ROUNDDOWN(IF((O532*Q532)&gt;'Info Sheet'!$B$21,'Info Sheet'!$B$21,(O532*Q532)),0)</f>
        <v>103</v>
      </c>
      <c r="S532">
        <f t="shared" si="95"/>
        <v>2353.5500000000002</v>
      </c>
      <c r="T532">
        <f t="shared" si="96"/>
        <v>1393.5500000000002</v>
      </c>
      <c r="Y532" s="44">
        <v>479</v>
      </c>
      <c r="Z532" s="32">
        <v>0.82873234830560061</v>
      </c>
      <c r="AA532" s="32">
        <f t="shared" si="102"/>
        <v>203</v>
      </c>
      <c r="AB532" t="str">
        <f>LOOKUP(Z532,'Info Sheet'!$L$2:$L$3,'Info Sheet'!$J$2:$J$3)</f>
        <v>Non-Rainy</v>
      </c>
      <c r="AC532">
        <f>IF(AB532='Info Sheet'!$J$3,'Info Sheet'!$M$3,'Info Sheet'!$M$2)</f>
        <v>1</v>
      </c>
      <c r="AD532">
        <f>ROUNDDOWN(IF((AA532*AC532)&gt;'Info Sheet'!$B$21,'Info Sheet'!$B$21,(AA532*AC532)),0)</f>
        <v>188</v>
      </c>
      <c r="AE532">
        <f t="shared" si="97"/>
        <v>4295.8</v>
      </c>
      <c r="AF532">
        <f t="shared" si="98"/>
        <v>3335.8</v>
      </c>
      <c r="AK532" s="44">
        <v>479</v>
      </c>
      <c r="AL532" s="51">
        <v>0.72013797000000002</v>
      </c>
      <c r="AM532" s="32">
        <f t="shared" si="103"/>
        <v>176</v>
      </c>
      <c r="AN532" t="str">
        <f>LOOKUP(AL532,'Info Sheet'!$L$2:$L$3,'Info Sheet'!$J$2:$J$3)</f>
        <v>Non-Rainy</v>
      </c>
      <c r="AO532">
        <f>IF(AN532='Info Sheet'!$J$3,'Info Sheet'!$M$3,'Info Sheet'!$M$2)</f>
        <v>1</v>
      </c>
      <c r="AP532">
        <f>ROUNDDOWN(IF((AM532*AO532)&gt;'Info Sheet'!$B$21,'Info Sheet'!$B$21,(AM532*AO532)),0)</f>
        <v>176</v>
      </c>
      <c r="AQ532">
        <f t="shared" si="99"/>
        <v>4021.6000000000004</v>
      </c>
      <c r="AR532">
        <f t="shared" si="100"/>
        <v>3061.6000000000004</v>
      </c>
    </row>
    <row r="533" spans="1:44">
      <c r="A533" s="44">
        <v>480</v>
      </c>
      <c r="B533" s="32">
        <v>0.1254685902035817</v>
      </c>
      <c r="C533" s="32">
        <f t="shared" si="101"/>
        <v>137</v>
      </c>
      <c r="D533" t="str">
        <f>LOOKUP(B533,'Info Sheet'!$L$2:$L$3,'Info Sheet'!$J$2:$J$3)</f>
        <v>Rainy, p</v>
      </c>
      <c r="E533">
        <f>IF(D533='Info Sheet'!$J$3,'Info Sheet'!$M$3,'Info Sheet'!$M$2)</f>
        <v>0.7</v>
      </c>
      <c r="F533">
        <f>ROUNDDOWN(IF((C533*E533)&gt;'Info Sheet'!$B$21,'Info Sheet'!$B$21,(C533*E533)),0)</f>
        <v>95</v>
      </c>
      <c r="G533">
        <f t="shared" si="104"/>
        <v>2170.75</v>
      </c>
      <c r="H533">
        <f t="shared" si="93"/>
        <v>1210.75</v>
      </c>
      <c r="M533" s="44">
        <v>480</v>
      </c>
      <c r="N533" s="32">
        <v>0.56488751288469952</v>
      </c>
      <c r="O533" s="32">
        <f t="shared" si="94"/>
        <v>173</v>
      </c>
      <c r="P533" t="str">
        <f>LOOKUP(N533,'Info Sheet'!$L$2:$L$3,'Info Sheet'!$J$2:$J$3)</f>
        <v>Non-Rainy</v>
      </c>
      <c r="Q533">
        <f>IF(P533='Info Sheet'!$J$3,'Info Sheet'!$M$3,'Info Sheet'!$M$2)</f>
        <v>1</v>
      </c>
      <c r="R533">
        <f>ROUNDDOWN(IF((O533*Q533)&gt;'Info Sheet'!$B$21,'Info Sheet'!$B$21,(O533*Q533)),0)</f>
        <v>173</v>
      </c>
      <c r="S533">
        <f t="shared" si="95"/>
        <v>3953.05</v>
      </c>
      <c r="T533">
        <f t="shared" si="96"/>
        <v>2993.05</v>
      </c>
      <c r="Y533" s="44">
        <v>480</v>
      </c>
      <c r="Z533" s="32">
        <v>0.8869512007401722</v>
      </c>
      <c r="AA533" s="32">
        <f t="shared" si="102"/>
        <v>207</v>
      </c>
      <c r="AB533" t="str">
        <f>LOOKUP(Z533,'Info Sheet'!$L$2:$L$3,'Info Sheet'!$J$2:$J$3)</f>
        <v>Non-Rainy</v>
      </c>
      <c r="AC533">
        <f>IF(AB533='Info Sheet'!$J$3,'Info Sheet'!$M$3,'Info Sheet'!$M$2)</f>
        <v>1</v>
      </c>
      <c r="AD533">
        <f>ROUNDDOWN(IF((AA533*AC533)&gt;'Info Sheet'!$B$21,'Info Sheet'!$B$21,(AA533*AC533)),0)</f>
        <v>188</v>
      </c>
      <c r="AE533">
        <f t="shared" si="97"/>
        <v>4295.8</v>
      </c>
      <c r="AF533">
        <f t="shared" si="98"/>
        <v>3335.8</v>
      </c>
      <c r="AK533" s="44">
        <v>480</v>
      </c>
      <c r="AL533" s="51">
        <v>0.83303073999999999</v>
      </c>
      <c r="AM533" s="32">
        <f t="shared" si="103"/>
        <v>182</v>
      </c>
      <c r="AN533" t="str">
        <f>LOOKUP(AL533,'Info Sheet'!$L$2:$L$3,'Info Sheet'!$J$2:$J$3)</f>
        <v>Non-Rainy</v>
      </c>
      <c r="AO533">
        <f>IF(AN533='Info Sheet'!$J$3,'Info Sheet'!$M$3,'Info Sheet'!$M$2)</f>
        <v>1</v>
      </c>
      <c r="AP533">
        <f>ROUNDDOWN(IF((AM533*AO533)&gt;'Info Sheet'!$B$21,'Info Sheet'!$B$21,(AM533*AO533)),0)</f>
        <v>182</v>
      </c>
      <c r="AQ533">
        <f t="shared" si="99"/>
        <v>4158.7</v>
      </c>
      <c r="AR533">
        <f t="shared" si="100"/>
        <v>3198.7</v>
      </c>
    </row>
    <row r="534" spans="1:44">
      <c r="A534" s="44">
        <v>481</v>
      </c>
      <c r="B534" s="32">
        <v>0.55377743981873184</v>
      </c>
      <c r="C534" s="32">
        <f t="shared" si="101"/>
        <v>158</v>
      </c>
      <c r="D534" t="str">
        <f>LOOKUP(B534,'Info Sheet'!$L$2:$L$3,'Info Sheet'!$J$2:$J$3)</f>
        <v>Non-Rainy</v>
      </c>
      <c r="E534">
        <f>IF(D534='Info Sheet'!$J$3,'Info Sheet'!$M$3,'Info Sheet'!$M$2)</f>
        <v>1</v>
      </c>
      <c r="F534">
        <f>ROUNDDOWN(IF((C534*E534)&gt;'Info Sheet'!$B$21,'Info Sheet'!$B$21,(C534*E534)),0)</f>
        <v>158</v>
      </c>
      <c r="G534">
        <f t="shared" si="104"/>
        <v>3610.3</v>
      </c>
      <c r="H534">
        <f t="shared" si="93"/>
        <v>2650.3</v>
      </c>
      <c r="M534" s="44">
        <v>481</v>
      </c>
      <c r="N534" s="32">
        <v>2.6276075360870066E-2</v>
      </c>
      <c r="O534" s="32">
        <f t="shared" si="94"/>
        <v>139</v>
      </c>
      <c r="P534" t="str">
        <f>LOOKUP(N534,'Info Sheet'!$L$2:$L$3,'Info Sheet'!$J$2:$J$3)</f>
        <v>Rainy, p</v>
      </c>
      <c r="Q534">
        <f>IF(P534='Info Sheet'!$J$3,'Info Sheet'!$M$3,'Info Sheet'!$M$2)</f>
        <v>0.7</v>
      </c>
      <c r="R534">
        <f>ROUNDDOWN(IF((O534*Q534)&gt;'Info Sheet'!$B$21,'Info Sheet'!$B$21,(O534*Q534)),0)</f>
        <v>97</v>
      </c>
      <c r="S534">
        <f t="shared" si="95"/>
        <v>2216.4500000000003</v>
      </c>
      <c r="T534">
        <f t="shared" si="96"/>
        <v>1256.4500000000003</v>
      </c>
      <c r="Y534" s="44">
        <v>481</v>
      </c>
      <c r="Z534" s="32">
        <v>0.13679915407821608</v>
      </c>
      <c r="AA534" s="32">
        <f t="shared" si="102"/>
        <v>166</v>
      </c>
      <c r="AB534" t="str">
        <f>LOOKUP(Z534,'Info Sheet'!$L$2:$L$3,'Info Sheet'!$J$2:$J$3)</f>
        <v>Rainy, p</v>
      </c>
      <c r="AC534">
        <f>IF(AB534='Info Sheet'!$J$3,'Info Sheet'!$M$3,'Info Sheet'!$M$2)</f>
        <v>0.7</v>
      </c>
      <c r="AD534">
        <f>ROUNDDOWN(IF((AA534*AC534)&gt;'Info Sheet'!$B$21,'Info Sheet'!$B$21,(AA534*AC534)),0)</f>
        <v>116</v>
      </c>
      <c r="AE534">
        <f t="shared" si="97"/>
        <v>2650.6000000000004</v>
      </c>
      <c r="AF534">
        <f t="shared" si="98"/>
        <v>1690.6000000000004</v>
      </c>
      <c r="AK534" s="44">
        <v>481</v>
      </c>
      <c r="AL534" s="51">
        <v>0.24353332999999999</v>
      </c>
      <c r="AM534" s="32">
        <f t="shared" si="103"/>
        <v>154</v>
      </c>
      <c r="AN534" t="str">
        <f>LOOKUP(AL534,'Info Sheet'!$L$2:$L$3,'Info Sheet'!$J$2:$J$3)</f>
        <v>Rainy, p</v>
      </c>
      <c r="AO534">
        <f>IF(AN534='Info Sheet'!$J$3,'Info Sheet'!$M$3,'Info Sheet'!$M$2)</f>
        <v>0.7</v>
      </c>
      <c r="AP534">
        <f>ROUNDDOWN(IF((AM534*AO534)&gt;'Info Sheet'!$B$21,'Info Sheet'!$B$21,(AM534*AO534)),0)</f>
        <v>107</v>
      </c>
      <c r="AQ534">
        <f t="shared" si="99"/>
        <v>2444.9500000000003</v>
      </c>
      <c r="AR534">
        <f t="shared" si="100"/>
        <v>1484.9500000000003</v>
      </c>
    </row>
    <row r="535" spans="1:44">
      <c r="A535" s="44">
        <v>482</v>
      </c>
      <c r="B535" s="32">
        <v>0.70994555116687508</v>
      </c>
      <c r="C535" s="32">
        <f t="shared" si="101"/>
        <v>164</v>
      </c>
      <c r="D535" t="str">
        <f>LOOKUP(B535,'Info Sheet'!$L$2:$L$3,'Info Sheet'!$J$2:$J$3)</f>
        <v>Non-Rainy</v>
      </c>
      <c r="E535">
        <f>IF(D535='Info Sheet'!$J$3,'Info Sheet'!$M$3,'Info Sheet'!$M$2)</f>
        <v>1</v>
      </c>
      <c r="F535">
        <f>ROUNDDOWN(IF((C535*E535)&gt;'Info Sheet'!$B$21,'Info Sheet'!$B$21,(C535*E535)),0)</f>
        <v>164</v>
      </c>
      <c r="G535">
        <f t="shared" si="104"/>
        <v>3747.4</v>
      </c>
      <c r="H535">
        <f t="shared" si="93"/>
        <v>2787.4</v>
      </c>
      <c r="M535" s="44">
        <v>482</v>
      </c>
      <c r="N535" s="32">
        <v>8.6953115463401787E-3</v>
      </c>
      <c r="O535" s="32">
        <f t="shared" si="94"/>
        <v>131</v>
      </c>
      <c r="P535" t="str">
        <f>LOOKUP(N535,'Info Sheet'!$L$2:$L$3,'Info Sheet'!$J$2:$J$3)</f>
        <v>Rainy, p</v>
      </c>
      <c r="Q535">
        <f>IF(P535='Info Sheet'!$J$3,'Info Sheet'!$M$3,'Info Sheet'!$M$2)</f>
        <v>0.7</v>
      </c>
      <c r="R535">
        <f>ROUNDDOWN(IF((O535*Q535)&gt;'Info Sheet'!$B$21,'Info Sheet'!$B$21,(O535*Q535)),0)</f>
        <v>91</v>
      </c>
      <c r="S535">
        <f t="shared" si="95"/>
        <v>2079.35</v>
      </c>
      <c r="T535">
        <f t="shared" si="96"/>
        <v>1119.3499999999999</v>
      </c>
      <c r="Y535" s="44">
        <v>482</v>
      </c>
      <c r="Z535" s="32">
        <v>0.83551666978221883</v>
      </c>
      <c r="AA535" s="32">
        <f t="shared" si="102"/>
        <v>203</v>
      </c>
      <c r="AB535" t="str">
        <f>LOOKUP(Z535,'Info Sheet'!$L$2:$L$3,'Info Sheet'!$J$2:$J$3)</f>
        <v>Non-Rainy</v>
      </c>
      <c r="AC535">
        <f>IF(AB535='Info Sheet'!$J$3,'Info Sheet'!$M$3,'Info Sheet'!$M$2)</f>
        <v>1</v>
      </c>
      <c r="AD535">
        <f>ROUNDDOWN(IF((AA535*AC535)&gt;'Info Sheet'!$B$21,'Info Sheet'!$B$21,(AA535*AC535)),0)</f>
        <v>188</v>
      </c>
      <c r="AE535">
        <f t="shared" si="97"/>
        <v>4295.8</v>
      </c>
      <c r="AF535">
        <f t="shared" si="98"/>
        <v>3335.8</v>
      </c>
      <c r="AK535" s="44">
        <v>482</v>
      </c>
      <c r="AL535" s="51">
        <v>0.80611505000000006</v>
      </c>
      <c r="AM535" s="32">
        <f t="shared" si="103"/>
        <v>180</v>
      </c>
      <c r="AN535" t="str">
        <f>LOOKUP(AL535,'Info Sheet'!$L$2:$L$3,'Info Sheet'!$J$2:$J$3)</f>
        <v>Non-Rainy</v>
      </c>
      <c r="AO535">
        <f>IF(AN535='Info Sheet'!$J$3,'Info Sheet'!$M$3,'Info Sheet'!$M$2)</f>
        <v>1</v>
      </c>
      <c r="AP535">
        <f>ROUNDDOWN(IF((AM535*AO535)&gt;'Info Sheet'!$B$21,'Info Sheet'!$B$21,(AM535*AO535)),0)</f>
        <v>180</v>
      </c>
      <c r="AQ535">
        <f t="shared" si="99"/>
        <v>4113</v>
      </c>
      <c r="AR535">
        <f t="shared" si="100"/>
        <v>3153</v>
      </c>
    </row>
    <row r="536" spans="1:44">
      <c r="A536" s="44">
        <v>483</v>
      </c>
      <c r="B536" s="32">
        <v>0.19475239036829406</v>
      </c>
      <c r="C536" s="32">
        <f t="shared" si="101"/>
        <v>142</v>
      </c>
      <c r="D536" t="str">
        <f>LOOKUP(B536,'Info Sheet'!$L$2:$L$3,'Info Sheet'!$J$2:$J$3)</f>
        <v>Rainy, p</v>
      </c>
      <c r="E536">
        <f>IF(D536='Info Sheet'!$J$3,'Info Sheet'!$M$3,'Info Sheet'!$M$2)</f>
        <v>0.7</v>
      </c>
      <c r="F536">
        <f>ROUNDDOWN(IF((C536*E536)&gt;'Info Sheet'!$B$21,'Info Sheet'!$B$21,(C536*E536)),0)</f>
        <v>99</v>
      </c>
      <c r="G536">
        <f t="shared" si="104"/>
        <v>2262.15</v>
      </c>
      <c r="H536">
        <f t="shared" si="93"/>
        <v>1302.1500000000001</v>
      </c>
      <c r="M536" s="44">
        <v>483</v>
      </c>
      <c r="N536" s="32">
        <v>0.72965740150133118</v>
      </c>
      <c r="O536" s="32">
        <f t="shared" si="94"/>
        <v>181</v>
      </c>
      <c r="P536" t="str">
        <f>LOOKUP(N536,'Info Sheet'!$L$2:$L$3,'Info Sheet'!$J$2:$J$3)</f>
        <v>Non-Rainy</v>
      </c>
      <c r="Q536">
        <f>IF(P536='Info Sheet'!$J$3,'Info Sheet'!$M$3,'Info Sheet'!$M$2)</f>
        <v>1</v>
      </c>
      <c r="R536">
        <f>ROUNDDOWN(IF((O536*Q536)&gt;'Info Sheet'!$B$21,'Info Sheet'!$B$21,(O536*Q536)),0)</f>
        <v>181</v>
      </c>
      <c r="S536">
        <f t="shared" si="95"/>
        <v>4135.8500000000004</v>
      </c>
      <c r="T536">
        <f t="shared" si="96"/>
        <v>3175.8500000000004</v>
      </c>
      <c r="Y536" s="44">
        <v>483</v>
      </c>
      <c r="Z536" s="32">
        <v>8.7621135760693081E-2</v>
      </c>
      <c r="AA536" s="32">
        <f t="shared" si="102"/>
        <v>162</v>
      </c>
      <c r="AB536" t="str">
        <f>LOOKUP(Z536,'Info Sheet'!$L$2:$L$3,'Info Sheet'!$J$2:$J$3)</f>
        <v>Rainy, p</v>
      </c>
      <c r="AC536">
        <f>IF(AB536='Info Sheet'!$J$3,'Info Sheet'!$M$3,'Info Sheet'!$M$2)</f>
        <v>0.7</v>
      </c>
      <c r="AD536">
        <f>ROUNDDOWN(IF((AA536*AC536)&gt;'Info Sheet'!$B$21,'Info Sheet'!$B$21,(AA536*AC536)),0)</f>
        <v>113</v>
      </c>
      <c r="AE536">
        <f t="shared" si="97"/>
        <v>2582.0500000000002</v>
      </c>
      <c r="AF536">
        <f t="shared" si="98"/>
        <v>1622.0500000000002</v>
      </c>
      <c r="AK536" s="44">
        <v>483</v>
      </c>
      <c r="AL536" s="51">
        <v>0.45489077999999999</v>
      </c>
      <c r="AM536" s="32">
        <f t="shared" si="103"/>
        <v>164</v>
      </c>
      <c r="AN536" t="str">
        <f>LOOKUP(AL536,'Info Sheet'!$L$2:$L$3,'Info Sheet'!$J$2:$J$3)</f>
        <v>Non-Rainy</v>
      </c>
      <c r="AO536">
        <f>IF(AN536='Info Sheet'!$J$3,'Info Sheet'!$M$3,'Info Sheet'!$M$2)</f>
        <v>1</v>
      </c>
      <c r="AP536">
        <f>ROUNDDOWN(IF((AM536*AO536)&gt;'Info Sheet'!$B$21,'Info Sheet'!$B$21,(AM536*AO536)),0)</f>
        <v>164</v>
      </c>
      <c r="AQ536">
        <f t="shared" si="99"/>
        <v>3747.4</v>
      </c>
      <c r="AR536">
        <f t="shared" si="100"/>
        <v>2787.4</v>
      </c>
    </row>
    <row r="537" spans="1:44">
      <c r="A537" s="44">
        <v>484</v>
      </c>
      <c r="B537" s="32">
        <v>6.4576882656926515E-2</v>
      </c>
      <c r="C537" s="32">
        <f t="shared" si="101"/>
        <v>131</v>
      </c>
      <c r="D537" t="str">
        <f>LOOKUP(B537,'Info Sheet'!$L$2:$L$3,'Info Sheet'!$J$2:$J$3)</f>
        <v>Rainy, p</v>
      </c>
      <c r="E537">
        <f>IF(D537='Info Sheet'!$J$3,'Info Sheet'!$M$3,'Info Sheet'!$M$2)</f>
        <v>0.7</v>
      </c>
      <c r="F537">
        <f>ROUNDDOWN(IF((C537*E537)&gt;'Info Sheet'!$B$21,'Info Sheet'!$B$21,(C537*E537)),0)</f>
        <v>91</v>
      </c>
      <c r="G537">
        <f t="shared" si="104"/>
        <v>2079.35</v>
      </c>
      <c r="H537">
        <f t="shared" si="93"/>
        <v>1119.3499999999999</v>
      </c>
      <c r="M537" s="44">
        <v>484</v>
      </c>
      <c r="N537" s="32">
        <v>0.47253247241554852</v>
      </c>
      <c r="O537" s="32">
        <f t="shared" si="94"/>
        <v>170</v>
      </c>
      <c r="P537" t="str">
        <f>LOOKUP(N537,'Info Sheet'!$L$2:$L$3,'Info Sheet'!$J$2:$J$3)</f>
        <v>Non-Rainy</v>
      </c>
      <c r="Q537">
        <f>IF(P537='Info Sheet'!$J$3,'Info Sheet'!$M$3,'Info Sheet'!$M$2)</f>
        <v>1</v>
      </c>
      <c r="R537">
        <f>ROUNDDOWN(IF((O537*Q537)&gt;'Info Sheet'!$B$21,'Info Sheet'!$B$21,(O537*Q537)),0)</f>
        <v>170</v>
      </c>
      <c r="S537">
        <f t="shared" si="95"/>
        <v>3884.5000000000005</v>
      </c>
      <c r="T537">
        <f t="shared" si="96"/>
        <v>2924.5000000000005</v>
      </c>
      <c r="Y537" s="44">
        <v>484</v>
      </c>
      <c r="Z537" s="32">
        <v>9.3301258032778667E-2</v>
      </c>
      <c r="AA537" s="32">
        <f t="shared" si="102"/>
        <v>162</v>
      </c>
      <c r="AB537" t="str">
        <f>LOOKUP(Z537,'Info Sheet'!$L$2:$L$3,'Info Sheet'!$J$2:$J$3)</f>
        <v>Rainy, p</v>
      </c>
      <c r="AC537">
        <f>IF(AB537='Info Sheet'!$J$3,'Info Sheet'!$M$3,'Info Sheet'!$M$2)</f>
        <v>0.7</v>
      </c>
      <c r="AD537">
        <f>ROUNDDOWN(IF((AA537*AC537)&gt;'Info Sheet'!$B$21,'Info Sheet'!$B$21,(AA537*AC537)),0)</f>
        <v>113</v>
      </c>
      <c r="AE537">
        <f t="shared" si="97"/>
        <v>2582.0500000000002</v>
      </c>
      <c r="AF537">
        <f t="shared" si="98"/>
        <v>1622.0500000000002</v>
      </c>
      <c r="AK537" s="44">
        <v>484</v>
      </c>
      <c r="AL537" s="51">
        <v>0.73941403999999999</v>
      </c>
      <c r="AM537" s="32">
        <f t="shared" si="103"/>
        <v>176</v>
      </c>
      <c r="AN537" t="str">
        <f>LOOKUP(AL537,'Info Sheet'!$L$2:$L$3,'Info Sheet'!$J$2:$J$3)</f>
        <v>Non-Rainy</v>
      </c>
      <c r="AO537">
        <f>IF(AN537='Info Sheet'!$J$3,'Info Sheet'!$M$3,'Info Sheet'!$M$2)</f>
        <v>1</v>
      </c>
      <c r="AP537">
        <f>ROUNDDOWN(IF((AM537*AO537)&gt;'Info Sheet'!$B$21,'Info Sheet'!$B$21,(AM537*AO537)),0)</f>
        <v>176</v>
      </c>
      <c r="AQ537">
        <f t="shared" si="99"/>
        <v>4021.6000000000004</v>
      </c>
      <c r="AR537">
        <f t="shared" si="100"/>
        <v>3061.6000000000004</v>
      </c>
    </row>
    <row r="538" spans="1:44">
      <c r="A538" s="44">
        <v>485</v>
      </c>
      <c r="B538" s="32">
        <v>0.82225683115101655</v>
      </c>
      <c r="C538" s="32">
        <f t="shared" si="101"/>
        <v>170</v>
      </c>
      <c r="D538" t="str">
        <f>LOOKUP(B538,'Info Sheet'!$L$2:$L$3,'Info Sheet'!$J$2:$J$3)</f>
        <v>Non-Rainy</v>
      </c>
      <c r="E538">
        <f>IF(D538='Info Sheet'!$J$3,'Info Sheet'!$M$3,'Info Sheet'!$M$2)</f>
        <v>1</v>
      </c>
      <c r="F538">
        <f>ROUNDDOWN(IF((C538*E538)&gt;'Info Sheet'!$B$21,'Info Sheet'!$B$21,(C538*E538)),0)</f>
        <v>170</v>
      </c>
      <c r="G538">
        <f t="shared" si="104"/>
        <v>3884.5000000000005</v>
      </c>
      <c r="H538">
        <f t="shared" si="93"/>
        <v>2924.5000000000005</v>
      </c>
      <c r="M538" s="44">
        <v>485</v>
      </c>
      <c r="N538" s="32">
        <v>6.5306612216767812E-3</v>
      </c>
      <c r="O538" s="32">
        <f t="shared" si="94"/>
        <v>130</v>
      </c>
      <c r="P538" t="str">
        <f>LOOKUP(N538,'Info Sheet'!$L$2:$L$3,'Info Sheet'!$J$2:$J$3)</f>
        <v>Rainy, p</v>
      </c>
      <c r="Q538">
        <f>IF(P538='Info Sheet'!$J$3,'Info Sheet'!$M$3,'Info Sheet'!$M$2)</f>
        <v>0.7</v>
      </c>
      <c r="R538">
        <f>ROUNDDOWN(IF((O538*Q538)&gt;'Info Sheet'!$B$21,'Info Sheet'!$B$21,(O538*Q538)),0)</f>
        <v>91</v>
      </c>
      <c r="S538">
        <f t="shared" si="95"/>
        <v>2079.35</v>
      </c>
      <c r="T538">
        <f t="shared" si="96"/>
        <v>1119.3499999999999</v>
      </c>
      <c r="Y538" s="44">
        <v>485</v>
      </c>
      <c r="Z538" s="32">
        <v>0.47282331033713709</v>
      </c>
      <c r="AA538" s="32">
        <f t="shared" si="102"/>
        <v>185</v>
      </c>
      <c r="AB538" t="str">
        <f>LOOKUP(Z538,'Info Sheet'!$L$2:$L$3,'Info Sheet'!$J$2:$J$3)</f>
        <v>Non-Rainy</v>
      </c>
      <c r="AC538">
        <f>IF(AB538='Info Sheet'!$J$3,'Info Sheet'!$M$3,'Info Sheet'!$M$2)</f>
        <v>1</v>
      </c>
      <c r="AD538">
        <f>ROUNDDOWN(IF((AA538*AC538)&gt;'Info Sheet'!$B$21,'Info Sheet'!$B$21,(AA538*AC538)),0)</f>
        <v>185</v>
      </c>
      <c r="AE538">
        <f t="shared" si="97"/>
        <v>4227.25</v>
      </c>
      <c r="AF538">
        <f t="shared" si="98"/>
        <v>3267.25</v>
      </c>
      <c r="AK538" s="44">
        <v>485</v>
      </c>
      <c r="AL538" s="51">
        <v>0.31696836</v>
      </c>
      <c r="AM538" s="32">
        <f t="shared" si="103"/>
        <v>158</v>
      </c>
      <c r="AN538" t="str">
        <f>LOOKUP(AL538,'Info Sheet'!$L$2:$L$3,'Info Sheet'!$J$2:$J$3)</f>
        <v>Rainy, p</v>
      </c>
      <c r="AO538">
        <f>IF(AN538='Info Sheet'!$J$3,'Info Sheet'!$M$3,'Info Sheet'!$M$2)</f>
        <v>0.7</v>
      </c>
      <c r="AP538">
        <f>ROUNDDOWN(IF((AM538*AO538)&gt;'Info Sheet'!$B$21,'Info Sheet'!$B$21,(AM538*AO538)),0)</f>
        <v>110</v>
      </c>
      <c r="AQ538">
        <f t="shared" si="99"/>
        <v>2513.5</v>
      </c>
      <c r="AR538">
        <f t="shared" si="100"/>
        <v>1553.5</v>
      </c>
    </row>
    <row r="539" spans="1:44">
      <c r="A539" s="44">
        <v>486</v>
      </c>
      <c r="B539" s="32">
        <v>0.99172197121030292</v>
      </c>
      <c r="C539" s="32">
        <f t="shared" si="101"/>
        <v>194</v>
      </c>
      <c r="D539" t="str">
        <f>LOOKUP(B539,'Info Sheet'!$L$2:$L$3,'Info Sheet'!$J$2:$J$3)</f>
        <v>Non-Rainy</v>
      </c>
      <c r="E539">
        <f>IF(D539='Info Sheet'!$J$3,'Info Sheet'!$M$3,'Info Sheet'!$M$2)</f>
        <v>1</v>
      </c>
      <c r="F539">
        <f>ROUNDDOWN(IF((C539*E539)&gt;'Info Sheet'!$B$21,'Info Sheet'!$B$21,(C539*E539)),0)</f>
        <v>188</v>
      </c>
      <c r="G539">
        <f t="shared" si="104"/>
        <v>4295.8</v>
      </c>
      <c r="H539">
        <f t="shared" si="93"/>
        <v>3335.8</v>
      </c>
      <c r="M539" s="44">
        <v>486</v>
      </c>
      <c r="N539" s="32">
        <v>2.194498055583749E-2</v>
      </c>
      <c r="O539" s="32">
        <f t="shared" si="94"/>
        <v>137</v>
      </c>
      <c r="P539" t="str">
        <f>LOOKUP(N539,'Info Sheet'!$L$2:$L$3,'Info Sheet'!$J$2:$J$3)</f>
        <v>Rainy, p</v>
      </c>
      <c r="Q539">
        <f>IF(P539='Info Sheet'!$J$3,'Info Sheet'!$M$3,'Info Sheet'!$M$2)</f>
        <v>0.7</v>
      </c>
      <c r="R539">
        <f>ROUNDDOWN(IF((O539*Q539)&gt;'Info Sheet'!$B$21,'Info Sheet'!$B$21,(O539*Q539)),0)</f>
        <v>95</v>
      </c>
      <c r="S539">
        <f t="shared" si="95"/>
        <v>2170.75</v>
      </c>
      <c r="T539">
        <f t="shared" si="96"/>
        <v>1210.75</v>
      </c>
      <c r="Y539" s="44">
        <v>486</v>
      </c>
      <c r="Z539" s="32">
        <v>0.64027913993497354</v>
      </c>
      <c r="AA539" s="32">
        <f t="shared" si="102"/>
        <v>192</v>
      </c>
      <c r="AB539" t="str">
        <f>LOOKUP(Z539,'Info Sheet'!$L$2:$L$3,'Info Sheet'!$J$2:$J$3)</f>
        <v>Non-Rainy</v>
      </c>
      <c r="AC539">
        <f>IF(AB539='Info Sheet'!$J$3,'Info Sheet'!$M$3,'Info Sheet'!$M$2)</f>
        <v>1</v>
      </c>
      <c r="AD539">
        <f>ROUNDDOWN(IF((AA539*AC539)&gt;'Info Sheet'!$B$21,'Info Sheet'!$B$21,(AA539*AC539)),0)</f>
        <v>188</v>
      </c>
      <c r="AE539">
        <f t="shared" si="97"/>
        <v>4295.8</v>
      </c>
      <c r="AF539">
        <f t="shared" si="98"/>
        <v>3335.8</v>
      </c>
      <c r="AK539" s="44">
        <v>486</v>
      </c>
      <c r="AL539" s="51">
        <v>0.78880474</v>
      </c>
      <c r="AM539" s="32">
        <f t="shared" si="103"/>
        <v>179</v>
      </c>
      <c r="AN539" t="str">
        <f>LOOKUP(AL539,'Info Sheet'!$L$2:$L$3,'Info Sheet'!$J$2:$J$3)</f>
        <v>Non-Rainy</v>
      </c>
      <c r="AO539">
        <f>IF(AN539='Info Sheet'!$J$3,'Info Sheet'!$M$3,'Info Sheet'!$M$2)</f>
        <v>1</v>
      </c>
      <c r="AP539">
        <f>ROUNDDOWN(IF((AM539*AO539)&gt;'Info Sheet'!$B$21,'Info Sheet'!$B$21,(AM539*AO539)),0)</f>
        <v>179</v>
      </c>
      <c r="AQ539">
        <f t="shared" si="99"/>
        <v>4090.15</v>
      </c>
      <c r="AR539">
        <f t="shared" si="100"/>
        <v>3130.15</v>
      </c>
    </row>
    <row r="540" spans="1:44">
      <c r="A540" s="44">
        <v>487</v>
      </c>
      <c r="B540" s="32">
        <v>0.89029443931206287</v>
      </c>
      <c r="C540" s="32">
        <f t="shared" si="101"/>
        <v>175</v>
      </c>
      <c r="D540" t="str">
        <f>LOOKUP(B540,'Info Sheet'!$L$2:$L$3,'Info Sheet'!$J$2:$J$3)</f>
        <v>Non-Rainy</v>
      </c>
      <c r="E540">
        <f>IF(D540='Info Sheet'!$J$3,'Info Sheet'!$M$3,'Info Sheet'!$M$2)</f>
        <v>1</v>
      </c>
      <c r="F540">
        <f>ROUNDDOWN(IF((C540*E540)&gt;'Info Sheet'!$B$21,'Info Sheet'!$B$21,(C540*E540)),0)</f>
        <v>175</v>
      </c>
      <c r="G540">
        <f t="shared" si="104"/>
        <v>3998.7500000000005</v>
      </c>
      <c r="H540">
        <f t="shared" si="93"/>
        <v>3038.7500000000005</v>
      </c>
      <c r="M540" s="44">
        <v>487</v>
      </c>
      <c r="N540" s="32">
        <v>0.67923507457313015</v>
      </c>
      <c r="O540" s="32">
        <f t="shared" si="94"/>
        <v>178</v>
      </c>
      <c r="P540" t="str">
        <f>LOOKUP(N540,'Info Sheet'!$L$2:$L$3,'Info Sheet'!$J$2:$J$3)</f>
        <v>Non-Rainy</v>
      </c>
      <c r="Q540">
        <f>IF(P540='Info Sheet'!$J$3,'Info Sheet'!$M$3,'Info Sheet'!$M$2)</f>
        <v>1</v>
      </c>
      <c r="R540">
        <f>ROUNDDOWN(IF((O540*Q540)&gt;'Info Sheet'!$B$21,'Info Sheet'!$B$21,(O540*Q540)),0)</f>
        <v>178</v>
      </c>
      <c r="S540">
        <f t="shared" si="95"/>
        <v>4067.3</v>
      </c>
      <c r="T540">
        <f t="shared" si="96"/>
        <v>3107.3</v>
      </c>
      <c r="Y540" s="44">
        <v>487</v>
      </c>
      <c r="Z540" s="32">
        <v>0.95714562926056035</v>
      </c>
      <c r="AA540" s="32">
        <f t="shared" si="102"/>
        <v>216</v>
      </c>
      <c r="AB540" t="str">
        <f>LOOKUP(Z540,'Info Sheet'!$L$2:$L$3,'Info Sheet'!$J$2:$J$3)</f>
        <v>Non-Rainy</v>
      </c>
      <c r="AC540">
        <f>IF(AB540='Info Sheet'!$J$3,'Info Sheet'!$M$3,'Info Sheet'!$M$2)</f>
        <v>1</v>
      </c>
      <c r="AD540">
        <f>ROUNDDOWN(IF((AA540*AC540)&gt;'Info Sheet'!$B$21,'Info Sheet'!$B$21,(AA540*AC540)),0)</f>
        <v>188</v>
      </c>
      <c r="AE540">
        <f t="shared" si="97"/>
        <v>4295.8</v>
      </c>
      <c r="AF540">
        <f t="shared" si="98"/>
        <v>3335.8</v>
      </c>
      <c r="AK540" s="44">
        <v>487</v>
      </c>
      <c r="AL540" s="51">
        <v>0.33212728000000002</v>
      </c>
      <c r="AM540" s="32">
        <f t="shared" si="103"/>
        <v>159</v>
      </c>
      <c r="AN540" t="str">
        <f>LOOKUP(AL540,'Info Sheet'!$L$2:$L$3,'Info Sheet'!$J$2:$J$3)</f>
        <v>Rainy, p</v>
      </c>
      <c r="AO540">
        <f>IF(AN540='Info Sheet'!$J$3,'Info Sheet'!$M$3,'Info Sheet'!$M$2)</f>
        <v>0.7</v>
      </c>
      <c r="AP540">
        <f>ROUNDDOWN(IF((AM540*AO540)&gt;'Info Sheet'!$B$21,'Info Sheet'!$B$21,(AM540*AO540)),0)</f>
        <v>111</v>
      </c>
      <c r="AQ540">
        <f t="shared" si="99"/>
        <v>2536.3500000000004</v>
      </c>
      <c r="AR540">
        <f t="shared" si="100"/>
        <v>1576.3500000000004</v>
      </c>
    </row>
    <row r="541" spans="1:44">
      <c r="A541" s="44">
        <v>488</v>
      </c>
      <c r="B541" s="32">
        <v>0.4587363970024203</v>
      </c>
      <c r="C541" s="32">
        <f t="shared" si="101"/>
        <v>154</v>
      </c>
      <c r="D541" t="str">
        <f>LOOKUP(B541,'Info Sheet'!$L$2:$L$3,'Info Sheet'!$J$2:$J$3)</f>
        <v>Non-Rainy</v>
      </c>
      <c r="E541">
        <f>IF(D541='Info Sheet'!$J$3,'Info Sheet'!$M$3,'Info Sheet'!$M$2)</f>
        <v>1</v>
      </c>
      <c r="F541">
        <f>ROUNDDOWN(IF((C541*E541)&gt;'Info Sheet'!$B$21,'Info Sheet'!$B$21,(C541*E541)),0)</f>
        <v>154</v>
      </c>
      <c r="G541">
        <f t="shared" si="104"/>
        <v>3518.9</v>
      </c>
      <c r="H541">
        <f t="shared" si="93"/>
        <v>2558.9</v>
      </c>
      <c r="M541" s="44">
        <v>488</v>
      </c>
      <c r="N541" s="32">
        <v>0.53511716136077569</v>
      </c>
      <c r="O541" s="32">
        <f t="shared" si="94"/>
        <v>172</v>
      </c>
      <c r="P541" t="str">
        <f>LOOKUP(N541,'Info Sheet'!$L$2:$L$3,'Info Sheet'!$J$2:$J$3)</f>
        <v>Non-Rainy</v>
      </c>
      <c r="Q541">
        <f>IF(P541='Info Sheet'!$J$3,'Info Sheet'!$M$3,'Info Sheet'!$M$2)</f>
        <v>1</v>
      </c>
      <c r="R541">
        <f>ROUNDDOWN(IF((O541*Q541)&gt;'Info Sheet'!$B$21,'Info Sheet'!$B$21,(O541*Q541)),0)</f>
        <v>172</v>
      </c>
      <c r="S541">
        <f t="shared" si="95"/>
        <v>3930.2000000000003</v>
      </c>
      <c r="T541">
        <f t="shared" si="96"/>
        <v>2970.2000000000003</v>
      </c>
      <c r="Y541" s="44">
        <v>488</v>
      </c>
      <c r="Z541" s="32">
        <v>2.6682694910978744E-2</v>
      </c>
      <c r="AA541" s="32">
        <f t="shared" si="102"/>
        <v>152</v>
      </c>
      <c r="AB541" t="str">
        <f>LOOKUP(Z541,'Info Sheet'!$L$2:$L$3,'Info Sheet'!$J$2:$J$3)</f>
        <v>Rainy, p</v>
      </c>
      <c r="AC541">
        <f>IF(AB541='Info Sheet'!$J$3,'Info Sheet'!$M$3,'Info Sheet'!$M$2)</f>
        <v>0.7</v>
      </c>
      <c r="AD541">
        <f>ROUNDDOWN(IF((AA541*AC541)&gt;'Info Sheet'!$B$21,'Info Sheet'!$B$21,(AA541*AC541)),0)</f>
        <v>106</v>
      </c>
      <c r="AE541">
        <f t="shared" si="97"/>
        <v>2422.1000000000004</v>
      </c>
      <c r="AF541">
        <f t="shared" si="98"/>
        <v>1462.1000000000004</v>
      </c>
      <c r="AK541" s="44">
        <v>488</v>
      </c>
      <c r="AL541" s="51">
        <v>0.45638592</v>
      </c>
      <c r="AM541" s="32">
        <f t="shared" si="103"/>
        <v>164</v>
      </c>
      <c r="AN541" t="str">
        <f>LOOKUP(AL541,'Info Sheet'!$L$2:$L$3,'Info Sheet'!$J$2:$J$3)</f>
        <v>Non-Rainy</v>
      </c>
      <c r="AO541">
        <f>IF(AN541='Info Sheet'!$J$3,'Info Sheet'!$M$3,'Info Sheet'!$M$2)</f>
        <v>1</v>
      </c>
      <c r="AP541">
        <f>ROUNDDOWN(IF((AM541*AO541)&gt;'Info Sheet'!$B$21,'Info Sheet'!$B$21,(AM541*AO541)),0)</f>
        <v>164</v>
      </c>
      <c r="AQ541">
        <f t="shared" si="99"/>
        <v>3747.4</v>
      </c>
      <c r="AR541">
        <f t="shared" si="100"/>
        <v>2787.4</v>
      </c>
    </row>
    <row r="542" spans="1:44">
      <c r="A542" s="44">
        <v>489</v>
      </c>
      <c r="B542" s="32">
        <v>0.89844204256245974</v>
      </c>
      <c r="C542" s="32">
        <f t="shared" si="101"/>
        <v>176</v>
      </c>
      <c r="D542" t="str">
        <f>LOOKUP(B542,'Info Sheet'!$L$2:$L$3,'Info Sheet'!$J$2:$J$3)</f>
        <v>Non-Rainy</v>
      </c>
      <c r="E542">
        <f>IF(D542='Info Sheet'!$J$3,'Info Sheet'!$M$3,'Info Sheet'!$M$2)</f>
        <v>1</v>
      </c>
      <c r="F542">
        <f>ROUNDDOWN(IF((C542*E542)&gt;'Info Sheet'!$B$21,'Info Sheet'!$B$21,(C542*E542)),0)</f>
        <v>176</v>
      </c>
      <c r="G542">
        <f t="shared" si="104"/>
        <v>4021.6000000000004</v>
      </c>
      <c r="H542">
        <f t="shared" si="93"/>
        <v>3061.6000000000004</v>
      </c>
      <c r="M542" s="44">
        <v>489</v>
      </c>
      <c r="N542" s="32">
        <v>1.3100688606384248E-2</v>
      </c>
      <c r="O542" s="32">
        <f t="shared" si="94"/>
        <v>134</v>
      </c>
      <c r="P542" t="str">
        <f>LOOKUP(N542,'Info Sheet'!$L$2:$L$3,'Info Sheet'!$J$2:$J$3)</f>
        <v>Rainy, p</v>
      </c>
      <c r="Q542">
        <f>IF(P542='Info Sheet'!$J$3,'Info Sheet'!$M$3,'Info Sheet'!$M$2)</f>
        <v>0.7</v>
      </c>
      <c r="R542">
        <f>ROUNDDOWN(IF((O542*Q542)&gt;'Info Sheet'!$B$21,'Info Sheet'!$B$21,(O542*Q542)),0)</f>
        <v>93</v>
      </c>
      <c r="S542">
        <f t="shared" si="95"/>
        <v>2125.0500000000002</v>
      </c>
      <c r="T542">
        <f t="shared" si="96"/>
        <v>1165.0500000000002</v>
      </c>
      <c r="Y542" s="44">
        <v>489</v>
      </c>
      <c r="Z542" s="32">
        <v>0.48779905030756554</v>
      </c>
      <c r="AA542" s="32">
        <f t="shared" si="102"/>
        <v>185</v>
      </c>
      <c r="AB542" t="str">
        <f>LOOKUP(Z542,'Info Sheet'!$L$2:$L$3,'Info Sheet'!$J$2:$J$3)</f>
        <v>Non-Rainy</v>
      </c>
      <c r="AC542">
        <f>IF(AB542='Info Sheet'!$J$3,'Info Sheet'!$M$3,'Info Sheet'!$M$2)</f>
        <v>1</v>
      </c>
      <c r="AD542">
        <f>ROUNDDOWN(IF((AA542*AC542)&gt;'Info Sheet'!$B$21,'Info Sheet'!$B$21,(AA542*AC542)),0)</f>
        <v>185</v>
      </c>
      <c r="AE542">
        <f t="shared" si="97"/>
        <v>4227.25</v>
      </c>
      <c r="AF542">
        <f t="shared" si="98"/>
        <v>3267.25</v>
      </c>
      <c r="AK542" s="44">
        <v>489</v>
      </c>
      <c r="AL542" s="51">
        <v>0.67893965000000001</v>
      </c>
      <c r="AM542" s="32">
        <f t="shared" si="103"/>
        <v>174</v>
      </c>
      <c r="AN542" t="str">
        <f>LOOKUP(AL542,'Info Sheet'!$L$2:$L$3,'Info Sheet'!$J$2:$J$3)</f>
        <v>Non-Rainy</v>
      </c>
      <c r="AO542">
        <f>IF(AN542='Info Sheet'!$J$3,'Info Sheet'!$M$3,'Info Sheet'!$M$2)</f>
        <v>1</v>
      </c>
      <c r="AP542">
        <f>ROUNDDOWN(IF((AM542*AO542)&gt;'Info Sheet'!$B$21,'Info Sheet'!$B$21,(AM542*AO542)),0)</f>
        <v>174</v>
      </c>
      <c r="AQ542">
        <f t="shared" si="99"/>
        <v>3975.9</v>
      </c>
      <c r="AR542">
        <f t="shared" si="100"/>
        <v>3015.9</v>
      </c>
    </row>
    <row r="543" spans="1:44">
      <c r="A543" s="44">
        <v>490</v>
      </c>
      <c r="B543" s="32">
        <v>0.29619811426911113</v>
      </c>
      <c r="C543" s="32">
        <f t="shared" si="101"/>
        <v>147</v>
      </c>
      <c r="D543" t="str">
        <f>LOOKUP(B543,'Info Sheet'!$L$2:$L$3,'Info Sheet'!$J$2:$J$3)</f>
        <v>Rainy, p</v>
      </c>
      <c r="E543">
        <f>IF(D543='Info Sheet'!$J$3,'Info Sheet'!$M$3,'Info Sheet'!$M$2)</f>
        <v>0.7</v>
      </c>
      <c r="F543">
        <f>ROUNDDOWN(IF((C543*E543)&gt;'Info Sheet'!$B$21,'Info Sheet'!$B$21,(C543*E543)),0)</f>
        <v>102</v>
      </c>
      <c r="G543">
        <f t="shared" si="104"/>
        <v>2330.7000000000003</v>
      </c>
      <c r="H543">
        <f t="shared" si="93"/>
        <v>1370.7000000000003</v>
      </c>
      <c r="M543" s="44">
        <v>490</v>
      </c>
      <c r="N543" s="32">
        <v>9.3100190132967886E-2</v>
      </c>
      <c r="O543" s="32">
        <f t="shared" si="94"/>
        <v>149</v>
      </c>
      <c r="P543" t="str">
        <f>LOOKUP(N543,'Info Sheet'!$L$2:$L$3,'Info Sheet'!$J$2:$J$3)</f>
        <v>Rainy, p</v>
      </c>
      <c r="Q543">
        <f>IF(P543='Info Sheet'!$J$3,'Info Sheet'!$M$3,'Info Sheet'!$M$2)</f>
        <v>0.7</v>
      </c>
      <c r="R543">
        <f>ROUNDDOWN(IF((O543*Q543)&gt;'Info Sheet'!$B$21,'Info Sheet'!$B$21,(O543*Q543)),0)</f>
        <v>104</v>
      </c>
      <c r="S543">
        <f t="shared" si="95"/>
        <v>2376.4</v>
      </c>
      <c r="T543">
        <f t="shared" si="96"/>
        <v>1416.4</v>
      </c>
      <c r="Y543" s="44">
        <v>490</v>
      </c>
      <c r="Z543" s="32">
        <v>0.88353615445122025</v>
      </c>
      <c r="AA543" s="32">
        <f t="shared" si="102"/>
        <v>207</v>
      </c>
      <c r="AB543" t="str">
        <f>LOOKUP(Z543,'Info Sheet'!$L$2:$L$3,'Info Sheet'!$J$2:$J$3)</f>
        <v>Non-Rainy</v>
      </c>
      <c r="AC543">
        <f>IF(AB543='Info Sheet'!$J$3,'Info Sheet'!$M$3,'Info Sheet'!$M$2)</f>
        <v>1</v>
      </c>
      <c r="AD543">
        <f>ROUNDDOWN(IF((AA543*AC543)&gt;'Info Sheet'!$B$21,'Info Sheet'!$B$21,(AA543*AC543)),0)</f>
        <v>188</v>
      </c>
      <c r="AE543">
        <f t="shared" si="97"/>
        <v>4295.8</v>
      </c>
      <c r="AF543">
        <f t="shared" si="98"/>
        <v>3335.8</v>
      </c>
      <c r="AK543" s="44">
        <v>490</v>
      </c>
      <c r="AL543" s="51">
        <v>0.50327182000000004</v>
      </c>
      <c r="AM543" s="32">
        <f t="shared" si="103"/>
        <v>166</v>
      </c>
      <c r="AN543" t="str">
        <f>LOOKUP(AL543,'Info Sheet'!$L$2:$L$3,'Info Sheet'!$J$2:$J$3)</f>
        <v>Non-Rainy</v>
      </c>
      <c r="AO543">
        <f>IF(AN543='Info Sheet'!$J$3,'Info Sheet'!$M$3,'Info Sheet'!$M$2)</f>
        <v>1</v>
      </c>
      <c r="AP543">
        <f>ROUNDDOWN(IF((AM543*AO543)&gt;'Info Sheet'!$B$21,'Info Sheet'!$B$21,(AM543*AO543)),0)</f>
        <v>166</v>
      </c>
      <c r="AQ543">
        <f t="shared" si="99"/>
        <v>3793.1000000000004</v>
      </c>
      <c r="AR543">
        <f t="shared" si="100"/>
        <v>2833.1000000000004</v>
      </c>
    </row>
    <row r="544" spans="1:44">
      <c r="A544" s="44">
        <v>491</v>
      </c>
      <c r="B544" s="32">
        <v>0.43661811547173413</v>
      </c>
      <c r="C544" s="32">
        <f t="shared" si="101"/>
        <v>153</v>
      </c>
      <c r="D544" t="str">
        <f>LOOKUP(B544,'Info Sheet'!$L$2:$L$3,'Info Sheet'!$J$2:$J$3)</f>
        <v>Non-Rainy</v>
      </c>
      <c r="E544">
        <f>IF(D544='Info Sheet'!$J$3,'Info Sheet'!$M$3,'Info Sheet'!$M$2)</f>
        <v>1</v>
      </c>
      <c r="F544">
        <f>ROUNDDOWN(IF((C544*E544)&gt;'Info Sheet'!$B$21,'Info Sheet'!$B$21,(C544*E544)),0)</f>
        <v>153</v>
      </c>
      <c r="G544">
        <f t="shared" si="104"/>
        <v>3496.05</v>
      </c>
      <c r="H544">
        <f t="shared" si="93"/>
        <v>2536.0500000000002</v>
      </c>
      <c r="M544" s="44">
        <v>491</v>
      </c>
      <c r="N544" s="32">
        <v>0.15738435970580889</v>
      </c>
      <c r="O544" s="32">
        <f t="shared" si="94"/>
        <v>154</v>
      </c>
      <c r="P544" t="str">
        <f>LOOKUP(N544,'Info Sheet'!$L$2:$L$3,'Info Sheet'!$J$2:$J$3)</f>
        <v>Rainy, p</v>
      </c>
      <c r="Q544">
        <f>IF(P544='Info Sheet'!$J$3,'Info Sheet'!$M$3,'Info Sheet'!$M$2)</f>
        <v>0.7</v>
      </c>
      <c r="R544">
        <f>ROUNDDOWN(IF((O544*Q544)&gt;'Info Sheet'!$B$21,'Info Sheet'!$B$21,(O544*Q544)),0)</f>
        <v>107</v>
      </c>
      <c r="S544">
        <f t="shared" si="95"/>
        <v>2444.9500000000003</v>
      </c>
      <c r="T544">
        <f t="shared" si="96"/>
        <v>1484.9500000000003</v>
      </c>
      <c r="Y544" s="44">
        <v>491</v>
      </c>
      <c r="Z544" s="32">
        <v>0.35954221836329403</v>
      </c>
      <c r="AA544" s="32">
        <f t="shared" si="102"/>
        <v>180</v>
      </c>
      <c r="AB544" t="str">
        <f>LOOKUP(Z544,'Info Sheet'!$L$2:$L$3,'Info Sheet'!$J$2:$J$3)</f>
        <v>Rainy, p</v>
      </c>
      <c r="AC544">
        <f>IF(AB544='Info Sheet'!$J$3,'Info Sheet'!$M$3,'Info Sheet'!$M$2)</f>
        <v>0.7</v>
      </c>
      <c r="AD544">
        <f>ROUNDDOWN(IF((AA544*AC544)&gt;'Info Sheet'!$B$21,'Info Sheet'!$B$21,(AA544*AC544)),0)</f>
        <v>126</v>
      </c>
      <c r="AE544">
        <f t="shared" si="97"/>
        <v>2879.1000000000004</v>
      </c>
      <c r="AF544">
        <f t="shared" si="98"/>
        <v>1919.1000000000004</v>
      </c>
      <c r="AK544" s="44">
        <v>491</v>
      </c>
      <c r="AL544" s="51">
        <v>0.25066008000000001</v>
      </c>
      <c r="AM544" s="32">
        <f t="shared" si="103"/>
        <v>155</v>
      </c>
      <c r="AN544" t="str">
        <f>LOOKUP(AL544,'Info Sheet'!$L$2:$L$3,'Info Sheet'!$J$2:$J$3)</f>
        <v>Rainy, p</v>
      </c>
      <c r="AO544">
        <f>IF(AN544='Info Sheet'!$J$3,'Info Sheet'!$M$3,'Info Sheet'!$M$2)</f>
        <v>0.7</v>
      </c>
      <c r="AP544">
        <f>ROUNDDOWN(IF((AM544*AO544)&gt;'Info Sheet'!$B$21,'Info Sheet'!$B$21,(AM544*AO544)),0)</f>
        <v>108</v>
      </c>
      <c r="AQ544">
        <f t="shared" si="99"/>
        <v>2467.8000000000002</v>
      </c>
      <c r="AR544">
        <f t="shared" si="100"/>
        <v>1507.8000000000002</v>
      </c>
    </row>
    <row r="545" spans="1:44">
      <c r="A545" s="44">
        <v>492</v>
      </c>
      <c r="B545" s="32">
        <v>0.12609840776786851</v>
      </c>
      <c r="C545" s="32">
        <f t="shared" si="101"/>
        <v>137</v>
      </c>
      <c r="D545" t="str">
        <f>LOOKUP(B545,'Info Sheet'!$L$2:$L$3,'Info Sheet'!$J$2:$J$3)</f>
        <v>Rainy, p</v>
      </c>
      <c r="E545">
        <f>IF(D545='Info Sheet'!$J$3,'Info Sheet'!$M$3,'Info Sheet'!$M$2)</f>
        <v>0.7</v>
      </c>
      <c r="F545">
        <f>ROUNDDOWN(IF((C545*E545)&gt;'Info Sheet'!$B$21,'Info Sheet'!$B$21,(C545*E545)),0)</f>
        <v>95</v>
      </c>
      <c r="G545">
        <f t="shared" si="104"/>
        <v>2170.75</v>
      </c>
      <c r="H545">
        <f t="shared" si="93"/>
        <v>1210.75</v>
      </c>
      <c r="M545" s="44">
        <v>492</v>
      </c>
      <c r="N545" s="32">
        <v>0.1399490515387446</v>
      </c>
      <c r="O545" s="32">
        <f t="shared" si="94"/>
        <v>153</v>
      </c>
      <c r="P545" t="str">
        <f>LOOKUP(N545,'Info Sheet'!$L$2:$L$3,'Info Sheet'!$J$2:$J$3)</f>
        <v>Rainy, p</v>
      </c>
      <c r="Q545">
        <f>IF(P545='Info Sheet'!$J$3,'Info Sheet'!$M$3,'Info Sheet'!$M$2)</f>
        <v>0.7</v>
      </c>
      <c r="R545">
        <f>ROUNDDOWN(IF((O545*Q545)&gt;'Info Sheet'!$B$21,'Info Sheet'!$B$21,(O545*Q545)),0)</f>
        <v>107</v>
      </c>
      <c r="S545">
        <f t="shared" si="95"/>
        <v>2444.9500000000003</v>
      </c>
      <c r="T545">
        <f t="shared" si="96"/>
        <v>1484.9500000000003</v>
      </c>
      <c r="Y545" s="44">
        <v>492</v>
      </c>
      <c r="Z545" s="32">
        <v>0.16657906865822947</v>
      </c>
      <c r="AA545" s="32">
        <f t="shared" si="102"/>
        <v>169</v>
      </c>
      <c r="AB545" t="str">
        <f>LOOKUP(Z545,'Info Sheet'!$L$2:$L$3,'Info Sheet'!$J$2:$J$3)</f>
        <v>Rainy, p</v>
      </c>
      <c r="AC545">
        <f>IF(AB545='Info Sheet'!$J$3,'Info Sheet'!$M$3,'Info Sheet'!$M$2)</f>
        <v>0.7</v>
      </c>
      <c r="AD545">
        <f>ROUNDDOWN(IF((AA545*AC545)&gt;'Info Sheet'!$B$21,'Info Sheet'!$B$21,(AA545*AC545)),0)</f>
        <v>118</v>
      </c>
      <c r="AE545">
        <f t="shared" si="97"/>
        <v>2696.3</v>
      </c>
      <c r="AF545">
        <f t="shared" si="98"/>
        <v>1736.3000000000002</v>
      </c>
      <c r="AK545" s="44">
        <v>492</v>
      </c>
      <c r="AL545" s="51">
        <v>0.63304315</v>
      </c>
      <c r="AM545" s="32">
        <f t="shared" si="103"/>
        <v>172</v>
      </c>
      <c r="AN545" t="str">
        <f>LOOKUP(AL545,'Info Sheet'!$L$2:$L$3,'Info Sheet'!$J$2:$J$3)</f>
        <v>Non-Rainy</v>
      </c>
      <c r="AO545">
        <f>IF(AN545='Info Sheet'!$J$3,'Info Sheet'!$M$3,'Info Sheet'!$M$2)</f>
        <v>1</v>
      </c>
      <c r="AP545">
        <f>ROUNDDOWN(IF((AM545*AO545)&gt;'Info Sheet'!$B$21,'Info Sheet'!$B$21,(AM545*AO545)),0)</f>
        <v>172</v>
      </c>
      <c r="AQ545">
        <f t="shared" si="99"/>
        <v>3930.2000000000003</v>
      </c>
      <c r="AR545">
        <f t="shared" si="100"/>
        <v>2970.2000000000003</v>
      </c>
    </row>
    <row r="546" spans="1:44">
      <c r="A546" s="44">
        <v>493</v>
      </c>
      <c r="B546" s="32">
        <v>0.51835365812162293</v>
      </c>
      <c r="C546" s="32">
        <f t="shared" si="101"/>
        <v>156</v>
      </c>
      <c r="D546" t="str">
        <f>LOOKUP(B546,'Info Sheet'!$L$2:$L$3,'Info Sheet'!$J$2:$J$3)</f>
        <v>Non-Rainy</v>
      </c>
      <c r="E546">
        <f>IF(D546='Info Sheet'!$J$3,'Info Sheet'!$M$3,'Info Sheet'!$M$2)</f>
        <v>1</v>
      </c>
      <c r="F546">
        <f>ROUNDDOWN(IF((C546*E546)&gt;'Info Sheet'!$B$21,'Info Sheet'!$B$21,(C546*E546)),0)</f>
        <v>156</v>
      </c>
      <c r="G546">
        <f t="shared" si="104"/>
        <v>3564.6000000000004</v>
      </c>
      <c r="H546">
        <f t="shared" si="93"/>
        <v>2604.6000000000004</v>
      </c>
      <c r="M546" s="44">
        <v>493</v>
      </c>
      <c r="N546" s="32">
        <v>0.48489790753229356</v>
      </c>
      <c r="O546" s="32">
        <f t="shared" si="94"/>
        <v>170</v>
      </c>
      <c r="P546" t="str">
        <f>LOOKUP(N546,'Info Sheet'!$L$2:$L$3,'Info Sheet'!$J$2:$J$3)</f>
        <v>Non-Rainy</v>
      </c>
      <c r="Q546">
        <f>IF(P546='Info Sheet'!$J$3,'Info Sheet'!$M$3,'Info Sheet'!$M$2)</f>
        <v>1</v>
      </c>
      <c r="R546">
        <f>ROUNDDOWN(IF((O546*Q546)&gt;'Info Sheet'!$B$21,'Info Sheet'!$B$21,(O546*Q546)),0)</f>
        <v>170</v>
      </c>
      <c r="S546">
        <f t="shared" si="95"/>
        <v>3884.5000000000005</v>
      </c>
      <c r="T546">
        <f t="shared" si="96"/>
        <v>2924.5000000000005</v>
      </c>
      <c r="Y546" s="44">
        <v>493</v>
      </c>
      <c r="Z546" s="32">
        <v>0.97862263597911481</v>
      </c>
      <c r="AA546" s="32">
        <f t="shared" si="102"/>
        <v>222</v>
      </c>
      <c r="AB546" t="str">
        <f>LOOKUP(Z546,'Info Sheet'!$L$2:$L$3,'Info Sheet'!$J$2:$J$3)</f>
        <v>Non-Rainy</v>
      </c>
      <c r="AC546">
        <f>IF(AB546='Info Sheet'!$J$3,'Info Sheet'!$M$3,'Info Sheet'!$M$2)</f>
        <v>1</v>
      </c>
      <c r="AD546">
        <f>ROUNDDOWN(IF((AA546*AC546)&gt;'Info Sheet'!$B$21,'Info Sheet'!$B$21,(AA546*AC546)),0)</f>
        <v>188</v>
      </c>
      <c r="AE546">
        <f t="shared" si="97"/>
        <v>4295.8</v>
      </c>
      <c r="AF546">
        <f t="shared" si="98"/>
        <v>3335.8</v>
      </c>
      <c r="AK546" s="44">
        <v>493</v>
      </c>
      <c r="AL546" s="51">
        <v>0.16376840000000001</v>
      </c>
      <c r="AM546" s="32">
        <f t="shared" si="103"/>
        <v>150</v>
      </c>
      <c r="AN546" t="str">
        <f>LOOKUP(AL546,'Info Sheet'!$L$2:$L$3,'Info Sheet'!$J$2:$J$3)</f>
        <v>Rainy, p</v>
      </c>
      <c r="AO546">
        <f>IF(AN546='Info Sheet'!$J$3,'Info Sheet'!$M$3,'Info Sheet'!$M$2)</f>
        <v>0.7</v>
      </c>
      <c r="AP546">
        <f>ROUNDDOWN(IF((AM546*AO546)&gt;'Info Sheet'!$B$21,'Info Sheet'!$B$21,(AM546*AO546)),0)</f>
        <v>105</v>
      </c>
      <c r="AQ546">
        <f t="shared" si="99"/>
        <v>2399.25</v>
      </c>
      <c r="AR546">
        <f t="shared" si="100"/>
        <v>1439.25</v>
      </c>
    </row>
    <row r="547" spans="1:44">
      <c r="A547" s="44">
        <v>494</v>
      </c>
      <c r="B547" s="32">
        <v>0.56230159809323788</v>
      </c>
      <c r="C547" s="32">
        <f t="shared" si="101"/>
        <v>158</v>
      </c>
      <c r="D547" t="str">
        <f>LOOKUP(B547,'Info Sheet'!$L$2:$L$3,'Info Sheet'!$J$2:$J$3)</f>
        <v>Non-Rainy</v>
      </c>
      <c r="E547">
        <f>IF(D547='Info Sheet'!$J$3,'Info Sheet'!$M$3,'Info Sheet'!$M$2)</f>
        <v>1</v>
      </c>
      <c r="F547">
        <f>ROUNDDOWN(IF((C547*E547)&gt;'Info Sheet'!$B$21,'Info Sheet'!$B$21,(C547*E547)),0)</f>
        <v>158</v>
      </c>
      <c r="G547">
        <f t="shared" si="104"/>
        <v>3610.3</v>
      </c>
      <c r="H547">
        <f t="shared" si="93"/>
        <v>2650.3</v>
      </c>
      <c r="M547" s="44">
        <v>494</v>
      </c>
      <c r="N547" s="32">
        <v>0.31858274868414116</v>
      </c>
      <c r="O547" s="32">
        <f t="shared" si="94"/>
        <v>163</v>
      </c>
      <c r="P547" t="str">
        <f>LOOKUP(N547,'Info Sheet'!$L$2:$L$3,'Info Sheet'!$J$2:$J$3)</f>
        <v>Rainy, p</v>
      </c>
      <c r="Q547">
        <f>IF(P547='Info Sheet'!$J$3,'Info Sheet'!$M$3,'Info Sheet'!$M$2)</f>
        <v>0.7</v>
      </c>
      <c r="R547">
        <f>ROUNDDOWN(IF((O547*Q547)&gt;'Info Sheet'!$B$21,'Info Sheet'!$B$21,(O547*Q547)),0)</f>
        <v>114</v>
      </c>
      <c r="S547">
        <f t="shared" si="95"/>
        <v>2604.9</v>
      </c>
      <c r="T547">
        <f t="shared" si="96"/>
        <v>1644.9</v>
      </c>
      <c r="Y547" s="44">
        <v>494</v>
      </c>
      <c r="Z547" s="32">
        <v>0.43310179128901938</v>
      </c>
      <c r="AA547" s="32">
        <f t="shared" si="102"/>
        <v>183</v>
      </c>
      <c r="AB547" t="str">
        <f>LOOKUP(Z547,'Info Sheet'!$L$2:$L$3,'Info Sheet'!$J$2:$J$3)</f>
        <v>Non-Rainy</v>
      </c>
      <c r="AC547">
        <f>IF(AB547='Info Sheet'!$J$3,'Info Sheet'!$M$3,'Info Sheet'!$M$2)</f>
        <v>1</v>
      </c>
      <c r="AD547">
        <f>ROUNDDOWN(IF((AA547*AC547)&gt;'Info Sheet'!$B$21,'Info Sheet'!$B$21,(AA547*AC547)),0)</f>
        <v>183</v>
      </c>
      <c r="AE547">
        <f t="shared" si="97"/>
        <v>4181.55</v>
      </c>
      <c r="AF547">
        <f t="shared" si="98"/>
        <v>3221.55</v>
      </c>
      <c r="AK547" s="44">
        <v>494</v>
      </c>
      <c r="AL547" s="51">
        <v>0.39262353</v>
      </c>
      <c r="AM547" s="32">
        <f t="shared" si="103"/>
        <v>161</v>
      </c>
      <c r="AN547" t="str">
        <f>LOOKUP(AL547,'Info Sheet'!$L$2:$L$3,'Info Sheet'!$J$2:$J$3)</f>
        <v>Rainy, p</v>
      </c>
      <c r="AO547">
        <f>IF(AN547='Info Sheet'!$J$3,'Info Sheet'!$M$3,'Info Sheet'!$M$2)</f>
        <v>0.7</v>
      </c>
      <c r="AP547">
        <f>ROUNDDOWN(IF((AM547*AO547)&gt;'Info Sheet'!$B$21,'Info Sheet'!$B$21,(AM547*AO547)),0)</f>
        <v>112</v>
      </c>
      <c r="AQ547">
        <f t="shared" si="99"/>
        <v>2559.2000000000003</v>
      </c>
      <c r="AR547">
        <f t="shared" si="100"/>
        <v>1599.2000000000003</v>
      </c>
    </row>
    <row r="548" spans="1:44">
      <c r="A548" s="44">
        <v>495</v>
      </c>
      <c r="B548" s="32">
        <v>0.26660929320589288</v>
      </c>
      <c r="C548" s="32">
        <f t="shared" si="101"/>
        <v>146</v>
      </c>
      <c r="D548" t="str">
        <f>LOOKUP(B548,'Info Sheet'!$L$2:$L$3,'Info Sheet'!$J$2:$J$3)</f>
        <v>Rainy, p</v>
      </c>
      <c r="E548">
        <f>IF(D548='Info Sheet'!$J$3,'Info Sheet'!$M$3,'Info Sheet'!$M$2)</f>
        <v>0.7</v>
      </c>
      <c r="F548">
        <f>ROUNDDOWN(IF((C548*E548)&gt;'Info Sheet'!$B$21,'Info Sheet'!$B$21,(C548*E548)),0)</f>
        <v>102</v>
      </c>
      <c r="G548">
        <f t="shared" si="104"/>
        <v>2330.7000000000003</v>
      </c>
      <c r="H548">
        <f t="shared" si="93"/>
        <v>1370.7000000000003</v>
      </c>
      <c r="M548" s="44">
        <v>495</v>
      </c>
      <c r="N548" s="32">
        <v>0.71233436786870319</v>
      </c>
      <c r="O548" s="32">
        <f t="shared" si="94"/>
        <v>180</v>
      </c>
      <c r="P548" t="str">
        <f>LOOKUP(N548,'Info Sheet'!$L$2:$L$3,'Info Sheet'!$J$2:$J$3)</f>
        <v>Non-Rainy</v>
      </c>
      <c r="Q548">
        <f>IF(P548='Info Sheet'!$J$3,'Info Sheet'!$M$3,'Info Sheet'!$M$2)</f>
        <v>1</v>
      </c>
      <c r="R548">
        <f>ROUNDDOWN(IF((O548*Q548)&gt;'Info Sheet'!$B$21,'Info Sheet'!$B$21,(O548*Q548)),0)</f>
        <v>180</v>
      </c>
      <c r="S548">
        <f t="shared" si="95"/>
        <v>4113</v>
      </c>
      <c r="T548">
        <f t="shared" si="96"/>
        <v>3153</v>
      </c>
      <c r="Y548" s="44">
        <v>495</v>
      </c>
      <c r="Z548" s="32">
        <v>0.43086243234038413</v>
      </c>
      <c r="AA548" s="32">
        <f t="shared" si="102"/>
        <v>183</v>
      </c>
      <c r="AB548" t="str">
        <f>LOOKUP(Z548,'Info Sheet'!$L$2:$L$3,'Info Sheet'!$J$2:$J$3)</f>
        <v>Non-Rainy</v>
      </c>
      <c r="AC548">
        <f>IF(AB548='Info Sheet'!$J$3,'Info Sheet'!$M$3,'Info Sheet'!$M$2)</f>
        <v>1</v>
      </c>
      <c r="AD548">
        <f>ROUNDDOWN(IF((AA548*AC548)&gt;'Info Sheet'!$B$21,'Info Sheet'!$B$21,(AA548*AC548)),0)</f>
        <v>183</v>
      </c>
      <c r="AE548">
        <f t="shared" si="97"/>
        <v>4181.55</v>
      </c>
      <c r="AF548">
        <f t="shared" si="98"/>
        <v>3221.55</v>
      </c>
      <c r="AK548" s="44">
        <v>495</v>
      </c>
      <c r="AL548" s="51">
        <v>0.19460029000000001</v>
      </c>
      <c r="AM548" s="32">
        <f t="shared" si="103"/>
        <v>152</v>
      </c>
      <c r="AN548" t="str">
        <f>LOOKUP(AL548,'Info Sheet'!$L$2:$L$3,'Info Sheet'!$J$2:$J$3)</f>
        <v>Rainy, p</v>
      </c>
      <c r="AO548">
        <f>IF(AN548='Info Sheet'!$J$3,'Info Sheet'!$M$3,'Info Sheet'!$M$2)</f>
        <v>0.7</v>
      </c>
      <c r="AP548">
        <f>ROUNDDOWN(IF((AM548*AO548)&gt;'Info Sheet'!$B$21,'Info Sheet'!$B$21,(AM548*AO548)),0)</f>
        <v>106</v>
      </c>
      <c r="AQ548">
        <f t="shared" si="99"/>
        <v>2422.1000000000004</v>
      </c>
      <c r="AR548">
        <f t="shared" si="100"/>
        <v>1462.1000000000004</v>
      </c>
    </row>
    <row r="549" spans="1:44">
      <c r="A549" s="44">
        <v>496</v>
      </c>
      <c r="B549" s="32">
        <v>0.99880783309502152</v>
      </c>
      <c r="C549" s="32">
        <f t="shared" si="101"/>
        <v>204</v>
      </c>
      <c r="D549" t="str">
        <f>LOOKUP(B549,'Info Sheet'!$L$2:$L$3,'Info Sheet'!$J$2:$J$3)</f>
        <v>Non-Rainy</v>
      </c>
      <c r="E549">
        <f>IF(D549='Info Sheet'!$J$3,'Info Sheet'!$M$3,'Info Sheet'!$M$2)</f>
        <v>1</v>
      </c>
      <c r="F549">
        <f>ROUNDDOWN(IF((C549*E549)&gt;'Info Sheet'!$B$21,'Info Sheet'!$B$21,(C549*E549)),0)</f>
        <v>188</v>
      </c>
      <c r="G549">
        <f t="shared" si="104"/>
        <v>4295.8</v>
      </c>
      <c r="H549">
        <f t="shared" si="93"/>
        <v>3335.8</v>
      </c>
      <c r="M549" s="44">
        <v>496</v>
      </c>
      <c r="N549" s="32">
        <v>0.85235233290521617</v>
      </c>
      <c r="O549" s="32">
        <f t="shared" si="94"/>
        <v>188</v>
      </c>
      <c r="P549" t="str">
        <f>LOOKUP(N549,'Info Sheet'!$L$2:$L$3,'Info Sheet'!$J$2:$J$3)</f>
        <v>Non-Rainy</v>
      </c>
      <c r="Q549">
        <f>IF(P549='Info Sheet'!$J$3,'Info Sheet'!$M$3,'Info Sheet'!$M$2)</f>
        <v>1</v>
      </c>
      <c r="R549">
        <f>ROUNDDOWN(IF((O549*Q549)&gt;'Info Sheet'!$B$21,'Info Sheet'!$B$21,(O549*Q549)),0)</f>
        <v>188</v>
      </c>
      <c r="S549">
        <f t="shared" si="95"/>
        <v>4295.8</v>
      </c>
      <c r="T549">
        <f t="shared" si="96"/>
        <v>3335.8</v>
      </c>
      <c r="Y549" s="44">
        <v>496</v>
      </c>
      <c r="Z549" s="32">
        <v>0.52752699493203747</v>
      </c>
      <c r="AA549" s="32">
        <f t="shared" si="102"/>
        <v>187</v>
      </c>
      <c r="AB549" t="str">
        <f>LOOKUP(Z549,'Info Sheet'!$L$2:$L$3,'Info Sheet'!$J$2:$J$3)</f>
        <v>Non-Rainy</v>
      </c>
      <c r="AC549">
        <f>IF(AB549='Info Sheet'!$J$3,'Info Sheet'!$M$3,'Info Sheet'!$M$2)</f>
        <v>1</v>
      </c>
      <c r="AD549">
        <f>ROUNDDOWN(IF((AA549*AC549)&gt;'Info Sheet'!$B$21,'Info Sheet'!$B$21,(AA549*AC549)),0)</f>
        <v>187</v>
      </c>
      <c r="AE549">
        <f t="shared" si="97"/>
        <v>4272.95</v>
      </c>
      <c r="AF549">
        <f t="shared" si="98"/>
        <v>3312.95</v>
      </c>
      <c r="AK549" s="44">
        <v>496</v>
      </c>
      <c r="AL549" s="51">
        <v>0.56823374999999998</v>
      </c>
      <c r="AM549" s="32">
        <f t="shared" si="103"/>
        <v>169</v>
      </c>
      <c r="AN549" t="str">
        <f>LOOKUP(AL549,'Info Sheet'!$L$2:$L$3,'Info Sheet'!$J$2:$J$3)</f>
        <v>Non-Rainy</v>
      </c>
      <c r="AO549">
        <f>IF(AN549='Info Sheet'!$J$3,'Info Sheet'!$M$3,'Info Sheet'!$M$2)</f>
        <v>1</v>
      </c>
      <c r="AP549">
        <f>ROUNDDOWN(IF((AM549*AO549)&gt;'Info Sheet'!$B$21,'Info Sheet'!$B$21,(AM549*AO549)),0)</f>
        <v>169</v>
      </c>
      <c r="AQ549">
        <f t="shared" si="99"/>
        <v>3861.65</v>
      </c>
      <c r="AR549">
        <f t="shared" si="100"/>
        <v>2901.65</v>
      </c>
    </row>
    <row r="550" spans="1:44">
      <c r="A550" s="44">
        <v>497</v>
      </c>
      <c r="B550" s="32">
        <v>0.58430533700338549</v>
      </c>
      <c r="C550" s="32">
        <f t="shared" si="101"/>
        <v>159</v>
      </c>
      <c r="D550" t="str">
        <f>LOOKUP(B550,'Info Sheet'!$L$2:$L$3,'Info Sheet'!$J$2:$J$3)</f>
        <v>Non-Rainy</v>
      </c>
      <c r="E550">
        <f>IF(D550='Info Sheet'!$J$3,'Info Sheet'!$M$3,'Info Sheet'!$M$2)</f>
        <v>1</v>
      </c>
      <c r="F550">
        <f>ROUNDDOWN(IF((C550*E550)&gt;'Info Sheet'!$B$21,'Info Sheet'!$B$21,(C550*E550)),0)</f>
        <v>159</v>
      </c>
      <c r="G550">
        <f t="shared" si="104"/>
        <v>3633.15</v>
      </c>
      <c r="H550">
        <f t="shared" si="93"/>
        <v>2673.15</v>
      </c>
      <c r="M550" s="44">
        <v>497</v>
      </c>
      <c r="N550" s="32">
        <v>0.46797538180643916</v>
      </c>
      <c r="O550" s="32">
        <f t="shared" si="94"/>
        <v>169</v>
      </c>
      <c r="P550" t="str">
        <f>LOOKUP(N550,'Info Sheet'!$L$2:$L$3,'Info Sheet'!$J$2:$J$3)</f>
        <v>Non-Rainy</v>
      </c>
      <c r="Q550">
        <f>IF(P550='Info Sheet'!$J$3,'Info Sheet'!$M$3,'Info Sheet'!$M$2)</f>
        <v>1</v>
      </c>
      <c r="R550">
        <f>ROUNDDOWN(IF((O550*Q550)&gt;'Info Sheet'!$B$21,'Info Sheet'!$B$21,(O550*Q550)),0)</f>
        <v>169</v>
      </c>
      <c r="S550">
        <f t="shared" si="95"/>
        <v>3861.65</v>
      </c>
      <c r="T550">
        <f t="shared" si="96"/>
        <v>2901.65</v>
      </c>
      <c r="Y550" s="44">
        <v>497</v>
      </c>
      <c r="Z550" s="32">
        <v>0.90676034302887099</v>
      </c>
      <c r="AA550" s="32">
        <f t="shared" si="102"/>
        <v>209</v>
      </c>
      <c r="AB550" t="str">
        <f>LOOKUP(Z550,'Info Sheet'!$L$2:$L$3,'Info Sheet'!$J$2:$J$3)</f>
        <v>Non-Rainy</v>
      </c>
      <c r="AC550">
        <f>IF(AB550='Info Sheet'!$J$3,'Info Sheet'!$M$3,'Info Sheet'!$M$2)</f>
        <v>1</v>
      </c>
      <c r="AD550">
        <f>ROUNDDOWN(IF((AA550*AC550)&gt;'Info Sheet'!$B$21,'Info Sheet'!$B$21,(AA550*AC550)),0)</f>
        <v>188</v>
      </c>
      <c r="AE550">
        <f t="shared" si="97"/>
        <v>4295.8</v>
      </c>
      <c r="AF550">
        <f t="shared" si="98"/>
        <v>3335.8</v>
      </c>
      <c r="AK550" s="44">
        <v>497</v>
      </c>
      <c r="AL550" s="51">
        <v>0.56426949999999998</v>
      </c>
      <c r="AM550" s="32">
        <f t="shared" si="103"/>
        <v>169</v>
      </c>
      <c r="AN550" t="str">
        <f>LOOKUP(AL550,'Info Sheet'!$L$2:$L$3,'Info Sheet'!$J$2:$J$3)</f>
        <v>Non-Rainy</v>
      </c>
      <c r="AO550">
        <f>IF(AN550='Info Sheet'!$J$3,'Info Sheet'!$M$3,'Info Sheet'!$M$2)</f>
        <v>1</v>
      </c>
      <c r="AP550">
        <f>ROUNDDOWN(IF((AM550*AO550)&gt;'Info Sheet'!$B$21,'Info Sheet'!$B$21,(AM550*AO550)),0)</f>
        <v>169</v>
      </c>
      <c r="AQ550">
        <f t="shared" si="99"/>
        <v>3861.65</v>
      </c>
      <c r="AR550">
        <f t="shared" si="100"/>
        <v>2901.65</v>
      </c>
    </row>
    <row r="551" spans="1:44">
      <c r="A551" s="44">
        <v>498</v>
      </c>
      <c r="B551" s="32">
        <v>0.21777845387311667</v>
      </c>
      <c r="C551" s="32">
        <f t="shared" si="101"/>
        <v>143</v>
      </c>
      <c r="D551" t="str">
        <f>LOOKUP(B551,'Info Sheet'!$L$2:$L$3,'Info Sheet'!$J$2:$J$3)</f>
        <v>Rainy, p</v>
      </c>
      <c r="E551">
        <f>IF(D551='Info Sheet'!$J$3,'Info Sheet'!$M$3,'Info Sheet'!$M$2)</f>
        <v>0.7</v>
      </c>
      <c r="F551">
        <f>ROUNDDOWN(IF((C551*E551)&gt;'Info Sheet'!$B$21,'Info Sheet'!$B$21,(C551*E551)),0)</f>
        <v>100</v>
      </c>
      <c r="G551">
        <f t="shared" si="104"/>
        <v>2285</v>
      </c>
      <c r="H551">
        <f t="shared" si="93"/>
        <v>1325</v>
      </c>
      <c r="M551" s="44">
        <v>498</v>
      </c>
      <c r="N551" s="32">
        <v>8.6996694627002991E-2</v>
      </c>
      <c r="O551" s="32">
        <f t="shared" si="94"/>
        <v>148</v>
      </c>
      <c r="P551" t="str">
        <f>LOOKUP(N551,'Info Sheet'!$L$2:$L$3,'Info Sheet'!$J$2:$J$3)</f>
        <v>Rainy, p</v>
      </c>
      <c r="Q551">
        <f>IF(P551='Info Sheet'!$J$3,'Info Sheet'!$M$3,'Info Sheet'!$M$2)</f>
        <v>0.7</v>
      </c>
      <c r="R551">
        <f>ROUNDDOWN(IF((O551*Q551)&gt;'Info Sheet'!$B$21,'Info Sheet'!$B$21,(O551*Q551)),0)</f>
        <v>103</v>
      </c>
      <c r="S551">
        <f t="shared" si="95"/>
        <v>2353.5500000000002</v>
      </c>
      <c r="T551">
        <f t="shared" si="96"/>
        <v>1393.5500000000002</v>
      </c>
      <c r="Y551" s="44">
        <v>498</v>
      </c>
      <c r="Z551" s="32">
        <v>0.48176911381198517</v>
      </c>
      <c r="AA551" s="32">
        <f t="shared" si="102"/>
        <v>185</v>
      </c>
      <c r="AB551" t="str">
        <f>LOOKUP(Z551,'Info Sheet'!$L$2:$L$3,'Info Sheet'!$J$2:$J$3)</f>
        <v>Non-Rainy</v>
      </c>
      <c r="AC551">
        <f>IF(AB551='Info Sheet'!$J$3,'Info Sheet'!$M$3,'Info Sheet'!$M$2)</f>
        <v>1</v>
      </c>
      <c r="AD551">
        <f>ROUNDDOWN(IF((AA551*AC551)&gt;'Info Sheet'!$B$21,'Info Sheet'!$B$21,(AA551*AC551)),0)</f>
        <v>185</v>
      </c>
      <c r="AE551">
        <f t="shared" si="97"/>
        <v>4227.25</v>
      </c>
      <c r="AF551">
        <f t="shared" si="98"/>
        <v>3267.25</v>
      </c>
      <c r="AK551" s="44">
        <v>498</v>
      </c>
      <c r="AL551" s="51">
        <v>0.22396193</v>
      </c>
      <c r="AM551" s="32">
        <f t="shared" si="103"/>
        <v>153</v>
      </c>
      <c r="AN551" t="str">
        <f>LOOKUP(AL551,'Info Sheet'!$L$2:$L$3,'Info Sheet'!$J$2:$J$3)</f>
        <v>Rainy, p</v>
      </c>
      <c r="AO551">
        <f>IF(AN551='Info Sheet'!$J$3,'Info Sheet'!$M$3,'Info Sheet'!$M$2)</f>
        <v>0.7</v>
      </c>
      <c r="AP551">
        <f>ROUNDDOWN(IF((AM551*AO551)&gt;'Info Sheet'!$B$21,'Info Sheet'!$B$21,(AM551*AO551)),0)</f>
        <v>107</v>
      </c>
      <c r="AQ551">
        <f t="shared" si="99"/>
        <v>2444.9500000000003</v>
      </c>
      <c r="AR551">
        <f t="shared" si="100"/>
        <v>1484.9500000000003</v>
      </c>
    </row>
    <row r="552" spans="1:44">
      <c r="A552" s="44">
        <v>499</v>
      </c>
      <c r="B552" s="32">
        <v>0.20439972546903695</v>
      </c>
      <c r="C552" s="32">
        <f t="shared" si="101"/>
        <v>142</v>
      </c>
      <c r="D552" t="str">
        <f>LOOKUP(B552,'Info Sheet'!$L$2:$L$3,'Info Sheet'!$J$2:$J$3)</f>
        <v>Rainy, p</v>
      </c>
      <c r="E552">
        <f>IF(D552='Info Sheet'!$J$3,'Info Sheet'!$M$3,'Info Sheet'!$M$2)</f>
        <v>0.7</v>
      </c>
      <c r="F552">
        <f>ROUNDDOWN(IF((C552*E552)&gt;'Info Sheet'!$B$21,'Info Sheet'!$B$21,(C552*E552)),0)</f>
        <v>99</v>
      </c>
      <c r="G552">
        <f t="shared" si="104"/>
        <v>2262.15</v>
      </c>
      <c r="H552">
        <f t="shared" si="93"/>
        <v>1302.1500000000001</v>
      </c>
      <c r="M552" s="44">
        <v>499</v>
      </c>
      <c r="N552" s="32">
        <v>0.45446770971771089</v>
      </c>
      <c r="O552" s="32">
        <f t="shared" si="94"/>
        <v>169</v>
      </c>
      <c r="P552" t="str">
        <f>LOOKUP(N552,'Info Sheet'!$L$2:$L$3,'Info Sheet'!$J$2:$J$3)</f>
        <v>Non-Rainy</v>
      </c>
      <c r="Q552">
        <f>IF(P552='Info Sheet'!$J$3,'Info Sheet'!$M$3,'Info Sheet'!$M$2)</f>
        <v>1</v>
      </c>
      <c r="R552">
        <f>ROUNDDOWN(IF((O552*Q552)&gt;'Info Sheet'!$B$21,'Info Sheet'!$B$21,(O552*Q552)),0)</f>
        <v>169</v>
      </c>
      <c r="S552">
        <f t="shared" si="95"/>
        <v>3861.65</v>
      </c>
      <c r="T552">
        <f t="shared" si="96"/>
        <v>2901.65</v>
      </c>
      <c r="Y552" s="44">
        <v>499</v>
      </c>
      <c r="Z552" s="32">
        <v>7.468350052607553E-2</v>
      </c>
      <c r="AA552" s="32">
        <f t="shared" si="102"/>
        <v>160</v>
      </c>
      <c r="AB552" t="str">
        <f>LOOKUP(Z552,'Info Sheet'!$L$2:$L$3,'Info Sheet'!$J$2:$J$3)</f>
        <v>Rainy, p</v>
      </c>
      <c r="AC552">
        <f>IF(AB552='Info Sheet'!$J$3,'Info Sheet'!$M$3,'Info Sheet'!$M$2)</f>
        <v>0.7</v>
      </c>
      <c r="AD552">
        <f>ROUNDDOWN(IF((AA552*AC552)&gt;'Info Sheet'!$B$21,'Info Sheet'!$B$21,(AA552*AC552)),0)</f>
        <v>112</v>
      </c>
      <c r="AE552">
        <f t="shared" si="97"/>
        <v>2559.2000000000003</v>
      </c>
      <c r="AF552">
        <f t="shared" si="98"/>
        <v>1599.2000000000003</v>
      </c>
      <c r="AK552" s="44">
        <v>499</v>
      </c>
      <c r="AL552" s="51">
        <v>0.48009770000000002</v>
      </c>
      <c r="AM552" s="32">
        <f t="shared" si="103"/>
        <v>165</v>
      </c>
      <c r="AN552" t="str">
        <f>LOOKUP(AL552,'Info Sheet'!$L$2:$L$3,'Info Sheet'!$J$2:$J$3)</f>
        <v>Non-Rainy</v>
      </c>
      <c r="AO552">
        <f>IF(AN552='Info Sheet'!$J$3,'Info Sheet'!$M$3,'Info Sheet'!$M$2)</f>
        <v>1</v>
      </c>
      <c r="AP552">
        <f>ROUNDDOWN(IF((AM552*AO552)&gt;'Info Sheet'!$B$21,'Info Sheet'!$B$21,(AM552*AO552)),0)</f>
        <v>165</v>
      </c>
      <c r="AQ552">
        <f t="shared" si="99"/>
        <v>3770.2500000000005</v>
      </c>
      <c r="AR552">
        <f t="shared" si="100"/>
        <v>2810.2500000000005</v>
      </c>
    </row>
    <row r="553" spans="1:44">
      <c r="A553" s="44">
        <v>500</v>
      </c>
      <c r="B553" s="32">
        <v>8.2234880513669228E-2</v>
      </c>
      <c r="C553" s="32">
        <f t="shared" si="101"/>
        <v>133</v>
      </c>
      <c r="D553" t="str">
        <f>LOOKUP(B553,'Info Sheet'!$L$2:$L$3,'Info Sheet'!$J$2:$J$3)</f>
        <v>Rainy, p</v>
      </c>
      <c r="E553">
        <f>IF(D553='Info Sheet'!$J$3,'Info Sheet'!$M$3,'Info Sheet'!$M$2)</f>
        <v>0.7</v>
      </c>
      <c r="F553">
        <f>ROUNDDOWN(IF((C553*E553)&gt;'Info Sheet'!$B$21,'Info Sheet'!$B$21,(C553*E553)),0)</f>
        <v>93</v>
      </c>
      <c r="G553">
        <f t="shared" si="104"/>
        <v>2125.0500000000002</v>
      </c>
      <c r="H553">
        <f t="shared" si="93"/>
        <v>1165.0500000000002</v>
      </c>
      <c r="M553" s="44">
        <v>500</v>
      </c>
      <c r="N553" s="32">
        <v>0.74790831542001213</v>
      </c>
      <c r="O553" s="32">
        <f t="shared" si="94"/>
        <v>182</v>
      </c>
      <c r="P553" t="str">
        <f>LOOKUP(N553,'Info Sheet'!$L$2:$L$3,'Info Sheet'!$J$2:$J$3)</f>
        <v>Non-Rainy</v>
      </c>
      <c r="Q553">
        <f>IF(P553='Info Sheet'!$J$3,'Info Sheet'!$M$3,'Info Sheet'!$M$2)</f>
        <v>1</v>
      </c>
      <c r="R553">
        <f>ROUNDDOWN(IF((O553*Q553)&gt;'Info Sheet'!$B$21,'Info Sheet'!$B$21,(O553*Q553)),0)</f>
        <v>182</v>
      </c>
      <c r="S553">
        <f t="shared" si="95"/>
        <v>4158.7</v>
      </c>
      <c r="T553">
        <f t="shared" si="96"/>
        <v>3198.7</v>
      </c>
      <c r="Y553" s="44">
        <v>500</v>
      </c>
      <c r="Z553" s="32">
        <v>0.66277949571194661</v>
      </c>
      <c r="AA553" s="32">
        <f t="shared" si="102"/>
        <v>193</v>
      </c>
      <c r="AB553" t="str">
        <f>LOOKUP(Z553,'Info Sheet'!$L$2:$L$3,'Info Sheet'!$J$2:$J$3)</f>
        <v>Non-Rainy</v>
      </c>
      <c r="AC553">
        <f>IF(AB553='Info Sheet'!$J$3,'Info Sheet'!$M$3,'Info Sheet'!$M$2)</f>
        <v>1</v>
      </c>
      <c r="AD553">
        <f>ROUNDDOWN(IF((AA553*AC553)&gt;'Info Sheet'!$B$21,'Info Sheet'!$B$21,(AA553*AC553)),0)</f>
        <v>188</v>
      </c>
      <c r="AE553">
        <f t="shared" si="97"/>
        <v>4295.8</v>
      </c>
      <c r="AF553">
        <f t="shared" si="98"/>
        <v>3335.8</v>
      </c>
      <c r="AK553" s="44">
        <v>500</v>
      </c>
      <c r="AL553" s="51">
        <v>6.9888199999999998E-2</v>
      </c>
      <c r="AM553" s="32">
        <f t="shared" si="103"/>
        <v>142</v>
      </c>
      <c r="AN553" t="str">
        <f>LOOKUP(AL553,'Info Sheet'!$L$2:$L$3,'Info Sheet'!$J$2:$J$3)</f>
        <v>Rainy, p</v>
      </c>
      <c r="AO553">
        <f>IF(AN553='Info Sheet'!$J$3,'Info Sheet'!$M$3,'Info Sheet'!$M$2)</f>
        <v>0.7</v>
      </c>
      <c r="AP553">
        <f>ROUNDDOWN(IF((AM553*AO553)&gt;'Info Sheet'!$B$21,'Info Sheet'!$B$21,(AM553*AO553)),0)</f>
        <v>99</v>
      </c>
      <c r="AQ553">
        <f t="shared" si="99"/>
        <v>2262.15</v>
      </c>
      <c r="AR553">
        <f t="shared" si="100"/>
        <v>1302.1500000000001</v>
      </c>
    </row>
    <row r="554" spans="1:44">
      <c r="A554" s="44">
        <v>501</v>
      </c>
      <c r="B554" s="32">
        <v>0.30419824011443686</v>
      </c>
      <c r="C554" s="32">
        <f t="shared" si="101"/>
        <v>147</v>
      </c>
      <c r="D554" t="str">
        <f>LOOKUP(B554,'Info Sheet'!$L$2:$L$3,'Info Sheet'!$J$2:$J$3)</f>
        <v>Rainy, p</v>
      </c>
      <c r="E554">
        <f>IF(D554='Info Sheet'!$J$3,'Info Sheet'!$M$3,'Info Sheet'!$M$2)</f>
        <v>0.7</v>
      </c>
      <c r="F554">
        <f>ROUNDDOWN(IF((C554*E554)&gt;'Info Sheet'!$B$21,'Info Sheet'!$B$21,(C554*E554)),0)</f>
        <v>102</v>
      </c>
      <c r="G554">
        <f t="shared" si="104"/>
        <v>2330.7000000000003</v>
      </c>
      <c r="H554">
        <f t="shared" si="93"/>
        <v>1370.7000000000003</v>
      </c>
      <c r="M554" s="44">
        <v>501</v>
      </c>
      <c r="N554" s="32">
        <v>0.65964738788282329</v>
      </c>
      <c r="O554" s="32">
        <f t="shared" si="94"/>
        <v>178</v>
      </c>
      <c r="P554" t="str">
        <f>LOOKUP(N554,'Info Sheet'!$L$2:$L$3,'Info Sheet'!$J$2:$J$3)</f>
        <v>Non-Rainy</v>
      </c>
      <c r="Q554">
        <f>IF(P554='Info Sheet'!$J$3,'Info Sheet'!$M$3,'Info Sheet'!$M$2)</f>
        <v>1</v>
      </c>
      <c r="R554">
        <f>ROUNDDOWN(IF((O554*Q554)&gt;'Info Sheet'!$B$21,'Info Sheet'!$B$21,(O554*Q554)),0)</f>
        <v>178</v>
      </c>
      <c r="S554">
        <f t="shared" si="95"/>
        <v>4067.3</v>
      </c>
      <c r="T554">
        <f t="shared" si="96"/>
        <v>3107.3</v>
      </c>
      <c r="Y554" s="44">
        <v>501</v>
      </c>
      <c r="Z554" s="32">
        <v>0.91451796544533837</v>
      </c>
      <c r="AA554" s="32">
        <f t="shared" si="102"/>
        <v>210</v>
      </c>
      <c r="AB554" t="str">
        <f>LOOKUP(Z554,'Info Sheet'!$L$2:$L$3,'Info Sheet'!$J$2:$J$3)</f>
        <v>Non-Rainy</v>
      </c>
      <c r="AC554">
        <f>IF(AB554='Info Sheet'!$J$3,'Info Sheet'!$M$3,'Info Sheet'!$M$2)</f>
        <v>1</v>
      </c>
      <c r="AD554">
        <f>ROUNDDOWN(IF((AA554*AC554)&gt;'Info Sheet'!$B$21,'Info Sheet'!$B$21,(AA554*AC554)),0)</f>
        <v>188</v>
      </c>
      <c r="AE554">
        <f t="shared" si="97"/>
        <v>4295.8</v>
      </c>
      <c r="AF554">
        <f t="shared" si="98"/>
        <v>3335.8</v>
      </c>
      <c r="AK554" s="44">
        <v>501</v>
      </c>
      <c r="AL554" s="51">
        <v>0.86135183999999998</v>
      </c>
      <c r="AM554" s="32">
        <f t="shared" si="103"/>
        <v>184</v>
      </c>
      <c r="AN554" t="str">
        <f>LOOKUP(AL554,'Info Sheet'!$L$2:$L$3,'Info Sheet'!$J$2:$J$3)</f>
        <v>Non-Rainy</v>
      </c>
      <c r="AO554">
        <f>IF(AN554='Info Sheet'!$J$3,'Info Sheet'!$M$3,'Info Sheet'!$M$2)</f>
        <v>1</v>
      </c>
      <c r="AP554">
        <f>ROUNDDOWN(IF((AM554*AO554)&gt;'Info Sheet'!$B$21,'Info Sheet'!$B$21,(AM554*AO554)),0)</f>
        <v>184</v>
      </c>
      <c r="AQ554">
        <f t="shared" si="99"/>
        <v>4204.4000000000005</v>
      </c>
      <c r="AR554">
        <f t="shared" si="100"/>
        <v>3244.4000000000005</v>
      </c>
    </row>
    <row r="555" spans="1:44">
      <c r="A555" s="44">
        <v>502</v>
      </c>
      <c r="B555" s="32">
        <v>0.84243767049186014</v>
      </c>
      <c r="C555" s="32">
        <f t="shared" si="101"/>
        <v>172</v>
      </c>
      <c r="D555" t="str">
        <f>LOOKUP(B555,'Info Sheet'!$L$2:$L$3,'Info Sheet'!$J$2:$J$3)</f>
        <v>Non-Rainy</v>
      </c>
      <c r="E555">
        <f>IF(D555='Info Sheet'!$J$3,'Info Sheet'!$M$3,'Info Sheet'!$M$2)</f>
        <v>1</v>
      </c>
      <c r="F555">
        <f>ROUNDDOWN(IF((C555*E555)&gt;'Info Sheet'!$B$21,'Info Sheet'!$B$21,(C555*E555)),0)</f>
        <v>172</v>
      </c>
      <c r="G555">
        <f t="shared" si="104"/>
        <v>3930.2000000000003</v>
      </c>
      <c r="H555">
        <f t="shared" si="93"/>
        <v>2970.2000000000003</v>
      </c>
      <c r="M555" s="44">
        <v>502</v>
      </c>
      <c r="N555" s="32">
        <v>0.16717622997227322</v>
      </c>
      <c r="O555" s="32">
        <f t="shared" si="94"/>
        <v>155</v>
      </c>
      <c r="P555" t="str">
        <f>LOOKUP(N555,'Info Sheet'!$L$2:$L$3,'Info Sheet'!$J$2:$J$3)</f>
        <v>Rainy, p</v>
      </c>
      <c r="Q555">
        <f>IF(P555='Info Sheet'!$J$3,'Info Sheet'!$M$3,'Info Sheet'!$M$2)</f>
        <v>0.7</v>
      </c>
      <c r="R555">
        <f>ROUNDDOWN(IF((O555*Q555)&gt;'Info Sheet'!$B$21,'Info Sheet'!$B$21,(O555*Q555)),0)</f>
        <v>108</v>
      </c>
      <c r="S555">
        <f t="shared" si="95"/>
        <v>2467.8000000000002</v>
      </c>
      <c r="T555">
        <f t="shared" si="96"/>
        <v>1507.8000000000002</v>
      </c>
      <c r="Y555" s="44">
        <v>502</v>
      </c>
      <c r="Z555" s="32">
        <v>0.312540668694823</v>
      </c>
      <c r="AA555" s="32">
        <f t="shared" si="102"/>
        <v>177</v>
      </c>
      <c r="AB555" t="str">
        <f>LOOKUP(Z555,'Info Sheet'!$L$2:$L$3,'Info Sheet'!$J$2:$J$3)</f>
        <v>Rainy, p</v>
      </c>
      <c r="AC555">
        <f>IF(AB555='Info Sheet'!$J$3,'Info Sheet'!$M$3,'Info Sheet'!$M$2)</f>
        <v>0.7</v>
      </c>
      <c r="AD555">
        <f>ROUNDDOWN(IF((AA555*AC555)&gt;'Info Sheet'!$B$21,'Info Sheet'!$B$21,(AA555*AC555)),0)</f>
        <v>123</v>
      </c>
      <c r="AE555">
        <f t="shared" si="97"/>
        <v>2810.55</v>
      </c>
      <c r="AF555">
        <f t="shared" si="98"/>
        <v>1850.5500000000002</v>
      </c>
      <c r="AK555" s="44">
        <v>502</v>
      </c>
      <c r="AL555" s="51">
        <v>0.86768999000000002</v>
      </c>
      <c r="AM555" s="32">
        <f t="shared" si="103"/>
        <v>184</v>
      </c>
      <c r="AN555" t="str">
        <f>LOOKUP(AL555,'Info Sheet'!$L$2:$L$3,'Info Sheet'!$J$2:$J$3)</f>
        <v>Non-Rainy</v>
      </c>
      <c r="AO555">
        <f>IF(AN555='Info Sheet'!$J$3,'Info Sheet'!$M$3,'Info Sheet'!$M$2)</f>
        <v>1</v>
      </c>
      <c r="AP555">
        <f>ROUNDDOWN(IF((AM555*AO555)&gt;'Info Sheet'!$B$21,'Info Sheet'!$B$21,(AM555*AO555)),0)</f>
        <v>184</v>
      </c>
      <c r="AQ555">
        <f t="shared" si="99"/>
        <v>4204.4000000000005</v>
      </c>
      <c r="AR555">
        <f t="shared" si="100"/>
        <v>3244.4000000000005</v>
      </c>
    </row>
    <row r="556" spans="1:44">
      <c r="A556" s="44">
        <v>503</v>
      </c>
      <c r="B556" s="32">
        <v>0.52503499339848658</v>
      </c>
      <c r="C556" s="32">
        <f t="shared" si="101"/>
        <v>157</v>
      </c>
      <c r="D556" t="str">
        <f>LOOKUP(B556,'Info Sheet'!$L$2:$L$3,'Info Sheet'!$J$2:$J$3)</f>
        <v>Non-Rainy</v>
      </c>
      <c r="E556">
        <f>IF(D556='Info Sheet'!$J$3,'Info Sheet'!$M$3,'Info Sheet'!$M$2)</f>
        <v>1</v>
      </c>
      <c r="F556">
        <f>ROUNDDOWN(IF((C556*E556)&gt;'Info Sheet'!$B$21,'Info Sheet'!$B$21,(C556*E556)),0)</f>
        <v>157</v>
      </c>
      <c r="G556">
        <f t="shared" si="104"/>
        <v>3587.4500000000003</v>
      </c>
      <c r="H556">
        <f t="shared" si="93"/>
        <v>2627.4500000000003</v>
      </c>
      <c r="M556" s="44">
        <v>503</v>
      </c>
      <c r="N556" s="32">
        <v>0.56692022869917558</v>
      </c>
      <c r="O556" s="32">
        <f t="shared" si="94"/>
        <v>173</v>
      </c>
      <c r="P556" t="str">
        <f>LOOKUP(N556,'Info Sheet'!$L$2:$L$3,'Info Sheet'!$J$2:$J$3)</f>
        <v>Non-Rainy</v>
      </c>
      <c r="Q556">
        <f>IF(P556='Info Sheet'!$J$3,'Info Sheet'!$M$3,'Info Sheet'!$M$2)</f>
        <v>1</v>
      </c>
      <c r="R556">
        <f>ROUNDDOWN(IF((O556*Q556)&gt;'Info Sheet'!$B$21,'Info Sheet'!$B$21,(O556*Q556)),0)</f>
        <v>173</v>
      </c>
      <c r="S556">
        <f t="shared" si="95"/>
        <v>3953.05</v>
      </c>
      <c r="T556">
        <f t="shared" si="96"/>
        <v>2993.05</v>
      </c>
      <c r="Y556" s="44">
        <v>503</v>
      </c>
      <c r="Z556" s="32">
        <v>0.27669410283639462</v>
      </c>
      <c r="AA556" s="32">
        <f t="shared" si="102"/>
        <v>175</v>
      </c>
      <c r="AB556" t="str">
        <f>LOOKUP(Z556,'Info Sheet'!$L$2:$L$3,'Info Sheet'!$J$2:$J$3)</f>
        <v>Rainy, p</v>
      </c>
      <c r="AC556">
        <f>IF(AB556='Info Sheet'!$J$3,'Info Sheet'!$M$3,'Info Sheet'!$M$2)</f>
        <v>0.7</v>
      </c>
      <c r="AD556">
        <f>ROUNDDOWN(IF((AA556*AC556)&gt;'Info Sheet'!$B$21,'Info Sheet'!$B$21,(AA556*AC556)),0)</f>
        <v>122</v>
      </c>
      <c r="AE556">
        <f t="shared" si="97"/>
        <v>2787.7000000000003</v>
      </c>
      <c r="AF556">
        <f t="shared" si="98"/>
        <v>1827.7000000000003</v>
      </c>
      <c r="AK556" s="44">
        <v>503</v>
      </c>
      <c r="AL556" s="51">
        <v>0.47799681999999999</v>
      </c>
      <c r="AM556" s="32">
        <f t="shared" si="103"/>
        <v>165</v>
      </c>
      <c r="AN556" t="str">
        <f>LOOKUP(AL556,'Info Sheet'!$L$2:$L$3,'Info Sheet'!$J$2:$J$3)</f>
        <v>Non-Rainy</v>
      </c>
      <c r="AO556">
        <f>IF(AN556='Info Sheet'!$J$3,'Info Sheet'!$M$3,'Info Sheet'!$M$2)</f>
        <v>1</v>
      </c>
      <c r="AP556">
        <f>ROUNDDOWN(IF((AM556*AO556)&gt;'Info Sheet'!$B$21,'Info Sheet'!$B$21,(AM556*AO556)),0)</f>
        <v>165</v>
      </c>
      <c r="AQ556">
        <f t="shared" si="99"/>
        <v>3770.2500000000005</v>
      </c>
      <c r="AR556">
        <f t="shared" si="100"/>
        <v>2810.2500000000005</v>
      </c>
    </row>
    <row r="557" spans="1:44">
      <c r="A557" s="44">
        <v>504</v>
      </c>
      <c r="B557" s="32">
        <v>0.3908409002522818</v>
      </c>
      <c r="C557" s="32">
        <f t="shared" si="101"/>
        <v>151</v>
      </c>
      <c r="D557" t="str">
        <f>LOOKUP(B557,'Info Sheet'!$L$2:$L$3,'Info Sheet'!$J$2:$J$3)</f>
        <v>Rainy, p</v>
      </c>
      <c r="E557">
        <f>IF(D557='Info Sheet'!$J$3,'Info Sheet'!$M$3,'Info Sheet'!$M$2)</f>
        <v>0.7</v>
      </c>
      <c r="F557">
        <f>ROUNDDOWN(IF((C557*E557)&gt;'Info Sheet'!$B$21,'Info Sheet'!$B$21,(C557*E557)),0)</f>
        <v>105</v>
      </c>
      <c r="G557">
        <f t="shared" si="104"/>
        <v>2399.25</v>
      </c>
      <c r="H557">
        <f t="shared" si="93"/>
        <v>1439.25</v>
      </c>
      <c r="M557" s="44">
        <v>504</v>
      </c>
      <c r="N557" s="32">
        <v>0.79311589991968523</v>
      </c>
      <c r="O557" s="32">
        <f t="shared" si="94"/>
        <v>184</v>
      </c>
      <c r="P557" t="str">
        <f>LOOKUP(N557,'Info Sheet'!$L$2:$L$3,'Info Sheet'!$J$2:$J$3)</f>
        <v>Non-Rainy</v>
      </c>
      <c r="Q557">
        <f>IF(P557='Info Sheet'!$J$3,'Info Sheet'!$M$3,'Info Sheet'!$M$2)</f>
        <v>1</v>
      </c>
      <c r="R557">
        <f>ROUNDDOWN(IF((O557*Q557)&gt;'Info Sheet'!$B$21,'Info Sheet'!$B$21,(O557*Q557)),0)</f>
        <v>184</v>
      </c>
      <c r="S557">
        <f t="shared" si="95"/>
        <v>4204.4000000000005</v>
      </c>
      <c r="T557">
        <f t="shared" si="96"/>
        <v>3244.4000000000005</v>
      </c>
      <c r="Y557" s="44">
        <v>504</v>
      </c>
      <c r="Z557" s="32">
        <v>0.90204736134759034</v>
      </c>
      <c r="AA557" s="32">
        <f t="shared" si="102"/>
        <v>209</v>
      </c>
      <c r="AB557" t="str">
        <f>LOOKUP(Z557,'Info Sheet'!$L$2:$L$3,'Info Sheet'!$J$2:$J$3)</f>
        <v>Non-Rainy</v>
      </c>
      <c r="AC557">
        <f>IF(AB557='Info Sheet'!$J$3,'Info Sheet'!$M$3,'Info Sheet'!$M$2)</f>
        <v>1</v>
      </c>
      <c r="AD557">
        <f>ROUNDDOWN(IF((AA557*AC557)&gt;'Info Sheet'!$B$21,'Info Sheet'!$B$21,(AA557*AC557)),0)</f>
        <v>188</v>
      </c>
      <c r="AE557">
        <f t="shared" si="97"/>
        <v>4295.8</v>
      </c>
      <c r="AF557">
        <f t="shared" si="98"/>
        <v>3335.8</v>
      </c>
      <c r="AK557" s="44">
        <v>504</v>
      </c>
      <c r="AL557" s="51">
        <v>0.47104762</v>
      </c>
      <c r="AM557" s="32">
        <f t="shared" si="103"/>
        <v>165</v>
      </c>
      <c r="AN557" t="str">
        <f>LOOKUP(AL557,'Info Sheet'!$L$2:$L$3,'Info Sheet'!$J$2:$J$3)</f>
        <v>Non-Rainy</v>
      </c>
      <c r="AO557">
        <f>IF(AN557='Info Sheet'!$J$3,'Info Sheet'!$M$3,'Info Sheet'!$M$2)</f>
        <v>1</v>
      </c>
      <c r="AP557">
        <f>ROUNDDOWN(IF((AM557*AO557)&gt;'Info Sheet'!$B$21,'Info Sheet'!$B$21,(AM557*AO557)),0)</f>
        <v>165</v>
      </c>
      <c r="AQ557">
        <f t="shared" si="99"/>
        <v>3770.2500000000005</v>
      </c>
      <c r="AR557">
        <f t="shared" si="100"/>
        <v>2810.2500000000005</v>
      </c>
    </row>
    <row r="558" spans="1:44">
      <c r="A558" s="44">
        <v>505</v>
      </c>
      <c r="B558" s="32">
        <v>8.4254708222982089E-2</v>
      </c>
      <c r="C558" s="32">
        <f t="shared" si="101"/>
        <v>133</v>
      </c>
      <c r="D558" t="str">
        <f>LOOKUP(B558,'Info Sheet'!$L$2:$L$3,'Info Sheet'!$J$2:$J$3)</f>
        <v>Rainy, p</v>
      </c>
      <c r="E558">
        <f>IF(D558='Info Sheet'!$J$3,'Info Sheet'!$M$3,'Info Sheet'!$M$2)</f>
        <v>0.7</v>
      </c>
      <c r="F558">
        <f>ROUNDDOWN(IF((C558*E558)&gt;'Info Sheet'!$B$21,'Info Sheet'!$B$21,(C558*E558)),0)</f>
        <v>93</v>
      </c>
      <c r="G558">
        <f t="shared" si="104"/>
        <v>2125.0500000000002</v>
      </c>
      <c r="H558">
        <f t="shared" si="93"/>
        <v>1165.0500000000002</v>
      </c>
      <c r="M558" s="44">
        <v>505</v>
      </c>
      <c r="N558" s="32">
        <v>0.26601879083962188</v>
      </c>
      <c r="O558" s="32">
        <f t="shared" si="94"/>
        <v>160</v>
      </c>
      <c r="P558" t="str">
        <f>LOOKUP(N558,'Info Sheet'!$L$2:$L$3,'Info Sheet'!$J$2:$J$3)</f>
        <v>Rainy, p</v>
      </c>
      <c r="Q558">
        <f>IF(P558='Info Sheet'!$J$3,'Info Sheet'!$M$3,'Info Sheet'!$M$2)</f>
        <v>0.7</v>
      </c>
      <c r="R558">
        <f>ROUNDDOWN(IF((O558*Q558)&gt;'Info Sheet'!$B$21,'Info Sheet'!$B$21,(O558*Q558)),0)</f>
        <v>112</v>
      </c>
      <c r="S558">
        <f t="shared" si="95"/>
        <v>2559.2000000000003</v>
      </c>
      <c r="T558">
        <f t="shared" si="96"/>
        <v>1599.2000000000003</v>
      </c>
      <c r="Y558" s="44">
        <v>505</v>
      </c>
      <c r="Z558" s="32">
        <v>0.95185780126622532</v>
      </c>
      <c r="AA558" s="32">
        <f t="shared" si="102"/>
        <v>215</v>
      </c>
      <c r="AB558" t="str">
        <f>LOOKUP(Z558,'Info Sheet'!$L$2:$L$3,'Info Sheet'!$J$2:$J$3)</f>
        <v>Non-Rainy</v>
      </c>
      <c r="AC558">
        <f>IF(AB558='Info Sheet'!$J$3,'Info Sheet'!$M$3,'Info Sheet'!$M$2)</f>
        <v>1</v>
      </c>
      <c r="AD558">
        <f>ROUNDDOWN(IF((AA558*AC558)&gt;'Info Sheet'!$B$21,'Info Sheet'!$B$21,(AA558*AC558)),0)</f>
        <v>188</v>
      </c>
      <c r="AE558">
        <f t="shared" si="97"/>
        <v>4295.8</v>
      </c>
      <c r="AF558">
        <f t="shared" si="98"/>
        <v>3335.8</v>
      </c>
      <c r="AK558" s="44">
        <v>505</v>
      </c>
      <c r="AL558" s="51">
        <v>9.8089259999999998E-2</v>
      </c>
      <c r="AM558" s="32">
        <f t="shared" si="103"/>
        <v>145</v>
      </c>
      <c r="AN558" t="str">
        <f>LOOKUP(AL558,'Info Sheet'!$L$2:$L$3,'Info Sheet'!$J$2:$J$3)</f>
        <v>Rainy, p</v>
      </c>
      <c r="AO558">
        <f>IF(AN558='Info Sheet'!$J$3,'Info Sheet'!$M$3,'Info Sheet'!$M$2)</f>
        <v>0.7</v>
      </c>
      <c r="AP558">
        <f>ROUNDDOWN(IF((AM558*AO558)&gt;'Info Sheet'!$B$21,'Info Sheet'!$B$21,(AM558*AO558)),0)</f>
        <v>101</v>
      </c>
      <c r="AQ558">
        <f t="shared" si="99"/>
        <v>2307.8500000000004</v>
      </c>
      <c r="AR558">
        <f t="shared" si="100"/>
        <v>1347.8500000000004</v>
      </c>
    </row>
    <row r="559" spans="1:44">
      <c r="A559" s="44">
        <v>506</v>
      </c>
      <c r="B559" s="32">
        <v>0.62713522522664189</v>
      </c>
      <c r="C559" s="32">
        <f t="shared" si="101"/>
        <v>161</v>
      </c>
      <c r="D559" t="str">
        <f>LOOKUP(B559,'Info Sheet'!$L$2:$L$3,'Info Sheet'!$J$2:$J$3)</f>
        <v>Non-Rainy</v>
      </c>
      <c r="E559">
        <f>IF(D559='Info Sheet'!$J$3,'Info Sheet'!$M$3,'Info Sheet'!$M$2)</f>
        <v>1</v>
      </c>
      <c r="F559">
        <f>ROUNDDOWN(IF((C559*E559)&gt;'Info Sheet'!$B$21,'Info Sheet'!$B$21,(C559*E559)),0)</f>
        <v>161</v>
      </c>
      <c r="G559">
        <f t="shared" si="104"/>
        <v>3678.8500000000004</v>
      </c>
      <c r="H559">
        <f t="shared" si="93"/>
        <v>2718.8500000000004</v>
      </c>
      <c r="M559" s="44">
        <v>506</v>
      </c>
      <c r="N559" s="32">
        <v>0.66373596213078045</v>
      </c>
      <c r="O559" s="32">
        <f t="shared" si="94"/>
        <v>178</v>
      </c>
      <c r="P559" t="str">
        <f>LOOKUP(N559,'Info Sheet'!$L$2:$L$3,'Info Sheet'!$J$2:$J$3)</f>
        <v>Non-Rainy</v>
      </c>
      <c r="Q559">
        <f>IF(P559='Info Sheet'!$J$3,'Info Sheet'!$M$3,'Info Sheet'!$M$2)</f>
        <v>1</v>
      </c>
      <c r="R559">
        <f>ROUNDDOWN(IF((O559*Q559)&gt;'Info Sheet'!$B$21,'Info Sheet'!$B$21,(O559*Q559)),0)</f>
        <v>178</v>
      </c>
      <c r="S559">
        <f t="shared" si="95"/>
        <v>4067.3</v>
      </c>
      <c r="T559">
        <f t="shared" si="96"/>
        <v>3107.3</v>
      </c>
      <c r="Y559" s="44">
        <v>506</v>
      </c>
      <c r="Z559" s="32">
        <v>0.17826719382306389</v>
      </c>
      <c r="AA559" s="32">
        <f t="shared" si="102"/>
        <v>170</v>
      </c>
      <c r="AB559" t="str">
        <f>LOOKUP(Z559,'Info Sheet'!$L$2:$L$3,'Info Sheet'!$J$2:$J$3)</f>
        <v>Rainy, p</v>
      </c>
      <c r="AC559">
        <f>IF(AB559='Info Sheet'!$J$3,'Info Sheet'!$M$3,'Info Sheet'!$M$2)</f>
        <v>0.7</v>
      </c>
      <c r="AD559">
        <f>ROUNDDOWN(IF((AA559*AC559)&gt;'Info Sheet'!$B$21,'Info Sheet'!$B$21,(AA559*AC559)),0)</f>
        <v>119</v>
      </c>
      <c r="AE559">
        <f t="shared" si="97"/>
        <v>2719.15</v>
      </c>
      <c r="AF559">
        <f t="shared" si="98"/>
        <v>1759.15</v>
      </c>
      <c r="AK559" s="44">
        <v>506</v>
      </c>
      <c r="AL559" s="51">
        <v>0.87687448999999995</v>
      </c>
      <c r="AM559" s="32">
        <f t="shared" si="103"/>
        <v>185</v>
      </c>
      <c r="AN559" t="str">
        <f>LOOKUP(AL559,'Info Sheet'!$L$2:$L$3,'Info Sheet'!$J$2:$J$3)</f>
        <v>Non-Rainy</v>
      </c>
      <c r="AO559">
        <f>IF(AN559='Info Sheet'!$J$3,'Info Sheet'!$M$3,'Info Sheet'!$M$2)</f>
        <v>1</v>
      </c>
      <c r="AP559">
        <f>ROUNDDOWN(IF((AM559*AO559)&gt;'Info Sheet'!$B$21,'Info Sheet'!$B$21,(AM559*AO559)),0)</f>
        <v>185</v>
      </c>
      <c r="AQ559">
        <f t="shared" si="99"/>
        <v>4227.25</v>
      </c>
      <c r="AR559">
        <f t="shared" si="100"/>
        <v>3267.25</v>
      </c>
    </row>
    <row r="560" spans="1:44">
      <c r="A560" s="44">
        <v>507</v>
      </c>
      <c r="B560" s="32">
        <v>0.65301677734519425</v>
      </c>
      <c r="C560" s="32">
        <f t="shared" si="101"/>
        <v>162</v>
      </c>
      <c r="D560" t="str">
        <f>LOOKUP(B560,'Info Sheet'!$L$2:$L$3,'Info Sheet'!$J$2:$J$3)</f>
        <v>Non-Rainy</v>
      </c>
      <c r="E560">
        <f>IF(D560='Info Sheet'!$J$3,'Info Sheet'!$M$3,'Info Sheet'!$M$2)</f>
        <v>1</v>
      </c>
      <c r="F560">
        <f>ROUNDDOWN(IF((C560*E560)&gt;'Info Sheet'!$B$21,'Info Sheet'!$B$21,(C560*E560)),0)</f>
        <v>162</v>
      </c>
      <c r="G560">
        <f t="shared" si="104"/>
        <v>3701.7000000000003</v>
      </c>
      <c r="H560">
        <f t="shared" si="93"/>
        <v>2741.7000000000003</v>
      </c>
      <c r="M560" s="44">
        <v>507</v>
      </c>
      <c r="N560" s="32">
        <v>0.57243435338720738</v>
      </c>
      <c r="O560" s="32">
        <f t="shared" si="94"/>
        <v>174</v>
      </c>
      <c r="P560" t="str">
        <f>LOOKUP(N560,'Info Sheet'!$L$2:$L$3,'Info Sheet'!$J$2:$J$3)</f>
        <v>Non-Rainy</v>
      </c>
      <c r="Q560">
        <f>IF(P560='Info Sheet'!$J$3,'Info Sheet'!$M$3,'Info Sheet'!$M$2)</f>
        <v>1</v>
      </c>
      <c r="R560">
        <f>ROUNDDOWN(IF((O560*Q560)&gt;'Info Sheet'!$B$21,'Info Sheet'!$B$21,(O560*Q560)),0)</f>
        <v>174</v>
      </c>
      <c r="S560">
        <f t="shared" si="95"/>
        <v>3975.9</v>
      </c>
      <c r="T560">
        <f t="shared" si="96"/>
        <v>3015.9</v>
      </c>
      <c r="Y560" s="44">
        <v>507</v>
      </c>
      <c r="Z560" s="32">
        <v>0.43601691439758539</v>
      </c>
      <c r="AA560" s="32">
        <f t="shared" si="102"/>
        <v>183</v>
      </c>
      <c r="AB560" t="str">
        <f>LOOKUP(Z560,'Info Sheet'!$L$2:$L$3,'Info Sheet'!$J$2:$J$3)</f>
        <v>Non-Rainy</v>
      </c>
      <c r="AC560">
        <f>IF(AB560='Info Sheet'!$J$3,'Info Sheet'!$M$3,'Info Sheet'!$M$2)</f>
        <v>1</v>
      </c>
      <c r="AD560">
        <f>ROUNDDOWN(IF((AA560*AC560)&gt;'Info Sheet'!$B$21,'Info Sheet'!$B$21,(AA560*AC560)),0)</f>
        <v>183</v>
      </c>
      <c r="AE560">
        <f t="shared" si="97"/>
        <v>4181.55</v>
      </c>
      <c r="AF560">
        <f t="shared" si="98"/>
        <v>3221.55</v>
      </c>
      <c r="AK560" s="44">
        <v>507</v>
      </c>
      <c r="AL560" s="51">
        <v>0.88371926000000001</v>
      </c>
      <c r="AM560" s="32">
        <f t="shared" si="103"/>
        <v>186</v>
      </c>
      <c r="AN560" t="str">
        <f>LOOKUP(AL560,'Info Sheet'!$L$2:$L$3,'Info Sheet'!$J$2:$J$3)</f>
        <v>Non-Rainy</v>
      </c>
      <c r="AO560">
        <f>IF(AN560='Info Sheet'!$J$3,'Info Sheet'!$M$3,'Info Sheet'!$M$2)</f>
        <v>1</v>
      </c>
      <c r="AP560">
        <f>ROUNDDOWN(IF((AM560*AO560)&gt;'Info Sheet'!$B$21,'Info Sheet'!$B$21,(AM560*AO560)),0)</f>
        <v>186</v>
      </c>
      <c r="AQ560">
        <f t="shared" si="99"/>
        <v>4250.1000000000004</v>
      </c>
      <c r="AR560">
        <f t="shared" si="100"/>
        <v>3290.1000000000004</v>
      </c>
    </row>
    <row r="561" spans="1:44">
      <c r="A561" s="44">
        <v>508</v>
      </c>
      <c r="B561" s="32">
        <v>0.5807267387701216</v>
      </c>
      <c r="C561" s="32">
        <f t="shared" si="101"/>
        <v>159</v>
      </c>
      <c r="D561" t="str">
        <f>LOOKUP(B561,'Info Sheet'!$L$2:$L$3,'Info Sheet'!$J$2:$J$3)</f>
        <v>Non-Rainy</v>
      </c>
      <c r="E561">
        <f>IF(D561='Info Sheet'!$J$3,'Info Sheet'!$M$3,'Info Sheet'!$M$2)</f>
        <v>1</v>
      </c>
      <c r="F561">
        <f>ROUNDDOWN(IF((C561*E561)&gt;'Info Sheet'!$B$21,'Info Sheet'!$B$21,(C561*E561)),0)</f>
        <v>159</v>
      </c>
      <c r="G561">
        <f t="shared" si="104"/>
        <v>3633.15</v>
      </c>
      <c r="H561">
        <f t="shared" si="93"/>
        <v>2673.15</v>
      </c>
      <c r="M561" s="44">
        <v>508</v>
      </c>
      <c r="N561" s="32">
        <v>0.91382353197236987</v>
      </c>
      <c r="O561" s="32">
        <f t="shared" si="94"/>
        <v>193</v>
      </c>
      <c r="P561" t="str">
        <f>LOOKUP(N561,'Info Sheet'!$L$2:$L$3,'Info Sheet'!$J$2:$J$3)</f>
        <v>Non-Rainy</v>
      </c>
      <c r="Q561">
        <f>IF(P561='Info Sheet'!$J$3,'Info Sheet'!$M$3,'Info Sheet'!$M$2)</f>
        <v>1</v>
      </c>
      <c r="R561">
        <f>ROUNDDOWN(IF((O561*Q561)&gt;'Info Sheet'!$B$21,'Info Sheet'!$B$21,(O561*Q561)),0)</f>
        <v>188</v>
      </c>
      <c r="S561">
        <f t="shared" si="95"/>
        <v>4295.8</v>
      </c>
      <c r="T561">
        <f t="shared" si="96"/>
        <v>3335.8</v>
      </c>
      <c r="Y561" s="44">
        <v>508</v>
      </c>
      <c r="Z561" s="32">
        <v>0.32862518002274543</v>
      </c>
      <c r="AA561" s="32">
        <f t="shared" si="102"/>
        <v>178</v>
      </c>
      <c r="AB561" t="str">
        <f>LOOKUP(Z561,'Info Sheet'!$L$2:$L$3,'Info Sheet'!$J$2:$J$3)</f>
        <v>Rainy, p</v>
      </c>
      <c r="AC561">
        <f>IF(AB561='Info Sheet'!$J$3,'Info Sheet'!$M$3,'Info Sheet'!$M$2)</f>
        <v>0.7</v>
      </c>
      <c r="AD561">
        <f>ROUNDDOWN(IF((AA561*AC561)&gt;'Info Sheet'!$B$21,'Info Sheet'!$B$21,(AA561*AC561)),0)</f>
        <v>124</v>
      </c>
      <c r="AE561">
        <f t="shared" si="97"/>
        <v>2833.4</v>
      </c>
      <c r="AF561">
        <f t="shared" si="98"/>
        <v>1873.4</v>
      </c>
      <c r="AK561" s="44">
        <v>508</v>
      </c>
      <c r="AL561" s="51">
        <v>0.11689745999999999</v>
      </c>
      <c r="AM561" s="32">
        <f t="shared" si="103"/>
        <v>146</v>
      </c>
      <c r="AN561" t="str">
        <f>LOOKUP(AL561,'Info Sheet'!$L$2:$L$3,'Info Sheet'!$J$2:$J$3)</f>
        <v>Rainy, p</v>
      </c>
      <c r="AO561">
        <f>IF(AN561='Info Sheet'!$J$3,'Info Sheet'!$M$3,'Info Sheet'!$M$2)</f>
        <v>0.7</v>
      </c>
      <c r="AP561">
        <f>ROUNDDOWN(IF((AM561*AO561)&gt;'Info Sheet'!$B$21,'Info Sheet'!$B$21,(AM561*AO561)),0)</f>
        <v>102</v>
      </c>
      <c r="AQ561">
        <f t="shared" si="99"/>
        <v>2330.7000000000003</v>
      </c>
      <c r="AR561">
        <f t="shared" si="100"/>
        <v>1370.7000000000003</v>
      </c>
    </row>
    <row r="562" spans="1:44">
      <c r="A562" s="44">
        <v>509</v>
      </c>
      <c r="B562" s="32">
        <v>0.93539232710478304</v>
      </c>
      <c r="C562" s="32">
        <f t="shared" si="101"/>
        <v>180</v>
      </c>
      <c r="D562" t="str">
        <f>LOOKUP(B562,'Info Sheet'!$L$2:$L$3,'Info Sheet'!$J$2:$J$3)</f>
        <v>Non-Rainy</v>
      </c>
      <c r="E562">
        <f>IF(D562='Info Sheet'!$J$3,'Info Sheet'!$M$3,'Info Sheet'!$M$2)</f>
        <v>1</v>
      </c>
      <c r="F562">
        <f>ROUNDDOWN(IF((C562*E562)&gt;'Info Sheet'!$B$21,'Info Sheet'!$B$21,(C562*E562)),0)</f>
        <v>180</v>
      </c>
      <c r="G562">
        <f t="shared" si="104"/>
        <v>4113</v>
      </c>
      <c r="H562">
        <f t="shared" si="93"/>
        <v>3153</v>
      </c>
      <c r="M562" s="44">
        <v>509</v>
      </c>
      <c r="N562" s="32">
        <v>0.96305386338434695</v>
      </c>
      <c r="O562" s="32">
        <f t="shared" si="94"/>
        <v>200</v>
      </c>
      <c r="P562" t="str">
        <f>LOOKUP(N562,'Info Sheet'!$L$2:$L$3,'Info Sheet'!$J$2:$J$3)</f>
        <v>Non-Rainy</v>
      </c>
      <c r="Q562">
        <f>IF(P562='Info Sheet'!$J$3,'Info Sheet'!$M$3,'Info Sheet'!$M$2)</f>
        <v>1</v>
      </c>
      <c r="R562">
        <f>ROUNDDOWN(IF((O562*Q562)&gt;'Info Sheet'!$B$21,'Info Sheet'!$B$21,(O562*Q562)),0)</f>
        <v>188</v>
      </c>
      <c r="S562">
        <f t="shared" si="95"/>
        <v>4295.8</v>
      </c>
      <c r="T562">
        <f t="shared" si="96"/>
        <v>3335.8</v>
      </c>
      <c r="Y562" s="44">
        <v>509</v>
      </c>
      <c r="Z562" s="32">
        <v>8.1039907623668417E-2</v>
      </c>
      <c r="AA562" s="32">
        <f t="shared" si="102"/>
        <v>161</v>
      </c>
      <c r="AB562" t="str">
        <f>LOOKUP(Z562,'Info Sheet'!$L$2:$L$3,'Info Sheet'!$J$2:$J$3)</f>
        <v>Rainy, p</v>
      </c>
      <c r="AC562">
        <f>IF(AB562='Info Sheet'!$J$3,'Info Sheet'!$M$3,'Info Sheet'!$M$2)</f>
        <v>0.7</v>
      </c>
      <c r="AD562">
        <f>ROUNDDOWN(IF((AA562*AC562)&gt;'Info Sheet'!$B$21,'Info Sheet'!$B$21,(AA562*AC562)),0)</f>
        <v>112</v>
      </c>
      <c r="AE562">
        <f t="shared" si="97"/>
        <v>2559.2000000000003</v>
      </c>
      <c r="AF562">
        <f t="shared" si="98"/>
        <v>1599.2000000000003</v>
      </c>
      <c r="AK562" s="44">
        <v>509</v>
      </c>
      <c r="AL562" s="51">
        <v>0.21954071</v>
      </c>
      <c r="AM562" s="32">
        <f t="shared" si="103"/>
        <v>153</v>
      </c>
      <c r="AN562" t="str">
        <f>LOOKUP(AL562,'Info Sheet'!$L$2:$L$3,'Info Sheet'!$J$2:$J$3)</f>
        <v>Rainy, p</v>
      </c>
      <c r="AO562">
        <f>IF(AN562='Info Sheet'!$J$3,'Info Sheet'!$M$3,'Info Sheet'!$M$2)</f>
        <v>0.7</v>
      </c>
      <c r="AP562">
        <f>ROUNDDOWN(IF((AM562*AO562)&gt;'Info Sheet'!$B$21,'Info Sheet'!$B$21,(AM562*AO562)),0)</f>
        <v>107</v>
      </c>
      <c r="AQ562">
        <f t="shared" si="99"/>
        <v>2444.9500000000003</v>
      </c>
      <c r="AR562">
        <f t="shared" si="100"/>
        <v>1484.9500000000003</v>
      </c>
    </row>
    <row r="563" spans="1:44">
      <c r="A563" s="44">
        <v>510</v>
      </c>
      <c r="B563" s="32">
        <v>0.53009254820909091</v>
      </c>
      <c r="C563" s="32">
        <f t="shared" si="101"/>
        <v>157</v>
      </c>
      <c r="D563" t="str">
        <f>LOOKUP(B563,'Info Sheet'!$L$2:$L$3,'Info Sheet'!$J$2:$J$3)</f>
        <v>Non-Rainy</v>
      </c>
      <c r="E563">
        <f>IF(D563='Info Sheet'!$J$3,'Info Sheet'!$M$3,'Info Sheet'!$M$2)</f>
        <v>1</v>
      </c>
      <c r="F563">
        <f>ROUNDDOWN(IF((C563*E563)&gt;'Info Sheet'!$B$21,'Info Sheet'!$B$21,(C563*E563)),0)</f>
        <v>157</v>
      </c>
      <c r="G563">
        <f t="shared" si="104"/>
        <v>3587.4500000000003</v>
      </c>
      <c r="H563">
        <f t="shared" si="93"/>
        <v>2627.4500000000003</v>
      </c>
      <c r="M563" s="44">
        <v>510</v>
      </c>
      <c r="N563" s="32">
        <v>0.5906932059798693</v>
      </c>
      <c r="O563" s="32">
        <f t="shared" si="94"/>
        <v>175</v>
      </c>
      <c r="P563" t="str">
        <f>LOOKUP(N563,'Info Sheet'!$L$2:$L$3,'Info Sheet'!$J$2:$J$3)</f>
        <v>Non-Rainy</v>
      </c>
      <c r="Q563">
        <f>IF(P563='Info Sheet'!$J$3,'Info Sheet'!$M$3,'Info Sheet'!$M$2)</f>
        <v>1</v>
      </c>
      <c r="R563">
        <f>ROUNDDOWN(IF((O563*Q563)&gt;'Info Sheet'!$B$21,'Info Sheet'!$B$21,(O563*Q563)),0)</f>
        <v>175</v>
      </c>
      <c r="S563">
        <f t="shared" si="95"/>
        <v>3998.7500000000005</v>
      </c>
      <c r="T563">
        <f t="shared" si="96"/>
        <v>3038.7500000000005</v>
      </c>
      <c r="Y563" s="44">
        <v>510</v>
      </c>
      <c r="Z563" s="32">
        <v>0.15853274373472237</v>
      </c>
      <c r="AA563" s="32">
        <f t="shared" si="102"/>
        <v>168</v>
      </c>
      <c r="AB563" t="str">
        <f>LOOKUP(Z563,'Info Sheet'!$L$2:$L$3,'Info Sheet'!$J$2:$J$3)</f>
        <v>Rainy, p</v>
      </c>
      <c r="AC563">
        <f>IF(AB563='Info Sheet'!$J$3,'Info Sheet'!$M$3,'Info Sheet'!$M$2)</f>
        <v>0.7</v>
      </c>
      <c r="AD563">
        <f>ROUNDDOWN(IF((AA563*AC563)&gt;'Info Sheet'!$B$21,'Info Sheet'!$B$21,(AA563*AC563)),0)</f>
        <v>117</v>
      </c>
      <c r="AE563">
        <f t="shared" si="97"/>
        <v>2673.4500000000003</v>
      </c>
      <c r="AF563">
        <f t="shared" si="98"/>
        <v>1713.4500000000003</v>
      </c>
      <c r="AK563" s="44">
        <v>510</v>
      </c>
      <c r="AL563" s="51">
        <v>0.96886784000000004</v>
      </c>
      <c r="AM563" s="32">
        <f t="shared" si="103"/>
        <v>197</v>
      </c>
      <c r="AN563" t="str">
        <f>LOOKUP(AL563,'Info Sheet'!$L$2:$L$3,'Info Sheet'!$J$2:$J$3)</f>
        <v>Non-Rainy</v>
      </c>
      <c r="AO563">
        <f>IF(AN563='Info Sheet'!$J$3,'Info Sheet'!$M$3,'Info Sheet'!$M$2)</f>
        <v>1</v>
      </c>
      <c r="AP563">
        <f>ROUNDDOWN(IF((AM563*AO563)&gt;'Info Sheet'!$B$21,'Info Sheet'!$B$21,(AM563*AO563)),0)</f>
        <v>188</v>
      </c>
      <c r="AQ563">
        <f t="shared" si="99"/>
        <v>4295.8</v>
      </c>
      <c r="AR563">
        <f t="shared" si="100"/>
        <v>3335.8</v>
      </c>
    </row>
    <row r="564" spans="1:44">
      <c r="A564" s="44">
        <v>511</v>
      </c>
      <c r="B564" s="32">
        <v>0.9894215663492526</v>
      </c>
      <c r="C564" s="32">
        <f t="shared" si="101"/>
        <v>192</v>
      </c>
      <c r="D564" t="str">
        <f>LOOKUP(B564,'Info Sheet'!$L$2:$L$3,'Info Sheet'!$J$2:$J$3)</f>
        <v>Non-Rainy</v>
      </c>
      <c r="E564">
        <f>IF(D564='Info Sheet'!$J$3,'Info Sheet'!$M$3,'Info Sheet'!$M$2)</f>
        <v>1</v>
      </c>
      <c r="F564">
        <f>ROUNDDOWN(IF((C564*E564)&gt;'Info Sheet'!$B$21,'Info Sheet'!$B$21,(C564*E564)),0)</f>
        <v>188</v>
      </c>
      <c r="G564">
        <f t="shared" si="104"/>
        <v>4295.8</v>
      </c>
      <c r="H564">
        <f t="shared" si="93"/>
        <v>3335.8</v>
      </c>
      <c r="M564" s="44">
        <v>511</v>
      </c>
      <c r="N564" s="32">
        <v>0.27475332650961515</v>
      </c>
      <c r="O564" s="32">
        <f t="shared" si="94"/>
        <v>161</v>
      </c>
      <c r="P564" t="str">
        <f>LOOKUP(N564,'Info Sheet'!$L$2:$L$3,'Info Sheet'!$J$2:$J$3)</f>
        <v>Rainy, p</v>
      </c>
      <c r="Q564">
        <f>IF(P564='Info Sheet'!$J$3,'Info Sheet'!$M$3,'Info Sheet'!$M$2)</f>
        <v>0.7</v>
      </c>
      <c r="R564">
        <f>ROUNDDOWN(IF((O564*Q564)&gt;'Info Sheet'!$B$21,'Info Sheet'!$B$21,(O564*Q564)),0)</f>
        <v>112</v>
      </c>
      <c r="S564">
        <f t="shared" si="95"/>
        <v>2559.2000000000003</v>
      </c>
      <c r="T564">
        <f t="shared" si="96"/>
        <v>1599.2000000000003</v>
      </c>
      <c r="Y564" s="44">
        <v>511</v>
      </c>
      <c r="Z564" s="32">
        <v>0.49836240178284918</v>
      </c>
      <c r="AA564" s="32">
        <f t="shared" si="102"/>
        <v>186</v>
      </c>
      <c r="AB564" t="str">
        <f>LOOKUP(Z564,'Info Sheet'!$L$2:$L$3,'Info Sheet'!$J$2:$J$3)</f>
        <v>Non-Rainy</v>
      </c>
      <c r="AC564">
        <f>IF(AB564='Info Sheet'!$J$3,'Info Sheet'!$M$3,'Info Sheet'!$M$2)</f>
        <v>1</v>
      </c>
      <c r="AD564">
        <f>ROUNDDOWN(IF((AA564*AC564)&gt;'Info Sheet'!$B$21,'Info Sheet'!$B$21,(AA564*AC564)),0)</f>
        <v>186</v>
      </c>
      <c r="AE564">
        <f t="shared" si="97"/>
        <v>4250.1000000000004</v>
      </c>
      <c r="AF564">
        <f t="shared" si="98"/>
        <v>3290.1000000000004</v>
      </c>
      <c r="AK564" s="44">
        <v>511</v>
      </c>
      <c r="AL564" s="51">
        <v>0.88956712000000004</v>
      </c>
      <c r="AM564" s="32">
        <f t="shared" si="103"/>
        <v>186</v>
      </c>
      <c r="AN564" t="str">
        <f>LOOKUP(AL564,'Info Sheet'!$L$2:$L$3,'Info Sheet'!$J$2:$J$3)</f>
        <v>Non-Rainy</v>
      </c>
      <c r="AO564">
        <f>IF(AN564='Info Sheet'!$J$3,'Info Sheet'!$M$3,'Info Sheet'!$M$2)</f>
        <v>1</v>
      </c>
      <c r="AP564">
        <f>ROUNDDOWN(IF((AM564*AO564)&gt;'Info Sheet'!$B$21,'Info Sheet'!$B$21,(AM564*AO564)),0)</f>
        <v>186</v>
      </c>
      <c r="AQ564">
        <f t="shared" si="99"/>
        <v>4250.1000000000004</v>
      </c>
      <c r="AR564">
        <f t="shared" si="100"/>
        <v>3290.1000000000004</v>
      </c>
    </row>
    <row r="565" spans="1:44">
      <c r="A565" s="44">
        <v>512</v>
      </c>
      <c r="B565" s="32">
        <v>0.45490792090267607</v>
      </c>
      <c r="C565" s="32">
        <f t="shared" si="101"/>
        <v>154</v>
      </c>
      <c r="D565" t="str">
        <f>LOOKUP(B565,'Info Sheet'!$L$2:$L$3,'Info Sheet'!$J$2:$J$3)</f>
        <v>Non-Rainy</v>
      </c>
      <c r="E565">
        <f>IF(D565='Info Sheet'!$J$3,'Info Sheet'!$M$3,'Info Sheet'!$M$2)</f>
        <v>1</v>
      </c>
      <c r="F565">
        <f>ROUNDDOWN(IF((C565*E565)&gt;'Info Sheet'!$B$21,'Info Sheet'!$B$21,(C565*E565)),0)</f>
        <v>154</v>
      </c>
      <c r="G565">
        <f t="shared" si="104"/>
        <v>3518.9</v>
      </c>
      <c r="H565">
        <f t="shared" si="93"/>
        <v>2558.9</v>
      </c>
      <c r="M565" s="44">
        <v>512</v>
      </c>
      <c r="N565" s="32">
        <v>0.81241194442161713</v>
      </c>
      <c r="O565" s="32">
        <f t="shared" si="94"/>
        <v>185</v>
      </c>
      <c r="P565" t="str">
        <f>LOOKUP(N565,'Info Sheet'!$L$2:$L$3,'Info Sheet'!$J$2:$J$3)</f>
        <v>Non-Rainy</v>
      </c>
      <c r="Q565">
        <f>IF(P565='Info Sheet'!$J$3,'Info Sheet'!$M$3,'Info Sheet'!$M$2)</f>
        <v>1</v>
      </c>
      <c r="R565">
        <f>ROUNDDOWN(IF((O565*Q565)&gt;'Info Sheet'!$B$21,'Info Sheet'!$B$21,(O565*Q565)),0)</f>
        <v>185</v>
      </c>
      <c r="S565">
        <f t="shared" si="95"/>
        <v>4227.25</v>
      </c>
      <c r="T565">
        <f t="shared" si="96"/>
        <v>3267.25</v>
      </c>
      <c r="Y565" s="44">
        <v>512</v>
      </c>
      <c r="Z565" s="32">
        <v>0.61431233205334679</v>
      </c>
      <c r="AA565" s="32">
        <f t="shared" si="102"/>
        <v>191</v>
      </c>
      <c r="AB565" t="str">
        <f>LOOKUP(Z565,'Info Sheet'!$L$2:$L$3,'Info Sheet'!$J$2:$J$3)</f>
        <v>Non-Rainy</v>
      </c>
      <c r="AC565">
        <f>IF(AB565='Info Sheet'!$J$3,'Info Sheet'!$M$3,'Info Sheet'!$M$2)</f>
        <v>1</v>
      </c>
      <c r="AD565">
        <f>ROUNDDOWN(IF((AA565*AC565)&gt;'Info Sheet'!$B$21,'Info Sheet'!$B$21,(AA565*AC565)),0)</f>
        <v>188</v>
      </c>
      <c r="AE565">
        <f t="shared" si="97"/>
        <v>4295.8</v>
      </c>
      <c r="AF565">
        <f t="shared" si="98"/>
        <v>3335.8</v>
      </c>
      <c r="AK565" s="44">
        <v>512</v>
      </c>
      <c r="AL565" s="51">
        <v>0.99692340999999995</v>
      </c>
      <c r="AM565" s="32">
        <f t="shared" si="103"/>
        <v>211</v>
      </c>
      <c r="AN565" t="str">
        <f>LOOKUP(AL565,'Info Sheet'!$L$2:$L$3,'Info Sheet'!$J$2:$J$3)</f>
        <v>Non-Rainy</v>
      </c>
      <c r="AO565">
        <f>IF(AN565='Info Sheet'!$J$3,'Info Sheet'!$M$3,'Info Sheet'!$M$2)</f>
        <v>1</v>
      </c>
      <c r="AP565">
        <f>ROUNDDOWN(IF((AM565*AO565)&gt;'Info Sheet'!$B$21,'Info Sheet'!$B$21,(AM565*AO565)),0)</f>
        <v>188</v>
      </c>
      <c r="AQ565">
        <f t="shared" si="99"/>
        <v>4295.8</v>
      </c>
      <c r="AR565">
        <f t="shared" si="100"/>
        <v>3335.8</v>
      </c>
    </row>
    <row r="566" spans="1:44">
      <c r="A566" s="44">
        <v>513</v>
      </c>
      <c r="B566" s="32">
        <v>0.10955796853809197</v>
      </c>
      <c r="C566" s="32">
        <f t="shared" si="101"/>
        <v>136</v>
      </c>
      <c r="D566" t="str">
        <f>LOOKUP(B566,'Info Sheet'!$L$2:$L$3,'Info Sheet'!$J$2:$J$3)</f>
        <v>Rainy, p</v>
      </c>
      <c r="E566">
        <f>IF(D566='Info Sheet'!$J$3,'Info Sheet'!$M$3,'Info Sheet'!$M$2)</f>
        <v>0.7</v>
      </c>
      <c r="F566">
        <f>ROUNDDOWN(IF((C566*E566)&gt;'Info Sheet'!$B$21,'Info Sheet'!$B$21,(C566*E566)),0)</f>
        <v>95</v>
      </c>
      <c r="G566">
        <f t="shared" si="104"/>
        <v>2170.75</v>
      </c>
      <c r="H566">
        <f t="shared" ref="H566:H629" si="105">G566-$J$48</f>
        <v>1210.75</v>
      </c>
      <c r="M566" s="44">
        <v>513</v>
      </c>
      <c r="N566" s="32">
        <v>0.77246722827395897</v>
      </c>
      <c r="O566" s="32">
        <f t="shared" ref="O566:O629" si="106">ROUNDDOWN(_xlfn.NORM.INV(N566,$M$36,$M$40),0)</f>
        <v>183</v>
      </c>
      <c r="P566" t="str">
        <f>LOOKUP(N566,'Info Sheet'!$L$2:$L$3,'Info Sheet'!$J$2:$J$3)</f>
        <v>Non-Rainy</v>
      </c>
      <c r="Q566">
        <f>IF(P566='Info Sheet'!$J$3,'Info Sheet'!$M$3,'Info Sheet'!$M$2)</f>
        <v>1</v>
      </c>
      <c r="R566">
        <f>ROUNDDOWN(IF((O566*Q566)&gt;'Info Sheet'!$B$21,'Info Sheet'!$B$21,(O566*Q566)),0)</f>
        <v>183</v>
      </c>
      <c r="S566">
        <f t="shared" ref="S566:S629" si="107">R566*$V$47</f>
        <v>4181.55</v>
      </c>
      <c r="T566">
        <f t="shared" ref="T566:T629" si="108">S566-$V$48</f>
        <v>3221.55</v>
      </c>
      <c r="Y566" s="44">
        <v>513</v>
      </c>
      <c r="Z566" s="32">
        <v>0.38533399435651761</v>
      </c>
      <c r="AA566" s="32">
        <f t="shared" si="102"/>
        <v>181</v>
      </c>
      <c r="AB566" t="str">
        <f>LOOKUP(Z566,'Info Sheet'!$L$2:$L$3,'Info Sheet'!$J$2:$J$3)</f>
        <v>Rainy, p</v>
      </c>
      <c r="AC566">
        <f>IF(AB566='Info Sheet'!$J$3,'Info Sheet'!$M$3,'Info Sheet'!$M$2)</f>
        <v>0.7</v>
      </c>
      <c r="AD566">
        <f>ROUNDDOWN(IF((AA566*AC566)&gt;'Info Sheet'!$B$21,'Info Sheet'!$B$21,(AA566*AC566)),0)</f>
        <v>126</v>
      </c>
      <c r="AE566">
        <f t="shared" ref="AE566:AE629" si="109">AD566*$AH$47</f>
        <v>2879.1000000000004</v>
      </c>
      <c r="AF566">
        <f t="shared" ref="AF566:AF629" si="110">AE566-$AH$48</f>
        <v>1919.1000000000004</v>
      </c>
      <c r="AK566" s="44">
        <v>513</v>
      </c>
      <c r="AL566" s="51">
        <v>0.75026040999999999</v>
      </c>
      <c r="AM566" s="32">
        <f t="shared" si="103"/>
        <v>177</v>
      </c>
      <c r="AN566" t="str">
        <f>LOOKUP(AL566,'Info Sheet'!$L$2:$L$3,'Info Sheet'!$J$2:$J$3)</f>
        <v>Non-Rainy</v>
      </c>
      <c r="AO566">
        <f>IF(AN566='Info Sheet'!$J$3,'Info Sheet'!$M$3,'Info Sheet'!$M$2)</f>
        <v>1</v>
      </c>
      <c r="AP566">
        <f>ROUNDDOWN(IF((AM566*AO566)&gt;'Info Sheet'!$B$21,'Info Sheet'!$B$21,(AM566*AO566)),0)</f>
        <v>177</v>
      </c>
      <c r="AQ566">
        <f t="shared" ref="AQ566:AQ629" si="111">AP566*$AT$47</f>
        <v>4044.4500000000003</v>
      </c>
      <c r="AR566">
        <f t="shared" ref="AR566:AR629" si="112">AQ566-$AT$48</f>
        <v>3084.4500000000003</v>
      </c>
    </row>
    <row r="567" spans="1:44">
      <c r="A567" s="44">
        <v>514</v>
      </c>
      <c r="B567" s="32">
        <v>0.58771596934163584</v>
      </c>
      <c r="C567" s="32">
        <f t="shared" ref="C567:C630" si="113">ROUNDDOWN(_xlfn.NORM.INV(B567,$B$36,$B$40),0)</f>
        <v>159</v>
      </c>
      <c r="D567" t="str">
        <f>LOOKUP(B567,'Info Sheet'!$L$2:$L$3,'Info Sheet'!$J$2:$J$3)</f>
        <v>Non-Rainy</v>
      </c>
      <c r="E567">
        <f>IF(D567='Info Sheet'!$J$3,'Info Sheet'!$M$3,'Info Sheet'!$M$2)</f>
        <v>1</v>
      </c>
      <c r="F567">
        <f>ROUNDDOWN(IF((C567*E567)&gt;'Info Sheet'!$B$21,'Info Sheet'!$B$21,(C567*E567)),0)</f>
        <v>159</v>
      </c>
      <c r="G567">
        <f t="shared" si="104"/>
        <v>3633.15</v>
      </c>
      <c r="H567">
        <f t="shared" si="105"/>
        <v>2673.15</v>
      </c>
      <c r="M567" s="44">
        <v>514</v>
      </c>
      <c r="N567" s="32">
        <v>0.50330142950379064</v>
      </c>
      <c r="O567" s="32">
        <f t="shared" si="106"/>
        <v>171</v>
      </c>
      <c r="P567" t="str">
        <f>LOOKUP(N567,'Info Sheet'!$L$2:$L$3,'Info Sheet'!$J$2:$J$3)</f>
        <v>Non-Rainy</v>
      </c>
      <c r="Q567">
        <f>IF(P567='Info Sheet'!$J$3,'Info Sheet'!$M$3,'Info Sheet'!$M$2)</f>
        <v>1</v>
      </c>
      <c r="R567">
        <f>ROUNDDOWN(IF((O567*Q567)&gt;'Info Sheet'!$B$21,'Info Sheet'!$B$21,(O567*Q567)),0)</f>
        <v>171</v>
      </c>
      <c r="S567">
        <f t="shared" si="107"/>
        <v>3907.3500000000004</v>
      </c>
      <c r="T567">
        <f t="shared" si="108"/>
        <v>2947.3500000000004</v>
      </c>
      <c r="Y567" s="44">
        <v>514</v>
      </c>
      <c r="Z567" s="32">
        <v>0.87659872772741287</v>
      </c>
      <c r="AA567" s="32">
        <f t="shared" ref="AA567:AA630" si="114">ROUNDDOWN(_xlfn.NORM.INV(Z567,$Y$36,$Y$40),0)</f>
        <v>206</v>
      </c>
      <c r="AB567" t="str">
        <f>LOOKUP(Z567,'Info Sheet'!$L$2:$L$3,'Info Sheet'!$J$2:$J$3)</f>
        <v>Non-Rainy</v>
      </c>
      <c r="AC567">
        <f>IF(AB567='Info Sheet'!$J$3,'Info Sheet'!$M$3,'Info Sheet'!$M$2)</f>
        <v>1</v>
      </c>
      <c r="AD567">
        <f>ROUNDDOWN(IF((AA567*AC567)&gt;'Info Sheet'!$B$21,'Info Sheet'!$B$21,(AA567*AC567)),0)</f>
        <v>188</v>
      </c>
      <c r="AE567">
        <f t="shared" si="109"/>
        <v>4295.8</v>
      </c>
      <c r="AF567">
        <f t="shared" si="110"/>
        <v>3335.8</v>
      </c>
      <c r="AK567" s="44">
        <v>514</v>
      </c>
      <c r="AL567" s="51">
        <v>0.34065067999999998</v>
      </c>
      <c r="AM567" s="32">
        <f t="shared" ref="AM567:AM630" si="115">ROUNDDOWN(_xlfn.NORM.INV(AL567,$AK$36,$AK$40),0)</f>
        <v>159</v>
      </c>
      <c r="AN567" t="str">
        <f>LOOKUP(AL567,'Info Sheet'!$L$2:$L$3,'Info Sheet'!$J$2:$J$3)</f>
        <v>Rainy, p</v>
      </c>
      <c r="AO567">
        <f>IF(AN567='Info Sheet'!$J$3,'Info Sheet'!$M$3,'Info Sheet'!$M$2)</f>
        <v>0.7</v>
      </c>
      <c r="AP567">
        <f>ROUNDDOWN(IF((AM567*AO567)&gt;'Info Sheet'!$B$21,'Info Sheet'!$B$21,(AM567*AO567)),0)</f>
        <v>111</v>
      </c>
      <c r="AQ567">
        <f t="shared" si="111"/>
        <v>2536.3500000000004</v>
      </c>
      <c r="AR567">
        <f t="shared" si="112"/>
        <v>1576.3500000000004</v>
      </c>
    </row>
    <row r="568" spans="1:44">
      <c r="A568" s="44">
        <v>515</v>
      </c>
      <c r="B568" s="32">
        <v>0.18699774567253169</v>
      </c>
      <c r="C568" s="32">
        <f t="shared" si="113"/>
        <v>141</v>
      </c>
      <c r="D568" t="str">
        <f>LOOKUP(B568,'Info Sheet'!$L$2:$L$3,'Info Sheet'!$J$2:$J$3)</f>
        <v>Rainy, p</v>
      </c>
      <c r="E568">
        <f>IF(D568='Info Sheet'!$J$3,'Info Sheet'!$M$3,'Info Sheet'!$M$2)</f>
        <v>0.7</v>
      </c>
      <c r="F568">
        <f>ROUNDDOWN(IF((C568*E568)&gt;'Info Sheet'!$B$21,'Info Sheet'!$B$21,(C568*E568)),0)</f>
        <v>98</v>
      </c>
      <c r="G568">
        <f t="shared" si="104"/>
        <v>2239.3000000000002</v>
      </c>
      <c r="H568">
        <f t="shared" si="105"/>
        <v>1279.3000000000002</v>
      </c>
      <c r="M568" s="44">
        <v>515</v>
      </c>
      <c r="N568" s="32">
        <v>0.7061707083564448</v>
      </c>
      <c r="O568" s="32">
        <f t="shared" si="106"/>
        <v>180</v>
      </c>
      <c r="P568" t="str">
        <f>LOOKUP(N568,'Info Sheet'!$L$2:$L$3,'Info Sheet'!$J$2:$J$3)</f>
        <v>Non-Rainy</v>
      </c>
      <c r="Q568">
        <f>IF(P568='Info Sheet'!$J$3,'Info Sheet'!$M$3,'Info Sheet'!$M$2)</f>
        <v>1</v>
      </c>
      <c r="R568">
        <f>ROUNDDOWN(IF((O568*Q568)&gt;'Info Sheet'!$B$21,'Info Sheet'!$B$21,(O568*Q568)),0)</f>
        <v>180</v>
      </c>
      <c r="S568">
        <f t="shared" si="107"/>
        <v>4113</v>
      </c>
      <c r="T568">
        <f t="shared" si="108"/>
        <v>3153</v>
      </c>
      <c r="Y568" s="44">
        <v>515</v>
      </c>
      <c r="Z568" s="32">
        <v>0.18660824886328931</v>
      </c>
      <c r="AA568" s="32">
        <f t="shared" si="114"/>
        <v>170</v>
      </c>
      <c r="AB568" t="str">
        <f>LOOKUP(Z568,'Info Sheet'!$L$2:$L$3,'Info Sheet'!$J$2:$J$3)</f>
        <v>Rainy, p</v>
      </c>
      <c r="AC568">
        <f>IF(AB568='Info Sheet'!$J$3,'Info Sheet'!$M$3,'Info Sheet'!$M$2)</f>
        <v>0.7</v>
      </c>
      <c r="AD568">
        <f>ROUNDDOWN(IF((AA568*AC568)&gt;'Info Sheet'!$B$21,'Info Sheet'!$B$21,(AA568*AC568)),0)</f>
        <v>119</v>
      </c>
      <c r="AE568">
        <f t="shared" si="109"/>
        <v>2719.15</v>
      </c>
      <c r="AF568">
        <f t="shared" si="110"/>
        <v>1759.15</v>
      </c>
      <c r="AK568" s="44">
        <v>515</v>
      </c>
      <c r="AL568" s="51">
        <v>0.73085562999999998</v>
      </c>
      <c r="AM568" s="32">
        <f t="shared" si="115"/>
        <v>176</v>
      </c>
      <c r="AN568" t="str">
        <f>LOOKUP(AL568,'Info Sheet'!$L$2:$L$3,'Info Sheet'!$J$2:$J$3)</f>
        <v>Non-Rainy</v>
      </c>
      <c r="AO568">
        <f>IF(AN568='Info Sheet'!$J$3,'Info Sheet'!$M$3,'Info Sheet'!$M$2)</f>
        <v>1</v>
      </c>
      <c r="AP568">
        <f>ROUNDDOWN(IF((AM568*AO568)&gt;'Info Sheet'!$B$21,'Info Sheet'!$B$21,(AM568*AO568)),0)</f>
        <v>176</v>
      </c>
      <c r="AQ568">
        <f t="shared" si="111"/>
        <v>4021.6000000000004</v>
      </c>
      <c r="AR568">
        <f t="shared" si="112"/>
        <v>3061.6000000000004</v>
      </c>
    </row>
    <row r="569" spans="1:44">
      <c r="A569" s="44">
        <v>516</v>
      </c>
      <c r="B569" s="32">
        <v>0.68254209134420885</v>
      </c>
      <c r="C569" s="32">
        <f t="shared" si="113"/>
        <v>163</v>
      </c>
      <c r="D569" t="str">
        <f>LOOKUP(B569,'Info Sheet'!$L$2:$L$3,'Info Sheet'!$J$2:$J$3)</f>
        <v>Non-Rainy</v>
      </c>
      <c r="E569">
        <f>IF(D569='Info Sheet'!$J$3,'Info Sheet'!$M$3,'Info Sheet'!$M$2)</f>
        <v>1</v>
      </c>
      <c r="F569">
        <f>ROUNDDOWN(IF((C569*E569)&gt;'Info Sheet'!$B$21,'Info Sheet'!$B$21,(C569*E569)),0)</f>
        <v>163</v>
      </c>
      <c r="G569">
        <f t="shared" si="104"/>
        <v>3724.55</v>
      </c>
      <c r="H569">
        <f t="shared" si="105"/>
        <v>2764.55</v>
      </c>
      <c r="M569" s="44">
        <v>516</v>
      </c>
      <c r="N569" s="32">
        <v>0.80281357172234469</v>
      </c>
      <c r="O569" s="32">
        <f t="shared" si="106"/>
        <v>185</v>
      </c>
      <c r="P569" t="str">
        <f>LOOKUP(N569,'Info Sheet'!$L$2:$L$3,'Info Sheet'!$J$2:$J$3)</f>
        <v>Non-Rainy</v>
      </c>
      <c r="Q569">
        <f>IF(P569='Info Sheet'!$J$3,'Info Sheet'!$M$3,'Info Sheet'!$M$2)</f>
        <v>1</v>
      </c>
      <c r="R569">
        <f>ROUNDDOWN(IF((O569*Q569)&gt;'Info Sheet'!$B$21,'Info Sheet'!$B$21,(O569*Q569)),0)</f>
        <v>185</v>
      </c>
      <c r="S569">
        <f t="shared" si="107"/>
        <v>4227.25</v>
      </c>
      <c r="T569">
        <f t="shared" si="108"/>
        <v>3267.25</v>
      </c>
      <c r="Y569" s="44">
        <v>516</v>
      </c>
      <c r="Z569" s="32">
        <v>0.88003141337797652</v>
      </c>
      <c r="AA569" s="32">
        <f t="shared" si="114"/>
        <v>207</v>
      </c>
      <c r="AB569" t="str">
        <f>LOOKUP(Z569,'Info Sheet'!$L$2:$L$3,'Info Sheet'!$J$2:$J$3)</f>
        <v>Non-Rainy</v>
      </c>
      <c r="AC569">
        <f>IF(AB569='Info Sheet'!$J$3,'Info Sheet'!$M$3,'Info Sheet'!$M$2)</f>
        <v>1</v>
      </c>
      <c r="AD569">
        <f>ROUNDDOWN(IF((AA569*AC569)&gt;'Info Sheet'!$B$21,'Info Sheet'!$B$21,(AA569*AC569)),0)</f>
        <v>188</v>
      </c>
      <c r="AE569">
        <f t="shared" si="109"/>
        <v>4295.8</v>
      </c>
      <c r="AF569">
        <f t="shared" si="110"/>
        <v>3335.8</v>
      </c>
      <c r="AK569" s="44">
        <v>516</v>
      </c>
      <c r="AL569" s="51">
        <v>0.30222697999999998</v>
      </c>
      <c r="AM569" s="32">
        <f t="shared" si="115"/>
        <v>157</v>
      </c>
      <c r="AN569" t="str">
        <f>LOOKUP(AL569,'Info Sheet'!$L$2:$L$3,'Info Sheet'!$J$2:$J$3)</f>
        <v>Rainy, p</v>
      </c>
      <c r="AO569">
        <f>IF(AN569='Info Sheet'!$J$3,'Info Sheet'!$M$3,'Info Sheet'!$M$2)</f>
        <v>0.7</v>
      </c>
      <c r="AP569">
        <f>ROUNDDOWN(IF((AM569*AO569)&gt;'Info Sheet'!$B$21,'Info Sheet'!$B$21,(AM569*AO569)),0)</f>
        <v>109</v>
      </c>
      <c r="AQ569">
        <f t="shared" si="111"/>
        <v>2490.65</v>
      </c>
      <c r="AR569">
        <f t="shared" si="112"/>
        <v>1530.65</v>
      </c>
    </row>
    <row r="570" spans="1:44">
      <c r="A570" s="44">
        <v>517</v>
      </c>
      <c r="B570" s="32">
        <v>0.30920154017089541</v>
      </c>
      <c r="C570" s="32">
        <f t="shared" si="113"/>
        <v>148</v>
      </c>
      <c r="D570" t="str">
        <f>LOOKUP(B570,'Info Sheet'!$L$2:$L$3,'Info Sheet'!$J$2:$J$3)</f>
        <v>Rainy, p</v>
      </c>
      <c r="E570">
        <f>IF(D570='Info Sheet'!$J$3,'Info Sheet'!$M$3,'Info Sheet'!$M$2)</f>
        <v>0.7</v>
      </c>
      <c r="F570">
        <f>ROUNDDOWN(IF((C570*E570)&gt;'Info Sheet'!$B$21,'Info Sheet'!$B$21,(C570*E570)),0)</f>
        <v>103</v>
      </c>
      <c r="G570">
        <f t="shared" si="104"/>
        <v>2353.5500000000002</v>
      </c>
      <c r="H570">
        <f t="shared" si="105"/>
        <v>1393.5500000000002</v>
      </c>
      <c r="M570" s="44">
        <v>517</v>
      </c>
      <c r="N570" s="32">
        <v>0.56758533451687099</v>
      </c>
      <c r="O570" s="32">
        <f t="shared" si="106"/>
        <v>174</v>
      </c>
      <c r="P570" t="str">
        <f>LOOKUP(N570,'Info Sheet'!$L$2:$L$3,'Info Sheet'!$J$2:$J$3)</f>
        <v>Non-Rainy</v>
      </c>
      <c r="Q570">
        <f>IF(P570='Info Sheet'!$J$3,'Info Sheet'!$M$3,'Info Sheet'!$M$2)</f>
        <v>1</v>
      </c>
      <c r="R570">
        <f>ROUNDDOWN(IF((O570*Q570)&gt;'Info Sheet'!$B$21,'Info Sheet'!$B$21,(O570*Q570)),0)</f>
        <v>174</v>
      </c>
      <c r="S570">
        <f t="shared" si="107"/>
        <v>3975.9</v>
      </c>
      <c r="T570">
        <f t="shared" si="108"/>
        <v>3015.9</v>
      </c>
      <c r="Y570" s="44">
        <v>517</v>
      </c>
      <c r="Z570" s="32">
        <v>0.3342732499414095</v>
      </c>
      <c r="AA570" s="32">
        <f t="shared" si="114"/>
        <v>178</v>
      </c>
      <c r="AB570" t="str">
        <f>LOOKUP(Z570,'Info Sheet'!$L$2:$L$3,'Info Sheet'!$J$2:$J$3)</f>
        <v>Rainy, p</v>
      </c>
      <c r="AC570">
        <f>IF(AB570='Info Sheet'!$J$3,'Info Sheet'!$M$3,'Info Sheet'!$M$2)</f>
        <v>0.7</v>
      </c>
      <c r="AD570">
        <f>ROUNDDOWN(IF((AA570*AC570)&gt;'Info Sheet'!$B$21,'Info Sheet'!$B$21,(AA570*AC570)),0)</f>
        <v>124</v>
      </c>
      <c r="AE570">
        <f t="shared" si="109"/>
        <v>2833.4</v>
      </c>
      <c r="AF570">
        <f t="shared" si="110"/>
        <v>1873.4</v>
      </c>
      <c r="AK570" s="44">
        <v>517</v>
      </c>
      <c r="AL570" s="51">
        <v>4.4001499999999999E-2</v>
      </c>
      <c r="AM570" s="32">
        <f t="shared" si="115"/>
        <v>138</v>
      </c>
      <c r="AN570" t="str">
        <f>LOOKUP(AL570,'Info Sheet'!$L$2:$L$3,'Info Sheet'!$J$2:$J$3)</f>
        <v>Rainy, p</v>
      </c>
      <c r="AO570">
        <f>IF(AN570='Info Sheet'!$J$3,'Info Sheet'!$M$3,'Info Sheet'!$M$2)</f>
        <v>0.7</v>
      </c>
      <c r="AP570">
        <f>ROUNDDOWN(IF((AM570*AO570)&gt;'Info Sheet'!$B$21,'Info Sheet'!$B$21,(AM570*AO570)),0)</f>
        <v>96</v>
      </c>
      <c r="AQ570">
        <f t="shared" si="111"/>
        <v>2193.6000000000004</v>
      </c>
      <c r="AR570">
        <f t="shared" si="112"/>
        <v>1233.6000000000004</v>
      </c>
    </row>
    <row r="571" spans="1:44">
      <c r="A571" s="44">
        <v>518</v>
      </c>
      <c r="B571" s="32">
        <v>0.95304172334345816</v>
      </c>
      <c r="C571" s="32">
        <f t="shared" si="113"/>
        <v>182</v>
      </c>
      <c r="D571" t="str">
        <f>LOOKUP(B571,'Info Sheet'!$L$2:$L$3,'Info Sheet'!$J$2:$J$3)</f>
        <v>Non-Rainy</v>
      </c>
      <c r="E571">
        <f>IF(D571='Info Sheet'!$J$3,'Info Sheet'!$M$3,'Info Sheet'!$M$2)</f>
        <v>1</v>
      </c>
      <c r="F571">
        <f>ROUNDDOWN(IF((C571*E571)&gt;'Info Sheet'!$B$21,'Info Sheet'!$B$21,(C571*E571)),0)</f>
        <v>182</v>
      </c>
      <c r="G571">
        <f t="shared" si="104"/>
        <v>4158.7</v>
      </c>
      <c r="H571">
        <f t="shared" si="105"/>
        <v>3198.7</v>
      </c>
      <c r="M571" s="44">
        <v>518</v>
      </c>
      <c r="N571" s="32">
        <v>0.99527953824929616</v>
      </c>
      <c r="O571" s="32">
        <f t="shared" si="106"/>
        <v>214</v>
      </c>
      <c r="P571" t="str">
        <f>LOOKUP(N571,'Info Sheet'!$L$2:$L$3,'Info Sheet'!$J$2:$J$3)</f>
        <v>Non-Rainy</v>
      </c>
      <c r="Q571">
        <f>IF(P571='Info Sheet'!$J$3,'Info Sheet'!$M$3,'Info Sheet'!$M$2)</f>
        <v>1</v>
      </c>
      <c r="R571">
        <f>ROUNDDOWN(IF((O571*Q571)&gt;'Info Sheet'!$B$21,'Info Sheet'!$B$21,(O571*Q571)),0)</f>
        <v>188</v>
      </c>
      <c r="S571">
        <f t="shared" si="107"/>
        <v>4295.8</v>
      </c>
      <c r="T571">
        <f t="shared" si="108"/>
        <v>3335.8</v>
      </c>
      <c r="Y571" s="44">
        <v>518</v>
      </c>
      <c r="Z571" s="32">
        <v>0.18544731173505102</v>
      </c>
      <c r="AA571" s="32">
        <f t="shared" si="114"/>
        <v>170</v>
      </c>
      <c r="AB571" t="str">
        <f>LOOKUP(Z571,'Info Sheet'!$L$2:$L$3,'Info Sheet'!$J$2:$J$3)</f>
        <v>Rainy, p</v>
      </c>
      <c r="AC571">
        <f>IF(AB571='Info Sheet'!$J$3,'Info Sheet'!$M$3,'Info Sheet'!$M$2)</f>
        <v>0.7</v>
      </c>
      <c r="AD571">
        <f>ROUNDDOWN(IF((AA571*AC571)&gt;'Info Sheet'!$B$21,'Info Sheet'!$B$21,(AA571*AC571)),0)</f>
        <v>119</v>
      </c>
      <c r="AE571">
        <f t="shared" si="109"/>
        <v>2719.15</v>
      </c>
      <c r="AF571">
        <f t="shared" si="110"/>
        <v>1759.15</v>
      </c>
      <c r="AK571" s="44">
        <v>518</v>
      </c>
      <c r="AL571" s="51">
        <v>2.3165939999999999E-2</v>
      </c>
      <c r="AM571" s="32">
        <f t="shared" si="115"/>
        <v>133</v>
      </c>
      <c r="AN571" t="str">
        <f>LOOKUP(AL571,'Info Sheet'!$L$2:$L$3,'Info Sheet'!$J$2:$J$3)</f>
        <v>Rainy, p</v>
      </c>
      <c r="AO571">
        <f>IF(AN571='Info Sheet'!$J$3,'Info Sheet'!$M$3,'Info Sheet'!$M$2)</f>
        <v>0.7</v>
      </c>
      <c r="AP571">
        <f>ROUNDDOWN(IF((AM571*AO571)&gt;'Info Sheet'!$B$21,'Info Sheet'!$B$21,(AM571*AO571)),0)</f>
        <v>93</v>
      </c>
      <c r="AQ571">
        <f t="shared" si="111"/>
        <v>2125.0500000000002</v>
      </c>
      <c r="AR571">
        <f t="shared" si="112"/>
        <v>1165.0500000000002</v>
      </c>
    </row>
    <row r="572" spans="1:44">
      <c r="A572" s="44">
        <v>519</v>
      </c>
      <c r="B572" s="32">
        <v>0.16531559161047271</v>
      </c>
      <c r="C572" s="32">
        <f t="shared" si="113"/>
        <v>140</v>
      </c>
      <c r="D572" t="str">
        <f>LOOKUP(B572,'Info Sheet'!$L$2:$L$3,'Info Sheet'!$J$2:$J$3)</f>
        <v>Rainy, p</v>
      </c>
      <c r="E572">
        <f>IF(D572='Info Sheet'!$J$3,'Info Sheet'!$M$3,'Info Sheet'!$M$2)</f>
        <v>0.7</v>
      </c>
      <c r="F572">
        <f>ROUNDDOWN(IF((C572*E572)&gt;'Info Sheet'!$B$21,'Info Sheet'!$B$21,(C572*E572)),0)</f>
        <v>98</v>
      </c>
      <c r="G572">
        <f t="shared" si="104"/>
        <v>2239.3000000000002</v>
      </c>
      <c r="H572">
        <f t="shared" si="105"/>
        <v>1279.3000000000002</v>
      </c>
      <c r="M572" s="44">
        <v>519</v>
      </c>
      <c r="N572" s="32">
        <v>0.56949982101318275</v>
      </c>
      <c r="O572" s="32">
        <f t="shared" si="106"/>
        <v>174</v>
      </c>
      <c r="P572" t="str">
        <f>LOOKUP(N572,'Info Sheet'!$L$2:$L$3,'Info Sheet'!$J$2:$J$3)</f>
        <v>Non-Rainy</v>
      </c>
      <c r="Q572">
        <f>IF(P572='Info Sheet'!$J$3,'Info Sheet'!$M$3,'Info Sheet'!$M$2)</f>
        <v>1</v>
      </c>
      <c r="R572">
        <f>ROUNDDOWN(IF((O572*Q572)&gt;'Info Sheet'!$B$21,'Info Sheet'!$B$21,(O572*Q572)),0)</f>
        <v>174</v>
      </c>
      <c r="S572">
        <f t="shared" si="107"/>
        <v>3975.9</v>
      </c>
      <c r="T572">
        <f t="shared" si="108"/>
        <v>3015.9</v>
      </c>
      <c r="Y572" s="44">
        <v>519</v>
      </c>
      <c r="Z572" s="32">
        <v>0.63340589825960036</v>
      </c>
      <c r="AA572" s="32">
        <f t="shared" si="114"/>
        <v>192</v>
      </c>
      <c r="AB572" t="str">
        <f>LOOKUP(Z572,'Info Sheet'!$L$2:$L$3,'Info Sheet'!$J$2:$J$3)</f>
        <v>Non-Rainy</v>
      </c>
      <c r="AC572">
        <f>IF(AB572='Info Sheet'!$J$3,'Info Sheet'!$M$3,'Info Sheet'!$M$2)</f>
        <v>1</v>
      </c>
      <c r="AD572">
        <f>ROUNDDOWN(IF((AA572*AC572)&gt;'Info Sheet'!$B$21,'Info Sheet'!$B$21,(AA572*AC572)),0)</f>
        <v>188</v>
      </c>
      <c r="AE572">
        <f t="shared" si="109"/>
        <v>4295.8</v>
      </c>
      <c r="AF572">
        <f t="shared" si="110"/>
        <v>3335.8</v>
      </c>
      <c r="AK572" s="44">
        <v>519</v>
      </c>
      <c r="AL572" s="51">
        <v>0.22146425</v>
      </c>
      <c r="AM572" s="32">
        <f t="shared" si="115"/>
        <v>153</v>
      </c>
      <c r="AN572" t="str">
        <f>LOOKUP(AL572,'Info Sheet'!$L$2:$L$3,'Info Sheet'!$J$2:$J$3)</f>
        <v>Rainy, p</v>
      </c>
      <c r="AO572">
        <f>IF(AN572='Info Sheet'!$J$3,'Info Sheet'!$M$3,'Info Sheet'!$M$2)</f>
        <v>0.7</v>
      </c>
      <c r="AP572">
        <f>ROUNDDOWN(IF((AM572*AO572)&gt;'Info Sheet'!$B$21,'Info Sheet'!$B$21,(AM572*AO572)),0)</f>
        <v>107</v>
      </c>
      <c r="AQ572">
        <f t="shared" si="111"/>
        <v>2444.9500000000003</v>
      </c>
      <c r="AR572">
        <f t="shared" si="112"/>
        <v>1484.9500000000003</v>
      </c>
    </row>
    <row r="573" spans="1:44">
      <c r="A573" s="44">
        <v>520</v>
      </c>
      <c r="B573" s="32">
        <v>0.68688347951007156</v>
      </c>
      <c r="C573" s="32">
        <f t="shared" si="113"/>
        <v>163</v>
      </c>
      <c r="D573" t="str">
        <f>LOOKUP(B573,'Info Sheet'!$L$2:$L$3,'Info Sheet'!$J$2:$J$3)</f>
        <v>Non-Rainy</v>
      </c>
      <c r="E573">
        <f>IF(D573='Info Sheet'!$J$3,'Info Sheet'!$M$3,'Info Sheet'!$M$2)</f>
        <v>1</v>
      </c>
      <c r="F573">
        <f>ROUNDDOWN(IF((C573*E573)&gt;'Info Sheet'!$B$21,'Info Sheet'!$B$21,(C573*E573)),0)</f>
        <v>163</v>
      </c>
      <c r="G573">
        <f t="shared" si="104"/>
        <v>3724.55</v>
      </c>
      <c r="H573">
        <f t="shared" si="105"/>
        <v>2764.55</v>
      </c>
      <c r="M573" s="44">
        <v>520</v>
      </c>
      <c r="N573" s="32">
        <v>0.25461109108020918</v>
      </c>
      <c r="O573" s="32">
        <f t="shared" si="106"/>
        <v>160</v>
      </c>
      <c r="P573" t="str">
        <f>LOOKUP(N573,'Info Sheet'!$L$2:$L$3,'Info Sheet'!$J$2:$J$3)</f>
        <v>Rainy, p</v>
      </c>
      <c r="Q573">
        <f>IF(P573='Info Sheet'!$J$3,'Info Sheet'!$M$3,'Info Sheet'!$M$2)</f>
        <v>0.7</v>
      </c>
      <c r="R573">
        <f>ROUNDDOWN(IF((O573*Q573)&gt;'Info Sheet'!$B$21,'Info Sheet'!$B$21,(O573*Q573)),0)</f>
        <v>112</v>
      </c>
      <c r="S573">
        <f t="shared" si="107"/>
        <v>2559.2000000000003</v>
      </c>
      <c r="T573">
        <f t="shared" si="108"/>
        <v>1599.2000000000003</v>
      </c>
      <c r="Y573" s="44">
        <v>520</v>
      </c>
      <c r="Z573" s="32">
        <v>0.28681661151947457</v>
      </c>
      <c r="AA573" s="32">
        <f t="shared" si="114"/>
        <v>176</v>
      </c>
      <c r="AB573" t="str">
        <f>LOOKUP(Z573,'Info Sheet'!$L$2:$L$3,'Info Sheet'!$J$2:$J$3)</f>
        <v>Rainy, p</v>
      </c>
      <c r="AC573">
        <f>IF(AB573='Info Sheet'!$J$3,'Info Sheet'!$M$3,'Info Sheet'!$M$2)</f>
        <v>0.7</v>
      </c>
      <c r="AD573">
        <f>ROUNDDOWN(IF((AA573*AC573)&gt;'Info Sheet'!$B$21,'Info Sheet'!$B$21,(AA573*AC573)),0)</f>
        <v>123</v>
      </c>
      <c r="AE573">
        <f t="shared" si="109"/>
        <v>2810.55</v>
      </c>
      <c r="AF573">
        <f t="shared" si="110"/>
        <v>1850.5500000000002</v>
      </c>
      <c r="AK573" s="44">
        <v>520</v>
      </c>
      <c r="AL573" s="51">
        <v>0.79678937999999999</v>
      </c>
      <c r="AM573" s="32">
        <f t="shared" si="115"/>
        <v>180</v>
      </c>
      <c r="AN573" t="str">
        <f>LOOKUP(AL573,'Info Sheet'!$L$2:$L$3,'Info Sheet'!$J$2:$J$3)</f>
        <v>Non-Rainy</v>
      </c>
      <c r="AO573">
        <f>IF(AN573='Info Sheet'!$J$3,'Info Sheet'!$M$3,'Info Sheet'!$M$2)</f>
        <v>1</v>
      </c>
      <c r="AP573">
        <f>ROUNDDOWN(IF((AM573*AO573)&gt;'Info Sheet'!$B$21,'Info Sheet'!$B$21,(AM573*AO573)),0)</f>
        <v>180</v>
      </c>
      <c r="AQ573">
        <f t="shared" si="111"/>
        <v>4113</v>
      </c>
      <c r="AR573">
        <f t="shared" si="112"/>
        <v>3153</v>
      </c>
    </row>
    <row r="574" spans="1:44">
      <c r="A574" s="44">
        <v>521</v>
      </c>
      <c r="B574" s="32">
        <v>6.5305923645511355E-2</v>
      </c>
      <c r="C574" s="32">
        <f t="shared" si="113"/>
        <v>131</v>
      </c>
      <c r="D574" t="str">
        <f>LOOKUP(B574,'Info Sheet'!$L$2:$L$3,'Info Sheet'!$J$2:$J$3)</f>
        <v>Rainy, p</v>
      </c>
      <c r="E574">
        <f>IF(D574='Info Sheet'!$J$3,'Info Sheet'!$M$3,'Info Sheet'!$M$2)</f>
        <v>0.7</v>
      </c>
      <c r="F574">
        <f>ROUNDDOWN(IF((C574*E574)&gt;'Info Sheet'!$B$21,'Info Sheet'!$B$21,(C574*E574)),0)</f>
        <v>91</v>
      </c>
      <c r="G574">
        <f t="shared" si="104"/>
        <v>2079.35</v>
      </c>
      <c r="H574">
        <f t="shared" si="105"/>
        <v>1119.3499999999999</v>
      </c>
      <c r="M574" s="44">
        <v>521</v>
      </c>
      <c r="N574" s="32">
        <v>0.67182859044132248</v>
      </c>
      <c r="O574" s="32">
        <f t="shared" si="106"/>
        <v>178</v>
      </c>
      <c r="P574" t="str">
        <f>LOOKUP(N574,'Info Sheet'!$L$2:$L$3,'Info Sheet'!$J$2:$J$3)</f>
        <v>Non-Rainy</v>
      </c>
      <c r="Q574">
        <f>IF(P574='Info Sheet'!$J$3,'Info Sheet'!$M$3,'Info Sheet'!$M$2)</f>
        <v>1</v>
      </c>
      <c r="R574">
        <f>ROUNDDOWN(IF((O574*Q574)&gt;'Info Sheet'!$B$21,'Info Sheet'!$B$21,(O574*Q574)),0)</f>
        <v>178</v>
      </c>
      <c r="S574">
        <f t="shared" si="107"/>
        <v>4067.3</v>
      </c>
      <c r="T574">
        <f t="shared" si="108"/>
        <v>3107.3</v>
      </c>
      <c r="Y574" s="44">
        <v>521</v>
      </c>
      <c r="Z574" s="32">
        <v>0.70622627781852243</v>
      </c>
      <c r="AA574" s="32">
        <f t="shared" si="114"/>
        <v>196</v>
      </c>
      <c r="AB574" t="str">
        <f>LOOKUP(Z574,'Info Sheet'!$L$2:$L$3,'Info Sheet'!$J$2:$J$3)</f>
        <v>Non-Rainy</v>
      </c>
      <c r="AC574">
        <f>IF(AB574='Info Sheet'!$J$3,'Info Sheet'!$M$3,'Info Sheet'!$M$2)</f>
        <v>1</v>
      </c>
      <c r="AD574">
        <f>ROUNDDOWN(IF((AA574*AC574)&gt;'Info Sheet'!$B$21,'Info Sheet'!$B$21,(AA574*AC574)),0)</f>
        <v>188</v>
      </c>
      <c r="AE574">
        <f t="shared" si="109"/>
        <v>4295.8</v>
      </c>
      <c r="AF574">
        <f t="shared" si="110"/>
        <v>3335.8</v>
      </c>
      <c r="AK574" s="44">
        <v>521</v>
      </c>
      <c r="AL574" s="51">
        <v>0.91334994000000003</v>
      </c>
      <c r="AM574" s="32">
        <f t="shared" si="115"/>
        <v>188</v>
      </c>
      <c r="AN574" t="str">
        <f>LOOKUP(AL574,'Info Sheet'!$L$2:$L$3,'Info Sheet'!$J$2:$J$3)</f>
        <v>Non-Rainy</v>
      </c>
      <c r="AO574">
        <f>IF(AN574='Info Sheet'!$J$3,'Info Sheet'!$M$3,'Info Sheet'!$M$2)</f>
        <v>1</v>
      </c>
      <c r="AP574">
        <f>ROUNDDOWN(IF((AM574*AO574)&gt;'Info Sheet'!$B$21,'Info Sheet'!$B$21,(AM574*AO574)),0)</f>
        <v>188</v>
      </c>
      <c r="AQ574">
        <f t="shared" si="111"/>
        <v>4295.8</v>
      </c>
      <c r="AR574">
        <f t="shared" si="112"/>
        <v>3335.8</v>
      </c>
    </row>
    <row r="575" spans="1:44">
      <c r="A575" s="44">
        <v>522</v>
      </c>
      <c r="B575" s="32">
        <v>0.24265197510911374</v>
      </c>
      <c r="C575" s="32">
        <f t="shared" si="113"/>
        <v>144</v>
      </c>
      <c r="D575" t="str">
        <f>LOOKUP(B575,'Info Sheet'!$L$2:$L$3,'Info Sheet'!$J$2:$J$3)</f>
        <v>Rainy, p</v>
      </c>
      <c r="E575">
        <f>IF(D575='Info Sheet'!$J$3,'Info Sheet'!$M$3,'Info Sheet'!$M$2)</f>
        <v>0.7</v>
      </c>
      <c r="F575">
        <f>ROUNDDOWN(IF((C575*E575)&gt;'Info Sheet'!$B$21,'Info Sheet'!$B$21,(C575*E575)),0)</f>
        <v>100</v>
      </c>
      <c r="G575">
        <f t="shared" si="104"/>
        <v>2285</v>
      </c>
      <c r="H575">
        <f t="shared" si="105"/>
        <v>1325</v>
      </c>
      <c r="M575" s="44">
        <v>522</v>
      </c>
      <c r="N575" s="32">
        <v>0.63323831900591476</v>
      </c>
      <c r="O575" s="32">
        <f t="shared" si="106"/>
        <v>176</v>
      </c>
      <c r="P575" t="str">
        <f>LOOKUP(N575,'Info Sheet'!$L$2:$L$3,'Info Sheet'!$J$2:$J$3)</f>
        <v>Non-Rainy</v>
      </c>
      <c r="Q575">
        <f>IF(P575='Info Sheet'!$J$3,'Info Sheet'!$M$3,'Info Sheet'!$M$2)</f>
        <v>1</v>
      </c>
      <c r="R575">
        <f>ROUNDDOWN(IF((O575*Q575)&gt;'Info Sheet'!$B$21,'Info Sheet'!$B$21,(O575*Q575)),0)</f>
        <v>176</v>
      </c>
      <c r="S575">
        <f t="shared" si="107"/>
        <v>4021.6000000000004</v>
      </c>
      <c r="T575">
        <f t="shared" si="108"/>
        <v>3061.6000000000004</v>
      </c>
      <c r="Y575" s="44">
        <v>522</v>
      </c>
      <c r="Z575" s="32">
        <v>0.80398230963009676</v>
      </c>
      <c r="AA575" s="32">
        <f t="shared" si="114"/>
        <v>201</v>
      </c>
      <c r="AB575" t="str">
        <f>LOOKUP(Z575,'Info Sheet'!$L$2:$L$3,'Info Sheet'!$J$2:$J$3)</f>
        <v>Non-Rainy</v>
      </c>
      <c r="AC575">
        <f>IF(AB575='Info Sheet'!$J$3,'Info Sheet'!$M$3,'Info Sheet'!$M$2)</f>
        <v>1</v>
      </c>
      <c r="AD575">
        <f>ROUNDDOWN(IF((AA575*AC575)&gt;'Info Sheet'!$B$21,'Info Sheet'!$B$21,(AA575*AC575)),0)</f>
        <v>188</v>
      </c>
      <c r="AE575">
        <f t="shared" si="109"/>
        <v>4295.8</v>
      </c>
      <c r="AF575">
        <f t="shared" si="110"/>
        <v>3335.8</v>
      </c>
      <c r="AK575" s="44">
        <v>522</v>
      </c>
      <c r="AL575" s="51">
        <v>0.96518499000000002</v>
      </c>
      <c r="AM575" s="32">
        <f t="shared" si="115"/>
        <v>196</v>
      </c>
      <c r="AN575" t="str">
        <f>LOOKUP(AL575,'Info Sheet'!$L$2:$L$3,'Info Sheet'!$J$2:$J$3)</f>
        <v>Non-Rainy</v>
      </c>
      <c r="AO575">
        <f>IF(AN575='Info Sheet'!$J$3,'Info Sheet'!$M$3,'Info Sheet'!$M$2)</f>
        <v>1</v>
      </c>
      <c r="AP575">
        <f>ROUNDDOWN(IF((AM575*AO575)&gt;'Info Sheet'!$B$21,'Info Sheet'!$B$21,(AM575*AO575)),0)</f>
        <v>188</v>
      </c>
      <c r="AQ575">
        <f t="shared" si="111"/>
        <v>4295.8</v>
      </c>
      <c r="AR575">
        <f t="shared" si="112"/>
        <v>3335.8</v>
      </c>
    </row>
    <row r="576" spans="1:44">
      <c r="A576" s="44">
        <v>523</v>
      </c>
      <c r="B576" s="32">
        <v>0.26038619995354217</v>
      </c>
      <c r="C576" s="32">
        <f t="shared" si="113"/>
        <v>145</v>
      </c>
      <c r="D576" t="str">
        <f>LOOKUP(B576,'Info Sheet'!$L$2:$L$3,'Info Sheet'!$J$2:$J$3)</f>
        <v>Rainy, p</v>
      </c>
      <c r="E576">
        <f>IF(D576='Info Sheet'!$J$3,'Info Sheet'!$M$3,'Info Sheet'!$M$2)</f>
        <v>0.7</v>
      </c>
      <c r="F576">
        <f>ROUNDDOWN(IF((C576*E576)&gt;'Info Sheet'!$B$21,'Info Sheet'!$B$21,(C576*E576)),0)</f>
        <v>101</v>
      </c>
      <c r="G576">
        <f t="shared" ref="G576:G639" si="116">F576*$J$47</f>
        <v>2307.8500000000004</v>
      </c>
      <c r="H576">
        <f t="shared" si="105"/>
        <v>1347.8500000000004</v>
      </c>
      <c r="M576" s="44">
        <v>523</v>
      </c>
      <c r="N576" s="32">
        <v>0.74948615318945577</v>
      </c>
      <c r="O576" s="32">
        <f t="shared" si="106"/>
        <v>182</v>
      </c>
      <c r="P576" t="str">
        <f>LOOKUP(N576,'Info Sheet'!$L$2:$L$3,'Info Sheet'!$J$2:$J$3)</f>
        <v>Non-Rainy</v>
      </c>
      <c r="Q576">
        <f>IF(P576='Info Sheet'!$J$3,'Info Sheet'!$M$3,'Info Sheet'!$M$2)</f>
        <v>1</v>
      </c>
      <c r="R576">
        <f>ROUNDDOWN(IF((O576*Q576)&gt;'Info Sheet'!$B$21,'Info Sheet'!$B$21,(O576*Q576)),0)</f>
        <v>182</v>
      </c>
      <c r="S576">
        <f t="shared" si="107"/>
        <v>4158.7</v>
      </c>
      <c r="T576">
        <f t="shared" si="108"/>
        <v>3198.7</v>
      </c>
      <c r="Y576" s="44">
        <v>523</v>
      </c>
      <c r="Z576" s="32">
        <v>0.31808721709808818</v>
      </c>
      <c r="AA576" s="32">
        <f t="shared" si="114"/>
        <v>178</v>
      </c>
      <c r="AB576" t="str">
        <f>LOOKUP(Z576,'Info Sheet'!$L$2:$L$3,'Info Sheet'!$J$2:$J$3)</f>
        <v>Rainy, p</v>
      </c>
      <c r="AC576">
        <f>IF(AB576='Info Sheet'!$J$3,'Info Sheet'!$M$3,'Info Sheet'!$M$2)</f>
        <v>0.7</v>
      </c>
      <c r="AD576">
        <f>ROUNDDOWN(IF((AA576*AC576)&gt;'Info Sheet'!$B$21,'Info Sheet'!$B$21,(AA576*AC576)),0)</f>
        <v>124</v>
      </c>
      <c r="AE576">
        <f t="shared" si="109"/>
        <v>2833.4</v>
      </c>
      <c r="AF576">
        <f t="shared" si="110"/>
        <v>1873.4</v>
      </c>
      <c r="AK576" s="44">
        <v>523</v>
      </c>
      <c r="AL576" s="51">
        <v>0.43531803000000002</v>
      </c>
      <c r="AM576" s="32">
        <f t="shared" si="115"/>
        <v>163</v>
      </c>
      <c r="AN576" t="str">
        <f>LOOKUP(AL576,'Info Sheet'!$L$2:$L$3,'Info Sheet'!$J$2:$J$3)</f>
        <v>Non-Rainy</v>
      </c>
      <c r="AO576">
        <f>IF(AN576='Info Sheet'!$J$3,'Info Sheet'!$M$3,'Info Sheet'!$M$2)</f>
        <v>1</v>
      </c>
      <c r="AP576">
        <f>ROUNDDOWN(IF((AM576*AO576)&gt;'Info Sheet'!$B$21,'Info Sheet'!$B$21,(AM576*AO576)),0)</f>
        <v>163</v>
      </c>
      <c r="AQ576">
        <f t="shared" si="111"/>
        <v>3724.55</v>
      </c>
      <c r="AR576">
        <f t="shared" si="112"/>
        <v>2764.55</v>
      </c>
    </row>
    <row r="577" spans="1:44">
      <c r="A577" s="44">
        <v>524</v>
      </c>
      <c r="B577" s="32">
        <v>4.0382699780718845E-3</v>
      </c>
      <c r="C577" s="32">
        <f t="shared" si="113"/>
        <v>113</v>
      </c>
      <c r="D577" t="str">
        <f>LOOKUP(B577,'Info Sheet'!$L$2:$L$3,'Info Sheet'!$J$2:$J$3)</f>
        <v>Rainy, p</v>
      </c>
      <c r="E577">
        <f>IF(D577='Info Sheet'!$J$3,'Info Sheet'!$M$3,'Info Sheet'!$M$2)</f>
        <v>0.7</v>
      </c>
      <c r="F577">
        <f>ROUNDDOWN(IF((C577*E577)&gt;'Info Sheet'!$B$21,'Info Sheet'!$B$21,(C577*E577)),0)</f>
        <v>79</v>
      </c>
      <c r="G577">
        <f t="shared" si="116"/>
        <v>1805.15</v>
      </c>
      <c r="H577">
        <f t="shared" si="105"/>
        <v>845.15000000000009</v>
      </c>
      <c r="M577" s="44">
        <v>524</v>
      </c>
      <c r="N577" s="32">
        <v>0.53743103572391993</v>
      </c>
      <c r="O577" s="32">
        <f t="shared" si="106"/>
        <v>172</v>
      </c>
      <c r="P577" t="str">
        <f>LOOKUP(N577,'Info Sheet'!$L$2:$L$3,'Info Sheet'!$J$2:$J$3)</f>
        <v>Non-Rainy</v>
      </c>
      <c r="Q577">
        <f>IF(P577='Info Sheet'!$J$3,'Info Sheet'!$M$3,'Info Sheet'!$M$2)</f>
        <v>1</v>
      </c>
      <c r="R577">
        <f>ROUNDDOWN(IF((O577*Q577)&gt;'Info Sheet'!$B$21,'Info Sheet'!$B$21,(O577*Q577)),0)</f>
        <v>172</v>
      </c>
      <c r="S577">
        <f t="shared" si="107"/>
        <v>3930.2000000000003</v>
      </c>
      <c r="T577">
        <f t="shared" si="108"/>
        <v>2970.2000000000003</v>
      </c>
      <c r="Y577" s="44">
        <v>524</v>
      </c>
      <c r="Z577" s="32">
        <v>0.67045177792730004</v>
      </c>
      <c r="AA577" s="32">
        <f t="shared" si="114"/>
        <v>194</v>
      </c>
      <c r="AB577" t="str">
        <f>LOOKUP(Z577,'Info Sheet'!$L$2:$L$3,'Info Sheet'!$J$2:$J$3)</f>
        <v>Non-Rainy</v>
      </c>
      <c r="AC577">
        <f>IF(AB577='Info Sheet'!$J$3,'Info Sheet'!$M$3,'Info Sheet'!$M$2)</f>
        <v>1</v>
      </c>
      <c r="AD577">
        <f>ROUNDDOWN(IF((AA577*AC577)&gt;'Info Sheet'!$B$21,'Info Sheet'!$B$21,(AA577*AC577)),0)</f>
        <v>188</v>
      </c>
      <c r="AE577">
        <f t="shared" si="109"/>
        <v>4295.8</v>
      </c>
      <c r="AF577">
        <f t="shared" si="110"/>
        <v>3335.8</v>
      </c>
      <c r="AK577" s="44">
        <v>524</v>
      </c>
      <c r="AL577" s="51">
        <v>0.55421306000000004</v>
      </c>
      <c r="AM577" s="32">
        <f t="shared" si="115"/>
        <v>168</v>
      </c>
      <c r="AN577" t="str">
        <f>LOOKUP(AL577,'Info Sheet'!$L$2:$L$3,'Info Sheet'!$J$2:$J$3)</f>
        <v>Non-Rainy</v>
      </c>
      <c r="AO577">
        <f>IF(AN577='Info Sheet'!$J$3,'Info Sheet'!$M$3,'Info Sheet'!$M$2)</f>
        <v>1</v>
      </c>
      <c r="AP577">
        <f>ROUNDDOWN(IF((AM577*AO577)&gt;'Info Sheet'!$B$21,'Info Sheet'!$B$21,(AM577*AO577)),0)</f>
        <v>168</v>
      </c>
      <c r="AQ577">
        <f t="shared" si="111"/>
        <v>3838.8</v>
      </c>
      <c r="AR577">
        <f t="shared" si="112"/>
        <v>2878.8</v>
      </c>
    </row>
    <row r="578" spans="1:44">
      <c r="A578" s="44">
        <v>525</v>
      </c>
      <c r="B578" s="32">
        <v>0.59762878054287283</v>
      </c>
      <c r="C578" s="32">
        <f t="shared" si="113"/>
        <v>159</v>
      </c>
      <c r="D578" t="str">
        <f>LOOKUP(B578,'Info Sheet'!$L$2:$L$3,'Info Sheet'!$J$2:$J$3)</f>
        <v>Non-Rainy</v>
      </c>
      <c r="E578">
        <f>IF(D578='Info Sheet'!$J$3,'Info Sheet'!$M$3,'Info Sheet'!$M$2)</f>
        <v>1</v>
      </c>
      <c r="F578">
        <f>ROUNDDOWN(IF((C578*E578)&gt;'Info Sheet'!$B$21,'Info Sheet'!$B$21,(C578*E578)),0)</f>
        <v>159</v>
      </c>
      <c r="G578">
        <f t="shared" si="116"/>
        <v>3633.15</v>
      </c>
      <c r="H578">
        <f t="shared" si="105"/>
        <v>2673.15</v>
      </c>
      <c r="M578" s="44">
        <v>525</v>
      </c>
      <c r="N578" s="32">
        <v>0.18566394064874492</v>
      </c>
      <c r="O578" s="32">
        <f t="shared" si="106"/>
        <v>156</v>
      </c>
      <c r="P578" t="str">
        <f>LOOKUP(N578,'Info Sheet'!$L$2:$L$3,'Info Sheet'!$J$2:$J$3)</f>
        <v>Rainy, p</v>
      </c>
      <c r="Q578">
        <f>IF(P578='Info Sheet'!$J$3,'Info Sheet'!$M$3,'Info Sheet'!$M$2)</f>
        <v>0.7</v>
      </c>
      <c r="R578">
        <f>ROUNDDOWN(IF((O578*Q578)&gt;'Info Sheet'!$B$21,'Info Sheet'!$B$21,(O578*Q578)),0)</f>
        <v>109</v>
      </c>
      <c r="S578">
        <f t="shared" si="107"/>
        <v>2490.65</v>
      </c>
      <c r="T578">
        <f t="shared" si="108"/>
        <v>1530.65</v>
      </c>
      <c r="Y578" s="44">
        <v>525</v>
      </c>
      <c r="Z578" s="32">
        <v>0.31979580543994612</v>
      </c>
      <c r="AA578" s="32">
        <f t="shared" si="114"/>
        <v>178</v>
      </c>
      <c r="AB578" t="str">
        <f>LOOKUP(Z578,'Info Sheet'!$L$2:$L$3,'Info Sheet'!$J$2:$J$3)</f>
        <v>Rainy, p</v>
      </c>
      <c r="AC578">
        <f>IF(AB578='Info Sheet'!$J$3,'Info Sheet'!$M$3,'Info Sheet'!$M$2)</f>
        <v>0.7</v>
      </c>
      <c r="AD578">
        <f>ROUNDDOWN(IF((AA578*AC578)&gt;'Info Sheet'!$B$21,'Info Sheet'!$B$21,(AA578*AC578)),0)</f>
        <v>124</v>
      </c>
      <c r="AE578">
        <f t="shared" si="109"/>
        <v>2833.4</v>
      </c>
      <c r="AF578">
        <f t="shared" si="110"/>
        <v>1873.4</v>
      </c>
      <c r="AK578" s="44">
        <v>525</v>
      </c>
      <c r="AL578" s="51">
        <v>0.98394709999999996</v>
      </c>
      <c r="AM578" s="32">
        <f t="shared" si="115"/>
        <v>201</v>
      </c>
      <c r="AN578" t="str">
        <f>LOOKUP(AL578,'Info Sheet'!$L$2:$L$3,'Info Sheet'!$J$2:$J$3)</f>
        <v>Non-Rainy</v>
      </c>
      <c r="AO578">
        <f>IF(AN578='Info Sheet'!$J$3,'Info Sheet'!$M$3,'Info Sheet'!$M$2)</f>
        <v>1</v>
      </c>
      <c r="AP578">
        <f>ROUNDDOWN(IF((AM578*AO578)&gt;'Info Sheet'!$B$21,'Info Sheet'!$B$21,(AM578*AO578)),0)</f>
        <v>188</v>
      </c>
      <c r="AQ578">
        <f t="shared" si="111"/>
        <v>4295.8</v>
      </c>
      <c r="AR578">
        <f t="shared" si="112"/>
        <v>3335.8</v>
      </c>
    </row>
    <row r="579" spans="1:44">
      <c r="A579" s="44">
        <v>526</v>
      </c>
      <c r="B579" s="32">
        <v>0.86467446797194703</v>
      </c>
      <c r="C579" s="32">
        <f t="shared" si="113"/>
        <v>173</v>
      </c>
      <c r="D579" t="str">
        <f>LOOKUP(B579,'Info Sheet'!$L$2:$L$3,'Info Sheet'!$J$2:$J$3)</f>
        <v>Non-Rainy</v>
      </c>
      <c r="E579">
        <f>IF(D579='Info Sheet'!$J$3,'Info Sheet'!$M$3,'Info Sheet'!$M$2)</f>
        <v>1</v>
      </c>
      <c r="F579">
        <f>ROUNDDOWN(IF((C579*E579)&gt;'Info Sheet'!$B$21,'Info Sheet'!$B$21,(C579*E579)),0)</f>
        <v>173</v>
      </c>
      <c r="G579">
        <f t="shared" si="116"/>
        <v>3953.05</v>
      </c>
      <c r="H579">
        <f t="shared" si="105"/>
        <v>2993.05</v>
      </c>
      <c r="M579" s="44">
        <v>526</v>
      </c>
      <c r="N579" s="32">
        <v>0.24793641781752918</v>
      </c>
      <c r="O579" s="32">
        <f t="shared" si="106"/>
        <v>159</v>
      </c>
      <c r="P579" t="str">
        <f>LOOKUP(N579,'Info Sheet'!$L$2:$L$3,'Info Sheet'!$J$2:$J$3)</f>
        <v>Rainy, p</v>
      </c>
      <c r="Q579">
        <f>IF(P579='Info Sheet'!$J$3,'Info Sheet'!$M$3,'Info Sheet'!$M$2)</f>
        <v>0.7</v>
      </c>
      <c r="R579">
        <f>ROUNDDOWN(IF((O579*Q579)&gt;'Info Sheet'!$B$21,'Info Sheet'!$B$21,(O579*Q579)),0)</f>
        <v>111</v>
      </c>
      <c r="S579">
        <f t="shared" si="107"/>
        <v>2536.3500000000004</v>
      </c>
      <c r="T579">
        <f t="shared" si="108"/>
        <v>1576.3500000000004</v>
      </c>
      <c r="Y579" s="44">
        <v>526</v>
      </c>
      <c r="Z579" s="32">
        <v>0.13226347880009304</v>
      </c>
      <c r="AA579" s="32">
        <f t="shared" si="114"/>
        <v>166</v>
      </c>
      <c r="AB579" t="str">
        <f>LOOKUP(Z579,'Info Sheet'!$L$2:$L$3,'Info Sheet'!$J$2:$J$3)</f>
        <v>Rainy, p</v>
      </c>
      <c r="AC579">
        <f>IF(AB579='Info Sheet'!$J$3,'Info Sheet'!$M$3,'Info Sheet'!$M$2)</f>
        <v>0.7</v>
      </c>
      <c r="AD579">
        <f>ROUNDDOWN(IF((AA579*AC579)&gt;'Info Sheet'!$B$21,'Info Sheet'!$B$21,(AA579*AC579)),0)</f>
        <v>116</v>
      </c>
      <c r="AE579">
        <f t="shared" si="109"/>
        <v>2650.6000000000004</v>
      </c>
      <c r="AF579">
        <f t="shared" si="110"/>
        <v>1690.6000000000004</v>
      </c>
      <c r="AK579" s="44">
        <v>526</v>
      </c>
      <c r="AL579" s="51">
        <v>0.14003747999999999</v>
      </c>
      <c r="AM579" s="32">
        <f t="shared" si="115"/>
        <v>148</v>
      </c>
      <c r="AN579" t="str">
        <f>LOOKUP(AL579,'Info Sheet'!$L$2:$L$3,'Info Sheet'!$J$2:$J$3)</f>
        <v>Rainy, p</v>
      </c>
      <c r="AO579">
        <f>IF(AN579='Info Sheet'!$J$3,'Info Sheet'!$M$3,'Info Sheet'!$M$2)</f>
        <v>0.7</v>
      </c>
      <c r="AP579">
        <f>ROUNDDOWN(IF((AM579*AO579)&gt;'Info Sheet'!$B$21,'Info Sheet'!$B$21,(AM579*AO579)),0)</f>
        <v>103</v>
      </c>
      <c r="AQ579">
        <f t="shared" si="111"/>
        <v>2353.5500000000002</v>
      </c>
      <c r="AR579">
        <f t="shared" si="112"/>
        <v>1393.5500000000002</v>
      </c>
    </row>
    <row r="580" spans="1:44">
      <c r="A580" s="44">
        <v>527</v>
      </c>
      <c r="B580" s="32">
        <v>0.55053288411380352</v>
      </c>
      <c r="C580" s="32">
        <f t="shared" si="113"/>
        <v>158</v>
      </c>
      <c r="D580" t="str">
        <f>LOOKUP(B580,'Info Sheet'!$L$2:$L$3,'Info Sheet'!$J$2:$J$3)</f>
        <v>Non-Rainy</v>
      </c>
      <c r="E580">
        <f>IF(D580='Info Sheet'!$J$3,'Info Sheet'!$M$3,'Info Sheet'!$M$2)</f>
        <v>1</v>
      </c>
      <c r="F580">
        <f>ROUNDDOWN(IF((C580*E580)&gt;'Info Sheet'!$B$21,'Info Sheet'!$B$21,(C580*E580)),0)</f>
        <v>158</v>
      </c>
      <c r="G580">
        <f t="shared" si="116"/>
        <v>3610.3</v>
      </c>
      <c r="H580">
        <f t="shared" si="105"/>
        <v>2650.3</v>
      </c>
      <c r="M580" s="44">
        <v>527</v>
      </c>
      <c r="N580" s="32">
        <v>8.9849182263568639E-2</v>
      </c>
      <c r="O580" s="32">
        <f t="shared" si="106"/>
        <v>148</v>
      </c>
      <c r="P580" t="str">
        <f>LOOKUP(N580,'Info Sheet'!$L$2:$L$3,'Info Sheet'!$J$2:$J$3)</f>
        <v>Rainy, p</v>
      </c>
      <c r="Q580">
        <f>IF(P580='Info Sheet'!$J$3,'Info Sheet'!$M$3,'Info Sheet'!$M$2)</f>
        <v>0.7</v>
      </c>
      <c r="R580">
        <f>ROUNDDOWN(IF((O580*Q580)&gt;'Info Sheet'!$B$21,'Info Sheet'!$B$21,(O580*Q580)),0)</f>
        <v>103</v>
      </c>
      <c r="S580">
        <f t="shared" si="107"/>
        <v>2353.5500000000002</v>
      </c>
      <c r="T580">
        <f t="shared" si="108"/>
        <v>1393.5500000000002</v>
      </c>
      <c r="Y580" s="44">
        <v>527</v>
      </c>
      <c r="Z580" s="32">
        <v>0.17225055817562007</v>
      </c>
      <c r="AA580" s="32">
        <f t="shared" si="114"/>
        <v>169</v>
      </c>
      <c r="AB580" t="str">
        <f>LOOKUP(Z580,'Info Sheet'!$L$2:$L$3,'Info Sheet'!$J$2:$J$3)</f>
        <v>Rainy, p</v>
      </c>
      <c r="AC580">
        <f>IF(AB580='Info Sheet'!$J$3,'Info Sheet'!$M$3,'Info Sheet'!$M$2)</f>
        <v>0.7</v>
      </c>
      <c r="AD580">
        <f>ROUNDDOWN(IF((AA580*AC580)&gt;'Info Sheet'!$B$21,'Info Sheet'!$B$21,(AA580*AC580)),0)</f>
        <v>118</v>
      </c>
      <c r="AE580">
        <f t="shared" si="109"/>
        <v>2696.3</v>
      </c>
      <c r="AF580">
        <f t="shared" si="110"/>
        <v>1736.3000000000002</v>
      </c>
      <c r="AK580" s="44">
        <v>527</v>
      </c>
      <c r="AL580" s="51">
        <v>0.71361036</v>
      </c>
      <c r="AM580" s="32">
        <f t="shared" si="115"/>
        <v>175</v>
      </c>
      <c r="AN580" t="str">
        <f>LOOKUP(AL580,'Info Sheet'!$L$2:$L$3,'Info Sheet'!$J$2:$J$3)</f>
        <v>Non-Rainy</v>
      </c>
      <c r="AO580">
        <f>IF(AN580='Info Sheet'!$J$3,'Info Sheet'!$M$3,'Info Sheet'!$M$2)</f>
        <v>1</v>
      </c>
      <c r="AP580">
        <f>ROUNDDOWN(IF((AM580*AO580)&gt;'Info Sheet'!$B$21,'Info Sheet'!$B$21,(AM580*AO580)),0)</f>
        <v>175</v>
      </c>
      <c r="AQ580">
        <f t="shared" si="111"/>
        <v>3998.7500000000005</v>
      </c>
      <c r="AR580">
        <f t="shared" si="112"/>
        <v>3038.7500000000005</v>
      </c>
    </row>
    <row r="581" spans="1:44">
      <c r="A581" s="44">
        <v>528</v>
      </c>
      <c r="B581" s="32">
        <v>4.6543991917731842E-2</v>
      </c>
      <c r="C581" s="32">
        <f t="shared" si="113"/>
        <v>129</v>
      </c>
      <c r="D581" t="str">
        <f>LOOKUP(B581,'Info Sheet'!$L$2:$L$3,'Info Sheet'!$J$2:$J$3)</f>
        <v>Rainy, p</v>
      </c>
      <c r="E581">
        <f>IF(D581='Info Sheet'!$J$3,'Info Sheet'!$M$3,'Info Sheet'!$M$2)</f>
        <v>0.7</v>
      </c>
      <c r="F581">
        <f>ROUNDDOWN(IF((C581*E581)&gt;'Info Sheet'!$B$21,'Info Sheet'!$B$21,(C581*E581)),0)</f>
        <v>90</v>
      </c>
      <c r="G581">
        <f t="shared" si="116"/>
        <v>2056.5</v>
      </c>
      <c r="H581">
        <f t="shared" si="105"/>
        <v>1096.5</v>
      </c>
      <c r="M581" s="44">
        <v>528</v>
      </c>
      <c r="N581" s="32">
        <v>0.15767795897012504</v>
      </c>
      <c r="O581" s="32">
        <f t="shared" si="106"/>
        <v>154</v>
      </c>
      <c r="P581" t="str">
        <f>LOOKUP(N581,'Info Sheet'!$L$2:$L$3,'Info Sheet'!$J$2:$J$3)</f>
        <v>Rainy, p</v>
      </c>
      <c r="Q581">
        <f>IF(P581='Info Sheet'!$J$3,'Info Sheet'!$M$3,'Info Sheet'!$M$2)</f>
        <v>0.7</v>
      </c>
      <c r="R581">
        <f>ROUNDDOWN(IF((O581*Q581)&gt;'Info Sheet'!$B$21,'Info Sheet'!$B$21,(O581*Q581)),0)</f>
        <v>107</v>
      </c>
      <c r="S581">
        <f t="shared" si="107"/>
        <v>2444.9500000000003</v>
      </c>
      <c r="T581">
        <f t="shared" si="108"/>
        <v>1484.9500000000003</v>
      </c>
      <c r="Y581" s="44">
        <v>528</v>
      </c>
      <c r="Z581" s="32">
        <v>0.90206930956482945</v>
      </c>
      <c r="AA581" s="32">
        <f t="shared" si="114"/>
        <v>209</v>
      </c>
      <c r="AB581" t="str">
        <f>LOOKUP(Z581,'Info Sheet'!$L$2:$L$3,'Info Sheet'!$J$2:$J$3)</f>
        <v>Non-Rainy</v>
      </c>
      <c r="AC581">
        <f>IF(AB581='Info Sheet'!$J$3,'Info Sheet'!$M$3,'Info Sheet'!$M$2)</f>
        <v>1</v>
      </c>
      <c r="AD581">
        <f>ROUNDDOWN(IF((AA581*AC581)&gt;'Info Sheet'!$B$21,'Info Sheet'!$B$21,(AA581*AC581)),0)</f>
        <v>188</v>
      </c>
      <c r="AE581">
        <f t="shared" si="109"/>
        <v>4295.8</v>
      </c>
      <c r="AF581">
        <f t="shared" si="110"/>
        <v>3335.8</v>
      </c>
      <c r="AK581" s="44">
        <v>528</v>
      </c>
      <c r="AL581" s="51">
        <v>0.90854106999999995</v>
      </c>
      <c r="AM581" s="32">
        <f t="shared" si="115"/>
        <v>188</v>
      </c>
      <c r="AN581" t="str">
        <f>LOOKUP(AL581,'Info Sheet'!$L$2:$L$3,'Info Sheet'!$J$2:$J$3)</f>
        <v>Non-Rainy</v>
      </c>
      <c r="AO581">
        <f>IF(AN581='Info Sheet'!$J$3,'Info Sheet'!$M$3,'Info Sheet'!$M$2)</f>
        <v>1</v>
      </c>
      <c r="AP581">
        <f>ROUNDDOWN(IF((AM581*AO581)&gt;'Info Sheet'!$B$21,'Info Sheet'!$B$21,(AM581*AO581)),0)</f>
        <v>188</v>
      </c>
      <c r="AQ581">
        <f t="shared" si="111"/>
        <v>4295.8</v>
      </c>
      <c r="AR581">
        <f t="shared" si="112"/>
        <v>3335.8</v>
      </c>
    </row>
    <row r="582" spans="1:44">
      <c r="A582" s="44">
        <v>529</v>
      </c>
      <c r="B582" s="32">
        <v>0.99292900475156032</v>
      </c>
      <c r="C582" s="32">
        <f t="shared" si="113"/>
        <v>195</v>
      </c>
      <c r="D582" t="str">
        <f>LOOKUP(B582,'Info Sheet'!$L$2:$L$3,'Info Sheet'!$J$2:$J$3)</f>
        <v>Non-Rainy</v>
      </c>
      <c r="E582">
        <f>IF(D582='Info Sheet'!$J$3,'Info Sheet'!$M$3,'Info Sheet'!$M$2)</f>
        <v>1</v>
      </c>
      <c r="F582">
        <f>ROUNDDOWN(IF((C582*E582)&gt;'Info Sheet'!$B$21,'Info Sheet'!$B$21,(C582*E582)),0)</f>
        <v>188</v>
      </c>
      <c r="G582">
        <f t="shared" si="116"/>
        <v>4295.8</v>
      </c>
      <c r="H582">
        <f t="shared" si="105"/>
        <v>3335.8</v>
      </c>
      <c r="M582" s="44">
        <v>529</v>
      </c>
      <c r="N582" s="32">
        <v>0.35194818309830211</v>
      </c>
      <c r="O582" s="32">
        <f t="shared" si="106"/>
        <v>164</v>
      </c>
      <c r="P582" t="str">
        <f>LOOKUP(N582,'Info Sheet'!$L$2:$L$3,'Info Sheet'!$J$2:$J$3)</f>
        <v>Rainy, p</v>
      </c>
      <c r="Q582">
        <f>IF(P582='Info Sheet'!$J$3,'Info Sheet'!$M$3,'Info Sheet'!$M$2)</f>
        <v>0.7</v>
      </c>
      <c r="R582">
        <f>ROUNDDOWN(IF((O582*Q582)&gt;'Info Sheet'!$B$21,'Info Sheet'!$B$21,(O582*Q582)),0)</f>
        <v>114</v>
      </c>
      <c r="S582">
        <f t="shared" si="107"/>
        <v>2604.9</v>
      </c>
      <c r="T582">
        <f t="shared" si="108"/>
        <v>1644.9</v>
      </c>
      <c r="Y582" s="44">
        <v>529</v>
      </c>
      <c r="Z582" s="32">
        <v>0.48282943358067565</v>
      </c>
      <c r="AA582" s="32">
        <f t="shared" si="114"/>
        <v>185</v>
      </c>
      <c r="AB582" t="str">
        <f>LOOKUP(Z582,'Info Sheet'!$L$2:$L$3,'Info Sheet'!$J$2:$J$3)</f>
        <v>Non-Rainy</v>
      </c>
      <c r="AC582">
        <f>IF(AB582='Info Sheet'!$J$3,'Info Sheet'!$M$3,'Info Sheet'!$M$2)</f>
        <v>1</v>
      </c>
      <c r="AD582">
        <f>ROUNDDOWN(IF((AA582*AC582)&gt;'Info Sheet'!$B$21,'Info Sheet'!$B$21,(AA582*AC582)),0)</f>
        <v>185</v>
      </c>
      <c r="AE582">
        <f t="shared" si="109"/>
        <v>4227.25</v>
      </c>
      <c r="AF582">
        <f t="shared" si="110"/>
        <v>3267.25</v>
      </c>
      <c r="AK582" s="44">
        <v>529</v>
      </c>
      <c r="AL582" s="51">
        <v>0.25101268999999998</v>
      </c>
      <c r="AM582" s="32">
        <f t="shared" si="115"/>
        <v>155</v>
      </c>
      <c r="AN582" t="str">
        <f>LOOKUP(AL582,'Info Sheet'!$L$2:$L$3,'Info Sheet'!$J$2:$J$3)</f>
        <v>Rainy, p</v>
      </c>
      <c r="AO582">
        <f>IF(AN582='Info Sheet'!$J$3,'Info Sheet'!$M$3,'Info Sheet'!$M$2)</f>
        <v>0.7</v>
      </c>
      <c r="AP582">
        <f>ROUNDDOWN(IF((AM582*AO582)&gt;'Info Sheet'!$B$21,'Info Sheet'!$B$21,(AM582*AO582)),0)</f>
        <v>108</v>
      </c>
      <c r="AQ582">
        <f t="shared" si="111"/>
        <v>2467.8000000000002</v>
      </c>
      <c r="AR582">
        <f t="shared" si="112"/>
        <v>1507.8000000000002</v>
      </c>
    </row>
    <row r="583" spans="1:44">
      <c r="A583" s="44">
        <v>530</v>
      </c>
      <c r="B583" s="32">
        <v>0.82101560492311165</v>
      </c>
      <c r="C583" s="32">
        <f t="shared" si="113"/>
        <v>170</v>
      </c>
      <c r="D583" t="str">
        <f>LOOKUP(B583,'Info Sheet'!$L$2:$L$3,'Info Sheet'!$J$2:$J$3)</f>
        <v>Non-Rainy</v>
      </c>
      <c r="E583">
        <f>IF(D583='Info Sheet'!$J$3,'Info Sheet'!$M$3,'Info Sheet'!$M$2)</f>
        <v>1</v>
      </c>
      <c r="F583">
        <f>ROUNDDOWN(IF((C583*E583)&gt;'Info Sheet'!$B$21,'Info Sheet'!$B$21,(C583*E583)),0)</f>
        <v>170</v>
      </c>
      <c r="G583">
        <f t="shared" si="116"/>
        <v>3884.5000000000005</v>
      </c>
      <c r="H583">
        <f t="shared" si="105"/>
        <v>2924.5000000000005</v>
      </c>
      <c r="M583" s="44">
        <v>530</v>
      </c>
      <c r="N583" s="32">
        <v>0.78377490611248268</v>
      </c>
      <c r="O583" s="32">
        <f t="shared" si="106"/>
        <v>184</v>
      </c>
      <c r="P583" t="str">
        <f>LOOKUP(N583,'Info Sheet'!$L$2:$L$3,'Info Sheet'!$J$2:$J$3)</f>
        <v>Non-Rainy</v>
      </c>
      <c r="Q583">
        <f>IF(P583='Info Sheet'!$J$3,'Info Sheet'!$M$3,'Info Sheet'!$M$2)</f>
        <v>1</v>
      </c>
      <c r="R583">
        <f>ROUNDDOWN(IF((O583*Q583)&gt;'Info Sheet'!$B$21,'Info Sheet'!$B$21,(O583*Q583)),0)</f>
        <v>184</v>
      </c>
      <c r="S583">
        <f t="shared" si="107"/>
        <v>4204.4000000000005</v>
      </c>
      <c r="T583">
        <f t="shared" si="108"/>
        <v>3244.4000000000005</v>
      </c>
      <c r="Y583" s="44">
        <v>530</v>
      </c>
      <c r="Z583" s="32">
        <v>3.820118767035352E-2</v>
      </c>
      <c r="AA583" s="32">
        <f t="shared" si="114"/>
        <v>154</v>
      </c>
      <c r="AB583" t="str">
        <f>LOOKUP(Z583,'Info Sheet'!$L$2:$L$3,'Info Sheet'!$J$2:$J$3)</f>
        <v>Rainy, p</v>
      </c>
      <c r="AC583">
        <f>IF(AB583='Info Sheet'!$J$3,'Info Sheet'!$M$3,'Info Sheet'!$M$2)</f>
        <v>0.7</v>
      </c>
      <c r="AD583">
        <f>ROUNDDOWN(IF((AA583*AC583)&gt;'Info Sheet'!$B$21,'Info Sheet'!$B$21,(AA583*AC583)),0)</f>
        <v>107</v>
      </c>
      <c r="AE583">
        <f t="shared" si="109"/>
        <v>2444.9500000000003</v>
      </c>
      <c r="AF583">
        <f t="shared" si="110"/>
        <v>1484.9500000000003</v>
      </c>
      <c r="AK583" s="44">
        <v>530</v>
      </c>
      <c r="AL583" s="51">
        <v>0.31442721000000001</v>
      </c>
      <c r="AM583" s="32">
        <f t="shared" si="115"/>
        <v>158</v>
      </c>
      <c r="AN583" t="str">
        <f>LOOKUP(AL583,'Info Sheet'!$L$2:$L$3,'Info Sheet'!$J$2:$J$3)</f>
        <v>Rainy, p</v>
      </c>
      <c r="AO583">
        <f>IF(AN583='Info Sheet'!$J$3,'Info Sheet'!$M$3,'Info Sheet'!$M$2)</f>
        <v>0.7</v>
      </c>
      <c r="AP583">
        <f>ROUNDDOWN(IF((AM583*AO583)&gt;'Info Sheet'!$B$21,'Info Sheet'!$B$21,(AM583*AO583)),0)</f>
        <v>110</v>
      </c>
      <c r="AQ583">
        <f t="shared" si="111"/>
        <v>2513.5</v>
      </c>
      <c r="AR583">
        <f t="shared" si="112"/>
        <v>1553.5</v>
      </c>
    </row>
    <row r="584" spans="1:44">
      <c r="A584" s="44">
        <v>531</v>
      </c>
      <c r="B584" s="32">
        <v>0.60965240145537025</v>
      </c>
      <c r="C584" s="32">
        <f t="shared" si="113"/>
        <v>160</v>
      </c>
      <c r="D584" t="str">
        <f>LOOKUP(B584,'Info Sheet'!$L$2:$L$3,'Info Sheet'!$J$2:$J$3)</f>
        <v>Non-Rainy</v>
      </c>
      <c r="E584">
        <f>IF(D584='Info Sheet'!$J$3,'Info Sheet'!$M$3,'Info Sheet'!$M$2)</f>
        <v>1</v>
      </c>
      <c r="F584">
        <f>ROUNDDOWN(IF((C584*E584)&gt;'Info Sheet'!$B$21,'Info Sheet'!$B$21,(C584*E584)),0)</f>
        <v>160</v>
      </c>
      <c r="G584">
        <f t="shared" si="116"/>
        <v>3656</v>
      </c>
      <c r="H584">
        <f t="shared" si="105"/>
        <v>2696</v>
      </c>
      <c r="M584" s="44">
        <v>531</v>
      </c>
      <c r="N584" s="32">
        <v>0.75369353551580287</v>
      </c>
      <c r="O584" s="32">
        <f t="shared" si="106"/>
        <v>182</v>
      </c>
      <c r="P584" t="str">
        <f>LOOKUP(N584,'Info Sheet'!$L$2:$L$3,'Info Sheet'!$J$2:$J$3)</f>
        <v>Non-Rainy</v>
      </c>
      <c r="Q584">
        <f>IF(P584='Info Sheet'!$J$3,'Info Sheet'!$M$3,'Info Sheet'!$M$2)</f>
        <v>1</v>
      </c>
      <c r="R584">
        <f>ROUNDDOWN(IF((O584*Q584)&gt;'Info Sheet'!$B$21,'Info Sheet'!$B$21,(O584*Q584)),0)</f>
        <v>182</v>
      </c>
      <c r="S584">
        <f t="shared" si="107"/>
        <v>4158.7</v>
      </c>
      <c r="T584">
        <f t="shared" si="108"/>
        <v>3198.7</v>
      </c>
      <c r="Y584" s="44">
        <v>531</v>
      </c>
      <c r="Z584" s="32">
        <v>2.3558943488208417E-2</v>
      </c>
      <c r="AA584" s="32">
        <f t="shared" si="114"/>
        <v>151</v>
      </c>
      <c r="AB584" t="str">
        <f>LOOKUP(Z584,'Info Sheet'!$L$2:$L$3,'Info Sheet'!$J$2:$J$3)</f>
        <v>Rainy, p</v>
      </c>
      <c r="AC584">
        <f>IF(AB584='Info Sheet'!$J$3,'Info Sheet'!$M$3,'Info Sheet'!$M$2)</f>
        <v>0.7</v>
      </c>
      <c r="AD584">
        <f>ROUNDDOWN(IF((AA584*AC584)&gt;'Info Sheet'!$B$21,'Info Sheet'!$B$21,(AA584*AC584)),0)</f>
        <v>105</v>
      </c>
      <c r="AE584">
        <f t="shared" si="109"/>
        <v>2399.25</v>
      </c>
      <c r="AF584">
        <f t="shared" si="110"/>
        <v>1439.25</v>
      </c>
      <c r="AK584" s="44">
        <v>531</v>
      </c>
      <c r="AL584" s="51">
        <v>0.69267519</v>
      </c>
      <c r="AM584" s="32">
        <f t="shared" si="115"/>
        <v>174</v>
      </c>
      <c r="AN584" t="str">
        <f>LOOKUP(AL584,'Info Sheet'!$L$2:$L$3,'Info Sheet'!$J$2:$J$3)</f>
        <v>Non-Rainy</v>
      </c>
      <c r="AO584">
        <f>IF(AN584='Info Sheet'!$J$3,'Info Sheet'!$M$3,'Info Sheet'!$M$2)</f>
        <v>1</v>
      </c>
      <c r="AP584">
        <f>ROUNDDOWN(IF((AM584*AO584)&gt;'Info Sheet'!$B$21,'Info Sheet'!$B$21,(AM584*AO584)),0)</f>
        <v>174</v>
      </c>
      <c r="AQ584">
        <f t="shared" si="111"/>
        <v>3975.9</v>
      </c>
      <c r="AR584">
        <f t="shared" si="112"/>
        <v>3015.9</v>
      </c>
    </row>
    <row r="585" spans="1:44">
      <c r="A585" s="44">
        <v>532</v>
      </c>
      <c r="B585" s="32">
        <v>6.565960313086272E-2</v>
      </c>
      <c r="C585" s="32">
        <f t="shared" si="113"/>
        <v>131</v>
      </c>
      <c r="D585" t="str">
        <f>LOOKUP(B585,'Info Sheet'!$L$2:$L$3,'Info Sheet'!$J$2:$J$3)</f>
        <v>Rainy, p</v>
      </c>
      <c r="E585">
        <f>IF(D585='Info Sheet'!$J$3,'Info Sheet'!$M$3,'Info Sheet'!$M$2)</f>
        <v>0.7</v>
      </c>
      <c r="F585">
        <f>ROUNDDOWN(IF((C585*E585)&gt;'Info Sheet'!$B$21,'Info Sheet'!$B$21,(C585*E585)),0)</f>
        <v>91</v>
      </c>
      <c r="G585">
        <f t="shared" si="116"/>
        <v>2079.35</v>
      </c>
      <c r="H585">
        <f t="shared" si="105"/>
        <v>1119.3499999999999</v>
      </c>
      <c r="M585" s="44">
        <v>532</v>
      </c>
      <c r="N585" s="32">
        <v>5.0062103438867966E-2</v>
      </c>
      <c r="O585" s="32">
        <f t="shared" si="106"/>
        <v>143</v>
      </c>
      <c r="P585" t="str">
        <f>LOOKUP(N585,'Info Sheet'!$L$2:$L$3,'Info Sheet'!$J$2:$J$3)</f>
        <v>Rainy, p</v>
      </c>
      <c r="Q585">
        <f>IF(P585='Info Sheet'!$J$3,'Info Sheet'!$M$3,'Info Sheet'!$M$2)</f>
        <v>0.7</v>
      </c>
      <c r="R585">
        <f>ROUNDDOWN(IF((O585*Q585)&gt;'Info Sheet'!$B$21,'Info Sheet'!$B$21,(O585*Q585)),0)</f>
        <v>100</v>
      </c>
      <c r="S585">
        <f t="shared" si="107"/>
        <v>2285</v>
      </c>
      <c r="T585">
        <f t="shared" si="108"/>
        <v>1325</v>
      </c>
      <c r="Y585" s="44">
        <v>532</v>
      </c>
      <c r="Z585" s="32">
        <v>0.28142286815663931</v>
      </c>
      <c r="AA585" s="32">
        <f t="shared" si="114"/>
        <v>176</v>
      </c>
      <c r="AB585" t="str">
        <f>LOOKUP(Z585,'Info Sheet'!$L$2:$L$3,'Info Sheet'!$J$2:$J$3)</f>
        <v>Rainy, p</v>
      </c>
      <c r="AC585">
        <f>IF(AB585='Info Sheet'!$J$3,'Info Sheet'!$M$3,'Info Sheet'!$M$2)</f>
        <v>0.7</v>
      </c>
      <c r="AD585">
        <f>ROUNDDOWN(IF((AA585*AC585)&gt;'Info Sheet'!$B$21,'Info Sheet'!$B$21,(AA585*AC585)),0)</f>
        <v>123</v>
      </c>
      <c r="AE585">
        <f t="shared" si="109"/>
        <v>2810.55</v>
      </c>
      <c r="AF585">
        <f t="shared" si="110"/>
        <v>1850.5500000000002</v>
      </c>
      <c r="AK585" s="44">
        <v>532</v>
      </c>
      <c r="AL585" s="51">
        <v>0.38676832999999999</v>
      </c>
      <c r="AM585" s="32">
        <f t="shared" si="115"/>
        <v>161</v>
      </c>
      <c r="AN585" t="str">
        <f>LOOKUP(AL585,'Info Sheet'!$L$2:$L$3,'Info Sheet'!$J$2:$J$3)</f>
        <v>Rainy, p</v>
      </c>
      <c r="AO585">
        <f>IF(AN585='Info Sheet'!$J$3,'Info Sheet'!$M$3,'Info Sheet'!$M$2)</f>
        <v>0.7</v>
      </c>
      <c r="AP585">
        <f>ROUNDDOWN(IF((AM585*AO585)&gt;'Info Sheet'!$B$21,'Info Sheet'!$B$21,(AM585*AO585)),0)</f>
        <v>112</v>
      </c>
      <c r="AQ585">
        <f t="shared" si="111"/>
        <v>2559.2000000000003</v>
      </c>
      <c r="AR585">
        <f t="shared" si="112"/>
        <v>1599.2000000000003</v>
      </c>
    </row>
    <row r="586" spans="1:44">
      <c r="A586" s="44">
        <v>533</v>
      </c>
      <c r="B586" s="32">
        <v>0.6761507025633795</v>
      </c>
      <c r="C586" s="32">
        <f t="shared" si="113"/>
        <v>163</v>
      </c>
      <c r="D586" t="str">
        <f>LOOKUP(B586,'Info Sheet'!$L$2:$L$3,'Info Sheet'!$J$2:$J$3)</f>
        <v>Non-Rainy</v>
      </c>
      <c r="E586">
        <f>IF(D586='Info Sheet'!$J$3,'Info Sheet'!$M$3,'Info Sheet'!$M$2)</f>
        <v>1</v>
      </c>
      <c r="F586">
        <f>ROUNDDOWN(IF((C586*E586)&gt;'Info Sheet'!$B$21,'Info Sheet'!$B$21,(C586*E586)),0)</f>
        <v>163</v>
      </c>
      <c r="G586">
        <f t="shared" si="116"/>
        <v>3724.55</v>
      </c>
      <c r="H586">
        <f t="shared" si="105"/>
        <v>2764.55</v>
      </c>
      <c r="M586" s="44">
        <v>533</v>
      </c>
      <c r="N586" s="32">
        <v>0.51781258417813858</v>
      </c>
      <c r="O586" s="32">
        <f t="shared" si="106"/>
        <v>171</v>
      </c>
      <c r="P586" t="str">
        <f>LOOKUP(N586,'Info Sheet'!$L$2:$L$3,'Info Sheet'!$J$2:$J$3)</f>
        <v>Non-Rainy</v>
      </c>
      <c r="Q586">
        <f>IF(P586='Info Sheet'!$J$3,'Info Sheet'!$M$3,'Info Sheet'!$M$2)</f>
        <v>1</v>
      </c>
      <c r="R586">
        <f>ROUNDDOWN(IF((O586*Q586)&gt;'Info Sheet'!$B$21,'Info Sheet'!$B$21,(O586*Q586)),0)</f>
        <v>171</v>
      </c>
      <c r="S586">
        <f t="shared" si="107"/>
        <v>3907.3500000000004</v>
      </c>
      <c r="T586">
        <f t="shared" si="108"/>
        <v>2947.3500000000004</v>
      </c>
      <c r="Y586" s="44">
        <v>533</v>
      </c>
      <c r="Z586" s="32">
        <v>0.27991967435204113</v>
      </c>
      <c r="AA586" s="32">
        <f t="shared" si="114"/>
        <v>176</v>
      </c>
      <c r="AB586" t="str">
        <f>LOOKUP(Z586,'Info Sheet'!$L$2:$L$3,'Info Sheet'!$J$2:$J$3)</f>
        <v>Rainy, p</v>
      </c>
      <c r="AC586">
        <f>IF(AB586='Info Sheet'!$J$3,'Info Sheet'!$M$3,'Info Sheet'!$M$2)</f>
        <v>0.7</v>
      </c>
      <c r="AD586">
        <f>ROUNDDOWN(IF((AA586*AC586)&gt;'Info Sheet'!$B$21,'Info Sheet'!$B$21,(AA586*AC586)),0)</f>
        <v>123</v>
      </c>
      <c r="AE586">
        <f t="shared" si="109"/>
        <v>2810.55</v>
      </c>
      <c r="AF586">
        <f t="shared" si="110"/>
        <v>1850.5500000000002</v>
      </c>
      <c r="AK586" s="44">
        <v>533</v>
      </c>
      <c r="AL586" s="51">
        <v>0.44808765</v>
      </c>
      <c r="AM586" s="32">
        <f t="shared" si="115"/>
        <v>164</v>
      </c>
      <c r="AN586" t="str">
        <f>LOOKUP(AL586,'Info Sheet'!$L$2:$L$3,'Info Sheet'!$J$2:$J$3)</f>
        <v>Non-Rainy</v>
      </c>
      <c r="AO586">
        <f>IF(AN586='Info Sheet'!$J$3,'Info Sheet'!$M$3,'Info Sheet'!$M$2)</f>
        <v>1</v>
      </c>
      <c r="AP586">
        <f>ROUNDDOWN(IF((AM586*AO586)&gt;'Info Sheet'!$B$21,'Info Sheet'!$B$21,(AM586*AO586)),0)</f>
        <v>164</v>
      </c>
      <c r="AQ586">
        <f t="shared" si="111"/>
        <v>3747.4</v>
      </c>
      <c r="AR586">
        <f t="shared" si="112"/>
        <v>2787.4</v>
      </c>
    </row>
    <row r="587" spans="1:44">
      <c r="A587" s="44">
        <v>534</v>
      </c>
      <c r="B587" s="32">
        <v>0.74995780488539932</v>
      </c>
      <c r="C587" s="32">
        <f t="shared" si="113"/>
        <v>166</v>
      </c>
      <c r="D587" t="str">
        <f>LOOKUP(B587,'Info Sheet'!$L$2:$L$3,'Info Sheet'!$J$2:$J$3)</f>
        <v>Non-Rainy</v>
      </c>
      <c r="E587">
        <f>IF(D587='Info Sheet'!$J$3,'Info Sheet'!$M$3,'Info Sheet'!$M$2)</f>
        <v>1</v>
      </c>
      <c r="F587">
        <f>ROUNDDOWN(IF((C587*E587)&gt;'Info Sheet'!$B$21,'Info Sheet'!$B$21,(C587*E587)),0)</f>
        <v>166</v>
      </c>
      <c r="G587">
        <f t="shared" si="116"/>
        <v>3793.1000000000004</v>
      </c>
      <c r="H587">
        <f t="shared" si="105"/>
        <v>2833.1000000000004</v>
      </c>
      <c r="M587" s="44">
        <v>534</v>
      </c>
      <c r="N587" s="32">
        <v>0.84497201142072487</v>
      </c>
      <c r="O587" s="32">
        <f t="shared" si="106"/>
        <v>188</v>
      </c>
      <c r="P587" t="str">
        <f>LOOKUP(N587,'Info Sheet'!$L$2:$L$3,'Info Sheet'!$J$2:$J$3)</f>
        <v>Non-Rainy</v>
      </c>
      <c r="Q587">
        <f>IF(P587='Info Sheet'!$J$3,'Info Sheet'!$M$3,'Info Sheet'!$M$2)</f>
        <v>1</v>
      </c>
      <c r="R587">
        <f>ROUNDDOWN(IF((O587*Q587)&gt;'Info Sheet'!$B$21,'Info Sheet'!$B$21,(O587*Q587)),0)</f>
        <v>188</v>
      </c>
      <c r="S587">
        <f t="shared" si="107"/>
        <v>4295.8</v>
      </c>
      <c r="T587">
        <f t="shared" si="108"/>
        <v>3335.8</v>
      </c>
      <c r="Y587" s="44">
        <v>534</v>
      </c>
      <c r="Z587" s="32">
        <v>0.29432726587801661</v>
      </c>
      <c r="AA587" s="32">
        <f t="shared" si="114"/>
        <v>176</v>
      </c>
      <c r="AB587" t="str">
        <f>LOOKUP(Z587,'Info Sheet'!$L$2:$L$3,'Info Sheet'!$J$2:$J$3)</f>
        <v>Rainy, p</v>
      </c>
      <c r="AC587">
        <f>IF(AB587='Info Sheet'!$J$3,'Info Sheet'!$M$3,'Info Sheet'!$M$2)</f>
        <v>0.7</v>
      </c>
      <c r="AD587">
        <f>ROUNDDOWN(IF((AA587*AC587)&gt;'Info Sheet'!$B$21,'Info Sheet'!$B$21,(AA587*AC587)),0)</f>
        <v>123</v>
      </c>
      <c r="AE587">
        <f t="shared" si="109"/>
        <v>2810.55</v>
      </c>
      <c r="AF587">
        <f t="shared" si="110"/>
        <v>1850.5500000000002</v>
      </c>
      <c r="AK587" s="44">
        <v>534</v>
      </c>
      <c r="AL587" s="51">
        <v>0.81056240999999996</v>
      </c>
      <c r="AM587" s="32">
        <f t="shared" si="115"/>
        <v>180</v>
      </c>
      <c r="AN587" t="str">
        <f>LOOKUP(AL587,'Info Sheet'!$L$2:$L$3,'Info Sheet'!$J$2:$J$3)</f>
        <v>Non-Rainy</v>
      </c>
      <c r="AO587">
        <f>IF(AN587='Info Sheet'!$J$3,'Info Sheet'!$M$3,'Info Sheet'!$M$2)</f>
        <v>1</v>
      </c>
      <c r="AP587">
        <f>ROUNDDOWN(IF((AM587*AO587)&gt;'Info Sheet'!$B$21,'Info Sheet'!$B$21,(AM587*AO587)),0)</f>
        <v>180</v>
      </c>
      <c r="AQ587">
        <f t="shared" si="111"/>
        <v>4113</v>
      </c>
      <c r="AR587">
        <f t="shared" si="112"/>
        <v>3153</v>
      </c>
    </row>
    <row r="588" spans="1:44">
      <c r="A588" s="44">
        <v>535</v>
      </c>
      <c r="B588" s="32">
        <v>0.76679420333031656</v>
      </c>
      <c r="C588" s="32">
        <f t="shared" si="113"/>
        <v>167</v>
      </c>
      <c r="D588" t="str">
        <f>LOOKUP(B588,'Info Sheet'!$L$2:$L$3,'Info Sheet'!$J$2:$J$3)</f>
        <v>Non-Rainy</v>
      </c>
      <c r="E588">
        <f>IF(D588='Info Sheet'!$J$3,'Info Sheet'!$M$3,'Info Sheet'!$M$2)</f>
        <v>1</v>
      </c>
      <c r="F588">
        <f>ROUNDDOWN(IF((C588*E588)&gt;'Info Sheet'!$B$21,'Info Sheet'!$B$21,(C588*E588)),0)</f>
        <v>167</v>
      </c>
      <c r="G588">
        <f t="shared" si="116"/>
        <v>3815.9500000000003</v>
      </c>
      <c r="H588">
        <f t="shared" si="105"/>
        <v>2855.9500000000003</v>
      </c>
      <c r="M588" s="44">
        <v>535</v>
      </c>
      <c r="N588" s="32">
        <v>0.73482912522407573</v>
      </c>
      <c r="O588" s="32">
        <f t="shared" si="106"/>
        <v>181</v>
      </c>
      <c r="P588" t="str">
        <f>LOOKUP(N588,'Info Sheet'!$L$2:$L$3,'Info Sheet'!$J$2:$J$3)</f>
        <v>Non-Rainy</v>
      </c>
      <c r="Q588">
        <f>IF(P588='Info Sheet'!$J$3,'Info Sheet'!$M$3,'Info Sheet'!$M$2)</f>
        <v>1</v>
      </c>
      <c r="R588">
        <f>ROUNDDOWN(IF((O588*Q588)&gt;'Info Sheet'!$B$21,'Info Sheet'!$B$21,(O588*Q588)),0)</f>
        <v>181</v>
      </c>
      <c r="S588">
        <f t="shared" si="107"/>
        <v>4135.8500000000004</v>
      </c>
      <c r="T588">
        <f t="shared" si="108"/>
        <v>3175.8500000000004</v>
      </c>
      <c r="Y588" s="44">
        <v>535</v>
      </c>
      <c r="Z588" s="32">
        <v>0.50070563502845256</v>
      </c>
      <c r="AA588" s="32">
        <f t="shared" si="114"/>
        <v>186</v>
      </c>
      <c r="AB588" t="str">
        <f>LOOKUP(Z588,'Info Sheet'!$L$2:$L$3,'Info Sheet'!$J$2:$J$3)</f>
        <v>Non-Rainy</v>
      </c>
      <c r="AC588">
        <f>IF(AB588='Info Sheet'!$J$3,'Info Sheet'!$M$3,'Info Sheet'!$M$2)</f>
        <v>1</v>
      </c>
      <c r="AD588">
        <f>ROUNDDOWN(IF((AA588*AC588)&gt;'Info Sheet'!$B$21,'Info Sheet'!$B$21,(AA588*AC588)),0)</f>
        <v>186</v>
      </c>
      <c r="AE588">
        <f t="shared" si="109"/>
        <v>4250.1000000000004</v>
      </c>
      <c r="AF588">
        <f t="shared" si="110"/>
        <v>3290.1000000000004</v>
      </c>
      <c r="AK588" s="44">
        <v>535</v>
      </c>
      <c r="AL588" s="51">
        <v>0.42761368999999999</v>
      </c>
      <c r="AM588" s="32">
        <f t="shared" si="115"/>
        <v>163</v>
      </c>
      <c r="AN588" t="str">
        <f>LOOKUP(AL588,'Info Sheet'!$L$2:$L$3,'Info Sheet'!$J$2:$J$3)</f>
        <v>Non-Rainy</v>
      </c>
      <c r="AO588">
        <f>IF(AN588='Info Sheet'!$J$3,'Info Sheet'!$M$3,'Info Sheet'!$M$2)</f>
        <v>1</v>
      </c>
      <c r="AP588">
        <f>ROUNDDOWN(IF((AM588*AO588)&gt;'Info Sheet'!$B$21,'Info Sheet'!$B$21,(AM588*AO588)),0)</f>
        <v>163</v>
      </c>
      <c r="AQ588">
        <f t="shared" si="111"/>
        <v>3724.55</v>
      </c>
      <c r="AR588">
        <f t="shared" si="112"/>
        <v>2764.55</v>
      </c>
    </row>
    <row r="589" spans="1:44">
      <c r="A589" s="44">
        <v>536</v>
      </c>
      <c r="B589" s="32">
        <v>0.18819566791720788</v>
      </c>
      <c r="C589" s="32">
        <f t="shared" si="113"/>
        <v>141</v>
      </c>
      <c r="D589" t="str">
        <f>LOOKUP(B589,'Info Sheet'!$L$2:$L$3,'Info Sheet'!$J$2:$J$3)</f>
        <v>Rainy, p</v>
      </c>
      <c r="E589">
        <f>IF(D589='Info Sheet'!$J$3,'Info Sheet'!$M$3,'Info Sheet'!$M$2)</f>
        <v>0.7</v>
      </c>
      <c r="F589">
        <f>ROUNDDOWN(IF((C589*E589)&gt;'Info Sheet'!$B$21,'Info Sheet'!$B$21,(C589*E589)),0)</f>
        <v>98</v>
      </c>
      <c r="G589">
        <f t="shared" si="116"/>
        <v>2239.3000000000002</v>
      </c>
      <c r="H589">
        <f t="shared" si="105"/>
        <v>1279.3000000000002</v>
      </c>
      <c r="M589" s="44">
        <v>536</v>
      </c>
      <c r="N589" s="32">
        <v>0.62298656155415189</v>
      </c>
      <c r="O589" s="32">
        <f t="shared" si="106"/>
        <v>176</v>
      </c>
      <c r="P589" t="str">
        <f>LOOKUP(N589,'Info Sheet'!$L$2:$L$3,'Info Sheet'!$J$2:$J$3)</f>
        <v>Non-Rainy</v>
      </c>
      <c r="Q589">
        <f>IF(P589='Info Sheet'!$J$3,'Info Sheet'!$M$3,'Info Sheet'!$M$2)</f>
        <v>1</v>
      </c>
      <c r="R589">
        <f>ROUNDDOWN(IF((O589*Q589)&gt;'Info Sheet'!$B$21,'Info Sheet'!$B$21,(O589*Q589)),0)</f>
        <v>176</v>
      </c>
      <c r="S589">
        <f t="shared" si="107"/>
        <v>4021.6000000000004</v>
      </c>
      <c r="T589">
        <f t="shared" si="108"/>
        <v>3061.6000000000004</v>
      </c>
      <c r="Y589" s="44">
        <v>536</v>
      </c>
      <c r="Z589" s="32">
        <v>0.69395822781882621</v>
      </c>
      <c r="AA589" s="32">
        <f t="shared" si="114"/>
        <v>195</v>
      </c>
      <c r="AB589" t="str">
        <f>LOOKUP(Z589,'Info Sheet'!$L$2:$L$3,'Info Sheet'!$J$2:$J$3)</f>
        <v>Non-Rainy</v>
      </c>
      <c r="AC589">
        <f>IF(AB589='Info Sheet'!$J$3,'Info Sheet'!$M$3,'Info Sheet'!$M$2)</f>
        <v>1</v>
      </c>
      <c r="AD589">
        <f>ROUNDDOWN(IF((AA589*AC589)&gt;'Info Sheet'!$B$21,'Info Sheet'!$B$21,(AA589*AC589)),0)</f>
        <v>188</v>
      </c>
      <c r="AE589">
        <f t="shared" si="109"/>
        <v>4295.8</v>
      </c>
      <c r="AF589">
        <f t="shared" si="110"/>
        <v>3335.8</v>
      </c>
      <c r="AK589" s="44">
        <v>536</v>
      </c>
      <c r="AL589" s="51">
        <v>0.92496486</v>
      </c>
      <c r="AM589" s="32">
        <f t="shared" si="115"/>
        <v>190</v>
      </c>
      <c r="AN589" t="str">
        <f>LOOKUP(AL589,'Info Sheet'!$L$2:$L$3,'Info Sheet'!$J$2:$J$3)</f>
        <v>Non-Rainy</v>
      </c>
      <c r="AO589">
        <f>IF(AN589='Info Sheet'!$J$3,'Info Sheet'!$M$3,'Info Sheet'!$M$2)</f>
        <v>1</v>
      </c>
      <c r="AP589">
        <f>ROUNDDOWN(IF((AM589*AO589)&gt;'Info Sheet'!$B$21,'Info Sheet'!$B$21,(AM589*AO589)),0)</f>
        <v>188</v>
      </c>
      <c r="AQ589">
        <f t="shared" si="111"/>
        <v>4295.8</v>
      </c>
      <c r="AR589">
        <f t="shared" si="112"/>
        <v>3335.8</v>
      </c>
    </row>
    <row r="590" spans="1:44">
      <c r="A590" s="44">
        <v>537</v>
      </c>
      <c r="B590" s="32">
        <v>8.8499437192534169E-2</v>
      </c>
      <c r="C590" s="32">
        <f t="shared" si="113"/>
        <v>134</v>
      </c>
      <c r="D590" t="str">
        <f>LOOKUP(B590,'Info Sheet'!$L$2:$L$3,'Info Sheet'!$J$2:$J$3)</f>
        <v>Rainy, p</v>
      </c>
      <c r="E590">
        <f>IF(D590='Info Sheet'!$J$3,'Info Sheet'!$M$3,'Info Sheet'!$M$2)</f>
        <v>0.7</v>
      </c>
      <c r="F590">
        <f>ROUNDDOWN(IF((C590*E590)&gt;'Info Sheet'!$B$21,'Info Sheet'!$B$21,(C590*E590)),0)</f>
        <v>93</v>
      </c>
      <c r="G590">
        <f t="shared" si="116"/>
        <v>2125.0500000000002</v>
      </c>
      <c r="H590">
        <f t="shared" si="105"/>
        <v>1165.0500000000002</v>
      </c>
      <c r="M590" s="44">
        <v>537</v>
      </c>
      <c r="N590" s="32">
        <v>0.85772246746860004</v>
      </c>
      <c r="O590" s="32">
        <f t="shared" si="106"/>
        <v>188</v>
      </c>
      <c r="P590" t="str">
        <f>LOOKUP(N590,'Info Sheet'!$L$2:$L$3,'Info Sheet'!$J$2:$J$3)</f>
        <v>Non-Rainy</v>
      </c>
      <c r="Q590">
        <f>IF(P590='Info Sheet'!$J$3,'Info Sheet'!$M$3,'Info Sheet'!$M$2)</f>
        <v>1</v>
      </c>
      <c r="R590">
        <f>ROUNDDOWN(IF((O590*Q590)&gt;'Info Sheet'!$B$21,'Info Sheet'!$B$21,(O590*Q590)),0)</f>
        <v>188</v>
      </c>
      <c r="S590">
        <f t="shared" si="107"/>
        <v>4295.8</v>
      </c>
      <c r="T590">
        <f t="shared" si="108"/>
        <v>3335.8</v>
      </c>
      <c r="Y590" s="44">
        <v>537</v>
      </c>
      <c r="Z590" s="32">
        <v>0.78180975354241344</v>
      </c>
      <c r="AA590" s="32">
        <f t="shared" si="114"/>
        <v>200</v>
      </c>
      <c r="AB590" t="str">
        <f>LOOKUP(Z590,'Info Sheet'!$L$2:$L$3,'Info Sheet'!$J$2:$J$3)</f>
        <v>Non-Rainy</v>
      </c>
      <c r="AC590">
        <f>IF(AB590='Info Sheet'!$J$3,'Info Sheet'!$M$3,'Info Sheet'!$M$2)</f>
        <v>1</v>
      </c>
      <c r="AD590">
        <f>ROUNDDOWN(IF((AA590*AC590)&gt;'Info Sheet'!$B$21,'Info Sheet'!$B$21,(AA590*AC590)),0)</f>
        <v>188</v>
      </c>
      <c r="AE590">
        <f t="shared" si="109"/>
        <v>4295.8</v>
      </c>
      <c r="AF590">
        <f t="shared" si="110"/>
        <v>3335.8</v>
      </c>
      <c r="AK590" s="44">
        <v>537</v>
      </c>
      <c r="AL590" s="51">
        <v>0.47163133000000002</v>
      </c>
      <c r="AM590" s="32">
        <f t="shared" si="115"/>
        <v>165</v>
      </c>
      <c r="AN590" t="str">
        <f>LOOKUP(AL590,'Info Sheet'!$L$2:$L$3,'Info Sheet'!$J$2:$J$3)</f>
        <v>Non-Rainy</v>
      </c>
      <c r="AO590">
        <f>IF(AN590='Info Sheet'!$J$3,'Info Sheet'!$M$3,'Info Sheet'!$M$2)</f>
        <v>1</v>
      </c>
      <c r="AP590">
        <f>ROUNDDOWN(IF((AM590*AO590)&gt;'Info Sheet'!$B$21,'Info Sheet'!$B$21,(AM590*AO590)),0)</f>
        <v>165</v>
      </c>
      <c r="AQ590">
        <f t="shared" si="111"/>
        <v>3770.2500000000005</v>
      </c>
      <c r="AR590">
        <f t="shared" si="112"/>
        <v>2810.2500000000005</v>
      </c>
    </row>
    <row r="591" spans="1:44">
      <c r="A591" s="44">
        <v>538</v>
      </c>
      <c r="B591" s="32">
        <v>0.90416136096668287</v>
      </c>
      <c r="C591" s="32">
        <f t="shared" si="113"/>
        <v>176</v>
      </c>
      <c r="D591" t="str">
        <f>LOOKUP(B591,'Info Sheet'!$L$2:$L$3,'Info Sheet'!$J$2:$J$3)</f>
        <v>Non-Rainy</v>
      </c>
      <c r="E591">
        <f>IF(D591='Info Sheet'!$J$3,'Info Sheet'!$M$3,'Info Sheet'!$M$2)</f>
        <v>1</v>
      </c>
      <c r="F591">
        <f>ROUNDDOWN(IF((C591*E591)&gt;'Info Sheet'!$B$21,'Info Sheet'!$B$21,(C591*E591)),0)</f>
        <v>176</v>
      </c>
      <c r="G591">
        <f t="shared" si="116"/>
        <v>4021.6000000000004</v>
      </c>
      <c r="H591">
        <f t="shared" si="105"/>
        <v>3061.6000000000004</v>
      </c>
      <c r="M591" s="44">
        <v>538</v>
      </c>
      <c r="N591" s="32">
        <v>0.14567779233373102</v>
      </c>
      <c r="O591" s="32">
        <f t="shared" si="106"/>
        <v>153</v>
      </c>
      <c r="P591" t="str">
        <f>LOOKUP(N591,'Info Sheet'!$L$2:$L$3,'Info Sheet'!$J$2:$J$3)</f>
        <v>Rainy, p</v>
      </c>
      <c r="Q591">
        <f>IF(P591='Info Sheet'!$J$3,'Info Sheet'!$M$3,'Info Sheet'!$M$2)</f>
        <v>0.7</v>
      </c>
      <c r="R591">
        <f>ROUNDDOWN(IF((O591*Q591)&gt;'Info Sheet'!$B$21,'Info Sheet'!$B$21,(O591*Q591)),0)</f>
        <v>107</v>
      </c>
      <c r="S591">
        <f t="shared" si="107"/>
        <v>2444.9500000000003</v>
      </c>
      <c r="T591">
        <f t="shared" si="108"/>
        <v>1484.9500000000003</v>
      </c>
      <c r="Y591" s="44">
        <v>538</v>
      </c>
      <c r="Z591" s="32">
        <v>0.27533023813394342</v>
      </c>
      <c r="AA591" s="32">
        <f t="shared" si="114"/>
        <v>175</v>
      </c>
      <c r="AB591" t="str">
        <f>LOOKUP(Z591,'Info Sheet'!$L$2:$L$3,'Info Sheet'!$J$2:$J$3)</f>
        <v>Rainy, p</v>
      </c>
      <c r="AC591">
        <f>IF(AB591='Info Sheet'!$J$3,'Info Sheet'!$M$3,'Info Sheet'!$M$2)</f>
        <v>0.7</v>
      </c>
      <c r="AD591">
        <f>ROUNDDOWN(IF((AA591*AC591)&gt;'Info Sheet'!$B$21,'Info Sheet'!$B$21,(AA591*AC591)),0)</f>
        <v>122</v>
      </c>
      <c r="AE591">
        <f t="shared" si="109"/>
        <v>2787.7000000000003</v>
      </c>
      <c r="AF591">
        <f t="shared" si="110"/>
        <v>1827.7000000000003</v>
      </c>
      <c r="AK591" s="44">
        <v>538</v>
      </c>
      <c r="AL591" s="51">
        <v>0.90366595000000005</v>
      </c>
      <c r="AM591" s="32">
        <f t="shared" si="115"/>
        <v>187</v>
      </c>
      <c r="AN591" t="str">
        <f>LOOKUP(AL591,'Info Sheet'!$L$2:$L$3,'Info Sheet'!$J$2:$J$3)</f>
        <v>Non-Rainy</v>
      </c>
      <c r="AO591">
        <f>IF(AN591='Info Sheet'!$J$3,'Info Sheet'!$M$3,'Info Sheet'!$M$2)</f>
        <v>1</v>
      </c>
      <c r="AP591">
        <f>ROUNDDOWN(IF((AM591*AO591)&gt;'Info Sheet'!$B$21,'Info Sheet'!$B$21,(AM591*AO591)),0)</f>
        <v>187</v>
      </c>
      <c r="AQ591">
        <f t="shared" si="111"/>
        <v>4272.95</v>
      </c>
      <c r="AR591">
        <f t="shared" si="112"/>
        <v>3312.95</v>
      </c>
    </row>
    <row r="592" spans="1:44">
      <c r="A592" s="44">
        <v>539</v>
      </c>
      <c r="B592" s="32">
        <v>0.8336518710435743</v>
      </c>
      <c r="C592" s="32">
        <f t="shared" si="113"/>
        <v>171</v>
      </c>
      <c r="D592" t="str">
        <f>LOOKUP(B592,'Info Sheet'!$L$2:$L$3,'Info Sheet'!$J$2:$J$3)</f>
        <v>Non-Rainy</v>
      </c>
      <c r="E592">
        <f>IF(D592='Info Sheet'!$J$3,'Info Sheet'!$M$3,'Info Sheet'!$M$2)</f>
        <v>1</v>
      </c>
      <c r="F592">
        <f>ROUNDDOWN(IF((C592*E592)&gt;'Info Sheet'!$B$21,'Info Sheet'!$B$21,(C592*E592)),0)</f>
        <v>171</v>
      </c>
      <c r="G592">
        <f t="shared" si="116"/>
        <v>3907.3500000000004</v>
      </c>
      <c r="H592">
        <f t="shared" si="105"/>
        <v>2947.3500000000004</v>
      </c>
      <c r="M592" s="44">
        <v>539</v>
      </c>
      <c r="N592" s="32">
        <v>0.47850219510477299</v>
      </c>
      <c r="O592" s="32">
        <f t="shared" si="106"/>
        <v>170</v>
      </c>
      <c r="P592" t="str">
        <f>LOOKUP(N592,'Info Sheet'!$L$2:$L$3,'Info Sheet'!$J$2:$J$3)</f>
        <v>Non-Rainy</v>
      </c>
      <c r="Q592">
        <f>IF(P592='Info Sheet'!$J$3,'Info Sheet'!$M$3,'Info Sheet'!$M$2)</f>
        <v>1</v>
      </c>
      <c r="R592">
        <f>ROUNDDOWN(IF((O592*Q592)&gt;'Info Sheet'!$B$21,'Info Sheet'!$B$21,(O592*Q592)),0)</f>
        <v>170</v>
      </c>
      <c r="S592">
        <f t="shared" si="107"/>
        <v>3884.5000000000005</v>
      </c>
      <c r="T592">
        <f t="shared" si="108"/>
        <v>2924.5000000000005</v>
      </c>
      <c r="Y592" s="44">
        <v>539</v>
      </c>
      <c r="Z592" s="32">
        <v>0.36886709949903884</v>
      </c>
      <c r="AA592" s="32">
        <f t="shared" si="114"/>
        <v>180</v>
      </c>
      <c r="AB592" t="str">
        <f>LOOKUP(Z592,'Info Sheet'!$L$2:$L$3,'Info Sheet'!$J$2:$J$3)</f>
        <v>Rainy, p</v>
      </c>
      <c r="AC592">
        <f>IF(AB592='Info Sheet'!$J$3,'Info Sheet'!$M$3,'Info Sheet'!$M$2)</f>
        <v>0.7</v>
      </c>
      <c r="AD592">
        <f>ROUNDDOWN(IF((AA592*AC592)&gt;'Info Sheet'!$B$21,'Info Sheet'!$B$21,(AA592*AC592)),0)</f>
        <v>126</v>
      </c>
      <c r="AE592">
        <f t="shared" si="109"/>
        <v>2879.1000000000004</v>
      </c>
      <c r="AF592">
        <f t="shared" si="110"/>
        <v>1919.1000000000004</v>
      </c>
      <c r="AK592" s="44">
        <v>539</v>
      </c>
      <c r="AL592" s="51">
        <v>0.85172387999999999</v>
      </c>
      <c r="AM592" s="32">
        <f t="shared" si="115"/>
        <v>183</v>
      </c>
      <c r="AN592" t="str">
        <f>LOOKUP(AL592,'Info Sheet'!$L$2:$L$3,'Info Sheet'!$J$2:$J$3)</f>
        <v>Non-Rainy</v>
      </c>
      <c r="AO592">
        <f>IF(AN592='Info Sheet'!$J$3,'Info Sheet'!$M$3,'Info Sheet'!$M$2)</f>
        <v>1</v>
      </c>
      <c r="AP592">
        <f>ROUNDDOWN(IF((AM592*AO592)&gt;'Info Sheet'!$B$21,'Info Sheet'!$B$21,(AM592*AO592)),0)</f>
        <v>183</v>
      </c>
      <c r="AQ592">
        <f t="shared" si="111"/>
        <v>4181.55</v>
      </c>
      <c r="AR592">
        <f t="shared" si="112"/>
        <v>3221.55</v>
      </c>
    </row>
    <row r="593" spans="1:44">
      <c r="A593" s="44">
        <v>540</v>
      </c>
      <c r="B593" s="32">
        <v>0.33286328147190769</v>
      </c>
      <c r="C593" s="32">
        <f t="shared" si="113"/>
        <v>149</v>
      </c>
      <c r="D593" t="str">
        <f>LOOKUP(B593,'Info Sheet'!$L$2:$L$3,'Info Sheet'!$J$2:$J$3)</f>
        <v>Rainy, p</v>
      </c>
      <c r="E593">
        <f>IF(D593='Info Sheet'!$J$3,'Info Sheet'!$M$3,'Info Sheet'!$M$2)</f>
        <v>0.7</v>
      </c>
      <c r="F593">
        <f>ROUNDDOWN(IF((C593*E593)&gt;'Info Sheet'!$B$21,'Info Sheet'!$B$21,(C593*E593)),0)</f>
        <v>104</v>
      </c>
      <c r="G593">
        <f t="shared" si="116"/>
        <v>2376.4</v>
      </c>
      <c r="H593">
        <f t="shared" si="105"/>
        <v>1416.4</v>
      </c>
      <c r="M593" s="44">
        <v>540</v>
      </c>
      <c r="N593" s="32">
        <v>0.39187288787966357</v>
      </c>
      <c r="O593" s="32">
        <f t="shared" si="106"/>
        <v>166</v>
      </c>
      <c r="P593" t="str">
        <f>LOOKUP(N593,'Info Sheet'!$L$2:$L$3,'Info Sheet'!$J$2:$J$3)</f>
        <v>Rainy, p</v>
      </c>
      <c r="Q593">
        <f>IF(P593='Info Sheet'!$J$3,'Info Sheet'!$M$3,'Info Sheet'!$M$2)</f>
        <v>0.7</v>
      </c>
      <c r="R593">
        <f>ROUNDDOWN(IF((O593*Q593)&gt;'Info Sheet'!$B$21,'Info Sheet'!$B$21,(O593*Q593)),0)</f>
        <v>116</v>
      </c>
      <c r="S593">
        <f t="shared" si="107"/>
        <v>2650.6000000000004</v>
      </c>
      <c r="T593">
        <f t="shared" si="108"/>
        <v>1690.6000000000004</v>
      </c>
      <c r="Y593" s="44">
        <v>540</v>
      </c>
      <c r="Z593" s="32">
        <v>0.92345160089079659</v>
      </c>
      <c r="AA593" s="32">
        <f t="shared" si="114"/>
        <v>211</v>
      </c>
      <c r="AB593" t="str">
        <f>LOOKUP(Z593,'Info Sheet'!$L$2:$L$3,'Info Sheet'!$J$2:$J$3)</f>
        <v>Non-Rainy</v>
      </c>
      <c r="AC593">
        <f>IF(AB593='Info Sheet'!$J$3,'Info Sheet'!$M$3,'Info Sheet'!$M$2)</f>
        <v>1</v>
      </c>
      <c r="AD593">
        <f>ROUNDDOWN(IF((AA593*AC593)&gt;'Info Sheet'!$B$21,'Info Sheet'!$B$21,(AA593*AC593)),0)</f>
        <v>188</v>
      </c>
      <c r="AE593">
        <f t="shared" si="109"/>
        <v>4295.8</v>
      </c>
      <c r="AF593">
        <f t="shared" si="110"/>
        <v>3335.8</v>
      </c>
      <c r="AK593" s="44">
        <v>540</v>
      </c>
      <c r="AL593" s="51">
        <v>7.1833999999999995E-2</v>
      </c>
      <c r="AM593" s="32">
        <f t="shared" si="115"/>
        <v>142</v>
      </c>
      <c r="AN593" t="str">
        <f>LOOKUP(AL593,'Info Sheet'!$L$2:$L$3,'Info Sheet'!$J$2:$J$3)</f>
        <v>Rainy, p</v>
      </c>
      <c r="AO593">
        <f>IF(AN593='Info Sheet'!$J$3,'Info Sheet'!$M$3,'Info Sheet'!$M$2)</f>
        <v>0.7</v>
      </c>
      <c r="AP593">
        <f>ROUNDDOWN(IF((AM593*AO593)&gt;'Info Sheet'!$B$21,'Info Sheet'!$B$21,(AM593*AO593)),0)</f>
        <v>99</v>
      </c>
      <c r="AQ593">
        <f t="shared" si="111"/>
        <v>2262.15</v>
      </c>
      <c r="AR593">
        <f t="shared" si="112"/>
        <v>1302.1500000000001</v>
      </c>
    </row>
    <row r="594" spans="1:44">
      <c r="A594" s="44">
        <v>541</v>
      </c>
      <c r="B594" s="32">
        <v>0.25292896149875266</v>
      </c>
      <c r="C594" s="32">
        <f t="shared" si="113"/>
        <v>145</v>
      </c>
      <c r="D594" t="str">
        <f>LOOKUP(B594,'Info Sheet'!$L$2:$L$3,'Info Sheet'!$J$2:$J$3)</f>
        <v>Rainy, p</v>
      </c>
      <c r="E594">
        <f>IF(D594='Info Sheet'!$J$3,'Info Sheet'!$M$3,'Info Sheet'!$M$2)</f>
        <v>0.7</v>
      </c>
      <c r="F594">
        <f>ROUNDDOWN(IF((C594*E594)&gt;'Info Sheet'!$B$21,'Info Sheet'!$B$21,(C594*E594)),0)</f>
        <v>101</v>
      </c>
      <c r="G594">
        <f t="shared" si="116"/>
        <v>2307.8500000000004</v>
      </c>
      <c r="H594">
        <f t="shared" si="105"/>
        <v>1347.8500000000004</v>
      </c>
      <c r="M594" s="44">
        <v>541</v>
      </c>
      <c r="N594" s="32">
        <v>0.42635084700189152</v>
      </c>
      <c r="O594" s="32">
        <f t="shared" si="106"/>
        <v>168</v>
      </c>
      <c r="P594" t="str">
        <f>LOOKUP(N594,'Info Sheet'!$L$2:$L$3,'Info Sheet'!$J$2:$J$3)</f>
        <v>Non-Rainy</v>
      </c>
      <c r="Q594">
        <f>IF(P594='Info Sheet'!$J$3,'Info Sheet'!$M$3,'Info Sheet'!$M$2)</f>
        <v>1</v>
      </c>
      <c r="R594">
        <f>ROUNDDOWN(IF((O594*Q594)&gt;'Info Sheet'!$B$21,'Info Sheet'!$B$21,(O594*Q594)),0)</f>
        <v>168</v>
      </c>
      <c r="S594">
        <f t="shared" si="107"/>
        <v>3838.8</v>
      </c>
      <c r="T594">
        <f t="shared" si="108"/>
        <v>2878.8</v>
      </c>
      <c r="Y594" s="44">
        <v>541</v>
      </c>
      <c r="Z594" s="32">
        <v>2.9730201005859214E-2</v>
      </c>
      <c r="AA594" s="32">
        <f t="shared" si="114"/>
        <v>152</v>
      </c>
      <c r="AB594" t="str">
        <f>LOOKUP(Z594,'Info Sheet'!$L$2:$L$3,'Info Sheet'!$J$2:$J$3)</f>
        <v>Rainy, p</v>
      </c>
      <c r="AC594">
        <f>IF(AB594='Info Sheet'!$J$3,'Info Sheet'!$M$3,'Info Sheet'!$M$2)</f>
        <v>0.7</v>
      </c>
      <c r="AD594">
        <f>ROUNDDOWN(IF((AA594*AC594)&gt;'Info Sheet'!$B$21,'Info Sheet'!$B$21,(AA594*AC594)),0)</f>
        <v>106</v>
      </c>
      <c r="AE594">
        <f t="shared" si="109"/>
        <v>2422.1000000000004</v>
      </c>
      <c r="AF594">
        <f t="shared" si="110"/>
        <v>1462.1000000000004</v>
      </c>
      <c r="AK594" s="44">
        <v>541</v>
      </c>
      <c r="AL594" s="51">
        <v>0.89474586</v>
      </c>
      <c r="AM594" s="32">
        <f t="shared" si="115"/>
        <v>187</v>
      </c>
      <c r="AN594" t="str">
        <f>LOOKUP(AL594,'Info Sheet'!$L$2:$L$3,'Info Sheet'!$J$2:$J$3)</f>
        <v>Non-Rainy</v>
      </c>
      <c r="AO594">
        <f>IF(AN594='Info Sheet'!$J$3,'Info Sheet'!$M$3,'Info Sheet'!$M$2)</f>
        <v>1</v>
      </c>
      <c r="AP594">
        <f>ROUNDDOWN(IF((AM594*AO594)&gt;'Info Sheet'!$B$21,'Info Sheet'!$B$21,(AM594*AO594)),0)</f>
        <v>187</v>
      </c>
      <c r="AQ594">
        <f t="shared" si="111"/>
        <v>4272.95</v>
      </c>
      <c r="AR594">
        <f t="shared" si="112"/>
        <v>3312.95</v>
      </c>
    </row>
    <row r="595" spans="1:44">
      <c r="A595" s="44">
        <v>542</v>
      </c>
      <c r="B595" s="32">
        <v>0.89249200635400239</v>
      </c>
      <c r="C595" s="32">
        <f t="shared" si="113"/>
        <v>175</v>
      </c>
      <c r="D595" t="str">
        <f>LOOKUP(B595,'Info Sheet'!$L$2:$L$3,'Info Sheet'!$J$2:$J$3)</f>
        <v>Non-Rainy</v>
      </c>
      <c r="E595">
        <f>IF(D595='Info Sheet'!$J$3,'Info Sheet'!$M$3,'Info Sheet'!$M$2)</f>
        <v>1</v>
      </c>
      <c r="F595">
        <f>ROUNDDOWN(IF((C595*E595)&gt;'Info Sheet'!$B$21,'Info Sheet'!$B$21,(C595*E595)),0)</f>
        <v>175</v>
      </c>
      <c r="G595">
        <f t="shared" si="116"/>
        <v>3998.7500000000005</v>
      </c>
      <c r="H595">
        <f t="shared" si="105"/>
        <v>3038.7500000000005</v>
      </c>
      <c r="M595" s="44">
        <v>542</v>
      </c>
      <c r="N595" s="32">
        <v>0.29107711504641798</v>
      </c>
      <c r="O595" s="32">
        <f t="shared" si="106"/>
        <v>162</v>
      </c>
      <c r="P595" t="str">
        <f>LOOKUP(N595,'Info Sheet'!$L$2:$L$3,'Info Sheet'!$J$2:$J$3)</f>
        <v>Rainy, p</v>
      </c>
      <c r="Q595">
        <f>IF(P595='Info Sheet'!$J$3,'Info Sheet'!$M$3,'Info Sheet'!$M$2)</f>
        <v>0.7</v>
      </c>
      <c r="R595">
        <f>ROUNDDOWN(IF((O595*Q595)&gt;'Info Sheet'!$B$21,'Info Sheet'!$B$21,(O595*Q595)),0)</f>
        <v>113</v>
      </c>
      <c r="S595">
        <f t="shared" si="107"/>
        <v>2582.0500000000002</v>
      </c>
      <c r="T595">
        <f t="shared" si="108"/>
        <v>1622.0500000000002</v>
      </c>
      <c r="Y595" s="44">
        <v>542</v>
      </c>
      <c r="Z595" s="32">
        <v>0.28628352451197514</v>
      </c>
      <c r="AA595" s="32">
        <f t="shared" si="114"/>
        <v>176</v>
      </c>
      <c r="AB595" t="str">
        <f>LOOKUP(Z595,'Info Sheet'!$L$2:$L$3,'Info Sheet'!$J$2:$J$3)</f>
        <v>Rainy, p</v>
      </c>
      <c r="AC595">
        <f>IF(AB595='Info Sheet'!$J$3,'Info Sheet'!$M$3,'Info Sheet'!$M$2)</f>
        <v>0.7</v>
      </c>
      <c r="AD595">
        <f>ROUNDDOWN(IF((AA595*AC595)&gt;'Info Sheet'!$B$21,'Info Sheet'!$B$21,(AA595*AC595)),0)</f>
        <v>123</v>
      </c>
      <c r="AE595">
        <f t="shared" si="109"/>
        <v>2810.55</v>
      </c>
      <c r="AF595">
        <f t="shared" si="110"/>
        <v>1850.5500000000002</v>
      </c>
      <c r="AK595" s="44">
        <v>542</v>
      </c>
      <c r="AL595" s="51">
        <v>0.41324865999999999</v>
      </c>
      <c r="AM595" s="32">
        <f t="shared" si="115"/>
        <v>162</v>
      </c>
      <c r="AN595" t="str">
        <f>LOOKUP(AL595,'Info Sheet'!$L$2:$L$3,'Info Sheet'!$J$2:$J$3)</f>
        <v>Non-Rainy</v>
      </c>
      <c r="AO595">
        <f>IF(AN595='Info Sheet'!$J$3,'Info Sheet'!$M$3,'Info Sheet'!$M$2)</f>
        <v>1</v>
      </c>
      <c r="AP595">
        <f>ROUNDDOWN(IF((AM595*AO595)&gt;'Info Sheet'!$B$21,'Info Sheet'!$B$21,(AM595*AO595)),0)</f>
        <v>162</v>
      </c>
      <c r="AQ595">
        <f t="shared" si="111"/>
        <v>3701.7000000000003</v>
      </c>
      <c r="AR595">
        <f t="shared" si="112"/>
        <v>2741.7000000000003</v>
      </c>
    </row>
    <row r="596" spans="1:44">
      <c r="A596" s="44">
        <v>543</v>
      </c>
      <c r="B596" s="32">
        <v>0.52135184601629969</v>
      </c>
      <c r="C596" s="32">
        <f t="shared" si="113"/>
        <v>156</v>
      </c>
      <c r="D596" t="str">
        <f>LOOKUP(B596,'Info Sheet'!$L$2:$L$3,'Info Sheet'!$J$2:$J$3)</f>
        <v>Non-Rainy</v>
      </c>
      <c r="E596">
        <f>IF(D596='Info Sheet'!$J$3,'Info Sheet'!$M$3,'Info Sheet'!$M$2)</f>
        <v>1</v>
      </c>
      <c r="F596">
        <f>ROUNDDOWN(IF((C596*E596)&gt;'Info Sheet'!$B$21,'Info Sheet'!$B$21,(C596*E596)),0)</f>
        <v>156</v>
      </c>
      <c r="G596">
        <f t="shared" si="116"/>
        <v>3564.6000000000004</v>
      </c>
      <c r="H596">
        <f t="shared" si="105"/>
        <v>2604.6000000000004</v>
      </c>
      <c r="M596" s="44">
        <v>543</v>
      </c>
      <c r="N596" s="32">
        <v>0.7908299275138424</v>
      </c>
      <c r="O596" s="32">
        <f t="shared" si="106"/>
        <v>184</v>
      </c>
      <c r="P596" t="str">
        <f>LOOKUP(N596,'Info Sheet'!$L$2:$L$3,'Info Sheet'!$J$2:$J$3)</f>
        <v>Non-Rainy</v>
      </c>
      <c r="Q596">
        <f>IF(P596='Info Sheet'!$J$3,'Info Sheet'!$M$3,'Info Sheet'!$M$2)</f>
        <v>1</v>
      </c>
      <c r="R596">
        <f>ROUNDDOWN(IF((O596*Q596)&gt;'Info Sheet'!$B$21,'Info Sheet'!$B$21,(O596*Q596)),0)</f>
        <v>184</v>
      </c>
      <c r="S596">
        <f t="shared" si="107"/>
        <v>4204.4000000000005</v>
      </c>
      <c r="T596">
        <f t="shared" si="108"/>
        <v>3244.4000000000005</v>
      </c>
      <c r="Y596" s="44">
        <v>543</v>
      </c>
      <c r="Z596" s="32">
        <v>0.23975635799659945</v>
      </c>
      <c r="AA596" s="32">
        <f t="shared" si="114"/>
        <v>173</v>
      </c>
      <c r="AB596" t="str">
        <f>LOOKUP(Z596,'Info Sheet'!$L$2:$L$3,'Info Sheet'!$J$2:$J$3)</f>
        <v>Rainy, p</v>
      </c>
      <c r="AC596">
        <f>IF(AB596='Info Sheet'!$J$3,'Info Sheet'!$M$3,'Info Sheet'!$M$2)</f>
        <v>0.7</v>
      </c>
      <c r="AD596">
        <f>ROUNDDOWN(IF((AA596*AC596)&gt;'Info Sheet'!$B$21,'Info Sheet'!$B$21,(AA596*AC596)),0)</f>
        <v>121</v>
      </c>
      <c r="AE596">
        <f t="shared" si="109"/>
        <v>2764.8500000000004</v>
      </c>
      <c r="AF596">
        <f t="shared" si="110"/>
        <v>1804.8500000000004</v>
      </c>
      <c r="AK596" s="44">
        <v>543</v>
      </c>
      <c r="AL596" s="51">
        <v>0.92237738999999996</v>
      </c>
      <c r="AM596" s="32">
        <f t="shared" si="115"/>
        <v>189</v>
      </c>
      <c r="AN596" t="str">
        <f>LOOKUP(AL596,'Info Sheet'!$L$2:$L$3,'Info Sheet'!$J$2:$J$3)</f>
        <v>Non-Rainy</v>
      </c>
      <c r="AO596">
        <f>IF(AN596='Info Sheet'!$J$3,'Info Sheet'!$M$3,'Info Sheet'!$M$2)</f>
        <v>1</v>
      </c>
      <c r="AP596">
        <f>ROUNDDOWN(IF((AM596*AO596)&gt;'Info Sheet'!$B$21,'Info Sheet'!$B$21,(AM596*AO596)),0)</f>
        <v>188</v>
      </c>
      <c r="AQ596">
        <f t="shared" si="111"/>
        <v>4295.8</v>
      </c>
      <c r="AR596">
        <f t="shared" si="112"/>
        <v>3335.8</v>
      </c>
    </row>
    <row r="597" spans="1:44">
      <c r="A597" s="44">
        <v>544</v>
      </c>
      <c r="B597" s="32">
        <v>0.97416822917126911</v>
      </c>
      <c r="C597" s="32">
        <f t="shared" si="113"/>
        <v>187</v>
      </c>
      <c r="D597" t="str">
        <f>LOOKUP(B597,'Info Sheet'!$L$2:$L$3,'Info Sheet'!$J$2:$J$3)</f>
        <v>Non-Rainy</v>
      </c>
      <c r="E597">
        <f>IF(D597='Info Sheet'!$J$3,'Info Sheet'!$M$3,'Info Sheet'!$M$2)</f>
        <v>1</v>
      </c>
      <c r="F597">
        <f>ROUNDDOWN(IF((C597*E597)&gt;'Info Sheet'!$B$21,'Info Sheet'!$B$21,(C597*E597)),0)</f>
        <v>187</v>
      </c>
      <c r="G597">
        <f t="shared" si="116"/>
        <v>4272.95</v>
      </c>
      <c r="H597">
        <f t="shared" si="105"/>
        <v>3312.95</v>
      </c>
      <c r="M597" s="44">
        <v>544</v>
      </c>
      <c r="N597" s="32">
        <v>0.9840613357177429</v>
      </c>
      <c r="O597" s="32">
        <f t="shared" si="106"/>
        <v>206</v>
      </c>
      <c r="P597" t="str">
        <f>LOOKUP(N597,'Info Sheet'!$L$2:$L$3,'Info Sheet'!$J$2:$J$3)</f>
        <v>Non-Rainy</v>
      </c>
      <c r="Q597">
        <f>IF(P597='Info Sheet'!$J$3,'Info Sheet'!$M$3,'Info Sheet'!$M$2)</f>
        <v>1</v>
      </c>
      <c r="R597">
        <f>ROUNDDOWN(IF((O597*Q597)&gt;'Info Sheet'!$B$21,'Info Sheet'!$B$21,(O597*Q597)),0)</f>
        <v>188</v>
      </c>
      <c r="S597">
        <f t="shared" si="107"/>
        <v>4295.8</v>
      </c>
      <c r="T597">
        <f t="shared" si="108"/>
        <v>3335.8</v>
      </c>
      <c r="Y597" s="44">
        <v>544</v>
      </c>
      <c r="Z597" s="32">
        <v>0.38133626284390765</v>
      </c>
      <c r="AA597" s="32">
        <f t="shared" si="114"/>
        <v>181</v>
      </c>
      <c r="AB597" t="str">
        <f>LOOKUP(Z597,'Info Sheet'!$L$2:$L$3,'Info Sheet'!$J$2:$J$3)</f>
        <v>Rainy, p</v>
      </c>
      <c r="AC597">
        <f>IF(AB597='Info Sheet'!$J$3,'Info Sheet'!$M$3,'Info Sheet'!$M$2)</f>
        <v>0.7</v>
      </c>
      <c r="AD597">
        <f>ROUNDDOWN(IF((AA597*AC597)&gt;'Info Sheet'!$B$21,'Info Sheet'!$B$21,(AA597*AC597)),0)</f>
        <v>126</v>
      </c>
      <c r="AE597">
        <f t="shared" si="109"/>
        <v>2879.1000000000004</v>
      </c>
      <c r="AF597">
        <f t="shared" si="110"/>
        <v>1919.1000000000004</v>
      </c>
      <c r="AK597" s="44">
        <v>544</v>
      </c>
      <c r="AL597" s="51">
        <v>0.40500518000000002</v>
      </c>
      <c r="AM597" s="32">
        <f t="shared" si="115"/>
        <v>162</v>
      </c>
      <c r="AN597" t="str">
        <f>LOOKUP(AL597,'Info Sheet'!$L$2:$L$3,'Info Sheet'!$J$2:$J$3)</f>
        <v>Non-Rainy</v>
      </c>
      <c r="AO597">
        <f>IF(AN597='Info Sheet'!$J$3,'Info Sheet'!$M$3,'Info Sheet'!$M$2)</f>
        <v>1</v>
      </c>
      <c r="AP597">
        <f>ROUNDDOWN(IF((AM597*AO597)&gt;'Info Sheet'!$B$21,'Info Sheet'!$B$21,(AM597*AO597)),0)</f>
        <v>162</v>
      </c>
      <c r="AQ597">
        <f t="shared" si="111"/>
        <v>3701.7000000000003</v>
      </c>
      <c r="AR597">
        <f t="shared" si="112"/>
        <v>2741.7000000000003</v>
      </c>
    </row>
    <row r="598" spans="1:44">
      <c r="A598" s="44">
        <v>545</v>
      </c>
      <c r="B598" s="32">
        <v>0.37840129187279592</v>
      </c>
      <c r="C598" s="32">
        <f t="shared" si="113"/>
        <v>151</v>
      </c>
      <c r="D598" t="str">
        <f>LOOKUP(B598,'Info Sheet'!$L$2:$L$3,'Info Sheet'!$J$2:$J$3)</f>
        <v>Rainy, p</v>
      </c>
      <c r="E598">
        <f>IF(D598='Info Sheet'!$J$3,'Info Sheet'!$M$3,'Info Sheet'!$M$2)</f>
        <v>0.7</v>
      </c>
      <c r="F598">
        <f>ROUNDDOWN(IF((C598*E598)&gt;'Info Sheet'!$B$21,'Info Sheet'!$B$21,(C598*E598)),0)</f>
        <v>105</v>
      </c>
      <c r="G598">
        <f t="shared" si="116"/>
        <v>2399.25</v>
      </c>
      <c r="H598">
        <f t="shared" si="105"/>
        <v>1439.25</v>
      </c>
      <c r="M598" s="44">
        <v>545</v>
      </c>
      <c r="N598" s="32">
        <v>0.30325467054543309</v>
      </c>
      <c r="O598" s="32">
        <f t="shared" si="106"/>
        <v>162</v>
      </c>
      <c r="P598" t="str">
        <f>LOOKUP(N598,'Info Sheet'!$L$2:$L$3,'Info Sheet'!$J$2:$J$3)</f>
        <v>Rainy, p</v>
      </c>
      <c r="Q598">
        <f>IF(P598='Info Sheet'!$J$3,'Info Sheet'!$M$3,'Info Sheet'!$M$2)</f>
        <v>0.7</v>
      </c>
      <c r="R598">
        <f>ROUNDDOWN(IF((O598*Q598)&gt;'Info Sheet'!$B$21,'Info Sheet'!$B$21,(O598*Q598)),0)</f>
        <v>113</v>
      </c>
      <c r="S598">
        <f t="shared" si="107"/>
        <v>2582.0500000000002</v>
      </c>
      <c r="T598">
        <f t="shared" si="108"/>
        <v>1622.0500000000002</v>
      </c>
      <c r="Y598" s="44">
        <v>545</v>
      </c>
      <c r="Z598" s="32">
        <v>0.40604678132432204</v>
      </c>
      <c r="AA598" s="32">
        <f t="shared" si="114"/>
        <v>182</v>
      </c>
      <c r="AB598" t="str">
        <f>LOOKUP(Z598,'Info Sheet'!$L$2:$L$3,'Info Sheet'!$J$2:$J$3)</f>
        <v>Non-Rainy</v>
      </c>
      <c r="AC598">
        <f>IF(AB598='Info Sheet'!$J$3,'Info Sheet'!$M$3,'Info Sheet'!$M$2)</f>
        <v>1</v>
      </c>
      <c r="AD598">
        <f>ROUNDDOWN(IF((AA598*AC598)&gt;'Info Sheet'!$B$21,'Info Sheet'!$B$21,(AA598*AC598)),0)</f>
        <v>182</v>
      </c>
      <c r="AE598">
        <f t="shared" si="109"/>
        <v>4158.7</v>
      </c>
      <c r="AF598">
        <f t="shared" si="110"/>
        <v>3198.7</v>
      </c>
      <c r="AK598" s="44">
        <v>545</v>
      </c>
      <c r="AL598" s="51">
        <v>0.94471627000000002</v>
      </c>
      <c r="AM598" s="32">
        <f t="shared" si="115"/>
        <v>192</v>
      </c>
      <c r="AN598" t="str">
        <f>LOOKUP(AL598,'Info Sheet'!$L$2:$L$3,'Info Sheet'!$J$2:$J$3)</f>
        <v>Non-Rainy</v>
      </c>
      <c r="AO598">
        <f>IF(AN598='Info Sheet'!$J$3,'Info Sheet'!$M$3,'Info Sheet'!$M$2)</f>
        <v>1</v>
      </c>
      <c r="AP598">
        <f>ROUNDDOWN(IF((AM598*AO598)&gt;'Info Sheet'!$B$21,'Info Sheet'!$B$21,(AM598*AO598)),0)</f>
        <v>188</v>
      </c>
      <c r="AQ598">
        <f t="shared" si="111"/>
        <v>4295.8</v>
      </c>
      <c r="AR598">
        <f t="shared" si="112"/>
        <v>3335.8</v>
      </c>
    </row>
    <row r="599" spans="1:44">
      <c r="A599" s="44">
        <v>546</v>
      </c>
      <c r="B599" s="32">
        <v>0.63422164666212011</v>
      </c>
      <c r="C599" s="32">
        <f t="shared" si="113"/>
        <v>161</v>
      </c>
      <c r="D599" t="str">
        <f>LOOKUP(B599,'Info Sheet'!$L$2:$L$3,'Info Sheet'!$J$2:$J$3)</f>
        <v>Non-Rainy</v>
      </c>
      <c r="E599">
        <f>IF(D599='Info Sheet'!$J$3,'Info Sheet'!$M$3,'Info Sheet'!$M$2)</f>
        <v>1</v>
      </c>
      <c r="F599">
        <f>ROUNDDOWN(IF((C599*E599)&gt;'Info Sheet'!$B$21,'Info Sheet'!$B$21,(C599*E599)),0)</f>
        <v>161</v>
      </c>
      <c r="G599">
        <f t="shared" si="116"/>
        <v>3678.8500000000004</v>
      </c>
      <c r="H599">
        <f t="shared" si="105"/>
        <v>2718.8500000000004</v>
      </c>
      <c r="M599" s="44">
        <v>546</v>
      </c>
      <c r="N599" s="32">
        <v>0.88214198053093829</v>
      </c>
      <c r="O599" s="32">
        <f t="shared" si="106"/>
        <v>190</v>
      </c>
      <c r="P599" t="str">
        <f>LOOKUP(N599,'Info Sheet'!$L$2:$L$3,'Info Sheet'!$J$2:$J$3)</f>
        <v>Non-Rainy</v>
      </c>
      <c r="Q599">
        <f>IF(P599='Info Sheet'!$J$3,'Info Sheet'!$M$3,'Info Sheet'!$M$2)</f>
        <v>1</v>
      </c>
      <c r="R599">
        <f>ROUNDDOWN(IF((O599*Q599)&gt;'Info Sheet'!$B$21,'Info Sheet'!$B$21,(O599*Q599)),0)</f>
        <v>188</v>
      </c>
      <c r="S599">
        <f t="shared" si="107"/>
        <v>4295.8</v>
      </c>
      <c r="T599">
        <f t="shared" si="108"/>
        <v>3335.8</v>
      </c>
      <c r="Y599" s="44">
        <v>546</v>
      </c>
      <c r="Z599" s="32">
        <v>0.4323767195227699</v>
      </c>
      <c r="AA599" s="32">
        <f t="shared" si="114"/>
        <v>183</v>
      </c>
      <c r="AB599" t="str">
        <f>LOOKUP(Z599,'Info Sheet'!$L$2:$L$3,'Info Sheet'!$J$2:$J$3)</f>
        <v>Non-Rainy</v>
      </c>
      <c r="AC599">
        <f>IF(AB599='Info Sheet'!$J$3,'Info Sheet'!$M$3,'Info Sheet'!$M$2)</f>
        <v>1</v>
      </c>
      <c r="AD599">
        <f>ROUNDDOWN(IF((AA599*AC599)&gt;'Info Sheet'!$B$21,'Info Sheet'!$B$21,(AA599*AC599)),0)</f>
        <v>183</v>
      </c>
      <c r="AE599">
        <f t="shared" si="109"/>
        <v>4181.55</v>
      </c>
      <c r="AF599">
        <f t="shared" si="110"/>
        <v>3221.55</v>
      </c>
      <c r="AK599" s="44">
        <v>546</v>
      </c>
      <c r="AL599" s="51">
        <v>0.71366337999999996</v>
      </c>
      <c r="AM599" s="32">
        <f t="shared" si="115"/>
        <v>175</v>
      </c>
      <c r="AN599" t="str">
        <f>LOOKUP(AL599,'Info Sheet'!$L$2:$L$3,'Info Sheet'!$J$2:$J$3)</f>
        <v>Non-Rainy</v>
      </c>
      <c r="AO599">
        <f>IF(AN599='Info Sheet'!$J$3,'Info Sheet'!$M$3,'Info Sheet'!$M$2)</f>
        <v>1</v>
      </c>
      <c r="AP599">
        <f>ROUNDDOWN(IF((AM599*AO599)&gt;'Info Sheet'!$B$21,'Info Sheet'!$B$21,(AM599*AO599)),0)</f>
        <v>175</v>
      </c>
      <c r="AQ599">
        <f t="shared" si="111"/>
        <v>3998.7500000000005</v>
      </c>
      <c r="AR599">
        <f t="shared" si="112"/>
        <v>3038.7500000000005</v>
      </c>
    </row>
    <row r="600" spans="1:44">
      <c r="A600" s="44">
        <v>547</v>
      </c>
      <c r="B600" s="32">
        <v>0.94019795367288372</v>
      </c>
      <c r="C600" s="32">
        <f t="shared" si="113"/>
        <v>180</v>
      </c>
      <c r="D600" t="str">
        <f>LOOKUP(B600,'Info Sheet'!$L$2:$L$3,'Info Sheet'!$J$2:$J$3)</f>
        <v>Non-Rainy</v>
      </c>
      <c r="E600">
        <f>IF(D600='Info Sheet'!$J$3,'Info Sheet'!$M$3,'Info Sheet'!$M$2)</f>
        <v>1</v>
      </c>
      <c r="F600">
        <f>ROUNDDOWN(IF((C600*E600)&gt;'Info Sheet'!$B$21,'Info Sheet'!$B$21,(C600*E600)),0)</f>
        <v>180</v>
      </c>
      <c r="G600">
        <f t="shared" si="116"/>
        <v>4113</v>
      </c>
      <c r="H600">
        <f t="shared" si="105"/>
        <v>3153</v>
      </c>
      <c r="M600" s="44">
        <v>547</v>
      </c>
      <c r="N600" s="32">
        <v>0.94560428611404701</v>
      </c>
      <c r="O600" s="32">
        <f t="shared" si="106"/>
        <v>197</v>
      </c>
      <c r="P600" t="str">
        <f>LOOKUP(N600,'Info Sheet'!$L$2:$L$3,'Info Sheet'!$J$2:$J$3)</f>
        <v>Non-Rainy</v>
      </c>
      <c r="Q600">
        <f>IF(P600='Info Sheet'!$J$3,'Info Sheet'!$M$3,'Info Sheet'!$M$2)</f>
        <v>1</v>
      </c>
      <c r="R600">
        <f>ROUNDDOWN(IF((O600*Q600)&gt;'Info Sheet'!$B$21,'Info Sheet'!$B$21,(O600*Q600)),0)</f>
        <v>188</v>
      </c>
      <c r="S600">
        <f t="shared" si="107"/>
        <v>4295.8</v>
      </c>
      <c r="T600">
        <f t="shared" si="108"/>
        <v>3335.8</v>
      </c>
      <c r="Y600" s="44">
        <v>547</v>
      </c>
      <c r="Z600" s="32">
        <v>0.89002265765882993</v>
      </c>
      <c r="AA600" s="32">
        <f t="shared" si="114"/>
        <v>208</v>
      </c>
      <c r="AB600" t="str">
        <f>LOOKUP(Z600,'Info Sheet'!$L$2:$L$3,'Info Sheet'!$J$2:$J$3)</f>
        <v>Non-Rainy</v>
      </c>
      <c r="AC600">
        <f>IF(AB600='Info Sheet'!$J$3,'Info Sheet'!$M$3,'Info Sheet'!$M$2)</f>
        <v>1</v>
      </c>
      <c r="AD600">
        <f>ROUNDDOWN(IF((AA600*AC600)&gt;'Info Sheet'!$B$21,'Info Sheet'!$B$21,(AA600*AC600)),0)</f>
        <v>188</v>
      </c>
      <c r="AE600">
        <f t="shared" si="109"/>
        <v>4295.8</v>
      </c>
      <c r="AF600">
        <f t="shared" si="110"/>
        <v>3335.8</v>
      </c>
      <c r="AK600" s="44">
        <v>547</v>
      </c>
      <c r="AL600" s="51">
        <v>0.21992916000000001</v>
      </c>
      <c r="AM600" s="32">
        <f t="shared" si="115"/>
        <v>153</v>
      </c>
      <c r="AN600" t="str">
        <f>LOOKUP(AL600,'Info Sheet'!$L$2:$L$3,'Info Sheet'!$J$2:$J$3)</f>
        <v>Rainy, p</v>
      </c>
      <c r="AO600">
        <f>IF(AN600='Info Sheet'!$J$3,'Info Sheet'!$M$3,'Info Sheet'!$M$2)</f>
        <v>0.7</v>
      </c>
      <c r="AP600">
        <f>ROUNDDOWN(IF((AM600*AO600)&gt;'Info Sheet'!$B$21,'Info Sheet'!$B$21,(AM600*AO600)),0)</f>
        <v>107</v>
      </c>
      <c r="AQ600">
        <f t="shared" si="111"/>
        <v>2444.9500000000003</v>
      </c>
      <c r="AR600">
        <f t="shared" si="112"/>
        <v>1484.9500000000003</v>
      </c>
    </row>
    <row r="601" spans="1:44">
      <c r="A601" s="44">
        <v>548</v>
      </c>
      <c r="B601" s="32">
        <v>7.7851243348805776E-2</v>
      </c>
      <c r="C601" s="32">
        <f t="shared" si="113"/>
        <v>133</v>
      </c>
      <c r="D601" t="str">
        <f>LOOKUP(B601,'Info Sheet'!$L$2:$L$3,'Info Sheet'!$J$2:$J$3)</f>
        <v>Rainy, p</v>
      </c>
      <c r="E601">
        <f>IF(D601='Info Sheet'!$J$3,'Info Sheet'!$M$3,'Info Sheet'!$M$2)</f>
        <v>0.7</v>
      </c>
      <c r="F601">
        <f>ROUNDDOWN(IF((C601*E601)&gt;'Info Sheet'!$B$21,'Info Sheet'!$B$21,(C601*E601)),0)</f>
        <v>93</v>
      </c>
      <c r="G601">
        <f t="shared" si="116"/>
        <v>2125.0500000000002</v>
      </c>
      <c r="H601">
        <f t="shared" si="105"/>
        <v>1165.0500000000002</v>
      </c>
      <c r="M601" s="44">
        <v>548</v>
      </c>
      <c r="N601" s="32">
        <v>0.5967505666617885</v>
      </c>
      <c r="O601" s="32">
        <f t="shared" si="106"/>
        <v>175</v>
      </c>
      <c r="P601" t="str">
        <f>LOOKUP(N601,'Info Sheet'!$L$2:$L$3,'Info Sheet'!$J$2:$J$3)</f>
        <v>Non-Rainy</v>
      </c>
      <c r="Q601">
        <f>IF(P601='Info Sheet'!$J$3,'Info Sheet'!$M$3,'Info Sheet'!$M$2)</f>
        <v>1</v>
      </c>
      <c r="R601">
        <f>ROUNDDOWN(IF((O601*Q601)&gt;'Info Sheet'!$B$21,'Info Sheet'!$B$21,(O601*Q601)),0)</f>
        <v>175</v>
      </c>
      <c r="S601">
        <f t="shared" si="107"/>
        <v>3998.7500000000005</v>
      </c>
      <c r="T601">
        <f t="shared" si="108"/>
        <v>3038.7500000000005</v>
      </c>
      <c r="Y601" s="44">
        <v>548</v>
      </c>
      <c r="Z601" s="32">
        <v>0.59282301399812742</v>
      </c>
      <c r="AA601" s="32">
        <f t="shared" si="114"/>
        <v>190</v>
      </c>
      <c r="AB601" t="str">
        <f>LOOKUP(Z601,'Info Sheet'!$L$2:$L$3,'Info Sheet'!$J$2:$J$3)</f>
        <v>Non-Rainy</v>
      </c>
      <c r="AC601">
        <f>IF(AB601='Info Sheet'!$J$3,'Info Sheet'!$M$3,'Info Sheet'!$M$2)</f>
        <v>1</v>
      </c>
      <c r="AD601">
        <f>ROUNDDOWN(IF((AA601*AC601)&gt;'Info Sheet'!$B$21,'Info Sheet'!$B$21,(AA601*AC601)),0)</f>
        <v>188</v>
      </c>
      <c r="AE601">
        <f t="shared" si="109"/>
        <v>4295.8</v>
      </c>
      <c r="AF601">
        <f t="shared" si="110"/>
        <v>3335.8</v>
      </c>
      <c r="AK601" s="44">
        <v>548</v>
      </c>
      <c r="AL601" s="51">
        <v>0.39105822000000001</v>
      </c>
      <c r="AM601" s="32">
        <f t="shared" si="115"/>
        <v>161</v>
      </c>
      <c r="AN601" t="str">
        <f>LOOKUP(AL601,'Info Sheet'!$L$2:$L$3,'Info Sheet'!$J$2:$J$3)</f>
        <v>Rainy, p</v>
      </c>
      <c r="AO601">
        <f>IF(AN601='Info Sheet'!$J$3,'Info Sheet'!$M$3,'Info Sheet'!$M$2)</f>
        <v>0.7</v>
      </c>
      <c r="AP601">
        <f>ROUNDDOWN(IF((AM601*AO601)&gt;'Info Sheet'!$B$21,'Info Sheet'!$B$21,(AM601*AO601)),0)</f>
        <v>112</v>
      </c>
      <c r="AQ601">
        <f t="shared" si="111"/>
        <v>2559.2000000000003</v>
      </c>
      <c r="AR601">
        <f t="shared" si="112"/>
        <v>1599.2000000000003</v>
      </c>
    </row>
    <row r="602" spans="1:44">
      <c r="A602" s="44">
        <v>549</v>
      </c>
      <c r="B602" s="32">
        <v>0.68294018605813067</v>
      </c>
      <c r="C602" s="32">
        <f t="shared" si="113"/>
        <v>163</v>
      </c>
      <c r="D602" t="str">
        <f>LOOKUP(B602,'Info Sheet'!$L$2:$L$3,'Info Sheet'!$J$2:$J$3)</f>
        <v>Non-Rainy</v>
      </c>
      <c r="E602">
        <f>IF(D602='Info Sheet'!$J$3,'Info Sheet'!$M$3,'Info Sheet'!$M$2)</f>
        <v>1</v>
      </c>
      <c r="F602">
        <f>ROUNDDOWN(IF((C602*E602)&gt;'Info Sheet'!$B$21,'Info Sheet'!$B$21,(C602*E602)),0)</f>
        <v>163</v>
      </c>
      <c r="G602">
        <f t="shared" si="116"/>
        <v>3724.55</v>
      </c>
      <c r="H602">
        <f t="shared" si="105"/>
        <v>2764.55</v>
      </c>
      <c r="M602" s="44">
        <v>549</v>
      </c>
      <c r="N602" s="32">
        <v>0.23618298657227099</v>
      </c>
      <c r="O602" s="32">
        <f t="shared" si="106"/>
        <v>159</v>
      </c>
      <c r="P602" t="str">
        <f>LOOKUP(N602,'Info Sheet'!$L$2:$L$3,'Info Sheet'!$J$2:$J$3)</f>
        <v>Rainy, p</v>
      </c>
      <c r="Q602">
        <f>IF(P602='Info Sheet'!$J$3,'Info Sheet'!$M$3,'Info Sheet'!$M$2)</f>
        <v>0.7</v>
      </c>
      <c r="R602">
        <f>ROUNDDOWN(IF((O602*Q602)&gt;'Info Sheet'!$B$21,'Info Sheet'!$B$21,(O602*Q602)),0)</f>
        <v>111</v>
      </c>
      <c r="S602">
        <f t="shared" si="107"/>
        <v>2536.3500000000004</v>
      </c>
      <c r="T602">
        <f t="shared" si="108"/>
        <v>1576.3500000000004</v>
      </c>
      <c r="Y602" s="44">
        <v>549</v>
      </c>
      <c r="Z602" s="32">
        <v>0.47952969034168125</v>
      </c>
      <c r="AA602" s="32">
        <f t="shared" si="114"/>
        <v>185</v>
      </c>
      <c r="AB602" t="str">
        <f>LOOKUP(Z602,'Info Sheet'!$L$2:$L$3,'Info Sheet'!$J$2:$J$3)</f>
        <v>Non-Rainy</v>
      </c>
      <c r="AC602">
        <f>IF(AB602='Info Sheet'!$J$3,'Info Sheet'!$M$3,'Info Sheet'!$M$2)</f>
        <v>1</v>
      </c>
      <c r="AD602">
        <f>ROUNDDOWN(IF((AA602*AC602)&gt;'Info Sheet'!$B$21,'Info Sheet'!$B$21,(AA602*AC602)),0)</f>
        <v>185</v>
      </c>
      <c r="AE602">
        <f t="shared" si="109"/>
        <v>4227.25</v>
      </c>
      <c r="AF602">
        <f t="shared" si="110"/>
        <v>3267.25</v>
      </c>
      <c r="AK602" s="44">
        <v>549</v>
      </c>
      <c r="AL602" s="51">
        <v>0.62681019000000004</v>
      </c>
      <c r="AM602" s="32">
        <f t="shared" si="115"/>
        <v>171</v>
      </c>
      <c r="AN602" t="str">
        <f>LOOKUP(AL602,'Info Sheet'!$L$2:$L$3,'Info Sheet'!$J$2:$J$3)</f>
        <v>Non-Rainy</v>
      </c>
      <c r="AO602">
        <f>IF(AN602='Info Sheet'!$J$3,'Info Sheet'!$M$3,'Info Sheet'!$M$2)</f>
        <v>1</v>
      </c>
      <c r="AP602">
        <f>ROUNDDOWN(IF((AM602*AO602)&gt;'Info Sheet'!$B$21,'Info Sheet'!$B$21,(AM602*AO602)),0)</f>
        <v>171</v>
      </c>
      <c r="AQ602">
        <f t="shared" si="111"/>
        <v>3907.3500000000004</v>
      </c>
      <c r="AR602">
        <f t="shared" si="112"/>
        <v>2947.3500000000004</v>
      </c>
    </row>
    <row r="603" spans="1:44">
      <c r="A603" s="44">
        <v>550</v>
      </c>
      <c r="B603" s="32">
        <v>0.628398476924933</v>
      </c>
      <c r="C603" s="32">
        <f t="shared" si="113"/>
        <v>161</v>
      </c>
      <c r="D603" t="str">
        <f>LOOKUP(B603,'Info Sheet'!$L$2:$L$3,'Info Sheet'!$J$2:$J$3)</f>
        <v>Non-Rainy</v>
      </c>
      <c r="E603">
        <f>IF(D603='Info Sheet'!$J$3,'Info Sheet'!$M$3,'Info Sheet'!$M$2)</f>
        <v>1</v>
      </c>
      <c r="F603">
        <f>ROUNDDOWN(IF((C603*E603)&gt;'Info Sheet'!$B$21,'Info Sheet'!$B$21,(C603*E603)),0)</f>
        <v>161</v>
      </c>
      <c r="G603">
        <f t="shared" si="116"/>
        <v>3678.8500000000004</v>
      </c>
      <c r="H603">
        <f t="shared" si="105"/>
        <v>2718.8500000000004</v>
      </c>
      <c r="M603" s="44">
        <v>550</v>
      </c>
      <c r="N603" s="32">
        <v>0.65868741448043755</v>
      </c>
      <c r="O603" s="32">
        <f t="shared" si="106"/>
        <v>177</v>
      </c>
      <c r="P603" t="str">
        <f>LOOKUP(N603,'Info Sheet'!$L$2:$L$3,'Info Sheet'!$J$2:$J$3)</f>
        <v>Non-Rainy</v>
      </c>
      <c r="Q603">
        <f>IF(P603='Info Sheet'!$J$3,'Info Sheet'!$M$3,'Info Sheet'!$M$2)</f>
        <v>1</v>
      </c>
      <c r="R603">
        <f>ROUNDDOWN(IF((O603*Q603)&gt;'Info Sheet'!$B$21,'Info Sheet'!$B$21,(O603*Q603)),0)</f>
        <v>177</v>
      </c>
      <c r="S603">
        <f t="shared" si="107"/>
        <v>4044.4500000000003</v>
      </c>
      <c r="T603">
        <f t="shared" si="108"/>
        <v>3084.4500000000003</v>
      </c>
      <c r="Y603" s="44">
        <v>550</v>
      </c>
      <c r="Z603" s="32">
        <v>0.18917764971047646</v>
      </c>
      <c r="AA603" s="32">
        <f t="shared" si="114"/>
        <v>170</v>
      </c>
      <c r="AB603" t="str">
        <f>LOOKUP(Z603,'Info Sheet'!$L$2:$L$3,'Info Sheet'!$J$2:$J$3)</f>
        <v>Rainy, p</v>
      </c>
      <c r="AC603">
        <f>IF(AB603='Info Sheet'!$J$3,'Info Sheet'!$M$3,'Info Sheet'!$M$2)</f>
        <v>0.7</v>
      </c>
      <c r="AD603">
        <f>ROUNDDOWN(IF((AA603*AC603)&gt;'Info Sheet'!$B$21,'Info Sheet'!$B$21,(AA603*AC603)),0)</f>
        <v>119</v>
      </c>
      <c r="AE603">
        <f t="shared" si="109"/>
        <v>2719.15</v>
      </c>
      <c r="AF603">
        <f t="shared" si="110"/>
        <v>1759.15</v>
      </c>
      <c r="AK603" s="44">
        <v>550</v>
      </c>
      <c r="AL603" s="51">
        <v>0.17175851</v>
      </c>
      <c r="AM603" s="32">
        <f t="shared" si="115"/>
        <v>150</v>
      </c>
      <c r="AN603" t="str">
        <f>LOOKUP(AL603,'Info Sheet'!$L$2:$L$3,'Info Sheet'!$J$2:$J$3)</f>
        <v>Rainy, p</v>
      </c>
      <c r="AO603">
        <f>IF(AN603='Info Sheet'!$J$3,'Info Sheet'!$M$3,'Info Sheet'!$M$2)</f>
        <v>0.7</v>
      </c>
      <c r="AP603">
        <f>ROUNDDOWN(IF((AM603*AO603)&gt;'Info Sheet'!$B$21,'Info Sheet'!$B$21,(AM603*AO603)),0)</f>
        <v>105</v>
      </c>
      <c r="AQ603">
        <f t="shared" si="111"/>
        <v>2399.25</v>
      </c>
      <c r="AR603">
        <f t="shared" si="112"/>
        <v>1439.25</v>
      </c>
    </row>
    <row r="604" spans="1:44">
      <c r="A604" s="44">
        <v>551</v>
      </c>
      <c r="B604" s="32">
        <v>0.54471911543212592</v>
      </c>
      <c r="C604" s="32">
        <f t="shared" si="113"/>
        <v>157</v>
      </c>
      <c r="D604" t="str">
        <f>LOOKUP(B604,'Info Sheet'!$L$2:$L$3,'Info Sheet'!$J$2:$J$3)</f>
        <v>Non-Rainy</v>
      </c>
      <c r="E604">
        <f>IF(D604='Info Sheet'!$J$3,'Info Sheet'!$M$3,'Info Sheet'!$M$2)</f>
        <v>1</v>
      </c>
      <c r="F604">
        <f>ROUNDDOWN(IF((C604*E604)&gt;'Info Sheet'!$B$21,'Info Sheet'!$B$21,(C604*E604)),0)</f>
        <v>157</v>
      </c>
      <c r="G604">
        <f t="shared" si="116"/>
        <v>3587.4500000000003</v>
      </c>
      <c r="H604">
        <f t="shared" si="105"/>
        <v>2627.4500000000003</v>
      </c>
      <c r="M604" s="44">
        <v>551</v>
      </c>
      <c r="N604" s="32">
        <v>0.32590932043822662</v>
      </c>
      <c r="O604" s="32">
        <f t="shared" si="106"/>
        <v>163</v>
      </c>
      <c r="P604" t="str">
        <f>LOOKUP(N604,'Info Sheet'!$L$2:$L$3,'Info Sheet'!$J$2:$J$3)</f>
        <v>Rainy, p</v>
      </c>
      <c r="Q604">
        <f>IF(P604='Info Sheet'!$J$3,'Info Sheet'!$M$3,'Info Sheet'!$M$2)</f>
        <v>0.7</v>
      </c>
      <c r="R604">
        <f>ROUNDDOWN(IF((O604*Q604)&gt;'Info Sheet'!$B$21,'Info Sheet'!$B$21,(O604*Q604)),0)</f>
        <v>114</v>
      </c>
      <c r="S604">
        <f t="shared" si="107"/>
        <v>2604.9</v>
      </c>
      <c r="T604">
        <f t="shared" si="108"/>
        <v>1644.9</v>
      </c>
      <c r="Y604" s="44">
        <v>551</v>
      </c>
      <c r="Z604" s="32">
        <v>0.44902587991604759</v>
      </c>
      <c r="AA604" s="32">
        <f t="shared" si="114"/>
        <v>184</v>
      </c>
      <c r="AB604" t="str">
        <f>LOOKUP(Z604,'Info Sheet'!$L$2:$L$3,'Info Sheet'!$J$2:$J$3)</f>
        <v>Non-Rainy</v>
      </c>
      <c r="AC604">
        <f>IF(AB604='Info Sheet'!$J$3,'Info Sheet'!$M$3,'Info Sheet'!$M$2)</f>
        <v>1</v>
      </c>
      <c r="AD604">
        <f>ROUNDDOWN(IF((AA604*AC604)&gt;'Info Sheet'!$B$21,'Info Sheet'!$B$21,(AA604*AC604)),0)</f>
        <v>184</v>
      </c>
      <c r="AE604">
        <f t="shared" si="109"/>
        <v>4204.4000000000005</v>
      </c>
      <c r="AF604">
        <f t="shared" si="110"/>
        <v>3244.4000000000005</v>
      </c>
      <c r="AK604" s="44">
        <v>551</v>
      </c>
      <c r="AL604" s="51">
        <v>0.61128503999999995</v>
      </c>
      <c r="AM604" s="32">
        <f t="shared" si="115"/>
        <v>171</v>
      </c>
      <c r="AN604" t="str">
        <f>LOOKUP(AL604,'Info Sheet'!$L$2:$L$3,'Info Sheet'!$J$2:$J$3)</f>
        <v>Non-Rainy</v>
      </c>
      <c r="AO604">
        <f>IF(AN604='Info Sheet'!$J$3,'Info Sheet'!$M$3,'Info Sheet'!$M$2)</f>
        <v>1</v>
      </c>
      <c r="AP604">
        <f>ROUNDDOWN(IF((AM604*AO604)&gt;'Info Sheet'!$B$21,'Info Sheet'!$B$21,(AM604*AO604)),0)</f>
        <v>171</v>
      </c>
      <c r="AQ604">
        <f t="shared" si="111"/>
        <v>3907.3500000000004</v>
      </c>
      <c r="AR604">
        <f t="shared" si="112"/>
        <v>2947.3500000000004</v>
      </c>
    </row>
    <row r="605" spans="1:44">
      <c r="A605" s="44">
        <v>552</v>
      </c>
      <c r="B605" s="32">
        <v>0.67429469044093304</v>
      </c>
      <c r="C605" s="32">
        <f t="shared" si="113"/>
        <v>163</v>
      </c>
      <c r="D605" t="str">
        <f>LOOKUP(B605,'Info Sheet'!$L$2:$L$3,'Info Sheet'!$J$2:$J$3)</f>
        <v>Non-Rainy</v>
      </c>
      <c r="E605">
        <f>IF(D605='Info Sheet'!$J$3,'Info Sheet'!$M$3,'Info Sheet'!$M$2)</f>
        <v>1</v>
      </c>
      <c r="F605">
        <f>ROUNDDOWN(IF((C605*E605)&gt;'Info Sheet'!$B$21,'Info Sheet'!$B$21,(C605*E605)),0)</f>
        <v>163</v>
      </c>
      <c r="G605">
        <f t="shared" si="116"/>
        <v>3724.55</v>
      </c>
      <c r="H605">
        <f t="shared" si="105"/>
        <v>2764.55</v>
      </c>
      <c r="M605" s="44">
        <v>552</v>
      </c>
      <c r="N605" s="32">
        <v>0.34166394208749318</v>
      </c>
      <c r="O605" s="32">
        <f t="shared" si="106"/>
        <v>164</v>
      </c>
      <c r="P605" t="str">
        <f>LOOKUP(N605,'Info Sheet'!$L$2:$L$3,'Info Sheet'!$J$2:$J$3)</f>
        <v>Rainy, p</v>
      </c>
      <c r="Q605">
        <f>IF(P605='Info Sheet'!$J$3,'Info Sheet'!$M$3,'Info Sheet'!$M$2)</f>
        <v>0.7</v>
      </c>
      <c r="R605">
        <f>ROUNDDOWN(IF((O605*Q605)&gt;'Info Sheet'!$B$21,'Info Sheet'!$B$21,(O605*Q605)),0)</f>
        <v>114</v>
      </c>
      <c r="S605">
        <f t="shared" si="107"/>
        <v>2604.9</v>
      </c>
      <c r="T605">
        <f t="shared" si="108"/>
        <v>1644.9</v>
      </c>
      <c r="Y605" s="44">
        <v>552</v>
      </c>
      <c r="Z605" s="32">
        <v>0.54036593538123323</v>
      </c>
      <c r="AA605" s="32">
        <f t="shared" si="114"/>
        <v>188</v>
      </c>
      <c r="AB605" t="str">
        <f>LOOKUP(Z605,'Info Sheet'!$L$2:$L$3,'Info Sheet'!$J$2:$J$3)</f>
        <v>Non-Rainy</v>
      </c>
      <c r="AC605">
        <f>IF(AB605='Info Sheet'!$J$3,'Info Sheet'!$M$3,'Info Sheet'!$M$2)</f>
        <v>1</v>
      </c>
      <c r="AD605">
        <f>ROUNDDOWN(IF((AA605*AC605)&gt;'Info Sheet'!$B$21,'Info Sheet'!$B$21,(AA605*AC605)),0)</f>
        <v>188</v>
      </c>
      <c r="AE605">
        <f t="shared" si="109"/>
        <v>4295.8</v>
      </c>
      <c r="AF605">
        <f t="shared" si="110"/>
        <v>3335.8</v>
      </c>
      <c r="AK605" s="44">
        <v>552</v>
      </c>
      <c r="AL605" s="51">
        <v>0.31629971000000001</v>
      </c>
      <c r="AM605" s="32">
        <f t="shared" si="115"/>
        <v>158</v>
      </c>
      <c r="AN605" t="str">
        <f>LOOKUP(AL605,'Info Sheet'!$L$2:$L$3,'Info Sheet'!$J$2:$J$3)</f>
        <v>Rainy, p</v>
      </c>
      <c r="AO605">
        <f>IF(AN605='Info Sheet'!$J$3,'Info Sheet'!$M$3,'Info Sheet'!$M$2)</f>
        <v>0.7</v>
      </c>
      <c r="AP605">
        <f>ROUNDDOWN(IF((AM605*AO605)&gt;'Info Sheet'!$B$21,'Info Sheet'!$B$21,(AM605*AO605)),0)</f>
        <v>110</v>
      </c>
      <c r="AQ605">
        <f t="shared" si="111"/>
        <v>2513.5</v>
      </c>
      <c r="AR605">
        <f t="shared" si="112"/>
        <v>1553.5</v>
      </c>
    </row>
    <row r="606" spans="1:44">
      <c r="A606" s="44">
        <v>553</v>
      </c>
      <c r="B606" s="32">
        <v>0.33880509249900592</v>
      </c>
      <c r="C606" s="32">
        <f t="shared" si="113"/>
        <v>149</v>
      </c>
      <c r="D606" t="str">
        <f>LOOKUP(B606,'Info Sheet'!$L$2:$L$3,'Info Sheet'!$J$2:$J$3)</f>
        <v>Rainy, p</v>
      </c>
      <c r="E606">
        <f>IF(D606='Info Sheet'!$J$3,'Info Sheet'!$M$3,'Info Sheet'!$M$2)</f>
        <v>0.7</v>
      </c>
      <c r="F606">
        <f>ROUNDDOWN(IF((C606*E606)&gt;'Info Sheet'!$B$21,'Info Sheet'!$B$21,(C606*E606)),0)</f>
        <v>104</v>
      </c>
      <c r="G606">
        <f t="shared" si="116"/>
        <v>2376.4</v>
      </c>
      <c r="H606">
        <f t="shared" si="105"/>
        <v>1416.4</v>
      </c>
      <c r="M606" s="44">
        <v>553</v>
      </c>
      <c r="N606" s="32">
        <v>9.098792263326605E-2</v>
      </c>
      <c r="O606" s="32">
        <f t="shared" si="106"/>
        <v>149</v>
      </c>
      <c r="P606" t="str">
        <f>LOOKUP(N606,'Info Sheet'!$L$2:$L$3,'Info Sheet'!$J$2:$J$3)</f>
        <v>Rainy, p</v>
      </c>
      <c r="Q606">
        <f>IF(P606='Info Sheet'!$J$3,'Info Sheet'!$M$3,'Info Sheet'!$M$2)</f>
        <v>0.7</v>
      </c>
      <c r="R606">
        <f>ROUNDDOWN(IF((O606*Q606)&gt;'Info Sheet'!$B$21,'Info Sheet'!$B$21,(O606*Q606)),0)</f>
        <v>104</v>
      </c>
      <c r="S606">
        <f t="shared" si="107"/>
        <v>2376.4</v>
      </c>
      <c r="T606">
        <f t="shared" si="108"/>
        <v>1416.4</v>
      </c>
      <c r="Y606" s="44">
        <v>553</v>
      </c>
      <c r="Z606" s="32">
        <v>0.13668857977935345</v>
      </c>
      <c r="AA606" s="32">
        <f t="shared" si="114"/>
        <v>166</v>
      </c>
      <c r="AB606" t="str">
        <f>LOOKUP(Z606,'Info Sheet'!$L$2:$L$3,'Info Sheet'!$J$2:$J$3)</f>
        <v>Rainy, p</v>
      </c>
      <c r="AC606">
        <f>IF(AB606='Info Sheet'!$J$3,'Info Sheet'!$M$3,'Info Sheet'!$M$2)</f>
        <v>0.7</v>
      </c>
      <c r="AD606">
        <f>ROUNDDOWN(IF((AA606*AC606)&gt;'Info Sheet'!$B$21,'Info Sheet'!$B$21,(AA606*AC606)),0)</f>
        <v>116</v>
      </c>
      <c r="AE606">
        <f t="shared" si="109"/>
        <v>2650.6000000000004</v>
      </c>
      <c r="AF606">
        <f t="shared" si="110"/>
        <v>1690.6000000000004</v>
      </c>
      <c r="AK606" s="44">
        <v>553</v>
      </c>
      <c r="AL606" s="51">
        <v>0.62579647999999999</v>
      </c>
      <c r="AM606" s="32">
        <f t="shared" si="115"/>
        <v>171</v>
      </c>
      <c r="AN606" t="str">
        <f>LOOKUP(AL606,'Info Sheet'!$L$2:$L$3,'Info Sheet'!$J$2:$J$3)</f>
        <v>Non-Rainy</v>
      </c>
      <c r="AO606">
        <f>IF(AN606='Info Sheet'!$J$3,'Info Sheet'!$M$3,'Info Sheet'!$M$2)</f>
        <v>1</v>
      </c>
      <c r="AP606">
        <f>ROUNDDOWN(IF((AM606*AO606)&gt;'Info Sheet'!$B$21,'Info Sheet'!$B$21,(AM606*AO606)),0)</f>
        <v>171</v>
      </c>
      <c r="AQ606">
        <f t="shared" si="111"/>
        <v>3907.3500000000004</v>
      </c>
      <c r="AR606">
        <f t="shared" si="112"/>
        <v>2947.3500000000004</v>
      </c>
    </row>
    <row r="607" spans="1:44">
      <c r="A607" s="44">
        <v>554</v>
      </c>
      <c r="B607" s="32">
        <v>0.62486282806996751</v>
      </c>
      <c r="C607" s="32">
        <f t="shared" si="113"/>
        <v>161</v>
      </c>
      <c r="D607" t="str">
        <f>LOOKUP(B607,'Info Sheet'!$L$2:$L$3,'Info Sheet'!$J$2:$J$3)</f>
        <v>Non-Rainy</v>
      </c>
      <c r="E607">
        <f>IF(D607='Info Sheet'!$J$3,'Info Sheet'!$M$3,'Info Sheet'!$M$2)</f>
        <v>1</v>
      </c>
      <c r="F607">
        <f>ROUNDDOWN(IF((C607*E607)&gt;'Info Sheet'!$B$21,'Info Sheet'!$B$21,(C607*E607)),0)</f>
        <v>161</v>
      </c>
      <c r="G607">
        <f t="shared" si="116"/>
        <v>3678.8500000000004</v>
      </c>
      <c r="H607">
        <f t="shared" si="105"/>
        <v>2718.8500000000004</v>
      </c>
      <c r="M607" s="44">
        <v>554</v>
      </c>
      <c r="N607" s="32">
        <v>0.73510486013424003</v>
      </c>
      <c r="O607" s="32">
        <f t="shared" si="106"/>
        <v>181</v>
      </c>
      <c r="P607" t="str">
        <f>LOOKUP(N607,'Info Sheet'!$L$2:$L$3,'Info Sheet'!$J$2:$J$3)</f>
        <v>Non-Rainy</v>
      </c>
      <c r="Q607">
        <f>IF(P607='Info Sheet'!$J$3,'Info Sheet'!$M$3,'Info Sheet'!$M$2)</f>
        <v>1</v>
      </c>
      <c r="R607">
        <f>ROUNDDOWN(IF((O607*Q607)&gt;'Info Sheet'!$B$21,'Info Sheet'!$B$21,(O607*Q607)),0)</f>
        <v>181</v>
      </c>
      <c r="S607">
        <f t="shared" si="107"/>
        <v>4135.8500000000004</v>
      </c>
      <c r="T607">
        <f t="shared" si="108"/>
        <v>3175.8500000000004</v>
      </c>
      <c r="Y607" s="44">
        <v>554</v>
      </c>
      <c r="Z607" s="32">
        <v>0.86197813440819793</v>
      </c>
      <c r="AA607" s="32">
        <f t="shared" si="114"/>
        <v>205</v>
      </c>
      <c r="AB607" t="str">
        <f>LOOKUP(Z607,'Info Sheet'!$L$2:$L$3,'Info Sheet'!$J$2:$J$3)</f>
        <v>Non-Rainy</v>
      </c>
      <c r="AC607">
        <f>IF(AB607='Info Sheet'!$J$3,'Info Sheet'!$M$3,'Info Sheet'!$M$2)</f>
        <v>1</v>
      </c>
      <c r="AD607">
        <f>ROUNDDOWN(IF((AA607*AC607)&gt;'Info Sheet'!$B$21,'Info Sheet'!$B$21,(AA607*AC607)),0)</f>
        <v>188</v>
      </c>
      <c r="AE607">
        <f t="shared" si="109"/>
        <v>4295.8</v>
      </c>
      <c r="AF607">
        <f t="shared" si="110"/>
        <v>3335.8</v>
      </c>
      <c r="AK607" s="44">
        <v>554</v>
      </c>
      <c r="AL607" s="51">
        <v>4.3006099999999998E-2</v>
      </c>
      <c r="AM607" s="32">
        <f t="shared" si="115"/>
        <v>138</v>
      </c>
      <c r="AN607" t="str">
        <f>LOOKUP(AL607,'Info Sheet'!$L$2:$L$3,'Info Sheet'!$J$2:$J$3)</f>
        <v>Rainy, p</v>
      </c>
      <c r="AO607">
        <f>IF(AN607='Info Sheet'!$J$3,'Info Sheet'!$M$3,'Info Sheet'!$M$2)</f>
        <v>0.7</v>
      </c>
      <c r="AP607">
        <f>ROUNDDOWN(IF((AM607*AO607)&gt;'Info Sheet'!$B$21,'Info Sheet'!$B$21,(AM607*AO607)),0)</f>
        <v>96</v>
      </c>
      <c r="AQ607">
        <f t="shared" si="111"/>
        <v>2193.6000000000004</v>
      </c>
      <c r="AR607">
        <f t="shared" si="112"/>
        <v>1233.6000000000004</v>
      </c>
    </row>
    <row r="608" spans="1:44">
      <c r="A608" s="44">
        <v>555</v>
      </c>
      <c r="B608" s="32">
        <v>0.14760261709622369</v>
      </c>
      <c r="C608" s="32">
        <f t="shared" si="113"/>
        <v>139</v>
      </c>
      <c r="D608" t="str">
        <f>LOOKUP(B608,'Info Sheet'!$L$2:$L$3,'Info Sheet'!$J$2:$J$3)</f>
        <v>Rainy, p</v>
      </c>
      <c r="E608">
        <f>IF(D608='Info Sheet'!$J$3,'Info Sheet'!$M$3,'Info Sheet'!$M$2)</f>
        <v>0.7</v>
      </c>
      <c r="F608">
        <f>ROUNDDOWN(IF((C608*E608)&gt;'Info Sheet'!$B$21,'Info Sheet'!$B$21,(C608*E608)),0)</f>
        <v>97</v>
      </c>
      <c r="G608">
        <f t="shared" si="116"/>
        <v>2216.4500000000003</v>
      </c>
      <c r="H608">
        <f t="shared" si="105"/>
        <v>1256.4500000000003</v>
      </c>
      <c r="M608" s="44">
        <v>555</v>
      </c>
      <c r="N608" s="32">
        <v>8.7787790543784494E-2</v>
      </c>
      <c r="O608" s="32">
        <f t="shared" si="106"/>
        <v>148</v>
      </c>
      <c r="P608" t="str">
        <f>LOOKUP(N608,'Info Sheet'!$L$2:$L$3,'Info Sheet'!$J$2:$J$3)</f>
        <v>Rainy, p</v>
      </c>
      <c r="Q608">
        <f>IF(P608='Info Sheet'!$J$3,'Info Sheet'!$M$3,'Info Sheet'!$M$2)</f>
        <v>0.7</v>
      </c>
      <c r="R608">
        <f>ROUNDDOWN(IF((O608*Q608)&gt;'Info Sheet'!$B$21,'Info Sheet'!$B$21,(O608*Q608)),0)</f>
        <v>103</v>
      </c>
      <c r="S608">
        <f t="shared" si="107"/>
        <v>2353.5500000000002</v>
      </c>
      <c r="T608">
        <f t="shared" si="108"/>
        <v>1393.5500000000002</v>
      </c>
      <c r="Y608" s="44">
        <v>555</v>
      </c>
      <c r="Z608" s="32">
        <v>0.52426884679296726</v>
      </c>
      <c r="AA608" s="32">
        <f t="shared" si="114"/>
        <v>187</v>
      </c>
      <c r="AB608" t="str">
        <f>LOOKUP(Z608,'Info Sheet'!$L$2:$L$3,'Info Sheet'!$J$2:$J$3)</f>
        <v>Non-Rainy</v>
      </c>
      <c r="AC608">
        <f>IF(AB608='Info Sheet'!$J$3,'Info Sheet'!$M$3,'Info Sheet'!$M$2)</f>
        <v>1</v>
      </c>
      <c r="AD608">
        <f>ROUNDDOWN(IF((AA608*AC608)&gt;'Info Sheet'!$B$21,'Info Sheet'!$B$21,(AA608*AC608)),0)</f>
        <v>187</v>
      </c>
      <c r="AE608">
        <f t="shared" si="109"/>
        <v>4272.95</v>
      </c>
      <c r="AF608">
        <f t="shared" si="110"/>
        <v>3312.95</v>
      </c>
      <c r="AK608" s="44">
        <v>555</v>
      </c>
      <c r="AL608" s="51">
        <v>0.62431391000000003</v>
      </c>
      <c r="AM608" s="32">
        <f t="shared" si="115"/>
        <v>171</v>
      </c>
      <c r="AN608" t="str">
        <f>LOOKUP(AL608,'Info Sheet'!$L$2:$L$3,'Info Sheet'!$J$2:$J$3)</f>
        <v>Non-Rainy</v>
      </c>
      <c r="AO608">
        <f>IF(AN608='Info Sheet'!$J$3,'Info Sheet'!$M$3,'Info Sheet'!$M$2)</f>
        <v>1</v>
      </c>
      <c r="AP608">
        <f>ROUNDDOWN(IF((AM608*AO608)&gt;'Info Sheet'!$B$21,'Info Sheet'!$B$21,(AM608*AO608)),0)</f>
        <v>171</v>
      </c>
      <c r="AQ608">
        <f t="shared" si="111"/>
        <v>3907.3500000000004</v>
      </c>
      <c r="AR608">
        <f t="shared" si="112"/>
        <v>2947.3500000000004</v>
      </c>
    </row>
    <row r="609" spans="1:44">
      <c r="A609" s="44">
        <v>556</v>
      </c>
      <c r="B609" s="32">
        <v>0.77360512518365299</v>
      </c>
      <c r="C609" s="32">
        <f t="shared" si="113"/>
        <v>168</v>
      </c>
      <c r="D609" t="str">
        <f>LOOKUP(B609,'Info Sheet'!$L$2:$L$3,'Info Sheet'!$J$2:$J$3)</f>
        <v>Non-Rainy</v>
      </c>
      <c r="E609">
        <f>IF(D609='Info Sheet'!$J$3,'Info Sheet'!$M$3,'Info Sheet'!$M$2)</f>
        <v>1</v>
      </c>
      <c r="F609">
        <f>ROUNDDOWN(IF((C609*E609)&gt;'Info Sheet'!$B$21,'Info Sheet'!$B$21,(C609*E609)),0)</f>
        <v>168</v>
      </c>
      <c r="G609">
        <f t="shared" si="116"/>
        <v>3838.8</v>
      </c>
      <c r="H609">
        <f t="shared" si="105"/>
        <v>2878.8</v>
      </c>
      <c r="M609" s="44">
        <v>556</v>
      </c>
      <c r="N609" s="32">
        <v>0.23293982434592198</v>
      </c>
      <c r="O609" s="32">
        <f t="shared" si="106"/>
        <v>159</v>
      </c>
      <c r="P609" t="str">
        <f>LOOKUP(N609,'Info Sheet'!$L$2:$L$3,'Info Sheet'!$J$2:$J$3)</f>
        <v>Rainy, p</v>
      </c>
      <c r="Q609">
        <f>IF(P609='Info Sheet'!$J$3,'Info Sheet'!$M$3,'Info Sheet'!$M$2)</f>
        <v>0.7</v>
      </c>
      <c r="R609">
        <f>ROUNDDOWN(IF((O609*Q609)&gt;'Info Sheet'!$B$21,'Info Sheet'!$B$21,(O609*Q609)),0)</f>
        <v>111</v>
      </c>
      <c r="S609">
        <f t="shared" si="107"/>
        <v>2536.3500000000004</v>
      </c>
      <c r="T609">
        <f t="shared" si="108"/>
        <v>1576.3500000000004</v>
      </c>
      <c r="Y609" s="44">
        <v>556</v>
      </c>
      <c r="Z609" s="32">
        <v>0.35029029665971112</v>
      </c>
      <c r="AA609" s="32">
        <f t="shared" si="114"/>
        <v>179</v>
      </c>
      <c r="AB609" t="str">
        <f>LOOKUP(Z609,'Info Sheet'!$L$2:$L$3,'Info Sheet'!$J$2:$J$3)</f>
        <v>Rainy, p</v>
      </c>
      <c r="AC609">
        <f>IF(AB609='Info Sheet'!$J$3,'Info Sheet'!$M$3,'Info Sheet'!$M$2)</f>
        <v>0.7</v>
      </c>
      <c r="AD609">
        <f>ROUNDDOWN(IF((AA609*AC609)&gt;'Info Sheet'!$B$21,'Info Sheet'!$B$21,(AA609*AC609)),0)</f>
        <v>125</v>
      </c>
      <c r="AE609">
        <f t="shared" si="109"/>
        <v>2856.25</v>
      </c>
      <c r="AF609">
        <f t="shared" si="110"/>
        <v>1896.25</v>
      </c>
      <c r="AK609" s="44">
        <v>556</v>
      </c>
      <c r="AL609" s="51">
        <v>3.48292E-3</v>
      </c>
      <c r="AM609" s="32">
        <f t="shared" si="115"/>
        <v>121</v>
      </c>
      <c r="AN609" t="str">
        <f>LOOKUP(AL609,'Info Sheet'!$L$2:$L$3,'Info Sheet'!$J$2:$J$3)</f>
        <v>Rainy, p</v>
      </c>
      <c r="AO609">
        <f>IF(AN609='Info Sheet'!$J$3,'Info Sheet'!$M$3,'Info Sheet'!$M$2)</f>
        <v>0.7</v>
      </c>
      <c r="AP609">
        <f>ROUNDDOWN(IF((AM609*AO609)&gt;'Info Sheet'!$B$21,'Info Sheet'!$B$21,(AM609*AO609)),0)</f>
        <v>84</v>
      </c>
      <c r="AQ609">
        <f t="shared" si="111"/>
        <v>1919.4</v>
      </c>
      <c r="AR609">
        <f t="shared" si="112"/>
        <v>959.40000000000009</v>
      </c>
    </row>
    <row r="610" spans="1:44">
      <c r="A610" s="44">
        <v>557</v>
      </c>
      <c r="B610" s="32">
        <v>0.91774377078728431</v>
      </c>
      <c r="C610" s="32">
        <f t="shared" si="113"/>
        <v>178</v>
      </c>
      <c r="D610" t="str">
        <f>LOOKUP(B610,'Info Sheet'!$L$2:$L$3,'Info Sheet'!$J$2:$J$3)</f>
        <v>Non-Rainy</v>
      </c>
      <c r="E610">
        <f>IF(D610='Info Sheet'!$J$3,'Info Sheet'!$M$3,'Info Sheet'!$M$2)</f>
        <v>1</v>
      </c>
      <c r="F610">
        <f>ROUNDDOWN(IF((C610*E610)&gt;'Info Sheet'!$B$21,'Info Sheet'!$B$21,(C610*E610)),0)</f>
        <v>178</v>
      </c>
      <c r="G610">
        <f t="shared" si="116"/>
        <v>4067.3</v>
      </c>
      <c r="H610">
        <f t="shared" si="105"/>
        <v>3107.3</v>
      </c>
      <c r="M610" s="44">
        <v>557</v>
      </c>
      <c r="N610" s="32">
        <v>0.69115865233956764</v>
      </c>
      <c r="O610" s="32">
        <f t="shared" si="106"/>
        <v>179</v>
      </c>
      <c r="P610" t="str">
        <f>LOOKUP(N610,'Info Sheet'!$L$2:$L$3,'Info Sheet'!$J$2:$J$3)</f>
        <v>Non-Rainy</v>
      </c>
      <c r="Q610">
        <f>IF(P610='Info Sheet'!$J$3,'Info Sheet'!$M$3,'Info Sheet'!$M$2)</f>
        <v>1</v>
      </c>
      <c r="R610">
        <f>ROUNDDOWN(IF((O610*Q610)&gt;'Info Sheet'!$B$21,'Info Sheet'!$B$21,(O610*Q610)),0)</f>
        <v>179</v>
      </c>
      <c r="S610">
        <f t="shared" si="107"/>
        <v>4090.15</v>
      </c>
      <c r="T610">
        <f t="shared" si="108"/>
        <v>3130.15</v>
      </c>
      <c r="Y610" s="44">
        <v>557</v>
      </c>
      <c r="Z610" s="32">
        <v>0.13608577598016414</v>
      </c>
      <c r="AA610" s="32">
        <f t="shared" si="114"/>
        <v>166</v>
      </c>
      <c r="AB610" t="str">
        <f>LOOKUP(Z610,'Info Sheet'!$L$2:$L$3,'Info Sheet'!$J$2:$J$3)</f>
        <v>Rainy, p</v>
      </c>
      <c r="AC610">
        <f>IF(AB610='Info Sheet'!$J$3,'Info Sheet'!$M$3,'Info Sheet'!$M$2)</f>
        <v>0.7</v>
      </c>
      <c r="AD610">
        <f>ROUNDDOWN(IF((AA610*AC610)&gt;'Info Sheet'!$B$21,'Info Sheet'!$B$21,(AA610*AC610)),0)</f>
        <v>116</v>
      </c>
      <c r="AE610">
        <f t="shared" si="109"/>
        <v>2650.6000000000004</v>
      </c>
      <c r="AF610">
        <f t="shared" si="110"/>
        <v>1690.6000000000004</v>
      </c>
      <c r="AK610" s="44">
        <v>557</v>
      </c>
      <c r="AL610" s="51">
        <v>0.85823804999999997</v>
      </c>
      <c r="AM610" s="32">
        <f t="shared" si="115"/>
        <v>184</v>
      </c>
      <c r="AN610" t="str">
        <f>LOOKUP(AL610,'Info Sheet'!$L$2:$L$3,'Info Sheet'!$J$2:$J$3)</f>
        <v>Non-Rainy</v>
      </c>
      <c r="AO610">
        <f>IF(AN610='Info Sheet'!$J$3,'Info Sheet'!$M$3,'Info Sheet'!$M$2)</f>
        <v>1</v>
      </c>
      <c r="AP610">
        <f>ROUNDDOWN(IF((AM610*AO610)&gt;'Info Sheet'!$B$21,'Info Sheet'!$B$21,(AM610*AO610)),0)</f>
        <v>184</v>
      </c>
      <c r="AQ610">
        <f t="shared" si="111"/>
        <v>4204.4000000000005</v>
      </c>
      <c r="AR610">
        <f t="shared" si="112"/>
        <v>3244.4000000000005</v>
      </c>
    </row>
    <row r="611" spans="1:44">
      <c r="A611" s="44">
        <v>558</v>
      </c>
      <c r="B611" s="32">
        <v>0.71249165313301965</v>
      </c>
      <c r="C611" s="32">
        <f t="shared" si="113"/>
        <v>164</v>
      </c>
      <c r="D611" t="str">
        <f>LOOKUP(B611,'Info Sheet'!$L$2:$L$3,'Info Sheet'!$J$2:$J$3)</f>
        <v>Non-Rainy</v>
      </c>
      <c r="E611">
        <f>IF(D611='Info Sheet'!$J$3,'Info Sheet'!$M$3,'Info Sheet'!$M$2)</f>
        <v>1</v>
      </c>
      <c r="F611">
        <f>ROUNDDOWN(IF((C611*E611)&gt;'Info Sheet'!$B$21,'Info Sheet'!$B$21,(C611*E611)),0)</f>
        <v>164</v>
      </c>
      <c r="G611">
        <f t="shared" si="116"/>
        <v>3747.4</v>
      </c>
      <c r="H611">
        <f t="shared" si="105"/>
        <v>2787.4</v>
      </c>
      <c r="M611" s="44">
        <v>558</v>
      </c>
      <c r="N611" s="32">
        <v>0.38040680700228402</v>
      </c>
      <c r="O611" s="32">
        <f t="shared" si="106"/>
        <v>166</v>
      </c>
      <c r="P611" t="str">
        <f>LOOKUP(N611,'Info Sheet'!$L$2:$L$3,'Info Sheet'!$J$2:$J$3)</f>
        <v>Rainy, p</v>
      </c>
      <c r="Q611">
        <f>IF(P611='Info Sheet'!$J$3,'Info Sheet'!$M$3,'Info Sheet'!$M$2)</f>
        <v>0.7</v>
      </c>
      <c r="R611">
        <f>ROUNDDOWN(IF((O611*Q611)&gt;'Info Sheet'!$B$21,'Info Sheet'!$B$21,(O611*Q611)),0)</f>
        <v>116</v>
      </c>
      <c r="S611">
        <f t="shared" si="107"/>
        <v>2650.6000000000004</v>
      </c>
      <c r="T611">
        <f t="shared" si="108"/>
        <v>1690.6000000000004</v>
      </c>
      <c r="Y611" s="44">
        <v>558</v>
      </c>
      <c r="Z611" s="32">
        <v>0.31786896032541889</v>
      </c>
      <c r="AA611" s="32">
        <f t="shared" si="114"/>
        <v>177</v>
      </c>
      <c r="AB611" t="str">
        <f>LOOKUP(Z611,'Info Sheet'!$L$2:$L$3,'Info Sheet'!$J$2:$J$3)</f>
        <v>Rainy, p</v>
      </c>
      <c r="AC611">
        <f>IF(AB611='Info Sheet'!$J$3,'Info Sheet'!$M$3,'Info Sheet'!$M$2)</f>
        <v>0.7</v>
      </c>
      <c r="AD611">
        <f>ROUNDDOWN(IF((AA611*AC611)&gt;'Info Sheet'!$B$21,'Info Sheet'!$B$21,(AA611*AC611)),0)</f>
        <v>123</v>
      </c>
      <c r="AE611">
        <f t="shared" si="109"/>
        <v>2810.55</v>
      </c>
      <c r="AF611">
        <f t="shared" si="110"/>
        <v>1850.5500000000002</v>
      </c>
      <c r="AK611" s="44">
        <v>558</v>
      </c>
      <c r="AL611" s="51">
        <v>0.99173630000000002</v>
      </c>
      <c r="AM611" s="32">
        <f t="shared" si="115"/>
        <v>205</v>
      </c>
      <c r="AN611" t="str">
        <f>LOOKUP(AL611,'Info Sheet'!$L$2:$L$3,'Info Sheet'!$J$2:$J$3)</f>
        <v>Non-Rainy</v>
      </c>
      <c r="AO611">
        <f>IF(AN611='Info Sheet'!$J$3,'Info Sheet'!$M$3,'Info Sheet'!$M$2)</f>
        <v>1</v>
      </c>
      <c r="AP611">
        <f>ROUNDDOWN(IF((AM611*AO611)&gt;'Info Sheet'!$B$21,'Info Sheet'!$B$21,(AM611*AO611)),0)</f>
        <v>188</v>
      </c>
      <c r="AQ611">
        <f t="shared" si="111"/>
        <v>4295.8</v>
      </c>
      <c r="AR611">
        <f t="shared" si="112"/>
        <v>3335.8</v>
      </c>
    </row>
    <row r="612" spans="1:44">
      <c r="A612" s="44">
        <v>559</v>
      </c>
      <c r="B612" s="32">
        <v>4.4531153919027067E-2</v>
      </c>
      <c r="C612" s="32">
        <f t="shared" si="113"/>
        <v>128</v>
      </c>
      <c r="D612" t="str">
        <f>LOOKUP(B612,'Info Sheet'!$L$2:$L$3,'Info Sheet'!$J$2:$J$3)</f>
        <v>Rainy, p</v>
      </c>
      <c r="E612">
        <f>IF(D612='Info Sheet'!$J$3,'Info Sheet'!$M$3,'Info Sheet'!$M$2)</f>
        <v>0.7</v>
      </c>
      <c r="F612">
        <f>ROUNDDOWN(IF((C612*E612)&gt;'Info Sheet'!$B$21,'Info Sheet'!$B$21,(C612*E612)),0)</f>
        <v>89</v>
      </c>
      <c r="G612">
        <f t="shared" si="116"/>
        <v>2033.65</v>
      </c>
      <c r="H612">
        <f t="shared" si="105"/>
        <v>1073.6500000000001</v>
      </c>
      <c r="M612" s="44">
        <v>559</v>
      </c>
      <c r="N612" s="32">
        <v>0.17812864769292458</v>
      </c>
      <c r="O612" s="32">
        <f t="shared" si="106"/>
        <v>155</v>
      </c>
      <c r="P612" t="str">
        <f>LOOKUP(N612,'Info Sheet'!$L$2:$L$3,'Info Sheet'!$J$2:$J$3)</f>
        <v>Rainy, p</v>
      </c>
      <c r="Q612">
        <f>IF(P612='Info Sheet'!$J$3,'Info Sheet'!$M$3,'Info Sheet'!$M$2)</f>
        <v>0.7</v>
      </c>
      <c r="R612">
        <f>ROUNDDOWN(IF((O612*Q612)&gt;'Info Sheet'!$B$21,'Info Sheet'!$B$21,(O612*Q612)),0)</f>
        <v>108</v>
      </c>
      <c r="S612">
        <f t="shared" si="107"/>
        <v>2467.8000000000002</v>
      </c>
      <c r="T612">
        <f t="shared" si="108"/>
        <v>1507.8000000000002</v>
      </c>
      <c r="Y612" s="44">
        <v>559</v>
      </c>
      <c r="Z612" s="32">
        <v>3.931369100915183E-3</v>
      </c>
      <c r="AA612" s="32">
        <f t="shared" si="114"/>
        <v>139</v>
      </c>
      <c r="AB612" t="str">
        <f>LOOKUP(Z612,'Info Sheet'!$L$2:$L$3,'Info Sheet'!$J$2:$J$3)</f>
        <v>Rainy, p</v>
      </c>
      <c r="AC612">
        <f>IF(AB612='Info Sheet'!$J$3,'Info Sheet'!$M$3,'Info Sheet'!$M$2)</f>
        <v>0.7</v>
      </c>
      <c r="AD612">
        <f>ROUNDDOWN(IF((AA612*AC612)&gt;'Info Sheet'!$B$21,'Info Sheet'!$B$21,(AA612*AC612)),0)</f>
        <v>97</v>
      </c>
      <c r="AE612">
        <f t="shared" si="109"/>
        <v>2216.4500000000003</v>
      </c>
      <c r="AF612">
        <f t="shared" si="110"/>
        <v>1256.4500000000003</v>
      </c>
      <c r="AK612" s="44">
        <v>559</v>
      </c>
      <c r="AL612" s="51">
        <v>0.21407689999999999</v>
      </c>
      <c r="AM612" s="32">
        <f t="shared" si="115"/>
        <v>153</v>
      </c>
      <c r="AN612" t="str">
        <f>LOOKUP(AL612,'Info Sheet'!$L$2:$L$3,'Info Sheet'!$J$2:$J$3)</f>
        <v>Rainy, p</v>
      </c>
      <c r="AO612">
        <f>IF(AN612='Info Sheet'!$J$3,'Info Sheet'!$M$3,'Info Sheet'!$M$2)</f>
        <v>0.7</v>
      </c>
      <c r="AP612">
        <f>ROUNDDOWN(IF((AM612*AO612)&gt;'Info Sheet'!$B$21,'Info Sheet'!$B$21,(AM612*AO612)),0)</f>
        <v>107</v>
      </c>
      <c r="AQ612">
        <f t="shared" si="111"/>
        <v>2444.9500000000003</v>
      </c>
      <c r="AR612">
        <f t="shared" si="112"/>
        <v>1484.9500000000003</v>
      </c>
    </row>
    <row r="613" spans="1:44">
      <c r="A613" s="44">
        <v>560</v>
      </c>
      <c r="B613" s="32">
        <v>0.42121613997340568</v>
      </c>
      <c r="C613" s="32">
        <f t="shared" si="113"/>
        <v>152</v>
      </c>
      <c r="D613" t="str">
        <f>LOOKUP(B613,'Info Sheet'!$L$2:$L$3,'Info Sheet'!$J$2:$J$3)</f>
        <v>Non-Rainy</v>
      </c>
      <c r="E613">
        <f>IF(D613='Info Sheet'!$J$3,'Info Sheet'!$M$3,'Info Sheet'!$M$2)</f>
        <v>1</v>
      </c>
      <c r="F613">
        <f>ROUNDDOWN(IF((C613*E613)&gt;'Info Sheet'!$B$21,'Info Sheet'!$B$21,(C613*E613)),0)</f>
        <v>152</v>
      </c>
      <c r="G613">
        <f t="shared" si="116"/>
        <v>3473.2000000000003</v>
      </c>
      <c r="H613">
        <f t="shared" si="105"/>
        <v>2513.2000000000003</v>
      </c>
      <c r="M613" s="44">
        <v>560</v>
      </c>
      <c r="N613" s="32">
        <v>0.16254429427272443</v>
      </c>
      <c r="O613" s="32">
        <f t="shared" si="106"/>
        <v>154</v>
      </c>
      <c r="P613" t="str">
        <f>LOOKUP(N613,'Info Sheet'!$L$2:$L$3,'Info Sheet'!$J$2:$J$3)</f>
        <v>Rainy, p</v>
      </c>
      <c r="Q613">
        <f>IF(P613='Info Sheet'!$J$3,'Info Sheet'!$M$3,'Info Sheet'!$M$2)</f>
        <v>0.7</v>
      </c>
      <c r="R613">
        <f>ROUNDDOWN(IF((O613*Q613)&gt;'Info Sheet'!$B$21,'Info Sheet'!$B$21,(O613*Q613)),0)</f>
        <v>107</v>
      </c>
      <c r="S613">
        <f t="shared" si="107"/>
        <v>2444.9500000000003</v>
      </c>
      <c r="T613">
        <f t="shared" si="108"/>
        <v>1484.9500000000003</v>
      </c>
      <c r="Y613" s="44">
        <v>560</v>
      </c>
      <c r="Z613" s="32">
        <v>0.45457350630207893</v>
      </c>
      <c r="AA613" s="32">
        <f t="shared" si="114"/>
        <v>184</v>
      </c>
      <c r="AB613" t="str">
        <f>LOOKUP(Z613,'Info Sheet'!$L$2:$L$3,'Info Sheet'!$J$2:$J$3)</f>
        <v>Non-Rainy</v>
      </c>
      <c r="AC613">
        <f>IF(AB613='Info Sheet'!$J$3,'Info Sheet'!$M$3,'Info Sheet'!$M$2)</f>
        <v>1</v>
      </c>
      <c r="AD613">
        <f>ROUNDDOWN(IF((AA613*AC613)&gt;'Info Sheet'!$B$21,'Info Sheet'!$B$21,(AA613*AC613)),0)</f>
        <v>184</v>
      </c>
      <c r="AE613">
        <f t="shared" si="109"/>
        <v>4204.4000000000005</v>
      </c>
      <c r="AF613">
        <f t="shared" si="110"/>
        <v>3244.4000000000005</v>
      </c>
      <c r="AK613" s="44">
        <v>560</v>
      </c>
      <c r="AL613" s="51">
        <v>0.10968019</v>
      </c>
      <c r="AM613" s="32">
        <f t="shared" si="115"/>
        <v>146</v>
      </c>
      <c r="AN613" t="str">
        <f>LOOKUP(AL613,'Info Sheet'!$L$2:$L$3,'Info Sheet'!$J$2:$J$3)</f>
        <v>Rainy, p</v>
      </c>
      <c r="AO613">
        <f>IF(AN613='Info Sheet'!$J$3,'Info Sheet'!$M$3,'Info Sheet'!$M$2)</f>
        <v>0.7</v>
      </c>
      <c r="AP613">
        <f>ROUNDDOWN(IF((AM613*AO613)&gt;'Info Sheet'!$B$21,'Info Sheet'!$B$21,(AM613*AO613)),0)</f>
        <v>102</v>
      </c>
      <c r="AQ613">
        <f t="shared" si="111"/>
        <v>2330.7000000000003</v>
      </c>
      <c r="AR613">
        <f t="shared" si="112"/>
        <v>1370.7000000000003</v>
      </c>
    </row>
    <row r="614" spans="1:44">
      <c r="A614" s="44">
        <v>561</v>
      </c>
      <c r="B614" s="32">
        <v>0.39304127060549432</v>
      </c>
      <c r="C614" s="32">
        <f t="shared" si="113"/>
        <v>151</v>
      </c>
      <c r="D614" t="str">
        <f>LOOKUP(B614,'Info Sheet'!$L$2:$L$3,'Info Sheet'!$J$2:$J$3)</f>
        <v>Rainy, p</v>
      </c>
      <c r="E614">
        <f>IF(D614='Info Sheet'!$J$3,'Info Sheet'!$M$3,'Info Sheet'!$M$2)</f>
        <v>0.7</v>
      </c>
      <c r="F614">
        <f>ROUNDDOWN(IF((C614*E614)&gt;'Info Sheet'!$B$21,'Info Sheet'!$B$21,(C614*E614)),0)</f>
        <v>105</v>
      </c>
      <c r="G614">
        <f t="shared" si="116"/>
        <v>2399.25</v>
      </c>
      <c r="H614">
        <f t="shared" si="105"/>
        <v>1439.25</v>
      </c>
      <c r="M614" s="44">
        <v>561</v>
      </c>
      <c r="N614" s="32">
        <v>0.49181450533866811</v>
      </c>
      <c r="O614" s="32">
        <f t="shared" si="106"/>
        <v>170</v>
      </c>
      <c r="P614" t="str">
        <f>LOOKUP(N614,'Info Sheet'!$L$2:$L$3,'Info Sheet'!$J$2:$J$3)</f>
        <v>Non-Rainy</v>
      </c>
      <c r="Q614">
        <f>IF(P614='Info Sheet'!$J$3,'Info Sheet'!$M$3,'Info Sheet'!$M$2)</f>
        <v>1</v>
      </c>
      <c r="R614">
        <f>ROUNDDOWN(IF((O614*Q614)&gt;'Info Sheet'!$B$21,'Info Sheet'!$B$21,(O614*Q614)),0)</f>
        <v>170</v>
      </c>
      <c r="S614">
        <f t="shared" si="107"/>
        <v>3884.5000000000005</v>
      </c>
      <c r="T614">
        <f t="shared" si="108"/>
        <v>2924.5000000000005</v>
      </c>
      <c r="Y614" s="44">
        <v>561</v>
      </c>
      <c r="Z614" s="32">
        <v>0.86141262536401675</v>
      </c>
      <c r="AA614" s="32">
        <f t="shared" si="114"/>
        <v>205</v>
      </c>
      <c r="AB614" t="str">
        <f>LOOKUP(Z614,'Info Sheet'!$L$2:$L$3,'Info Sheet'!$J$2:$J$3)</f>
        <v>Non-Rainy</v>
      </c>
      <c r="AC614">
        <f>IF(AB614='Info Sheet'!$J$3,'Info Sheet'!$M$3,'Info Sheet'!$M$2)</f>
        <v>1</v>
      </c>
      <c r="AD614">
        <f>ROUNDDOWN(IF((AA614*AC614)&gt;'Info Sheet'!$B$21,'Info Sheet'!$B$21,(AA614*AC614)),0)</f>
        <v>188</v>
      </c>
      <c r="AE614">
        <f t="shared" si="109"/>
        <v>4295.8</v>
      </c>
      <c r="AF614">
        <f t="shared" si="110"/>
        <v>3335.8</v>
      </c>
      <c r="AK614" s="44">
        <v>561</v>
      </c>
      <c r="AL614" s="51">
        <v>0.72884075999999998</v>
      </c>
      <c r="AM614" s="32">
        <f t="shared" si="115"/>
        <v>176</v>
      </c>
      <c r="AN614" t="str">
        <f>LOOKUP(AL614,'Info Sheet'!$L$2:$L$3,'Info Sheet'!$J$2:$J$3)</f>
        <v>Non-Rainy</v>
      </c>
      <c r="AO614">
        <f>IF(AN614='Info Sheet'!$J$3,'Info Sheet'!$M$3,'Info Sheet'!$M$2)</f>
        <v>1</v>
      </c>
      <c r="AP614">
        <f>ROUNDDOWN(IF((AM614*AO614)&gt;'Info Sheet'!$B$21,'Info Sheet'!$B$21,(AM614*AO614)),0)</f>
        <v>176</v>
      </c>
      <c r="AQ614">
        <f t="shared" si="111"/>
        <v>4021.6000000000004</v>
      </c>
      <c r="AR614">
        <f t="shared" si="112"/>
        <v>3061.6000000000004</v>
      </c>
    </row>
    <row r="615" spans="1:44">
      <c r="A615" s="44">
        <v>562</v>
      </c>
      <c r="B615" s="32">
        <v>0.85054266023471736</v>
      </c>
      <c r="C615" s="32">
        <f t="shared" si="113"/>
        <v>172</v>
      </c>
      <c r="D615" t="str">
        <f>LOOKUP(B615,'Info Sheet'!$L$2:$L$3,'Info Sheet'!$J$2:$J$3)</f>
        <v>Non-Rainy</v>
      </c>
      <c r="E615">
        <f>IF(D615='Info Sheet'!$J$3,'Info Sheet'!$M$3,'Info Sheet'!$M$2)</f>
        <v>1</v>
      </c>
      <c r="F615">
        <f>ROUNDDOWN(IF((C615*E615)&gt;'Info Sheet'!$B$21,'Info Sheet'!$B$21,(C615*E615)),0)</f>
        <v>172</v>
      </c>
      <c r="G615">
        <f t="shared" si="116"/>
        <v>3930.2000000000003</v>
      </c>
      <c r="H615">
        <f t="shared" si="105"/>
        <v>2970.2000000000003</v>
      </c>
      <c r="M615" s="44">
        <v>562</v>
      </c>
      <c r="N615" s="32">
        <v>0.73079213721597724</v>
      </c>
      <c r="O615" s="32">
        <f t="shared" si="106"/>
        <v>181</v>
      </c>
      <c r="P615" t="str">
        <f>LOOKUP(N615,'Info Sheet'!$L$2:$L$3,'Info Sheet'!$J$2:$J$3)</f>
        <v>Non-Rainy</v>
      </c>
      <c r="Q615">
        <f>IF(P615='Info Sheet'!$J$3,'Info Sheet'!$M$3,'Info Sheet'!$M$2)</f>
        <v>1</v>
      </c>
      <c r="R615">
        <f>ROUNDDOWN(IF((O615*Q615)&gt;'Info Sheet'!$B$21,'Info Sheet'!$B$21,(O615*Q615)),0)</f>
        <v>181</v>
      </c>
      <c r="S615">
        <f t="shared" si="107"/>
        <v>4135.8500000000004</v>
      </c>
      <c r="T615">
        <f t="shared" si="108"/>
        <v>3175.8500000000004</v>
      </c>
      <c r="Y615" s="44">
        <v>562</v>
      </c>
      <c r="Z615" s="32">
        <v>0.9655416805459095</v>
      </c>
      <c r="AA615" s="32">
        <f t="shared" si="114"/>
        <v>218</v>
      </c>
      <c r="AB615" t="str">
        <f>LOOKUP(Z615,'Info Sheet'!$L$2:$L$3,'Info Sheet'!$J$2:$J$3)</f>
        <v>Non-Rainy</v>
      </c>
      <c r="AC615">
        <f>IF(AB615='Info Sheet'!$J$3,'Info Sheet'!$M$3,'Info Sheet'!$M$2)</f>
        <v>1</v>
      </c>
      <c r="AD615">
        <f>ROUNDDOWN(IF((AA615*AC615)&gt;'Info Sheet'!$B$21,'Info Sheet'!$B$21,(AA615*AC615)),0)</f>
        <v>188</v>
      </c>
      <c r="AE615">
        <f t="shared" si="109"/>
        <v>4295.8</v>
      </c>
      <c r="AF615">
        <f t="shared" si="110"/>
        <v>3335.8</v>
      </c>
      <c r="AK615" s="44">
        <v>562</v>
      </c>
      <c r="AL615" s="51">
        <v>0.50082313000000001</v>
      </c>
      <c r="AM615" s="32">
        <f t="shared" si="115"/>
        <v>166</v>
      </c>
      <c r="AN615" t="str">
        <f>LOOKUP(AL615,'Info Sheet'!$L$2:$L$3,'Info Sheet'!$J$2:$J$3)</f>
        <v>Non-Rainy</v>
      </c>
      <c r="AO615">
        <f>IF(AN615='Info Sheet'!$J$3,'Info Sheet'!$M$3,'Info Sheet'!$M$2)</f>
        <v>1</v>
      </c>
      <c r="AP615">
        <f>ROUNDDOWN(IF((AM615*AO615)&gt;'Info Sheet'!$B$21,'Info Sheet'!$B$21,(AM615*AO615)),0)</f>
        <v>166</v>
      </c>
      <c r="AQ615">
        <f t="shared" si="111"/>
        <v>3793.1000000000004</v>
      </c>
      <c r="AR615">
        <f t="shared" si="112"/>
        <v>2833.1000000000004</v>
      </c>
    </row>
    <row r="616" spans="1:44">
      <c r="A616" s="44">
        <v>563</v>
      </c>
      <c r="B616" s="32">
        <v>0.55898438434352304</v>
      </c>
      <c r="C616" s="32">
        <f t="shared" si="113"/>
        <v>158</v>
      </c>
      <c r="D616" t="str">
        <f>LOOKUP(B616,'Info Sheet'!$L$2:$L$3,'Info Sheet'!$J$2:$J$3)</f>
        <v>Non-Rainy</v>
      </c>
      <c r="E616">
        <f>IF(D616='Info Sheet'!$J$3,'Info Sheet'!$M$3,'Info Sheet'!$M$2)</f>
        <v>1</v>
      </c>
      <c r="F616">
        <f>ROUNDDOWN(IF((C616*E616)&gt;'Info Sheet'!$B$21,'Info Sheet'!$B$21,(C616*E616)),0)</f>
        <v>158</v>
      </c>
      <c r="G616">
        <f t="shared" si="116"/>
        <v>3610.3</v>
      </c>
      <c r="H616">
        <f t="shared" si="105"/>
        <v>2650.3</v>
      </c>
      <c r="M616" s="44">
        <v>563</v>
      </c>
      <c r="N616" s="32">
        <v>0.12015577211648132</v>
      </c>
      <c r="O616" s="32">
        <f t="shared" si="106"/>
        <v>151</v>
      </c>
      <c r="P616" t="str">
        <f>LOOKUP(N616,'Info Sheet'!$L$2:$L$3,'Info Sheet'!$J$2:$J$3)</f>
        <v>Rainy, p</v>
      </c>
      <c r="Q616">
        <f>IF(P616='Info Sheet'!$J$3,'Info Sheet'!$M$3,'Info Sheet'!$M$2)</f>
        <v>0.7</v>
      </c>
      <c r="R616">
        <f>ROUNDDOWN(IF((O616*Q616)&gt;'Info Sheet'!$B$21,'Info Sheet'!$B$21,(O616*Q616)),0)</f>
        <v>105</v>
      </c>
      <c r="S616">
        <f t="shared" si="107"/>
        <v>2399.25</v>
      </c>
      <c r="T616">
        <f t="shared" si="108"/>
        <v>1439.25</v>
      </c>
      <c r="Y616" s="44">
        <v>563</v>
      </c>
      <c r="Z616" s="32">
        <v>0.93156248065525848</v>
      </c>
      <c r="AA616" s="32">
        <f t="shared" si="114"/>
        <v>212</v>
      </c>
      <c r="AB616" t="str">
        <f>LOOKUP(Z616,'Info Sheet'!$L$2:$L$3,'Info Sheet'!$J$2:$J$3)</f>
        <v>Non-Rainy</v>
      </c>
      <c r="AC616">
        <f>IF(AB616='Info Sheet'!$J$3,'Info Sheet'!$M$3,'Info Sheet'!$M$2)</f>
        <v>1</v>
      </c>
      <c r="AD616">
        <f>ROUNDDOWN(IF((AA616*AC616)&gt;'Info Sheet'!$B$21,'Info Sheet'!$B$21,(AA616*AC616)),0)</f>
        <v>188</v>
      </c>
      <c r="AE616">
        <f t="shared" si="109"/>
        <v>4295.8</v>
      </c>
      <c r="AF616">
        <f t="shared" si="110"/>
        <v>3335.8</v>
      </c>
      <c r="AK616" s="44">
        <v>563</v>
      </c>
      <c r="AL616" s="51">
        <v>4.4854320000000003E-2</v>
      </c>
      <c r="AM616" s="32">
        <f t="shared" si="115"/>
        <v>138</v>
      </c>
      <c r="AN616" t="str">
        <f>LOOKUP(AL616,'Info Sheet'!$L$2:$L$3,'Info Sheet'!$J$2:$J$3)</f>
        <v>Rainy, p</v>
      </c>
      <c r="AO616">
        <f>IF(AN616='Info Sheet'!$J$3,'Info Sheet'!$M$3,'Info Sheet'!$M$2)</f>
        <v>0.7</v>
      </c>
      <c r="AP616">
        <f>ROUNDDOWN(IF((AM616*AO616)&gt;'Info Sheet'!$B$21,'Info Sheet'!$B$21,(AM616*AO616)),0)</f>
        <v>96</v>
      </c>
      <c r="AQ616">
        <f t="shared" si="111"/>
        <v>2193.6000000000004</v>
      </c>
      <c r="AR616">
        <f t="shared" si="112"/>
        <v>1233.6000000000004</v>
      </c>
    </row>
    <row r="617" spans="1:44">
      <c r="A617" s="44">
        <v>564</v>
      </c>
      <c r="B617" s="32">
        <v>0.27194642045694239</v>
      </c>
      <c r="C617" s="32">
        <f t="shared" si="113"/>
        <v>146</v>
      </c>
      <c r="D617" t="str">
        <f>LOOKUP(B617,'Info Sheet'!$L$2:$L$3,'Info Sheet'!$J$2:$J$3)</f>
        <v>Rainy, p</v>
      </c>
      <c r="E617">
        <f>IF(D617='Info Sheet'!$J$3,'Info Sheet'!$M$3,'Info Sheet'!$M$2)</f>
        <v>0.7</v>
      </c>
      <c r="F617">
        <f>ROUNDDOWN(IF((C617*E617)&gt;'Info Sheet'!$B$21,'Info Sheet'!$B$21,(C617*E617)),0)</f>
        <v>102</v>
      </c>
      <c r="G617">
        <f t="shared" si="116"/>
        <v>2330.7000000000003</v>
      </c>
      <c r="H617">
        <f t="shared" si="105"/>
        <v>1370.7000000000003</v>
      </c>
      <c r="M617" s="44">
        <v>564</v>
      </c>
      <c r="N617" s="32">
        <v>0.92711632112364573</v>
      </c>
      <c r="O617" s="32">
        <f t="shared" si="106"/>
        <v>195</v>
      </c>
      <c r="P617" t="str">
        <f>LOOKUP(N617,'Info Sheet'!$L$2:$L$3,'Info Sheet'!$J$2:$J$3)</f>
        <v>Non-Rainy</v>
      </c>
      <c r="Q617">
        <f>IF(P617='Info Sheet'!$J$3,'Info Sheet'!$M$3,'Info Sheet'!$M$2)</f>
        <v>1</v>
      </c>
      <c r="R617">
        <f>ROUNDDOWN(IF((O617*Q617)&gt;'Info Sheet'!$B$21,'Info Sheet'!$B$21,(O617*Q617)),0)</f>
        <v>188</v>
      </c>
      <c r="S617">
        <f t="shared" si="107"/>
        <v>4295.8</v>
      </c>
      <c r="T617">
        <f t="shared" si="108"/>
        <v>3335.8</v>
      </c>
      <c r="Y617" s="44">
        <v>564</v>
      </c>
      <c r="Z617" s="32">
        <v>0.51306760444190347</v>
      </c>
      <c r="AA617" s="32">
        <f t="shared" si="114"/>
        <v>186</v>
      </c>
      <c r="AB617" t="str">
        <f>LOOKUP(Z617,'Info Sheet'!$L$2:$L$3,'Info Sheet'!$J$2:$J$3)</f>
        <v>Non-Rainy</v>
      </c>
      <c r="AC617">
        <f>IF(AB617='Info Sheet'!$J$3,'Info Sheet'!$M$3,'Info Sheet'!$M$2)</f>
        <v>1</v>
      </c>
      <c r="AD617">
        <f>ROUNDDOWN(IF((AA617*AC617)&gt;'Info Sheet'!$B$21,'Info Sheet'!$B$21,(AA617*AC617)),0)</f>
        <v>186</v>
      </c>
      <c r="AE617">
        <f t="shared" si="109"/>
        <v>4250.1000000000004</v>
      </c>
      <c r="AF617">
        <f t="shared" si="110"/>
        <v>3290.1000000000004</v>
      </c>
      <c r="AK617" s="44">
        <v>564</v>
      </c>
      <c r="AL617" s="51">
        <v>0.76760890000000004</v>
      </c>
      <c r="AM617" s="32">
        <f t="shared" si="115"/>
        <v>178</v>
      </c>
      <c r="AN617" t="str">
        <f>LOOKUP(AL617,'Info Sheet'!$L$2:$L$3,'Info Sheet'!$J$2:$J$3)</f>
        <v>Non-Rainy</v>
      </c>
      <c r="AO617">
        <f>IF(AN617='Info Sheet'!$J$3,'Info Sheet'!$M$3,'Info Sheet'!$M$2)</f>
        <v>1</v>
      </c>
      <c r="AP617">
        <f>ROUNDDOWN(IF((AM617*AO617)&gt;'Info Sheet'!$B$21,'Info Sheet'!$B$21,(AM617*AO617)),0)</f>
        <v>178</v>
      </c>
      <c r="AQ617">
        <f t="shared" si="111"/>
        <v>4067.3</v>
      </c>
      <c r="AR617">
        <f t="shared" si="112"/>
        <v>3107.3</v>
      </c>
    </row>
    <row r="618" spans="1:44">
      <c r="A618" s="44">
        <v>565</v>
      </c>
      <c r="B618" s="32">
        <v>0.25179328003036316</v>
      </c>
      <c r="C618" s="32">
        <f t="shared" si="113"/>
        <v>145</v>
      </c>
      <c r="D618" t="str">
        <f>LOOKUP(B618,'Info Sheet'!$L$2:$L$3,'Info Sheet'!$J$2:$J$3)</f>
        <v>Rainy, p</v>
      </c>
      <c r="E618">
        <f>IF(D618='Info Sheet'!$J$3,'Info Sheet'!$M$3,'Info Sheet'!$M$2)</f>
        <v>0.7</v>
      </c>
      <c r="F618">
        <f>ROUNDDOWN(IF((C618*E618)&gt;'Info Sheet'!$B$21,'Info Sheet'!$B$21,(C618*E618)),0)</f>
        <v>101</v>
      </c>
      <c r="G618">
        <f t="shared" si="116"/>
        <v>2307.8500000000004</v>
      </c>
      <c r="H618">
        <f t="shared" si="105"/>
        <v>1347.8500000000004</v>
      </c>
      <c r="M618" s="44">
        <v>565</v>
      </c>
      <c r="N618" s="32">
        <v>0.9372408444182222</v>
      </c>
      <c r="O618" s="32">
        <f t="shared" si="106"/>
        <v>196</v>
      </c>
      <c r="P618" t="str">
        <f>LOOKUP(N618,'Info Sheet'!$L$2:$L$3,'Info Sheet'!$J$2:$J$3)</f>
        <v>Non-Rainy</v>
      </c>
      <c r="Q618">
        <f>IF(P618='Info Sheet'!$J$3,'Info Sheet'!$M$3,'Info Sheet'!$M$2)</f>
        <v>1</v>
      </c>
      <c r="R618">
        <f>ROUNDDOWN(IF((O618*Q618)&gt;'Info Sheet'!$B$21,'Info Sheet'!$B$21,(O618*Q618)),0)</f>
        <v>188</v>
      </c>
      <c r="S618">
        <f t="shared" si="107"/>
        <v>4295.8</v>
      </c>
      <c r="T618">
        <f t="shared" si="108"/>
        <v>3335.8</v>
      </c>
      <c r="Y618" s="44">
        <v>565</v>
      </c>
      <c r="Z618" s="32">
        <v>0.72753803205865031</v>
      </c>
      <c r="AA618" s="32">
        <f t="shared" si="114"/>
        <v>197</v>
      </c>
      <c r="AB618" t="str">
        <f>LOOKUP(Z618,'Info Sheet'!$L$2:$L$3,'Info Sheet'!$J$2:$J$3)</f>
        <v>Non-Rainy</v>
      </c>
      <c r="AC618">
        <f>IF(AB618='Info Sheet'!$J$3,'Info Sheet'!$M$3,'Info Sheet'!$M$2)</f>
        <v>1</v>
      </c>
      <c r="AD618">
        <f>ROUNDDOWN(IF((AA618*AC618)&gt;'Info Sheet'!$B$21,'Info Sheet'!$B$21,(AA618*AC618)),0)</f>
        <v>188</v>
      </c>
      <c r="AE618">
        <f t="shared" si="109"/>
        <v>4295.8</v>
      </c>
      <c r="AF618">
        <f t="shared" si="110"/>
        <v>3335.8</v>
      </c>
      <c r="AK618" s="44">
        <v>565</v>
      </c>
      <c r="AL618" s="51">
        <v>0.65712784999999996</v>
      </c>
      <c r="AM618" s="32">
        <f t="shared" si="115"/>
        <v>173</v>
      </c>
      <c r="AN618" t="str">
        <f>LOOKUP(AL618,'Info Sheet'!$L$2:$L$3,'Info Sheet'!$J$2:$J$3)</f>
        <v>Non-Rainy</v>
      </c>
      <c r="AO618">
        <f>IF(AN618='Info Sheet'!$J$3,'Info Sheet'!$M$3,'Info Sheet'!$M$2)</f>
        <v>1</v>
      </c>
      <c r="AP618">
        <f>ROUNDDOWN(IF((AM618*AO618)&gt;'Info Sheet'!$B$21,'Info Sheet'!$B$21,(AM618*AO618)),0)</f>
        <v>173</v>
      </c>
      <c r="AQ618">
        <f t="shared" si="111"/>
        <v>3953.05</v>
      </c>
      <c r="AR618">
        <f t="shared" si="112"/>
        <v>2993.05</v>
      </c>
    </row>
    <row r="619" spans="1:44">
      <c r="A619" s="44">
        <v>566</v>
      </c>
      <c r="B619" s="32">
        <v>0.34457301509079641</v>
      </c>
      <c r="C619" s="32">
        <f t="shared" si="113"/>
        <v>149</v>
      </c>
      <c r="D619" t="str">
        <f>LOOKUP(B619,'Info Sheet'!$L$2:$L$3,'Info Sheet'!$J$2:$J$3)</f>
        <v>Rainy, p</v>
      </c>
      <c r="E619">
        <f>IF(D619='Info Sheet'!$J$3,'Info Sheet'!$M$3,'Info Sheet'!$M$2)</f>
        <v>0.7</v>
      </c>
      <c r="F619">
        <f>ROUNDDOWN(IF((C619*E619)&gt;'Info Sheet'!$B$21,'Info Sheet'!$B$21,(C619*E619)),0)</f>
        <v>104</v>
      </c>
      <c r="G619">
        <f t="shared" si="116"/>
        <v>2376.4</v>
      </c>
      <c r="H619">
        <f t="shared" si="105"/>
        <v>1416.4</v>
      </c>
      <c r="M619" s="44">
        <v>566</v>
      </c>
      <c r="N619" s="32">
        <v>0.25445272862377755</v>
      </c>
      <c r="O619" s="32">
        <f t="shared" si="106"/>
        <v>160</v>
      </c>
      <c r="P619" t="str">
        <f>LOOKUP(N619,'Info Sheet'!$L$2:$L$3,'Info Sheet'!$J$2:$J$3)</f>
        <v>Rainy, p</v>
      </c>
      <c r="Q619">
        <f>IF(P619='Info Sheet'!$J$3,'Info Sheet'!$M$3,'Info Sheet'!$M$2)</f>
        <v>0.7</v>
      </c>
      <c r="R619">
        <f>ROUNDDOWN(IF((O619*Q619)&gt;'Info Sheet'!$B$21,'Info Sheet'!$B$21,(O619*Q619)),0)</f>
        <v>112</v>
      </c>
      <c r="S619">
        <f t="shared" si="107"/>
        <v>2559.2000000000003</v>
      </c>
      <c r="T619">
        <f t="shared" si="108"/>
        <v>1599.2000000000003</v>
      </c>
      <c r="Y619" s="44">
        <v>566</v>
      </c>
      <c r="Z619" s="32">
        <v>0.56606902860297492</v>
      </c>
      <c r="AA619" s="32">
        <f t="shared" si="114"/>
        <v>189</v>
      </c>
      <c r="AB619" t="str">
        <f>LOOKUP(Z619,'Info Sheet'!$L$2:$L$3,'Info Sheet'!$J$2:$J$3)</f>
        <v>Non-Rainy</v>
      </c>
      <c r="AC619">
        <f>IF(AB619='Info Sheet'!$J$3,'Info Sheet'!$M$3,'Info Sheet'!$M$2)</f>
        <v>1</v>
      </c>
      <c r="AD619">
        <f>ROUNDDOWN(IF((AA619*AC619)&gt;'Info Sheet'!$B$21,'Info Sheet'!$B$21,(AA619*AC619)),0)</f>
        <v>188</v>
      </c>
      <c r="AE619">
        <f t="shared" si="109"/>
        <v>4295.8</v>
      </c>
      <c r="AF619">
        <f t="shared" si="110"/>
        <v>3335.8</v>
      </c>
      <c r="AK619" s="44">
        <v>566</v>
      </c>
      <c r="AL619" s="51">
        <v>0.48946703000000003</v>
      </c>
      <c r="AM619" s="32">
        <f t="shared" si="115"/>
        <v>165</v>
      </c>
      <c r="AN619" t="str">
        <f>LOOKUP(AL619,'Info Sheet'!$L$2:$L$3,'Info Sheet'!$J$2:$J$3)</f>
        <v>Non-Rainy</v>
      </c>
      <c r="AO619">
        <f>IF(AN619='Info Sheet'!$J$3,'Info Sheet'!$M$3,'Info Sheet'!$M$2)</f>
        <v>1</v>
      </c>
      <c r="AP619">
        <f>ROUNDDOWN(IF((AM619*AO619)&gt;'Info Sheet'!$B$21,'Info Sheet'!$B$21,(AM619*AO619)),0)</f>
        <v>165</v>
      </c>
      <c r="AQ619">
        <f t="shared" si="111"/>
        <v>3770.2500000000005</v>
      </c>
      <c r="AR619">
        <f t="shared" si="112"/>
        <v>2810.2500000000005</v>
      </c>
    </row>
    <row r="620" spans="1:44">
      <c r="A620" s="44">
        <v>567</v>
      </c>
      <c r="B620" s="32">
        <v>0.98155406624776986</v>
      </c>
      <c r="C620" s="32">
        <f t="shared" si="113"/>
        <v>189</v>
      </c>
      <c r="D620" t="str">
        <f>LOOKUP(B620,'Info Sheet'!$L$2:$L$3,'Info Sheet'!$J$2:$J$3)</f>
        <v>Non-Rainy</v>
      </c>
      <c r="E620">
        <f>IF(D620='Info Sheet'!$J$3,'Info Sheet'!$M$3,'Info Sheet'!$M$2)</f>
        <v>1</v>
      </c>
      <c r="F620">
        <f>ROUNDDOWN(IF((C620*E620)&gt;'Info Sheet'!$B$21,'Info Sheet'!$B$21,(C620*E620)),0)</f>
        <v>188</v>
      </c>
      <c r="G620">
        <f t="shared" si="116"/>
        <v>4295.8</v>
      </c>
      <c r="H620">
        <f t="shared" si="105"/>
        <v>3335.8</v>
      </c>
      <c r="M620" s="44">
        <v>567</v>
      </c>
      <c r="N620" s="32">
        <v>0.99307181005322054</v>
      </c>
      <c r="O620" s="32">
        <f t="shared" si="106"/>
        <v>212</v>
      </c>
      <c r="P620" t="str">
        <f>LOOKUP(N620,'Info Sheet'!$L$2:$L$3,'Info Sheet'!$J$2:$J$3)</f>
        <v>Non-Rainy</v>
      </c>
      <c r="Q620">
        <f>IF(P620='Info Sheet'!$J$3,'Info Sheet'!$M$3,'Info Sheet'!$M$2)</f>
        <v>1</v>
      </c>
      <c r="R620">
        <f>ROUNDDOWN(IF((O620*Q620)&gt;'Info Sheet'!$B$21,'Info Sheet'!$B$21,(O620*Q620)),0)</f>
        <v>188</v>
      </c>
      <c r="S620">
        <f t="shared" si="107"/>
        <v>4295.8</v>
      </c>
      <c r="T620">
        <f t="shared" si="108"/>
        <v>3335.8</v>
      </c>
      <c r="Y620" s="44">
        <v>567</v>
      </c>
      <c r="Z620" s="32">
        <v>1.100095508523391E-2</v>
      </c>
      <c r="AA620" s="32">
        <f t="shared" si="114"/>
        <v>145</v>
      </c>
      <c r="AB620" t="str">
        <f>LOOKUP(Z620,'Info Sheet'!$L$2:$L$3,'Info Sheet'!$J$2:$J$3)</f>
        <v>Rainy, p</v>
      </c>
      <c r="AC620">
        <f>IF(AB620='Info Sheet'!$J$3,'Info Sheet'!$M$3,'Info Sheet'!$M$2)</f>
        <v>0.7</v>
      </c>
      <c r="AD620">
        <f>ROUNDDOWN(IF((AA620*AC620)&gt;'Info Sheet'!$B$21,'Info Sheet'!$B$21,(AA620*AC620)),0)</f>
        <v>101</v>
      </c>
      <c r="AE620">
        <f t="shared" si="109"/>
        <v>2307.8500000000004</v>
      </c>
      <c r="AF620">
        <f t="shared" si="110"/>
        <v>1347.8500000000004</v>
      </c>
      <c r="AK620" s="44">
        <v>567</v>
      </c>
      <c r="AL620" s="51">
        <v>0.47532245000000001</v>
      </c>
      <c r="AM620" s="32">
        <f t="shared" si="115"/>
        <v>165</v>
      </c>
      <c r="AN620" t="str">
        <f>LOOKUP(AL620,'Info Sheet'!$L$2:$L$3,'Info Sheet'!$J$2:$J$3)</f>
        <v>Non-Rainy</v>
      </c>
      <c r="AO620">
        <f>IF(AN620='Info Sheet'!$J$3,'Info Sheet'!$M$3,'Info Sheet'!$M$2)</f>
        <v>1</v>
      </c>
      <c r="AP620">
        <f>ROUNDDOWN(IF((AM620*AO620)&gt;'Info Sheet'!$B$21,'Info Sheet'!$B$21,(AM620*AO620)),0)</f>
        <v>165</v>
      </c>
      <c r="AQ620">
        <f t="shared" si="111"/>
        <v>3770.2500000000005</v>
      </c>
      <c r="AR620">
        <f t="shared" si="112"/>
        <v>2810.2500000000005</v>
      </c>
    </row>
    <row r="621" spans="1:44">
      <c r="A621" s="44">
        <v>568</v>
      </c>
      <c r="B621" s="32">
        <v>8.249288191479498E-2</v>
      </c>
      <c r="C621" s="32">
        <f t="shared" si="113"/>
        <v>133</v>
      </c>
      <c r="D621" t="str">
        <f>LOOKUP(B621,'Info Sheet'!$L$2:$L$3,'Info Sheet'!$J$2:$J$3)</f>
        <v>Rainy, p</v>
      </c>
      <c r="E621">
        <f>IF(D621='Info Sheet'!$J$3,'Info Sheet'!$M$3,'Info Sheet'!$M$2)</f>
        <v>0.7</v>
      </c>
      <c r="F621">
        <f>ROUNDDOWN(IF((C621*E621)&gt;'Info Sheet'!$B$21,'Info Sheet'!$B$21,(C621*E621)),0)</f>
        <v>93</v>
      </c>
      <c r="G621">
        <f t="shared" si="116"/>
        <v>2125.0500000000002</v>
      </c>
      <c r="H621">
        <f t="shared" si="105"/>
        <v>1165.0500000000002</v>
      </c>
      <c r="M621" s="44">
        <v>568</v>
      </c>
      <c r="N621" s="32">
        <v>0.6855587528161674</v>
      </c>
      <c r="O621" s="32">
        <f t="shared" si="106"/>
        <v>179</v>
      </c>
      <c r="P621" t="str">
        <f>LOOKUP(N621,'Info Sheet'!$L$2:$L$3,'Info Sheet'!$J$2:$J$3)</f>
        <v>Non-Rainy</v>
      </c>
      <c r="Q621">
        <f>IF(P621='Info Sheet'!$J$3,'Info Sheet'!$M$3,'Info Sheet'!$M$2)</f>
        <v>1</v>
      </c>
      <c r="R621">
        <f>ROUNDDOWN(IF((O621*Q621)&gt;'Info Sheet'!$B$21,'Info Sheet'!$B$21,(O621*Q621)),0)</f>
        <v>179</v>
      </c>
      <c r="S621">
        <f t="shared" si="107"/>
        <v>4090.15</v>
      </c>
      <c r="T621">
        <f t="shared" si="108"/>
        <v>3130.15</v>
      </c>
      <c r="Y621" s="44">
        <v>568</v>
      </c>
      <c r="Z621" s="32">
        <v>0.34286806477664122</v>
      </c>
      <c r="AA621" s="32">
        <f t="shared" si="114"/>
        <v>179</v>
      </c>
      <c r="AB621" t="str">
        <f>LOOKUP(Z621,'Info Sheet'!$L$2:$L$3,'Info Sheet'!$J$2:$J$3)</f>
        <v>Rainy, p</v>
      </c>
      <c r="AC621">
        <f>IF(AB621='Info Sheet'!$J$3,'Info Sheet'!$M$3,'Info Sheet'!$M$2)</f>
        <v>0.7</v>
      </c>
      <c r="AD621">
        <f>ROUNDDOWN(IF((AA621*AC621)&gt;'Info Sheet'!$B$21,'Info Sheet'!$B$21,(AA621*AC621)),0)</f>
        <v>125</v>
      </c>
      <c r="AE621">
        <f t="shared" si="109"/>
        <v>2856.25</v>
      </c>
      <c r="AF621">
        <f t="shared" si="110"/>
        <v>1896.25</v>
      </c>
      <c r="AK621" s="44">
        <v>568</v>
      </c>
      <c r="AL621" s="51">
        <v>0.46134006</v>
      </c>
      <c r="AM621" s="32">
        <f t="shared" si="115"/>
        <v>164</v>
      </c>
      <c r="AN621" t="str">
        <f>LOOKUP(AL621,'Info Sheet'!$L$2:$L$3,'Info Sheet'!$J$2:$J$3)</f>
        <v>Non-Rainy</v>
      </c>
      <c r="AO621">
        <f>IF(AN621='Info Sheet'!$J$3,'Info Sheet'!$M$3,'Info Sheet'!$M$2)</f>
        <v>1</v>
      </c>
      <c r="AP621">
        <f>ROUNDDOWN(IF((AM621*AO621)&gt;'Info Sheet'!$B$21,'Info Sheet'!$B$21,(AM621*AO621)),0)</f>
        <v>164</v>
      </c>
      <c r="AQ621">
        <f t="shared" si="111"/>
        <v>3747.4</v>
      </c>
      <c r="AR621">
        <f t="shared" si="112"/>
        <v>2787.4</v>
      </c>
    </row>
    <row r="622" spans="1:44">
      <c r="A622" s="44">
        <v>569</v>
      </c>
      <c r="B622" s="32">
        <v>0.2691527522237015</v>
      </c>
      <c r="C622" s="32">
        <f t="shared" si="113"/>
        <v>146</v>
      </c>
      <c r="D622" t="str">
        <f>LOOKUP(B622,'Info Sheet'!$L$2:$L$3,'Info Sheet'!$J$2:$J$3)</f>
        <v>Rainy, p</v>
      </c>
      <c r="E622">
        <f>IF(D622='Info Sheet'!$J$3,'Info Sheet'!$M$3,'Info Sheet'!$M$2)</f>
        <v>0.7</v>
      </c>
      <c r="F622">
        <f>ROUNDDOWN(IF((C622*E622)&gt;'Info Sheet'!$B$21,'Info Sheet'!$B$21,(C622*E622)),0)</f>
        <v>102</v>
      </c>
      <c r="G622">
        <f t="shared" si="116"/>
        <v>2330.7000000000003</v>
      </c>
      <c r="H622">
        <f t="shared" si="105"/>
        <v>1370.7000000000003</v>
      </c>
      <c r="M622" s="44">
        <v>569</v>
      </c>
      <c r="N622" s="32">
        <v>0.81956477899313274</v>
      </c>
      <c r="O622" s="32">
        <f t="shared" si="106"/>
        <v>186</v>
      </c>
      <c r="P622" t="str">
        <f>LOOKUP(N622,'Info Sheet'!$L$2:$L$3,'Info Sheet'!$J$2:$J$3)</f>
        <v>Non-Rainy</v>
      </c>
      <c r="Q622">
        <f>IF(P622='Info Sheet'!$J$3,'Info Sheet'!$M$3,'Info Sheet'!$M$2)</f>
        <v>1</v>
      </c>
      <c r="R622">
        <f>ROUNDDOWN(IF((O622*Q622)&gt;'Info Sheet'!$B$21,'Info Sheet'!$B$21,(O622*Q622)),0)</f>
        <v>186</v>
      </c>
      <c r="S622">
        <f t="shared" si="107"/>
        <v>4250.1000000000004</v>
      </c>
      <c r="T622">
        <f t="shared" si="108"/>
        <v>3290.1000000000004</v>
      </c>
      <c r="Y622" s="44">
        <v>569</v>
      </c>
      <c r="Z622" s="32">
        <v>0.2593694146258122</v>
      </c>
      <c r="AA622" s="32">
        <f t="shared" si="114"/>
        <v>174</v>
      </c>
      <c r="AB622" t="str">
        <f>LOOKUP(Z622,'Info Sheet'!$L$2:$L$3,'Info Sheet'!$J$2:$J$3)</f>
        <v>Rainy, p</v>
      </c>
      <c r="AC622">
        <f>IF(AB622='Info Sheet'!$J$3,'Info Sheet'!$M$3,'Info Sheet'!$M$2)</f>
        <v>0.7</v>
      </c>
      <c r="AD622">
        <f>ROUNDDOWN(IF((AA622*AC622)&gt;'Info Sheet'!$B$21,'Info Sheet'!$B$21,(AA622*AC622)),0)</f>
        <v>121</v>
      </c>
      <c r="AE622">
        <f t="shared" si="109"/>
        <v>2764.8500000000004</v>
      </c>
      <c r="AF622">
        <f t="shared" si="110"/>
        <v>1804.8500000000004</v>
      </c>
      <c r="AK622" s="44">
        <v>569</v>
      </c>
      <c r="AL622" s="51">
        <v>0.97552514999999995</v>
      </c>
      <c r="AM622" s="32">
        <f t="shared" si="115"/>
        <v>198</v>
      </c>
      <c r="AN622" t="str">
        <f>LOOKUP(AL622,'Info Sheet'!$L$2:$L$3,'Info Sheet'!$J$2:$J$3)</f>
        <v>Non-Rainy</v>
      </c>
      <c r="AO622">
        <f>IF(AN622='Info Sheet'!$J$3,'Info Sheet'!$M$3,'Info Sheet'!$M$2)</f>
        <v>1</v>
      </c>
      <c r="AP622">
        <f>ROUNDDOWN(IF((AM622*AO622)&gt;'Info Sheet'!$B$21,'Info Sheet'!$B$21,(AM622*AO622)),0)</f>
        <v>188</v>
      </c>
      <c r="AQ622">
        <f t="shared" si="111"/>
        <v>4295.8</v>
      </c>
      <c r="AR622">
        <f t="shared" si="112"/>
        <v>3335.8</v>
      </c>
    </row>
    <row r="623" spans="1:44">
      <c r="A623" s="44">
        <v>570</v>
      </c>
      <c r="B623" s="32">
        <v>0.25516633111931819</v>
      </c>
      <c r="C623" s="32">
        <f t="shared" si="113"/>
        <v>145</v>
      </c>
      <c r="D623" t="str">
        <f>LOOKUP(B623,'Info Sheet'!$L$2:$L$3,'Info Sheet'!$J$2:$J$3)</f>
        <v>Rainy, p</v>
      </c>
      <c r="E623">
        <f>IF(D623='Info Sheet'!$J$3,'Info Sheet'!$M$3,'Info Sheet'!$M$2)</f>
        <v>0.7</v>
      </c>
      <c r="F623">
        <f>ROUNDDOWN(IF((C623*E623)&gt;'Info Sheet'!$B$21,'Info Sheet'!$B$21,(C623*E623)),0)</f>
        <v>101</v>
      </c>
      <c r="G623">
        <f t="shared" si="116"/>
        <v>2307.8500000000004</v>
      </c>
      <c r="H623">
        <f t="shared" si="105"/>
        <v>1347.8500000000004</v>
      </c>
      <c r="M623" s="44">
        <v>570</v>
      </c>
      <c r="N623" s="32">
        <v>0.53562355116577554</v>
      </c>
      <c r="O623" s="32">
        <f t="shared" si="106"/>
        <v>172</v>
      </c>
      <c r="P623" t="str">
        <f>LOOKUP(N623,'Info Sheet'!$L$2:$L$3,'Info Sheet'!$J$2:$J$3)</f>
        <v>Non-Rainy</v>
      </c>
      <c r="Q623">
        <f>IF(P623='Info Sheet'!$J$3,'Info Sheet'!$M$3,'Info Sheet'!$M$2)</f>
        <v>1</v>
      </c>
      <c r="R623">
        <f>ROUNDDOWN(IF((O623*Q623)&gt;'Info Sheet'!$B$21,'Info Sheet'!$B$21,(O623*Q623)),0)</f>
        <v>172</v>
      </c>
      <c r="S623">
        <f t="shared" si="107"/>
        <v>3930.2000000000003</v>
      </c>
      <c r="T623">
        <f t="shared" si="108"/>
        <v>2970.2000000000003</v>
      </c>
      <c r="Y623" s="44">
        <v>570</v>
      </c>
      <c r="Z623" s="32">
        <v>0.31880857773183935</v>
      </c>
      <c r="AA623" s="32">
        <f t="shared" si="114"/>
        <v>178</v>
      </c>
      <c r="AB623" t="str">
        <f>LOOKUP(Z623,'Info Sheet'!$L$2:$L$3,'Info Sheet'!$J$2:$J$3)</f>
        <v>Rainy, p</v>
      </c>
      <c r="AC623">
        <f>IF(AB623='Info Sheet'!$J$3,'Info Sheet'!$M$3,'Info Sheet'!$M$2)</f>
        <v>0.7</v>
      </c>
      <c r="AD623">
        <f>ROUNDDOWN(IF((AA623*AC623)&gt;'Info Sheet'!$B$21,'Info Sheet'!$B$21,(AA623*AC623)),0)</f>
        <v>124</v>
      </c>
      <c r="AE623">
        <f t="shared" si="109"/>
        <v>2833.4</v>
      </c>
      <c r="AF623">
        <f t="shared" si="110"/>
        <v>1873.4</v>
      </c>
      <c r="AK623" s="44">
        <v>570</v>
      </c>
      <c r="AL623" s="51">
        <v>9.6294679999999994E-2</v>
      </c>
      <c r="AM623" s="32">
        <f t="shared" si="115"/>
        <v>144</v>
      </c>
      <c r="AN623" t="str">
        <f>LOOKUP(AL623,'Info Sheet'!$L$2:$L$3,'Info Sheet'!$J$2:$J$3)</f>
        <v>Rainy, p</v>
      </c>
      <c r="AO623">
        <f>IF(AN623='Info Sheet'!$J$3,'Info Sheet'!$M$3,'Info Sheet'!$M$2)</f>
        <v>0.7</v>
      </c>
      <c r="AP623">
        <f>ROUNDDOWN(IF((AM623*AO623)&gt;'Info Sheet'!$B$21,'Info Sheet'!$B$21,(AM623*AO623)),0)</f>
        <v>100</v>
      </c>
      <c r="AQ623">
        <f t="shared" si="111"/>
        <v>2285</v>
      </c>
      <c r="AR623">
        <f t="shared" si="112"/>
        <v>1325</v>
      </c>
    </row>
    <row r="624" spans="1:44">
      <c r="A624" s="44">
        <v>571</v>
      </c>
      <c r="B624" s="32">
        <v>0.83772786146792988</v>
      </c>
      <c r="C624" s="32">
        <f t="shared" si="113"/>
        <v>171</v>
      </c>
      <c r="D624" t="str">
        <f>LOOKUP(B624,'Info Sheet'!$L$2:$L$3,'Info Sheet'!$J$2:$J$3)</f>
        <v>Non-Rainy</v>
      </c>
      <c r="E624">
        <f>IF(D624='Info Sheet'!$J$3,'Info Sheet'!$M$3,'Info Sheet'!$M$2)</f>
        <v>1</v>
      </c>
      <c r="F624">
        <f>ROUNDDOWN(IF((C624*E624)&gt;'Info Sheet'!$B$21,'Info Sheet'!$B$21,(C624*E624)),0)</f>
        <v>171</v>
      </c>
      <c r="G624">
        <f t="shared" si="116"/>
        <v>3907.3500000000004</v>
      </c>
      <c r="H624">
        <f t="shared" si="105"/>
        <v>2947.3500000000004</v>
      </c>
      <c r="M624" s="44">
        <v>571</v>
      </c>
      <c r="N624" s="32">
        <v>0.67450630821221069</v>
      </c>
      <c r="O624" s="32">
        <f t="shared" si="106"/>
        <v>178</v>
      </c>
      <c r="P624" t="str">
        <f>LOOKUP(N624,'Info Sheet'!$L$2:$L$3,'Info Sheet'!$J$2:$J$3)</f>
        <v>Non-Rainy</v>
      </c>
      <c r="Q624">
        <f>IF(P624='Info Sheet'!$J$3,'Info Sheet'!$M$3,'Info Sheet'!$M$2)</f>
        <v>1</v>
      </c>
      <c r="R624">
        <f>ROUNDDOWN(IF((O624*Q624)&gt;'Info Sheet'!$B$21,'Info Sheet'!$B$21,(O624*Q624)),0)</f>
        <v>178</v>
      </c>
      <c r="S624">
        <f t="shared" si="107"/>
        <v>4067.3</v>
      </c>
      <c r="T624">
        <f t="shared" si="108"/>
        <v>3107.3</v>
      </c>
      <c r="Y624" s="44">
        <v>571</v>
      </c>
      <c r="Z624" s="32">
        <v>0.95927100449902936</v>
      </c>
      <c r="AA624" s="32">
        <f t="shared" si="114"/>
        <v>217</v>
      </c>
      <c r="AB624" t="str">
        <f>LOOKUP(Z624,'Info Sheet'!$L$2:$L$3,'Info Sheet'!$J$2:$J$3)</f>
        <v>Non-Rainy</v>
      </c>
      <c r="AC624">
        <f>IF(AB624='Info Sheet'!$J$3,'Info Sheet'!$M$3,'Info Sheet'!$M$2)</f>
        <v>1</v>
      </c>
      <c r="AD624">
        <f>ROUNDDOWN(IF((AA624*AC624)&gt;'Info Sheet'!$B$21,'Info Sheet'!$B$21,(AA624*AC624)),0)</f>
        <v>188</v>
      </c>
      <c r="AE624">
        <f t="shared" si="109"/>
        <v>4295.8</v>
      </c>
      <c r="AF624">
        <f t="shared" si="110"/>
        <v>3335.8</v>
      </c>
      <c r="AK624" s="44">
        <v>571</v>
      </c>
      <c r="AL624" s="51">
        <v>0.87180164000000004</v>
      </c>
      <c r="AM624" s="32">
        <f t="shared" si="115"/>
        <v>185</v>
      </c>
      <c r="AN624" t="str">
        <f>LOOKUP(AL624,'Info Sheet'!$L$2:$L$3,'Info Sheet'!$J$2:$J$3)</f>
        <v>Non-Rainy</v>
      </c>
      <c r="AO624">
        <f>IF(AN624='Info Sheet'!$J$3,'Info Sheet'!$M$3,'Info Sheet'!$M$2)</f>
        <v>1</v>
      </c>
      <c r="AP624">
        <f>ROUNDDOWN(IF((AM624*AO624)&gt;'Info Sheet'!$B$21,'Info Sheet'!$B$21,(AM624*AO624)),0)</f>
        <v>185</v>
      </c>
      <c r="AQ624">
        <f t="shared" si="111"/>
        <v>4227.25</v>
      </c>
      <c r="AR624">
        <f t="shared" si="112"/>
        <v>3267.25</v>
      </c>
    </row>
    <row r="625" spans="1:44">
      <c r="A625" s="44">
        <v>572</v>
      </c>
      <c r="B625" s="32">
        <v>0.55573715621478093</v>
      </c>
      <c r="C625" s="32">
        <f t="shared" si="113"/>
        <v>158</v>
      </c>
      <c r="D625" t="str">
        <f>LOOKUP(B625,'Info Sheet'!$L$2:$L$3,'Info Sheet'!$J$2:$J$3)</f>
        <v>Non-Rainy</v>
      </c>
      <c r="E625">
        <f>IF(D625='Info Sheet'!$J$3,'Info Sheet'!$M$3,'Info Sheet'!$M$2)</f>
        <v>1</v>
      </c>
      <c r="F625">
        <f>ROUNDDOWN(IF((C625*E625)&gt;'Info Sheet'!$B$21,'Info Sheet'!$B$21,(C625*E625)),0)</f>
        <v>158</v>
      </c>
      <c r="G625">
        <f t="shared" si="116"/>
        <v>3610.3</v>
      </c>
      <c r="H625">
        <f t="shared" si="105"/>
        <v>2650.3</v>
      </c>
      <c r="M625" s="44">
        <v>572</v>
      </c>
      <c r="N625" s="32">
        <v>0.38263679862207323</v>
      </c>
      <c r="O625" s="32">
        <f t="shared" si="106"/>
        <v>166</v>
      </c>
      <c r="P625" t="str">
        <f>LOOKUP(N625,'Info Sheet'!$L$2:$L$3,'Info Sheet'!$J$2:$J$3)</f>
        <v>Rainy, p</v>
      </c>
      <c r="Q625">
        <f>IF(P625='Info Sheet'!$J$3,'Info Sheet'!$M$3,'Info Sheet'!$M$2)</f>
        <v>0.7</v>
      </c>
      <c r="R625">
        <f>ROUNDDOWN(IF((O625*Q625)&gt;'Info Sheet'!$B$21,'Info Sheet'!$B$21,(O625*Q625)),0)</f>
        <v>116</v>
      </c>
      <c r="S625">
        <f t="shared" si="107"/>
        <v>2650.6000000000004</v>
      </c>
      <c r="T625">
        <f t="shared" si="108"/>
        <v>1690.6000000000004</v>
      </c>
      <c r="Y625" s="44">
        <v>572</v>
      </c>
      <c r="Z625" s="32">
        <v>5.2082424405734407E-2</v>
      </c>
      <c r="AA625" s="32">
        <f t="shared" si="114"/>
        <v>157</v>
      </c>
      <c r="AB625" t="str">
        <f>LOOKUP(Z625,'Info Sheet'!$L$2:$L$3,'Info Sheet'!$J$2:$J$3)</f>
        <v>Rainy, p</v>
      </c>
      <c r="AC625">
        <f>IF(AB625='Info Sheet'!$J$3,'Info Sheet'!$M$3,'Info Sheet'!$M$2)</f>
        <v>0.7</v>
      </c>
      <c r="AD625">
        <f>ROUNDDOWN(IF((AA625*AC625)&gt;'Info Sheet'!$B$21,'Info Sheet'!$B$21,(AA625*AC625)),0)</f>
        <v>109</v>
      </c>
      <c r="AE625">
        <f t="shared" si="109"/>
        <v>2490.65</v>
      </c>
      <c r="AF625">
        <f t="shared" si="110"/>
        <v>1530.65</v>
      </c>
      <c r="AK625" s="44">
        <v>572</v>
      </c>
      <c r="AL625" s="51">
        <v>0.48414950000000001</v>
      </c>
      <c r="AM625" s="32">
        <f t="shared" si="115"/>
        <v>165</v>
      </c>
      <c r="AN625" t="str">
        <f>LOOKUP(AL625,'Info Sheet'!$L$2:$L$3,'Info Sheet'!$J$2:$J$3)</f>
        <v>Non-Rainy</v>
      </c>
      <c r="AO625">
        <f>IF(AN625='Info Sheet'!$J$3,'Info Sheet'!$M$3,'Info Sheet'!$M$2)</f>
        <v>1</v>
      </c>
      <c r="AP625">
        <f>ROUNDDOWN(IF((AM625*AO625)&gt;'Info Sheet'!$B$21,'Info Sheet'!$B$21,(AM625*AO625)),0)</f>
        <v>165</v>
      </c>
      <c r="AQ625">
        <f t="shared" si="111"/>
        <v>3770.2500000000005</v>
      </c>
      <c r="AR625">
        <f t="shared" si="112"/>
        <v>2810.2500000000005</v>
      </c>
    </row>
    <row r="626" spans="1:44">
      <c r="A626" s="44">
        <v>573</v>
      </c>
      <c r="B626" s="32">
        <v>0.8159322511303162</v>
      </c>
      <c r="C626" s="32">
        <f t="shared" si="113"/>
        <v>170</v>
      </c>
      <c r="D626" t="str">
        <f>LOOKUP(B626,'Info Sheet'!$L$2:$L$3,'Info Sheet'!$J$2:$J$3)</f>
        <v>Non-Rainy</v>
      </c>
      <c r="E626">
        <f>IF(D626='Info Sheet'!$J$3,'Info Sheet'!$M$3,'Info Sheet'!$M$2)</f>
        <v>1</v>
      </c>
      <c r="F626">
        <f>ROUNDDOWN(IF((C626*E626)&gt;'Info Sheet'!$B$21,'Info Sheet'!$B$21,(C626*E626)),0)</f>
        <v>170</v>
      </c>
      <c r="G626">
        <f t="shared" si="116"/>
        <v>3884.5000000000005</v>
      </c>
      <c r="H626">
        <f t="shared" si="105"/>
        <v>2924.5000000000005</v>
      </c>
      <c r="M626" s="44">
        <v>573</v>
      </c>
      <c r="N626" s="32">
        <v>8.8395609735706371E-3</v>
      </c>
      <c r="O626" s="32">
        <f t="shared" si="106"/>
        <v>131</v>
      </c>
      <c r="P626" t="str">
        <f>LOOKUP(N626,'Info Sheet'!$L$2:$L$3,'Info Sheet'!$J$2:$J$3)</f>
        <v>Rainy, p</v>
      </c>
      <c r="Q626">
        <f>IF(P626='Info Sheet'!$J$3,'Info Sheet'!$M$3,'Info Sheet'!$M$2)</f>
        <v>0.7</v>
      </c>
      <c r="R626">
        <f>ROUNDDOWN(IF((O626*Q626)&gt;'Info Sheet'!$B$21,'Info Sheet'!$B$21,(O626*Q626)),0)</f>
        <v>91</v>
      </c>
      <c r="S626">
        <f t="shared" si="107"/>
        <v>2079.35</v>
      </c>
      <c r="T626">
        <f t="shared" si="108"/>
        <v>1119.3499999999999</v>
      </c>
      <c r="Y626" s="44">
        <v>573</v>
      </c>
      <c r="Z626" s="32">
        <v>0.64275717704066038</v>
      </c>
      <c r="AA626" s="32">
        <f t="shared" si="114"/>
        <v>192</v>
      </c>
      <c r="AB626" t="str">
        <f>LOOKUP(Z626,'Info Sheet'!$L$2:$L$3,'Info Sheet'!$J$2:$J$3)</f>
        <v>Non-Rainy</v>
      </c>
      <c r="AC626">
        <f>IF(AB626='Info Sheet'!$J$3,'Info Sheet'!$M$3,'Info Sheet'!$M$2)</f>
        <v>1</v>
      </c>
      <c r="AD626">
        <f>ROUNDDOWN(IF((AA626*AC626)&gt;'Info Sheet'!$B$21,'Info Sheet'!$B$21,(AA626*AC626)),0)</f>
        <v>188</v>
      </c>
      <c r="AE626">
        <f t="shared" si="109"/>
        <v>4295.8</v>
      </c>
      <c r="AF626">
        <f t="shared" si="110"/>
        <v>3335.8</v>
      </c>
      <c r="AK626" s="44">
        <v>573</v>
      </c>
      <c r="AL626" s="51">
        <v>0.70662574</v>
      </c>
      <c r="AM626" s="32">
        <f t="shared" si="115"/>
        <v>175</v>
      </c>
      <c r="AN626" t="str">
        <f>LOOKUP(AL626,'Info Sheet'!$L$2:$L$3,'Info Sheet'!$J$2:$J$3)</f>
        <v>Non-Rainy</v>
      </c>
      <c r="AO626">
        <f>IF(AN626='Info Sheet'!$J$3,'Info Sheet'!$M$3,'Info Sheet'!$M$2)</f>
        <v>1</v>
      </c>
      <c r="AP626">
        <f>ROUNDDOWN(IF((AM626*AO626)&gt;'Info Sheet'!$B$21,'Info Sheet'!$B$21,(AM626*AO626)),0)</f>
        <v>175</v>
      </c>
      <c r="AQ626">
        <f t="shared" si="111"/>
        <v>3998.7500000000005</v>
      </c>
      <c r="AR626">
        <f t="shared" si="112"/>
        <v>3038.7500000000005</v>
      </c>
    </row>
    <row r="627" spans="1:44">
      <c r="A627" s="44">
        <v>574</v>
      </c>
      <c r="B627" s="32">
        <v>4.8737224395740797E-2</v>
      </c>
      <c r="C627" s="32">
        <f t="shared" si="113"/>
        <v>129</v>
      </c>
      <c r="D627" t="str">
        <f>LOOKUP(B627,'Info Sheet'!$L$2:$L$3,'Info Sheet'!$J$2:$J$3)</f>
        <v>Rainy, p</v>
      </c>
      <c r="E627">
        <f>IF(D627='Info Sheet'!$J$3,'Info Sheet'!$M$3,'Info Sheet'!$M$2)</f>
        <v>0.7</v>
      </c>
      <c r="F627">
        <f>ROUNDDOWN(IF((C627*E627)&gt;'Info Sheet'!$B$21,'Info Sheet'!$B$21,(C627*E627)),0)</f>
        <v>90</v>
      </c>
      <c r="G627">
        <f t="shared" si="116"/>
        <v>2056.5</v>
      </c>
      <c r="H627">
        <f t="shared" si="105"/>
        <v>1096.5</v>
      </c>
      <c r="M627" s="44">
        <v>574</v>
      </c>
      <c r="N627" s="32">
        <v>3.6263546407099057E-2</v>
      </c>
      <c r="O627" s="32">
        <f t="shared" si="106"/>
        <v>141</v>
      </c>
      <c r="P627" t="str">
        <f>LOOKUP(N627,'Info Sheet'!$L$2:$L$3,'Info Sheet'!$J$2:$J$3)</f>
        <v>Rainy, p</v>
      </c>
      <c r="Q627">
        <f>IF(P627='Info Sheet'!$J$3,'Info Sheet'!$M$3,'Info Sheet'!$M$2)</f>
        <v>0.7</v>
      </c>
      <c r="R627">
        <f>ROUNDDOWN(IF((O627*Q627)&gt;'Info Sheet'!$B$21,'Info Sheet'!$B$21,(O627*Q627)),0)</f>
        <v>98</v>
      </c>
      <c r="S627">
        <f t="shared" si="107"/>
        <v>2239.3000000000002</v>
      </c>
      <c r="T627">
        <f t="shared" si="108"/>
        <v>1279.3000000000002</v>
      </c>
      <c r="Y627" s="44">
        <v>574</v>
      </c>
      <c r="Z627" s="32">
        <v>0.67075996582505415</v>
      </c>
      <c r="AA627" s="32">
        <f t="shared" si="114"/>
        <v>194</v>
      </c>
      <c r="AB627" t="str">
        <f>LOOKUP(Z627,'Info Sheet'!$L$2:$L$3,'Info Sheet'!$J$2:$J$3)</f>
        <v>Non-Rainy</v>
      </c>
      <c r="AC627">
        <f>IF(AB627='Info Sheet'!$J$3,'Info Sheet'!$M$3,'Info Sheet'!$M$2)</f>
        <v>1</v>
      </c>
      <c r="AD627">
        <f>ROUNDDOWN(IF((AA627*AC627)&gt;'Info Sheet'!$B$21,'Info Sheet'!$B$21,(AA627*AC627)),0)</f>
        <v>188</v>
      </c>
      <c r="AE627">
        <f t="shared" si="109"/>
        <v>4295.8</v>
      </c>
      <c r="AF627">
        <f t="shared" si="110"/>
        <v>3335.8</v>
      </c>
      <c r="AK627" s="44">
        <v>574</v>
      </c>
      <c r="AL627" s="51">
        <v>0.19485203000000001</v>
      </c>
      <c r="AM627" s="32">
        <f t="shared" si="115"/>
        <v>152</v>
      </c>
      <c r="AN627" t="str">
        <f>LOOKUP(AL627,'Info Sheet'!$L$2:$L$3,'Info Sheet'!$J$2:$J$3)</f>
        <v>Rainy, p</v>
      </c>
      <c r="AO627">
        <f>IF(AN627='Info Sheet'!$J$3,'Info Sheet'!$M$3,'Info Sheet'!$M$2)</f>
        <v>0.7</v>
      </c>
      <c r="AP627">
        <f>ROUNDDOWN(IF((AM627*AO627)&gt;'Info Sheet'!$B$21,'Info Sheet'!$B$21,(AM627*AO627)),0)</f>
        <v>106</v>
      </c>
      <c r="AQ627">
        <f t="shared" si="111"/>
        <v>2422.1000000000004</v>
      </c>
      <c r="AR627">
        <f t="shared" si="112"/>
        <v>1462.1000000000004</v>
      </c>
    </row>
    <row r="628" spans="1:44">
      <c r="A628" s="44">
        <v>575</v>
      </c>
      <c r="B628" s="32">
        <v>0.36212194283338794</v>
      </c>
      <c r="C628" s="32">
        <f t="shared" si="113"/>
        <v>150</v>
      </c>
      <c r="D628" t="str">
        <f>LOOKUP(B628,'Info Sheet'!$L$2:$L$3,'Info Sheet'!$J$2:$J$3)</f>
        <v>Rainy, p</v>
      </c>
      <c r="E628">
        <f>IF(D628='Info Sheet'!$J$3,'Info Sheet'!$M$3,'Info Sheet'!$M$2)</f>
        <v>0.7</v>
      </c>
      <c r="F628">
        <f>ROUNDDOWN(IF((C628*E628)&gt;'Info Sheet'!$B$21,'Info Sheet'!$B$21,(C628*E628)),0)</f>
        <v>105</v>
      </c>
      <c r="G628">
        <f t="shared" si="116"/>
        <v>2399.25</v>
      </c>
      <c r="H628">
        <f t="shared" si="105"/>
        <v>1439.25</v>
      </c>
      <c r="M628" s="44">
        <v>575</v>
      </c>
      <c r="N628" s="32">
        <v>0.87195187714141087</v>
      </c>
      <c r="O628" s="32">
        <f t="shared" si="106"/>
        <v>190</v>
      </c>
      <c r="P628" t="str">
        <f>LOOKUP(N628,'Info Sheet'!$L$2:$L$3,'Info Sheet'!$J$2:$J$3)</f>
        <v>Non-Rainy</v>
      </c>
      <c r="Q628">
        <f>IF(P628='Info Sheet'!$J$3,'Info Sheet'!$M$3,'Info Sheet'!$M$2)</f>
        <v>1</v>
      </c>
      <c r="R628">
        <f>ROUNDDOWN(IF((O628*Q628)&gt;'Info Sheet'!$B$21,'Info Sheet'!$B$21,(O628*Q628)),0)</f>
        <v>188</v>
      </c>
      <c r="S628">
        <f t="shared" si="107"/>
        <v>4295.8</v>
      </c>
      <c r="T628">
        <f t="shared" si="108"/>
        <v>3335.8</v>
      </c>
      <c r="Y628" s="44">
        <v>575</v>
      </c>
      <c r="Z628" s="32">
        <v>0.94466954479912224</v>
      </c>
      <c r="AA628" s="32">
        <f t="shared" si="114"/>
        <v>214</v>
      </c>
      <c r="AB628" t="str">
        <f>LOOKUP(Z628,'Info Sheet'!$L$2:$L$3,'Info Sheet'!$J$2:$J$3)</f>
        <v>Non-Rainy</v>
      </c>
      <c r="AC628">
        <f>IF(AB628='Info Sheet'!$J$3,'Info Sheet'!$M$3,'Info Sheet'!$M$2)</f>
        <v>1</v>
      </c>
      <c r="AD628">
        <f>ROUNDDOWN(IF((AA628*AC628)&gt;'Info Sheet'!$B$21,'Info Sheet'!$B$21,(AA628*AC628)),0)</f>
        <v>188</v>
      </c>
      <c r="AE628">
        <f t="shared" si="109"/>
        <v>4295.8</v>
      </c>
      <c r="AF628">
        <f t="shared" si="110"/>
        <v>3335.8</v>
      </c>
      <c r="AK628" s="44">
        <v>575</v>
      </c>
      <c r="AL628" s="51">
        <v>0.18163383999999999</v>
      </c>
      <c r="AM628" s="32">
        <f t="shared" si="115"/>
        <v>151</v>
      </c>
      <c r="AN628" t="str">
        <f>LOOKUP(AL628,'Info Sheet'!$L$2:$L$3,'Info Sheet'!$J$2:$J$3)</f>
        <v>Rainy, p</v>
      </c>
      <c r="AO628">
        <f>IF(AN628='Info Sheet'!$J$3,'Info Sheet'!$M$3,'Info Sheet'!$M$2)</f>
        <v>0.7</v>
      </c>
      <c r="AP628">
        <f>ROUNDDOWN(IF((AM628*AO628)&gt;'Info Sheet'!$B$21,'Info Sheet'!$B$21,(AM628*AO628)),0)</f>
        <v>105</v>
      </c>
      <c r="AQ628">
        <f t="shared" si="111"/>
        <v>2399.25</v>
      </c>
      <c r="AR628">
        <f t="shared" si="112"/>
        <v>1439.25</v>
      </c>
    </row>
    <row r="629" spans="1:44">
      <c r="A629" s="44">
        <v>576</v>
      </c>
      <c r="B629" s="32">
        <v>0.907110574267048</v>
      </c>
      <c r="C629" s="32">
        <f t="shared" si="113"/>
        <v>177</v>
      </c>
      <c r="D629" t="str">
        <f>LOOKUP(B629,'Info Sheet'!$L$2:$L$3,'Info Sheet'!$J$2:$J$3)</f>
        <v>Non-Rainy</v>
      </c>
      <c r="E629">
        <f>IF(D629='Info Sheet'!$J$3,'Info Sheet'!$M$3,'Info Sheet'!$M$2)</f>
        <v>1</v>
      </c>
      <c r="F629">
        <f>ROUNDDOWN(IF((C629*E629)&gt;'Info Sheet'!$B$21,'Info Sheet'!$B$21,(C629*E629)),0)</f>
        <v>177</v>
      </c>
      <c r="G629">
        <f t="shared" si="116"/>
        <v>4044.4500000000003</v>
      </c>
      <c r="H629">
        <f t="shared" si="105"/>
        <v>3084.4500000000003</v>
      </c>
      <c r="M629" s="44">
        <v>576</v>
      </c>
      <c r="N629" s="32">
        <v>0.10510171123208056</v>
      </c>
      <c r="O629" s="32">
        <f t="shared" si="106"/>
        <v>150</v>
      </c>
      <c r="P629" t="str">
        <f>LOOKUP(N629,'Info Sheet'!$L$2:$L$3,'Info Sheet'!$J$2:$J$3)</f>
        <v>Rainy, p</v>
      </c>
      <c r="Q629">
        <f>IF(P629='Info Sheet'!$J$3,'Info Sheet'!$M$3,'Info Sheet'!$M$2)</f>
        <v>0.7</v>
      </c>
      <c r="R629">
        <f>ROUNDDOWN(IF((O629*Q629)&gt;'Info Sheet'!$B$21,'Info Sheet'!$B$21,(O629*Q629)),0)</f>
        <v>105</v>
      </c>
      <c r="S629">
        <f t="shared" si="107"/>
        <v>2399.25</v>
      </c>
      <c r="T629">
        <f t="shared" si="108"/>
        <v>1439.25</v>
      </c>
      <c r="Y629" s="44">
        <v>576</v>
      </c>
      <c r="Z629" s="32">
        <v>0.86369497348432056</v>
      </c>
      <c r="AA629" s="32">
        <f t="shared" si="114"/>
        <v>205</v>
      </c>
      <c r="AB629" t="str">
        <f>LOOKUP(Z629,'Info Sheet'!$L$2:$L$3,'Info Sheet'!$J$2:$J$3)</f>
        <v>Non-Rainy</v>
      </c>
      <c r="AC629">
        <f>IF(AB629='Info Sheet'!$J$3,'Info Sheet'!$M$3,'Info Sheet'!$M$2)</f>
        <v>1</v>
      </c>
      <c r="AD629">
        <f>ROUNDDOWN(IF((AA629*AC629)&gt;'Info Sheet'!$B$21,'Info Sheet'!$B$21,(AA629*AC629)),0)</f>
        <v>188</v>
      </c>
      <c r="AE629">
        <f t="shared" si="109"/>
        <v>4295.8</v>
      </c>
      <c r="AF629">
        <f t="shared" si="110"/>
        <v>3335.8</v>
      </c>
      <c r="AK629" s="44">
        <v>576</v>
      </c>
      <c r="AL629" s="51">
        <v>0.82550590000000001</v>
      </c>
      <c r="AM629" s="32">
        <f t="shared" si="115"/>
        <v>181</v>
      </c>
      <c r="AN629" t="str">
        <f>LOOKUP(AL629,'Info Sheet'!$L$2:$L$3,'Info Sheet'!$J$2:$J$3)</f>
        <v>Non-Rainy</v>
      </c>
      <c r="AO629">
        <f>IF(AN629='Info Sheet'!$J$3,'Info Sheet'!$M$3,'Info Sheet'!$M$2)</f>
        <v>1</v>
      </c>
      <c r="AP629">
        <f>ROUNDDOWN(IF((AM629*AO629)&gt;'Info Sheet'!$B$21,'Info Sheet'!$B$21,(AM629*AO629)),0)</f>
        <v>181</v>
      </c>
      <c r="AQ629">
        <f t="shared" si="111"/>
        <v>4135.8500000000004</v>
      </c>
      <c r="AR629">
        <f t="shared" si="112"/>
        <v>3175.8500000000004</v>
      </c>
    </row>
    <row r="630" spans="1:44">
      <c r="A630" s="44">
        <v>577</v>
      </c>
      <c r="B630" s="32">
        <v>0.9223776352186005</v>
      </c>
      <c r="C630" s="32">
        <f t="shared" si="113"/>
        <v>178</v>
      </c>
      <c r="D630" t="str">
        <f>LOOKUP(B630,'Info Sheet'!$L$2:$L$3,'Info Sheet'!$J$2:$J$3)</f>
        <v>Non-Rainy</v>
      </c>
      <c r="E630">
        <f>IF(D630='Info Sheet'!$J$3,'Info Sheet'!$M$3,'Info Sheet'!$M$2)</f>
        <v>1</v>
      </c>
      <c r="F630">
        <f>ROUNDDOWN(IF((C630*E630)&gt;'Info Sheet'!$B$21,'Info Sheet'!$B$21,(C630*E630)),0)</f>
        <v>178</v>
      </c>
      <c r="G630">
        <f t="shared" si="116"/>
        <v>4067.3</v>
      </c>
      <c r="H630">
        <f t="shared" ref="H630:H693" si="117">G630-$J$48</f>
        <v>3107.3</v>
      </c>
      <c r="M630" s="44">
        <v>577</v>
      </c>
      <c r="N630" s="32">
        <v>0.85317954973186716</v>
      </c>
      <c r="O630" s="32">
        <f t="shared" ref="O630:O693" si="118">ROUNDDOWN(_xlfn.NORM.INV(N630,$M$36,$M$40),0)</f>
        <v>188</v>
      </c>
      <c r="P630" t="str">
        <f>LOOKUP(N630,'Info Sheet'!$L$2:$L$3,'Info Sheet'!$J$2:$J$3)</f>
        <v>Non-Rainy</v>
      </c>
      <c r="Q630">
        <f>IF(P630='Info Sheet'!$J$3,'Info Sheet'!$M$3,'Info Sheet'!$M$2)</f>
        <v>1</v>
      </c>
      <c r="R630">
        <f>ROUNDDOWN(IF((O630*Q630)&gt;'Info Sheet'!$B$21,'Info Sheet'!$B$21,(O630*Q630)),0)</f>
        <v>188</v>
      </c>
      <c r="S630">
        <f t="shared" ref="S630:S693" si="119">R630*$V$47</f>
        <v>4295.8</v>
      </c>
      <c r="T630">
        <f t="shared" ref="T630:T693" si="120">S630-$V$48</f>
        <v>3335.8</v>
      </c>
      <c r="Y630" s="44">
        <v>577</v>
      </c>
      <c r="Z630" s="32">
        <v>0.50034750393801142</v>
      </c>
      <c r="AA630" s="32">
        <f t="shared" si="114"/>
        <v>186</v>
      </c>
      <c r="AB630" t="str">
        <f>LOOKUP(Z630,'Info Sheet'!$L$2:$L$3,'Info Sheet'!$J$2:$J$3)</f>
        <v>Non-Rainy</v>
      </c>
      <c r="AC630">
        <f>IF(AB630='Info Sheet'!$J$3,'Info Sheet'!$M$3,'Info Sheet'!$M$2)</f>
        <v>1</v>
      </c>
      <c r="AD630">
        <f>ROUNDDOWN(IF((AA630*AC630)&gt;'Info Sheet'!$B$21,'Info Sheet'!$B$21,(AA630*AC630)),0)</f>
        <v>186</v>
      </c>
      <c r="AE630">
        <f t="shared" ref="AE630:AE693" si="121">AD630*$AH$47</f>
        <v>4250.1000000000004</v>
      </c>
      <c r="AF630">
        <f t="shared" ref="AF630:AF693" si="122">AE630-$AH$48</f>
        <v>3290.1000000000004</v>
      </c>
      <c r="AK630" s="44">
        <v>577</v>
      </c>
      <c r="AL630" s="51">
        <v>0.72968601</v>
      </c>
      <c r="AM630" s="32">
        <f t="shared" si="115"/>
        <v>176</v>
      </c>
      <c r="AN630" t="str">
        <f>LOOKUP(AL630,'Info Sheet'!$L$2:$L$3,'Info Sheet'!$J$2:$J$3)</f>
        <v>Non-Rainy</v>
      </c>
      <c r="AO630">
        <f>IF(AN630='Info Sheet'!$J$3,'Info Sheet'!$M$3,'Info Sheet'!$M$2)</f>
        <v>1</v>
      </c>
      <c r="AP630">
        <f>ROUNDDOWN(IF((AM630*AO630)&gt;'Info Sheet'!$B$21,'Info Sheet'!$B$21,(AM630*AO630)),0)</f>
        <v>176</v>
      </c>
      <c r="AQ630">
        <f t="shared" ref="AQ630:AQ693" si="123">AP630*$AT$47</f>
        <v>4021.6000000000004</v>
      </c>
      <c r="AR630">
        <f t="shared" ref="AR630:AR693" si="124">AQ630-$AT$48</f>
        <v>3061.6000000000004</v>
      </c>
    </row>
    <row r="631" spans="1:44">
      <c r="A631" s="44">
        <v>578</v>
      </c>
      <c r="B631" s="32">
        <v>0.3054868579866683</v>
      </c>
      <c r="C631" s="32">
        <f t="shared" ref="C631:C694" si="125">ROUNDDOWN(_xlfn.NORM.INV(B631,$B$36,$B$40),0)</f>
        <v>147</v>
      </c>
      <c r="D631" t="str">
        <f>LOOKUP(B631,'Info Sheet'!$L$2:$L$3,'Info Sheet'!$J$2:$J$3)</f>
        <v>Rainy, p</v>
      </c>
      <c r="E631">
        <f>IF(D631='Info Sheet'!$J$3,'Info Sheet'!$M$3,'Info Sheet'!$M$2)</f>
        <v>0.7</v>
      </c>
      <c r="F631">
        <f>ROUNDDOWN(IF((C631*E631)&gt;'Info Sheet'!$B$21,'Info Sheet'!$B$21,(C631*E631)),0)</f>
        <v>102</v>
      </c>
      <c r="G631">
        <f t="shared" si="116"/>
        <v>2330.7000000000003</v>
      </c>
      <c r="H631">
        <f t="shared" si="117"/>
        <v>1370.7000000000003</v>
      </c>
      <c r="M631" s="44">
        <v>578</v>
      </c>
      <c r="N631" s="32">
        <v>0.80103079567269508</v>
      </c>
      <c r="O631" s="32">
        <f t="shared" si="118"/>
        <v>185</v>
      </c>
      <c r="P631" t="str">
        <f>LOOKUP(N631,'Info Sheet'!$L$2:$L$3,'Info Sheet'!$J$2:$J$3)</f>
        <v>Non-Rainy</v>
      </c>
      <c r="Q631">
        <f>IF(P631='Info Sheet'!$J$3,'Info Sheet'!$M$3,'Info Sheet'!$M$2)</f>
        <v>1</v>
      </c>
      <c r="R631">
        <f>ROUNDDOWN(IF((O631*Q631)&gt;'Info Sheet'!$B$21,'Info Sheet'!$B$21,(O631*Q631)),0)</f>
        <v>185</v>
      </c>
      <c r="S631">
        <f t="shared" si="119"/>
        <v>4227.25</v>
      </c>
      <c r="T631">
        <f t="shared" si="120"/>
        <v>3267.25</v>
      </c>
      <c r="Y631" s="44">
        <v>578</v>
      </c>
      <c r="Z631" s="32">
        <v>3.9635134091490998E-2</v>
      </c>
      <c r="AA631" s="32">
        <f t="shared" ref="AA631:AA694" si="126">ROUNDDOWN(_xlfn.NORM.INV(Z631,$Y$36,$Y$40),0)</f>
        <v>155</v>
      </c>
      <c r="AB631" t="str">
        <f>LOOKUP(Z631,'Info Sheet'!$L$2:$L$3,'Info Sheet'!$J$2:$J$3)</f>
        <v>Rainy, p</v>
      </c>
      <c r="AC631">
        <f>IF(AB631='Info Sheet'!$J$3,'Info Sheet'!$M$3,'Info Sheet'!$M$2)</f>
        <v>0.7</v>
      </c>
      <c r="AD631">
        <f>ROUNDDOWN(IF((AA631*AC631)&gt;'Info Sheet'!$B$21,'Info Sheet'!$B$21,(AA631*AC631)),0)</f>
        <v>108</v>
      </c>
      <c r="AE631">
        <f t="shared" si="121"/>
        <v>2467.8000000000002</v>
      </c>
      <c r="AF631">
        <f t="shared" si="122"/>
        <v>1507.8000000000002</v>
      </c>
      <c r="AK631" s="44">
        <v>578</v>
      </c>
      <c r="AL631" s="51">
        <v>0.16467955000000001</v>
      </c>
      <c r="AM631" s="32">
        <f t="shared" ref="AM631:AM694" si="127">ROUNDDOWN(_xlfn.NORM.INV(AL631,$AK$36,$AK$40),0)</f>
        <v>150</v>
      </c>
      <c r="AN631" t="str">
        <f>LOOKUP(AL631,'Info Sheet'!$L$2:$L$3,'Info Sheet'!$J$2:$J$3)</f>
        <v>Rainy, p</v>
      </c>
      <c r="AO631">
        <f>IF(AN631='Info Sheet'!$J$3,'Info Sheet'!$M$3,'Info Sheet'!$M$2)</f>
        <v>0.7</v>
      </c>
      <c r="AP631">
        <f>ROUNDDOWN(IF((AM631*AO631)&gt;'Info Sheet'!$B$21,'Info Sheet'!$B$21,(AM631*AO631)),0)</f>
        <v>105</v>
      </c>
      <c r="AQ631">
        <f t="shared" si="123"/>
        <v>2399.25</v>
      </c>
      <c r="AR631">
        <f t="shared" si="124"/>
        <v>1439.25</v>
      </c>
    </row>
    <row r="632" spans="1:44">
      <c r="A632" s="44">
        <v>579</v>
      </c>
      <c r="B632" s="32">
        <v>0.6403928373237453</v>
      </c>
      <c r="C632" s="32">
        <f t="shared" si="125"/>
        <v>161</v>
      </c>
      <c r="D632" t="str">
        <f>LOOKUP(B632,'Info Sheet'!$L$2:$L$3,'Info Sheet'!$J$2:$J$3)</f>
        <v>Non-Rainy</v>
      </c>
      <c r="E632">
        <f>IF(D632='Info Sheet'!$J$3,'Info Sheet'!$M$3,'Info Sheet'!$M$2)</f>
        <v>1</v>
      </c>
      <c r="F632">
        <f>ROUNDDOWN(IF((C632*E632)&gt;'Info Sheet'!$B$21,'Info Sheet'!$B$21,(C632*E632)),0)</f>
        <v>161</v>
      </c>
      <c r="G632">
        <f t="shared" si="116"/>
        <v>3678.8500000000004</v>
      </c>
      <c r="H632">
        <f t="shared" si="117"/>
        <v>2718.8500000000004</v>
      </c>
      <c r="M632" s="44">
        <v>579</v>
      </c>
      <c r="N632" s="32">
        <v>0.74299438058707878</v>
      </c>
      <c r="O632" s="32">
        <f t="shared" si="118"/>
        <v>182</v>
      </c>
      <c r="P632" t="str">
        <f>LOOKUP(N632,'Info Sheet'!$L$2:$L$3,'Info Sheet'!$J$2:$J$3)</f>
        <v>Non-Rainy</v>
      </c>
      <c r="Q632">
        <f>IF(P632='Info Sheet'!$J$3,'Info Sheet'!$M$3,'Info Sheet'!$M$2)</f>
        <v>1</v>
      </c>
      <c r="R632">
        <f>ROUNDDOWN(IF((O632*Q632)&gt;'Info Sheet'!$B$21,'Info Sheet'!$B$21,(O632*Q632)),0)</f>
        <v>182</v>
      </c>
      <c r="S632">
        <f t="shared" si="119"/>
        <v>4158.7</v>
      </c>
      <c r="T632">
        <f t="shared" si="120"/>
        <v>3198.7</v>
      </c>
      <c r="Y632" s="44">
        <v>579</v>
      </c>
      <c r="Z632" s="32">
        <v>0.96487791944542189</v>
      </c>
      <c r="AA632" s="32">
        <f t="shared" si="126"/>
        <v>218</v>
      </c>
      <c r="AB632" t="str">
        <f>LOOKUP(Z632,'Info Sheet'!$L$2:$L$3,'Info Sheet'!$J$2:$J$3)</f>
        <v>Non-Rainy</v>
      </c>
      <c r="AC632">
        <f>IF(AB632='Info Sheet'!$J$3,'Info Sheet'!$M$3,'Info Sheet'!$M$2)</f>
        <v>1</v>
      </c>
      <c r="AD632">
        <f>ROUNDDOWN(IF((AA632*AC632)&gt;'Info Sheet'!$B$21,'Info Sheet'!$B$21,(AA632*AC632)),0)</f>
        <v>188</v>
      </c>
      <c r="AE632">
        <f t="shared" si="121"/>
        <v>4295.8</v>
      </c>
      <c r="AF632">
        <f t="shared" si="122"/>
        <v>3335.8</v>
      </c>
      <c r="AK632" s="44">
        <v>579</v>
      </c>
      <c r="AL632" s="51">
        <v>0.69226719000000003</v>
      </c>
      <c r="AM632" s="32">
        <f t="shared" si="127"/>
        <v>174</v>
      </c>
      <c r="AN632" t="str">
        <f>LOOKUP(AL632,'Info Sheet'!$L$2:$L$3,'Info Sheet'!$J$2:$J$3)</f>
        <v>Non-Rainy</v>
      </c>
      <c r="AO632">
        <f>IF(AN632='Info Sheet'!$J$3,'Info Sheet'!$M$3,'Info Sheet'!$M$2)</f>
        <v>1</v>
      </c>
      <c r="AP632">
        <f>ROUNDDOWN(IF((AM632*AO632)&gt;'Info Sheet'!$B$21,'Info Sheet'!$B$21,(AM632*AO632)),0)</f>
        <v>174</v>
      </c>
      <c r="AQ632">
        <f t="shared" si="123"/>
        <v>3975.9</v>
      </c>
      <c r="AR632">
        <f t="shared" si="124"/>
        <v>3015.9</v>
      </c>
    </row>
    <row r="633" spans="1:44">
      <c r="A633" s="44">
        <v>580</v>
      </c>
      <c r="B633" s="32">
        <v>0.69937164880370017</v>
      </c>
      <c r="C633" s="32">
        <f t="shared" si="125"/>
        <v>164</v>
      </c>
      <c r="D633" t="str">
        <f>LOOKUP(B633,'Info Sheet'!$L$2:$L$3,'Info Sheet'!$J$2:$J$3)</f>
        <v>Non-Rainy</v>
      </c>
      <c r="E633">
        <f>IF(D633='Info Sheet'!$J$3,'Info Sheet'!$M$3,'Info Sheet'!$M$2)</f>
        <v>1</v>
      </c>
      <c r="F633">
        <f>ROUNDDOWN(IF((C633*E633)&gt;'Info Sheet'!$B$21,'Info Sheet'!$B$21,(C633*E633)),0)</f>
        <v>164</v>
      </c>
      <c r="G633">
        <f t="shared" si="116"/>
        <v>3747.4</v>
      </c>
      <c r="H633">
        <f t="shared" si="117"/>
        <v>2787.4</v>
      </c>
      <c r="M633" s="44">
        <v>580</v>
      </c>
      <c r="N633" s="32">
        <v>0.22422713880660594</v>
      </c>
      <c r="O633" s="32">
        <f t="shared" si="118"/>
        <v>158</v>
      </c>
      <c r="P633" t="str">
        <f>LOOKUP(N633,'Info Sheet'!$L$2:$L$3,'Info Sheet'!$J$2:$J$3)</f>
        <v>Rainy, p</v>
      </c>
      <c r="Q633">
        <f>IF(P633='Info Sheet'!$J$3,'Info Sheet'!$M$3,'Info Sheet'!$M$2)</f>
        <v>0.7</v>
      </c>
      <c r="R633">
        <f>ROUNDDOWN(IF((O633*Q633)&gt;'Info Sheet'!$B$21,'Info Sheet'!$B$21,(O633*Q633)),0)</f>
        <v>110</v>
      </c>
      <c r="S633">
        <f t="shared" si="119"/>
        <v>2513.5</v>
      </c>
      <c r="T633">
        <f t="shared" si="120"/>
        <v>1553.5</v>
      </c>
      <c r="Y633" s="44">
        <v>580</v>
      </c>
      <c r="Z633" s="32">
        <v>0.50286797130478134</v>
      </c>
      <c r="AA633" s="32">
        <f t="shared" si="126"/>
        <v>186</v>
      </c>
      <c r="AB633" t="str">
        <f>LOOKUP(Z633,'Info Sheet'!$L$2:$L$3,'Info Sheet'!$J$2:$J$3)</f>
        <v>Non-Rainy</v>
      </c>
      <c r="AC633">
        <f>IF(AB633='Info Sheet'!$J$3,'Info Sheet'!$M$3,'Info Sheet'!$M$2)</f>
        <v>1</v>
      </c>
      <c r="AD633">
        <f>ROUNDDOWN(IF((AA633*AC633)&gt;'Info Sheet'!$B$21,'Info Sheet'!$B$21,(AA633*AC633)),0)</f>
        <v>186</v>
      </c>
      <c r="AE633">
        <f t="shared" si="121"/>
        <v>4250.1000000000004</v>
      </c>
      <c r="AF633">
        <f t="shared" si="122"/>
        <v>3290.1000000000004</v>
      </c>
      <c r="AK633" s="44">
        <v>580</v>
      </c>
      <c r="AL633" s="51">
        <v>0.98066003000000002</v>
      </c>
      <c r="AM633" s="32">
        <f t="shared" si="127"/>
        <v>200</v>
      </c>
      <c r="AN633" t="str">
        <f>LOOKUP(AL633,'Info Sheet'!$L$2:$L$3,'Info Sheet'!$J$2:$J$3)</f>
        <v>Non-Rainy</v>
      </c>
      <c r="AO633">
        <f>IF(AN633='Info Sheet'!$J$3,'Info Sheet'!$M$3,'Info Sheet'!$M$2)</f>
        <v>1</v>
      </c>
      <c r="AP633">
        <f>ROUNDDOWN(IF((AM633*AO633)&gt;'Info Sheet'!$B$21,'Info Sheet'!$B$21,(AM633*AO633)),0)</f>
        <v>188</v>
      </c>
      <c r="AQ633">
        <f t="shared" si="123"/>
        <v>4295.8</v>
      </c>
      <c r="AR633">
        <f t="shared" si="124"/>
        <v>3335.8</v>
      </c>
    </row>
    <row r="634" spans="1:44">
      <c r="A634" s="44">
        <v>581</v>
      </c>
      <c r="B634" s="32">
        <v>0.62875582084640136</v>
      </c>
      <c r="C634" s="32">
        <f t="shared" si="125"/>
        <v>161</v>
      </c>
      <c r="D634" t="str">
        <f>LOOKUP(B634,'Info Sheet'!$L$2:$L$3,'Info Sheet'!$J$2:$J$3)</f>
        <v>Non-Rainy</v>
      </c>
      <c r="E634">
        <f>IF(D634='Info Sheet'!$J$3,'Info Sheet'!$M$3,'Info Sheet'!$M$2)</f>
        <v>1</v>
      </c>
      <c r="F634">
        <f>ROUNDDOWN(IF((C634*E634)&gt;'Info Sheet'!$B$21,'Info Sheet'!$B$21,(C634*E634)),0)</f>
        <v>161</v>
      </c>
      <c r="G634">
        <f t="shared" si="116"/>
        <v>3678.8500000000004</v>
      </c>
      <c r="H634">
        <f t="shared" si="117"/>
        <v>2718.8500000000004</v>
      </c>
      <c r="M634" s="44">
        <v>581</v>
      </c>
      <c r="N634" s="32">
        <v>0.19833310184442765</v>
      </c>
      <c r="O634" s="32">
        <f t="shared" si="118"/>
        <v>157</v>
      </c>
      <c r="P634" t="str">
        <f>LOOKUP(N634,'Info Sheet'!$L$2:$L$3,'Info Sheet'!$J$2:$J$3)</f>
        <v>Rainy, p</v>
      </c>
      <c r="Q634">
        <f>IF(P634='Info Sheet'!$J$3,'Info Sheet'!$M$3,'Info Sheet'!$M$2)</f>
        <v>0.7</v>
      </c>
      <c r="R634">
        <f>ROUNDDOWN(IF((O634*Q634)&gt;'Info Sheet'!$B$21,'Info Sheet'!$B$21,(O634*Q634)),0)</f>
        <v>109</v>
      </c>
      <c r="S634">
        <f t="shared" si="119"/>
        <v>2490.65</v>
      </c>
      <c r="T634">
        <f t="shared" si="120"/>
        <v>1530.65</v>
      </c>
      <c r="Y634" s="44">
        <v>581</v>
      </c>
      <c r="Z634" s="32">
        <v>0.99899976595451989</v>
      </c>
      <c r="AA634" s="32">
        <f t="shared" si="126"/>
        <v>241</v>
      </c>
      <c r="AB634" t="str">
        <f>LOOKUP(Z634,'Info Sheet'!$L$2:$L$3,'Info Sheet'!$J$2:$J$3)</f>
        <v>Non-Rainy</v>
      </c>
      <c r="AC634">
        <f>IF(AB634='Info Sheet'!$J$3,'Info Sheet'!$M$3,'Info Sheet'!$M$2)</f>
        <v>1</v>
      </c>
      <c r="AD634">
        <f>ROUNDDOWN(IF((AA634*AC634)&gt;'Info Sheet'!$B$21,'Info Sheet'!$B$21,(AA634*AC634)),0)</f>
        <v>188</v>
      </c>
      <c r="AE634">
        <f t="shared" si="121"/>
        <v>4295.8</v>
      </c>
      <c r="AF634">
        <f t="shared" si="122"/>
        <v>3335.8</v>
      </c>
      <c r="AK634" s="44">
        <v>581</v>
      </c>
      <c r="AL634" s="51">
        <v>0.69058794000000001</v>
      </c>
      <c r="AM634" s="32">
        <f t="shared" si="127"/>
        <v>174</v>
      </c>
      <c r="AN634" t="str">
        <f>LOOKUP(AL634,'Info Sheet'!$L$2:$L$3,'Info Sheet'!$J$2:$J$3)</f>
        <v>Non-Rainy</v>
      </c>
      <c r="AO634">
        <f>IF(AN634='Info Sheet'!$J$3,'Info Sheet'!$M$3,'Info Sheet'!$M$2)</f>
        <v>1</v>
      </c>
      <c r="AP634">
        <f>ROUNDDOWN(IF((AM634*AO634)&gt;'Info Sheet'!$B$21,'Info Sheet'!$B$21,(AM634*AO634)),0)</f>
        <v>174</v>
      </c>
      <c r="AQ634">
        <f t="shared" si="123"/>
        <v>3975.9</v>
      </c>
      <c r="AR634">
        <f t="shared" si="124"/>
        <v>3015.9</v>
      </c>
    </row>
    <row r="635" spans="1:44">
      <c r="A635" s="44">
        <v>582</v>
      </c>
      <c r="B635" s="32">
        <v>8.7947593315107486E-4</v>
      </c>
      <c r="C635" s="32">
        <f t="shared" si="125"/>
        <v>105</v>
      </c>
      <c r="D635" t="str">
        <f>LOOKUP(B635,'Info Sheet'!$L$2:$L$3,'Info Sheet'!$J$2:$J$3)</f>
        <v>Rainy, p</v>
      </c>
      <c r="E635">
        <f>IF(D635='Info Sheet'!$J$3,'Info Sheet'!$M$3,'Info Sheet'!$M$2)</f>
        <v>0.7</v>
      </c>
      <c r="F635">
        <f>ROUNDDOWN(IF((C635*E635)&gt;'Info Sheet'!$B$21,'Info Sheet'!$B$21,(C635*E635)),0)</f>
        <v>73</v>
      </c>
      <c r="G635">
        <f t="shared" si="116"/>
        <v>1668.0500000000002</v>
      </c>
      <c r="H635">
        <f t="shared" si="117"/>
        <v>708.05000000000018</v>
      </c>
      <c r="M635" s="44">
        <v>582</v>
      </c>
      <c r="N635" s="32">
        <v>0.23541086509643905</v>
      </c>
      <c r="O635" s="32">
        <f t="shared" si="118"/>
        <v>159</v>
      </c>
      <c r="P635" t="str">
        <f>LOOKUP(N635,'Info Sheet'!$L$2:$L$3,'Info Sheet'!$J$2:$J$3)</f>
        <v>Rainy, p</v>
      </c>
      <c r="Q635">
        <f>IF(P635='Info Sheet'!$J$3,'Info Sheet'!$M$3,'Info Sheet'!$M$2)</f>
        <v>0.7</v>
      </c>
      <c r="R635">
        <f>ROUNDDOWN(IF((O635*Q635)&gt;'Info Sheet'!$B$21,'Info Sheet'!$B$21,(O635*Q635)),0)</f>
        <v>111</v>
      </c>
      <c r="S635">
        <f t="shared" si="119"/>
        <v>2536.3500000000004</v>
      </c>
      <c r="T635">
        <f t="shared" si="120"/>
        <v>1576.3500000000004</v>
      </c>
      <c r="Y635" s="44">
        <v>582</v>
      </c>
      <c r="Z635" s="32">
        <v>0.4623983266449867</v>
      </c>
      <c r="AA635" s="32">
        <f t="shared" si="126"/>
        <v>184</v>
      </c>
      <c r="AB635" t="str">
        <f>LOOKUP(Z635,'Info Sheet'!$L$2:$L$3,'Info Sheet'!$J$2:$J$3)</f>
        <v>Non-Rainy</v>
      </c>
      <c r="AC635">
        <f>IF(AB635='Info Sheet'!$J$3,'Info Sheet'!$M$3,'Info Sheet'!$M$2)</f>
        <v>1</v>
      </c>
      <c r="AD635">
        <f>ROUNDDOWN(IF((AA635*AC635)&gt;'Info Sheet'!$B$21,'Info Sheet'!$B$21,(AA635*AC635)),0)</f>
        <v>184</v>
      </c>
      <c r="AE635">
        <f t="shared" si="121"/>
        <v>4204.4000000000005</v>
      </c>
      <c r="AF635">
        <f t="shared" si="122"/>
        <v>3244.4000000000005</v>
      </c>
      <c r="AK635" s="44">
        <v>582</v>
      </c>
      <c r="AL635" s="51">
        <v>0.88018492999999998</v>
      </c>
      <c r="AM635" s="32">
        <f t="shared" si="127"/>
        <v>185</v>
      </c>
      <c r="AN635" t="str">
        <f>LOOKUP(AL635,'Info Sheet'!$L$2:$L$3,'Info Sheet'!$J$2:$J$3)</f>
        <v>Non-Rainy</v>
      </c>
      <c r="AO635">
        <f>IF(AN635='Info Sheet'!$J$3,'Info Sheet'!$M$3,'Info Sheet'!$M$2)</f>
        <v>1</v>
      </c>
      <c r="AP635">
        <f>ROUNDDOWN(IF((AM635*AO635)&gt;'Info Sheet'!$B$21,'Info Sheet'!$B$21,(AM635*AO635)),0)</f>
        <v>185</v>
      </c>
      <c r="AQ635">
        <f t="shared" si="123"/>
        <v>4227.25</v>
      </c>
      <c r="AR635">
        <f t="shared" si="124"/>
        <v>3267.25</v>
      </c>
    </row>
    <row r="636" spans="1:44">
      <c r="A636" s="44">
        <v>583</v>
      </c>
      <c r="B636" s="32">
        <v>0.87456207222137938</v>
      </c>
      <c r="C636" s="32">
        <f t="shared" si="125"/>
        <v>174</v>
      </c>
      <c r="D636" t="str">
        <f>LOOKUP(B636,'Info Sheet'!$L$2:$L$3,'Info Sheet'!$J$2:$J$3)</f>
        <v>Non-Rainy</v>
      </c>
      <c r="E636">
        <f>IF(D636='Info Sheet'!$J$3,'Info Sheet'!$M$3,'Info Sheet'!$M$2)</f>
        <v>1</v>
      </c>
      <c r="F636">
        <f>ROUNDDOWN(IF((C636*E636)&gt;'Info Sheet'!$B$21,'Info Sheet'!$B$21,(C636*E636)),0)</f>
        <v>174</v>
      </c>
      <c r="G636">
        <f t="shared" si="116"/>
        <v>3975.9</v>
      </c>
      <c r="H636">
        <f t="shared" si="117"/>
        <v>3015.9</v>
      </c>
      <c r="M636" s="44">
        <v>583</v>
      </c>
      <c r="N636" s="32">
        <v>0.6348492745031592</v>
      </c>
      <c r="O636" s="32">
        <f t="shared" si="118"/>
        <v>176</v>
      </c>
      <c r="P636" t="str">
        <f>LOOKUP(N636,'Info Sheet'!$L$2:$L$3,'Info Sheet'!$J$2:$J$3)</f>
        <v>Non-Rainy</v>
      </c>
      <c r="Q636">
        <f>IF(P636='Info Sheet'!$J$3,'Info Sheet'!$M$3,'Info Sheet'!$M$2)</f>
        <v>1</v>
      </c>
      <c r="R636">
        <f>ROUNDDOWN(IF((O636*Q636)&gt;'Info Sheet'!$B$21,'Info Sheet'!$B$21,(O636*Q636)),0)</f>
        <v>176</v>
      </c>
      <c r="S636">
        <f t="shared" si="119"/>
        <v>4021.6000000000004</v>
      </c>
      <c r="T636">
        <f t="shared" si="120"/>
        <v>3061.6000000000004</v>
      </c>
      <c r="Y636" s="44">
        <v>583</v>
      </c>
      <c r="Z636" s="32">
        <v>8.7795091223083266E-2</v>
      </c>
      <c r="AA636" s="32">
        <f t="shared" si="126"/>
        <v>162</v>
      </c>
      <c r="AB636" t="str">
        <f>LOOKUP(Z636,'Info Sheet'!$L$2:$L$3,'Info Sheet'!$J$2:$J$3)</f>
        <v>Rainy, p</v>
      </c>
      <c r="AC636">
        <f>IF(AB636='Info Sheet'!$J$3,'Info Sheet'!$M$3,'Info Sheet'!$M$2)</f>
        <v>0.7</v>
      </c>
      <c r="AD636">
        <f>ROUNDDOWN(IF((AA636*AC636)&gt;'Info Sheet'!$B$21,'Info Sheet'!$B$21,(AA636*AC636)),0)</f>
        <v>113</v>
      </c>
      <c r="AE636">
        <f t="shared" si="121"/>
        <v>2582.0500000000002</v>
      </c>
      <c r="AF636">
        <f t="shared" si="122"/>
        <v>1622.0500000000002</v>
      </c>
      <c r="AK636" s="44">
        <v>583</v>
      </c>
      <c r="AL636" s="51">
        <v>0.63213127000000002</v>
      </c>
      <c r="AM636" s="32">
        <f t="shared" si="127"/>
        <v>171</v>
      </c>
      <c r="AN636" t="str">
        <f>LOOKUP(AL636,'Info Sheet'!$L$2:$L$3,'Info Sheet'!$J$2:$J$3)</f>
        <v>Non-Rainy</v>
      </c>
      <c r="AO636">
        <f>IF(AN636='Info Sheet'!$J$3,'Info Sheet'!$M$3,'Info Sheet'!$M$2)</f>
        <v>1</v>
      </c>
      <c r="AP636">
        <f>ROUNDDOWN(IF((AM636*AO636)&gt;'Info Sheet'!$B$21,'Info Sheet'!$B$21,(AM636*AO636)),0)</f>
        <v>171</v>
      </c>
      <c r="AQ636">
        <f t="shared" si="123"/>
        <v>3907.3500000000004</v>
      </c>
      <c r="AR636">
        <f t="shared" si="124"/>
        <v>2947.3500000000004</v>
      </c>
    </row>
    <row r="637" spans="1:44">
      <c r="A637" s="44">
        <v>584</v>
      </c>
      <c r="B637" s="32">
        <v>0.1376046972852828</v>
      </c>
      <c r="C637" s="32">
        <f t="shared" si="125"/>
        <v>138</v>
      </c>
      <c r="D637" t="str">
        <f>LOOKUP(B637,'Info Sheet'!$L$2:$L$3,'Info Sheet'!$J$2:$J$3)</f>
        <v>Rainy, p</v>
      </c>
      <c r="E637">
        <f>IF(D637='Info Sheet'!$J$3,'Info Sheet'!$M$3,'Info Sheet'!$M$2)</f>
        <v>0.7</v>
      </c>
      <c r="F637">
        <f>ROUNDDOWN(IF((C637*E637)&gt;'Info Sheet'!$B$21,'Info Sheet'!$B$21,(C637*E637)),0)</f>
        <v>96</v>
      </c>
      <c r="G637">
        <f t="shared" si="116"/>
        <v>2193.6000000000004</v>
      </c>
      <c r="H637">
        <f t="shared" si="117"/>
        <v>1233.6000000000004</v>
      </c>
      <c r="M637" s="44">
        <v>584</v>
      </c>
      <c r="N637" s="32">
        <v>0.89699175114434415</v>
      </c>
      <c r="O637" s="32">
        <f t="shared" si="118"/>
        <v>192</v>
      </c>
      <c r="P637" t="str">
        <f>LOOKUP(N637,'Info Sheet'!$L$2:$L$3,'Info Sheet'!$J$2:$J$3)</f>
        <v>Non-Rainy</v>
      </c>
      <c r="Q637">
        <f>IF(P637='Info Sheet'!$J$3,'Info Sheet'!$M$3,'Info Sheet'!$M$2)</f>
        <v>1</v>
      </c>
      <c r="R637">
        <f>ROUNDDOWN(IF((O637*Q637)&gt;'Info Sheet'!$B$21,'Info Sheet'!$B$21,(O637*Q637)),0)</f>
        <v>188</v>
      </c>
      <c r="S637">
        <f t="shared" si="119"/>
        <v>4295.8</v>
      </c>
      <c r="T637">
        <f t="shared" si="120"/>
        <v>3335.8</v>
      </c>
      <c r="Y637" s="44">
        <v>584</v>
      </c>
      <c r="Z637" s="32">
        <v>0.92553763075343687</v>
      </c>
      <c r="AA637" s="32">
        <f t="shared" si="126"/>
        <v>212</v>
      </c>
      <c r="AB637" t="str">
        <f>LOOKUP(Z637,'Info Sheet'!$L$2:$L$3,'Info Sheet'!$J$2:$J$3)</f>
        <v>Non-Rainy</v>
      </c>
      <c r="AC637">
        <f>IF(AB637='Info Sheet'!$J$3,'Info Sheet'!$M$3,'Info Sheet'!$M$2)</f>
        <v>1</v>
      </c>
      <c r="AD637">
        <f>ROUNDDOWN(IF((AA637*AC637)&gt;'Info Sheet'!$B$21,'Info Sheet'!$B$21,(AA637*AC637)),0)</f>
        <v>188</v>
      </c>
      <c r="AE637">
        <f t="shared" si="121"/>
        <v>4295.8</v>
      </c>
      <c r="AF637">
        <f t="shared" si="122"/>
        <v>3335.8</v>
      </c>
      <c r="AK637" s="44">
        <v>584</v>
      </c>
      <c r="AL637" s="51">
        <v>0.95472477</v>
      </c>
      <c r="AM637" s="32">
        <f t="shared" si="127"/>
        <v>194</v>
      </c>
      <c r="AN637" t="str">
        <f>LOOKUP(AL637,'Info Sheet'!$L$2:$L$3,'Info Sheet'!$J$2:$J$3)</f>
        <v>Non-Rainy</v>
      </c>
      <c r="AO637">
        <f>IF(AN637='Info Sheet'!$J$3,'Info Sheet'!$M$3,'Info Sheet'!$M$2)</f>
        <v>1</v>
      </c>
      <c r="AP637">
        <f>ROUNDDOWN(IF((AM637*AO637)&gt;'Info Sheet'!$B$21,'Info Sheet'!$B$21,(AM637*AO637)),0)</f>
        <v>188</v>
      </c>
      <c r="AQ637">
        <f t="shared" si="123"/>
        <v>4295.8</v>
      </c>
      <c r="AR637">
        <f t="shared" si="124"/>
        <v>3335.8</v>
      </c>
    </row>
    <row r="638" spans="1:44">
      <c r="A638" s="44">
        <v>585</v>
      </c>
      <c r="B638" s="32">
        <v>0.70284410889553173</v>
      </c>
      <c r="C638" s="32">
        <f t="shared" si="125"/>
        <v>164</v>
      </c>
      <c r="D638" t="str">
        <f>LOOKUP(B638,'Info Sheet'!$L$2:$L$3,'Info Sheet'!$J$2:$J$3)</f>
        <v>Non-Rainy</v>
      </c>
      <c r="E638">
        <f>IF(D638='Info Sheet'!$J$3,'Info Sheet'!$M$3,'Info Sheet'!$M$2)</f>
        <v>1</v>
      </c>
      <c r="F638">
        <f>ROUNDDOWN(IF((C638*E638)&gt;'Info Sheet'!$B$21,'Info Sheet'!$B$21,(C638*E638)),0)</f>
        <v>164</v>
      </c>
      <c r="G638">
        <f t="shared" si="116"/>
        <v>3747.4</v>
      </c>
      <c r="H638">
        <f t="shared" si="117"/>
        <v>2787.4</v>
      </c>
      <c r="M638" s="44">
        <v>585</v>
      </c>
      <c r="N638" s="32">
        <v>0.90742019627391113</v>
      </c>
      <c r="O638" s="32">
        <f t="shared" si="118"/>
        <v>193</v>
      </c>
      <c r="P638" t="str">
        <f>LOOKUP(N638,'Info Sheet'!$L$2:$L$3,'Info Sheet'!$J$2:$J$3)</f>
        <v>Non-Rainy</v>
      </c>
      <c r="Q638">
        <f>IF(P638='Info Sheet'!$J$3,'Info Sheet'!$M$3,'Info Sheet'!$M$2)</f>
        <v>1</v>
      </c>
      <c r="R638">
        <f>ROUNDDOWN(IF((O638*Q638)&gt;'Info Sheet'!$B$21,'Info Sheet'!$B$21,(O638*Q638)),0)</f>
        <v>188</v>
      </c>
      <c r="S638">
        <f t="shared" si="119"/>
        <v>4295.8</v>
      </c>
      <c r="T638">
        <f t="shared" si="120"/>
        <v>3335.8</v>
      </c>
      <c r="Y638" s="44">
        <v>585</v>
      </c>
      <c r="Z638" s="32">
        <v>0.15654402261117362</v>
      </c>
      <c r="AA638" s="32">
        <f t="shared" si="126"/>
        <v>168</v>
      </c>
      <c r="AB638" t="str">
        <f>LOOKUP(Z638,'Info Sheet'!$L$2:$L$3,'Info Sheet'!$J$2:$J$3)</f>
        <v>Rainy, p</v>
      </c>
      <c r="AC638">
        <f>IF(AB638='Info Sheet'!$J$3,'Info Sheet'!$M$3,'Info Sheet'!$M$2)</f>
        <v>0.7</v>
      </c>
      <c r="AD638">
        <f>ROUNDDOWN(IF((AA638*AC638)&gt;'Info Sheet'!$B$21,'Info Sheet'!$B$21,(AA638*AC638)),0)</f>
        <v>117</v>
      </c>
      <c r="AE638">
        <f t="shared" si="121"/>
        <v>2673.4500000000003</v>
      </c>
      <c r="AF638">
        <f t="shared" si="122"/>
        <v>1713.4500000000003</v>
      </c>
      <c r="AK638" s="44">
        <v>585</v>
      </c>
      <c r="AL638" s="51">
        <v>0.96337192000000005</v>
      </c>
      <c r="AM638" s="32">
        <f t="shared" si="127"/>
        <v>195</v>
      </c>
      <c r="AN638" t="str">
        <f>LOOKUP(AL638,'Info Sheet'!$L$2:$L$3,'Info Sheet'!$J$2:$J$3)</f>
        <v>Non-Rainy</v>
      </c>
      <c r="AO638">
        <f>IF(AN638='Info Sheet'!$J$3,'Info Sheet'!$M$3,'Info Sheet'!$M$2)</f>
        <v>1</v>
      </c>
      <c r="AP638">
        <f>ROUNDDOWN(IF((AM638*AO638)&gt;'Info Sheet'!$B$21,'Info Sheet'!$B$21,(AM638*AO638)),0)</f>
        <v>188</v>
      </c>
      <c r="AQ638">
        <f t="shared" si="123"/>
        <v>4295.8</v>
      </c>
      <c r="AR638">
        <f t="shared" si="124"/>
        <v>3335.8</v>
      </c>
    </row>
    <row r="639" spans="1:44">
      <c r="A639" s="44">
        <v>586</v>
      </c>
      <c r="B639" s="32">
        <v>0.56567301764427824</v>
      </c>
      <c r="C639" s="32">
        <f t="shared" si="125"/>
        <v>158</v>
      </c>
      <c r="D639" t="str">
        <f>LOOKUP(B639,'Info Sheet'!$L$2:$L$3,'Info Sheet'!$J$2:$J$3)</f>
        <v>Non-Rainy</v>
      </c>
      <c r="E639">
        <f>IF(D639='Info Sheet'!$J$3,'Info Sheet'!$M$3,'Info Sheet'!$M$2)</f>
        <v>1</v>
      </c>
      <c r="F639">
        <f>ROUNDDOWN(IF((C639*E639)&gt;'Info Sheet'!$B$21,'Info Sheet'!$B$21,(C639*E639)),0)</f>
        <v>158</v>
      </c>
      <c r="G639">
        <f t="shared" si="116"/>
        <v>3610.3</v>
      </c>
      <c r="H639">
        <f t="shared" si="117"/>
        <v>2650.3</v>
      </c>
      <c r="M639" s="44">
        <v>586</v>
      </c>
      <c r="N639" s="32">
        <v>0.86355958045896786</v>
      </c>
      <c r="O639" s="32">
        <f t="shared" si="118"/>
        <v>189</v>
      </c>
      <c r="P639" t="str">
        <f>LOOKUP(N639,'Info Sheet'!$L$2:$L$3,'Info Sheet'!$J$2:$J$3)</f>
        <v>Non-Rainy</v>
      </c>
      <c r="Q639">
        <f>IF(P639='Info Sheet'!$J$3,'Info Sheet'!$M$3,'Info Sheet'!$M$2)</f>
        <v>1</v>
      </c>
      <c r="R639">
        <f>ROUNDDOWN(IF((O639*Q639)&gt;'Info Sheet'!$B$21,'Info Sheet'!$B$21,(O639*Q639)),0)</f>
        <v>188</v>
      </c>
      <c r="S639">
        <f t="shared" si="119"/>
        <v>4295.8</v>
      </c>
      <c r="T639">
        <f t="shared" si="120"/>
        <v>3335.8</v>
      </c>
      <c r="Y639" s="44">
        <v>586</v>
      </c>
      <c r="Z639" s="32">
        <v>0.56839055405300354</v>
      </c>
      <c r="AA639" s="32">
        <f t="shared" si="126"/>
        <v>189</v>
      </c>
      <c r="AB639" t="str">
        <f>LOOKUP(Z639,'Info Sheet'!$L$2:$L$3,'Info Sheet'!$J$2:$J$3)</f>
        <v>Non-Rainy</v>
      </c>
      <c r="AC639">
        <f>IF(AB639='Info Sheet'!$J$3,'Info Sheet'!$M$3,'Info Sheet'!$M$2)</f>
        <v>1</v>
      </c>
      <c r="AD639">
        <f>ROUNDDOWN(IF((AA639*AC639)&gt;'Info Sheet'!$B$21,'Info Sheet'!$B$21,(AA639*AC639)),0)</f>
        <v>188</v>
      </c>
      <c r="AE639">
        <f t="shared" si="121"/>
        <v>4295.8</v>
      </c>
      <c r="AF639">
        <f t="shared" si="122"/>
        <v>3335.8</v>
      </c>
      <c r="AK639" s="44">
        <v>586</v>
      </c>
      <c r="AL639" s="51">
        <v>2.8361270000000001E-2</v>
      </c>
      <c r="AM639" s="32">
        <f t="shared" si="127"/>
        <v>134</v>
      </c>
      <c r="AN639" t="str">
        <f>LOOKUP(AL639,'Info Sheet'!$L$2:$L$3,'Info Sheet'!$J$2:$J$3)</f>
        <v>Rainy, p</v>
      </c>
      <c r="AO639">
        <f>IF(AN639='Info Sheet'!$J$3,'Info Sheet'!$M$3,'Info Sheet'!$M$2)</f>
        <v>0.7</v>
      </c>
      <c r="AP639">
        <f>ROUNDDOWN(IF((AM639*AO639)&gt;'Info Sheet'!$B$21,'Info Sheet'!$B$21,(AM639*AO639)),0)</f>
        <v>93</v>
      </c>
      <c r="AQ639">
        <f t="shared" si="123"/>
        <v>2125.0500000000002</v>
      </c>
      <c r="AR639">
        <f t="shared" si="124"/>
        <v>1165.0500000000002</v>
      </c>
    </row>
    <row r="640" spans="1:44">
      <c r="A640" s="44">
        <v>587</v>
      </c>
      <c r="B640" s="32">
        <v>0.42059129548528773</v>
      </c>
      <c r="C640" s="32">
        <f t="shared" si="125"/>
        <v>152</v>
      </c>
      <c r="D640" t="str">
        <f>LOOKUP(B640,'Info Sheet'!$L$2:$L$3,'Info Sheet'!$J$2:$J$3)</f>
        <v>Non-Rainy</v>
      </c>
      <c r="E640">
        <f>IF(D640='Info Sheet'!$J$3,'Info Sheet'!$M$3,'Info Sheet'!$M$2)</f>
        <v>1</v>
      </c>
      <c r="F640">
        <f>ROUNDDOWN(IF((C640*E640)&gt;'Info Sheet'!$B$21,'Info Sheet'!$B$21,(C640*E640)),0)</f>
        <v>152</v>
      </c>
      <c r="G640">
        <f t="shared" ref="G640:G703" si="128">F640*$J$47</f>
        <v>3473.2000000000003</v>
      </c>
      <c r="H640">
        <f t="shared" si="117"/>
        <v>2513.2000000000003</v>
      </c>
      <c r="M640" s="44">
        <v>587</v>
      </c>
      <c r="N640" s="32">
        <v>0.67043018234011531</v>
      </c>
      <c r="O640" s="32">
        <f t="shared" si="118"/>
        <v>178</v>
      </c>
      <c r="P640" t="str">
        <f>LOOKUP(N640,'Info Sheet'!$L$2:$L$3,'Info Sheet'!$J$2:$J$3)</f>
        <v>Non-Rainy</v>
      </c>
      <c r="Q640">
        <f>IF(P640='Info Sheet'!$J$3,'Info Sheet'!$M$3,'Info Sheet'!$M$2)</f>
        <v>1</v>
      </c>
      <c r="R640">
        <f>ROUNDDOWN(IF((O640*Q640)&gt;'Info Sheet'!$B$21,'Info Sheet'!$B$21,(O640*Q640)),0)</f>
        <v>178</v>
      </c>
      <c r="S640">
        <f t="shared" si="119"/>
        <v>4067.3</v>
      </c>
      <c r="T640">
        <f t="shared" si="120"/>
        <v>3107.3</v>
      </c>
      <c r="Y640" s="44">
        <v>587</v>
      </c>
      <c r="Z640" s="32">
        <v>2.4256156676804586E-2</v>
      </c>
      <c r="AA640" s="32">
        <f t="shared" si="126"/>
        <v>151</v>
      </c>
      <c r="AB640" t="str">
        <f>LOOKUP(Z640,'Info Sheet'!$L$2:$L$3,'Info Sheet'!$J$2:$J$3)</f>
        <v>Rainy, p</v>
      </c>
      <c r="AC640">
        <f>IF(AB640='Info Sheet'!$J$3,'Info Sheet'!$M$3,'Info Sheet'!$M$2)</f>
        <v>0.7</v>
      </c>
      <c r="AD640">
        <f>ROUNDDOWN(IF((AA640*AC640)&gt;'Info Sheet'!$B$21,'Info Sheet'!$B$21,(AA640*AC640)),0)</f>
        <v>105</v>
      </c>
      <c r="AE640">
        <f t="shared" si="121"/>
        <v>2399.25</v>
      </c>
      <c r="AF640">
        <f t="shared" si="122"/>
        <v>1439.25</v>
      </c>
      <c r="AK640" s="44">
        <v>587</v>
      </c>
      <c r="AL640" s="51">
        <v>0.44129948000000002</v>
      </c>
      <c r="AM640" s="32">
        <f t="shared" si="127"/>
        <v>163</v>
      </c>
      <c r="AN640" t="str">
        <f>LOOKUP(AL640,'Info Sheet'!$L$2:$L$3,'Info Sheet'!$J$2:$J$3)</f>
        <v>Non-Rainy</v>
      </c>
      <c r="AO640">
        <f>IF(AN640='Info Sheet'!$J$3,'Info Sheet'!$M$3,'Info Sheet'!$M$2)</f>
        <v>1</v>
      </c>
      <c r="AP640">
        <f>ROUNDDOWN(IF((AM640*AO640)&gt;'Info Sheet'!$B$21,'Info Sheet'!$B$21,(AM640*AO640)),0)</f>
        <v>163</v>
      </c>
      <c r="AQ640">
        <f t="shared" si="123"/>
        <v>3724.55</v>
      </c>
      <c r="AR640">
        <f t="shared" si="124"/>
        <v>2764.55</v>
      </c>
    </row>
    <row r="641" spans="1:44">
      <c r="A641" s="44">
        <v>588</v>
      </c>
      <c r="B641" s="32">
        <v>0.71401466858449592</v>
      </c>
      <c r="C641" s="32">
        <f t="shared" si="125"/>
        <v>165</v>
      </c>
      <c r="D641" t="str">
        <f>LOOKUP(B641,'Info Sheet'!$L$2:$L$3,'Info Sheet'!$J$2:$J$3)</f>
        <v>Non-Rainy</v>
      </c>
      <c r="E641">
        <f>IF(D641='Info Sheet'!$J$3,'Info Sheet'!$M$3,'Info Sheet'!$M$2)</f>
        <v>1</v>
      </c>
      <c r="F641">
        <f>ROUNDDOWN(IF((C641*E641)&gt;'Info Sheet'!$B$21,'Info Sheet'!$B$21,(C641*E641)),0)</f>
        <v>165</v>
      </c>
      <c r="G641">
        <f t="shared" si="128"/>
        <v>3770.2500000000005</v>
      </c>
      <c r="H641">
        <f t="shared" si="117"/>
        <v>2810.2500000000005</v>
      </c>
      <c r="M641" s="44">
        <v>588</v>
      </c>
      <c r="N641" s="32">
        <v>0.41129623124992121</v>
      </c>
      <c r="O641" s="32">
        <f t="shared" si="118"/>
        <v>167</v>
      </c>
      <c r="P641" t="str">
        <f>LOOKUP(N641,'Info Sheet'!$L$2:$L$3,'Info Sheet'!$J$2:$J$3)</f>
        <v>Non-Rainy</v>
      </c>
      <c r="Q641">
        <f>IF(P641='Info Sheet'!$J$3,'Info Sheet'!$M$3,'Info Sheet'!$M$2)</f>
        <v>1</v>
      </c>
      <c r="R641">
        <f>ROUNDDOWN(IF((O641*Q641)&gt;'Info Sheet'!$B$21,'Info Sheet'!$B$21,(O641*Q641)),0)</f>
        <v>167</v>
      </c>
      <c r="S641">
        <f t="shared" si="119"/>
        <v>3815.9500000000003</v>
      </c>
      <c r="T641">
        <f t="shared" si="120"/>
        <v>2855.9500000000003</v>
      </c>
      <c r="Y641" s="44">
        <v>588</v>
      </c>
      <c r="Z641" s="32">
        <v>0.75598628085738073</v>
      </c>
      <c r="AA641" s="32">
        <f t="shared" si="126"/>
        <v>198</v>
      </c>
      <c r="AB641" t="str">
        <f>LOOKUP(Z641,'Info Sheet'!$L$2:$L$3,'Info Sheet'!$J$2:$J$3)</f>
        <v>Non-Rainy</v>
      </c>
      <c r="AC641">
        <f>IF(AB641='Info Sheet'!$J$3,'Info Sheet'!$M$3,'Info Sheet'!$M$2)</f>
        <v>1</v>
      </c>
      <c r="AD641">
        <f>ROUNDDOWN(IF((AA641*AC641)&gt;'Info Sheet'!$B$21,'Info Sheet'!$B$21,(AA641*AC641)),0)</f>
        <v>188</v>
      </c>
      <c r="AE641">
        <f t="shared" si="121"/>
        <v>4295.8</v>
      </c>
      <c r="AF641">
        <f t="shared" si="122"/>
        <v>3335.8</v>
      </c>
      <c r="AK641" s="44">
        <v>588</v>
      </c>
      <c r="AL641" s="51">
        <v>0.22186471999999999</v>
      </c>
      <c r="AM641" s="32">
        <f t="shared" si="127"/>
        <v>153</v>
      </c>
      <c r="AN641" t="str">
        <f>LOOKUP(AL641,'Info Sheet'!$L$2:$L$3,'Info Sheet'!$J$2:$J$3)</f>
        <v>Rainy, p</v>
      </c>
      <c r="AO641">
        <f>IF(AN641='Info Sheet'!$J$3,'Info Sheet'!$M$3,'Info Sheet'!$M$2)</f>
        <v>0.7</v>
      </c>
      <c r="AP641">
        <f>ROUNDDOWN(IF((AM641*AO641)&gt;'Info Sheet'!$B$21,'Info Sheet'!$B$21,(AM641*AO641)),0)</f>
        <v>107</v>
      </c>
      <c r="AQ641">
        <f t="shared" si="123"/>
        <v>2444.9500000000003</v>
      </c>
      <c r="AR641">
        <f t="shared" si="124"/>
        <v>1484.9500000000003</v>
      </c>
    </row>
    <row r="642" spans="1:44">
      <c r="A642" s="44">
        <v>589</v>
      </c>
      <c r="B642" s="32">
        <v>0.13021148632205037</v>
      </c>
      <c r="C642" s="32">
        <f t="shared" si="125"/>
        <v>137</v>
      </c>
      <c r="D642" t="str">
        <f>LOOKUP(B642,'Info Sheet'!$L$2:$L$3,'Info Sheet'!$J$2:$J$3)</f>
        <v>Rainy, p</v>
      </c>
      <c r="E642">
        <f>IF(D642='Info Sheet'!$J$3,'Info Sheet'!$M$3,'Info Sheet'!$M$2)</f>
        <v>0.7</v>
      </c>
      <c r="F642">
        <f>ROUNDDOWN(IF((C642*E642)&gt;'Info Sheet'!$B$21,'Info Sheet'!$B$21,(C642*E642)),0)</f>
        <v>95</v>
      </c>
      <c r="G642">
        <f t="shared" si="128"/>
        <v>2170.75</v>
      </c>
      <c r="H642">
        <f t="shared" si="117"/>
        <v>1210.75</v>
      </c>
      <c r="M642" s="44">
        <v>589</v>
      </c>
      <c r="N642" s="32">
        <v>0.34397790862796573</v>
      </c>
      <c r="O642" s="32">
        <f t="shared" si="118"/>
        <v>164</v>
      </c>
      <c r="P642" t="str">
        <f>LOOKUP(N642,'Info Sheet'!$L$2:$L$3,'Info Sheet'!$J$2:$J$3)</f>
        <v>Rainy, p</v>
      </c>
      <c r="Q642">
        <f>IF(P642='Info Sheet'!$J$3,'Info Sheet'!$M$3,'Info Sheet'!$M$2)</f>
        <v>0.7</v>
      </c>
      <c r="R642">
        <f>ROUNDDOWN(IF((O642*Q642)&gt;'Info Sheet'!$B$21,'Info Sheet'!$B$21,(O642*Q642)),0)</f>
        <v>114</v>
      </c>
      <c r="S642">
        <f t="shared" si="119"/>
        <v>2604.9</v>
      </c>
      <c r="T642">
        <f t="shared" si="120"/>
        <v>1644.9</v>
      </c>
      <c r="Y642" s="44">
        <v>589</v>
      </c>
      <c r="Z642" s="32">
        <v>0.33574693138497069</v>
      </c>
      <c r="AA642" s="32">
        <f t="shared" si="126"/>
        <v>178</v>
      </c>
      <c r="AB642" t="str">
        <f>LOOKUP(Z642,'Info Sheet'!$L$2:$L$3,'Info Sheet'!$J$2:$J$3)</f>
        <v>Rainy, p</v>
      </c>
      <c r="AC642">
        <f>IF(AB642='Info Sheet'!$J$3,'Info Sheet'!$M$3,'Info Sheet'!$M$2)</f>
        <v>0.7</v>
      </c>
      <c r="AD642">
        <f>ROUNDDOWN(IF((AA642*AC642)&gt;'Info Sheet'!$B$21,'Info Sheet'!$B$21,(AA642*AC642)),0)</f>
        <v>124</v>
      </c>
      <c r="AE642">
        <f t="shared" si="121"/>
        <v>2833.4</v>
      </c>
      <c r="AF642">
        <f t="shared" si="122"/>
        <v>1873.4</v>
      </c>
      <c r="AK642" s="44">
        <v>589</v>
      </c>
      <c r="AL642" s="51">
        <v>0.85742235</v>
      </c>
      <c r="AM642" s="32">
        <f t="shared" si="127"/>
        <v>184</v>
      </c>
      <c r="AN642" t="str">
        <f>LOOKUP(AL642,'Info Sheet'!$L$2:$L$3,'Info Sheet'!$J$2:$J$3)</f>
        <v>Non-Rainy</v>
      </c>
      <c r="AO642">
        <f>IF(AN642='Info Sheet'!$J$3,'Info Sheet'!$M$3,'Info Sheet'!$M$2)</f>
        <v>1</v>
      </c>
      <c r="AP642">
        <f>ROUNDDOWN(IF((AM642*AO642)&gt;'Info Sheet'!$B$21,'Info Sheet'!$B$21,(AM642*AO642)),0)</f>
        <v>184</v>
      </c>
      <c r="AQ642">
        <f t="shared" si="123"/>
        <v>4204.4000000000005</v>
      </c>
      <c r="AR642">
        <f t="shared" si="124"/>
        <v>3244.4000000000005</v>
      </c>
    </row>
    <row r="643" spans="1:44">
      <c r="A643" s="44">
        <v>590</v>
      </c>
      <c r="B643" s="32">
        <v>0.31437903229213893</v>
      </c>
      <c r="C643" s="32">
        <f t="shared" si="125"/>
        <v>148</v>
      </c>
      <c r="D643" t="str">
        <f>LOOKUP(B643,'Info Sheet'!$L$2:$L$3,'Info Sheet'!$J$2:$J$3)</f>
        <v>Rainy, p</v>
      </c>
      <c r="E643">
        <f>IF(D643='Info Sheet'!$J$3,'Info Sheet'!$M$3,'Info Sheet'!$M$2)</f>
        <v>0.7</v>
      </c>
      <c r="F643">
        <f>ROUNDDOWN(IF((C643*E643)&gt;'Info Sheet'!$B$21,'Info Sheet'!$B$21,(C643*E643)),0)</f>
        <v>103</v>
      </c>
      <c r="G643">
        <f t="shared" si="128"/>
        <v>2353.5500000000002</v>
      </c>
      <c r="H643">
        <f t="shared" si="117"/>
        <v>1393.5500000000002</v>
      </c>
      <c r="M643" s="44">
        <v>590</v>
      </c>
      <c r="N643" s="32">
        <v>0.47207364422739584</v>
      </c>
      <c r="O643" s="32">
        <f t="shared" si="118"/>
        <v>170</v>
      </c>
      <c r="P643" t="str">
        <f>LOOKUP(N643,'Info Sheet'!$L$2:$L$3,'Info Sheet'!$J$2:$J$3)</f>
        <v>Non-Rainy</v>
      </c>
      <c r="Q643">
        <f>IF(P643='Info Sheet'!$J$3,'Info Sheet'!$M$3,'Info Sheet'!$M$2)</f>
        <v>1</v>
      </c>
      <c r="R643">
        <f>ROUNDDOWN(IF((O643*Q643)&gt;'Info Sheet'!$B$21,'Info Sheet'!$B$21,(O643*Q643)),0)</f>
        <v>170</v>
      </c>
      <c r="S643">
        <f t="shared" si="119"/>
        <v>3884.5000000000005</v>
      </c>
      <c r="T643">
        <f t="shared" si="120"/>
        <v>2924.5000000000005</v>
      </c>
      <c r="Y643" s="44">
        <v>590</v>
      </c>
      <c r="Z643" s="32">
        <v>0.2285639997622394</v>
      </c>
      <c r="AA643" s="32">
        <f t="shared" si="126"/>
        <v>173</v>
      </c>
      <c r="AB643" t="str">
        <f>LOOKUP(Z643,'Info Sheet'!$L$2:$L$3,'Info Sheet'!$J$2:$J$3)</f>
        <v>Rainy, p</v>
      </c>
      <c r="AC643">
        <f>IF(AB643='Info Sheet'!$J$3,'Info Sheet'!$M$3,'Info Sheet'!$M$2)</f>
        <v>0.7</v>
      </c>
      <c r="AD643">
        <f>ROUNDDOWN(IF((AA643*AC643)&gt;'Info Sheet'!$B$21,'Info Sheet'!$B$21,(AA643*AC643)),0)</f>
        <v>121</v>
      </c>
      <c r="AE643">
        <f t="shared" si="121"/>
        <v>2764.8500000000004</v>
      </c>
      <c r="AF643">
        <f t="shared" si="122"/>
        <v>1804.8500000000004</v>
      </c>
      <c r="AK643" s="44">
        <v>590</v>
      </c>
      <c r="AL643" s="51">
        <v>0.11344344000000001</v>
      </c>
      <c r="AM643" s="32">
        <f t="shared" si="127"/>
        <v>146</v>
      </c>
      <c r="AN643" t="str">
        <f>LOOKUP(AL643,'Info Sheet'!$L$2:$L$3,'Info Sheet'!$J$2:$J$3)</f>
        <v>Rainy, p</v>
      </c>
      <c r="AO643">
        <f>IF(AN643='Info Sheet'!$J$3,'Info Sheet'!$M$3,'Info Sheet'!$M$2)</f>
        <v>0.7</v>
      </c>
      <c r="AP643">
        <f>ROUNDDOWN(IF((AM643*AO643)&gt;'Info Sheet'!$B$21,'Info Sheet'!$B$21,(AM643*AO643)),0)</f>
        <v>102</v>
      </c>
      <c r="AQ643">
        <f t="shared" si="123"/>
        <v>2330.7000000000003</v>
      </c>
      <c r="AR643">
        <f t="shared" si="124"/>
        <v>1370.7000000000003</v>
      </c>
    </row>
    <row r="644" spans="1:44">
      <c r="A644" s="44">
        <v>591</v>
      </c>
      <c r="B644" s="32">
        <v>0.11770368457273173</v>
      </c>
      <c r="C644" s="32">
        <f t="shared" si="125"/>
        <v>136</v>
      </c>
      <c r="D644" t="str">
        <f>LOOKUP(B644,'Info Sheet'!$L$2:$L$3,'Info Sheet'!$J$2:$J$3)</f>
        <v>Rainy, p</v>
      </c>
      <c r="E644">
        <f>IF(D644='Info Sheet'!$J$3,'Info Sheet'!$M$3,'Info Sheet'!$M$2)</f>
        <v>0.7</v>
      </c>
      <c r="F644">
        <f>ROUNDDOWN(IF((C644*E644)&gt;'Info Sheet'!$B$21,'Info Sheet'!$B$21,(C644*E644)),0)</f>
        <v>95</v>
      </c>
      <c r="G644">
        <f t="shared" si="128"/>
        <v>2170.75</v>
      </c>
      <c r="H644">
        <f t="shared" si="117"/>
        <v>1210.75</v>
      </c>
      <c r="M644" s="44">
        <v>591</v>
      </c>
      <c r="N644" s="32">
        <v>0.41854188869610942</v>
      </c>
      <c r="O644" s="32">
        <f t="shared" si="118"/>
        <v>167</v>
      </c>
      <c r="P644" t="str">
        <f>LOOKUP(N644,'Info Sheet'!$L$2:$L$3,'Info Sheet'!$J$2:$J$3)</f>
        <v>Non-Rainy</v>
      </c>
      <c r="Q644">
        <f>IF(P644='Info Sheet'!$J$3,'Info Sheet'!$M$3,'Info Sheet'!$M$2)</f>
        <v>1</v>
      </c>
      <c r="R644">
        <f>ROUNDDOWN(IF((O644*Q644)&gt;'Info Sheet'!$B$21,'Info Sheet'!$B$21,(O644*Q644)),0)</f>
        <v>167</v>
      </c>
      <c r="S644">
        <f t="shared" si="119"/>
        <v>3815.9500000000003</v>
      </c>
      <c r="T644">
        <f t="shared" si="120"/>
        <v>2855.9500000000003</v>
      </c>
      <c r="Y644" s="44">
        <v>591</v>
      </c>
      <c r="Z644" s="32">
        <v>0.34792663597468632</v>
      </c>
      <c r="AA644" s="32">
        <f t="shared" si="126"/>
        <v>179</v>
      </c>
      <c r="AB644" t="str">
        <f>LOOKUP(Z644,'Info Sheet'!$L$2:$L$3,'Info Sheet'!$J$2:$J$3)</f>
        <v>Rainy, p</v>
      </c>
      <c r="AC644">
        <f>IF(AB644='Info Sheet'!$J$3,'Info Sheet'!$M$3,'Info Sheet'!$M$2)</f>
        <v>0.7</v>
      </c>
      <c r="AD644">
        <f>ROUNDDOWN(IF((AA644*AC644)&gt;'Info Sheet'!$B$21,'Info Sheet'!$B$21,(AA644*AC644)),0)</f>
        <v>125</v>
      </c>
      <c r="AE644">
        <f t="shared" si="121"/>
        <v>2856.25</v>
      </c>
      <c r="AF644">
        <f t="shared" si="122"/>
        <v>1896.25</v>
      </c>
      <c r="AK644" s="44">
        <v>591</v>
      </c>
      <c r="AL644" s="51">
        <v>0.36400423999999998</v>
      </c>
      <c r="AM644" s="32">
        <f t="shared" si="127"/>
        <v>160</v>
      </c>
      <c r="AN644" t="str">
        <f>LOOKUP(AL644,'Info Sheet'!$L$2:$L$3,'Info Sheet'!$J$2:$J$3)</f>
        <v>Rainy, p</v>
      </c>
      <c r="AO644">
        <f>IF(AN644='Info Sheet'!$J$3,'Info Sheet'!$M$3,'Info Sheet'!$M$2)</f>
        <v>0.7</v>
      </c>
      <c r="AP644">
        <f>ROUNDDOWN(IF((AM644*AO644)&gt;'Info Sheet'!$B$21,'Info Sheet'!$B$21,(AM644*AO644)),0)</f>
        <v>112</v>
      </c>
      <c r="AQ644">
        <f t="shared" si="123"/>
        <v>2559.2000000000003</v>
      </c>
      <c r="AR644">
        <f t="shared" si="124"/>
        <v>1599.2000000000003</v>
      </c>
    </row>
    <row r="645" spans="1:44">
      <c r="A645" s="44">
        <v>592</v>
      </c>
      <c r="B645" s="32">
        <v>9.7360280190982085E-2</v>
      </c>
      <c r="C645" s="32">
        <f t="shared" si="125"/>
        <v>135</v>
      </c>
      <c r="D645" t="str">
        <f>LOOKUP(B645,'Info Sheet'!$L$2:$L$3,'Info Sheet'!$J$2:$J$3)</f>
        <v>Rainy, p</v>
      </c>
      <c r="E645">
        <f>IF(D645='Info Sheet'!$J$3,'Info Sheet'!$M$3,'Info Sheet'!$M$2)</f>
        <v>0.7</v>
      </c>
      <c r="F645">
        <f>ROUNDDOWN(IF((C645*E645)&gt;'Info Sheet'!$B$21,'Info Sheet'!$B$21,(C645*E645)),0)</f>
        <v>94</v>
      </c>
      <c r="G645">
        <f t="shared" si="128"/>
        <v>2147.9</v>
      </c>
      <c r="H645">
        <f t="shared" si="117"/>
        <v>1187.9000000000001</v>
      </c>
      <c r="M645" s="44">
        <v>592</v>
      </c>
      <c r="N645" s="32">
        <v>0.1650053320867706</v>
      </c>
      <c r="O645" s="32">
        <f t="shared" si="118"/>
        <v>155</v>
      </c>
      <c r="P645" t="str">
        <f>LOOKUP(N645,'Info Sheet'!$L$2:$L$3,'Info Sheet'!$J$2:$J$3)</f>
        <v>Rainy, p</v>
      </c>
      <c r="Q645">
        <f>IF(P645='Info Sheet'!$J$3,'Info Sheet'!$M$3,'Info Sheet'!$M$2)</f>
        <v>0.7</v>
      </c>
      <c r="R645">
        <f>ROUNDDOWN(IF((O645*Q645)&gt;'Info Sheet'!$B$21,'Info Sheet'!$B$21,(O645*Q645)),0)</f>
        <v>108</v>
      </c>
      <c r="S645">
        <f t="shared" si="119"/>
        <v>2467.8000000000002</v>
      </c>
      <c r="T645">
        <f t="shared" si="120"/>
        <v>1507.8000000000002</v>
      </c>
      <c r="Y645" s="44">
        <v>592</v>
      </c>
      <c r="Z645" s="32">
        <v>0.98730957994619928</v>
      </c>
      <c r="AA645" s="32">
        <f t="shared" si="126"/>
        <v>226</v>
      </c>
      <c r="AB645" t="str">
        <f>LOOKUP(Z645,'Info Sheet'!$L$2:$L$3,'Info Sheet'!$J$2:$J$3)</f>
        <v>Non-Rainy</v>
      </c>
      <c r="AC645">
        <f>IF(AB645='Info Sheet'!$J$3,'Info Sheet'!$M$3,'Info Sheet'!$M$2)</f>
        <v>1</v>
      </c>
      <c r="AD645">
        <f>ROUNDDOWN(IF((AA645*AC645)&gt;'Info Sheet'!$B$21,'Info Sheet'!$B$21,(AA645*AC645)),0)</f>
        <v>188</v>
      </c>
      <c r="AE645">
        <f t="shared" si="121"/>
        <v>4295.8</v>
      </c>
      <c r="AF645">
        <f t="shared" si="122"/>
        <v>3335.8</v>
      </c>
      <c r="AK645" s="44">
        <v>592</v>
      </c>
      <c r="AL645" s="51">
        <v>0.10400906</v>
      </c>
      <c r="AM645" s="32">
        <f t="shared" si="127"/>
        <v>145</v>
      </c>
      <c r="AN645" t="str">
        <f>LOOKUP(AL645,'Info Sheet'!$L$2:$L$3,'Info Sheet'!$J$2:$J$3)</f>
        <v>Rainy, p</v>
      </c>
      <c r="AO645">
        <f>IF(AN645='Info Sheet'!$J$3,'Info Sheet'!$M$3,'Info Sheet'!$M$2)</f>
        <v>0.7</v>
      </c>
      <c r="AP645">
        <f>ROUNDDOWN(IF((AM645*AO645)&gt;'Info Sheet'!$B$21,'Info Sheet'!$B$21,(AM645*AO645)),0)</f>
        <v>101</v>
      </c>
      <c r="AQ645">
        <f t="shared" si="123"/>
        <v>2307.8500000000004</v>
      </c>
      <c r="AR645">
        <f t="shared" si="124"/>
        <v>1347.8500000000004</v>
      </c>
    </row>
    <row r="646" spans="1:44">
      <c r="A646" s="44">
        <v>593</v>
      </c>
      <c r="B646" s="32">
        <v>0.96216678042498616</v>
      </c>
      <c r="C646" s="32">
        <f t="shared" si="125"/>
        <v>184</v>
      </c>
      <c r="D646" t="str">
        <f>LOOKUP(B646,'Info Sheet'!$L$2:$L$3,'Info Sheet'!$J$2:$J$3)</f>
        <v>Non-Rainy</v>
      </c>
      <c r="E646">
        <f>IF(D646='Info Sheet'!$J$3,'Info Sheet'!$M$3,'Info Sheet'!$M$2)</f>
        <v>1</v>
      </c>
      <c r="F646">
        <f>ROUNDDOWN(IF((C646*E646)&gt;'Info Sheet'!$B$21,'Info Sheet'!$B$21,(C646*E646)),0)</f>
        <v>184</v>
      </c>
      <c r="G646">
        <f t="shared" si="128"/>
        <v>4204.4000000000005</v>
      </c>
      <c r="H646">
        <f t="shared" si="117"/>
        <v>3244.4000000000005</v>
      </c>
      <c r="M646" s="44">
        <v>593</v>
      </c>
      <c r="N646" s="32">
        <v>0.67135542480404842</v>
      </c>
      <c r="O646" s="32">
        <f t="shared" si="118"/>
        <v>178</v>
      </c>
      <c r="P646" t="str">
        <f>LOOKUP(N646,'Info Sheet'!$L$2:$L$3,'Info Sheet'!$J$2:$J$3)</f>
        <v>Non-Rainy</v>
      </c>
      <c r="Q646">
        <f>IF(P646='Info Sheet'!$J$3,'Info Sheet'!$M$3,'Info Sheet'!$M$2)</f>
        <v>1</v>
      </c>
      <c r="R646">
        <f>ROUNDDOWN(IF((O646*Q646)&gt;'Info Sheet'!$B$21,'Info Sheet'!$B$21,(O646*Q646)),0)</f>
        <v>178</v>
      </c>
      <c r="S646">
        <f t="shared" si="119"/>
        <v>4067.3</v>
      </c>
      <c r="T646">
        <f t="shared" si="120"/>
        <v>3107.3</v>
      </c>
      <c r="Y646" s="44">
        <v>593</v>
      </c>
      <c r="Z646" s="32">
        <v>0.99071558786767677</v>
      </c>
      <c r="AA646" s="32">
        <f t="shared" si="126"/>
        <v>228</v>
      </c>
      <c r="AB646" t="str">
        <f>LOOKUP(Z646,'Info Sheet'!$L$2:$L$3,'Info Sheet'!$J$2:$J$3)</f>
        <v>Non-Rainy</v>
      </c>
      <c r="AC646">
        <f>IF(AB646='Info Sheet'!$J$3,'Info Sheet'!$M$3,'Info Sheet'!$M$2)</f>
        <v>1</v>
      </c>
      <c r="AD646">
        <f>ROUNDDOWN(IF((AA646*AC646)&gt;'Info Sheet'!$B$21,'Info Sheet'!$B$21,(AA646*AC646)),0)</f>
        <v>188</v>
      </c>
      <c r="AE646">
        <f t="shared" si="121"/>
        <v>4295.8</v>
      </c>
      <c r="AF646">
        <f t="shared" si="122"/>
        <v>3335.8</v>
      </c>
      <c r="AK646" s="44">
        <v>593</v>
      </c>
      <c r="AL646" s="51">
        <v>0.25985506000000003</v>
      </c>
      <c r="AM646" s="32">
        <f t="shared" si="127"/>
        <v>155</v>
      </c>
      <c r="AN646" t="str">
        <f>LOOKUP(AL646,'Info Sheet'!$L$2:$L$3,'Info Sheet'!$J$2:$J$3)</f>
        <v>Rainy, p</v>
      </c>
      <c r="AO646">
        <f>IF(AN646='Info Sheet'!$J$3,'Info Sheet'!$M$3,'Info Sheet'!$M$2)</f>
        <v>0.7</v>
      </c>
      <c r="AP646">
        <f>ROUNDDOWN(IF((AM646*AO646)&gt;'Info Sheet'!$B$21,'Info Sheet'!$B$21,(AM646*AO646)),0)</f>
        <v>108</v>
      </c>
      <c r="AQ646">
        <f t="shared" si="123"/>
        <v>2467.8000000000002</v>
      </c>
      <c r="AR646">
        <f t="shared" si="124"/>
        <v>1507.8000000000002</v>
      </c>
    </row>
    <row r="647" spans="1:44">
      <c r="A647" s="44">
        <v>594</v>
      </c>
      <c r="B647" s="32">
        <v>0.88836780392536319</v>
      </c>
      <c r="C647" s="32">
        <f t="shared" si="125"/>
        <v>175</v>
      </c>
      <c r="D647" t="str">
        <f>LOOKUP(B647,'Info Sheet'!$L$2:$L$3,'Info Sheet'!$J$2:$J$3)</f>
        <v>Non-Rainy</v>
      </c>
      <c r="E647">
        <f>IF(D647='Info Sheet'!$J$3,'Info Sheet'!$M$3,'Info Sheet'!$M$2)</f>
        <v>1</v>
      </c>
      <c r="F647">
        <f>ROUNDDOWN(IF((C647*E647)&gt;'Info Sheet'!$B$21,'Info Sheet'!$B$21,(C647*E647)),0)</f>
        <v>175</v>
      </c>
      <c r="G647">
        <f t="shared" si="128"/>
        <v>3998.7500000000005</v>
      </c>
      <c r="H647">
        <f t="shared" si="117"/>
        <v>3038.7500000000005</v>
      </c>
      <c r="M647" s="44">
        <v>594</v>
      </c>
      <c r="N647" s="32">
        <v>0.61930193584107884</v>
      </c>
      <c r="O647" s="32">
        <f t="shared" si="118"/>
        <v>176</v>
      </c>
      <c r="P647" t="str">
        <f>LOOKUP(N647,'Info Sheet'!$L$2:$L$3,'Info Sheet'!$J$2:$J$3)</f>
        <v>Non-Rainy</v>
      </c>
      <c r="Q647">
        <f>IF(P647='Info Sheet'!$J$3,'Info Sheet'!$M$3,'Info Sheet'!$M$2)</f>
        <v>1</v>
      </c>
      <c r="R647">
        <f>ROUNDDOWN(IF((O647*Q647)&gt;'Info Sheet'!$B$21,'Info Sheet'!$B$21,(O647*Q647)),0)</f>
        <v>176</v>
      </c>
      <c r="S647">
        <f t="shared" si="119"/>
        <v>4021.6000000000004</v>
      </c>
      <c r="T647">
        <f t="shared" si="120"/>
        <v>3061.6000000000004</v>
      </c>
      <c r="Y647" s="44">
        <v>594</v>
      </c>
      <c r="Z647" s="32">
        <v>0.82867401377776251</v>
      </c>
      <c r="AA647" s="32">
        <f t="shared" si="126"/>
        <v>203</v>
      </c>
      <c r="AB647" t="str">
        <f>LOOKUP(Z647,'Info Sheet'!$L$2:$L$3,'Info Sheet'!$J$2:$J$3)</f>
        <v>Non-Rainy</v>
      </c>
      <c r="AC647">
        <f>IF(AB647='Info Sheet'!$J$3,'Info Sheet'!$M$3,'Info Sheet'!$M$2)</f>
        <v>1</v>
      </c>
      <c r="AD647">
        <f>ROUNDDOWN(IF((AA647*AC647)&gt;'Info Sheet'!$B$21,'Info Sheet'!$B$21,(AA647*AC647)),0)</f>
        <v>188</v>
      </c>
      <c r="AE647">
        <f t="shared" si="121"/>
        <v>4295.8</v>
      </c>
      <c r="AF647">
        <f t="shared" si="122"/>
        <v>3335.8</v>
      </c>
      <c r="AK647" s="44">
        <v>594</v>
      </c>
      <c r="AL647" s="51">
        <v>0.33800630999999998</v>
      </c>
      <c r="AM647" s="32">
        <f t="shared" si="127"/>
        <v>159</v>
      </c>
      <c r="AN647" t="str">
        <f>LOOKUP(AL647,'Info Sheet'!$L$2:$L$3,'Info Sheet'!$J$2:$J$3)</f>
        <v>Rainy, p</v>
      </c>
      <c r="AO647">
        <f>IF(AN647='Info Sheet'!$J$3,'Info Sheet'!$M$3,'Info Sheet'!$M$2)</f>
        <v>0.7</v>
      </c>
      <c r="AP647">
        <f>ROUNDDOWN(IF((AM647*AO647)&gt;'Info Sheet'!$B$21,'Info Sheet'!$B$21,(AM647*AO647)),0)</f>
        <v>111</v>
      </c>
      <c r="AQ647">
        <f t="shared" si="123"/>
        <v>2536.3500000000004</v>
      </c>
      <c r="AR647">
        <f t="shared" si="124"/>
        <v>1576.3500000000004</v>
      </c>
    </row>
    <row r="648" spans="1:44">
      <c r="A648" s="44">
        <v>595</v>
      </c>
      <c r="B648" s="32">
        <v>0.77084300656243476</v>
      </c>
      <c r="C648" s="32">
        <f t="shared" si="125"/>
        <v>167</v>
      </c>
      <c r="D648" t="str">
        <f>LOOKUP(B648,'Info Sheet'!$L$2:$L$3,'Info Sheet'!$J$2:$J$3)</f>
        <v>Non-Rainy</v>
      </c>
      <c r="E648">
        <f>IF(D648='Info Sheet'!$J$3,'Info Sheet'!$M$3,'Info Sheet'!$M$2)</f>
        <v>1</v>
      </c>
      <c r="F648">
        <f>ROUNDDOWN(IF((C648*E648)&gt;'Info Sheet'!$B$21,'Info Sheet'!$B$21,(C648*E648)),0)</f>
        <v>167</v>
      </c>
      <c r="G648">
        <f t="shared" si="128"/>
        <v>3815.9500000000003</v>
      </c>
      <c r="H648">
        <f t="shared" si="117"/>
        <v>2855.9500000000003</v>
      </c>
      <c r="M648" s="44">
        <v>595</v>
      </c>
      <c r="N648" s="32">
        <v>0.74199719875979608</v>
      </c>
      <c r="O648" s="32">
        <f t="shared" si="118"/>
        <v>181</v>
      </c>
      <c r="P648" t="str">
        <f>LOOKUP(N648,'Info Sheet'!$L$2:$L$3,'Info Sheet'!$J$2:$J$3)</f>
        <v>Non-Rainy</v>
      </c>
      <c r="Q648">
        <f>IF(P648='Info Sheet'!$J$3,'Info Sheet'!$M$3,'Info Sheet'!$M$2)</f>
        <v>1</v>
      </c>
      <c r="R648">
        <f>ROUNDDOWN(IF((O648*Q648)&gt;'Info Sheet'!$B$21,'Info Sheet'!$B$21,(O648*Q648)),0)</f>
        <v>181</v>
      </c>
      <c r="S648">
        <f t="shared" si="119"/>
        <v>4135.8500000000004</v>
      </c>
      <c r="T648">
        <f t="shared" si="120"/>
        <v>3175.8500000000004</v>
      </c>
      <c r="Y648" s="44">
        <v>595</v>
      </c>
      <c r="Z648" s="32">
        <v>0.47451876606931787</v>
      </c>
      <c r="AA648" s="32">
        <f t="shared" si="126"/>
        <v>185</v>
      </c>
      <c r="AB648" t="str">
        <f>LOOKUP(Z648,'Info Sheet'!$L$2:$L$3,'Info Sheet'!$J$2:$J$3)</f>
        <v>Non-Rainy</v>
      </c>
      <c r="AC648">
        <f>IF(AB648='Info Sheet'!$J$3,'Info Sheet'!$M$3,'Info Sheet'!$M$2)</f>
        <v>1</v>
      </c>
      <c r="AD648">
        <f>ROUNDDOWN(IF((AA648*AC648)&gt;'Info Sheet'!$B$21,'Info Sheet'!$B$21,(AA648*AC648)),0)</f>
        <v>185</v>
      </c>
      <c r="AE648">
        <f t="shared" si="121"/>
        <v>4227.25</v>
      </c>
      <c r="AF648">
        <f t="shared" si="122"/>
        <v>3267.25</v>
      </c>
      <c r="AK648" s="44">
        <v>595</v>
      </c>
      <c r="AL648" s="51">
        <v>0.54832369999999997</v>
      </c>
      <c r="AM648" s="32">
        <f t="shared" si="127"/>
        <v>168</v>
      </c>
      <c r="AN648" t="str">
        <f>LOOKUP(AL648,'Info Sheet'!$L$2:$L$3,'Info Sheet'!$J$2:$J$3)</f>
        <v>Non-Rainy</v>
      </c>
      <c r="AO648">
        <f>IF(AN648='Info Sheet'!$J$3,'Info Sheet'!$M$3,'Info Sheet'!$M$2)</f>
        <v>1</v>
      </c>
      <c r="AP648">
        <f>ROUNDDOWN(IF((AM648*AO648)&gt;'Info Sheet'!$B$21,'Info Sheet'!$B$21,(AM648*AO648)),0)</f>
        <v>168</v>
      </c>
      <c r="AQ648">
        <f t="shared" si="123"/>
        <v>3838.8</v>
      </c>
      <c r="AR648">
        <f t="shared" si="124"/>
        <v>2878.8</v>
      </c>
    </row>
    <row r="649" spans="1:44">
      <c r="A649" s="44">
        <v>596</v>
      </c>
      <c r="B649" s="32">
        <v>0.85656693064716238</v>
      </c>
      <c r="C649" s="32">
        <f t="shared" si="125"/>
        <v>173</v>
      </c>
      <c r="D649" t="str">
        <f>LOOKUP(B649,'Info Sheet'!$L$2:$L$3,'Info Sheet'!$J$2:$J$3)</f>
        <v>Non-Rainy</v>
      </c>
      <c r="E649">
        <f>IF(D649='Info Sheet'!$J$3,'Info Sheet'!$M$3,'Info Sheet'!$M$2)</f>
        <v>1</v>
      </c>
      <c r="F649">
        <f>ROUNDDOWN(IF((C649*E649)&gt;'Info Sheet'!$B$21,'Info Sheet'!$B$21,(C649*E649)),0)</f>
        <v>173</v>
      </c>
      <c r="G649">
        <f t="shared" si="128"/>
        <v>3953.05</v>
      </c>
      <c r="H649">
        <f t="shared" si="117"/>
        <v>2993.05</v>
      </c>
      <c r="M649" s="44">
        <v>596</v>
      </c>
      <c r="N649" s="32">
        <v>0.9735263432457032</v>
      </c>
      <c r="O649" s="32">
        <f t="shared" si="118"/>
        <v>203</v>
      </c>
      <c r="P649" t="str">
        <f>LOOKUP(N649,'Info Sheet'!$L$2:$L$3,'Info Sheet'!$J$2:$J$3)</f>
        <v>Non-Rainy</v>
      </c>
      <c r="Q649">
        <f>IF(P649='Info Sheet'!$J$3,'Info Sheet'!$M$3,'Info Sheet'!$M$2)</f>
        <v>1</v>
      </c>
      <c r="R649">
        <f>ROUNDDOWN(IF((O649*Q649)&gt;'Info Sheet'!$B$21,'Info Sheet'!$B$21,(O649*Q649)),0)</f>
        <v>188</v>
      </c>
      <c r="S649">
        <f t="shared" si="119"/>
        <v>4295.8</v>
      </c>
      <c r="T649">
        <f t="shared" si="120"/>
        <v>3335.8</v>
      </c>
      <c r="Y649" s="44">
        <v>596</v>
      </c>
      <c r="Z649" s="32">
        <v>0.87427025796783209</v>
      </c>
      <c r="AA649" s="32">
        <f t="shared" si="126"/>
        <v>206</v>
      </c>
      <c r="AB649" t="str">
        <f>LOOKUP(Z649,'Info Sheet'!$L$2:$L$3,'Info Sheet'!$J$2:$J$3)</f>
        <v>Non-Rainy</v>
      </c>
      <c r="AC649">
        <f>IF(AB649='Info Sheet'!$J$3,'Info Sheet'!$M$3,'Info Sheet'!$M$2)</f>
        <v>1</v>
      </c>
      <c r="AD649">
        <f>ROUNDDOWN(IF((AA649*AC649)&gt;'Info Sheet'!$B$21,'Info Sheet'!$B$21,(AA649*AC649)),0)</f>
        <v>188</v>
      </c>
      <c r="AE649">
        <f t="shared" si="121"/>
        <v>4295.8</v>
      </c>
      <c r="AF649">
        <f t="shared" si="122"/>
        <v>3335.8</v>
      </c>
      <c r="AK649" s="44">
        <v>596</v>
      </c>
      <c r="AL649" s="51">
        <v>0.97946975999999997</v>
      </c>
      <c r="AM649" s="32">
        <f t="shared" si="127"/>
        <v>200</v>
      </c>
      <c r="AN649" t="str">
        <f>LOOKUP(AL649,'Info Sheet'!$L$2:$L$3,'Info Sheet'!$J$2:$J$3)</f>
        <v>Non-Rainy</v>
      </c>
      <c r="AO649">
        <f>IF(AN649='Info Sheet'!$J$3,'Info Sheet'!$M$3,'Info Sheet'!$M$2)</f>
        <v>1</v>
      </c>
      <c r="AP649">
        <f>ROUNDDOWN(IF((AM649*AO649)&gt;'Info Sheet'!$B$21,'Info Sheet'!$B$21,(AM649*AO649)),0)</f>
        <v>188</v>
      </c>
      <c r="AQ649">
        <f t="shared" si="123"/>
        <v>4295.8</v>
      </c>
      <c r="AR649">
        <f t="shared" si="124"/>
        <v>3335.8</v>
      </c>
    </row>
    <row r="650" spans="1:44">
      <c r="A650" s="44">
        <v>597</v>
      </c>
      <c r="B650" s="32">
        <v>0.77246781727522551</v>
      </c>
      <c r="C650" s="32">
        <f t="shared" si="125"/>
        <v>167</v>
      </c>
      <c r="D650" t="str">
        <f>LOOKUP(B650,'Info Sheet'!$L$2:$L$3,'Info Sheet'!$J$2:$J$3)</f>
        <v>Non-Rainy</v>
      </c>
      <c r="E650">
        <f>IF(D650='Info Sheet'!$J$3,'Info Sheet'!$M$3,'Info Sheet'!$M$2)</f>
        <v>1</v>
      </c>
      <c r="F650">
        <f>ROUNDDOWN(IF((C650*E650)&gt;'Info Sheet'!$B$21,'Info Sheet'!$B$21,(C650*E650)),0)</f>
        <v>167</v>
      </c>
      <c r="G650">
        <f t="shared" si="128"/>
        <v>3815.9500000000003</v>
      </c>
      <c r="H650">
        <f t="shared" si="117"/>
        <v>2855.9500000000003</v>
      </c>
      <c r="M650" s="44">
        <v>597</v>
      </c>
      <c r="N650" s="32">
        <v>0.12415562140949377</v>
      </c>
      <c r="O650" s="32">
        <f t="shared" si="118"/>
        <v>152</v>
      </c>
      <c r="P650" t="str">
        <f>LOOKUP(N650,'Info Sheet'!$L$2:$L$3,'Info Sheet'!$J$2:$J$3)</f>
        <v>Rainy, p</v>
      </c>
      <c r="Q650">
        <f>IF(P650='Info Sheet'!$J$3,'Info Sheet'!$M$3,'Info Sheet'!$M$2)</f>
        <v>0.7</v>
      </c>
      <c r="R650">
        <f>ROUNDDOWN(IF((O650*Q650)&gt;'Info Sheet'!$B$21,'Info Sheet'!$B$21,(O650*Q650)),0)</f>
        <v>106</v>
      </c>
      <c r="S650">
        <f t="shared" si="119"/>
        <v>2422.1000000000004</v>
      </c>
      <c r="T650">
        <f t="shared" si="120"/>
        <v>1462.1000000000004</v>
      </c>
      <c r="Y650" s="44">
        <v>597</v>
      </c>
      <c r="Z650" s="32">
        <v>0.33010822402019824</v>
      </c>
      <c r="AA650" s="32">
        <f t="shared" si="126"/>
        <v>178</v>
      </c>
      <c r="AB650" t="str">
        <f>LOOKUP(Z650,'Info Sheet'!$L$2:$L$3,'Info Sheet'!$J$2:$J$3)</f>
        <v>Rainy, p</v>
      </c>
      <c r="AC650">
        <f>IF(AB650='Info Sheet'!$J$3,'Info Sheet'!$M$3,'Info Sheet'!$M$2)</f>
        <v>0.7</v>
      </c>
      <c r="AD650">
        <f>ROUNDDOWN(IF((AA650*AC650)&gt;'Info Sheet'!$B$21,'Info Sheet'!$B$21,(AA650*AC650)),0)</f>
        <v>124</v>
      </c>
      <c r="AE650">
        <f t="shared" si="121"/>
        <v>2833.4</v>
      </c>
      <c r="AF650">
        <f t="shared" si="122"/>
        <v>1873.4</v>
      </c>
      <c r="AK650" s="44">
        <v>597</v>
      </c>
      <c r="AL650" s="51">
        <v>0.84694590999999997</v>
      </c>
      <c r="AM650" s="32">
        <f t="shared" si="127"/>
        <v>183</v>
      </c>
      <c r="AN650" t="str">
        <f>LOOKUP(AL650,'Info Sheet'!$L$2:$L$3,'Info Sheet'!$J$2:$J$3)</f>
        <v>Non-Rainy</v>
      </c>
      <c r="AO650">
        <f>IF(AN650='Info Sheet'!$J$3,'Info Sheet'!$M$3,'Info Sheet'!$M$2)</f>
        <v>1</v>
      </c>
      <c r="AP650">
        <f>ROUNDDOWN(IF((AM650*AO650)&gt;'Info Sheet'!$B$21,'Info Sheet'!$B$21,(AM650*AO650)),0)</f>
        <v>183</v>
      </c>
      <c r="AQ650">
        <f t="shared" si="123"/>
        <v>4181.55</v>
      </c>
      <c r="AR650">
        <f t="shared" si="124"/>
        <v>3221.55</v>
      </c>
    </row>
    <row r="651" spans="1:44">
      <c r="A651" s="44">
        <v>598</v>
      </c>
      <c r="B651" s="32">
        <v>0.67834108536840387</v>
      </c>
      <c r="C651" s="32">
        <f t="shared" si="125"/>
        <v>163</v>
      </c>
      <c r="D651" t="str">
        <f>LOOKUP(B651,'Info Sheet'!$L$2:$L$3,'Info Sheet'!$J$2:$J$3)</f>
        <v>Non-Rainy</v>
      </c>
      <c r="E651">
        <f>IF(D651='Info Sheet'!$J$3,'Info Sheet'!$M$3,'Info Sheet'!$M$2)</f>
        <v>1</v>
      </c>
      <c r="F651">
        <f>ROUNDDOWN(IF((C651*E651)&gt;'Info Sheet'!$B$21,'Info Sheet'!$B$21,(C651*E651)),0)</f>
        <v>163</v>
      </c>
      <c r="G651">
        <f t="shared" si="128"/>
        <v>3724.55</v>
      </c>
      <c r="H651">
        <f t="shared" si="117"/>
        <v>2764.55</v>
      </c>
      <c r="M651" s="44">
        <v>598</v>
      </c>
      <c r="N651" s="32">
        <v>5.573676684961526E-2</v>
      </c>
      <c r="O651" s="32">
        <f t="shared" si="118"/>
        <v>144</v>
      </c>
      <c r="P651" t="str">
        <f>LOOKUP(N651,'Info Sheet'!$L$2:$L$3,'Info Sheet'!$J$2:$J$3)</f>
        <v>Rainy, p</v>
      </c>
      <c r="Q651">
        <f>IF(P651='Info Sheet'!$J$3,'Info Sheet'!$M$3,'Info Sheet'!$M$2)</f>
        <v>0.7</v>
      </c>
      <c r="R651">
        <f>ROUNDDOWN(IF((O651*Q651)&gt;'Info Sheet'!$B$21,'Info Sheet'!$B$21,(O651*Q651)),0)</f>
        <v>100</v>
      </c>
      <c r="S651">
        <f t="shared" si="119"/>
        <v>2285</v>
      </c>
      <c r="T651">
        <f t="shared" si="120"/>
        <v>1325</v>
      </c>
      <c r="Y651" s="44">
        <v>598</v>
      </c>
      <c r="Z651" s="32">
        <v>0.29993624026366994</v>
      </c>
      <c r="AA651" s="32">
        <f t="shared" si="126"/>
        <v>177</v>
      </c>
      <c r="AB651" t="str">
        <f>LOOKUP(Z651,'Info Sheet'!$L$2:$L$3,'Info Sheet'!$J$2:$J$3)</f>
        <v>Rainy, p</v>
      </c>
      <c r="AC651">
        <f>IF(AB651='Info Sheet'!$J$3,'Info Sheet'!$M$3,'Info Sheet'!$M$2)</f>
        <v>0.7</v>
      </c>
      <c r="AD651">
        <f>ROUNDDOWN(IF((AA651*AC651)&gt;'Info Sheet'!$B$21,'Info Sheet'!$B$21,(AA651*AC651)),0)</f>
        <v>123</v>
      </c>
      <c r="AE651">
        <f t="shared" si="121"/>
        <v>2810.55</v>
      </c>
      <c r="AF651">
        <f t="shared" si="122"/>
        <v>1850.5500000000002</v>
      </c>
      <c r="AK651" s="44">
        <v>598</v>
      </c>
      <c r="AL651" s="51">
        <v>0.35016804000000001</v>
      </c>
      <c r="AM651" s="32">
        <f t="shared" si="127"/>
        <v>160</v>
      </c>
      <c r="AN651" t="str">
        <f>LOOKUP(AL651,'Info Sheet'!$L$2:$L$3,'Info Sheet'!$J$2:$J$3)</f>
        <v>Rainy, p</v>
      </c>
      <c r="AO651">
        <f>IF(AN651='Info Sheet'!$J$3,'Info Sheet'!$M$3,'Info Sheet'!$M$2)</f>
        <v>0.7</v>
      </c>
      <c r="AP651">
        <f>ROUNDDOWN(IF((AM651*AO651)&gt;'Info Sheet'!$B$21,'Info Sheet'!$B$21,(AM651*AO651)),0)</f>
        <v>112</v>
      </c>
      <c r="AQ651">
        <f t="shared" si="123"/>
        <v>2559.2000000000003</v>
      </c>
      <c r="AR651">
        <f t="shared" si="124"/>
        <v>1599.2000000000003</v>
      </c>
    </row>
    <row r="652" spans="1:44">
      <c r="A652" s="44">
        <v>599</v>
      </c>
      <c r="B652" s="32">
        <v>0.81012688329203719</v>
      </c>
      <c r="C652" s="32">
        <f t="shared" si="125"/>
        <v>170</v>
      </c>
      <c r="D652" t="str">
        <f>LOOKUP(B652,'Info Sheet'!$L$2:$L$3,'Info Sheet'!$J$2:$J$3)</f>
        <v>Non-Rainy</v>
      </c>
      <c r="E652">
        <f>IF(D652='Info Sheet'!$J$3,'Info Sheet'!$M$3,'Info Sheet'!$M$2)</f>
        <v>1</v>
      </c>
      <c r="F652">
        <f>ROUNDDOWN(IF((C652*E652)&gt;'Info Sheet'!$B$21,'Info Sheet'!$B$21,(C652*E652)),0)</f>
        <v>170</v>
      </c>
      <c r="G652">
        <f t="shared" si="128"/>
        <v>3884.5000000000005</v>
      </c>
      <c r="H652">
        <f t="shared" si="117"/>
        <v>2924.5000000000005</v>
      </c>
      <c r="M652" s="44">
        <v>599</v>
      </c>
      <c r="N652" s="32">
        <v>0.19362757269452802</v>
      </c>
      <c r="O652" s="32">
        <f t="shared" si="118"/>
        <v>156</v>
      </c>
      <c r="P652" t="str">
        <f>LOOKUP(N652,'Info Sheet'!$L$2:$L$3,'Info Sheet'!$J$2:$J$3)</f>
        <v>Rainy, p</v>
      </c>
      <c r="Q652">
        <f>IF(P652='Info Sheet'!$J$3,'Info Sheet'!$M$3,'Info Sheet'!$M$2)</f>
        <v>0.7</v>
      </c>
      <c r="R652">
        <f>ROUNDDOWN(IF((O652*Q652)&gt;'Info Sheet'!$B$21,'Info Sheet'!$B$21,(O652*Q652)),0)</f>
        <v>109</v>
      </c>
      <c r="S652">
        <f t="shared" si="119"/>
        <v>2490.65</v>
      </c>
      <c r="T652">
        <f t="shared" si="120"/>
        <v>1530.65</v>
      </c>
      <c r="Y652" s="44">
        <v>599</v>
      </c>
      <c r="Z652" s="32">
        <v>0.41832768564522638</v>
      </c>
      <c r="AA652" s="32">
        <f t="shared" si="126"/>
        <v>182</v>
      </c>
      <c r="AB652" t="str">
        <f>LOOKUP(Z652,'Info Sheet'!$L$2:$L$3,'Info Sheet'!$J$2:$J$3)</f>
        <v>Non-Rainy</v>
      </c>
      <c r="AC652">
        <f>IF(AB652='Info Sheet'!$J$3,'Info Sheet'!$M$3,'Info Sheet'!$M$2)</f>
        <v>1</v>
      </c>
      <c r="AD652">
        <f>ROUNDDOWN(IF((AA652*AC652)&gt;'Info Sheet'!$B$21,'Info Sheet'!$B$21,(AA652*AC652)),0)</f>
        <v>182</v>
      </c>
      <c r="AE652">
        <f t="shared" si="121"/>
        <v>4158.7</v>
      </c>
      <c r="AF652">
        <f t="shared" si="122"/>
        <v>3198.7</v>
      </c>
      <c r="AK652" s="44">
        <v>599</v>
      </c>
      <c r="AL652" s="51">
        <v>0.12721584999999999</v>
      </c>
      <c r="AM652" s="32">
        <f t="shared" si="127"/>
        <v>147</v>
      </c>
      <c r="AN652" t="str">
        <f>LOOKUP(AL652,'Info Sheet'!$L$2:$L$3,'Info Sheet'!$J$2:$J$3)</f>
        <v>Rainy, p</v>
      </c>
      <c r="AO652">
        <f>IF(AN652='Info Sheet'!$J$3,'Info Sheet'!$M$3,'Info Sheet'!$M$2)</f>
        <v>0.7</v>
      </c>
      <c r="AP652">
        <f>ROUNDDOWN(IF((AM652*AO652)&gt;'Info Sheet'!$B$21,'Info Sheet'!$B$21,(AM652*AO652)),0)</f>
        <v>102</v>
      </c>
      <c r="AQ652">
        <f t="shared" si="123"/>
        <v>2330.7000000000003</v>
      </c>
      <c r="AR652">
        <f t="shared" si="124"/>
        <v>1370.7000000000003</v>
      </c>
    </row>
    <row r="653" spans="1:44">
      <c r="A653" s="44">
        <v>600</v>
      </c>
      <c r="B653" s="32">
        <v>6.2016565030210691E-3</v>
      </c>
      <c r="C653" s="32">
        <f t="shared" si="125"/>
        <v>115</v>
      </c>
      <c r="D653" t="str">
        <f>LOOKUP(B653,'Info Sheet'!$L$2:$L$3,'Info Sheet'!$J$2:$J$3)</f>
        <v>Rainy, p</v>
      </c>
      <c r="E653">
        <f>IF(D653='Info Sheet'!$J$3,'Info Sheet'!$M$3,'Info Sheet'!$M$2)</f>
        <v>0.7</v>
      </c>
      <c r="F653">
        <f>ROUNDDOWN(IF((C653*E653)&gt;'Info Sheet'!$B$21,'Info Sheet'!$B$21,(C653*E653)),0)</f>
        <v>80</v>
      </c>
      <c r="G653">
        <f t="shared" si="128"/>
        <v>1828</v>
      </c>
      <c r="H653">
        <f t="shared" si="117"/>
        <v>868</v>
      </c>
      <c r="M653" s="44">
        <v>600</v>
      </c>
      <c r="N653" s="32">
        <v>0.58524281986990723</v>
      </c>
      <c r="O653" s="32">
        <f t="shared" si="118"/>
        <v>174</v>
      </c>
      <c r="P653" t="str">
        <f>LOOKUP(N653,'Info Sheet'!$L$2:$L$3,'Info Sheet'!$J$2:$J$3)</f>
        <v>Non-Rainy</v>
      </c>
      <c r="Q653">
        <f>IF(P653='Info Sheet'!$J$3,'Info Sheet'!$M$3,'Info Sheet'!$M$2)</f>
        <v>1</v>
      </c>
      <c r="R653">
        <f>ROUNDDOWN(IF((O653*Q653)&gt;'Info Sheet'!$B$21,'Info Sheet'!$B$21,(O653*Q653)),0)</f>
        <v>174</v>
      </c>
      <c r="S653">
        <f t="shared" si="119"/>
        <v>3975.9</v>
      </c>
      <c r="T653">
        <f t="shared" si="120"/>
        <v>3015.9</v>
      </c>
      <c r="Y653" s="44">
        <v>600</v>
      </c>
      <c r="Z653" s="32">
        <v>0.69066658804692938</v>
      </c>
      <c r="AA653" s="32">
        <f t="shared" si="126"/>
        <v>195</v>
      </c>
      <c r="AB653" t="str">
        <f>LOOKUP(Z653,'Info Sheet'!$L$2:$L$3,'Info Sheet'!$J$2:$J$3)</f>
        <v>Non-Rainy</v>
      </c>
      <c r="AC653">
        <f>IF(AB653='Info Sheet'!$J$3,'Info Sheet'!$M$3,'Info Sheet'!$M$2)</f>
        <v>1</v>
      </c>
      <c r="AD653">
        <f>ROUNDDOWN(IF((AA653*AC653)&gt;'Info Sheet'!$B$21,'Info Sheet'!$B$21,(AA653*AC653)),0)</f>
        <v>188</v>
      </c>
      <c r="AE653">
        <f t="shared" si="121"/>
        <v>4295.8</v>
      </c>
      <c r="AF653">
        <f t="shared" si="122"/>
        <v>3335.8</v>
      </c>
      <c r="AK653" s="44">
        <v>600</v>
      </c>
      <c r="AL653" s="51">
        <v>0.27156332</v>
      </c>
      <c r="AM653" s="32">
        <f t="shared" si="127"/>
        <v>156</v>
      </c>
      <c r="AN653" t="str">
        <f>LOOKUP(AL653,'Info Sheet'!$L$2:$L$3,'Info Sheet'!$J$2:$J$3)</f>
        <v>Rainy, p</v>
      </c>
      <c r="AO653">
        <f>IF(AN653='Info Sheet'!$J$3,'Info Sheet'!$M$3,'Info Sheet'!$M$2)</f>
        <v>0.7</v>
      </c>
      <c r="AP653">
        <f>ROUNDDOWN(IF((AM653*AO653)&gt;'Info Sheet'!$B$21,'Info Sheet'!$B$21,(AM653*AO653)),0)</f>
        <v>109</v>
      </c>
      <c r="AQ653">
        <f t="shared" si="123"/>
        <v>2490.65</v>
      </c>
      <c r="AR653">
        <f t="shared" si="124"/>
        <v>1530.65</v>
      </c>
    </row>
    <row r="654" spans="1:44">
      <c r="A654" s="44">
        <v>601</v>
      </c>
      <c r="B654" s="32">
        <v>7.539247826894302E-4</v>
      </c>
      <c r="C654" s="32">
        <f t="shared" si="125"/>
        <v>105</v>
      </c>
      <c r="D654" t="str">
        <f>LOOKUP(B654,'Info Sheet'!$L$2:$L$3,'Info Sheet'!$J$2:$J$3)</f>
        <v>Rainy, p</v>
      </c>
      <c r="E654">
        <f>IF(D654='Info Sheet'!$J$3,'Info Sheet'!$M$3,'Info Sheet'!$M$2)</f>
        <v>0.7</v>
      </c>
      <c r="F654">
        <f>ROUNDDOWN(IF((C654*E654)&gt;'Info Sheet'!$B$21,'Info Sheet'!$B$21,(C654*E654)),0)</f>
        <v>73</v>
      </c>
      <c r="G654">
        <f t="shared" si="128"/>
        <v>1668.0500000000002</v>
      </c>
      <c r="H654">
        <f t="shared" si="117"/>
        <v>708.05000000000018</v>
      </c>
      <c r="M654" s="44">
        <v>601</v>
      </c>
      <c r="N654" s="32">
        <v>0.1127490773640718</v>
      </c>
      <c r="O654" s="32">
        <f t="shared" si="118"/>
        <v>151</v>
      </c>
      <c r="P654" t="str">
        <f>LOOKUP(N654,'Info Sheet'!$L$2:$L$3,'Info Sheet'!$J$2:$J$3)</f>
        <v>Rainy, p</v>
      </c>
      <c r="Q654">
        <f>IF(P654='Info Sheet'!$J$3,'Info Sheet'!$M$3,'Info Sheet'!$M$2)</f>
        <v>0.7</v>
      </c>
      <c r="R654">
        <f>ROUNDDOWN(IF((O654*Q654)&gt;'Info Sheet'!$B$21,'Info Sheet'!$B$21,(O654*Q654)),0)</f>
        <v>105</v>
      </c>
      <c r="S654">
        <f t="shared" si="119"/>
        <v>2399.25</v>
      </c>
      <c r="T654">
        <f t="shared" si="120"/>
        <v>1439.25</v>
      </c>
      <c r="Y654" s="44">
        <v>601</v>
      </c>
      <c r="Z654" s="32">
        <v>0.42938216097336612</v>
      </c>
      <c r="AA654" s="32">
        <f t="shared" si="126"/>
        <v>183</v>
      </c>
      <c r="AB654" t="str">
        <f>LOOKUP(Z654,'Info Sheet'!$L$2:$L$3,'Info Sheet'!$J$2:$J$3)</f>
        <v>Non-Rainy</v>
      </c>
      <c r="AC654">
        <f>IF(AB654='Info Sheet'!$J$3,'Info Sheet'!$M$3,'Info Sheet'!$M$2)</f>
        <v>1</v>
      </c>
      <c r="AD654">
        <f>ROUNDDOWN(IF((AA654*AC654)&gt;'Info Sheet'!$B$21,'Info Sheet'!$B$21,(AA654*AC654)),0)</f>
        <v>183</v>
      </c>
      <c r="AE654">
        <f t="shared" si="121"/>
        <v>4181.55</v>
      </c>
      <c r="AF654">
        <f t="shared" si="122"/>
        <v>3221.55</v>
      </c>
      <c r="AK654" s="44">
        <v>601</v>
      </c>
      <c r="AL654" s="51">
        <v>3.2627499999999997E-2</v>
      </c>
      <c r="AM654" s="32">
        <f t="shared" si="127"/>
        <v>135</v>
      </c>
      <c r="AN654" t="str">
        <f>LOOKUP(AL654,'Info Sheet'!$L$2:$L$3,'Info Sheet'!$J$2:$J$3)</f>
        <v>Rainy, p</v>
      </c>
      <c r="AO654">
        <f>IF(AN654='Info Sheet'!$J$3,'Info Sheet'!$M$3,'Info Sheet'!$M$2)</f>
        <v>0.7</v>
      </c>
      <c r="AP654">
        <f>ROUNDDOWN(IF((AM654*AO654)&gt;'Info Sheet'!$B$21,'Info Sheet'!$B$21,(AM654*AO654)),0)</f>
        <v>94</v>
      </c>
      <c r="AQ654">
        <f t="shared" si="123"/>
        <v>2147.9</v>
      </c>
      <c r="AR654">
        <f t="shared" si="124"/>
        <v>1187.9000000000001</v>
      </c>
    </row>
    <row r="655" spans="1:44">
      <c r="A655" s="44">
        <v>602</v>
      </c>
      <c r="B655" s="32">
        <v>0.92580427814311628</v>
      </c>
      <c r="C655" s="32">
        <f t="shared" si="125"/>
        <v>179</v>
      </c>
      <c r="D655" t="str">
        <f>LOOKUP(B655,'Info Sheet'!$L$2:$L$3,'Info Sheet'!$J$2:$J$3)</f>
        <v>Non-Rainy</v>
      </c>
      <c r="E655">
        <f>IF(D655='Info Sheet'!$J$3,'Info Sheet'!$M$3,'Info Sheet'!$M$2)</f>
        <v>1</v>
      </c>
      <c r="F655">
        <f>ROUNDDOWN(IF((C655*E655)&gt;'Info Sheet'!$B$21,'Info Sheet'!$B$21,(C655*E655)),0)</f>
        <v>179</v>
      </c>
      <c r="G655">
        <f t="shared" si="128"/>
        <v>4090.15</v>
      </c>
      <c r="H655">
        <f t="shared" si="117"/>
        <v>3130.15</v>
      </c>
      <c r="M655" s="44">
        <v>602</v>
      </c>
      <c r="N655" s="32">
        <v>8.1625657023037812E-2</v>
      </c>
      <c r="O655" s="32">
        <f t="shared" si="118"/>
        <v>148</v>
      </c>
      <c r="P655" t="str">
        <f>LOOKUP(N655,'Info Sheet'!$L$2:$L$3,'Info Sheet'!$J$2:$J$3)</f>
        <v>Rainy, p</v>
      </c>
      <c r="Q655">
        <f>IF(P655='Info Sheet'!$J$3,'Info Sheet'!$M$3,'Info Sheet'!$M$2)</f>
        <v>0.7</v>
      </c>
      <c r="R655">
        <f>ROUNDDOWN(IF((O655*Q655)&gt;'Info Sheet'!$B$21,'Info Sheet'!$B$21,(O655*Q655)),0)</f>
        <v>103</v>
      </c>
      <c r="S655">
        <f t="shared" si="119"/>
        <v>2353.5500000000002</v>
      </c>
      <c r="T655">
        <f t="shared" si="120"/>
        <v>1393.5500000000002</v>
      </c>
      <c r="Y655" s="44">
        <v>602</v>
      </c>
      <c r="Z655" s="32">
        <v>0.5029308243006001</v>
      </c>
      <c r="AA655" s="32">
        <f t="shared" si="126"/>
        <v>186</v>
      </c>
      <c r="AB655" t="str">
        <f>LOOKUP(Z655,'Info Sheet'!$L$2:$L$3,'Info Sheet'!$J$2:$J$3)</f>
        <v>Non-Rainy</v>
      </c>
      <c r="AC655">
        <f>IF(AB655='Info Sheet'!$J$3,'Info Sheet'!$M$3,'Info Sheet'!$M$2)</f>
        <v>1</v>
      </c>
      <c r="AD655">
        <f>ROUNDDOWN(IF((AA655*AC655)&gt;'Info Sheet'!$B$21,'Info Sheet'!$B$21,(AA655*AC655)),0)</f>
        <v>186</v>
      </c>
      <c r="AE655">
        <f t="shared" si="121"/>
        <v>4250.1000000000004</v>
      </c>
      <c r="AF655">
        <f t="shared" si="122"/>
        <v>3290.1000000000004</v>
      </c>
      <c r="AK655" s="44">
        <v>602</v>
      </c>
      <c r="AL655" s="51">
        <v>0.40778031999999997</v>
      </c>
      <c r="AM655" s="32">
        <f t="shared" si="127"/>
        <v>162</v>
      </c>
      <c r="AN655" t="str">
        <f>LOOKUP(AL655,'Info Sheet'!$L$2:$L$3,'Info Sheet'!$J$2:$J$3)</f>
        <v>Non-Rainy</v>
      </c>
      <c r="AO655">
        <f>IF(AN655='Info Sheet'!$J$3,'Info Sheet'!$M$3,'Info Sheet'!$M$2)</f>
        <v>1</v>
      </c>
      <c r="AP655">
        <f>ROUNDDOWN(IF((AM655*AO655)&gt;'Info Sheet'!$B$21,'Info Sheet'!$B$21,(AM655*AO655)),0)</f>
        <v>162</v>
      </c>
      <c r="AQ655">
        <f t="shared" si="123"/>
        <v>3701.7000000000003</v>
      </c>
      <c r="AR655">
        <f t="shared" si="124"/>
        <v>2741.7000000000003</v>
      </c>
    </row>
    <row r="656" spans="1:44">
      <c r="A656" s="44">
        <v>603</v>
      </c>
      <c r="B656" s="32">
        <v>0.9272016444582557</v>
      </c>
      <c r="C656" s="32">
        <f t="shared" si="125"/>
        <v>179</v>
      </c>
      <c r="D656" t="str">
        <f>LOOKUP(B656,'Info Sheet'!$L$2:$L$3,'Info Sheet'!$J$2:$J$3)</f>
        <v>Non-Rainy</v>
      </c>
      <c r="E656">
        <f>IF(D656='Info Sheet'!$J$3,'Info Sheet'!$M$3,'Info Sheet'!$M$2)</f>
        <v>1</v>
      </c>
      <c r="F656">
        <f>ROUNDDOWN(IF((C656*E656)&gt;'Info Sheet'!$B$21,'Info Sheet'!$B$21,(C656*E656)),0)</f>
        <v>179</v>
      </c>
      <c r="G656">
        <f t="shared" si="128"/>
        <v>4090.15</v>
      </c>
      <c r="H656">
        <f t="shared" si="117"/>
        <v>3130.15</v>
      </c>
      <c r="M656" s="44">
        <v>603</v>
      </c>
      <c r="N656" s="32">
        <v>0.66124972109396918</v>
      </c>
      <c r="O656" s="32">
        <f t="shared" si="118"/>
        <v>178</v>
      </c>
      <c r="P656" t="str">
        <f>LOOKUP(N656,'Info Sheet'!$L$2:$L$3,'Info Sheet'!$J$2:$J$3)</f>
        <v>Non-Rainy</v>
      </c>
      <c r="Q656">
        <f>IF(P656='Info Sheet'!$J$3,'Info Sheet'!$M$3,'Info Sheet'!$M$2)</f>
        <v>1</v>
      </c>
      <c r="R656">
        <f>ROUNDDOWN(IF((O656*Q656)&gt;'Info Sheet'!$B$21,'Info Sheet'!$B$21,(O656*Q656)),0)</f>
        <v>178</v>
      </c>
      <c r="S656">
        <f t="shared" si="119"/>
        <v>4067.3</v>
      </c>
      <c r="T656">
        <f t="shared" si="120"/>
        <v>3107.3</v>
      </c>
      <c r="Y656" s="44">
        <v>603</v>
      </c>
      <c r="Z656" s="32">
        <v>0.2898453608283631</v>
      </c>
      <c r="AA656" s="32">
        <f t="shared" si="126"/>
        <v>176</v>
      </c>
      <c r="AB656" t="str">
        <f>LOOKUP(Z656,'Info Sheet'!$L$2:$L$3,'Info Sheet'!$J$2:$J$3)</f>
        <v>Rainy, p</v>
      </c>
      <c r="AC656">
        <f>IF(AB656='Info Sheet'!$J$3,'Info Sheet'!$M$3,'Info Sheet'!$M$2)</f>
        <v>0.7</v>
      </c>
      <c r="AD656">
        <f>ROUNDDOWN(IF((AA656*AC656)&gt;'Info Sheet'!$B$21,'Info Sheet'!$B$21,(AA656*AC656)),0)</f>
        <v>123</v>
      </c>
      <c r="AE656">
        <f t="shared" si="121"/>
        <v>2810.55</v>
      </c>
      <c r="AF656">
        <f t="shared" si="122"/>
        <v>1850.5500000000002</v>
      </c>
      <c r="AK656" s="44">
        <v>603</v>
      </c>
      <c r="AL656" s="51">
        <v>0.68895002999999999</v>
      </c>
      <c r="AM656" s="32">
        <f t="shared" si="127"/>
        <v>174</v>
      </c>
      <c r="AN656" t="str">
        <f>LOOKUP(AL656,'Info Sheet'!$L$2:$L$3,'Info Sheet'!$J$2:$J$3)</f>
        <v>Non-Rainy</v>
      </c>
      <c r="AO656">
        <f>IF(AN656='Info Sheet'!$J$3,'Info Sheet'!$M$3,'Info Sheet'!$M$2)</f>
        <v>1</v>
      </c>
      <c r="AP656">
        <f>ROUNDDOWN(IF((AM656*AO656)&gt;'Info Sheet'!$B$21,'Info Sheet'!$B$21,(AM656*AO656)),0)</f>
        <v>174</v>
      </c>
      <c r="AQ656">
        <f t="shared" si="123"/>
        <v>3975.9</v>
      </c>
      <c r="AR656">
        <f t="shared" si="124"/>
        <v>3015.9</v>
      </c>
    </row>
    <row r="657" spans="1:44">
      <c r="A657" s="44">
        <v>604</v>
      </c>
      <c r="B657" s="32">
        <v>0.14743915568900778</v>
      </c>
      <c r="C657" s="32">
        <f t="shared" si="125"/>
        <v>139</v>
      </c>
      <c r="D657" t="str">
        <f>LOOKUP(B657,'Info Sheet'!$L$2:$L$3,'Info Sheet'!$J$2:$J$3)</f>
        <v>Rainy, p</v>
      </c>
      <c r="E657">
        <f>IF(D657='Info Sheet'!$J$3,'Info Sheet'!$M$3,'Info Sheet'!$M$2)</f>
        <v>0.7</v>
      </c>
      <c r="F657">
        <f>ROUNDDOWN(IF((C657*E657)&gt;'Info Sheet'!$B$21,'Info Sheet'!$B$21,(C657*E657)),0)</f>
        <v>97</v>
      </c>
      <c r="G657">
        <f t="shared" si="128"/>
        <v>2216.4500000000003</v>
      </c>
      <c r="H657">
        <f t="shared" si="117"/>
        <v>1256.4500000000003</v>
      </c>
      <c r="M657" s="44">
        <v>604</v>
      </c>
      <c r="N657" s="32">
        <v>0.38189156209725794</v>
      </c>
      <c r="O657" s="32">
        <f t="shared" si="118"/>
        <v>166</v>
      </c>
      <c r="P657" t="str">
        <f>LOOKUP(N657,'Info Sheet'!$L$2:$L$3,'Info Sheet'!$J$2:$J$3)</f>
        <v>Rainy, p</v>
      </c>
      <c r="Q657">
        <f>IF(P657='Info Sheet'!$J$3,'Info Sheet'!$M$3,'Info Sheet'!$M$2)</f>
        <v>0.7</v>
      </c>
      <c r="R657">
        <f>ROUNDDOWN(IF((O657*Q657)&gt;'Info Sheet'!$B$21,'Info Sheet'!$B$21,(O657*Q657)),0)</f>
        <v>116</v>
      </c>
      <c r="S657">
        <f t="shared" si="119"/>
        <v>2650.6000000000004</v>
      </c>
      <c r="T657">
        <f t="shared" si="120"/>
        <v>1690.6000000000004</v>
      </c>
      <c r="Y657" s="44">
        <v>604</v>
      </c>
      <c r="Z657" s="32">
        <v>0.4027262453721514</v>
      </c>
      <c r="AA657" s="32">
        <f t="shared" si="126"/>
        <v>182</v>
      </c>
      <c r="AB657" t="str">
        <f>LOOKUP(Z657,'Info Sheet'!$L$2:$L$3,'Info Sheet'!$J$2:$J$3)</f>
        <v>Non-Rainy</v>
      </c>
      <c r="AC657">
        <f>IF(AB657='Info Sheet'!$J$3,'Info Sheet'!$M$3,'Info Sheet'!$M$2)</f>
        <v>1</v>
      </c>
      <c r="AD657">
        <f>ROUNDDOWN(IF((AA657*AC657)&gt;'Info Sheet'!$B$21,'Info Sheet'!$B$21,(AA657*AC657)),0)</f>
        <v>182</v>
      </c>
      <c r="AE657">
        <f t="shared" si="121"/>
        <v>4158.7</v>
      </c>
      <c r="AF657">
        <f t="shared" si="122"/>
        <v>3198.7</v>
      </c>
      <c r="AK657" s="44">
        <v>604</v>
      </c>
      <c r="AL657" s="51">
        <v>0.80167016000000002</v>
      </c>
      <c r="AM657" s="32">
        <f t="shared" si="127"/>
        <v>180</v>
      </c>
      <c r="AN657" t="str">
        <f>LOOKUP(AL657,'Info Sheet'!$L$2:$L$3,'Info Sheet'!$J$2:$J$3)</f>
        <v>Non-Rainy</v>
      </c>
      <c r="AO657">
        <f>IF(AN657='Info Sheet'!$J$3,'Info Sheet'!$M$3,'Info Sheet'!$M$2)</f>
        <v>1</v>
      </c>
      <c r="AP657">
        <f>ROUNDDOWN(IF((AM657*AO657)&gt;'Info Sheet'!$B$21,'Info Sheet'!$B$21,(AM657*AO657)),0)</f>
        <v>180</v>
      </c>
      <c r="AQ657">
        <f t="shared" si="123"/>
        <v>4113</v>
      </c>
      <c r="AR657">
        <f t="shared" si="124"/>
        <v>3153</v>
      </c>
    </row>
    <row r="658" spans="1:44">
      <c r="A658" s="44">
        <v>605</v>
      </c>
      <c r="B658" s="32">
        <v>0.26476639314725847</v>
      </c>
      <c r="C658" s="32">
        <f t="shared" si="125"/>
        <v>145</v>
      </c>
      <c r="D658" t="str">
        <f>LOOKUP(B658,'Info Sheet'!$L$2:$L$3,'Info Sheet'!$J$2:$J$3)</f>
        <v>Rainy, p</v>
      </c>
      <c r="E658">
        <f>IF(D658='Info Sheet'!$J$3,'Info Sheet'!$M$3,'Info Sheet'!$M$2)</f>
        <v>0.7</v>
      </c>
      <c r="F658">
        <f>ROUNDDOWN(IF((C658*E658)&gt;'Info Sheet'!$B$21,'Info Sheet'!$B$21,(C658*E658)),0)</f>
        <v>101</v>
      </c>
      <c r="G658">
        <f t="shared" si="128"/>
        <v>2307.8500000000004</v>
      </c>
      <c r="H658">
        <f t="shared" si="117"/>
        <v>1347.8500000000004</v>
      </c>
      <c r="M658" s="44">
        <v>605</v>
      </c>
      <c r="N658" s="32">
        <v>0.12316563196009445</v>
      </c>
      <c r="O658" s="32">
        <f t="shared" si="118"/>
        <v>151</v>
      </c>
      <c r="P658" t="str">
        <f>LOOKUP(N658,'Info Sheet'!$L$2:$L$3,'Info Sheet'!$J$2:$J$3)</f>
        <v>Rainy, p</v>
      </c>
      <c r="Q658">
        <f>IF(P658='Info Sheet'!$J$3,'Info Sheet'!$M$3,'Info Sheet'!$M$2)</f>
        <v>0.7</v>
      </c>
      <c r="R658">
        <f>ROUNDDOWN(IF((O658*Q658)&gt;'Info Sheet'!$B$21,'Info Sheet'!$B$21,(O658*Q658)),0)</f>
        <v>105</v>
      </c>
      <c r="S658">
        <f t="shared" si="119"/>
        <v>2399.25</v>
      </c>
      <c r="T658">
        <f t="shared" si="120"/>
        <v>1439.25</v>
      </c>
      <c r="Y658" s="44">
        <v>605</v>
      </c>
      <c r="Z658" s="32">
        <v>0.11885359906472326</v>
      </c>
      <c r="AA658" s="32">
        <f t="shared" si="126"/>
        <v>165</v>
      </c>
      <c r="AB658" t="str">
        <f>LOOKUP(Z658,'Info Sheet'!$L$2:$L$3,'Info Sheet'!$J$2:$J$3)</f>
        <v>Rainy, p</v>
      </c>
      <c r="AC658">
        <f>IF(AB658='Info Sheet'!$J$3,'Info Sheet'!$M$3,'Info Sheet'!$M$2)</f>
        <v>0.7</v>
      </c>
      <c r="AD658">
        <f>ROUNDDOWN(IF((AA658*AC658)&gt;'Info Sheet'!$B$21,'Info Sheet'!$B$21,(AA658*AC658)),0)</f>
        <v>115</v>
      </c>
      <c r="AE658">
        <f t="shared" si="121"/>
        <v>2627.75</v>
      </c>
      <c r="AF658">
        <f t="shared" si="122"/>
        <v>1667.75</v>
      </c>
      <c r="AK658" s="44">
        <v>605</v>
      </c>
      <c r="AL658" s="51">
        <v>0.15157802000000001</v>
      </c>
      <c r="AM658" s="32">
        <f t="shared" si="127"/>
        <v>149</v>
      </c>
      <c r="AN658" t="str">
        <f>LOOKUP(AL658,'Info Sheet'!$L$2:$L$3,'Info Sheet'!$J$2:$J$3)</f>
        <v>Rainy, p</v>
      </c>
      <c r="AO658">
        <f>IF(AN658='Info Sheet'!$J$3,'Info Sheet'!$M$3,'Info Sheet'!$M$2)</f>
        <v>0.7</v>
      </c>
      <c r="AP658">
        <f>ROUNDDOWN(IF((AM658*AO658)&gt;'Info Sheet'!$B$21,'Info Sheet'!$B$21,(AM658*AO658)),0)</f>
        <v>104</v>
      </c>
      <c r="AQ658">
        <f t="shared" si="123"/>
        <v>2376.4</v>
      </c>
      <c r="AR658">
        <f t="shared" si="124"/>
        <v>1416.4</v>
      </c>
    </row>
    <row r="659" spans="1:44">
      <c r="A659" s="44">
        <v>606</v>
      </c>
      <c r="B659" s="32">
        <v>7.5669745839999303E-2</v>
      </c>
      <c r="C659" s="32">
        <f t="shared" si="125"/>
        <v>133</v>
      </c>
      <c r="D659" t="str">
        <f>LOOKUP(B659,'Info Sheet'!$L$2:$L$3,'Info Sheet'!$J$2:$J$3)</f>
        <v>Rainy, p</v>
      </c>
      <c r="E659">
        <f>IF(D659='Info Sheet'!$J$3,'Info Sheet'!$M$3,'Info Sheet'!$M$2)</f>
        <v>0.7</v>
      </c>
      <c r="F659">
        <f>ROUNDDOWN(IF((C659*E659)&gt;'Info Sheet'!$B$21,'Info Sheet'!$B$21,(C659*E659)),0)</f>
        <v>93</v>
      </c>
      <c r="G659">
        <f t="shared" si="128"/>
        <v>2125.0500000000002</v>
      </c>
      <c r="H659">
        <f t="shared" si="117"/>
        <v>1165.0500000000002</v>
      </c>
      <c r="M659" s="44">
        <v>606</v>
      </c>
      <c r="N659" s="32">
        <v>0.61515642385461922</v>
      </c>
      <c r="O659" s="32">
        <f t="shared" si="118"/>
        <v>176</v>
      </c>
      <c r="P659" t="str">
        <f>LOOKUP(N659,'Info Sheet'!$L$2:$L$3,'Info Sheet'!$J$2:$J$3)</f>
        <v>Non-Rainy</v>
      </c>
      <c r="Q659">
        <f>IF(P659='Info Sheet'!$J$3,'Info Sheet'!$M$3,'Info Sheet'!$M$2)</f>
        <v>1</v>
      </c>
      <c r="R659">
        <f>ROUNDDOWN(IF((O659*Q659)&gt;'Info Sheet'!$B$21,'Info Sheet'!$B$21,(O659*Q659)),0)</f>
        <v>176</v>
      </c>
      <c r="S659">
        <f t="shared" si="119"/>
        <v>4021.6000000000004</v>
      </c>
      <c r="T659">
        <f t="shared" si="120"/>
        <v>3061.6000000000004</v>
      </c>
      <c r="Y659" s="44">
        <v>606</v>
      </c>
      <c r="Z659" s="32">
        <v>0.17637353604136208</v>
      </c>
      <c r="AA659" s="32">
        <f t="shared" si="126"/>
        <v>169</v>
      </c>
      <c r="AB659" t="str">
        <f>LOOKUP(Z659,'Info Sheet'!$L$2:$L$3,'Info Sheet'!$J$2:$J$3)</f>
        <v>Rainy, p</v>
      </c>
      <c r="AC659">
        <f>IF(AB659='Info Sheet'!$J$3,'Info Sheet'!$M$3,'Info Sheet'!$M$2)</f>
        <v>0.7</v>
      </c>
      <c r="AD659">
        <f>ROUNDDOWN(IF((AA659*AC659)&gt;'Info Sheet'!$B$21,'Info Sheet'!$B$21,(AA659*AC659)),0)</f>
        <v>118</v>
      </c>
      <c r="AE659">
        <f t="shared" si="121"/>
        <v>2696.3</v>
      </c>
      <c r="AF659">
        <f t="shared" si="122"/>
        <v>1736.3000000000002</v>
      </c>
      <c r="AK659" s="44">
        <v>606</v>
      </c>
      <c r="AL659" s="51">
        <v>0.69254919000000004</v>
      </c>
      <c r="AM659" s="32">
        <f t="shared" si="127"/>
        <v>174</v>
      </c>
      <c r="AN659" t="str">
        <f>LOOKUP(AL659,'Info Sheet'!$L$2:$L$3,'Info Sheet'!$J$2:$J$3)</f>
        <v>Non-Rainy</v>
      </c>
      <c r="AO659">
        <f>IF(AN659='Info Sheet'!$J$3,'Info Sheet'!$M$3,'Info Sheet'!$M$2)</f>
        <v>1</v>
      </c>
      <c r="AP659">
        <f>ROUNDDOWN(IF((AM659*AO659)&gt;'Info Sheet'!$B$21,'Info Sheet'!$B$21,(AM659*AO659)),0)</f>
        <v>174</v>
      </c>
      <c r="AQ659">
        <f t="shared" si="123"/>
        <v>3975.9</v>
      </c>
      <c r="AR659">
        <f t="shared" si="124"/>
        <v>3015.9</v>
      </c>
    </row>
    <row r="660" spans="1:44">
      <c r="A660" s="44">
        <v>607</v>
      </c>
      <c r="B660" s="32">
        <v>4.3930258284788248E-2</v>
      </c>
      <c r="C660" s="32">
        <f t="shared" si="125"/>
        <v>128</v>
      </c>
      <c r="D660" t="str">
        <f>LOOKUP(B660,'Info Sheet'!$L$2:$L$3,'Info Sheet'!$J$2:$J$3)</f>
        <v>Rainy, p</v>
      </c>
      <c r="E660">
        <f>IF(D660='Info Sheet'!$J$3,'Info Sheet'!$M$3,'Info Sheet'!$M$2)</f>
        <v>0.7</v>
      </c>
      <c r="F660">
        <f>ROUNDDOWN(IF((C660*E660)&gt;'Info Sheet'!$B$21,'Info Sheet'!$B$21,(C660*E660)),0)</f>
        <v>89</v>
      </c>
      <c r="G660">
        <f t="shared" si="128"/>
        <v>2033.65</v>
      </c>
      <c r="H660">
        <f t="shared" si="117"/>
        <v>1073.6500000000001</v>
      </c>
      <c r="M660" s="44">
        <v>607</v>
      </c>
      <c r="N660" s="32">
        <v>0.8379829898003226</v>
      </c>
      <c r="O660" s="32">
        <f t="shared" si="118"/>
        <v>187</v>
      </c>
      <c r="P660" t="str">
        <f>LOOKUP(N660,'Info Sheet'!$L$2:$L$3,'Info Sheet'!$J$2:$J$3)</f>
        <v>Non-Rainy</v>
      </c>
      <c r="Q660">
        <f>IF(P660='Info Sheet'!$J$3,'Info Sheet'!$M$3,'Info Sheet'!$M$2)</f>
        <v>1</v>
      </c>
      <c r="R660">
        <f>ROUNDDOWN(IF((O660*Q660)&gt;'Info Sheet'!$B$21,'Info Sheet'!$B$21,(O660*Q660)),0)</f>
        <v>187</v>
      </c>
      <c r="S660">
        <f t="shared" si="119"/>
        <v>4272.95</v>
      </c>
      <c r="T660">
        <f t="shared" si="120"/>
        <v>3312.95</v>
      </c>
      <c r="Y660" s="44">
        <v>607</v>
      </c>
      <c r="Z660" s="32">
        <v>0.82202903902666757</v>
      </c>
      <c r="AA660" s="32">
        <f t="shared" si="126"/>
        <v>202</v>
      </c>
      <c r="AB660" t="str">
        <f>LOOKUP(Z660,'Info Sheet'!$L$2:$L$3,'Info Sheet'!$J$2:$J$3)</f>
        <v>Non-Rainy</v>
      </c>
      <c r="AC660">
        <f>IF(AB660='Info Sheet'!$J$3,'Info Sheet'!$M$3,'Info Sheet'!$M$2)</f>
        <v>1</v>
      </c>
      <c r="AD660">
        <f>ROUNDDOWN(IF((AA660*AC660)&gt;'Info Sheet'!$B$21,'Info Sheet'!$B$21,(AA660*AC660)),0)</f>
        <v>188</v>
      </c>
      <c r="AE660">
        <f t="shared" si="121"/>
        <v>4295.8</v>
      </c>
      <c r="AF660">
        <f t="shared" si="122"/>
        <v>3335.8</v>
      </c>
      <c r="AK660" s="44">
        <v>607</v>
      </c>
      <c r="AL660" s="51">
        <v>0.38842152000000002</v>
      </c>
      <c r="AM660" s="32">
        <f t="shared" si="127"/>
        <v>161</v>
      </c>
      <c r="AN660" t="str">
        <f>LOOKUP(AL660,'Info Sheet'!$L$2:$L$3,'Info Sheet'!$J$2:$J$3)</f>
        <v>Rainy, p</v>
      </c>
      <c r="AO660">
        <f>IF(AN660='Info Sheet'!$J$3,'Info Sheet'!$M$3,'Info Sheet'!$M$2)</f>
        <v>0.7</v>
      </c>
      <c r="AP660">
        <f>ROUNDDOWN(IF((AM660*AO660)&gt;'Info Sheet'!$B$21,'Info Sheet'!$B$21,(AM660*AO660)),0)</f>
        <v>112</v>
      </c>
      <c r="AQ660">
        <f t="shared" si="123"/>
        <v>2559.2000000000003</v>
      </c>
      <c r="AR660">
        <f t="shared" si="124"/>
        <v>1599.2000000000003</v>
      </c>
    </row>
    <row r="661" spans="1:44">
      <c r="A661" s="44">
        <v>608</v>
      </c>
      <c r="B661" s="32">
        <v>0.73712596656212381</v>
      </c>
      <c r="C661" s="32">
        <f t="shared" si="125"/>
        <v>166</v>
      </c>
      <c r="D661" t="str">
        <f>LOOKUP(B661,'Info Sheet'!$L$2:$L$3,'Info Sheet'!$J$2:$J$3)</f>
        <v>Non-Rainy</v>
      </c>
      <c r="E661">
        <f>IF(D661='Info Sheet'!$J$3,'Info Sheet'!$M$3,'Info Sheet'!$M$2)</f>
        <v>1</v>
      </c>
      <c r="F661">
        <f>ROUNDDOWN(IF((C661*E661)&gt;'Info Sheet'!$B$21,'Info Sheet'!$B$21,(C661*E661)),0)</f>
        <v>166</v>
      </c>
      <c r="G661">
        <f t="shared" si="128"/>
        <v>3793.1000000000004</v>
      </c>
      <c r="H661">
        <f t="shared" si="117"/>
        <v>2833.1000000000004</v>
      </c>
      <c r="M661" s="44">
        <v>608</v>
      </c>
      <c r="N661" s="32">
        <v>6.2273099404713261E-2</v>
      </c>
      <c r="O661" s="32">
        <f t="shared" si="118"/>
        <v>145</v>
      </c>
      <c r="P661" t="str">
        <f>LOOKUP(N661,'Info Sheet'!$L$2:$L$3,'Info Sheet'!$J$2:$J$3)</f>
        <v>Rainy, p</v>
      </c>
      <c r="Q661">
        <f>IF(P661='Info Sheet'!$J$3,'Info Sheet'!$M$3,'Info Sheet'!$M$2)</f>
        <v>0.7</v>
      </c>
      <c r="R661">
        <f>ROUNDDOWN(IF((O661*Q661)&gt;'Info Sheet'!$B$21,'Info Sheet'!$B$21,(O661*Q661)),0)</f>
        <v>101</v>
      </c>
      <c r="S661">
        <f t="shared" si="119"/>
        <v>2307.8500000000004</v>
      </c>
      <c r="T661">
        <f t="shared" si="120"/>
        <v>1347.8500000000004</v>
      </c>
      <c r="Y661" s="44">
        <v>608</v>
      </c>
      <c r="Z661" s="32">
        <v>0.95119558460343001</v>
      </c>
      <c r="AA661" s="32">
        <f t="shared" si="126"/>
        <v>215</v>
      </c>
      <c r="AB661" t="str">
        <f>LOOKUP(Z661,'Info Sheet'!$L$2:$L$3,'Info Sheet'!$J$2:$J$3)</f>
        <v>Non-Rainy</v>
      </c>
      <c r="AC661">
        <f>IF(AB661='Info Sheet'!$J$3,'Info Sheet'!$M$3,'Info Sheet'!$M$2)</f>
        <v>1</v>
      </c>
      <c r="AD661">
        <f>ROUNDDOWN(IF((AA661*AC661)&gt;'Info Sheet'!$B$21,'Info Sheet'!$B$21,(AA661*AC661)),0)</f>
        <v>188</v>
      </c>
      <c r="AE661">
        <f t="shared" si="121"/>
        <v>4295.8</v>
      </c>
      <c r="AF661">
        <f t="shared" si="122"/>
        <v>3335.8</v>
      </c>
      <c r="AK661" s="44">
        <v>608</v>
      </c>
      <c r="AL661" s="51">
        <v>0.94393477999999997</v>
      </c>
      <c r="AM661" s="32">
        <f t="shared" si="127"/>
        <v>192</v>
      </c>
      <c r="AN661" t="str">
        <f>LOOKUP(AL661,'Info Sheet'!$L$2:$L$3,'Info Sheet'!$J$2:$J$3)</f>
        <v>Non-Rainy</v>
      </c>
      <c r="AO661">
        <f>IF(AN661='Info Sheet'!$J$3,'Info Sheet'!$M$3,'Info Sheet'!$M$2)</f>
        <v>1</v>
      </c>
      <c r="AP661">
        <f>ROUNDDOWN(IF((AM661*AO661)&gt;'Info Sheet'!$B$21,'Info Sheet'!$B$21,(AM661*AO661)),0)</f>
        <v>188</v>
      </c>
      <c r="AQ661">
        <f t="shared" si="123"/>
        <v>4295.8</v>
      </c>
      <c r="AR661">
        <f t="shared" si="124"/>
        <v>3335.8</v>
      </c>
    </row>
    <row r="662" spans="1:44">
      <c r="A662" s="44">
        <v>609</v>
      </c>
      <c r="B662" s="32">
        <v>0.88459358517069464</v>
      </c>
      <c r="C662" s="32">
        <f t="shared" si="125"/>
        <v>175</v>
      </c>
      <c r="D662" t="str">
        <f>LOOKUP(B662,'Info Sheet'!$L$2:$L$3,'Info Sheet'!$J$2:$J$3)</f>
        <v>Non-Rainy</v>
      </c>
      <c r="E662">
        <f>IF(D662='Info Sheet'!$J$3,'Info Sheet'!$M$3,'Info Sheet'!$M$2)</f>
        <v>1</v>
      </c>
      <c r="F662">
        <f>ROUNDDOWN(IF((C662*E662)&gt;'Info Sheet'!$B$21,'Info Sheet'!$B$21,(C662*E662)),0)</f>
        <v>175</v>
      </c>
      <c r="G662">
        <f t="shared" si="128"/>
        <v>3998.7500000000005</v>
      </c>
      <c r="H662">
        <f t="shared" si="117"/>
        <v>3038.7500000000005</v>
      </c>
      <c r="M662" s="44">
        <v>609</v>
      </c>
      <c r="N662" s="32">
        <v>0.92664289364609842</v>
      </c>
      <c r="O662" s="32">
        <f t="shared" si="118"/>
        <v>195</v>
      </c>
      <c r="P662" t="str">
        <f>LOOKUP(N662,'Info Sheet'!$L$2:$L$3,'Info Sheet'!$J$2:$J$3)</f>
        <v>Non-Rainy</v>
      </c>
      <c r="Q662">
        <f>IF(P662='Info Sheet'!$J$3,'Info Sheet'!$M$3,'Info Sheet'!$M$2)</f>
        <v>1</v>
      </c>
      <c r="R662">
        <f>ROUNDDOWN(IF((O662*Q662)&gt;'Info Sheet'!$B$21,'Info Sheet'!$B$21,(O662*Q662)),0)</f>
        <v>188</v>
      </c>
      <c r="S662">
        <f t="shared" si="119"/>
        <v>4295.8</v>
      </c>
      <c r="T662">
        <f t="shared" si="120"/>
        <v>3335.8</v>
      </c>
      <c r="Y662" s="44">
        <v>609</v>
      </c>
      <c r="Z662" s="32">
        <v>0.12699292967935893</v>
      </c>
      <c r="AA662" s="32">
        <f t="shared" si="126"/>
        <v>166</v>
      </c>
      <c r="AB662" t="str">
        <f>LOOKUP(Z662,'Info Sheet'!$L$2:$L$3,'Info Sheet'!$J$2:$J$3)</f>
        <v>Rainy, p</v>
      </c>
      <c r="AC662">
        <f>IF(AB662='Info Sheet'!$J$3,'Info Sheet'!$M$3,'Info Sheet'!$M$2)</f>
        <v>0.7</v>
      </c>
      <c r="AD662">
        <f>ROUNDDOWN(IF((AA662*AC662)&gt;'Info Sheet'!$B$21,'Info Sheet'!$B$21,(AA662*AC662)),0)</f>
        <v>116</v>
      </c>
      <c r="AE662">
        <f t="shared" si="121"/>
        <v>2650.6000000000004</v>
      </c>
      <c r="AF662">
        <f t="shared" si="122"/>
        <v>1690.6000000000004</v>
      </c>
      <c r="AK662" s="44">
        <v>609</v>
      </c>
      <c r="AL662" s="51">
        <v>0.49700891000000003</v>
      </c>
      <c r="AM662" s="32">
        <f t="shared" si="127"/>
        <v>166</v>
      </c>
      <c r="AN662" t="str">
        <f>LOOKUP(AL662,'Info Sheet'!$L$2:$L$3,'Info Sheet'!$J$2:$J$3)</f>
        <v>Non-Rainy</v>
      </c>
      <c r="AO662">
        <f>IF(AN662='Info Sheet'!$J$3,'Info Sheet'!$M$3,'Info Sheet'!$M$2)</f>
        <v>1</v>
      </c>
      <c r="AP662">
        <f>ROUNDDOWN(IF((AM662*AO662)&gt;'Info Sheet'!$B$21,'Info Sheet'!$B$21,(AM662*AO662)),0)</f>
        <v>166</v>
      </c>
      <c r="AQ662">
        <f t="shared" si="123"/>
        <v>3793.1000000000004</v>
      </c>
      <c r="AR662">
        <f t="shared" si="124"/>
        <v>2833.1000000000004</v>
      </c>
    </row>
    <row r="663" spans="1:44">
      <c r="A663" s="44">
        <v>610</v>
      </c>
      <c r="B663" s="32">
        <v>9.009649374322859E-2</v>
      </c>
      <c r="C663" s="32">
        <f t="shared" si="125"/>
        <v>134</v>
      </c>
      <c r="D663" t="str">
        <f>LOOKUP(B663,'Info Sheet'!$L$2:$L$3,'Info Sheet'!$J$2:$J$3)</f>
        <v>Rainy, p</v>
      </c>
      <c r="E663">
        <f>IF(D663='Info Sheet'!$J$3,'Info Sheet'!$M$3,'Info Sheet'!$M$2)</f>
        <v>0.7</v>
      </c>
      <c r="F663">
        <f>ROUNDDOWN(IF((C663*E663)&gt;'Info Sheet'!$B$21,'Info Sheet'!$B$21,(C663*E663)),0)</f>
        <v>93</v>
      </c>
      <c r="G663">
        <f t="shared" si="128"/>
        <v>2125.0500000000002</v>
      </c>
      <c r="H663">
        <f t="shared" si="117"/>
        <v>1165.0500000000002</v>
      </c>
      <c r="M663" s="44">
        <v>610</v>
      </c>
      <c r="N663" s="32">
        <v>7.1060525910505934E-2</v>
      </c>
      <c r="O663" s="32">
        <f t="shared" si="118"/>
        <v>146</v>
      </c>
      <c r="P663" t="str">
        <f>LOOKUP(N663,'Info Sheet'!$L$2:$L$3,'Info Sheet'!$J$2:$J$3)</f>
        <v>Rainy, p</v>
      </c>
      <c r="Q663">
        <f>IF(P663='Info Sheet'!$J$3,'Info Sheet'!$M$3,'Info Sheet'!$M$2)</f>
        <v>0.7</v>
      </c>
      <c r="R663">
        <f>ROUNDDOWN(IF((O663*Q663)&gt;'Info Sheet'!$B$21,'Info Sheet'!$B$21,(O663*Q663)),0)</f>
        <v>102</v>
      </c>
      <c r="S663">
        <f t="shared" si="119"/>
        <v>2330.7000000000003</v>
      </c>
      <c r="T663">
        <f t="shared" si="120"/>
        <v>1370.7000000000003</v>
      </c>
      <c r="Y663" s="44">
        <v>610</v>
      </c>
      <c r="Z663" s="32">
        <v>0.12441266242605054</v>
      </c>
      <c r="AA663" s="32">
        <f t="shared" si="126"/>
        <v>165</v>
      </c>
      <c r="AB663" t="str">
        <f>LOOKUP(Z663,'Info Sheet'!$L$2:$L$3,'Info Sheet'!$J$2:$J$3)</f>
        <v>Rainy, p</v>
      </c>
      <c r="AC663">
        <f>IF(AB663='Info Sheet'!$J$3,'Info Sheet'!$M$3,'Info Sheet'!$M$2)</f>
        <v>0.7</v>
      </c>
      <c r="AD663">
        <f>ROUNDDOWN(IF((AA663*AC663)&gt;'Info Sheet'!$B$21,'Info Sheet'!$B$21,(AA663*AC663)),0)</f>
        <v>115</v>
      </c>
      <c r="AE663">
        <f t="shared" si="121"/>
        <v>2627.75</v>
      </c>
      <c r="AF663">
        <f t="shared" si="122"/>
        <v>1667.75</v>
      </c>
      <c r="AK663" s="44">
        <v>610</v>
      </c>
      <c r="AL663" s="51">
        <v>0.87813428000000004</v>
      </c>
      <c r="AM663" s="32">
        <f t="shared" si="127"/>
        <v>185</v>
      </c>
      <c r="AN663" t="str">
        <f>LOOKUP(AL663,'Info Sheet'!$L$2:$L$3,'Info Sheet'!$J$2:$J$3)</f>
        <v>Non-Rainy</v>
      </c>
      <c r="AO663">
        <f>IF(AN663='Info Sheet'!$J$3,'Info Sheet'!$M$3,'Info Sheet'!$M$2)</f>
        <v>1</v>
      </c>
      <c r="AP663">
        <f>ROUNDDOWN(IF((AM663*AO663)&gt;'Info Sheet'!$B$21,'Info Sheet'!$B$21,(AM663*AO663)),0)</f>
        <v>185</v>
      </c>
      <c r="AQ663">
        <f t="shared" si="123"/>
        <v>4227.25</v>
      </c>
      <c r="AR663">
        <f t="shared" si="124"/>
        <v>3267.25</v>
      </c>
    </row>
    <row r="664" spans="1:44">
      <c r="A664" s="44">
        <v>611</v>
      </c>
      <c r="B664" s="32">
        <v>0.98148424097772669</v>
      </c>
      <c r="C664" s="32">
        <f t="shared" si="125"/>
        <v>189</v>
      </c>
      <c r="D664" t="str">
        <f>LOOKUP(B664,'Info Sheet'!$L$2:$L$3,'Info Sheet'!$J$2:$J$3)</f>
        <v>Non-Rainy</v>
      </c>
      <c r="E664">
        <f>IF(D664='Info Sheet'!$J$3,'Info Sheet'!$M$3,'Info Sheet'!$M$2)</f>
        <v>1</v>
      </c>
      <c r="F664">
        <f>ROUNDDOWN(IF((C664*E664)&gt;'Info Sheet'!$B$21,'Info Sheet'!$B$21,(C664*E664)),0)</f>
        <v>188</v>
      </c>
      <c r="G664">
        <f t="shared" si="128"/>
        <v>4295.8</v>
      </c>
      <c r="H664">
        <f t="shared" si="117"/>
        <v>3335.8</v>
      </c>
      <c r="M664" s="44">
        <v>611</v>
      </c>
      <c r="N664" s="32">
        <v>0.73734779298747799</v>
      </c>
      <c r="O664" s="32">
        <f t="shared" si="118"/>
        <v>181</v>
      </c>
      <c r="P664" t="str">
        <f>LOOKUP(N664,'Info Sheet'!$L$2:$L$3,'Info Sheet'!$J$2:$J$3)</f>
        <v>Non-Rainy</v>
      </c>
      <c r="Q664">
        <f>IF(P664='Info Sheet'!$J$3,'Info Sheet'!$M$3,'Info Sheet'!$M$2)</f>
        <v>1</v>
      </c>
      <c r="R664">
        <f>ROUNDDOWN(IF((O664*Q664)&gt;'Info Sheet'!$B$21,'Info Sheet'!$B$21,(O664*Q664)),0)</f>
        <v>181</v>
      </c>
      <c r="S664">
        <f t="shared" si="119"/>
        <v>4135.8500000000004</v>
      </c>
      <c r="T664">
        <f t="shared" si="120"/>
        <v>3175.8500000000004</v>
      </c>
      <c r="Y664" s="44">
        <v>611</v>
      </c>
      <c r="Z664" s="32">
        <v>0.86431714242620428</v>
      </c>
      <c r="AA664" s="32">
        <f t="shared" si="126"/>
        <v>205</v>
      </c>
      <c r="AB664" t="str">
        <f>LOOKUP(Z664,'Info Sheet'!$L$2:$L$3,'Info Sheet'!$J$2:$J$3)</f>
        <v>Non-Rainy</v>
      </c>
      <c r="AC664">
        <f>IF(AB664='Info Sheet'!$J$3,'Info Sheet'!$M$3,'Info Sheet'!$M$2)</f>
        <v>1</v>
      </c>
      <c r="AD664">
        <f>ROUNDDOWN(IF((AA664*AC664)&gt;'Info Sheet'!$B$21,'Info Sheet'!$B$21,(AA664*AC664)),0)</f>
        <v>188</v>
      </c>
      <c r="AE664">
        <f t="shared" si="121"/>
        <v>4295.8</v>
      </c>
      <c r="AF664">
        <f t="shared" si="122"/>
        <v>3335.8</v>
      </c>
      <c r="AK664" s="44">
        <v>611</v>
      </c>
      <c r="AL664" s="51">
        <v>0.67223836999999997</v>
      </c>
      <c r="AM664" s="32">
        <f t="shared" si="127"/>
        <v>173</v>
      </c>
      <c r="AN664" t="str">
        <f>LOOKUP(AL664,'Info Sheet'!$L$2:$L$3,'Info Sheet'!$J$2:$J$3)</f>
        <v>Non-Rainy</v>
      </c>
      <c r="AO664">
        <f>IF(AN664='Info Sheet'!$J$3,'Info Sheet'!$M$3,'Info Sheet'!$M$2)</f>
        <v>1</v>
      </c>
      <c r="AP664">
        <f>ROUNDDOWN(IF((AM664*AO664)&gt;'Info Sheet'!$B$21,'Info Sheet'!$B$21,(AM664*AO664)),0)</f>
        <v>173</v>
      </c>
      <c r="AQ664">
        <f t="shared" si="123"/>
        <v>3953.05</v>
      </c>
      <c r="AR664">
        <f t="shared" si="124"/>
        <v>2993.05</v>
      </c>
    </row>
    <row r="665" spans="1:44">
      <c r="A665" s="44">
        <v>612</v>
      </c>
      <c r="B665" s="32">
        <v>0.62487358901075951</v>
      </c>
      <c r="C665" s="32">
        <f t="shared" si="125"/>
        <v>161</v>
      </c>
      <c r="D665" t="str">
        <f>LOOKUP(B665,'Info Sheet'!$L$2:$L$3,'Info Sheet'!$J$2:$J$3)</f>
        <v>Non-Rainy</v>
      </c>
      <c r="E665">
        <f>IF(D665='Info Sheet'!$J$3,'Info Sheet'!$M$3,'Info Sheet'!$M$2)</f>
        <v>1</v>
      </c>
      <c r="F665">
        <f>ROUNDDOWN(IF((C665*E665)&gt;'Info Sheet'!$B$21,'Info Sheet'!$B$21,(C665*E665)),0)</f>
        <v>161</v>
      </c>
      <c r="G665">
        <f t="shared" si="128"/>
        <v>3678.8500000000004</v>
      </c>
      <c r="H665">
        <f t="shared" si="117"/>
        <v>2718.8500000000004</v>
      </c>
      <c r="M665" s="44">
        <v>612</v>
      </c>
      <c r="N665" s="32">
        <v>0.2149044596567774</v>
      </c>
      <c r="O665" s="32">
        <f t="shared" si="118"/>
        <v>158</v>
      </c>
      <c r="P665" t="str">
        <f>LOOKUP(N665,'Info Sheet'!$L$2:$L$3,'Info Sheet'!$J$2:$J$3)</f>
        <v>Rainy, p</v>
      </c>
      <c r="Q665">
        <f>IF(P665='Info Sheet'!$J$3,'Info Sheet'!$M$3,'Info Sheet'!$M$2)</f>
        <v>0.7</v>
      </c>
      <c r="R665">
        <f>ROUNDDOWN(IF((O665*Q665)&gt;'Info Sheet'!$B$21,'Info Sheet'!$B$21,(O665*Q665)),0)</f>
        <v>110</v>
      </c>
      <c r="S665">
        <f t="shared" si="119"/>
        <v>2513.5</v>
      </c>
      <c r="T665">
        <f t="shared" si="120"/>
        <v>1553.5</v>
      </c>
      <c r="Y665" s="44">
        <v>612</v>
      </c>
      <c r="Z665" s="32">
        <v>0.75550200794338773</v>
      </c>
      <c r="AA665" s="32">
        <f t="shared" si="126"/>
        <v>198</v>
      </c>
      <c r="AB665" t="str">
        <f>LOOKUP(Z665,'Info Sheet'!$L$2:$L$3,'Info Sheet'!$J$2:$J$3)</f>
        <v>Non-Rainy</v>
      </c>
      <c r="AC665">
        <f>IF(AB665='Info Sheet'!$J$3,'Info Sheet'!$M$3,'Info Sheet'!$M$2)</f>
        <v>1</v>
      </c>
      <c r="AD665">
        <f>ROUNDDOWN(IF((AA665*AC665)&gt;'Info Sheet'!$B$21,'Info Sheet'!$B$21,(AA665*AC665)),0)</f>
        <v>188</v>
      </c>
      <c r="AE665">
        <f t="shared" si="121"/>
        <v>4295.8</v>
      </c>
      <c r="AF665">
        <f t="shared" si="122"/>
        <v>3335.8</v>
      </c>
      <c r="AK665" s="44">
        <v>612</v>
      </c>
      <c r="AL665" s="51">
        <v>0.55128851000000001</v>
      </c>
      <c r="AM665" s="32">
        <f t="shared" si="127"/>
        <v>168</v>
      </c>
      <c r="AN665" t="str">
        <f>LOOKUP(AL665,'Info Sheet'!$L$2:$L$3,'Info Sheet'!$J$2:$J$3)</f>
        <v>Non-Rainy</v>
      </c>
      <c r="AO665">
        <f>IF(AN665='Info Sheet'!$J$3,'Info Sheet'!$M$3,'Info Sheet'!$M$2)</f>
        <v>1</v>
      </c>
      <c r="AP665">
        <f>ROUNDDOWN(IF((AM665*AO665)&gt;'Info Sheet'!$B$21,'Info Sheet'!$B$21,(AM665*AO665)),0)</f>
        <v>168</v>
      </c>
      <c r="AQ665">
        <f t="shared" si="123"/>
        <v>3838.8</v>
      </c>
      <c r="AR665">
        <f t="shared" si="124"/>
        <v>2878.8</v>
      </c>
    </row>
    <row r="666" spans="1:44">
      <c r="A666" s="44">
        <v>613</v>
      </c>
      <c r="B666" s="32">
        <v>0.38337432084312051</v>
      </c>
      <c r="C666" s="32">
        <f t="shared" si="125"/>
        <v>151</v>
      </c>
      <c r="D666" t="str">
        <f>LOOKUP(B666,'Info Sheet'!$L$2:$L$3,'Info Sheet'!$J$2:$J$3)</f>
        <v>Rainy, p</v>
      </c>
      <c r="E666">
        <f>IF(D666='Info Sheet'!$J$3,'Info Sheet'!$M$3,'Info Sheet'!$M$2)</f>
        <v>0.7</v>
      </c>
      <c r="F666">
        <f>ROUNDDOWN(IF((C666*E666)&gt;'Info Sheet'!$B$21,'Info Sheet'!$B$21,(C666*E666)),0)</f>
        <v>105</v>
      </c>
      <c r="G666">
        <f t="shared" si="128"/>
        <v>2399.25</v>
      </c>
      <c r="H666">
        <f t="shared" si="117"/>
        <v>1439.25</v>
      </c>
      <c r="M666" s="44">
        <v>613</v>
      </c>
      <c r="N666" s="32">
        <v>1.8835540440124254E-2</v>
      </c>
      <c r="O666" s="32">
        <f t="shared" si="118"/>
        <v>136</v>
      </c>
      <c r="P666" t="str">
        <f>LOOKUP(N666,'Info Sheet'!$L$2:$L$3,'Info Sheet'!$J$2:$J$3)</f>
        <v>Rainy, p</v>
      </c>
      <c r="Q666">
        <f>IF(P666='Info Sheet'!$J$3,'Info Sheet'!$M$3,'Info Sheet'!$M$2)</f>
        <v>0.7</v>
      </c>
      <c r="R666">
        <f>ROUNDDOWN(IF((O666*Q666)&gt;'Info Sheet'!$B$21,'Info Sheet'!$B$21,(O666*Q666)),0)</f>
        <v>95</v>
      </c>
      <c r="S666">
        <f t="shared" si="119"/>
        <v>2170.75</v>
      </c>
      <c r="T666">
        <f t="shared" si="120"/>
        <v>1210.75</v>
      </c>
      <c r="Y666" s="44">
        <v>613</v>
      </c>
      <c r="Z666" s="32">
        <v>0.38445271063746767</v>
      </c>
      <c r="AA666" s="32">
        <f t="shared" si="126"/>
        <v>181</v>
      </c>
      <c r="AB666" t="str">
        <f>LOOKUP(Z666,'Info Sheet'!$L$2:$L$3,'Info Sheet'!$J$2:$J$3)</f>
        <v>Rainy, p</v>
      </c>
      <c r="AC666">
        <f>IF(AB666='Info Sheet'!$J$3,'Info Sheet'!$M$3,'Info Sheet'!$M$2)</f>
        <v>0.7</v>
      </c>
      <c r="AD666">
        <f>ROUNDDOWN(IF((AA666*AC666)&gt;'Info Sheet'!$B$21,'Info Sheet'!$B$21,(AA666*AC666)),0)</f>
        <v>126</v>
      </c>
      <c r="AE666">
        <f t="shared" si="121"/>
        <v>2879.1000000000004</v>
      </c>
      <c r="AF666">
        <f t="shared" si="122"/>
        <v>1919.1000000000004</v>
      </c>
      <c r="AK666" s="44">
        <v>613</v>
      </c>
      <c r="AL666" s="51">
        <v>0.57307163000000005</v>
      </c>
      <c r="AM666" s="32">
        <f t="shared" si="127"/>
        <v>169</v>
      </c>
      <c r="AN666" t="str">
        <f>LOOKUP(AL666,'Info Sheet'!$L$2:$L$3,'Info Sheet'!$J$2:$J$3)</f>
        <v>Non-Rainy</v>
      </c>
      <c r="AO666">
        <f>IF(AN666='Info Sheet'!$J$3,'Info Sheet'!$M$3,'Info Sheet'!$M$2)</f>
        <v>1</v>
      </c>
      <c r="AP666">
        <f>ROUNDDOWN(IF((AM666*AO666)&gt;'Info Sheet'!$B$21,'Info Sheet'!$B$21,(AM666*AO666)),0)</f>
        <v>169</v>
      </c>
      <c r="AQ666">
        <f t="shared" si="123"/>
        <v>3861.65</v>
      </c>
      <c r="AR666">
        <f t="shared" si="124"/>
        <v>2901.65</v>
      </c>
    </row>
    <row r="667" spans="1:44">
      <c r="A667" s="44">
        <v>614</v>
      </c>
      <c r="B667" s="32">
        <v>0.23646799567448251</v>
      </c>
      <c r="C667" s="32">
        <f t="shared" si="125"/>
        <v>144</v>
      </c>
      <c r="D667" t="str">
        <f>LOOKUP(B667,'Info Sheet'!$L$2:$L$3,'Info Sheet'!$J$2:$J$3)</f>
        <v>Rainy, p</v>
      </c>
      <c r="E667">
        <f>IF(D667='Info Sheet'!$J$3,'Info Sheet'!$M$3,'Info Sheet'!$M$2)</f>
        <v>0.7</v>
      </c>
      <c r="F667">
        <f>ROUNDDOWN(IF((C667*E667)&gt;'Info Sheet'!$B$21,'Info Sheet'!$B$21,(C667*E667)),0)</f>
        <v>100</v>
      </c>
      <c r="G667">
        <f t="shared" si="128"/>
        <v>2285</v>
      </c>
      <c r="H667">
        <f t="shared" si="117"/>
        <v>1325</v>
      </c>
      <c r="M667" s="44">
        <v>614</v>
      </c>
      <c r="N667" s="32">
        <v>0.21711100150086826</v>
      </c>
      <c r="O667" s="32">
        <f t="shared" si="118"/>
        <v>158</v>
      </c>
      <c r="P667" t="str">
        <f>LOOKUP(N667,'Info Sheet'!$L$2:$L$3,'Info Sheet'!$J$2:$J$3)</f>
        <v>Rainy, p</v>
      </c>
      <c r="Q667">
        <f>IF(P667='Info Sheet'!$J$3,'Info Sheet'!$M$3,'Info Sheet'!$M$2)</f>
        <v>0.7</v>
      </c>
      <c r="R667">
        <f>ROUNDDOWN(IF((O667*Q667)&gt;'Info Sheet'!$B$21,'Info Sheet'!$B$21,(O667*Q667)),0)</f>
        <v>110</v>
      </c>
      <c r="S667">
        <f t="shared" si="119"/>
        <v>2513.5</v>
      </c>
      <c r="T667">
        <f t="shared" si="120"/>
        <v>1553.5</v>
      </c>
      <c r="Y667" s="44">
        <v>614</v>
      </c>
      <c r="Z667" s="32">
        <v>0.96359473162474885</v>
      </c>
      <c r="AA667" s="32">
        <f t="shared" si="126"/>
        <v>218</v>
      </c>
      <c r="AB667" t="str">
        <f>LOOKUP(Z667,'Info Sheet'!$L$2:$L$3,'Info Sheet'!$J$2:$J$3)</f>
        <v>Non-Rainy</v>
      </c>
      <c r="AC667">
        <f>IF(AB667='Info Sheet'!$J$3,'Info Sheet'!$M$3,'Info Sheet'!$M$2)</f>
        <v>1</v>
      </c>
      <c r="AD667">
        <f>ROUNDDOWN(IF((AA667*AC667)&gt;'Info Sheet'!$B$21,'Info Sheet'!$B$21,(AA667*AC667)),0)</f>
        <v>188</v>
      </c>
      <c r="AE667">
        <f t="shared" si="121"/>
        <v>4295.8</v>
      </c>
      <c r="AF667">
        <f t="shared" si="122"/>
        <v>3335.8</v>
      </c>
      <c r="AK667" s="44">
        <v>614</v>
      </c>
      <c r="AL667" s="51">
        <v>3.5692649999999999E-2</v>
      </c>
      <c r="AM667" s="32">
        <f t="shared" si="127"/>
        <v>136</v>
      </c>
      <c r="AN667" t="str">
        <f>LOOKUP(AL667,'Info Sheet'!$L$2:$L$3,'Info Sheet'!$J$2:$J$3)</f>
        <v>Rainy, p</v>
      </c>
      <c r="AO667">
        <f>IF(AN667='Info Sheet'!$J$3,'Info Sheet'!$M$3,'Info Sheet'!$M$2)</f>
        <v>0.7</v>
      </c>
      <c r="AP667">
        <f>ROUNDDOWN(IF((AM667*AO667)&gt;'Info Sheet'!$B$21,'Info Sheet'!$B$21,(AM667*AO667)),0)</f>
        <v>95</v>
      </c>
      <c r="AQ667">
        <f t="shared" si="123"/>
        <v>2170.75</v>
      </c>
      <c r="AR667">
        <f t="shared" si="124"/>
        <v>1210.75</v>
      </c>
    </row>
    <row r="668" spans="1:44">
      <c r="A668" s="44">
        <v>615</v>
      </c>
      <c r="B668" s="32">
        <v>0.62710415320313917</v>
      </c>
      <c r="C668" s="32">
        <f t="shared" si="125"/>
        <v>161</v>
      </c>
      <c r="D668" t="str">
        <f>LOOKUP(B668,'Info Sheet'!$L$2:$L$3,'Info Sheet'!$J$2:$J$3)</f>
        <v>Non-Rainy</v>
      </c>
      <c r="E668">
        <f>IF(D668='Info Sheet'!$J$3,'Info Sheet'!$M$3,'Info Sheet'!$M$2)</f>
        <v>1</v>
      </c>
      <c r="F668">
        <f>ROUNDDOWN(IF((C668*E668)&gt;'Info Sheet'!$B$21,'Info Sheet'!$B$21,(C668*E668)),0)</f>
        <v>161</v>
      </c>
      <c r="G668">
        <f t="shared" si="128"/>
        <v>3678.8500000000004</v>
      </c>
      <c r="H668">
        <f t="shared" si="117"/>
        <v>2718.8500000000004</v>
      </c>
      <c r="M668" s="44">
        <v>615</v>
      </c>
      <c r="N668" s="32">
        <v>0.85576555907563245</v>
      </c>
      <c r="O668" s="32">
        <f t="shared" si="118"/>
        <v>188</v>
      </c>
      <c r="P668" t="str">
        <f>LOOKUP(N668,'Info Sheet'!$L$2:$L$3,'Info Sheet'!$J$2:$J$3)</f>
        <v>Non-Rainy</v>
      </c>
      <c r="Q668">
        <f>IF(P668='Info Sheet'!$J$3,'Info Sheet'!$M$3,'Info Sheet'!$M$2)</f>
        <v>1</v>
      </c>
      <c r="R668">
        <f>ROUNDDOWN(IF((O668*Q668)&gt;'Info Sheet'!$B$21,'Info Sheet'!$B$21,(O668*Q668)),0)</f>
        <v>188</v>
      </c>
      <c r="S668">
        <f t="shared" si="119"/>
        <v>4295.8</v>
      </c>
      <c r="T668">
        <f t="shared" si="120"/>
        <v>3335.8</v>
      </c>
      <c r="Y668" s="44">
        <v>615</v>
      </c>
      <c r="Z668" s="32">
        <v>0.59985912000378827</v>
      </c>
      <c r="AA668" s="32">
        <f t="shared" si="126"/>
        <v>190</v>
      </c>
      <c r="AB668" t="str">
        <f>LOOKUP(Z668,'Info Sheet'!$L$2:$L$3,'Info Sheet'!$J$2:$J$3)</f>
        <v>Non-Rainy</v>
      </c>
      <c r="AC668">
        <f>IF(AB668='Info Sheet'!$J$3,'Info Sheet'!$M$3,'Info Sheet'!$M$2)</f>
        <v>1</v>
      </c>
      <c r="AD668">
        <f>ROUNDDOWN(IF((AA668*AC668)&gt;'Info Sheet'!$B$21,'Info Sheet'!$B$21,(AA668*AC668)),0)</f>
        <v>188</v>
      </c>
      <c r="AE668">
        <f t="shared" si="121"/>
        <v>4295.8</v>
      </c>
      <c r="AF668">
        <f t="shared" si="122"/>
        <v>3335.8</v>
      </c>
      <c r="AK668" s="44">
        <v>615</v>
      </c>
      <c r="AL668" s="51">
        <v>0.18112859000000001</v>
      </c>
      <c r="AM668" s="32">
        <f t="shared" si="127"/>
        <v>151</v>
      </c>
      <c r="AN668" t="str">
        <f>LOOKUP(AL668,'Info Sheet'!$L$2:$L$3,'Info Sheet'!$J$2:$J$3)</f>
        <v>Rainy, p</v>
      </c>
      <c r="AO668">
        <f>IF(AN668='Info Sheet'!$J$3,'Info Sheet'!$M$3,'Info Sheet'!$M$2)</f>
        <v>0.7</v>
      </c>
      <c r="AP668">
        <f>ROUNDDOWN(IF((AM668*AO668)&gt;'Info Sheet'!$B$21,'Info Sheet'!$B$21,(AM668*AO668)),0)</f>
        <v>105</v>
      </c>
      <c r="AQ668">
        <f t="shared" si="123"/>
        <v>2399.25</v>
      </c>
      <c r="AR668">
        <f t="shared" si="124"/>
        <v>1439.25</v>
      </c>
    </row>
    <row r="669" spans="1:44">
      <c r="A669" s="44">
        <v>616</v>
      </c>
      <c r="B669" s="32">
        <v>0.5885563239549656</v>
      </c>
      <c r="C669" s="32">
        <f t="shared" si="125"/>
        <v>159</v>
      </c>
      <c r="D669" t="str">
        <f>LOOKUP(B669,'Info Sheet'!$L$2:$L$3,'Info Sheet'!$J$2:$J$3)</f>
        <v>Non-Rainy</v>
      </c>
      <c r="E669">
        <f>IF(D669='Info Sheet'!$J$3,'Info Sheet'!$M$3,'Info Sheet'!$M$2)</f>
        <v>1</v>
      </c>
      <c r="F669">
        <f>ROUNDDOWN(IF((C669*E669)&gt;'Info Sheet'!$B$21,'Info Sheet'!$B$21,(C669*E669)),0)</f>
        <v>159</v>
      </c>
      <c r="G669">
        <f t="shared" si="128"/>
        <v>3633.15</v>
      </c>
      <c r="H669">
        <f t="shared" si="117"/>
        <v>2673.15</v>
      </c>
      <c r="M669" s="44">
        <v>616</v>
      </c>
      <c r="N669" s="32">
        <v>0.63052581661441365</v>
      </c>
      <c r="O669" s="32">
        <f t="shared" si="118"/>
        <v>176</v>
      </c>
      <c r="P669" t="str">
        <f>LOOKUP(N669,'Info Sheet'!$L$2:$L$3,'Info Sheet'!$J$2:$J$3)</f>
        <v>Non-Rainy</v>
      </c>
      <c r="Q669">
        <f>IF(P669='Info Sheet'!$J$3,'Info Sheet'!$M$3,'Info Sheet'!$M$2)</f>
        <v>1</v>
      </c>
      <c r="R669">
        <f>ROUNDDOWN(IF((O669*Q669)&gt;'Info Sheet'!$B$21,'Info Sheet'!$B$21,(O669*Q669)),0)</f>
        <v>176</v>
      </c>
      <c r="S669">
        <f t="shared" si="119"/>
        <v>4021.6000000000004</v>
      </c>
      <c r="T669">
        <f t="shared" si="120"/>
        <v>3061.6000000000004</v>
      </c>
      <c r="Y669" s="44">
        <v>616</v>
      </c>
      <c r="Z669" s="32">
        <v>0.49687471064565358</v>
      </c>
      <c r="AA669" s="32">
        <f t="shared" si="126"/>
        <v>186</v>
      </c>
      <c r="AB669" t="str">
        <f>LOOKUP(Z669,'Info Sheet'!$L$2:$L$3,'Info Sheet'!$J$2:$J$3)</f>
        <v>Non-Rainy</v>
      </c>
      <c r="AC669">
        <f>IF(AB669='Info Sheet'!$J$3,'Info Sheet'!$M$3,'Info Sheet'!$M$2)</f>
        <v>1</v>
      </c>
      <c r="AD669">
        <f>ROUNDDOWN(IF((AA669*AC669)&gt;'Info Sheet'!$B$21,'Info Sheet'!$B$21,(AA669*AC669)),0)</f>
        <v>186</v>
      </c>
      <c r="AE669">
        <f t="shared" si="121"/>
        <v>4250.1000000000004</v>
      </c>
      <c r="AF669">
        <f t="shared" si="122"/>
        <v>3290.1000000000004</v>
      </c>
      <c r="AK669" s="44">
        <v>616</v>
      </c>
      <c r="AL669" s="51">
        <v>0.41221068</v>
      </c>
      <c r="AM669" s="32">
        <f t="shared" si="127"/>
        <v>162</v>
      </c>
      <c r="AN669" t="str">
        <f>LOOKUP(AL669,'Info Sheet'!$L$2:$L$3,'Info Sheet'!$J$2:$J$3)</f>
        <v>Non-Rainy</v>
      </c>
      <c r="AO669">
        <f>IF(AN669='Info Sheet'!$J$3,'Info Sheet'!$M$3,'Info Sheet'!$M$2)</f>
        <v>1</v>
      </c>
      <c r="AP669">
        <f>ROUNDDOWN(IF((AM669*AO669)&gt;'Info Sheet'!$B$21,'Info Sheet'!$B$21,(AM669*AO669)),0)</f>
        <v>162</v>
      </c>
      <c r="AQ669">
        <f t="shared" si="123"/>
        <v>3701.7000000000003</v>
      </c>
      <c r="AR669">
        <f t="shared" si="124"/>
        <v>2741.7000000000003</v>
      </c>
    </row>
    <row r="670" spans="1:44">
      <c r="A670" s="44">
        <v>617</v>
      </c>
      <c r="B670" s="32">
        <v>0.29581766174977253</v>
      </c>
      <c r="C670" s="32">
        <f t="shared" si="125"/>
        <v>147</v>
      </c>
      <c r="D670" t="str">
        <f>LOOKUP(B670,'Info Sheet'!$L$2:$L$3,'Info Sheet'!$J$2:$J$3)</f>
        <v>Rainy, p</v>
      </c>
      <c r="E670">
        <f>IF(D670='Info Sheet'!$J$3,'Info Sheet'!$M$3,'Info Sheet'!$M$2)</f>
        <v>0.7</v>
      </c>
      <c r="F670">
        <f>ROUNDDOWN(IF((C670*E670)&gt;'Info Sheet'!$B$21,'Info Sheet'!$B$21,(C670*E670)),0)</f>
        <v>102</v>
      </c>
      <c r="G670">
        <f t="shared" si="128"/>
        <v>2330.7000000000003</v>
      </c>
      <c r="H670">
        <f t="shared" si="117"/>
        <v>1370.7000000000003</v>
      </c>
      <c r="M670" s="44">
        <v>617</v>
      </c>
      <c r="N670" s="32">
        <v>0.24134242003561446</v>
      </c>
      <c r="O670" s="32">
        <f t="shared" si="118"/>
        <v>159</v>
      </c>
      <c r="P670" t="str">
        <f>LOOKUP(N670,'Info Sheet'!$L$2:$L$3,'Info Sheet'!$J$2:$J$3)</f>
        <v>Rainy, p</v>
      </c>
      <c r="Q670">
        <f>IF(P670='Info Sheet'!$J$3,'Info Sheet'!$M$3,'Info Sheet'!$M$2)</f>
        <v>0.7</v>
      </c>
      <c r="R670">
        <f>ROUNDDOWN(IF((O670*Q670)&gt;'Info Sheet'!$B$21,'Info Sheet'!$B$21,(O670*Q670)),0)</f>
        <v>111</v>
      </c>
      <c r="S670">
        <f t="shared" si="119"/>
        <v>2536.3500000000004</v>
      </c>
      <c r="T670">
        <f t="shared" si="120"/>
        <v>1576.3500000000004</v>
      </c>
      <c r="Y670" s="44">
        <v>617</v>
      </c>
      <c r="Z670" s="32">
        <v>0.57883676905016457</v>
      </c>
      <c r="AA670" s="32">
        <f t="shared" si="126"/>
        <v>189</v>
      </c>
      <c r="AB670" t="str">
        <f>LOOKUP(Z670,'Info Sheet'!$L$2:$L$3,'Info Sheet'!$J$2:$J$3)</f>
        <v>Non-Rainy</v>
      </c>
      <c r="AC670">
        <f>IF(AB670='Info Sheet'!$J$3,'Info Sheet'!$M$3,'Info Sheet'!$M$2)</f>
        <v>1</v>
      </c>
      <c r="AD670">
        <f>ROUNDDOWN(IF((AA670*AC670)&gt;'Info Sheet'!$B$21,'Info Sheet'!$B$21,(AA670*AC670)),0)</f>
        <v>188</v>
      </c>
      <c r="AE670">
        <f t="shared" si="121"/>
        <v>4295.8</v>
      </c>
      <c r="AF670">
        <f t="shared" si="122"/>
        <v>3335.8</v>
      </c>
      <c r="AK670" s="44">
        <v>617</v>
      </c>
      <c r="AL670" s="51">
        <v>0.96872667999999995</v>
      </c>
      <c r="AM670" s="32">
        <f t="shared" si="127"/>
        <v>197</v>
      </c>
      <c r="AN670" t="str">
        <f>LOOKUP(AL670,'Info Sheet'!$L$2:$L$3,'Info Sheet'!$J$2:$J$3)</f>
        <v>Non-Rainy</v>
      </c>
      <c r="AO670">
        <f>IF(AN670='Info Sheet'!$J$3,'Info Sheet'!$M$3,'Info Sheet'!$M$2)</f>
        <v>1</v>
      </c>
      <c r="AP670">
        <f>ROUNDDOWN(IF((AM670*AO670)&gt;'Info Sheet'!$B$21,'Info Sheet'!$B$21,(AM670*AO670)),0)</f>
        <v>188</v>
      </c>
      <c r="AQ670">
        <f t="shared" si="123"/>
        <v>4295.8</v>
      </c>
      <c r="AR670">
        <f t="shared" si="124"/>
        <v>3335.8</v>
      </c>
    </row>
    <row r="671" spans="1:44">
      <c r="A671" s="44">
        <v>618</v>
      </c>
      <c r="B671" s="32">
        <v>0.84835533483313919</v>
      </c>
      <c r="C671" s="32">
        <f t="shared" si="125"/>
        <v>172</v>
      </c>
      <c r="D671" t="str">
        <f>LOOKUP(B671,'Info Sheet'!$L$2:$L$3,'Info Sheet'!$J$2:$J$3)</f>
        <v>Non-Rainy</v>
      </c>
      <c r="E671">
        <f>IF(D671='Info Sheet'!$J$3,'Info Sheet'!$M$3,'Info Sheet'!$M$2)</f>
        <v>1</v>
      </c>
      <c r="F671">
        <f>ROUNDDOWN(IF((C671*E671)&gt;'Info Sheet'!$B$21,'Info Sheet'!$B$21,(C671*E671)),0)</f>
        <v>172</v>
      </c>
      <c r="G671">
        <f t="shared" si="128"/>
        <v>3930.2000000000003</v>
      </c>
      <c r="H671">
        <f t="shared" si="117"/>
        <v>2970.2000000000003</v>
      </c>
      <c r="M671" s="44">
        <v>618</v>
      </c>
      <c r="N671" s="32">
        <v>0.6805469997761755</v>
      </c>
      <c r="O671" s="32">
        <f t="shared" si="118"/>
        <v>178</v>
      </c>
      <c r="P671" t="str">
        <f>LOOKUP(N671,'Info Sheet'!$L$2:$L$3,'Info Sheet'!$J$2:$J$3)</f>
        <v>Non-Rainy</v>
      </c>
      <c r="Q671">
        <f>IF(P671='Info Sheet'!$J$3,'Info Sheet'!$M$3,'Info Sheet'!$M$2)</f>
        <v>1</v>
      </c>
      <c r="R671">
        <f>ROUNDDOWN(IF((O671*Q671)&gt;'Info Sheet'!$B$21,'Info Sheet'!$B$21,(O671*Q671)),0)</f>
        <v>178</v>
      </c>
      <c r="S671">
        <f t="shared" si="119"/>
        <v>4067.3</v>
      </c>
      <c r="T671">
        <f t="shared" si="120"/>
        <v>3107.3</v>
      </c>
      <c r="Y671" s="44">
        <v>618</v>
      </c>
      <c r="Z671" s="32">
        <v>0.12014967141564981</v>
      </c>
      <c r="AA671" s="32">
        <f t="shared" si="126"/>
        <v>165</v>
      </c>
      <c r="AB671" t="str">
        <f>LOOKUP(Z671,'Info Sheet'!$L$2:$L$3,'Info Sheet'!$J$2:$J$3)</f>
        <v>Rainy, p</v>
      </c>
      <c r="AC671">
        <f>IF(AB671='Info Sheet'!$J$3,'Info Sheet'!$M$3,'Info Sheet'!$M$2)</f>
        <v>0.7</v>
      </c>
      <c r="AD671">
        <f>ROUNDDOWN(IF((AA671*AC671)&gt;'Info Sheet'!$B$21,'Info Sheet'!$B$21,(AA671*AC671)),0)</f>
        <v>115</v>
      </c>
      <c r="AE671">
        <f t="shared" si="121"/>
        <v>2627.75</v>
      </c>
      <c r="AF671">
        <f t="shared" si="122"/>
        <v>1667.75</v>
      </c>
      <c r="AK671" s="44">
        <v>618</v>
      </c>
      <c r="AL671" s="51">
        <v>0.54733973000000002</v>
      </c>
      <c r="AM671" s="32">
        <f t="shared" si="127"/>
        <v>168</v>
      </c>
      <c r="AN671" t="str">
        <f>LOOKUP(AL671,'Info Sheet'!$L$2:$L$3,'Info Sheet'!$J$2:$J$3)</f>
        <v>Non-Rainy</v>
      </c>
      <c r="AO671">
        <f>IF(AN671='Info Sheet'!$J$3,'Info Sheet'!$M$3,'Info Sheet'!$M$2)</f>
        <v>1</v>
      </c>
      <c r="AP671">
        <f>ROUNDDOWN(IF((AM671*AO671)&gt;'Info Sheet'!$B$21,'Info Sheet'!$B$21,(AM671*AO671)),0)</f>
        <v>168</v>
      </c>
      <c r="AQ671">
        <f t="shared" si="123"/>
        <v>3838.8</v>
      </c>
      <c r="AR671">
        <f t="shared" si="124"/>
        <v>2878.8</v>
      </c>
    </row>
    <row r="672" spans="1:44">
      <c r="A672" s="44">
        <v>619</v>
      </c>
      <c r="B672" s="32">
        <v>0.34009004578088486</v>
      </c>
      <c r="C672" s="32">
        <f t="shared" si="125"/>
        <v>149</v>
      </c>
      <c r="D672" t="str">
        <f>LOOKUP(B672,'Info Sheet'!$L$2:$L$3,'Info Sheet'!$J$2:$J$3)</f>
        <v>Rainy, p</v>
      </c>
      <c r="E672">
        <f>IF(D672='Info Sheet'!$J$3,'Info Sheet'!$M$3,'Info Sheet'!$M$2)</f>
        <v>0.7</v>
      </c>
      <c r="F672">
        <f>ROUNDDOWN(IF((C672*E672)&gt;'Info Sheet'!$B$21,'Info Sheet'!$B$21,(C672*E672)),0)</f>
        <v>104</v>
      </c>
      <c r="G672">
        <f t="shared" si="128"/>
        <v>2376.4</v>
      </c>
      <c r="H672">
        <f t="shared" si="117"/>
        <v>1416.4</v>
      </c>
      <c r="M672" s="44">
        <v>619</v>
      </c>
      <c r="N672" s="32">
        <v>0.89353808777693577</v>
      </c>
      <c r="O672" s="32">
        <f t="shared" si="118"/>
        <v>191</v>
      </c>
      <c r="P672" t="str">
        <f>LOOKUP(N672,'Info Sheet'!$L$2:$L$3,'Info Sheet'!$J$2:$J$3)</f>
        <v>Non-Rainy</v>
      </c>
      <c r="Q672">
        <f>IF(P672='Info Sheet'!$J$3,'Info Sheet'!$M$3,'Info Sheet'!$M$2)</f>
        <v>1</v>
      </c>
      <c r="R672">
        <f>ROUNDDOWN(IF((O672*Q672)&gt;'Info Sheet'!$B$21,'Info Sheet'!$B$21,(O672*Q672)),0)</f>
        <v>188</v>
      </c>
      <c r="S672">
        <f t="shared" si="119"/>
        <v>4295.8</v>
      </c>
      <c r="T672">
        <f t="shared" si="120"/>
        <v>3335.8</v>
      </c>
      <c r="Y672" s="44">
        <v>619</v>
      </c>
      <c r="Z672" s="32">
        <v>6.8939989639314025E-2</v>
      </c>
      <c r="AA672" s="32">
        <f t="shared" si="126"/>
        <v>160</v>
      </c>
      <c r="AB672" t="str">
        <f>LOOKUP(Z672,'Info Sheet'!$L$2:$L$3,'Info Sheet'!$J$2:$J$3)</f>
        <v>Rainy, p</v>
      </c>
      <c r="AC672">
        <f>IF(AB672='Info Sheet'!$J$3,'Info Sheet'!$M$3,'Info Sheet'!$M$2)</f>
        <v>0.7</v>
      </c>
      <c r="AD672">
        <f>ROUNDDOWN(IF((AA672*AC672)&gt;'Info Sheet'!$B$21,'Info Sheet'!$B$21,(AA672*AC672)),0)</f>
        <v>112</v>
      </c>
      <c r="AE672">
        <f t="shared" si="121"/>
        <v>2559.2000000000003</v>
      </c>
      <c r="AF672">
        <f t="shared" si="122"/>
        <v>1599.2000000000003</v>
      </c>
      <c r="AK672" s="44">
        <v>619</v>
      </c>
      <c r="AL672" s="51">
        <v>0.98560462999999998</v>
      </c>
      <c r="AM672" s="32">
        <f t="shared" si="127"/>
        <v>202</v>
      </c>
      <c r="AN672" t="str">
        <f>LOOKUP(AL672,'Info Sheet'!$L$2:$L$3,'Info Sheet'!$J$2:$J$3)</f>
        <v>Non-Rainy</v>
      </c>
      <c r="AO672">
        <f>IF(AN672='Info Sheet'!$J$3,'Info Sheet'!$M$3,'Info Sheet'!$M$2)</f>
        <v>1</v>
      </c>
      <c r="AP672">
        <f>ROUNDDOWN(IF((AM672*AO672)&gt;'Info Sheet'!$B$21,'Info Sheet'!$B$21,(AM672*AO672)),0)</f>
        <v>188</v>
      </c>
      <c r="AQ672">
        <f t="shared" si="123"/>
        <v>4295.8</v>
      </c>
      <c r="AR672">
        <f t="shared" si="124"/>
        <v>3335.8</v>
      </c>
    </row>
    <row r="673" spans="1:44">
      <c r="A673" s="44">
        <v>620</v>
      </c>
      <c r="B673" s="32">
        <v>0.67495470987092809</v>
      </c>
      <c r="C673" s="32">
        <f t="shared" si="125"/>
        <v>163</v>
      </c>
      <c r="D673" t="str">
        <f>LOOKUP(B673,'Info Sheet'!$L$2:$L$3,'Info Sheet'!$J$2:$J$3)</f>
        <v>Non-Rainy</v>
      </c>
      <c r="E673">
        <f>IF(D673='Info Sheet'!$J$3,'Info Sheet'!$M$3,'Info Sheet'!$M$2)</f>
        <v>1</v>
      </c>
      <c r="F673">
        <f>ROUNDDOWN(IF((C673*E673)&gt;'Info Sheet'!$B$21,'Info Sheet'!$B$21,(C673*E673)),0)</f>
        <v>163</v>
      </c>
      <c r="G673">
        <f t="shared" si="128"/>
        <v>3724.55</v>
      </c>
      <c r="H673">
        <f t="shared" si="117"/>
        <v>2764.55</v>
      </c>
      <c r="M673" s="44">
        <v>620</v>
      </c>
      <c r="N673" s="32">
        <v>0.22187158290005748</v>
      </c>
      <c r="O673" s="32">
        <f t="shared" si="118"/>
        <v>158</v>
      </c>
      <c r="P673" t="str">
        <f>LOOKUP(N673,'Info Sheet'!$L$2:$L$3,'Info Sheet'!$J$2:$J$3)</f>
        <v>Rainy, p</v>
      </c>
      <c r="Q673">
        <f>IF(P673='Info Sheet'!$J$3,'Info Sheet'!$M$3,'Info Sheet'!$M$2)</f>
        <v>0.7</v>
      </c>
      <c r="R673">
        <f>ROUNDDOWN(IF((O673*Q673)&gt;'Info Sheet'!$B$21,'Info Sheet'!$B$21,(O673*Q673)),0)</f>
        <v>110</v>
      </c>
      <c r="S673">
        <f t="shared" si="119"/>
        <v>2513.5</v>
      </c>
      <c r="T673">
        <f t="shared" si="120"/>
        <v>1553.5</v>
      </c>
      <c r="Y673" s="44">
        <v>620</v>
      </c>
      <c r="Z673" s="32">
        <v>0.59421880665787186</v>
      </c>
      <c r="AA673" s="32">
        <f t="shared" si="126"/>
        <v>190</v>
      </c>
      <c r="AB673" t="str">
        <f>LOOKUP(Z673,'Info Sheet'!$L$2:$L$3,'Info Sheet'!$J$2:$J$3)</f>
        <v>Non-Rainy</v>
      </c>
      <c r="AC673">
        <f>IF(AB673='Info Sheet'!$J$3,'Info Sheet'!$M$3,'Info Sheet'!$M$2)</f>
        <v>1</v>
      </c>
      <c r="AD673">
        <f>ROUNDDOWN(IF((AA673*AC673)&gt;'Info Sheet'!$B$21,'Info Sheet'!$B$21,(AA673*AC673)),0)</f>
        <v>188</v>
      </c>
      <c r="AE673">
        <f t="shared" si="121"/>
        <v>4295.8</v>
      </c>
      <c r="AF673">
        <f t="shared" si="122"/>
        <v>3335.8</v>
      </c>
      <c r="AK673" s="44">
        <v>620</v>
      </c>
      <c r="AL673" s="51">
        <v>0.16251705999999999</v>
      </c>
      <c r="AM673" s="32">
        <f t="shared" si="127"/>
        <v>150</v>
      </c>
      <c r="AN673" t="str">
        <f>LOOKUP(AL673,'Info Sheet'!$L$2:$L$3,'Info Sheet'!$J$2:$J$3)</f>
        <v>Rainy, p</v>
      </c>
      <c r="AO673">
        <f>IF(AN673='Info Sheet'!$J$3,'Info Sheet'!$M$3,'Info Sheet'!$M$2)</f>
        <v>0.7</v>
      </c>
      <c r="AP673">
        <f>ROUNDDOWN(IF((AM673*AO673)&gt;'Info Sheet'!$B$21,'Info Sheet'!$B$21,(AM673*AO673)),0)</f>
        <v>105</v>
      </c>
      <c r="AQ673">
        <f t="shared" si="123"/>
        <v>2399.25</v>
      </c>
      <c r="AR673">
        <f t="shared" si="124"/>
        <v>1439.25</v>
      </c>
    </row>
    <row r="674" spans="1:44">
      <c r="A674" s="44">
        <v>621</v>
      </c>
      <c r="B674" s="32">
        <v>0.64773638929104971</v>
      </c>
      <c r="C674" s="32">
        <f t="shared" si="125"/>
        <v>162</v>
      </c>
      <c r="D674" t="str">
        <f>LOOKUP(B674,'Info Sheet'!$L$2:$L$3,'Info Sheet'!$J$2:$J$3)</f>
        <v>Non-Rainy</v>
      </c>
      <c r="E674">
        <f>IF(D674='Info Sheet'!$J$3,'Info Sheet'!$M$3,'Info Sheet'!$M$2)</f>
        <v>1</v>
      </c>
      <c r="F674">
        <f>ROUNDDOWN(IF((C674*E674)&gt;'Info Sheet'!$B$21,'Info Sheet'!$B$21,(C674*E674)),0)</f>
        <v>162</v>
      </c>
      <c r="G674">
        <f t="shared" si="128"/>
        <v>3701.7000000000003</v>
      </c>
      <c r="H674">
        <f t="shared" si="117"/>
        <v>2741.7000000000003</v>
      </c>
      <c r="M674" s="44">
        <v>621</v>
      </c>
      <c r="N674" s="32">
        <v>0.65956980589791314</v>
      </c>
      <c r="O674" s="32">
        <f t="shared" si="118"/>
        <v>178</v>
      </c>
      <c r="P674" t="str">
        <f>LOOKUP(N674,'Info Sheet'!$L$2:$L$3,'Info Sheet'!$J$2:$J$3)</f>
        <v>Non-Rainy</v>
      </c>
      <c r="Q674">
        <f>IF(P674='Info Sheet'!$J$3,'Info Sheet'!$M$3,'Info Sheet'!$M$2)</f>
        <v>1</v>
      </c>
      <c r="R674">
        <f>ROUNDDOWN(IF((O674*Q674)&gt;'Info Sheet'!$B$21,'Info Sheet'!$B$21,(O674*Q674)),0)</f>
        <v>178</v>
      </c>
      <c r="S674">
        <f t="shared" si="119"/>
        <v>4067.3</v>
      </c>
      <c r="T674">
        <f t="shared" si="120"/>
        <v>3107.3</v>
      </c>
      <c r="Y674" s="44">
        <v>621</v>
      </c>
      <c r="Z674" s="32">
        <v>0.54237201944809088</v>
      </c>
      <c r="AA674" s="32">
        <f t="shared" si="126"/>
        <v>188</v>
      </c>
      <c r="AB674" t="str">
        <f>LOOKUP(Z674,'Info Sheet'!$L$2:$L$3,'Info Sheet'!$J$2:$J$3)</f>
        <v>Non-Rainy</v>
      </c>
      <c r="AC674">
        <f>IF(AB674='Info Sheet'!$J$3,'Info Sheet'!$M$3,'Info Sheet'!$M$2)</f>
        <v>1</v>
      </c>
      <c r="AD674">
        <f>ROUNDDOWN(IF((AA674*AC674)&gt;'Info Sheet'!$B$21,'Info Sheet'!$B$21,(AA674*AC674)),0)</f>
        <v>188</v>
      </c>
      <c r="AE674">
        <f t="shared" si="121"/>
        <v>4295.8</v>
      </c>
      <c r="AF674">
        <f t="shared" si="122"/>
        <v>3335.8</v>
      </c>
      <c r="AK674" s="44">
        <v>621</v>
      </c>
      <c r="AL674" s="51">
        <v>0.91161101</v>
      </c>
      <c r="AM674" s="32">
        <f t="shared" si="127"/>
        <v>188</v>
      </c>
      <c r="AN674" t="str">
        <f>LOOKUP(AL674,'Info Sheet'!$L$2:$L$3,'Info Sheet'!$J$2:$J$3)</f>
        <v>Non-Rainy</v>
      </c>
      <c r="AO674">
        <f>IF(AN674='Info Sheet'!$J$3,'Info Sheet'!$M$3,'Info Sheet'!$M$2)</f>
        <v>1</v>
      </c>
      <c r="AP674">
        <f>ROUNDDOWN(IF((AM674*AO674)&gt;'Info Sheet'!$B$21,'Info Sheet'!$B$21,(AM674*AO674)),0)</f>
        <v>188</v>
      </c>
      <c r="AQ674">
        <f t="shared" si="123"/>
        <v>4295.8</v>
      </c>
      <c r="AR674">
        <f t="shared" si="124"/>
        <v>3335.8</v>
      </c>
    </row>
    <row r="675" spans="1:44">
      <c r="A675" s="44">
        <v>622</v>
      </c>
      <c r="B675" s="32">
        <v>0.17186145046450674</v>
      </c>
      <c r="C675" s="32">
        <f t="shared" si="125"/>
        <v>140</v>
      </c>
      <c r="D675" t="str">
        <f>LOOKUP(B675,'Info Sheet'!$L$2:$L$3,'Info Sheet'!$J$2:$J$3)</f>
        <v>Rainy, p</v>
      </c>
      <c r="E675">
        <f>IF(D675='Info Sheet'!$J$3,'Info Sheet'!$M$3,'Info Sheet'!$M$2)</f>
        <v>0.7</v>
      </c>
      <c r="F675">
        <f>ROUNDDOWN(IF((C675*E675)&gt;'Info Sheet'!$B$21,'Info Sheet'!$B$21,(C675*E675)),0)</f>
        <v>98</v>
      </c>
      <c r="G675">
        <f t="shared" si="128"/>
        <v>2239.3000000000002</v>
      </c>
      <c r="H675">
        <f t="shared" si="117"/>
        <v>1279.3000000000002</v>
      </c>
      <c r="M675" s="44">
        <v>622</v>
      </c>
      <c r="N675" s="32">
        <v>0.27752778264696665</v>
      </c>
      <c r="O675" s="32">
        <f t="shared" si="118"/>
        <v>161</v>
      </c>
      <c r="P675" t="str">
        <f>LOOKUP(N675,'Info Sheet'!$L$2:$L$3,'Info Sheet'!$J$2:$J$3)</f>
        <v>Rainy, p</v>
      </c>
      <c r="Q675">
        <f>IF(P675='Info Sheet'!$J$3,'Info Sheet'!$M$3,'Info Sheet'!$M$2)</f>
        <v>0.7</v>
      </c>
      <c r="R675">
        <f>ROUNDDOWN(IF((O675*Q675)&gt;'Info Sheet'!$B$21,'Info Sheet'!$B$21,(O675*Q675)),0)</f>
        <v>112</v>
      </c>
      <c r="S675">
        <f t="shared" si="119"/>
        <v>2559.2000000000003</v>
      </c>
      <c r="T675">
        <f t="shared" si="120"/>
        <v>1599.2000000000003</v>
      </c>
      <c r="Y675" s="44">
        <v>622</v>
      </c>
      <c r="Z675" s="32">
        <v>0.9117352989732237</v>
      </c>
      <c r="AA675" s="32">
        <f t="shared" si="126"/>
        <v>210</v>
      </c>
      <c r="AB675" t="str">
        <f>LOOKUP(Z675,'Info Sheet'!$L$2:$L$3,'Info Sheet'!$J$2:$J$3)</f>
        <v>Non-Rainy</v>
      </c>
      <c r="AC675">
        <f>IF(AB675='Info Sheet'!$J$3,'Info Sheet'!$M$3,'Info Sheet'!$M$2)</f>
        <v>1</v>
      </c>
      <c r="AD675">
        <f>ROUNDDOWN(IF((AA675*AC675)&gt;'Info Sheet'!$B$21,'Info Sheet'!$B$21,(AA675*AC675)),0)</f>
        <v>188</v>
      </c>
      <c r="AE675">
        <f t="shared" si="121"/>
        <v>4295.8</v>
      </c>
      <c r="AF675">
        <f t="shared" si="122"/>
        <v>3335.8</v>
      </c>
      <c r="AK675" s="44">
        <v>622</v>
      </c>
      <c r="AL675" s="51">
        <v>4.1947749999999999E-2</v>
      </c>
      <c r="AM675" s="32">
        <f t="shared" si="127"/>
        <v>137</v>
      </c>
      <c r="AN675" t="str">
        <f>LOOKUP(AL675,'Info Sheet'!$L$2:$L$3,'Info Sheet'!$J$2:$J$3)</f>
        <v>Rainy, p</v>
      </c>
      <c r="AO675">
        <f>IF(AN675='Info Sheet'!$J$3,'Info Sheet'!$M$3,'Info Sheet'!$M$2)</f>
        <v>0.7</v>
      </c>
      <c r="AP675">
        <f>ROUNDDOWN(IF((AM675*AO675)&gt;'Info Sheet'!$B$21,'Info Sheet'!$B$21,(AM675*AO675)),0)</f>
        <v>95</v>
      </c>
      <c r="AQ675">
        <f t="shared" si="123"/>
        <v>2170.75</v>
      </c>
      <c r="AR675">
        <f t="shared" si="124"/>
        <v>1210.75</v>
      </c>
    </row>
    <row r="676" spans="1:44">
      <c r="A676" s="44">
        <v>623</v>
      </c>
      <c r="B676" s="32">
        <v>0.46492632042867044</v>
      </c>
      <c r="C676" s="32">
        <f t="shared" si="125"/>
        <v>154</v>
      </c>
      <c r="D676" t="str">
        <f>LOOKUP(B676,'Info Sheet'!$L$2:$L$3,'Info Sheet'!$J$2:$J$3)</f>
        <v>Non-Rainy</v>
      </c>
      <c r="E676">
        <f>IF(D676='Info Sheet'!$J$3,'Info Sheet'!$M$3,'Info Sheet'!$M$2)</f>
        <v>1</v>
      </c>
      <c r="F676">
        <f>ROUNDDOWN(IF((C676*E676)&gt;'Info Sheet'!$B$21,'Info Sheet'!$B$21,(C676*E676)),0)</f>
        <v>154</v>
      </c>
      <c r="G676">
        <f t="shared" si="128"/>
        <v>3518.9</v>
      </c>
      <c r="H676">
        <f t="shared" si="117"/>
        <v>2558.9</v>
      </c>
      <c r="M676" s="44">
        <v>623</v>
      </c>
      <c r="N676" s="32">
        <v>0.95706647394033117</v>
      </c>
      <c r="O676" s="32">
        <f t="shared" si="118"/>
        <v>199</v>
      </c>
      <c r="P676" t="str">
        <f>LOOKUP(N676,'Info Sheet'!$L$2:$L$3,'Info Sheet'!$J$2:$J$3)</f>
        <v>Non-Rainy</v>
      </c>
      <c r="Q676">
        <f>IF(P676='Info Sheet'!$J$3,'Info Sheet'!$M$3,'Info Sheet'!$M$2)</f>
        <v>1</v>
      </c>
      <c r="R676">
        <f>ROUNDDOWN(IF((O676*Q676)&gt;'Info Sheet'!$B$21,'Info Sheet'!$B$21,(O676*Q676)),0)</f>
        <v>188</v>
      </c>
      <c r="S676">
        <f t="shared" si="119"/>
        <v>4295.8</v>
      </c>
      <c r="T676">
        <f t="shared" si="120"/>
        <v>3335.8</v>
      </c>
      <c r="Y676" s="44">
        <v>623</v>
      </c>
      <c r="Z676" s="32">
        <v>0.98361907273972371</v>
      </c>
      <c r="AA676" s="32">
        <f t="shared" si="126"/>
        <v>224</v>
      </c>
      <c r="AB676" t="str">
        <f>LOOKUP(Z676,'Info Sheet'!$L$2:$L$3,'Info Sheet'!$J$2:$J$3)</f>
        <v>Non-Rainy</v>
      </c>
      <c r="AC676">
        <f>IF(AB676='Info Sheet'!$J$3,'Info Sheet'!$M$3,'Info Sheet'!$M$2)</f>
        <v>1</v>
      </c>
      <c r="AD676">
        <f>ROUNDDOWN(IF((AA676*AC676)&gt;'Info Sheet'!$B$21,'Info Sheet'!$B$21,(AA676*AC676)),0)</f>
        <v>188</v>
      </c>
      <c r="AE676">
        <f t="shared" si="121"/>
        <v>4295.8</v>
      </c>
      <c r="AF676">
        <f t="shared" si="122"/>
        <v>3335.8</v>
      </c>
      <c r="AK676" s="44">
        <v>623</v>
      </c>
      <c r="AL676" s="51">
        <v>0.71643855999999995</v>
      </c>
      <c r="AM676" s="32">
        <f t="shared" si="127"/>
        <v>175</v>
      </c>
      <c r="AN676" t="str">
        <f>LOOKUP(AL676,'Info Sheet'!$L$2:$L$3,'Info Sheet'!$J$2:$J$3)</f>
        <v>Non-Rainy</v>
      </c>
      <c r="AO676">
        <f>IF(AN676='Info Sheet'!$J$3,'Info Sheet'!$M$3,'Info Sheet'!$M$2)</f>
        <v>1</v>
      </c>
      <c r="AP676">
        <f>ROUNDDOWN(IF((AM676*AO676)&gt;'Info Sheet'!$B$21,'Info Sheet'!$B$21,(AM676*AO676)),0)</f>
        <v>175</v>
      </c>
      <c r="AQ676">
        <f t="shared" si="123"/>
        <v>3998.7500000000005</v>
      </c>
      <c r="AR676">
        <f t="shared" si="124"/>
        <v>3038.7500000000005</v>
      </c>
    </row>
    <row r="677" spans="1:44">
      <c r="A677" s="44">
        <v>624</v>
      </c>
      <c r="B677" s="32">
        <v>2.6083356991184359E-2</v>
      </c>
      <c r="C677" s="32">
        <f t="shared" si="125"/>
        <v>124</v>
      </c>
      <c r="D677" t="str">
        <f>LOOKUP(B677,'Info Sheet'!$L$2:$L$3,'Info Sheet'!$J$2:$J$3)</f>
        <v>Rainy, p</v>
      </c>
      <c r="E677">
        <f>IF(D677='Info Sheet'!$J$3,'Info Sheet'!$M$3,'Info Sheet'!$M$2)</f>
        <v>0.7</v>
      </c>
      <c r="F677">
        <f>ROUNDDOWN(IF((C677*E677)&gt;'Info Sheet'!$B$21,'Info Sheet'!$B$21,(C677*E677)),0)</f>
        <v>86</v>
      </c>
      <c r="G677">
        <f t="shared" si="128"/>
        <v>1965.1000000000001</v>
      </c>
      <c r="H677">
        <f t="shared" si="117"/>
        <v>1005.1000000000001</v>
      </c>
      <c r="M677" s="44">
        <v>624</v>
      </c>
      <c r="N677" s="32">
        <v>8.0243350253427881E-2</v>
      </c>
      <c r="O677" s="32">
        <f t="shared" si="118"/>
        <v>147</v>
      </c>
      <c r="P677" t="str">
        <f>LOOKUP(N677,'Info Sheet'!$L$2:$L$3,'Info Sheet'!$J$2:$J$3)</f>
        <v>Rainy, p</v>
      </c>
      <c r="Q677">
        <f>IF(P677='Info Sheet'!$J$3,'Info Sheet'!$M$3,'Info Sheet'!$M$2)</f>
        <v>0.7</v>
      </c>
      <c r="R677">
        <f>ROUNDDOWN(IF((O677*Q677)&gt;'Info Sheet'!$B$21,'Info Sheet'!$B$21,(O677*Q677)),0)</f>
        <v>102</v>
      </c>
      <c r="S677">
        <f t="shared" si="119"/>
        <v>2330.7000000000003</v>
      </c>
      <c r="T677">
        <f t="shared" si="120"/>
        <v>1370.7000000000003</v>
      </c>
      <c r="Y677" s="44">
        <v>624</v>
      </c>
      <c r="Z677" s="32">
        <v>0.79962791905661834</v>
      </c>
      <c r="AA677" s="32">
        <f t="shared" si="126"/>
        <v>201</v>
      </c>
      <c r="AB677" t="str">
        <f>LOOKUP(Z677,'Info Sheet'!$L$2:$L$3,'Info Sheet'!$J$2:$J$3)</f>
        <v>Non-Rainy</v>
      </c>
      <c r="AC677">
        <f>IF(AB677='Info Sheet'!$J$3,'Info Sheet'!$M$3,'Info Sheet'!$M$2)</f>
        <v>1</v>
      </c>
      <c r="AD677">
        <f>ROUNDDOWN(IF((AA677*AC677)&gt;'Info Sheet'!$B$21,'Info Sheet'!$B$21,(AA677*AC677)),0)</f>
        <v>188</v>
      </c>
      <c r="AE677">
        <f t="shared" si="121"/>
        <v>4295.8</v>
      </c>
      <c r="AF677">
        <f t="shared" si="122"/>
        <v>3335.8</v>
      </c>
      <c r="AK677" s="44">
        <v>624</v>
      </c>
      <c r="AL677" s="51">
        <v>0.64820654</v>
      </c>
      <c r="AM677" s="32">
        <f t="shared" si="127"/>
        <v>172</v>
      </c>
      <c r="AN677" t="str">
        <f>LOOKUP(AL677,'Info Sheet'!$L$2:$L$3,'Info Sheet'!$J$2:$J$3)</f>
        <v>Non-Rainy</v>
      </c>
      <c r="AO677">
        <f>IF(AN677='Info Sheet'!$J$3,'Info Sheet'!$M$3,'Info Sheet'!$M$2)</f>
        <v>1</v>
      </c>
      <c r="AP677">
        <f>ROUNDDOWN(IF((AM677*AO677)&gt;'Info Sheet'!$B$21,'Info Sheet'!$B$21,(AM677*AO677)),0)</f>
        <v>172</v>
      </c>
      <c r="AQ677">
        <f t="shared" si="123"/>
        <v>3930.2000000000003</v>
      </c>
      <c r="AR677">
        <f t="shared" si="124"/>
        <v>2970.2000000000003</v>
      </c>
    </row>
    <row r="678" spans="1:44">
      <c r="A678" s="44">
        <v>625</v>
      </c>
      <c r="B678" s="32">
        <v>0.21671374789785491</v>
      </c>
      <c r="C678" s="32">
        <f t="shared" si="125"/>
        <v>143</v>
      </c>
      <c r="D678" t="str">
        <f>LOOKUP(B678,'Info Sheet'!$L$2:$L$3,'Info Sheet'!$J$2:$J$3)</f>
        <v>Rainy, p</v>
      </c>
      <c r="E678">
        <f>IF(D678='Info Sheet'!$J$3,'Info Sheet'!$M$3,'Info Sheet'!$M$2)</f>
        <v>0.7</v>
      </c>
      <c r="F678">
        <f>ROUNDDOWN(IF((C678*E678)&gt;'Info Sheet'!$B$21,'Info Sheet'!$B$21,(C678*E678)),0)</f>
        <v>100</v>
      </c>
      <c r="G678">
        <f t="shared" si="128"/>
        <v>2285</v>
      </c>
      <c r="H678">
        <f t="shared" si="117"/>
        <v>1325</v>
      </c>
      <c r="M678" s="44">
        <v>625</v>
      </c>
      <c r="N678" s="32">
        <v>0.92196307151030921</v>
      </c>
      <c r="O678" s="32">
        <f t="shared" si="118"/>
        <v>194</v>
      </c>
      <c r="P678" t="str">
        <f>LOOKUP(N678,'Info Sheet'!$L$2:$L$3,'Info Sheet'!$J$2:$J$3)</f>
        <v>Non-Rainy</v>
      </c>
      <c r="Q678">
        <f>IF(P678='Info Sheet'!$J$3,'Info Sheet'!$M$3,'Info Sheet'!$M$2)</f>
        <v>1</v>
      </c>
      <c r="R678">
        <f>ROUNDDOWN(IF((O678*Q678)&gt;'Info Sheet'!$B$21,'Info Sheet'!$B$21,(O678*Q678)),0)</f>
        <v>188</v>
      </c>
      <c r="S678">
        <f t="shared" si="119"/>
        <v>4295.8</v>
      </c>
      <c r="T678">
        <f t="shared" si="120"/>
        <v>3335.8</v>
      </c>
      <c r="Y678" s="44">
        <v>625</v>
      </c>
      <c r="Z678" s="32">
        <v>0.85790866023193557</v>
      </c>
      <c r="AA678" s="32">
        <f t="shared" si="126"/>
        <v>205</v>
      </c>
      <c r="AB678" t="str">
        <f>LOOKUP(Z678,'Info Sheet'!$L$2:$L$3,'Info Sheet'!$J$2:$J$3)</f>
        <v>Non-Rainy</v>
      </c>
      <c r="AC678">
        <f>IF(AB678='Info Sheet'!$J$3,'Info Sheet'!$M$3,'Info Sheet'!$M$2)</f>
        <v>1</v>
      </c>
      <c r="AD678">
        <f>ROUNDDOWN(IF((AA678*AC678)&gt;'Info Sheet'!$B$21,'Info Sheet'!$B$21,(AA678*AC678)),0)</f>
        <v>188</v>
      </c>
      <c r="AE678">
        <f t="shared" si="121"/>
        <v>4295.8</v>
      </c>
      <c r="AF678">
        <f t="shared" si="122"/>
        <v>3335.8</v>
      </c>
      <c r="AK678" s="44">
        <v>625</v>
      </c>
      <c r="AL678" s="51">
        <v>0.24706620000000001</v>
      </c>
      <c r="AM678" s="32">
        <f t="shared" si="127"/>
        <v>155</v>
      </c>
      <c r="AN678" t="str">
        <f>LOOKUP(AL678,'Info Sheet'!$L$2:$L$3,'Info Sheet'!$J$2:$J$3)</f>
        <v>Rainy, p</v>
      </c>
      <c r="AO678">
        <f>IF(AN678='Info Sheet'!$J$3,'Info Sheet'!$M$3,'Info Sheet'!$M$2)</f>
        <v>0.7</v>
      </c>
      <c r="AP678">
        <f>ROUNDDOWN(IF((AM678*AO678)&gt;'Info Sheet'!$B$21,'Info Sheet'!$B$21,(AM678*AO678)),0)</f>
        <v>108</v>
      </c>
      <c r="AQ678">
        <f t="shared" si="123"/>
        <v>2467.8000000000002</v>
      </c>
      <c r="AR678">
        <f t="shared" si="124"/>
        <v>1507.8000000000002</v>
      </c>
    </row>
    <row r="679" spans="1:44">
      <c r="A679" s="44">
        <v>626</v>
      </c>
      <c r="B679" s="32">
        <v>0.15283619470048326</v>
      </c>
      <c r="C679" s="32">
        <f t="shared" si="125"/>
        <v>139</v>
      </c>
      <c r="D679" t="str">
        <f>LOOKUP(B679,'Info Sheet'!$L$2:$L$3,'Info Sheet'!$J$2:$J$3)</f>
        <v>Rainy, p</v>
      </c>
      <c r="E679">
        <f>IF(D679='Info Sheet'!$J$3,'Info Sheet'!$M$3,'Info Sheet'!$M$2)</f>
        <v>0.7</v>
      </c>
      <c r="F679">
        <f>ROUNDDOWN(IF((C679*E679)&gt;'Info Sheet'!$B$21,'Info Sheet'!$B$21,(C679*E679)),0)</f>
        <v>97</v>
      </c>
      <c r="G679">
        <f t="shared" si="128"/>
        <v>2216.4500000000003</v>
      </c>
      <c r="H679">
        <f t="shared" si="117"/>
        <v>1256.4500000000003</v>
      </c>
      <c r="M679" s="44">
        <v>626</v>
      </c>
      <c r="N679" s="32">
        <v>0.29737735469547677</v>
      </c>
      <c r="O679" s="32">
        <f t="shared" si="118"/>
        <v>162</v>
      </c>
      <c r="P679" t="str">
        <f>LOOKUP(N679,'Info Sheet'!$L$2:$L$3,'Info Sheet'!$J$2:$J$3)</f>
        <v>Rainy, p</v>
      </c>
      <c r="Q679">
        <f>IF(P679='Info Sheet'!$J$3,'Info Sheet'!$M$3,'Info Sheet'!$M$2)</f>
        <v>0.7</v>
      </c>
      <c r="R679">
        <f>ROUNDDOWN(IF((O679*Q679)&gt;'Info Sheet'!$B$21,'Info Sheet'!$B$21,(O679*Q679)),0)</f>
        <v>113</v>
      </c>
      <c r="S679">
        <f t="shared" si="119"/>
        <v>2582.0500000000002</v>
      </c>
      <c r="T679">
        <f t="shared" si="120"/>
        <v>1622.0500000000002</v>
      </c>
      <c r="Y679" s="44">
        <v>626</v>
      </c>
      <c r="Z679" s="32">
        <v>7.4617659979618556E-2</v>
      </c>
      <c r="AA679" s="32">
        <f t="shared" si="126"/>
        <v>160</v>
      </c>
      <c r="AB679" t="str">
        <f>LOOKUP(Z679,'Info Sheet'!$L$2:$L$3,'Info Sheet'!$J$2:$J$3)</f>
        <v>Rainy, p</v>
      </c>
      <c r="AC679">
        <f>IF(AB679='Info Sheet'!$J$3,'Info Sheet'!$M$3,'Info Sheet'!$M$2)</f>
        <v>0.7</v>
      </c>
      <c r="AD679">
        <f>ROUNDDOWN(IF((AA679*AC679)&gt;'Info Sheet'!$B$21,'Info Sheet'!$B$21,(AA679*AC679)),0)</f>
        <v>112</v>
      </c>
      <c r="AE679">
        <f t="shared" si="121"/>
        <v>2559.2000000000003</v>
      </c>
      <c r="AF679">
        <f t="shared" si="122"/>
        <v>1599.2000000000003</v>
      </c>
      <c r="AK679" s="44">
        <v>626</v>
      </c>
      <c r="AL679" s="51">
        <v>0.56550065000000005</v>
      </c>
      <c r="AM679" s="32">
        <f t="shared" si="127"/>
        <v>169</v>
      </c>
      <c r="AN679" t="str">
        <f>LOOKUP(AL679,'Info Sheet'!$L$2:$L$3,'Info Sheet'!$J$2:$J$3)</f>
        <v>Non-Rainy</v>
      </c>
      <c r="AO679">
        <f>IF(AN679='Info Sheet'!$J$3,'Info Sheet'!$M$3,'Info Sheet'!$M$2)</f>
        <v>1</v>
      </c>
      <c r="AP679">
        <f>ROUNDDOWN(IF((AM679*AO679)&gt;'Info Sheet'!$B$21,'Info Sheet'!$B$21,(AM679*AO679)),0)</f>
        <v>169</v>
      </c>
      <c r="AQ679">
        <f t="shared" si="123"/>
        <v>3861.65</v>
      </c>
      <c r="AR679">
        <f t="shared" si="124"/>
        <v>2901.65</v>
      </c>
    </row>
    <row r="680" spans="1:44">
      <c r="A680" s="44">
        <v>627</v>
      </c>
      <c r="B680" s="32">
        <v>0.3503212105092226</v>
      </c>
      <c r="C680" s="32">
        <f t="shared" si="125"/>
        <v>149</v>
      </c>
      <c r="D680" t="str">
        <f>LOOKUP(B680,'Info Sheet'!$L$2:$L$3,'Info Sheet'!$J$2:$J$3)</f>
        <v>Rainy, p</v>
      </c>
      <c r="E680">
        <f>IF(D680='Info Sheet'!$J$3,'Info Sheet'!$M$3,'Info Sheet'!$M$2)</f>
        <v>0.7</v>
      </c>
      <c r="F680">
        <f>ROUNDDOWN(IF((C680*E680)&gt;'Info Sheet'!$B$21,'Info Sheet'!$B$21,(C680*E680)),0)</f>
        <v>104</v>
      </c>
      <c r="G680">
        <f t="shared" si="128"/>
        <v>2376.4</v>
      </c>
      <c r="H680">
        <f t="shared" si="117"/>
        <v>1416.4</v>
      </c>
      <c r="M680" s="44">
        <v>627</v>
      </c>
      <c r="N680" s="32">
        <v>0.83981272010510577</v>
      </c>
      <c r="O680" s="32">
        <f t="shared" si="118"/>
        <v>187</v>
      </c>
      <c r="P680" t="str">
        <f>LOOKUP(N680,'Info Sheet'!$L$2:$L$3,'Info Sheet'!$J$2:$J$3)</f>
        <v>Non-Rainy</v>
      </c>
      <c r="Q680">
        <f>IF(P680='Info Sheet'!$J$3,'Info Sheet'!$M$3,'Info Sheet'!$M$2)</f>
        <v>1</v>
      </c>
      <c r="R680">
        <f>ROUNDDOWN(IF((O680*Q680)&gt;'Info Sheet'!$B$21,'Info Sheet'!$B$21,(O680*Q680)),0)</f>
        <v>187</v>
      </c>
      <c r="S680">
        <f t="shared" si="119"/>
        <v>4272.95</v>
      </c>
      <c r="T680">
        <f t="shared" si="120"/>
        <v>3312.95</v>
      </c>
      <c r="Y680" s="44">
        <v>627</v>
      </c>
      <c r="Z680" s="32">
        <v>0.44837688189962133</v>
      </c>
      <c r="AA680" s="32">
        <f t="shared" si="126"/>
        <v>184</v>
      </c>
      <c r="AB680" t="str">
        <f>LOOKUP(Z680,'Info Sheet'!$L$2:$L$3,'Info Sheet'!$J$2:$J$3)</f>
        <v>Non-Rainy</v>
      </c>
      <c r="AC680">
        <f>IF(AB680='Info Sheet'!$J$3,'Info Sheet'!$M$3,'Info Sheet'!$M$2)</f>
        <v>1</v>
      </c>
      <c r="AD680">
        <f>ROUNDDOWN(IF((AA680*AC680)&gt;'Info Sheet'!$B$21,'Info Sheet'!$B$21,(AA680*AC680)),0)</f>
        <v>184</v>
      </c>
      <c r="AE680">
        <f t="shared" si="121"/>
        <v>4204.4000000000005</v>
      </c>
      <c r="AF680">
        <f t="shared" si="122"/>
        <v>3244.4000000000005</v>
      </c>
      <c r="AK680" s="44">
        <v>627</v>
      </c>
      <c r="AL680" s="51">
        <v>0.27606414000000001</v>
      </c>
      <c r="AM680" s="32">
        <f t="shared" si="127"/>
        <v>156</v>
      </c>
      <c r="AN680" t="str">
        <f>LOOKUP(AL680,'Info Sheet'!$L$2:$L$3,'Info Sheet'!$J$2:$J$3)</f>
        <v>Rainy, p</v>
      </c>
      <c r="AO680">
        <f>IF(AN680='Info Sheet'!$J$3,'Info Sheet'!$M$3,'Info Sheet'!$M$2)</f>
        <v>0.7</v>
      </c>
      <c r="AP680">
        <f>ROUNDDOWN(IF((AM680*AO680)&gt;'Info Sheet'!$B$21,'Info Sheet'!$B$21,(AM680*AO680)),0)</f>
        <v>109</v>
      </c>
      <c r="AQ680">
        <f t="shared" si="123"/>
        <v>2490.65</v>
      </c>
      <c r="AR680">
        <f t="shared" si="124"/>
        <v>1530.65</v>
      </c>
    </row>
    <row r="681" spans="1:44">
      <c r="A681" s="44">
        <v>628</v>
      </c>
      <c r="B681" s="32">
        <v>0.49020728709331984</v>
      </c>
      <c r="C681" s="32">
        <f t="shared" si="125"/>
        <v>155</v>
      </c>
      <c r="D681" t="str">
        <f>LOOKUP(B681,'Info Sheet'!$L$2:$L$3,'Info Sheet'!$J$2:$J$3)</f>
        <v>Non-Rainy</v>
      </c>
      <c r="E681">
        <f>IF(D681='Info Sheet'!$J$3,'Info Sheet'!$M$3,'Info Sheet'!$M$2)</f>
        <v>1</v>
      </c>
      <c r="F681">
        <f>ROUNDDOWN(IF((C681*E681)&gt;'Info Sheet'!$B$21,'Info Sheet'!$B$21,(C681*E681)),0)</f>
        <v>155</v>
      </c>
      <c r="G681">
        <f t="shared" si="128"/>
        <v>3541.75</v>
      </c>
      <c r="H681">
        <f t="shared" si="117"/>
        <v>2581.75</v>
      </c>
      <c r="M681" s="44">
        <v>628</v>
      </c>
      <c r="N681" s="32">
        <v>0.3926056095307755</v>
      </c>
      <c r="O681" s="32">
        <f t="shared" si="118"/>
        <v>166</v>
      </c>
      <c r="P681" t="str">
        <f>LOOKUP(N681,'Info Sheet'!$L$2:$L$3,'Info Sheet'!$J$2:$J$3)</f>
        <v>Rainy, p</v>
      </c>
      <c r="Q681">
        <f>IF(P681='Info Sheet'!$J$3,'Info Sheet'!$M$3,'Info Sheet'!$M$2)</f>
        <v>0.7</v>
      </c>
      <c r="R681">
        <f>ROUNDDOWN(IF((O681*Q681)&gt;'Info Sheet'!$B$21,'Info Sheet'!$B$21,(O681*Q681)),0)</f>
        <v>116</v>
      </c>
      <c r="S681">
        <f t="shared" si="119"/>
        <v>2650.6000000000004</v>
      </c>
      <c r="T681">
        <f t="shared" si="120"/>
        <v>1690.6000000000004</v>
      </c>
      <c r="Y681" s="44">
        <v>628</v>
      </c>
      <c r="Z681" s="32">
        <v>0.75298966945828716</v>
      </c>
      <c r="AA681" s="32">
        <f t="shared" si="126"/>
        <v>198</v>
      </c>
      <c r="AB681" t="str">
        <f>LOOKUP(Z681,'Info Sheet'!$L$2:$L$3,'Info Sheet'!$J$2:$J$3)</f>
        <v>Non-Rainy</v>
      </c>
      <c r="AC681">
        <f>IF(AB681='Info Sheet'!$J$3,'Info Sheet'!$M$3,'Info Sheet'!$M$2)</f>
        <v>1</v>
      </c>
      <c r="AD681">
        <f>ROUNDDOWN(IF((AA681*AC681)&gt;'Info Sheet'!$B$21,'Info Sheet'!$B$21,(AA681*AC681)),0)</f>
        <v>188</v>
      </c>
      <c r="AE681">
        <f t="shared" si="121"/>
        <v>4295.8</v>
      </c>
      <c r="AF681">
        <f t="shared" si="122"/>
        <v>3335.8</v>
      </c>
      <c r="AK681" s="44">
        <v>628</v>
      </c>
      <c r="AL681" s="51">
        <v>0.75634151000000005</v>
      </c>
      <c r="AM681" s="32">
        <f t="shared" si="127"/>
        <v>177</v>
      </c>
      <c r="AN681" t="str">
        <f>LOOKUP(AL681,'Info Sheet'!$L$2:$L$3,'Info Sheet'!$J$2:$J$3)</f>
        <v>Non-Rainy</v>
      </c>
      <c r="AO681">
        <f>IF(AN681='Info Sheet'!$J$3,'Info Sheet'!$M$3,'Info Sheet'!$M$2)</f>
        <v>1</v>
      </c>
      <c r="AP681">
        <f>ROUNDDOWN(IF((AM681*AO681)&gt;'Info Sheet'!$B$21,'Info Sheet'!$B$21,(AM681*AO681)),0)</f>
        <v>177</v>
      </c>
      <c r="AQ681">
        <f t="shared" si="123"/>
        <v>4044.4500000000003</v>
      </c>
      <c r="AR681">
        <f t="shared" si="124"/>
        <v>3084.4500000000003</v>
      </c>
    </row>
    <row r="682" spans="1:44">
      <c r="A682" s="44">
        <v>629</v>
      </c>
      <c r="B682" s="32">
        <v>0.59008096442123004</v>
      </c>
      <c r="C682" s="32">
        <f t="shared" si="125"/>
        <v>159</v>
      </c>
      <c r="D682" t="str">
        <f>LOOKUP(B682,'Info Sheet'!$L$2:$L$3,'Info Sheet'!$J$2:$J$3)</f>
        <v>Non-Rainy</v>
      </c>
      <c r="E682">
        <f>IF(D682='Info Sheet'!$J$3,'Info Sheet'!$M$3,'Info Sheet'!$M$2)</f>
        <v>1</v>
      </c>
      <c r="F682">
        <f>ROUNDDOWN(IF((C682*E682)&gt;'Info Sheet'!$B$21,'Info Sheet'!$B$21,(C682*E682)),0)</f>
        <v>159</v>
      </c>
      <c r="G682">
        <f t="shared" si="128"/>
        <v>3633.15</v>
      </c>
      <c r="H682">
        <f t="shared" si="117"/>
        <v>2673.15</v>
      </c>
      <c r="M682" s="44">
        <v>629</v>
      </c>
      <c r="N682" s="32">
        <v>0.67901218236862126</v>
      </c>
      <c r="O682" s="32">
        <f t="shared" si="118"/>
        <v>178</v>
      </c>
      <c r="P682" t="str">
        <f>LOOKUP(N682,'Info Sheet'!$L$2:$L$3,'Info Sheet'!$J$2:$J$3)</f>
        <v>Non-Rainy</v>
      </c>
      <c r="Q682">
        <f>IF(P682='Info Sheet'!$J$3,'Info Sheet'!$M$3,'Info Sheet'!$M$2)</f>
        <v>1</v>
      </c>
      <c r="R682">
        <f>ROUNDDOWN(IF((O682*Q682)&gt;'Info Sheet'!$B$21,'Info Sheet'!$B$21,(O682*Q682)),0)</f>
        <v>178</v>
      </c>
      <c r="S682">
        <f t="shared" si="119"/>
        <v>4067.3</v>
      </c>
      <c r="T682">
        <f t="shared" si="120"/>
        <v>3107.3</v>
      </c>
      <c r="Y682" s="44">
        <v>629</v>
      </c>
      <c r="Z682" s="32">
        <v>0.46886467553352806</v>
      </c>
      <c r="AA682" s="32">
        <f t="shared" si="126"/>
        <v>185</v>
      </c>
      <c r="AB682" t="str">
        <f>LOOKUP(Z682,'Info Sheet'!$L$2:$L$3,'Info Sheet'!$J$2:$J$3)</f>
        <v>Non-Rainy</v>
      </c>
      <c r="AC682">
        <f>IF(AB682='Info Sheet'!$J$3,'Info Sheet'!$M$3,'Info Sheet'!$M$2)</f>
        <v>1</v>
      </c>
      <c r="AD682">
        <f>ROUNDDOWN(IF((AA682*AC682)&gt;'Info Sheet'!$B$21,'Info Sheet'!$B$21,(AA682*AC682)),0)</f>
        <v>185</v>
      </c>
      <c r="AE682">
        <f t="shared" si="121"/>
        <v>4227.25</v>
      </c>
      <c r="AF682">
        <f t="shared" si="122"/>
        <v>3267.25</v>
      </c>
      <c r="AK682" s="44">
        <v>629</v>
      </c>
      <c r="AL682" s="51">
        <v>0.60418446999999997</v>
      </c>
      <c r="AM682" s="32">
        <f t="shared" si="127"/>
        <v>170</v>
      </c>
      <c r="AN682" t="str">
        <f>LOOKUP(AL682,'Info Sheet'!$L$2:$L$3,'Info Sheet'!$J$2:$J$3)</f>
        <v>Non-Rainy</v>
      </c>
      <c r="AO682">
        <f>IF(AN682='Info Sheet'!$J$3,'Info Sheet'!$M$3,'Info Sheet'!$M$2)</f>
        <v>1</v>
      </c>
      <c r="AP682">
        <f>ROUNDDOWN(IF((AM682*AO682)&gt;'Info Sheet'!$B$21,'Info Sheet'!$B$21,(AM682*AO682)),0)</f>
        <v>170</v>
      </c>
      <c r="AQ682">
        <f t="shared" si="123"/>
        <v>3884.5000000000005</v>
      </c>
      <c r="AR682">
        <f t="shared" si="124"/>
        <v>2924.5000000000005</v>
      </c>
    </row>
    <row r="683" spans="1:44">
      <c r="A683" s="44">
        <v>630</v>
      </c>
      <c r="B683" s="32">
        <v>0.82409836598859454</v>
      </c>
      <c r="C683" s="32">
        <f t="shared" si="125"/>
        <v>170</v>
      </c>
      <c r="D683" t="str">
        <f>LOOKUP(B683,'Info Sheet'!$L$2:$L$3,'Info Sheet'!$J$2:$J$3)</f>
        <v>Non-Rainy</v>
      </c>
      <c r="E683">
        <f>IF(D683='Info Sheet'!$J$3,'Info Sheet'!$M$3,'Info Sheet'!$M$2)</f>
        <v>1</v>
      </c>
      <c r="F683">
        <f>ROUNDDOWN(IF((C683*E683)&gt;'Info Sheet'!$B$21,'Info Sheet'!$B$21,(C683*E683)),0)</f>
        <v>170</v>
      </c>
      <c r="G683">
        <f t="shared" si="128"/>
        <v>3884.5000000000005</v>
      </c>
      <c r="H683">
        <f t="shared" si="117"/>
        <v>2924.5000000000005</v>
      </c>
      <c r="M683" s="44">
        <v>630</v>
      </c>
      <c r="N683" s="32">
        <v>0.52127170081790486</v>
      </c>
      <c r="O683" s="32">
        <f t="shared" si="118"/>
        <v>172</v>
      </c>
      <c r="P683" t="str">
        <f>LOOKUP(N683,'Info Sheet'!$L$2:$L$3,'Info Sheet'!$J$2:$J$3)</f>
        <v>Non-Rainy</v>
      </c>
      <c r="Q683">
        <f>IF(P683='Info Sheet'!$J$3,'Info Sheet'!$M$3,'Info Sheet'!$M$2)</f>
        <v>1</v>
      </c>
      <c r="R683">
        <f>ROUNDDOWN(IF((O683*Q683)&gt;'Info Sheet'!$B$21,'Info Sheet'!$B$21,(O683*Q683)),0)</f>
        <v>172</v>
      </c>
      <c r="S683">
        <f t="shared" si="119"/>
        <v>3930.2000000000003</v>
      </c>
      <c r="T683">
        <f t="shared" si="120"/>
        <v>2970.2000000000003</v>
      </c>
      <c r="Y683" s="44">
        <v>630</v>
      </c>
      <c r="Z683" s="32">
        <v>0.64282232701279063</v>
      </c>
      <c r="AA683" s="32">
        <f t="shared" si="126"/>
        <v>192</v>
      </c>
      <c r="AB683" t="str">
        <f>LOOKUP(Z683,'Info Sheet'!$L$2:$L$3,'Info Sheet'!$J$2:$J$3)</f>
        <v>Non-Rainy</v>
      </c>
      <c r="AC683">
        <f>IF(AB683='Info Sheet'!$J$3,'Info Sheet'!$M$3,'Info Sheet'!$M$2)</f>
        <v>1</v>
      </c>
      <c r="AD683">
        <f>ROUNDDOWN(IF((AA683*AC683)&gt;'Info Sheet'!$B$21,'Info Sheet'!$B$21,(AA683*AC683)),0)</f>
        <v>188</v>
      </c>
      <c r="AE683">
        <f t="shared" si="121"/>
        <v>4295.8</v>
      </c>
      <c r="AF683">
        <f t="shared" si="122"/>
        <v>3335.8</v>
      </c>
      <c r="AK683" s="44">
        <v>630</v>
      </c>
      <c r="AL683" s="51">
        <v>0.28032765999999998</v>
      </c>
      <c r="AM683" s="32">
        <f t="shared" si="127"/>
        <v>156</v>
      </c>
      <c r="AN683" t="str">
        <f>LOOKUP(AL683,'Info Sheet'!$L$2:$L$3,'Info Sheet'!$J$2:$J$3)</f>
        <v>Rainy, p</v>
      </c>
      <c r="AO683">
        <f>IF(AN683='Info Sheet'!$J$3,'Info Sheet'!$M$3,'Info Sheet'!$M$2)</f>
        <v>0.7</v>
      </c>
      <c r="AP683">
        <f>ROUNDDOWN(IF((AM683*AO683)&gt;'Info Sheet'!$B$21,'Info Sheet'!$B$21,(AM683*AO683)),0)</f>
        <v>109</v>
      </c>
      <c r="AQ683">
        <f t="shared" si="123"/>
        <v>2490.65</v>
      </c>
      <c r="AR683">
        <f t="shared" si="124"/>
        <v>1530.65</v>
      </c>
    </row>
    <row r="684" spans="1:44">
      <c r="A684" s="44">
        <v>631</v>
      </c>
      <c r="B684" s="32">
        <v>0.47202487966723239</v>
      </c>
      <c r="C684" s="32">
        <f t="shared" si="125"/>
        <v>154</v>
      </c>
      <c r="D684" t="str">
        <f>LOOKUP(B684,'Info Sheet'!$L$2:$L$3,'Info Sheet'!$J$2:$J$3)</f>
        <v>Non-Rainy</v>
      </c>
      <c r="E684">
        <f>IF(D684='Info Sheet'!$J$3,'Info Sheet'!$M$3,'Info Sheet'!$M$2)</f>
        <v>1</v>
      </c>
      <c r="F684">
        <f>ROUNDDOWN(IF((C684*E684)&gt;'Info Sheet'!$B$21,'Info Sheet'!$B$21,(C684*E684)),0)</f>
        <v>154</v>
      </c>
      <c r="G684">
        <f t="shared" si="128"/>
        <v>3518.9</v>
      </c>
      <c r="H684">
        <f t="shared" si="117"/>
        <v>2558.9</v>
      </c>
      <c r="M684" s="44">
        <v>631</v>
      </c>
      <c r="N684" s="32">
        <v>0.40855962058661421</v>
      </c>
      <c r="O684" s="32">
        <f t="shared" si="118"/>
        <v>167</v>
      </c>
      <c r="P684" t="str">
        <f>LOOKUP(N684,'Info Sheet'!$L$2:$L$3,'Info Sheet'!$J$2:$J$3)</f>
        <v>Non-Rainy</v>
      </c>
      <c r="Q684">
        <f>IF(P684='Info Sheet'!$J$3,'Info Sheet'!$M$3,'Info Sheet'!$M$2)</f>
        <v>1</v>
      </c>
      <c r="R684">
        <f>ROUNDDOWN(IF((O684*Q684)&gt;'Info Sheet'!$B$21,'Info Sheet'!$B$21,(O684*Q684)),0)</f>
        <v>167</v>
      </c>
      <c r="S684">
        <f t="shared" si="119"/>
        <v>3815.9500000000003</v>
      </c>
      <c r="T684">
        <f t="shared" si="120"/>
        <v>2855.9500000000003</v>
      </c>
      <c r="Y684" s="44">
        <v>631</v>
      </c>
      <c r="Z684" s="32">
        <v>0.84948715953831566</v>
      </c>
      <c r="AA684" s="32">
        <f t="shared" si="126"/>
        <v>204</v>
      </c>
      <c r="AB684" t="str">
        <f>LOOKUP(Z684,'Info Sheet'!$L$2:$L$3,'Info Sheet'!$J$2:$J$3)</f>
        <v>Non-Rainy</v>
      </c>
      <c r="AC684">
        <f>IF(AB684='Info Sheet'!$J$3,'Info Sheet'!$M$3,'Info Sheet'!$M$2)</f>
        <v>1</v>
      </c>
      <c r="AD684">
        <f>ROUNDDOWN(IF((AA684*AC684)&gt;'Info Sheet'!$B$21,'Info Sheet'!$B$21,(AA684*AC684)),0)</f>
        <v>188</v>
      </c>
      <c r="AE684">
        <f t="shared" si="121"/>
        <v>4295.8</v>
      </c>
      <c r="AF684">
        <f t="shared" si="122"/>
        <v>3335.8</v>
      </c>
      <c r="AK684" s="44">
        <v>631</v>
      </c>
      <c r="AL684" s="51">
        <v>0.31575607</v>
      </c>
      <c r="AM684" s="32">
        <f t="shared" si="127"/>
        <v>158</v>
      </c>
      <c r="AN684" t="str">
        <f>LOOKUP(AL684,'Info Sheet'!$L$2:$L$3,'Info Sheet'!$J$2:$J$3)</f>
        <v>Rainy, p</v>
      </c>
      <c r="AO684">
        <f>IF(AN684='Info Sheet'!$J$3,'Info Sheet'!$M$3,'Info Sheet'!$M$2)</f>
        <v>0.7</v>
      </c>
      <c r="AP684">
        <f>ROUNDDOWN(IF((AM684*AO684)&gt;'Info Sheet'!$B$21,'Info Sheet'!$B$21,(AM684*AO684)),0)</f>
        <v>110</v>
      </c>
      <c r="AQ684">
        <f t="shared" si="123"/>
        <v>2513.5</v>
      </c>
      <c r="AR684">
        <f t="shared" si="124"/>
        <v>1553.5</v>
      </c>
    </row>
    <row r="685" spans="1:44">
      <c r="A685" s="44">
        <v>632</v>
      </c>
      <c r="B685" s="32">
        <v>0.3515011679215766</v>
      </c>
      <c r="C685" s="32">
        <f t="shared" si="125"/>
        <v>149</v>
      </c>
      <c r="D685" t="str">
        <f>LOOKUP(B685,'Info Sheet'!$L$2:$L$3,'Info Sheet'!$J$2:$J$3)</f>
        <v>Rainy, p</v>
      </c>
      <c r="E685">
        <f>IF(D685='Info Sheet'!$J$3,'Info Sheet'!$M$3,'Info Sheet'!$M$2)</f>
        <v>0.7</v>
      </c>
      <c r="F685">
        <f>ROUNDDOWN(IF((C685*E685)&gt;'Info Sheet'!$B$21,'Info Sheet'!$B$21,(C685*E685)),0)</f>
        <v>104</v>
      </c>
      <c r="G685">
        <f t="shared" si="128"/>
        <v>2376.4</v>
      </c>
      <c r="H685">
        <f t="shared" si="117"/>
        <v>1416.4</v>
      </c>
      <c r="M685" s="44">
        <v>632</v>
      </c>
      <c r="N685" s="32">
        <v>7.3365272319432906E-2</v>
      </c>
      <c r="O685" s="32">
        <f t="shared" si="118"/>
        <v>147</v>
      </c>
      <c r="P685" t="str">
        <f>LOOKUP(N685,'Info Sheet'!$L$2:$L$3,'Info Sheet'!$J$2:$J$3)</f>
        <v>Rainy, p</v>
      </c>
      <c r="Q685">
        <f>IF(P685='Info Sheet'!$J$3,'Info Sheet'!$M$3,'Info Sheet'!$M$2)</f>
        <v>0.7</v>
      </c>
      <c r="R685">
        <f>ROUNDDOWN(IF((O685*Q685)&gt;'Info Sheet'!$B$21,'Info Sheet'!$B$21,(O685*Q685)),0)</f>
        <v>102</v>
      </c>
      <c r="S685">
        <f t="shared" si="119"/>
        <v>2330.7000000000003</v>
      </c>
      <c r="T685">
        <f t="shared" si="120"/>
        <v>1370.7000000000003</v>
      </c>
      <c r="Y685" s="44">
        <v>632</v>
      </c>
      <c r="Z685" s="32">
        <v>0.81945285960373093</v>
      </c>
      <c r="AA685" s="32">
        <f t="shared" si="126"/>
        <v>202</v>
      </c>
      <c r="AB685" t="str">
        <f>LOOKUP(Z685,'Info Sheet'!$L$2:$L$3,'Info Sheet'!$J$2:$J$3)</f>
        <v>Non-Rainy</v>
      </c>
      <c r="AC685">
        <f>IF(AB685='Info Sheet'!$J$3,'Info Sheet'!$M$3,'Info Sheet'!$M$2)</f>
        <v>1</v>
      </c>
      <c r="AD685">
        <f>ROUNDDOWN(IF((AA685*AC685)&gt;'Info Sheet'!$B$21,'Info Sheet'!$B$21,(AA685*AC685)),0)</f>
        <v>188</v>
      </c>
      <c r="AE685">
        <f t="shared" si="121"/>
        <v>4295.8</v>
      </c>
      <c r="AF685">
        <f t="shared" si="122"/>
        <v>3335.8</v>
      </c>
      <c r="AK685" s="44">
        <v>632</v>
      </c>
      <c r="AL685" s="51">
        <v>0.35016464000000003</v>
      </c>
      <c r="AM685" s="32">
        <f t="shared" si="127"/>
        <v>160</v>
      </c>
      <c r="AN685" t="str">
        <f>LOOKUP(AL685,'Info Sheet'!$L$2:$L$3,'Info Sheet'!$J$2:$J$3)</f>
        <v>Rainy, p</v>
      </c>
      <c r="AO685">
        <f>IF(AN685='Info Sheet'!$J$3,'Info Sheet'!$M$3,'Info Sheet'!$M$2)</f>
        <v>0.7</v>
      </c>
      <c r="AP685">
        <f>ROUNDDOWN(IF((AM685*AO685)&gt;'Info Sheet'!$B$21,'Info Sheet'!$B$21,(AM685*AO685)),0)</f>
        <v>112</v>
      </c>
      <c r="AQ685">
        <f t="shared" si="123"/>
        <v>2559.2000000000003</v>
      </c>
      <c r="AR685">
        <f t="shared" si="124"/>
        <v>1599.2000000000003</v>
      </c>
    </row>
    <row r="686" spans="1:44">
      <c r="A686" s="44">
        <v>633</v>
      </c>
      <c r="B686" s="32">
        <v>0.51854107595213217</v>
      </c>
      <c r="C686" s="32">
        <f t="shared" si="125"/>
        <v>156</v>
      </c>
      <c r="D686" t="str">
        <f>LOOKUP(B686,'Info Sheet'!$L$2:$L$3,'Info Sheet'!$J$2:$J$3)</f>
        <v>Non-Rainy</v>
      </c>
      <c r="E686">
        <f>IF(D686='Info Sheet'!$J$3,'Info Sheet'!$M$3,'Info Sheet'!$M$2)</f>
        <v>1</v>
      </c>
      <c r="F686">
        <f>ROUNDDOWN(IF((C686*E686)&gt;'Info Sheet'!$B$21,'Info Sheet'!$B$21,(C686*E686)),0)</f>
        <v>156</v>
      </c>
      <c r="G686">
        <f t="shared" si="128"/>
        <v>3564.6000000000004</v>
      </c>
      <c r="H686">
        <f t="shared" si="117"/>
        <v>2604.6000000000004</v>
      </c>
      <c r="M686" s="44">
        <v>633</v>
      </c>
      <c r="N686" s="32">
        <v>0.22863235270165361</v>
      </c>
      <c r="O686" s="32">
        <f t="shared" si="118"/>
        <v>158</v>
      </c>
      <c r="P686" t="str">
        <f>LOOKUP(N686,'Info Sheet'!$L$2:$L$3,'Info Sheet'!$J$2:$J$3)</f>
        <v>Rainy, p</v>
      </c>
      <c r="Q686">
        <f>IF(P686='Info Sheet'!$J$3,'Info Sheet'!$M$3,'Info Sheet'!$M$2)</f>
        <v>0.7</v>
      </c>
      <c r="R686">
        <f>ROUNDDOWN(IF((O686*Q686)&gt;'Info Sheet'!$B$21,'Info Sheet'!$B$21,(O686*Q686)),0)</f>
        <v>110</v>
      </c>
      <c r="S686">
        <f t="shared" si="119"/>
        <v>2513.5</v>
      </c>
      <c r="T686">
        <f t="shared" si="120"/>
        <v>1553.5</v>
      </c>
      <c r="Y686" s="44">
        <v>633</v>
      </c>
      <c r="Z686" s="32">
        <v>0.48791003206285355</v>
      </c>
      <c r="AA686" s="32">
        <f t="shared" si="126"/>
        <v>185</v>
      </c>
      <c r="AB686" t="str">
        <f>LOOKUP(Z686,'Info Sheet'!$L$2:$L$3,'Info Sheet'!$J$2:$J$3)</f>
        <v>Non-Rainy</v>
      </c>
      <c r="AC686">
        <f>IF(AB686='Info Sheet'!$J$3,'Info Sheet'!$M$3,'Info Sheet'!$M$2)</f>
        <v>1</v>
      </c>
      <c r="AD686">
        <f>ROUNDDOWN(IF((AA686*AC686)&gt;'Info Sheet'!$B$21,'Info Sheet'!$B$21,(AA686*AC686)),0)</f>
        <v>185</v>
      </c>
      <c r="AE686">
        <f t="shared" si="121"/>
        <v>4227.25</v>
      </c>
      <c r="AF686">
        <f t="shared" si="122"/>
        <v>3267.25</v>
      </c>
      <c r="AK686" s="44">
        <v>633</v>
      </c>
      <c r="AL686" s="51">
        <v>0.52448857999999998</v>
      </c>
      <c r="AM686" s="32">
        <f t="shared" si="127"/>
        <v>167</v>
      </c>
      <c r="AN686" t="str">
        <f>LOOKUP(AL686,'Info Sheet'!$L$2:$L$3,'Info Sheet'!$J$2:$J$3)</f>
        <v>Non-Rainy</v>
      </c>
      <c r="AO686">
        <f>IF(AN686='Info Sheet'!$J$3,'Info Sheet'!$M$3,'Info Sheet'!$M$2)</f>
        <v>1</v>
      </c>
      <c r="AP686">
        <f>ROUNDDOWN(IF((AM686*AO686)&gt;'Info Sheet'!$B$21,'Info Sheet'!$B$21,(AM686*AO686)),0)</f>
        <v>167</v>
      </c>
      <c r="AQ686">
        <f t="shared" si="123"/>
        <v>3815.9500000000003</v>
      </c>
      <c r="AR686">
        <f t="shared" si="124"/>
        <v>2855.9500000000003</v>
      </c>
    </row>
    <row r="687" spans="1:44">
      <c r="A687" s="44">
        <v>634</v>
      </c>
      <c r="B687" s="32">
        <v>0.22551692580989158</v>
      </c>
      <c r="C687" s="32">
        <f t="shared" si="125"/>
        <v>143</v>
      </c>
      <c r="D687" t="str">
        <f>LOOKUP(B687,'Info Sheet'!$L$2:$L$3,'Info Sheet'!$J$2:$J$3)</f>
        <v>Rainy, p</v>
      </c>
      <c r="E687">
        <f>IF(D687='Info Sheet'!$J$3,'Info Sheet'!$M$3,'Info Sheet'!$M$2)</f>
        <v>0.7</v>
      </c>
      <c r="F687">
        <f>ROUNDDOWN(IF((C687*E687)&gt;'Info Sheet'!$B$21,'Info Sheet'!$B$21,(C687*E687)),0)</f>
        <v>100</v>
      </c>
      <c r="G687">
        <f t="shared" si="128"/>
        <v>2285</v>
      </c>
      <c r="H687">
        <f t="shared" si="117"/>
        <v>1325</v>
      </c>
      <c r="M687" s="44">
        <v>634</v>
      </c>
      <c r="N687" s="32">
        <v>0.54298683620968835</v>
      </c>
      <c r="O687" s="32">
        <f t="shared" si="118"/>
        <v>172</v>
      </c>
      <c r="P687" t="str">
        <f>LOOKUP(N687,'Info Sheet'!$L$2:$L$3,'Info Sheet'!$J$2:$J$3)</f>
        <v>Non-Rainy</v>
      </c>
      <c r="Q687">
        <f>IF(P687='Info Sheet'!$J$3,'Info Sheet'!$M$3,'Info Sheet'!$M$2)</f>
        <v>1</v>
      </c>
      <c r="R687">
        <f>ROUNDDOWN(IF((O687*Q687)&gt;'Info Sheet'!$B$21,'Info Sheet'!$B$21,(O687*Q687)),0)</f>
        <v>172</v>
      </c>
      <c r="S687">
        <f t="shared" si="119"/>
        <v>3930.2000000000003</v>
      </c>
      <c r="T687">
        <f t="shared" si="120"/>
        <v>2970.2000000000003</v>
      </c>
      <c r="Y687" s="44">
        <v>634</v>
      </c>
      <c r="Z687" s="32">
        <v>4.6230056161594368E-2</v>
      </c>
      <c r="AA687" s="32">
        <f t="shared" si="126"/>
        <v>156</v>
      </c>
      <c r="AB687" t="str">
        <f>LOOKUP(Z687,'Info Sheet'!$L$2:$L$3,'Info Sheet'!$J$2:$J$3)</f>
        <v>Rainy, p</v>
      </c>
      <c r="AC687">
        <f>IF(AB687='Info Sheet'!$J$3,'Info Sheet'!$M$3,'Info Sheet'!$M$2)</f>
        <v>0.7</v>
      </c>
      <c r="AD687">
        <f>ROUNDDOWN(IF((AA687*AC687)&gt;'Info Sheet'!$B$21,'Info Sheet'!$B$21,(AA687*AC687)),0)</f>
        <v>109</v>
      </c>
      <c r="AE687">
        <f t="shared" si="121"/>
        <v>2490.65</v>
      </c>
      <c r="AF687">
        <f t="shared" si="122"/>
        <v>1530.65</v>
      </c>
      <c r="AK687" s="44">
        <v>634</v>
      </c>
      <c r="AL687" s="51">
        <v>0.51468747000000004</v>
      </c>
      <c r="AM687" s="32">
        <f t="shared" si="127"/>
        <v>167</v>
      </c>
      <c r="AN687" t="str">
        <f>LOOKUP(AL687,'Info Sheet'!$L$2:$L$3,'Info Sheet'!$J$2:$J$3)</f>
        <v>Non-Rainy</v>
      </c>
      <c r="AO687">
        <f>IF(AN687='Info Sheet'!$J$3,'Info Sheet'!$M$3,'Info Sheet'!$M$2)</f>
        <v>1</v>
      </c>
      <c r="AP687">
        <f>ROUNDDOWN(IF((AM687*AO687)&gt;'Info Sheet'!$B$21,'Info Sheet'!$B$21,(AM687*AO687)),0)</f>
        <v>167</v>
      </c>
      <c r="AQ687">
        <f t="shared" si="123"/>
        <v>3815.9500000000003</v>
      </c>
      <c r="AR687">
        <f t="shared" si="124"/>
        <v>2855.9500000000003</v>
      </c>
    </row>
    <row r="688" spans="1:44">
      <c r="A688" s="44">
        <v>635</v>
      </c>
      <c r="B688" s="32">
        <v>0.26443584029016565</v>
      </c>
      <c r="C688" s="32">
        <f t="shared" si="125"/>
        <v>145</v>
      </c>
      <c r="D688" t="str">
        <f>LOOKUP(B688,'Info Sheet'!$L$2:$L$3,'Info Sheet'!$J$2:$J$3)</f>
        <v>Rainy, p</v>
      </c>
      <c r="E688">
        <f>IF(D688='Info Sheet'!$J$3,'Info Sheet'!$M$3,'Info Sheet'!$M$2)</f>
        <v>0.7</v>
      </c>
      <c r="F688">
        <f>ROUNDDOWN(IF((C688*E688)&gt;'Info Sheet'!$B$21,'Info Sheet'!$B$21,(C688*E688)),0)</f>
        <v>101</v>
      </c>
      <c r="G688">
        <f t="shared" si="128"/>
        <v>2307.8500000000004</v>
      </c>
      <c r="H688">
        <f t="shared" si="117"/>
        <v>1347.8500000000004</v>
      </c>
      <c r="M688" s="44">
        <v>635</v>
      </c>
      <c r="N688" s="32">
        <v>0.46261755554849704</v>
      </c>
      <c r="O688" s="32">
        <f t="shared" si="118"/>
        <v>169</v>
      </c>
      <c r="P688" t="str">
        <f>LOOKUP(N688,'Info Sheet'!$L$2:$L$3,'Info Sheet'!$J$2:$J$3)</f>
        <v>Non-Rainy</v>
      </c>
      <c r="Q688">
        <f>IF(P688='Info Sheet'!$J$3,'Info Sheet'!$M$3,'Info Sheet'!$M$2)</f>
        <v>1</v>
      </c>
      <c r="R688">
        <f>ROUNDDOWN(IF((O688*Q688)&gt;'Info Sheet'!$B$21,'Info Sheet'!$B$21,(O688*Q688)),0)</f>
        <v>169</v>
      </c>
      <c r="S688">
        <f t="shared" si="119"/>
        <v>3861.65</v>
      </c>
      <c r="T688">
        <f t="shared" si="120"/>
        <v>2901.65</v>
      </c>
      <c r="Y688" s="44">
        <v>635</v>
      </c>
      <c r="Z688" s="32">
        <v>0.8873056935814756</v>
      </c>
      <c r="AA688" s="32">
        <f t="shared" si="126"/>
        <v>207</v>
      </c>
      <c r="AB688" t="str">
        <f>LOOKUP(Z688,'Info Sheet'!$L$2:$L$3,'Info Sheet'!$J$2:$J$3)</f>
        <v>Non-Rainy</v>
      </c>
      <c r="AC688">
        <f>IF(AB688='Info Sheet'!$J$3,'Info Sheet'!$M$3,'Info Sheet'!$M$2)</f>
        <v>1</v>
      </c>
      <c r="AD688">
        <f>ROUNDDOWN(IF((AA688*AC688)&gt;'Info Sheet'!$B$21,'Info Sheet'!$B$21,(AA688*AC688)),0)</f>
        <v>188</v>
      </c>
      <c r="AE688">
        <f t="shared" si="121"/>
        <v>4295.8</v>
      </c>
      <c r="AF688">
        <f t="shared" si="122"/>
        <v>3335.8</v>
      </c>
      <c r="AK688" s="44">
        <v>635</v>
      </c>
      <c r="AL688" s="51">
        <v>0.10529674</v>
      </c>
      <c r="AM688" s="32">
        <f t="shared" si="127"/>
        <v>145</v>
      </c>
      <c r="AN688" t="str">
        <f>LOOKUP(AL688,'Info Sheet'!$L$2:$L$3,'Info Sheet'!$J$2:$J$3)</f>
        <v>Rainy, p</v>
      </c>
      <c r="AO688">
        <f>IF(AN688='Info Sheet'!$J$3,'Info Sheet'!$M$3,'Info Sheet'!$M$2)</f>
        <v>0.7</v>
      </c>
      <c r="AP688">
        <f>ROUNDDOWN(IF((AM688*AO688)&gt;'Info Sheet'!$B$21,'Info Sheet'!$B$21,(AM688*AO688)),0)</f>
        <v>101</v>
      </c>
      <c r="AQ688">
        <f t="shared" si="123"/>
        <v>2307.8500000000004</v>
      </c>
      <c r="AR688">
        <f t="shared" si="124"/>
        <v>1347.8500000000004</v>
      </c>
    </row>
    <row r="689" spans="1:44">
      <c r="A689" s="44">
        <v>636</v>
      </c>
      <c r="B689" s="32">
        <v>0.40870724913192868</v>
      </c>
      <c r="C689" s="32">
        <f t="shared" si="125"/>
        <v>152</v>
      </c>
      <c r="D689" t="str">
        <f>LOOKUP(B689,'Info Sheet'!$L$2:$L$3,'Info Sheet'!$J$2:$J$3)</f>
        <v>Non-Rainy</v>
      </c>
      <c r="E689">
        <f>IF(D689='Info Sheet'!$J$3,'Info Sheet'!$M$3,'Info Sheet'!$M$2)</f>
        <v>1</v>
      </c>
      <c r="F689">
        <f>ROUNDDOWN(IF((C689*E689)&gt;'Info Sheet'!$B$21,'Info Sheet'!$B$21,(C689*E689)),0)</f>
        <v>152</v>
      </c>
      <c r="G689">
        <f t="shared" si="128"/>
        <v>3473.2000000000003</v>
      </c>
      <c r="H689">
        <f t="shared" si="117"/>
        <v>2513.2000000000003</v>
      </c>
      <c r="M689" s="44">
        <v>636</v>
      </c>
      <c r="N689" s="32">
        <v>0.62352912483914513</v>
      </c>
      <c r="O689" s="32">
        <f t="shared" si="118"/>
        <v>176</v>
      </c>
      <c r="P689" t="str">
        <f>LOOKUP(N689,'Info Sheet'!$L$2:$L$3,'Info Sheet'!$J$2:$J$3)</f>
        <v>Non-Rainy</v>
      </c>
      <c r="Q689">
        <f>IF(P689='Info Sheet'!$J$3,'Info Sheet'!$M$3,'Info Sheet'!$M$2)</f>
        <v>1</v>
      </c>
      <c r="R689">
        <f>ROUNDDOWN(IF((O689*Q689)&gt;'Info Sheet'!$B$21,'Info Sheet'!$B$21,(O689*Q689)),0)</f>
        <v>176</v>
      </c>
      <c r="S689">
        <f t="shared" si="119"/>
        <v>4021.6000000000004</v>
      </c>
      <c r="T689">
        <f t="shared" si="120"/>
        <v>3061.6000000000004</v>
      </c>
      <c r="Y689" s="44">
        <v>636</v>
      </c>
      <c r="Z689" s="32">
        <v>0.94941190057407987</v>
      </c>
      <c r="AA689" s="32">
        <f t="shared" si="126"/>
        <v>215</v>
      </c>
      <c r="AB689" t="str">
        <f>LOOKUP(Z689,'Info Sheet'!$L$2:$L$3,'Info Sheet'!$J$2:$J$3)</f>
        <v>Non-Rainy</v>
      </c>
      <c r="AC689">
        <f>IF(AB689='Info Sheet'!$J$3,'Info Sheet'!$M$3,'Info Sheet'!$M$2)</f>
        <v>1</v>
      </c>
      <c r="AD689">
        <f>ROUNDDOWN(IF((AA689*AC689)&gt;'Info Sheet'!$B$21,'Info Sheet'!$B$21,(AA689*AC689)),0)</f>
        <v>188</v>
      </c>
      <c r="AE689">
        <f t="shared" si="121"/>
        <v>4295.8</v>
      </c>
      <c r="AF689">
        <f t="shared" si="122"/>
        <v>3335.8</v>
      </c>
      <c r="AK689" s="44">
        <v>636</v>
      </c>
      <c r="AL689" s="51">
        <v>0.26664622999999998</v>
      </c>
      <c r="AM689" s="32">
        <f t="shared" si="127"/>
        <v>156</v>
      </c>
      <c r="AN689" t="str">
        <f>LOOKUP(AL689,'Info Sheet'!$L$2:$L$3,'Info Sheet'!$J$2:$J$3)</f>
        <v>Rainy, p</v>
      </c>
      <c r="AO689">
        <f>IF(AN689='Info Sheet'!$J$3,'Info Sheet'!$M$3,'Info Sheet'!$M$2)</f>
        <v>0.7</v>
      </c>
      <c r="AP689">
        <f>ROUNDDOWN(IF((AM689*AO689)&gt;'Info Sheet'!$B$21,'Info Sheet'!$B$21,(AM689*AO689)),0)</f>
        <v>109</v>
      </c>
      <c r="AQ689">
        <f t="shared" si="123"/>
        <v>2490.65</v>
      </c>
      <c r="AR689">
        <f t="shared" si="124"/>
        <v>1530.65</v>
      </c>
    </row>
    <row r="690" spans="1:44">
      <c r="A690" s="44">
        <v>637</v>
      </c>
      <c r="B690" s="32">
        <v>0.92954420751511968</v>
      </c>
      <c r="C690" s="32">
        <f t="shared" si="125"/>
        <v>179</v>
      </c>
      <c r="D690" t="str">
        <f>LOOKUP(B690,'Info Sheet'!$L$2:$L$3,'Info Sheet'!$J$2:$J$3)</f>
        <v>Non-Rainy</v>
      </c>
      <c r="E690">
        <f>IF(D690='Info Sheet'!$J$3,'Info Sheet'!$M$3,'Info Sheet'!$M$2)</f>
        <v>1</v>
      </c>
      <c r="F690">
        <f>ROUNDDOWN(IF((C690*E690)&gt;'Info Sheet'!$B$21,'Info Sheet'!$B$21,(C690*E690)),0)</f>
        <v>179</v>
      </c>
      <c r="G690">
        <f t="shared" si="128"/>
        <v>4090.15</v>
      </c>
      <c r="H690">
        <f t="shared" si="117"/>
        <v>3130.15</v>
      </c>
      <c r="M690" s="44">
        <v>637</v>
      </c>
      <c r="N690" s="32">
        <v>0.53942726334533442</v>
      </c>
      <c r="O690" s="32">
        <f t="shared" si="118"/>
        <v>172</v>
      </c>
      <c r="P690" t="str">
        <f>LOOKUP(N690,'Info Sheet'!$L$2:$L$3,'Info Sheet'!$J$2:$J$3)</f>
        <v>Non-Rainy</v>
      </c>
      <c r="Q690">
        <f>IF(P690='Info Sheet'!$J$3,'Info Sheet'!$M$3,'Info Sheet'!$M$2)</f>
        <v>1</v>
      </c>
      <c r="R690">
        <f>ROUNDDOWN(IF((O690*Q690)&gt;'Info Sheet'!$B$21,'Info Sheet'!$B$21,(O690*Q690)),0)</f>
        <v>172</v>
      </c>
      <c r="S690">
        <f t="shared" si="119"/>
        <v>3930.2000000000003</v>
      </c>
      <c r="T690">
        <f t="shared" si="120"/>
        <v>2970.2000000000003</v>
      </c>
      <c r="Y690" s="44">
        <v>637</v>
      </c>
      <c r="Z690" s="32">
        <v>0.81017034060270687</v>
      </c>
      <c r="AA690" s="32">
        <f t="shared" si="126"/>
        <v>201</v>
      </c>
      <c r="AB690" t="str">
        <f>LOOKUP(Z690,'Info Sheet'!$L$2:$L$3,'Info Sheet'!$J$2:$J$3)</f>
        <v>Non-Rainy</v>
      </c>
      <c r="AC690">
        <f>IF(AB690='Info Sheet'!$J$3,'Info Sheet'!$M$3,'Info Sheet'!$M$2)</f>
        <v>1</v>
      </c>
      <c r="AD690">
        <f>ROUNDDOWN(IF((AA690*AC690)&gt;'Info Sheet'!$B$21,'Info Sheet'!$B$21,(AA690*AC690)),0)</f>
        <v>188</v>
      </c>
      <c r="AE690">
        <f t="shared" si="121"/>
        <v>4295.8</v>
      </c>
      <c r="AF690">
        <f t="shared" si="122"/>
        <v>3335.8</v>
      </c>
      <c r="AK690" s="44">
        <v>637</v>
      </c>
      <c r="AL690" s="51">
        <v>9.8132330000000004E-2</v>
      </c>
      <c r="AM690" s="32">
        <f t="shared" si="127"/>
        <v>145</v>
      </c>
      <c r="AN690" t="str">
        <f>LOOKUP(AL690,'Info Sheet'!$L$2:$L$3,'Info Sheet'!$J$2:$J$3)</f>
        <v>Rainy, p</v>
      </c>
      <c r="AO690">
        <f>IF(AN690='Info Sheet'!$J$3,'Info Sheet'!$M$3,'Info Sheet'!$M$2)</f>
        <v>0.7</v>
      </c>
      <c r="AP690">
        <f>ROUNDDOWN(IF((AM690*AO690)&gt;'Info Sheet'!$B$21,'Info Sheet'!$B$21,(AM690*AO690)),0)</f>
        <v>101</v>
      </c>
      <c r="AQ690">
        <f t="shared" si="123"/>
        <v>2307.8500000000004</v>
      </c>
      <c r="AR690">
        <f t="shared" si="124"/>
        <v>1347.8500000000004</v>
      </c>
    </row>
    <row r="691" spans="1:44">
      <c r="A691" s="44">
        <v>638</v>
      </c>
      <c r="B691" s="32">
        <v>0.75860909738679394</v>
      </c>
      <c r="C691" s="32">
        <f t="shared" si="125"/>
        <v>167</v>
      </c>
      <c r="D691" t="str">
        <f>LOOKUP(B691,'Info Sheet'!$L$2:$L$3,'Info Sheet'!$J$2:$J$3)</f>
        <v>Non-Rainy</v>
      </c>
      <c r="E691">
        <f>IF(D691='Info Sheet'!$J$3,'Info Sheet'!$M$3,'Info Sheet'!$M$2)</f>
        <v>1</v>
      </c>
      <c r="F691">
        <f>ROUNDDOWN(IF((C691*E691)&gt;'Info Sheet'!$B$21,'Info Sheet'!$B$21,(C691*E691)),0)</f>
        <v>167</v>
      </c>
      <c r="G691">
        <f t="shared" si="128"/>
        <v>3815.9500000000003</v>
      </c>
      <c r="H691">
        <f t="shared" si="117"/>
        <v>2855.9500000000003</v>
      </c>
      <c r="M691" s="44">
        <v>638</v>
      </c>
      <c r="N691" s="32">
        <v>0.4306928185651715</v>
      </c>
      <c r="O691" s="32">
        <f t="shared" si="118"/>
        <v>168</v>
      </c>
      <c r="P691" t="str">
        <f>LOOKUP(N691,'Info Sheet'!$L$2:$L$3,'Info Sheet'!$J$2:$J$3)</f>
        <v>Non-Rainy</v>
      </c>
      <c r="Q691">
        <f>IF(P691='Info Sheet'!$J$3,'Info Sheet'!$M$3,'Info Sheet'!$M$2)</f>
        <v>1</v>
      </c>
      <c r="R691">
        <f>ROUNDDOWN(IF((O691*Q691)&gt;'Info Sheet'!$B$21,'Info Sheet'!$B$21,(O691*Q691)),0)</f>
        <v>168</v>
      </c>
      <c r="S691">
        <f t="shared" si="119"/>
        <v>3838.8</v>
      </c>
      <c r="T691">
        <f t="shared" si="120"/>
        <v>2878.8</v>
      </c>
      <c r="Y691" s="44">
        <v>638</v>
      </c>
      <c r="Z691" s="32">
        <v>0.75105142059053076</v>
      </c>
      <c r="AA691" s="32">
        <f t="shared" si="126"/>
        <v>198</v>
      </c>
      <c r="AB691" t="str">
        <f>LOOKUP(Z691,'Info Sheet'!$L$2:$L$3,'Info Sheet'!$J$2:$J$3)</f>
        <v>Non-Rainy</v>
      </c>
      <c r="AC691">
        <f>IF(AB691='Info Sheet'!$J$3,'Info Sheet'!$M$3,'Info Sheet'!$M$2)</f>
        <v>1</v>
      </c>
      <c r="AD691">
        <f>ROUNDDOWN(IF((AA691*AC691)&gt;'Info Sheet'!$B$21,'Info Sheet'!$B$21,(AA691*AC691)),0)</f>
        <v>188</v>
      </c>
      <c r="AE691">
        <f t="shared" si="121"/>
        <v>4295.8</v>
      </c>
      <c r="AF691">
        <f t="shared" si="122"/>
        <v>3335.8</v>
      </c>
      <c r="AK691" s="44">
        <v>638</v>
      </c>
      <c r="AL691" s="51">
        <v>0.53686942999999998</v>
      </c>
      <c r="AM691" s="32">
        <f t="shared" si="127"/>
        <v>167</v>
      </c>
      <c r="AN691" t="str">
        <f>LOOKUP(AL691,'Info Sheet'!$L$2:$L$3,'Info Sheet'!$J$2:$J$3)</f>
        <v>Non-Rainy</v>
      </c>
      <c r="AO691">
        <f>IF(AN691='Info Sheet'!$J$3,'Info Sheet'!$M$3,'Info Sheet'!$M$2)</f>
        <v>1</v>
      </c>
      <c r="AP691">
        <f>ROUNDDOWN(IF((AM691*AO691)&gt;'Info Sheet'!$B$21,'Info Sheet'!$B$21,(AM691*AO691)),0)</f>
        <v>167</v>
      </c>
      <c r="AQ691">
        <f t="shared" si="123"/>
        <v>3815.9500000000003</v>
      </c>
      <c r="AR691">
        <f t="shared" si="124"/>
        <v>2855.9500000000003</v>
      </c>
    </row>
    <row r="692" spans="1:44">
      <c r="A692" s="44">
        <v>639</v>
      </c>
      <c r="B692" s="32">
        <v>0.22694350217821613</v>
      </c>
      <c r="C692" s="32">
        <f t="shared" si="125"/>
        <v>143</v>
      </c>
      <c r="D692" t="str">
        <f>LOOKUP(B692,'Info Sheet'!$L$2:$L$3,'Info Sheet'!$J$2:$J$3)</f>
        <v>Rainy, p</v>
      </c>
      <c r="E692">
        <f>IF(D692='Info Sheet'!$J$3,'Info Sheet'!$M$3,'Info Sheet'!$M$2)</f>
        <v>0.7</v>
      </c>
      <c r="F692">
        <f>ROUNDDOWN(IF((C692*E692)&gt;'Info Sheet'!$B$21,'Info Sheet'!$B$21,(C692*E692)),0)</f>
        <v>100</v>
      </c>
      <c r="G692">
        <f t="shared" si="128"/>
        <v>2285</v>
      </c>
      <c r="H692">
        <f t="shared" si="117"/>
        <v>1325</v>
      </c>
      <c r="M692" s="44">
        <v>639</v>
      </c>
      <c r="N692" s="32">
        <v>4.663256326986609E-2</v>
      </c>
      <c r="O692" s="32">
        <f t="shared" si="118"/>
        <v>143</v>
      </c>
      <c r="P692" t="str">
        <f>LOOKUP(N692,'Info Sheet'!$L$2:$L$3,'Info Sheet'!$J$2:$J$3)</f>
        <v>Rainy, p</v>
      </c>
      <c r="Q692">
        <f>IF(P692='Info Sheet'!$J$3,'Info Sheet'!$M$3,'Info Sheet'!$M$2)</f>
        <v>0.7</v>
      </c>
      <c r="R692">
        <f>ROUNDDOWN(IF((O692*Q692)&gt;'Info Sheet'!$B$21,'Info Sheet'!$B$21,(O692*Q692)),0)</f>
        <v>100</v>
      </c>
      <c r="S692">
        <f t="shared" si="119"/>
        <v>2285</v>
      </c>
      <c r="T692">
        <f t="shared" si="120"/>
        <v>1325</v>
      </c>
      <c r="Y692" s="44">
        <v>639</v>
      </c>
      <c r="Z692" s="32">
        <v>0.26258777655734178</v>
      </c>
      <c r="AA692" s="32">
        <f t="shared" si="126"/>
        <v>175</v>
      </c>
      <c r="AB692" t="str">
        <f>LOOKUP(Z692,'Info Sheet'!$L$2:$L$3,'Info Sheet'!$J$2:$J$3)</f>
        <v>Rainy, p</v>
      </c>
      <c r="AC692">
        <f>IF(AB692='Info Sheet'!$J$3,'Info Sheet'!$M$3,'Info Sheet'!$M$2)</f>
        <v>0.7</v>
      </c>
      <c r="AD692">
        <f>ROUNDDOWN(IF((AA692*AC692)&gt;'Info Sheet'!$B$21,'Info Sheet'!$B$21,(AA692*AC692)),0)</f>
        <v>122</v>
      </c>
      <c r="AE692">
        <f t="shared" si="121"/>
        <v>2787.7000000000003</v>
      </c>
      <c r="AF692">
        <f t="shared" si="122"/>
        <v>1827.7000000000003</v>
      </c>
      <c r="AK692" s="44">
        <v>639</v>
      </c>
      <c r="AL692" s="51">
        <v>0.47122927999999997</v>
      </c>
      <c r="AM692" s="32">
        <f t="shared" si="127"/>
        <v>165</v>
      </c>
      <c r="AN692" t="str">
        <f>LOOKUP(AL692,'Info Sheet'!$L$2:$L$3,'Info Sheet'!$J$2:$J$3)</f>
        <v>Non-Rainy</v>
      </c>
      <c r="AO692">
        <f>IF(AN692='Info Sheet'!$J$3,'Info Sheet'!$M$3,'Info Sheet'!$M$2)</f>
        <v>1</v>
      </c>
      <c r="AP692">
        <f>ROUNDDOWN(IF((AM692*AO692)&gt;'Info Sheet'!$B$21,'Info Sheet'!$B$21,(AM692*AO692)),0)</f>
        <v>165</v>
      </c>
      <c r="AQ692">
        <f t="shared" si="123"/>
        <v>3770.2500000000005</v>
      </c>
      <c r="AR692">
        <f t="shared" si="124"/>
        <v>2810.2500000000005</v>
      </c>
    </row>
    <row r="693" spans="1:44">
      <c r="A693" s="44">
        <v>640</v>
      </c>
      <c r="B693" s="32">
        <v>0.84431856966879415</v>
      </c>
      <c r="C693" s="32">
        <f t="shared" si="125"/>
        <v>172</v>
      </c>
      <c r="D693" t="str">
        <f>LOOKUP(B693,'Info Sheet'!$L$2:$L$3,'Info Sheet'!$J$2:$J$3)</f>
        <v>Non-Rainy</v>
      </c>
      <c r="E693">
        <f>IF(D693='Info Sheet'!$J$3,'Info Sheet'!$M$3,'Info Sheet'!$M$2)</f>
        <v>1</v>
      </c>
      <c r="F693">
        <f>ROUNDDOWN(IF((C693*E693)&gt;'Info Sheet'!$B$21,'Info Sheet'!$B$21,(C693*E693)),0)</f>
        <v>172</v>
      </c>
      <c r="G693">
        <f t="shared" si="128"/>
        <v>3930.2000000000003</v>
      </c>
      <c r="H693">
        <f t="shared" si="117"/>
        <v>2970.2000000000003</v>
      </c>
      <c r="M693" s="44">
        <v>640</v>
      </c>
      <c r="N693" s="32">
        <v>9.4318772849284138E-2</v>
      </c>
      <c r="O693" s="32">
        <f t="shared" si="118"/>
        <v>149</v>
      </c>
      <c r="P693" t="str">
        <f>LOOKUP(N693,'Info Sheet'!$L$2:$L$3,'Info Sheet'!$J$2:$J$3)</f>
        <v>Rainy, p</v>
      </c>
      <c r="Q693">
        <f>IF(P693='Info Sheet'!$J$3,'Info Sheet'!$M$3,'Info Sheet'!$M$2)</f>
        <v>0.7</v>
      </c>
      <c r="R693">
        <f>ROUNDDOWN(IF((O693*Q693)&gt;'Info Sheet'!$B$21,'Info Sheet'!$B$21,(O693*Q693)),0)</f>
        <v>104</v>
      </c>
      <c r="S693">
        <f t="shared" si="119"/>
        <v>2376.4</v>
      </c>
      <c r="T693">
        <f t="shared" si="120"/>
        <v>1416.4</v>
      </c>
      <c r="Y693" s="44">
        <v>640</v>
      </c>
      <c r="Z693" s="32">
        <v>0.8902505005219572</v>
      </c>
      <c r="AA693" s="32">
        <f t="shared" si="126"/>
        <v>208</v>
      </c>
      <c r="AB693" t="str">
        <f>LOOKUP(Z693,'Info Sheet'!$L$2:$L$3,'Info Sheet'!$J$2:$J$3)</f>
        <v>Non-Rainy</v>
      </c>
      <c r="AC693">
        <f>IF(AB693='Info Sheet'!$J$3,'Info Sheet'!$M$3,'Info Sheet'!$M$2)</f>
        <v>1</v>
      </c>
      <c r="AD693">
        <f>ROUNDDOWN(IF((AA693*AC693)&gt;'Info Sheet'!$B$21,'Info Sheet'!$B$21,(AA693*AC693)),0)</f>
        <v>188</v>
      </c>
      <c r="AE693">
        <f t="shared" si="121"/>
        <v>4295.8</v>
      </c>
      <c r="AF693">
        <f t="shared" si="122"/>
        <v>3335.8</v>
      </c>
      <c r="AK693" s="44">
        <v>640</v>
      </c>
      <c r="AL693" s="51">
        <v>0.91819273999999995</v>
      </c>
      <c r="AM693" s="32">
        <f t="shared" si="127"/>
        <v>189</v>
      </c>
      <c r="AN693" t="str">
        <f>LOOKUP(AL693,'Info Sheet'!$L$2:$L$3,'Info Sheet'!$J$2:$J$3)</f>
        <v>Non-Rainy</v>
      </c>
      <c r="AO693">
        <f>IF(AN693='Info Sheet'!$J$3,'Info Sheet'!$M$3,'Info Sheet'!$M$2)</f>
        <v>1</v>
      </c>
      <c r="AP693">
        <f>ROUNDDOWN(IF((AM693*AO693)&gt;'Info Sheet'!$B$21,'Info Sheet'!$B$21,(AM693*AO693)),0)</f>
        <v>188</v>
      </c>
      <c r="AQ693">
        <f t="shared" si="123"/>
        <v>4295.8</v>
      </c>
      <c r="AR693">
        <f t="shared" si="124"/>
        <v>3335.8</v>
      </c>
    </row>
    <row r="694" spans="1:44">
      <c r="A694" s="44">
        <v>641</v>
      </c>
      <c r="B694" s="32">
        <v>0.93595154841774464</v>
      </c>
      <c r="C694" s="32">
        <f t="shared" si="125"/>
        <v>180</v>
      </c>
      <c r="D694" t="str">
        <f>LOOKUP(B694,'Info Sheet'!$L$2:$L$3,'Info Sheet'!$J$2:$J$3)</f>
        <v>Non-Rainy</v>
      </c>
      <c r="E694">
        <f>IF(D694='Info Sheet'!$J$3,'Info Sheet'!$M$3,'Info Sheet'!$M$2)</f>
        <v>1</v>
      </c>
      <c r="F694">
        <f>ROUNDDOWN(IF((C694*E694)&gt;'Info Sheet'!$B$21,'Info Sheet'!$B$21,(C694*E694)),0)</f>
        <v>180</v>
      </c>
      <c r="G694">
        <f t="shared" si="128"/>
        <v>4113</v>
      </c>
      <c r="H694">
        <f t="shared" ref="H694:H757" si="129">G694-$J$48</f>
        <v>3153</v>
      </c>
      <c r="M694" s="44">
        <v>641</v>
      </c>
      <c r="N694" s="32">
        <v>0.61678983207219529</v>
      </c>
      <c r="O694" s="32">
        <f t="shared" ref="O694:O757" si="130">ROUNDDOWN(_xlfn.NORM.INV(N694,$M$36,$M$40),0)</f>
        <v>176</v>
      </c>
      <c r="P694" t="str">
        <f>LOOKUP(N694,'Info Sheet'!$L$2:$L$3,'Info Sheet'!$J$2:$J$3)</f>
        <v>Non-Rainy</v>
      </c>
      <c r="Q694">
        <f>IF(P694='Info Sheet'!$J$3,'Info Sheet'!$M$3,'Info Sheet'!$M$2)</f>
        <v>1</v>
      </c>
      <c r="R694">
        <f>ROUNDDOWN(IF((O694*Q694)&gt;'Info Sheet'!$B$21,'Info Sheet'!$B$21,(O694*Q694)),0)</f>
        <v>176</v>
      </c>
      <c r="S694">
        <f t="shared" ref="S694:S757" si="131">R694*$V$47</f>
        <v>4021.6000000000004</v>
      </c>
      <c r="T694">
        <f t="shared" ref="T694:T757" si="132">S694-$V$48</f>
        <v>3061.6000000000004</v>
      </c>
      <c r="Y694" s="44">
        <v>641</v>
      </c>
      <c r="Z694" s="32">
        <v>0.26661528581810612</v>
      </c>
      <c r="AA694" s="32">
        <f t="shared" si="126"/>
        <v>175</v>
      </c>
      <c r="AB694" t="str">
        <f>LOOKUP(Z694,'Info Sheet'!$L$2:$L$3,'Info Sheet'!$J$2:$J$3)</f>
        <v>Rainy, p</v>
      </c>
      <c r="AC694">
        <f>IF(AB694='Info Sheet'!$J$3,'Info Sheet'!$M$3,'Info Sheet'!$M$2)</f>
        <v>0.7</v>
      </c>
      <c r="AD694">
        <f>ROUNDDOWN(IF((AA694*AC694)&gt;'Info Sheet'!$B$21,'Info Sheet'!$B$21,(AA694*AC694)),0)</f>
        <v>122</v>
      </c>
      <c r="AE694">
        <f t="shared" ref="AE694:AE757" si="133">AD694*$AH$47</f>
        <v>2787.7000000000003</v>
      </c>
      <c r="AF694">
        <f t="shared" ref="AF694:AF757" si="134">AE694-$AH$48</f>
        <v>1827.7000000000003</v>
      </c>
      <c r="AK694" s="44">
        <v>641</v>
      </c>
      <c r="AL694" s="51">
        <v>0.69745022999999995</v>
      </c>
      <c r="AM694" s="32">
        <f t="shared" si="127"/>
        <v>174</v>
      </c>
      <c r="AN694" t="str">
        <f>LOOKUP(AL694,'Info Sheet'!$L$2:$L$3,'Info Sheet'!$J$2:$J$3)</f>
        <v>Non-Rainy</v>
      </c>
      <c r="AO694">
        <f>IF(AN694='Info Sheet'!$J$3,'Info Sheet'!$M$3,'Info Sheet'!$M$2)</f>
        <v>1</v>
      </c>
      <c r="AP694">
        <f>ROUNDDOWN(IF((AM694*AO694)&gt;'Info Sheet'!$B$21,'Info Sheet'!$B$21,(AM694*AO694)),0)</f>
        <v>174</v>
      </c>
      <c r="AQ694">
        <f t="shared" ref="AQ694:AQ757" si="135">AP694*$AT$47</f>
        <v>3975.9</v>
      </c>
      <c r="AR694">
        <f t="shared" ref="AR694:AR757" si="136">AQ694-$AT$48</f>
        <v>3015.9</v>
      </c>
    </row>
    <row r="695" spans="1:44">
      <c r="A695" s="44">
        <v>642</v>
      </c>
      <c r="B695" s="32">
        <v>0.83703289090592436</v>
      </c>
      <c r="C695" s="32">
        <f t="shared" ref="C695:C758" si="137">ROUNDDOWN(_xlfn.NORM.INV(B695,$B$36,$B$40),0)</f>
        <v>171</v>
      </c>
      <c r="D695" t="str">
        <f>LOOKUP(B695,'Info Sheet'!$L$2:$L$3,'Info Sheet'!$J$2:$J$3)</f>
        <v>Non-Rainy</v>
      </c>
      <c r="E695">
        <f>IF(D695='Info Sheet'!$J$3,'Info Sheet'!$M$3,'Info Sheet'!$M$2)</f>
        <v>1</v>
      </c>
      <c r="F695">
        <f>ROUNDDOWN(IF((C695*E695)&gt;'Info Sheet'!$B$21,'Info Sheet'!$B$21,(C695*E695)),0)</f>
        <v>171</v>
      </c>
      <c r="G695">
        <f t="shared" si="128"/>
        <v>3907.3500000000004</v>
      </c>
      <c r="H695">
        <f t="shared" si="129"/>
        <v>2947.3500000000004</v>
      </c>
      <c r="M695" s="44">
        <v>642</v>
      </c>
      <c r="N695" s="32">
        <v>2.8049941167450743E-2</v>
      </c>
      <c r="O695" s="32">
        <f t="shared" si="130"/>
        <v>139</v>
      </c>
      <c r="P695" t="str">
        <f>LOOKUP(N695,'Info Sheet'!$L$2:$L$3,'Info Sheet'!$J$2:$J$3)</f>
        <v>Rainy, p</v>
      </c>
      <c r="Q695">
        <f>IF(P695='Info Sheet'!$J$3,'Info Sheet'!$M$3,'Info Sheet'!$M$2)</f>
        <v>0.7</v>
      </c>
      <c r="R695">
        <f>ROUNDDOWN(IF((O695*Q695)&gt;'Info Sheet'!$B$21,'Info Sheet'!$B$21,(O695*Q695)),0)</f>
        <v>97</v>
      </c>
      <c r="S695">
        <f t="shared" si="131"/>
        <v>2216.4500000000003</v>
      </c>
      <c r="T695">
        <f t="shared" si="132"/>
        <v>1256.4500000000003</v>
      </c>
      <c r="Y695" s="44">
        <v>642</v>
      </c>
      <c r="Z695" s="32">
        <v>0.66468166739746282</v>
      </c>
      <c r="AA695" s="32">
        <f t="shared" ref="AA695:AA758" si="138">ROUNDDOWN(_xlfn.NORM.INV(Z695,$Y$36,$Y$40),0)</f>
        <v>193</v>
      </c>
      <c r="AB695" t="str">
        <f>LOOKUP(Z695,'Info Sheet'!$L$2:$L$3,'Info Sheet'!$J$2:$J$3)</f>
        <v>Non-Rainy</v>
      </c>
      <c r="AC695">
        <f>IF(AB695='Info Sheet'!$J$3,'Info Sheet'!$M$3,'Info Sheet'!$M$2)</f>
        <v>1</v>
      </c>
      <c r="AD695">
        <f>ROUNDDOWN(IF((AA695*AC695)&gt;'Info Sheet'!$B$21,'Info Sheet'!$B$21,(AA695*AC695)),0)</f>
        <v>188</v>
      </c>
      <c r="AE695">
        <f t="shared" si="133"/>
        <v>4295.8</v>
      </c>
      <c r="AF695">
        <f t="shared" si="134"/>
        <v>3335.8</v>
      </c>
      <c r="AK695" s="44">
        <v>642</v>
      </c>
      <c r="AL695" s="51">
        <v>0.63796525000000004</v>
      </c>
      <c r="AM695" s="32">
        <f t="shared" ref="AM695:AM758" si="139">ROUNDDOWN(_xlfn.NORM.INV(AL695,$AK$36,$AK$40),0)</f>
        <v>172</v>
      </c>
      <c r="AN695" t="str">
        <f>LOOKUP(AL695,'Info Sheet'!$L$2:$L$3,'Info Sheet'!$J$2:$J$3)</f>
        <v>Non-Rainy</v>
      </c>
      <c r="AO695">
        <f>IF(AN695='Info Sheet'!$J$3,'Info Sheet'!$M$3,'Info Sheet'!$M$2)</f>
        <v>1</v>
      </c>
      <c r="AP695">
        <f>ROUNDDOWN(IF((AM695*AO695)&gt;'Info Sheet'!$B$21,'Info Sheet'!$B$21,(AM695*AO695)),0)</f>
        <v>172</v>
      </c>
      <c r="AQ695">
        <f t="shared" si="135"/>
        <v>3930.2000000000003</v>
      </c>
      <c r="AR695">
        <f t="shared" si="136"/>
        <v>2970.2000000000003</v>
      </c>
    </row>
    <row r="696" spans="1:44">
      <c r="A696" s="44">
        <v>643</v>
      </c>
      <c r="B696" s="32">
        <v>5.4962927281030804E-2</v>
      </c>
      <c r="C696" s="32">
        <f t="shared" si="137"/>
        <v>130</v>
      </c>
      <c r="D696" t="str">
        <f>LOOKUP(B696,'Info Sheet'!$L$2:$L$3,'Info Sheet'!$J$2:$J$3)</f>
        <v>Rainy, p</v>
      </c>
      <c r="E696">
        <f>IF(D696='Info Sheet'!$J$3,'Info Sheet'!$M$3,'Info Sheet'!$M$2)</f>
        <v>0.7</v>
      </c>
      <c r="F696">
        <f>ROUNDDOWN(IF((C696*E696)&gt;'Info Sheet'!$B$21,'Info Sheet'!$B$21,(C696*E696)),0)</f>
        <v>91</v>
      </c>
      <c r="G696">
        <f t="shared" si="128"/>
        <v>2079.35</v>
      </c>
      <c r="H696">
        <f t="shared" si="129"/>
        <v>1119.3499999999999</v>
      </c>
      <c r="M696" s="44">
        <v>643</v>
      </c>
      <c r="N696" s="32">
        <v>0.22512689461068691</v>
      </c>
      <c r="O696" s="32">
        <f t="shared" si="130"/>
        <v>158</v>
      </c>
      <c r="P696" t="str">
        <f>LOOKUP(N696,'Info Sheet'!$L$2:$L$3,'Info Sheet'!$J$2:$J$3)</f>
        <v>Rainy, p</v>
      </c>
      <c r="Q696">
        <f>IF(P696='Info Sheet'!$J$3,'Info Sheet'!$M$3,'Info Sheet'!$M$2)</f>
        <v>0.7</v>
      </c>
      <c r="R696">
        <f>ROUNDDOWN(IF((O696*Q696)&gt;'Info Sheet'!$B$21,'Info Sheet'!$B$21,(O696*Q696)),0)</f>
        <v>110</v>
      </c>
      <c r="S696">
        <f t="shared" si="131"/>
        <v>2513.5</v>
      </c>
      <c r="T696">
        <f t="shared" si="132"/>
        <v>1553.5</v>
      </c>
      <c r="Y696" s="44">
        <v>643</v>
      </c>
      <c r="Z696" s="32">
        <v>0.37076696989910696</v>
      </c>
      <c r="AA696" s="32">
        <f t="shared" si="138"/>
        <v>180</v>
      </c>
      <c r="AB696" t="str">
        <f>LOOKUP(Z696,'Info Sheet'!$L$2:$L$3,'Info Sheet'!$J$2:$J$3)</f>
        <v>Rainy, p</v>
      </c>
      <c r="AC696">
        <f>IF(AB696='Info Sheet'!$J$3,'Info Sheet'!$M$3,'Info Sheet'!$M$2)</f>
        <v>0.7</v>
      </c>
      <c r="AD696">
        <f>ROUNDDOWN(IF((AA696*AC696)&gt;'Info Sheet'!$B$21,'Info Sheet'!$B$21,(AA696*AC696)),0)</f>
        <v>126</v>
      </c>
      <c r="AE696">
        <f t="shared" si="133"/>
        <v>2879.1000000000004</v>
      </c>
      <c r="AF696">
        <f t="shared" si="134"/>
        <v>1919.1000000000004</v>
      </c>
      <c r="AK696" s="44">
        <v>643</v>
      </c>
      <c r="AL696" s="51">
        <v>0.50978849999999998</v>
      </c>
      <c r="AM696" s="32">
        <f t="shared" si="139"/>
        <v>166</v>
      </c>
      <c r="AN696" t="str">
        <f>LOOKUP(AL696,'Info Sheet'!$L$2:$L$3,'Info Sheet'!$J$2:$J$3)</f>
        <v>Non-Rainy</v>
      </c>
      <c r="AO696">
        <f>IF(AN696='Info Sheet'!$J$3,'Info Sheet'!$M$3,'Info Sheet'!$M$2)</f>
        <v>1</v>
      </c>
      <c r="AP696">
        <f>ROUNDDOWN(IF((AM696*AO696)&gt;'Info Sheet'!$B$21,'Info Sheet'!$B$21,(AM696*AO696)),0)</f>
        <v>166</v>
      </c>
      <c r="AQ696">
        <f t="shared" si="135"/>
        <v>3793.1000000000004</v>
      </c>
      <c r="AR696">
        <f t="shared" si="136"/>
        <v>2833.1000000000004</v>
      </c>
    </row>
    <row r="697" spans="1:44">
      <c r="A697" s="44">
        <v>644</v>
      </c>
      <c r="B697" s="32">
        <v>0.321588934878003</v>
      </c>
      <c r="C697" s="32">
        <f t="shared" si="137"/>
        <v>148</v>
      </c>
      <c r="D697" t="str">
        <f>LOOKUP(B697,'Info Sheet'!$L$2:$L$3,'Info Sheet'!$J$2:$J$3)</f>
        <v>Rainy, p</v>
      </c>
      <c r="E697">
        <f>IF(D697='Info Sheet'!$J$3,'Info Sheet'!$M$3,'Info Sheet'!$M$2)</f>
        <v>0.7</v>
      </c>
      <c r="F697">
        <f>ROUNDDOWN(IF((C697*E697)&gt;'Info Sheet'!$B$21,'Info Sheet'!$B$21,(C697*E697)),0)</f>
        <v>103</v>
      </c>
      <c r="G697">
        <f t="shared" si="128"/>
        <v>2353.5500000000002</v>
      </c>
      <c r="H697">
        <f t="shared" si="129"/>
        <v>1393.5500000000002</v>
      </c>
      <c r="M697" s="44">
        <v>644</v>
      </c>
      <c r="N697" s="32">
        <v>0.18173483936387069</v>
      </c>
      <c r="O697" s="32">
        <f t="shared" si="130"/>
        <v>156</v>
      </c>
      <c r="P697" t="str">
        <f>LOOKUP(N697,'Info Sheet'!$L$2:$L$3,'Info Sheet'!$J$2:$J$3)</f>
        <v>Rainy, p</v>
      </c>
      <c r="Q697">
        <f>IF(P697='Info Sheet'!$J$3,'Info Sheet'!$M$3,'Info Sheet'!$M$2)</f>
        <v>0.7</v>
      </c>
      <c r="R697">
        <f>ROUNDDOWN(IF((O697*Q697)&gt;'Info Sheet'!$B$21,'Info Sheet'!$B$21,(O697*Q697)),0)</f>
        <v>109</v>
      </c>
      <c r="S697">
        <f t="shared" si="131"/>
        <v>2490.65</v>
      </c>
      <c r="T697">
        <f t="shared" si="132"/>
        <v>1530.65</v>
      </c>
      <c r="Y697" s="44">
        <v>644</v>
      </c>
      <c r="Z697" s="32">
        <v>0.43094615753222654</v>
      </c>
      <c r="AA697" s="32">
        <f t="shared" si="138"/>
        <v>183</v>
      </c>
      <c r="AB697" t="str">
        <f>LOOKUP(Z697,'Info Sheet'!$L$2:$L$3,'Info Sheet'!$J$2:$J$3)</f>
        <v>Non-Rainy</v>
      </c>
      <c r="AC697">
        <f>IF(AB697='Info Sheet'!$J$3,'Info Sheet'!$M$3,'Info Sheet'!$M$2)</f>
        <v>1</v>
      </c>
      <c r="AD697">
        <f>ROUNDDOWN(IF((AA697*AC697)&gt;'Info Sheet'!$B$21,'Info Sheet'!$B$21,(AA697*AC697)),0)</f>
        <v>183</v>
      </c>
      <c r="AE697">
        <f t="shared" si="133"/>
        <v>4181.55</v>
      </c>
      <c r="AF697">
        <f t="shared" si="134"/>
        <v>3221.55</v>
      </c>
      <c r="AK697" s="44">
        <v>644</v>
      </c>
      <c r="AL697" s="51">
        <v>0.34148887</v>
      </c>
      <c r="AM697" s="32">
        <f t="shared" si="139"/>
        <v>159</v>
      </c>
      <c r="AN697" t="str">
        <f>LOOKUP(AL697,'Info Sheet'!$L$2:$L$3,'Info Sheet'!$J$2:$J$3)</f>
        <v>Rainy, p</v>
      </c>
      <c r="AO697">
        <f>IF(AN697='Info Sheet'!$J$3,'Info Sheet'!$M$3,'Info Sheet'!$M$2)</f>
        <v>0.7</v>
      </c>
      <c r="AP697">
        <f>ROUNDDOWN(IF((AM697*AO697)&gt;'Info Sheet'!$B$21,'Info Sheet'!$B$21,(AM697*AO697)),0)</f>
        <v>111</v>
      </c>
      <c r="AQ697">
        <f t="shared" si="135"/>
        <v>2536.3500000000004</v>
      </c>
      <c r="AR697">
        <f t="shared" si="136"/>
        <v>1576.3500000000004</v>
      </c>
    </row>
    <row r="698" spans="1:44">
      <c r="A698" s="44">
        <v>645</v>
      </c>
      <c r="B698" s="32">
        <v>0.1696188067287373</v>
      </c>
      <c r="C698" s="32">
        <f t="shared" si="137"/>
        <v>140</v>
      </c>
      <c r="D698" t="str">
        <f>LOOKUP(B698,'Info Sheet'!$L$2:$L$3,'Info Sheet'!$J$2:$J$3)</f>
        <v>Rainy, p</v>
      </c>
      <c r="E698">
        <f>IF(D698='Info Sheet'!$J$3,'Info Sheet'!$M$3,'Info Sheet'!$M$2)</f>
        <v>0.7</v>
      </c>
      <c r="F698">
        <f>ROUNDDOWN(IF((C698*E698)&gt;'Info Sheet'!$B$21,'Info Sheet'!$B$21,(C698*E698)),0)</f>
        <v>98</v>
      </c>
      <c r="G698">
        <f t="shared" si="128"/>
        <v>2239.3000000000002</v>
      </c>
      <c r="H698">
        <f t="shared" si="129"/>
        <v>1279.3000000000002</v>
      </c>
      <c r="M698" s="44">
        <v>645</v>
      </c>
      <c r="N698" s="32">
        <v>0.62178150596006532</v>
      </c>
      <c r="O698" s="32">
        <f t="shared" si="130"/>
        <v>176</v>
      </c>
      <c r="P698" t="str">
        <f>LOOKUP(N698,'Info Sheet'!$L$2:$L$3,'Info Sheet'!$J$2:$J$3)</f>
        <v>Non-Rainy</v>
      </c>
      <c r="Q698">
        <f>IF(P698='Info Sheet'!$J$3,'Info Sheet'!$M$3,'Info Sheet'!$M$2)</f>
        <v>1</v>
      </c>
      <c r="R698">
        <f>ROUNDDOWN(IF((O698*Q698)&gt;'Info Sheet'!$B$21,'Info Sheet'!$B$21,(O698*Q698)),0)</f>
        <v>176</v>
      </c>
      <c r="S698">
        <f t="shared" si="131"/>
        <v>4021.6000000000004</v>
      </c>
      <c r="T698">
        <f t="shared" si="132"/>
        <v>3061.6000000000004</v>
      </c>
      <c r="Y698" s="44">
        <v>645</v>
      </c>
      <c r="Z698" s="32">
        <v>0.33189798024228423</v>
      </c>
      <c r="AA698" s="32">
        <f t="shared" si="138"/>
        <v>178</v>
      </c>
      <c r="AB698" t="str">
        <f>LOOKUP(Z698,'Info Sheet'!$L$2:$L$3,'Info Sheet'!$J$2:$J$3)</f>
        <v>Rainy, p</v>
      </c>
      <c r="AC698">
        <f>IF(AB698='Info Sheet'!$J$3,'Info Sheet'!$M$3,'Info Sheet'!$M$2)</f>
        <v>0.7</v>
      </c>
      <c r="AD698">
        <f>ROUNDDOWN(IF((AA698*AC698)&gt;'Info Sheet'!$B$21,'Info Sheet'!$B$21,(AA698*AC698)),0)</f>
        <v>124</v>
      </c>
      <c r="AE698">
        <f t="shared" si="133"/>
        <v>2833.4</v>
      </c>
      <c r="AF698">
        <f t="shared" si="134"/>
        <v>1873.4</v>
      </c>
      <c r="AK698" s="44">
        <v>645</v>
      </c>
      <c r="AL698" s="51">
        <v>0.17254514000000001</v>
      </c>
      <c r="AM698" s="32">
        <f t="shared" si="139"/>
        <v>150</v>
      </c>
      <c r="AN698" t="str">
        <f>LOOKUP(AL698,'Info Sheet'!$L$2:$L$3,'Info Sheet'!$J$2:$J$3)</f>
        <v>Rainy, p</v>
      </c>
      <c r="AO698">
        <f>IF(AN698='Info Sheet'!$J$3,'Info Sheet'!$M$3,'Info Sheet'!$M$2)</f>
        <v>0.7</v>
      </c>
      <c r="AP698">
        <f>ROUNDDOWN(IF((AM698*AO698)&gt;'Info Sheet'!$B$21,'Info Sheet'!$B$21,(AM698*AO698)),0)</f>
        <v>105</v>
      </c>
      <c r="AQ698">
        <f t="shared" si="135"/>
        <v>2399.25</v>
      </c>
      <c r="AR698">
        <f t="shared" si="136"/>
        <v>1439.25</v>
      </c>
    </row>
    <row r="699" spans="1:44">
      <c r="A699" s="44">
        <v>646</v>
      </c>
      <c r="B699" s="32">
        <v>5.7268099686714757E-2</v>
      </c>
      <c r="C699" s="32">
        <f t="shared" si="137"/>
        <v>130</v>
      </c>
      <c r="D699" t="str">
        <f>LOOKUP(B699,'Info Sheet'!$L$2:$L$3,'Info Sheet'!$J$2:$J$3)</f>
        <v>Rainy, p</v>
      </c>
      <c r="E699">
        <f>IF(D699='Info Sheet'!$J$3,'Info Sheet'!$M$3,'Info Sheet'!$M$2)</f>
        <v>0.7</v>
      </c>
      <c r="F699">
        <f>ROUNDDOWN(IF((C699*E699)&gt;'Info Sheet'!$B$21,'Info Sheet'!$B$21,(C699*E699)),0)</f>
        <v>91</v>
      </c>
      <c r="G699">
        <f t="shared" si="128"/>
        <v>2079.35</v>
      </c>
      <c r="H699">
        <f t="shared" si="129"/>
        <v>1119.3499999999999</v>
      </c>
      <c r="M699" s="44">
        <v>646</v>
      </c>
      <c r="N699" s="32">
        <v>0.98740309555538275</v>
      </c>
      <c r="O699" s="32">
        <f t="shared" si="130"/>
        <v>208</v>
      </c>
      <c r="P699" t="str">
        <f>LOOKUP(N699,'Info Sheet'!$L$2:$L$3,'Info Sheet'!$J$2:$J$3)</f>
        <v>Non-Rainy</v>
      </c>
      <c r="Q699">
        <f>IF(P699='Info Sheet'!$J$3,'Info Sheet'!$M$3,'Info Sheet'!$M$2)</f>
        <v>1</v>
      </c>
      <c r="R699">
        <f>ROUNDDOWN(IF((O699*Q699)&gt;'Info Sheet'!$B$21,'Info Sheet'!$B$21,(O699*Q699)),0)</f>
        <v>188</v>
      </c>
      <c r="S699">
        <f t="shared" si="131"/>
        <v>4295.8</v>
      </c>
      <c r="T699">
        <f t="shared" si="132"/>
        <v>3335.8</v>
      </c>
      <c r="Y699" s="44">
        <v>646</v>
      </c>
      <c r="Z699" s="32">
        <v>0.9759149119879178</v>
      </c>
      <c r="AA699" s="32">
        <f t="shared" si="138"/>
        <v>221</v>
      </c>
      <c r="AB699" t="str">
        <f>LOOKUP(Z699,'Info Sheet'!$L$2:$L$3,'Info Sheet'!$J$2:$J$3)</f>
        <v>Non-Rainy</v>
      </c>
      <c r="AC699">
        <f>IF(AB699='Info Sheet'!$J$3,'Info Sheet'!$M$3,'Info Sheet'!$M$2)</f>
        <v>1</v>
      </c>
      <c r="AD699">
        <f>ROUNDDOWN(IF((AA699*AC699)&gt;'Info Sheet'!$B$21,'Info Sheet'!$B$21,(AA699*AC699)),0)</f>
        <v>188</v>
      </c>
      <c r="AE699">
        <f t="shared" si="133"/>
        <v>4295.8</v>
      </c>
      <c r="AF699">
        <f t="shared" si="134"/>
        <v>3335.8</v>
      </c>
      <c r="AK699" s="44">
        <v>646</v>
      </c>
      <c r="AL699" s="51">
        <v>0.5792235</v>
      </c>
      <c r="AM699" s="32">
        <f t="shared" si="139"/>
        <v>169</v>
      </c>
      <c r="AN699" t="str">
        <f>LOOKUP(AL699,'Info Sheet'!$L$2:$L$3,'Info Sheet'!$J$2:$J$3)</f>
        <v>Non-Rainy</v>
      </c>
      <c r="AO699">
        <f>IF(AN699='Info Sheet'!$J$3,'Info Sheet'!$M$3,'Info Sheet'!$M$2)</f>
        <v>1</v>
      </c>
      <c r="AP699">
        <f>ROUNDDOWN(IF((AM699*AO699)&gt;'Info Sheet'!$B$21,'Info Sheet'!$B$21,(AM699*AO699)),0)</f>
        <v>169</v>
      </c>
      <c r="AQ699">
        <f t="shared" si="135"/>
        <v>3861.65</v>
      </c>
      <c r="AR699">
        <f t="shared" si="136"/>
        <v>2901.65</v>
      </c>
    </row>
    <row r="700" spans="1:44">
      <c r="A700" s="44">
        <v>647</v>
      </c>
      <c r="B700" s="32">
        <v>4.3894044515114139E-2</v>
      </c>
      <c r="C700" s="32">
        <f t="shared" si="137"/>
        <v>128</v>
      </c>
      <c r="D700" t="str">
        <f>LOOKUP(B700,'Info Sheet'!$L$2:$L$3,'Info Sheet'!$J$2:$J$3)</f>
        <v>Rainy, p</v>
      </c>
      <c r="E700">
        <f>IF(D700='Info Sheet'!$J$3,'Info Sheet'!$M$3,'Info Sheet'!$M$2)</f>
        <v>0.7</v>
      </c>
      <c r="F700">
        <f>ROUNDDOWN(IF((C700*E700)&gt;'Info Sheet'!$B$21,'Info Sheet'!$B$21,(C700*E700)),0)</f>
        <v>89</v>
      </c>
      <c r="G700">
        <f t="shared" si="128"/>
        <v>2033.65</v>
      </c>
      <c r="H700">
        <f t="shared" si="129"/>
        <v>1073.6500000000001</v>
      </c>
      <c r="M700" s="44">
        <v>647</v>
      </c>
      <c r="N700" s="32">
        <v>0.54537733534192967</v>
      </c>
      <c r="O700" s="32">
        <f t="shared" si="130"/>
        <v>173</v>
      </c>
      <c r="P700" t="str">
        <f>LOOKUP(N700,'Info Sheet'!$L$2:$L$3,'Info Sheet'!$J$2:$J$3)</f>
        <v>Non-Rainy</v>
      </c>
      <c r="Q700">
        <f>IF(P700='Info Sheet'!$J$3,'Info Sheet'!$M$3,'Info Sheet'!$M$2)</f>
        <v>1</v>
      </c>
      <c r="R700">
        <f>ROUNDDOWN(IF((O700*Q700)&gt;'Info Sheet'!$B$21,'Info Sheet'!$B$21,(O700*Q700)),0)</f>
        <v>173</v>
      </c>
      <c r="S700">
        <f t="shared" si="131"/>
        <v>3953.05</v>
      </c>
      <c r="T700">
        <f t="shared" si="132"/>
        <v>2993.05</v>
      </c>
      <c r="Y700" s="44">
        <v>647</v>
      </c>
      <c r="Z700" s="32">
        <v>0.90178562720742106</v>
      </c>
      <c r="AA700" s="32">
        <f t="shared" si="138"/>
        <v>209</v>
      </c>
      <c r="AB700" t="str">
        <f>LOOKUP(Z700,'Info Sheet'!$L$2:$L$3,'Info Sheet'!$J$2:$J$3)</f>
        <v>Non-Rainy</v>
      </c>
      <c r="AC700">
        <f>IF(AB700='Info Sheet'!$J$3,'Info Sheet'!$M$3,'Info Sheet'!$M$2)</f>
        <v>1</v>
      </c>
      <c r="AD700">
        <f>ROUNDDOWN(IF((AA700*AC700)&gt;'Info Sheet'!$B$21,'Info Sheet'!$B$21,(AA700*AC700)),0)</f>
        <v>188</v>
      </c>
      <c r="AE700">
        <f t="shared" si="133"/>
        <v>4295.8</v>
      </c>
      <c r="AF700">
        <f t="shared" si="134"/>
        <v>3335.8</v>
      </c>
      <c r="AK700" s="44">
        <v>647</v>
      </c>
      <c r="AL700" s="51">
        <v>0.55574572</v>
      </c>
      <c r="AM700" s="32">
        <f t="shared" si="139"/>
        <v>168</v>
      </c>
      <c r="AN700" t="str">
        <f>LOOKUP(AL700,'Info Sheet'!$L$2:$L$3,'Info Sheet'!$J$2:$J$3)</f>
        <v>Non-Rainy</v>
      </c>
      <c r="AO700">
        <f>IF(AN700='Info Sheet'!$J$3,'Info Sheet'!$M$3,'Info Sheet'!$M$2)</f>
        <v>1</v>
      </c>
      <c r="AP700">
        <f>ROUNDDOWN(IF((AM700*AO700)&gt;'Info Sheet'!$B$21,'Info Sheet'!$B$21,(AM700*AO700)),0)</f>
        <v>168</v>
      </c>
      <c r="AQ700">
        <f t="shared" si="135"/>
        <v>3838.8</v>
      </c>
      <c r="AR700">
        <f t="shared" si="136"/>
        <v>2878.8</v>
      </c>
    </row>
    <row r="701" spans="1:44">
      <c r="A701" s="44">
        <v>648</v>
      </c>
      <c r="B701" s="32">
        <v>0.87319431473417786</v>
      </c>
      <c r="C701" s="32">
        <f t="shared" si="137"/>
        <v>174</v>
      </c>
      <c r="D701" t="str">
        <f>LOOKUP(B701,'Info Sheet'!$L$2:$L$3,'Info Sheet'!$J$2:$J$3)</f>
        <v>Non-Rainy</v>
      </c>
      <c r="E701">
        <f>IF(D701='Info Sheet'!$J$3,'Info Sheet'!$M$3,'Info Sheet'!$M$2)</f>
        <v>1</v>
      </c>
      <c r="F701">
        <f>ROUNDDOWN(IF((C701*E701)&gt;'Info Sheet'!$B$21,'Info Sheet'!$B$21,(C701*E701)),0)</f>
        <v>174</v>
      </c>
      <c r="G701">
        <f t="shared" si="128"/>
        <v>3975.9</v>
      </c>
      <c r="H701">
        <f t="shared" si="129"/>
        <v>3015.9</v>
      </c>
      <c r="M701" s="44">
        <v>648</v>
      </c>
      <c r="N701" s="32">
        <v>0.83285769393480147</v>
      </c>
      <c r="O701" s="32">
        <f t="shared" si="130"/>
        <v>187</v>
      </c>
      <c r="P701" t="str">
        <f>LOOKUP(N701,'Info Sheet'!$L$2:$L$3,'Info Sheet'!$J$2:$J$3)</f>
        <v>Non-Rainy</v>
      </c>
      <c r="Q701">
        <f>IF(P701='Info Sheet'!$J$3,'Info Sheet'!$M$3,'Info Sheet'!$M$2)</f>
        <v>1</v>
      </c>
      <c r="R701">
        <f>ROUNDDOWN(IF((O701*Q701)&gt;'Info Sheet'!$B$21,'Info Sheet'!$B$21,(O701*Q701)),0)</f>
        <v>187</v>
      </c>
      <c r="S701">
        <f t="shared" si="131"/>
        <v>4272.95</v>
      </c>
      <c r="T701">
        <f t="shared" si="132"/>
        <v>3312.95</v>
      </c>
      <c r="Y701" s="44">
        <v>648</v>
      </c>
      <c r="Z701" s="32">
        <v>0.98923745098908222</v>
      </c>
      <c r="AA701" s="32">
        <f t="shared" si="138"/>
        <v>227</v>
      </c>
      <c r="AB701" t="str">
        <f>LOOKUP(Z701,'Info Sheet'!$L$2:$L$3,'Info Sheet'!$J$2:$J$3)</f>
        <v>Non-Rainy</v>
      </c>
      <c r="AC701">
        <f>IF(AB701='Info Sheet'!$J$3,'Info Sheet'!$M$3,'Info Sheet'!$M$2)</f>
        <v>1</v>
      </c>
      <c r="AD701">
        <f>ROUNDDOWN(IF((AA701*AC701)&gt;'Info Sheet'!$B$21,'Info Sheet'!$B$21,(AA701*AC701)),0)</f>
        <v>188</v>
      </c>
      <c r="AE701">
        <f t="shared" si="133"/>
        <v>4295.8</v>
      </c>
      <c r="AF701">
        <f t="shared" si="134"/>
        <v>3335.8</v>
      </c>
      <c r="AK701" s="44">
        <v>648</v>
      </c>
      <c r="AL701" s="51">
        <v>0.82688680999999997</v>
      </c>
      <c r="AM701" s="32">
        <f t="shared" si="139"/>
        <v>181</v>
      </c>
      <c r="AN701" t="str">
        <f>LOOKUP(AL701,'Info Sheet'!$L$2:$L$3,'Info Sheet'!$J$2:$J$3)</f>
        <v>Non-Rainy</v>
      </c>
      <c r="AO701">
        <f>IF(AN701='Info Sheet'!$J$3,'Info Sheet'!$M$3,'Info Sheet'!$M$2)</f>
        <v>1</v>
      </c>
      <c r="AP701">
        <f>ROUNDDOWN(IF((AM701*AO701)&gt;'Info Sheet'!$B$21,'Info Sheet'!$B$21,(AM701*AO701)),0)</f>
        <v>181</v>
      </c>
      <c r="AQ701">
        <f t="shared" si="135"/>
        <v>4135.8500000000004</v>
      </c>
      <c r="AR701">
        <f t="shared" si="136"/>
        <v>3175.8500000000004</v>
      </c>
    </row>
    <row r="702" spans="1:44">
      <c r="A702" s="44">
        <v>649</v>
      </c>
      <c r="B702" s="32">
        <v>0.39503593584281793</v>
      </c>
      <c r="C702" s="32">
        <f t="shared" si="137"/>
        <v>151</v>
      </c>
      <c r="D702" t="str">
        <f>LOOKUP(B702,'Info Sheet'!$L$2:$L$3,'Info Sheet'!$J$2:$J$3)</f>
        <v>Rainy, p</v>
      </c>
      <c r="E702">
        <f>IF(D702='Info Sheet'!$J$3,'Info Sheet'!$M$3,'Info Sheet'!$M$2)</f>
        <v>0.7</v>
      </c>
      <c r="F702">
        <f>ROUNDDOWN(IF((C702*E702)&gt;'Info Sheet'!$B$21,'Info Sheet'!$B$21,(C702*E702)),0)</f>
        <v>105</v>
      </c>
      <c r="G702">
        <f t="shared" si="128"/>
        <v>2399.25</v>
      </c>
      <c r="H702">
        <f t="shared" si="129"/>
        <v>1439.25</v>
      </c>
      <c r="M702" s="44">
        <v>649</v>
      </c>
      <c r="N702" s="32">
        <v>0.40061482129494252</v>
      </c>
      <c r="O702" s="32">
        <f t="shared" si="130"/>
        <v>167</v>
      </c>
      <c r="P702" t="str">
        <f>LOOKUP(N702,'Info Sheet'!$L$2:$L$3,'Info Sheet'!$J$2:$J$3)</f>
        <v>Non-Rainy</v>
      </c>
      <c r="Q702">
        <f>IF(P702='Info Sheet'!$J$3,'Info Sheet'!$M$3,'Info Sheet'!$M$2)</f>
        <v>1</v>
      </c>
      <c r="R702">
        <f>ROUNDDOWN(IF((O702*Q702)&gt;'Info Sheet'!$B$21,'Info Sheet'!$B$21,(O702*Q702)),0)</f>
        <v>167</v>
      </c>
      <c r="S702">
        <f t="shared" si="131"/>
        <v>3815.9500000000003</v>
      </c>
      <c r="T702">
        <f t="shared" si="132"/>
        <v>2855.9500000000003</v>
      </c>
      <c r="Y702" s="44">
        <v>649</v>
      </c>
      <c r="Z702" s="32">
        <v>0.98184644628287798</v>
      </c>
      <c r="AA702" s="32">
        <f t="shared" si="138"/>
        <v>223</v>
      </c>
      <c r="AB702" t="str">
        <f>LOOKUP(Z702,'Info Sheet'!$L$2:$L$3,'Info Sheet'!$J$2:$J$3)</f>
        <v>Non-Rainy</v>
      </c>
      <c r="AC702">
        <f>IF(AB702='Info Sheet'!$J$3,'Info Sheet'!$M$3,'Info Sheet'!$M$2)</f>
        <v>1</v>
      </c>
      <c r="AD702">
        <f>ROUNDDOWN(IF((AA702*AC702)&gt;'Info Sheet'!$B$21,'Info Sheet'!$B$21,(AA702*AC702)),0)</f>
        <v>188</v>
      </c>
      <c r="AE702">
        <f t="shared" si="133"/>
        <v>4295.8</v>
      </c>
      <c r="AF702">
        <f t="shared" si="134"/>
        <v>3335.8</v>
      </c>
      <c r="AK702" s="44">
        <v>649</v>
      </c>
      <c r="AL702" s="51">
        <v>0.41817428000000001</v>
      </c>
      <c r="AM702" s="32">
        <f t="shared" si="139"/>
        <v>162</v>
      </c>
      <c r="AN702" t="str">
        <f>LOOKUP(AL702,'Info Sheet'!$L$2:$L$3,'Info Sheet'!$J$2:$J$3)</f>
        <v>Non-Rainy</v>
      </c>
      <c r="AO702">
        <f>IF(AN702='Info Sheet'!$J$3,'Info Sheet'!$M$3,'Info Sheet'!$M$2)</f>
        <v>1</v>
      </c>
      <c r="AP702">
        <f>ROUNDDOWN(IF((AM702*AO702)&gt;'Info Sheet'!$B$21,'Info Sheet'!$B$21,(AM702*AO702)),0)</f>
        <v>162</v>
      </c>
      <c r="AQ702">
        <f t="shared" si="135"/>
        <v>3701.7000000000003</v>
      </c>
      <c r="AR702">
        <f t="shared" si="136"/>
        <v>2741.7000000000003</v>
      </c>
    </row>
    <row r="703" spans="1:44">
      <c r="A703" s="44">
        <v>650</v>
      </c>
      <c r="B703" s="32">
        <v>0.47732596680189232</v>
      </c>
      <c r="C703" s="32">
        <f t="shared" si="137"/>
        <v>155</v>
      </c>
      <c r="D703" t="str">
        <f>LOOKUP(B703,'Info Sheet'!$L$2:$L$3,'Info Sheet'!$J$2:$J$3)</f>
        <v>Non-Rainy</v>
      </c>
      <c r="E703">
        <f>IF(D703='Info Sheet'!$J$3,'Info Sheet'!$M$3,'Info Sheet'!$M$2)</f>
        <v>1</v>
      </c>
      <c r="F703">
        <f>ROUNDDOWN(IF((C703*E703)&gt;'Info Sheet'!$B$21,'Info Sheet'!$B$21,(C703*E703)),0)</f>
        <v>155</v>
      </c>
      <c r="G703">
        <f t="shared" si="128"/>
        <v>3541.75</v>
      </c>
      <c r="H703">
        <f t="shared" si="129"/>
        <v>2581.75</v>
      </c>
      <c r="M703" s="44">
        <v>650</v>
      </c>
      <c r="N703" s="32">
        <v>0.35155127895041405</v>
      </c>
      <c r="O703" s="32">
        <f t="shared" si="130"/>
        <v>164</v>
      </c>
      <c r="P703" t="str">
        <f>LOOKUP(N703,'Info Sheet'!$L$2:$L$3,'Info Sheet'!$J$2:$J$3)</f>
        <v>Rainy, p</v>
      </c>
      <c r="Q703">
        <f>IF(P703='Info Sheet'!$J$3,'Info Sheet'!$M$3,'Info Sheet'!$M$2)</f>
        <v>0.7</v>
      </c>
      <c r="R703">
        <f>ROUNDDOWN(IF((O703*Q703)&gt;'Info Sheet'!$B$21,'Info Sheet'!$B$21,(O703*Q703)),0)</f>
        <v>114</v>
      </c>
      <c r="S703">
        <f t="shared" si="131"/>
        <v>2604.9</v>
      </c>
      <c r="T703">
        <f t="shared" si="132"/>
        <v>1644.9</v>
      </c>
      <c r="Y703" s="44">
        <v>650</v>
      </c>
      <c r="Z703" s="32">
        <v>0.89591840780811349</v>
      </c>
      <c r="AA703" s="32">
        <f t="shared" si="138"/>
        <v>208</v>
      </c>
      <c r="AB703" t="str">
        <f>LOOKUP(Z703,'Info Sheet'!$L$2:$L$3,'Info Sheet'!$J$2:$J$3)</f>
        <v>Non-Rainy</v>
      </c>
      <c r="AC703">
        <f>IF(AB703='Info Sheet'!$J$3,'Info Sheet'!$M$3,'Info Sheet'!$M$2)</f>
        <v>1</v>
      </c>
      <c r="AD703">
        <f>ROUNDDOWN(IF((AA703*AC703)&gt;'Info Sheet'!$B$21,'Info Sheet'!$B$21,(AA703*AC703)),0)</f>
        <v>188</v>
      </c>
      <c r="AE703">
        <f t="shared" si="133"/>
        <v>4295.8</v>
      </c>
      <c r="AF703">
        <f t="shared" si="134"/>
        <v>3335.8</v>
      </c>
      <c r="AK703" s="44">
        <v>650</v>
      </c>
      <c r="AL703" s="51">
        <v>6.8891339999999995E-2</v>
      </c>
      <c r="AM703" s="32">
        <f t="shared" si="139"/>
        <v>141</v>
      </c>
      <c r="AN703" t="str">
        <f>LOOKUP(AL703,'Info Sheet'!$L$2:$L$3,'Info Sheet'!$J$2:$J$3)</f>
        <v>Rainy, p</v>
      </c>
      <c r="AO703">
        <f>IF(AN703='Info Sheet'!$J$3,'Info Sheet'!$M$3,'Info Sheet'!$M$2)</f>
        <v>0.7</v>
      </c>
      <c r="AP703">
        <f>ROUNDDOWN(IF((AM703*AO703)&gt;'Info Sheet'!$B$21,'Info Sheet'!$B$21,(AM703*AO703)),0)</f>
        <v>98</v>
      </c>
      <c r="AQ703">
        <f t="shared" si="135"/>
        <v>2239.3000000000002</v>
      </c>
      <c r="AR703">
        <f t="shared" si="136"/>
        <v>1279.3000000000002</v>
      </c>
    </row>
    <row r="704" spans="1:44">
      <c r="A704" s="44">
        <v>651</v>
      </c>
      <c r="B704" s="32">
        <v>0.38485327720346441</v>
      </c>
      <c r="C704" s="32">
        <f t="shared" si="137"/>
        <v>151</v>
      </c>
      <c r="D704" t="str">
        <f>LOOKUP(B704,'Info Sheet'!$L$2:$L$3,'Info Sheet'!$J$2:$J$3)</f>
        <v>Rainy, p</v>
      </c>
      <c r="E704">
        <f>IF(D704='Info Sheet'!$J$3,'Info Sheet'!$M$3,'Info Sheet'!$M$2)</f>
        <v>0.7</v>
      </c>
      <c r="F704">
        <f>ROUNDDOWN(IF((C704*E704)&gt;'Info Sheet'!$B$21,'Info Sheet'!$B$21,(C704*E704)),0)</f>
        <v>105</v>
      </c>
      <c r="G704">
        <f t="shared" ref="G704:G767" si="140">F704*$J$47</f>
        <v>2399.25</v>
      </c>
      <c r="H704">
        <f t="shared" si="129"/>
        <v>1439.25</v>
      </c>
      <c r="M704" s="44">
        <v>651</v>
      </c>
      <c r="N704" s="32">
        <v>3.804395650940906E-2</v>
      </c>
      <c r="O704" s="32">
        <f t="shared" si="130"/>
        <v>141</v>
      </c>
      <c r="P704" t="str">
        <f>LOOKUP(N704,'Info Sheet'!$L$2:$L$3,'Info Sheet'!$J$2:$J$3)</f>
        <v>Rainy, p</v>
      </c>
      <c r="Q704">
        <f>IF(P704='Info Sheet'!$J$3,'Info Sheet'!$M$3,'Info Sheet'!$M$2)</f>
        <v>0.7</v>
      </c>
      <c r="R704">
        <f>ROUNDDOWN(IF((O704*Q704)&gt;'Info Sheet'!$B$21,'Info Sheet'!$B$21,(O704*Q704)),0)</f>
        <v>98</v>
      </c>
      <c r="S704">
        <f t="shared" si="131"/>
        <v>2239.3000000000002</v>
      </c>
      <c r="T704">
        <f t="shared" si="132"/>
        <v>1279.3000000000002</v>
      </c>
      <c r="Y704" s="44">
        <v>651</v>
      </c>
      <c r="Z704" s="32">
        <v>0.26588720710795299</v>
      </c>
      <c r="AA704" s="32">
        <f t="shared" si="138"/>
        <v>175</v>
      </c>
      <c r="AB704" t="str">
        <f>LOOKUP(Z704,'Info Sheet'!$L$2:$L$3,'Info Sheet'!$J$2:$J$3)</f>
        <v>Rainy, p</v>
      </c>
      <c r="AC704">
        <f>IF(AB704='Info Sheet'!$J$3,'Info Sheet'!$M$3,'Info Sheet'!$M$2)</f>
        <v>0.7</v>
      </c>
      <c r="AD704">
        <f>ROUNDDOWN(IF((AA704*AC704)&gt;'Info Sheet'!$B$21,'Info Sheet'!$B$21,(AA704*AC704)),0)</f>
        <v>122</v>
      </c>
      <c r="AE704">
        <f t="shared" si="133"/>
        <v>2787.7000000000003</v>
      </c>
      <c r="AF704">
        <f t="shared" si="134"/>
        <v>1827.7000000000003</v>
      </c>
      <c r="AK704" s="44">
        <v>651</v>
      </c>
      <c r="AL704" s="51">
        <v>0.91366053999999997</v>
      </c>
      <c r="AM704" s="32">
        <f t="shared" si="139"/>
        <v>188</v>
      </c>
      <c r="AN704" t="str">
        <f>LOOKUP(AL704,'Info Sheet'!$L$2:$L$3,'Info Sheet'!$J$2:$J$3)</f>
        <v>Non-Rainy</v>
      </c>
      <c r="AO704">
        <f>IF(AN704='Info Sheet'!$J$3,'Info Sheet'!$M$3,'Info Sheet'!$M$2)</f>
        <v>1</v>
      </c>
      <c r="AP704">
        <f>ROUNDDOWN(IF((AM704*AO704)&gt;'Info Sheet'!$B$21,'Info Sheet'!$B$21,(AM704*AO704)),0)</f>
        <v>188</v>
      </c>
      <c r="AQ704">
        <f t="shared" si="135"/>
        <v>4295.8</v>
      </c>
      <c r="AR704">
        <f t="shared" si="136"/>
        <v>3335.8</v>
      </c>
    </row>
    <row r="705" spans="1:44">
      <c r="A705" s="44">
        <v>652</v>
      </c>
      <c r="B705" s="32">
        <v>0.68455553073375031</v>
      </c>
      <c r="C705" s="32">
        <f t="shared" si="137"/>
        <v>163</v>
      </c>
      <c r="D705" t="str">
        <f>LOOKUP(B705,'Info Sheet'!$L$2:$L$3,'Info Sheet'!$J$2:$J$3)</f>
        <v>Non-Rainy</v>
      </c>
      <c r="E705">
        <f>IF(D705='Info Sheet'!$J$3,'Info Sheet'!$M$3,'Info Sheet'!$M$2)</f>
        <v>1</v>
      </c>
      <c r="F705">
        <f>ROUNDDOWN(IF((C705*E705)&gt;'Info Sheet'!$B$21,'Info Sheet'!$B$21,(C705*E705)),0)</f>
        <v>163</v>
      </c>
      <c r="G705">
        <f t="shared" si="140"/>
        <v>3724.55</v>
      </c>
      <c r="H705">
        <f t="shared" si="129"/>
        <v>2764.55</v>
      </c>
      <c r="M705" s="44">
        <v>652</v>
      </c>
      <c r="N705" s="32">
        <v>0.54094729663934582</v>
      </c>
      <c r="O705" s="32">
        <f t="shared" si="130"/>
        <v>172</v>
      </c>
      <c r="P705" t="str">
        <f>LOOKUP(N705,'Info Sheet'!$L$2:$L$3,'Info Sheet'!$J$2:$J$3)</f>
        <v>Non-Rainy</v>
      </c>
      <c r="Q705">
        <f>IF(P705='Info Sheet'!$J$3,'Info Sheet'!$M$3,'Info Sheet'!$M$2)</f>
        <v>1</v>
      </c>
      <c r="R705">
        <f>ROUNDDOWN(IF((O705*Q705)&gt;'Info Sheet'!$B$21,'Info Sheet'!$B$21,(O705*Q705)),0)</f>
        <v>172</v>
      </c>
      <c r="S705">
        <f t="shared" si="131"/>
        <v>3930.2000000000003</v>
      </c>
      <c r="T705">
        <f t="shared" si="132"/>
        <v>2970.2000000000003</v>
      </c>
      <c r="Y705" s="44">
        <v>652</v>
      </c>
      <c r="Z705" s="32">
        <v>0.22671555945008304</v>
      </c>
      <c r="AA705" s="32">
        <f t="shared" si="138"/>
        <v>173</v>
      </c>
      <c r="AB705" t="str">
        <f>LOOKUP(Z705,'Info Sheet'!$L$2:$L$3,'Info Sheet'!$J$2:$J$3)</f>
        <v>Rainy, p</v>
      </c>
      <c r="AC705">
        <f>IF(AB705='Info Sheet'!$J$3,'Info Sheet'!$M$3,'Info Sheet'!$M$2)</f>
        <v>0.7</v>
      </c>
      <c r="AD705">
        <f>ROUNDDOWN(IF((AA705*AC705)&gt;'Info Sheet'!$B$21,'Info Sheet'!$B$21,(AA705*AC705)),0)</f>
        <v>121</v>
      </c>
      <c r="AE705">
        <f t="shared" si="133"/>
        <v>2764.8500000000004</v>
      </c>
      <c r="AF705">
        <f t="shared" si="134"/>
        <v>1804.8500000000004</v>
      </c>
      <c r="AK705" s="44">
        <v>652</v>
      </c>
      <c r="AL705" s="51">
        <v>0.62263334999999997</v>
      </c>
      <c r="AM705" s="32">
        <f t="shared" si="139"/>
        <v>171</v>
      </c>
      <c r="AN705" t="str">
        <f>LOOKUP(AL705,'Info Sheet'!$L$2:$L$3,'Info Sheet'!$J$2:$J$3)</f>
        <v>Non-Rainy</v>
      </c>
      <c r="AO705">
        <f>IF(AN705='Info Sheet'!$J$3,'Info Sheet'!$M$3,'Info Sheet'!$M$2)</f>
        <v>1</v>
      </c>
      <c r="AP705">
        <f>ROUNDDOWN(IF((AM705*AO705)&gt;'Info Sheet'!$B$21,'Info Sheet'!$B$21,(AM705*AO705)),0)</f>
        <v>171</v>
      </c>
      <c r="AQ705">
        <f t="shared" si="135"/>
        <v>3907.3500000000004</v>
      </c>
      <c r="AR705">
        <f t="shared" si="136"/>
        <v>2947.3500000000004</v>
      </c>
    </row>
    <row r="706" spans="1:44">
      <c r="A706" s="44">
        <v>653</v>
      </c>
      <c r="B706" s="32">
        <v>4.8482734079590251E-2</v>
      </c>
      <c r="C706" s="32">
        <f t="shared" si="137"/>
        <v>129</v>
      </c>
      <c r="D706" t="str">
        <f>LOOKUP(B706,'Info Sheet'!$L$2:$L$3,'Info Sheet'!$J$2:$J$3)</f>
        <v>Rainy, p</v>
      </c>
      <c r="E706">
        <f>IF(D706='Info Sheet'!$J$3,'Info Sheet'!$M$3,'Info Sheet'!$M$2)</f>
        <v>0.7</v>
      </c>
      <c r="F706">
        <f>ROUNDDOWN(IF((C706*E706)&gt;'Info Sheet'!$B$21,'Info Sheet'!$B$21,(C706*E706)),0)</f>
        <v>90</v>
      </c>
      <c r="G706">
        <f t="shared" si="140"/>
        <v>2056.5</v>
      </c>
      <c r="H706">
        <f t="shared" si="129"/>
        <v>1096.5</v>
      </c>
      <c r="M706" s="44">
        <v>653</v>
      </c>
      <c r="N706" s="32">
        <v>0.67285966213599457</v>
      </c>
      <c r="O706" s="32">
        <f t="shared" si="130"/>
        <v>178</v>
      </c>
      <c r="P706" t="str">
        <f>LOOKUP(N706,'Info Sheet'!$L$2:$L$3,'Info Sheet'!$J$2:$J$3)</f>
        <v>Non-Rainy</v>
      </c>
      <c r="Q706">
        <f>IF(P706='Info Sheet'!$J$3,'Info Sheet'!$M$3,'Info Sheet'!$M$2)</f>
        <v>1</v>
      </c>
      <c r="R706">
        <f>ROUNDDOWN(IF((O706*Q706)&gt;'Info Sheet'!$B$21,'Info Sheet'!$B$21,(O706*Q706)),0)</f>
        <v>178</v>
      </c>
      <c r="S706">
        <f t="shared" si="131"/>
        <v>4067.3</v>
      </c>
      <c r="T706">
        <f t="shared" si="132"/>
        <v>3107.3</v>
      </c>
      <c r="Y706" s="44">
        <v>653</v>
      </c>
      <c r="Z706" s="32">
        <v>0.31523228234584189</v>
      </c>
      <c r="AA706" s="32">
        <f t="shared" si="138"/>
        <v>177</v>
      </c>
      <c r="AB706" t="str">
        <f>LOOKUP(Z706,'Info Sheet'!$L$2:$L$3,'Info Sheet'!$J$2:$J$3)</f>
        <v>Rainy, p</v>
      </c>
      <c r="AC706">
        <f>IF(AB706='Info Sheet'!$J$3,'Info Sheet'!$M$3,'Info Sheet'!$M$2)</f>
        <v>0.7</v>
      </c>
      <c r="AD706">
        <f>ROUNDDOWN(IF((AA706*AC706)&gt;'Info Sheet'!$B$21,'Info Sheet'!$B$21,(AA706*AC706)),0)</f>
        <v>123</v>
      </c>
      <c r="AE706">
        <f t="shared" si="133"/>
        <v>2810.55</v>
      </c>
      <c r="AF706">
        <f t="shared" si="134"/>
        <v>1850.5500000000002</v>
      </c>
      <c r="AK706" s="44">
        <v>653</v>
      </c>
      <c r="AL706" s="51">
        <v>0.94986254999999997</v>
      </c>
      <c r="AM706" s="32">
        <f t="shared" si="139"/>
        <v>193</v>
      </c>
      <c r="AN706" t="str">
        <f>LOOKUP(AL706,'Info Sheet'!$L$2:$L$3,'Info Sheet'!$J$2:$J$3)</f>
        <v>Non-Rainy</v>
      </c>
      <c r="AO706">
        <f>IF(AN706='Info Sheet'!$J$3,'Info Sheet'!$M$3,'Info Sheet'!$M$2)</f>
        <v>1</v>
      </c>
      <c r="AP706">
        <f>ROUNDDOWN(IF((AM706*AO706)&gt;'Info Sheet'!$B$21,'Info Sheet'!$B$21,(AM706*AO706)),0)</f>
        <v>188</v>
      </c>
      <c r="AQ706">
        <f t="shared" si="135"/>
        <v>4295.8</v>
      </c>
      <c r="AR706">
        <f t="shared" si="136"/>
        <v>3335.8</v>
      </c>
    </row>
    <row r="707" spans="1:44">
      <c r="A707" s="44">
        <v>654</v>
      </c>
      <c r="B707" s="32">
        <v>0.32301899386969724</v>
      </c>
      <c r="C707" s="32">
        <f t="shared" si="137"/>
        <v>148</v>
      </c>
      <c r="D707" t="str">
        <f>LOOKUP(B707,'Info Sheet'!$L$2:$L$3,'Info Sheet'!$J$2:$J$3)</f>
        <v>Rainy, p</v>
      </c>
      <c r="E707">
        <f>IF(D707='Info Sheet'!$J$3,'Info Sheet'!$M$3,'Info Sheet'!$M$2)</f>
        <v>0.7</v>
      </c>
      <c r="F707">
        <f>ROUNDDOWN(IF((C707*E707)&gt;'Info Sheet'!$B$21,'Info Sheet'!$B$21,(C707*E707)),0)</f>
        <v>103</v>
      </c>
      <c r="G707">
        <f t="shared" si="140"/>
        <v>2353.5500000000002</v>
      </c>
      <c r="H707">
        <f t="shared" si="129"/>
        <v>1393.5500000000002</v>
      </c>
      <c r="M707" s="44">
        <v>654</v>
      </c>
      <c r="N707" s="32">
        <v>0.12127877095286044</v>
      </c>
      <c r="O707" s="32">
        <f t="shared" si="130"/>
        <v>151</v>
      </c>
      <c r="P707" t="str">
        <f>LOOKUP(N707,'Info Sheet'!$L$2:$L$3,'Info Sheet'!$J$2:$J$3)</f>
        <v>Rainy, p</v>
      </c>
      <c r="Q707">
        <f>IF(P707='Info Sheet'!$J$3,'Info Sheet'!$M$3,'Info Sheet'!$M$2)</f>
        <v>0.7</v>
      </c>
      <c r="R707">
        <f>ROUNDDOWN(IF((O707*Q707)&gt;'Info Sheet'!$B$21,'Info Sheet'!$B$21,(O707*Q707)),0)</f>
        <v>105</v>
      </c>
      <c r="S707">
        <f t="shared" si="131"/>
        <v>2399.25</v>
      </c>
      <c r="T707">
        <f t="shared" si="132"/>
        <v>1439.25</v>
      </c>
      <c r="Y707" s="44">
        <v>654</v>
      </c>
      <c r="Z707" s="32">
        <v>0.2005888836598918</v>
      </c>
      <c r="AA707" s="32">
        <f t="shared" si="138"/>
        <v>171</v>
      </c>
      <c r="AB707" t="str">
        <f>LOOKUP(Z707,'Info Sheet'!$L$2:$L$3,'Info Sheet'!$J$2:$J$3)</f>
        <v>Rainy, p</v>
      </c>
      <c r="AC707">
        <f>IF(AB707='Info Sheet'!$J$3,'Info Sheet'!$M$3,'Info Sheet'!$M$2)</f>
        <v>0.7</v>
      </c>
      <c r="AD707">
        <f>ROUNDDOWN(IF((AA707*AC707)&gt;'Info Sheet'!$B$21,'Info Sheet'!$B$21,(AA707*AC707)),0)</f>
        <v>119</v>
      </c>
      <c r="AE707">
        <f t="shared" si="133"/>
        <v>2719.15</v>
      </c>
      <c r="AF707">
        <f t="shared" si="134"/>
        <v>1759.15</v>
      </c>
      <c r="AK707" s="44">
        <v>654</v>
      </c>
      <c r="AL707" s="51">
        <v>0.95492595999999996</v>
      </c>
      <c r="AM707" s="32">
        <f t="shared" si="139"/>
        <v>194</v>
      </c>
      <c r="AN707" t="str">
        <f>LOOKUP(AL707,'Info Sheet'!$L$2:$L$3,'Info Sheet'!$J$2:$J$3)</f>
        <v>Non-Rainy</v>
      </c>
      <c r="AO707">
        <f>IF(AN707='Info Sheet'!$J$3,'Info Sheet'!$M$3,'Info Sheet'!$M$2)</f>
        <v>1</v>
      </c>
      <c r="AP707">
        <f>ROUNDDOWN(IF((AM707*AO707)&gt;'Info Sheet'!$B$21,'Info Sheet'!$B$21,(AM707*AO707)),0)</f>
        <v>188</v>
      </c>
      <c r="AQ707">
        <f t="shared" si="135"/>
        <v>4295.8</v>
      </c>
      <c r="AR707">
        <f t="shared" si="136"/>
        <v>3335.8</v>
      </c>
    </row>
    <row r="708" spans="1:44">
      <c r="A708" s="44">
        <v>655</v>
      </c>
      <c r="B708" s="32">
        <v>0.38946224372234683</v>
      </c>
      <c r="C708" s="32">
        <f t="shared" si="137"/>
        <v>151</v>
      </c>
      <c r="D708" t="str">
        <f>LOOKUP(B708,'Info Sheet'!$L$2:$L$3,'Info Sheet'!$J$2:$J$3)</f>
        <v>Rainy, p</v>
      </c>
      <c r="E708">
        <f>IF(D708='Info Sheet'!$J$3,'Info Sheet'!$M$3,'Info Sheet'!$M$2)</f>
        <v>0.7</v>
      </c>
      <c r="F708">
        <f>ROUNDDOWN(IF((C708*E708)&gt;'Info Sheet'!$B$21,'Info Sheet'!$B$21,(C708*E708)),0)</f>
        <v>105</v>
      </c>
      <c r="G708">
        <f t="shared" si="140"/>
        <v>2399.25</v>
      </c>
      <c r="H708">
        <f t="shared" si="129"/>
        <v>1439.25</v>
      </c>
      <c r="M708" s="44">
        <v>655</v>
      </c>
      <c r="N708" s="32">
        <v>0.45054059821845449</v>
      </c>
      <c r="O708" s="32">
        <f t="shared" si="130"/>
        <v>169</v>
      </c>
      <c r="P708" t="str">
        <f>LOOKUP(N708,'Info Sheet'!$L$2:$L$3,'Info Sheet'!$J$2:$J$3)</f>
        <v>Non-Rainy</v>
      </c>
      <c r="Q708">
        <f>IF(P708='Info Sheet'!$J$3,'Info Sheet'!$M$3,'Info Sheet'!$M$2)</f>
        <v>1</v>
      </c>
      <c r="R708">
        <f>ROUNDDOWN(IF((O708*Q708)&gt;'Info Sheet'!$B$21,'Info Sheet'!$B$21,(O708*Q708)),0)</f>
        <v>169</v>
      </c>
      <c r="S708">
        <f t="shared" si="131"/>
        <v>3861.65</v>
      </c>
      <c r="T708">
        <f t="shared" si="132"/>
        <v>2901.65</v>
      </c>
      <c r="Y708" s="44">
        <v>655</v>
      </c>
      <c r="Z708" s="32">
        <v>0.41777077435520693</v>
      </c>
      <c r="AA708" s="32">
        <f t="shared" si="138"/>
        <v>182</v>
      </c>
      <c r="AB708" t="str">
        <f>LOOKUP(Z708,'Info Sheet'!$L$2:$L$3,'Info Sheet'!$J$2:$J$3)</f>
        <v>Non-Rainy</v>
      </c>
      <c r="AC708">
        <f>IF(AB708='Info Sheet'!$J$3,'Info Sheet'!$M$3,'Info Sheet'!$M$2)</f>
        <v>1</v>
      </c>
      <c r="AD708">
        <f>ROUNDDOWN(IF((AA708*AC708)&gt;'Info Sheet'!$B$21,'Info Sheet'!$B$21,(AA708*AC708)),0)</f>
        <v>182</v>
      </c>
      <c r="AE708">
        <f t="shared" si="133"/>
        <v>4158.7</v>
      </c>
      <c r="AF708">
        <f t="shared" si="134"/>
        <v>3198.7</v>
      </c>
      <c r="AK708" s="44">
        <v>655</v>
      </c>
      <c r="AL708" s="51">
        <v>0.68513663000000002</v>
      </c>
      <c r="AM708" s="32">
        <f t="shared" si="139"/>
        <v>174</v>
      </c>
      <c r="AN708" t="str">
        <f>LOOKUP(AL708,'Info Sheet'!$L$2:$L$3,'Info Sheet'!$J$2:$J$3)</f>
        <v>Non-Rainy</v>
      </c>
      <c r="AO708">
        <f>IF(AN708='Info Sheet'!$J$3,'Info Sheet'!$M$3,'Info Sheet'!$M$2)</f>
        <v>1</v>
      </c>
      <c r="AP708">
        <f>ROUNDDOWN(IF((AM708*AO708)&gt;'Info Sheet'!$B$21,'Info Sheet'!$B$21,(AM708*AO708)),0)</f>
        <v>174</v>
      </c>
      <c r="AQ708">
        <f t="shared" si="135"/>
        <v>3975.9</v>
      </c>
      <c r="AR708">
        <f t="shared" si="136"/>
        <v>3015.9</v>
      </c>
    </row>
    <row r="709" spans="1:44">
      <c r="A709" s="44">
        <v>656</v>
      </c>
      <c r="B709" s="32">
        <v>0.81920556157562352</v>
      </c>
      <c r="C709" s="32">
        <f t="shared" si="137"/>
        <v>170</v>
      </c>
      <c r="D709" t="str">
        <f>LOOKUP(B709,'Info Sheet'!$L$2:$L$3,'Info Sheet'!$J$2:$J$3)</f>
        <v>Non-Rainy</v>
      </c>
      <c r="E709">
        <f>IF(D709='Info Sheet'!$J$3,'Info Sheet'!$M$3,'Info Sheet'!$M$2)</f>
        <v>1</v>
      </c>
      <c r="F709">
        <f>ROUNDDOWN(IF((C709*E709)&gt;'Info Sheet'!$B$21,'Info Sheet'!$B$21,(C709*E709)),0)</f>
        <v>170</v>
      </c>
      <c r="G709">
        <f t="shared" si="140"/>
        <v>3884.5000000000005</v>
      </c>
      <c r="H709">
        <f t="shared" si="129"/>
        <v>2924.5000000000005</v>
      </c>
      <c r="M709" s="44">
        <v>656</v>
      </c>
      <c r="N709" s="32">
        <v>0.26989419309151796</v>
      </c>
      <c r="O709" s="32">
        <f t="shared" si="130"/>
        <v>161</v>
      </c>
      <c r="P709" t="str">
        <f>LOOKUP(N709,'Info Sheet'!$L$2:$L$3,'Info Sheet'!$J$2:$J$3)</f>
        <v>Rainy, p</v>
      </c>
      <c r="Q709">
        <f>IF(P709='Info Sheet'!$J$3,'Info Sheet'!$M$3,'Info Sheet'!$M$2)</f>
        <v>0.7</v>
      </c>
      <c r="R709">
        <f>ROUNDDOWN(IF((O709*Q709)&gt;'Info Sheet'!$B$21,'Info Sheet'!$B$21,(O709*Q709)),0)</f>
        <v>112</v>
      </c>
      <c r="S709">
        <f t="shared" si="131"/>
        <v>2559.2000000000003</v>
      </c>
      <c r="T709">
        <f t="shared" si="132"/>
        <v>1599.2000000000003</v>
      </c>
      <c r="Y709" s="44">
        <v>656</v>
      </c>
      <c r="Z709" s="32">
        <v>0.38185792619497039</v>
      </c>
      <c r="AA709" s="32">
        <f t="shared" si="138"/>
        <v>181</v>
      </c>
      <c r="AB709" t="str">
        <f>LOOKUP(Z709,'Info Sheet'!$L$2:$L$3,'Info Sheet'!$J$2:$J$3)</f>
        <v>Rainy, p</v>
      </c>
      <c r="AC709">
        <f>IF(AB709='Info Sheet'!$J$3,'Info Sheet'!$M$3,'Info Sheet'!$M$2)</f>
        <v>0.7</v>
      </c>
      <c r="AD709">
        <f>ROUNDDOWN(IF((AA709*AC709)&gt;'Info Sheet'!$B$21,'Info Sheet'!$B$21,(AA709*AC709)),0)</f>
        <v>126</v>
      </c>
      <c r="AE709">
        <f t="shared" si="133"/>
        <v>2879.1000000000004</v>
      </c>
      <c r="AF709">
        <f t="shared" si="134"/>
        <v>1919.1000000000004</v>
      </c>
      <c r="AK709" s="44">
        <v>656</v>
      </c>
      <c r="AL709" s="51">
        <v>0.39517327000000002</v>
      </c>
      <c r="AM709" s="32">
        <f t="shared" si="139"/>
        <v>162</v>
      </c>
      <c r="AN709" t="str">
        <f>LOOKUP(AL709,'Info Sheet'!$L$2:$L$3,'Info Sheet'!$J$2:$J$3)</f>
        <v>Rainy, p</v>
      </c>
      <c r="AO709">
        <f>IF(AN709='Info Sheet'!$J$3,'Info Sheet'!$M$3,'Info Sheet'!$M$2)</f>
        <v>0.7</v>
      </c>
      <c r="AP709">
        <f>ROUNDDOWN(IF((AM709*AO709)&gt;'Info Sheet'!$B$21,'Info Sheet'!$B$21,(AM709*AO709)),0)</f>
        <v>113</v>
      </c>
      <c r="AQ709">
        <f t="shared" si="135"/>
        <v>2582.0500000000002</v>
      </c>
      <c r="AR709">
        <f t="shared" si="136"/>
        <v>1622.0500000000002</v>
      </c>
    </row>
    <row r="710" spans="1:44">
      <c r="A710" s="44">
        <v>657</v>
      </c>
      <c r="B710" s="32">
        <v>0.35275278450419134</v>
      </c>
      <c r="C710" s="32">
        <f t="shared" si="137"/>
        <v>149</v>
      </c>
      <c r="D710" t="str">
        <f>LOOKUP(B710,'Info Sheet'!$L$2:$L$3,'Info Sheet'!$J$2:$J$3)</f>
        <v>Rainy, p</v>
      </c>
      <c r="E710">
        <f>IF(D710='Info Sheet'!$J$3,'Info Sheet'!$M$3,'Info Sheet'!$M$2)</f>
        <v>0.7</v>
      </c>
      <c r="F710">
        <f>ROUNDDOWN(IF((C710*E710)&gt;'Info Sheet'!$B$21,'Info Sheet'!$B$21,(C710*E710)),0)</f>
        <v>104</v>
      </c>
      <c r="G710">
        <f t="shared" si="140"/>
        <v>2376.4</v>
      </c>
      <c r="H710">
        <f t="shared" si="129"/>
        <v>1416.4</v>
      </c>
      <c r="M710" s="44">
        <v>657</v>
      </c>
      <c r="N710" s="32">
        <v>0.84186182486809447</v>
      </c>
      <c r="O710" s="32">
        <f t="shared" si="130"/>
        <v>187</v>
      </c>
      <c r="P710" t="str">
        <f>LOOKUP(N710,'Info Sheet'!$L$2:$L$3,'Info Sheet'!$J$2:$J$3)</f>
        <v>Non-Rainy</v>
      </c>
      <c r="Q710">
        <f>IF(P710='Info Sheet'!$J$3,'Info Sheet'!$M$3,'Info Sheet'!$M$2)</f>
        <v>1</v>
      </c>
      <c r="R710">
        <f>ROUNDDOWN(IF((O710*Q710)&gt;'Info Sheet'!$B$21,'Info Sheet'!$B$21,(O710*Q710)),0)</f>
        <v>187</v>
      </c>
      <c r="S710">
        <f t="shared" si="131"/>
        <v>4272.95</v>
      </c>
      <c r="T710">
        <f t="shared" si="132"/>
        <v>3312.95</v>
      </c>
      <c r="Y710" s="44">
        <v>657</v>
      </c>
      <c r="Z710" s="32">
        <v>0.57836284227752421</v>
      </c>
      <c r="AA710" s="32">
        <f t="shared" si="138"/>
        <v>189</v>
      </c>
      <c r="AB710" t="str">
        <f>LOOKUP(Z710,'Info Sheet'!$L$2:$L$3,'Info Sheet'!$J$2:$J$3)</f>
        <v>Non-Rainy</v>
      </c>
      <c r="AC710">
        <f>IF(AB710='Info Sheet'!$J$3,'Info Sheet'!$M$3,'Info Sheet'!$M$2)</f>
        <v>1</v>
      </c>
      <c r="AD710">
        <f>ROUNDDOWN(IF((AA710*AC710)&gt;'Info Sheet'!$B$21,'Info Sheet'!$B$21,(AA710*AC710)),0)</f>
        <v>188</v>
      </c>
      <c r="AE710">
        <f t="shared" si="133"/>
        <v>4295.8</v>
      </c>
      <c r="AF710">
        <f t="shared" si="134"/>
        <v>3335.8</v>
      </c>
      <c r="AK710" s="44">
        <v>657</v>
      </c>
      <c r="AL710" s="51">
        <v>0.34379337999999998</v>
      </c>
      <c r="AM710" s="32">
        <f t="shared" si="139"/>
        <v>159</v>
      </c>
      <c r="AN710" t="str">
        <f>LOOKUP(AL710,'Info Sheet'!$L$2:$L$3,'Info Sheet'!$J$2:$J$3)</f>
        <v>Rainy, p</v>
      </c>
      <c r="AO710">
        <f>IF(AN710='Info Sheet'!$J$3,'Info Sheet'!$M$3,'Info Sheet'!$M$2)</f>
        <v>0.7</v>
      </c>
      <c r="AP710">
        <f>ROUNDDOWN(IF((AM710*AO710)&gt;'Info Sheet'!$B$21,'Info Sheet'!$B$21,(AM710*AO710)),0)</f>
        <v>111</v>
      </c>
      <c r="AQ710">
        <f t="shared" si="135"/>
        <v>2536.3500000000004</v>
      </c>
      <c r="AR710">
        <f t="shared" si="136"/>
        <v>1576.3500000000004</v>
      </c>
    </row>
    <row r="711" spans="1:44">
      <c r="A711" s="44">
        <v>658</v>
      </c>
      <c r="B711" s="32">
        <v>5.6152524708195206E-2</v>
      </c>
      <c r="C711" s="32">
        <f t="shared" si="137"/>
        <v>130</v>
      </c>
      <c r="D711" t="str">
        <f>LOOKUP(B711,'Info Sheet'!$L$2:$L$3,'Info Sheet'!$J$2:$J$3)</f>
        <v>Rainy, p</v>
      </c>
      <c r="E711">
        <f>IF(D711='Info Sheet'!$J$3,'Info Sheet'!$M$3,'Info Sheet'!$M$2)</f>
        <v>0.7</v>
      </c>
      <c r="F711">
        <f>ROUNDDOWN(IF((C711*E711)&gt;'Info Sheet'!$B$21,'Info Sheet'!$B$21,(C711*E711)),0)</f>
        <v>91</v>
      </c>
      <c r="G711">
        <f t="shared" si="140"/>
        <v>2079.35</v>
      </c>
      <c r="H711">
        <f t="shared" si="129"/>
        <v>1119.3499999999999</v>
      </c>
      <c r="M711" s="44">
        <v>658</v>
      </c>
      <c r="N711" s="32">
        <v>0.18119963169959974</v>
      </c>
      <c r="O711" s="32">
        <f t="shared" si="130"/>
        <v>156</v>
      </c>
      <c r="P711" t="str">
        <f>LOOKUP(N711,'Info Sheet'!$L$2:$L$3,'Info Sheet'!$J$2:$J$3)</f>
        <v>Rainy, p</v>
      </c>
      <c r="Q711">
        <f>IF(P711='Info Sheet'!$J$3,'Info Sheet'!$M$3,'Info Sheet'!$M$2)</f>
        <v>0.7</v>
      </c>
      <c r="R711">
        <f>ROUNDDOWN(IF((O711*Q711)&gt;'Info Sheet'!$B$21,'Info Sheet'!$B$21,(O711*Q711)),0)</f>
        <v>109</v>
      </c>
      <c r="S711">
        <f t="shared" si="131"/>
        <v>2490.65</v>
      </c>
      <c r="T711">
        <f t="shared" si="132"/>
        <v>1530.65</v>
      </c>
      <c r="Y711" s="44">
        <v>658</v>
      </c>
      <c r="Z711" s="32">
        <v>0.2370643877525026</v>
      </c>
      <c r="AA711" s="32">
        <f t="shared" si="138"/>
        <v>173</v>
      </c>
      <c r="AB711" t="str">
        <f>LOOKUP(Z711,'Info Sheet'!$L$2:$L$3,'Info Sheet'!$J$2:$J$3)</f>
        <v>Rainy, p</v>
      </c>
      <c r="AC711">
        <f>IF(AB711='Info Sheet'!$J$3,'Info Sheet'!$M$3,'Info Sheet'!$M$2)</f>
        <v>0.7</v>
      </c>
      <c r="AD711">
        <f>ROUNDDOWN(IF((AA711*AC711)&gt;'Info Sheet'!$B$21,'Info Sheet'!$B$21,(AA711*AC711)),0)</f>
        <v>121</v>
      </c>
      <c r="AE711">
        <f t="shared" si="133"/>
        <v>2764.8500000000004</v>
      </c>
      <c r="AF711">
        <f t="shared" si="134"/>
        <v>1804.8500000000004</v>
      </c>
      <c r="AK711" s="44">
        <v>658</v>
      </c>
      <c r="AL711" s="51">
        <v>0.66466924999999999</v>
      </c>
      <c r="AM711" s="32">
        <f t="shared" si="139"/>
        <v>173</v>
      </c>
      <c r="AN711" t="str">
        <f>LOOKUP(AL711,'Info Sheet'!$L$2:$L$3,'Info Sheet'!$J$2:$J$3)</f>
        <v>Non-Rainy</v>
      </c>
      <c r="AO711">
        <f>IF(AN711='Info Sheet'!$J$3,'Info Sheet'!$M$3,'Info Sheet'!$M$2)</f>
        <v>1</v>
      </c>
      <c r="AP711">
        <f>ROUNDDOWN(IF((AM711*AO711)&gt;'Info Sheet'!$B$21,'Info Sheet'!$B$21,(AM711*AO711)),0)</f>
        <v>173</v>
      </c>
      <c r="AQ711">
        <f t="shared" si="135"/>
        <v>3953.05</v>
      </c>
      <c r="AR711">
        <f t="shared" si="136"/>
        <v>2993.05</v>
      </c>
    </row>
    <row r="712" spans="1:44">
      <c r="A712" s="44">
        <v>659</v>
      </c>
      <c r="B712" s="32">
        <v>0.60730497924525506</v>
      </c>
      <c r="C712" s="32">
        <f t="shared" si="137"/>
        <v>160</v>
      </c>
      <c r="D712" t="str">
        <f>LOOKUP(B712,'Info Sheet'!$L$2:$L$3,'Info Sheet'!$J$2:$J$3)</f>
        <v>Non-Rainy</v>
      </c>
      <c r="E712">
        <f>IF(D712='Info Sheet'!$J$3,'Info Sheet'!$M$3,'Info Sheet'!$M$2)</f>
        <v>1</v>
      </c>
      <c r="F712">
        <f>ROUNDDOWN(IF((C712*E712)&gt;'Info Sheet'!$B$21,'Info Sheet'!$B$21,(C712*E712)),0)</f>
        <v>160</v>
      </c>
      <c r="G712">
        <f t="shared" si="140"/>
        <v>3656</v>
      </c>
      <c r="H712">
        <f t="shared" si="129"/>
        <v>2696</v>
      </c>
      <c r="M712" s="44">
        <v>659</v>
      </c>
      <c r="N712" s="32">
        <v>0.77597281998311196</v>
      </c>
      <c r="O712" s="32">
        <f t="shared" si="130"/>
        <v>183</v>
      </c>
      <c r="P712" t="str">
        <f>LOOKUP(N712,'Info Sheet'!$L$2:$L$3,'Info Sheet'!$J$2:$J$3)</f>
        <v>Non-Rainy</v>
      </c>
      <c r="Q712">
        <f>IF(P712='Info Sheet'!$J$3,'Info Sheet'!$M$3,'Info Sheet'!$M$2)</f>
        <v>1</v>
      </c>
      <c r="R712">
        <f>ROUNDDOWN(IF((O712*Q712)&gt;'Info Sheet'!$B$21,'Info Sheet'!$B$21,(O712*Q712)),0)</f>
        <v>183</v>
      </c>
      <c r="S712">
        <f t="shared" si="131"/>
        <v>4181.55</v>
      </c>
      <c r="T712">
        <f t="shared" si="132"/>
        <v>3221.55</v>
      </c>
      <c r="Y712" s="44">
        <v>659</v>
      </c>
      <c r="Z712" s="32">
        <v>4.7787586416500605E-2</v>
      </c>
      <c r="AA712" s="32">
        <f t="shared" si="138"/>
        <v>156</v>
      </c>
      <c r="AB712" t="str">
        <f>LOOKUP(Z712,'Info Sheet'!$L$2:$L$3,'Info Sheet'!$J$2:$J$3)</f>
        <v>Rainy, p</v>
      </c>
      <c r="AC712">
        <f>IF(AB712='Info Sheet'!$J$3,'Info Sheet'!$M$3,'Info Sheet'!$M$2)</f>
        <v>0.7</v>
      </c>
      <c r="AD712">
        <f>ROUNDDOWN(IF((AA712*AC712)&gt;'Info Sheet'!$B$21,'Info Sheet'!$B$21,(AA712*AC712)),0)</f>
        <v>109</v>
      </c>
      <c r="AE712">
        <f t="shared" si="133"/>
        <v>2490.65</v>
      </c>
      <c r="AF712">
        <f t="shared" si="134"/>
        <v>1530.65</v>
      </c>
      <c r="AK712" s="44">
        <v>659</v>
      </c>
      <c r="AL712" s="51">
        <v>0.99166169999999998</v>
      </c>
      <c r="AM712" s="32">
        <f t="shared" si="139"/>
        <v>205</v>
      </c>
      <c r="AN712" t="str">
        <f>LOOKUP(AL712,'Info Sheet'!$L$2:$L$3,'Info Sheet'!$J$2:$J$3)</f>
        <v>Non-Rainy</v>
      </c>
      <c r="AO712">
        <f>IF(AN712='Info Sheet'!$J$3,'Info Sheet'!$M$3,'Info Sheet'!$M$2)</f>
        <v>1</v>
      </c>
      <c r="AP712">
        <f>ROUNDDOWN(IF((AM712*AO712)&gt;'Info Sheet'!$B$21,'Info Sheet'!$B$21,(AM712*AO712)),0)</f>
        <v>188</v>
      </c>
      <c r="AQ712">
        <f t="shared" si="135"/>
        <v>4295.8</v>
      </c>
      <c r="AR712">
        <f t="shared" si="136"/>
        <v>3335.8</v>
      </c>
    </row>
    <row r="713" spans="1:44">
      <c r="A713" s="44">
        <v>660</v>
      </c>
      <c r="B713" s="32">
        <v>0.47636648601221343</v>
      </c>
      <c r="C713" s="32">
        <f t="shared" si="137"/>
        <v>155</v>
      </c>
      <c r="D713" t="str">
        <f>LOOKUP(B713,'Info Sheet'!$L$2:$L$3,'Info Sheet'!$J$2:$J$3)</f>
        <v>Non-Rainy</v>
      </c>
      <c r="E713">
        <f>IF(D713='Info Sheet'!$J$3,'Info Sheet'!$M$3,'Info Sheet'!$M$2)</f>
        <v>1</v>
      </c>
      <c r="F713">
        <f>ROUNDDOWN(IF((C713*E713)&gt;'Info Sheet'!$B$21,'Info Sheet'!$B$21,(C713*E713)),0)</f>
        <v>155</v>
      </c>
      <c r="G713">
        <f t="shared" si="140"/>
        <v>3541.75</v>
      </c>
      <c r="H713">
        <f t="shared" si="129"/>
        <v>2581.75</v>
      </c>
      <c r="M713" s="44">
        <v>660</v>
      </c>
      <c r="N713" s="32">
        <v>0.52853079128139158</v>
      </c>
      <c r="O713" s="32">
        <f t="shared" si="130"/>
        <v>172</v>
      </c>
      <c r="P713" t="str">
        <f>LOOKUP(N713,'Info Sheet'!$L$2:$L$3,'Info Sheet'!$J$2:$J$3)</f>
        <v>Non-Rainy</v>
      </c>
      <c r="Q713">
        <f>IF(P713='Info Sheet'!$J$3,'Info Sheet'!$M$3,'Info Sheet'!$M$2)</f>
        <v>1</v>
      </c>
      <c r="R713">
        <f>ROUNDDOWN(IF((O713*Q713)&gt;'Info Sheet'!$B$21,'Info Sheet'!$B$21,(O713*Q713)),0)</f>
        <v>172</v>
      </c>
      <c r="S713">
        <f t="shared" si="131"/>
        <v>3930.2000000000003</v>
      </c>
      <c r="T713">
        <f t="shared" si="132"/>
        <v>2970.2000000000003</v>
      </c>
      <c r="Y713" s="44">
        <v>660</v>
      </c>
      <c r="Z713" s="32">
        <v>0.76561020531987156</v>
      </c>
      <c r="AA713" s="32">
        <f t="shared" si="138"/>
        <v>199</v>
      </c>
      <c r="AB713" t="str">
        <f>LOOKUP(Z713,'Info Sheet'!$L$2:$L$3,'Info Sheet'!$J$2:$J$3)</f>
        <v>Non-Rainy</v>
      </c>
      <c r="AC713">
        <f>IF(AB713='Info Sheet'!$J$3,'Info Sheet'!$M$3,'Info Sheet'!$M$2)</f>
        <v>1</v>
      </c>
      <c r="AD713">
        <f>ROUNDDOWN(IF((AA713*AC713)&gt;'Info Sheet'!$B$21,'Info Sheet'!$B$21,(AA713*AC713)),0)</f>
        <v>188</v>
      </c>
      <c r="AE713">
        <f t="shared" si="133"/>
        <v>4295.8</v>
      </c>
      <c r="AF713">
        <f t="shared" si="134"/>
        <v>3335.8</v>
      </c>
      <c r="AK713" s="44">
        <v>660</v>
      </c>
      <c r="AL713" s="51">
        <v>0.67801878000000004</v>
      </c>
      <c r="AM713" s="32">
        <f t="shared" si="139"/>
        <v>174</v>
      </c>
      <c r="AN713" t="str">
        <f>LOOKUP(AL713,'Info Sheet'!$L$2:$L$3,'Info Sheet'!$J$2:$J$3)</f>
        <v>Non-Rainy</v>
      </c>
      <c r="AO713">
        <f>IF(AN713='Info Sheet'!$J$3,'Info Sheet'!$M$3,'Info Sheet'!$M$2)</f>
        <v>1</v>
      </c>
      <c r="AP713">
        <f>ROUNDDOWN(IF((AM713*AO713)&gt;'Info Sheet'!$B$21,'Info Sheet'!$B$21,(AM713*AO713)),0)</f>
        <v>174</v>
      </c>
      <c r="AQ713">
        <f t="shared" si="135"/>
        <v>3975.9</v>
      </c>
      <c r="AR713">
        <f t="shared" si="136"/>
        <v>3015.9</v>
      </c>
    </row>
    <row r="714" spans="1:44">
      <c r="A714" s="44">
        <v>661</v>
      </c>
      <c r="B714" s="32">
        <v>0.87988700858754743</v>
      </c>
      <c r="C714" s="32">
        <f t="shared" si="137"/>
        <v>174</v>
      </c>
      <c r="D714" t="str">
        <f>LOOKUP(B714,'Info Sheet'!$L$2:$L$3,'Info Sheet'!$J$2:$J$3)</f>
        <v>Non-Rainy</v>
      </c>
      <c r="E714">
        <f>IF(D714='Info Sheet'!$J$3,'Info Sheet'!$M$3,'Info Sheet'!$M$2)</f>
        <v>1</v>
      </c>
      <c r="F714">
        <f>ROUNDDOWN(IF((C714*E714)&gt;'Info Sheet'!$B$21,'Info Sheet'!$B$21,(C714*E714)),0)</f>
        <v>174</v>
      </c>
      <c r="G714">
        <f t="shared" si="140"/>
        <v>3975.9</v>
      </c>
      <c r="H714">
        <f t="shared" si="129"/>
        <v>3015.9</v>
      </c>
      <c r="M714" s="44">
        <v>661</v>
      </c>
      <c r="N714" s="32">
        <v>0.93478402809710071</v>
      </c>
      <c r="O714" s="32">
        <f t="shared" si="130"/>
        <v>196</v>
      </c>
      <c r="P714" t="str">
        <f>LOOKUP(N714,'Info Sheet'!$L$2:$L$3,'Info Sheet'!$J$2:$J$3)</f>
        <v>Non-Rainy</v>
      </c>
      <c r="Q714">
        <f>IF(P714='Info Sheet'!$J$3,'Info Sheet'!$M$3,'Info Sheet'!$M$2)</f>
        <v>1</v>
      </c>
      <c r="R714">
        <f>ROUNDDOWN(IF((O714*Q714)&gt;'Info Sheet'!$B$21,'Info Sheet'!$B$21,(O714*Q714)),0)</f>
        <v>188</v>
      </c>
      <c r="S714">
        <f t="shared" si="131"/>
        <v>4295.8</v>
      </c>
      <c r="T714">
        <f t="shared" si="132"/>
        <v>3335.8</v>
      </c>
      <c r="Y714" s="44">
        <v>661</v>
      </c>
      <c r="Z714" s="32">
        <v>0.25025965460277932</v>
      </c>
      <c r="AA714" s="32">
        <f t="shared" si="138"/>
        <v>174</v>
      </c>
      <c r="AB714" t="str">
        <f>LOOKUP(Z714,'Info Sheet'!$L$2:$L$3,'Info Sheet'!$J$2:$J$3)</f>
        <v>Rainy, p</v>
      </c>
      <c r="AC714">
        <f>IF(AB714='Info Sheet'!$J$3,'Info Sheet'!$M$3,'Info Sheet'!$M$2)</f>
        <v>0.7</v>
      </c>
      <c r="AD714">
        <f>ROUNDDOWN(IF((AA714*AC714)&gt;'Info Sheet'!$B$21,'Info Sheet'!$B$21,(AA714*AC714)),0)</f>
        <v>121</v>
      </c>
      <c r="AE714">
        <f t="shared" si="133"/>
        <v>2764.8500000000004</v>
      </c>
      <c r="AF714">
        <f t="shared" si="134"/>
        <v>1804.8500000000004</v>
      </c>
      <c r="AK714" s="44">
        <v>661</v>
      </c>
      <c r="AL714" s="51">
        <v>0.68396307000000001</v>
      </c>
      <c r="AM714" s="32">
        <f t="shared" si="139"/>
        <v>174</v>
      </c>
      <c r="AN714" t="str">
        <f>LOOKUP(AL714,'Info Sheet'!$L$2:$L$3,'Info Sheet'!$J$2:$J$3)</f>
        <v>Non-Rainy</v>
      </c>
      <c r="AO714">
        <f>IF(AN714='Info Sheet'!$J$3,'Info Sheet'!$M$3,'Info Sheet'!$M$2)</f>
        <v>1</v>
      </c>
      <c r="AP714">
        <f>ROUNDDOWN(IF((AM714*AO714)&gt;'Info Sheet'!$B$21,'Info Sheet'!$B$21,(AM714*AO714)),0)</f>
        <v>174</v>
      </c>
      <c r="AQ714">
        <f t="shared" si="135"/>
        <v>3975.9</v>
      </c>
      <c r="AR714">
        <f t="shared" si="136"/>
        <v>3015.9</v>
      </c>
    </row>
    <row r="715" spans="1:44">
      <c r="A715" s="44">
        <v>662</v>
      </c>
      <c r="B715" s="32">
        <v>0.8493295543151792</v>
      </c>
      <c r="C715" s="32">
        <f t="shared" si="137"/>
        <v>172</v>
      </c>
      <c r="D715" t="str">
        <f>LOOKUP(B715,'Info Sheet'!$L$2:$L$3,'Info Sheet'!$J$2:$J$3)</f>
        <v>Non-Rainy</v>
      </c>
      <c r="E715">
        <f>IF(D715='Info Sheet'!$J$3,'Info Sheet'!$M$3,'Info Sheet'!$M$2)</f>
        <v>1</v>
      </c>
      <c r="F715">
        <f>ROUNDDOWN(IF((C715*E715)&gt;'Info Sheet'!$B$21,'Info Sheet'!$B$21,(C715*E715)),0)</f>
        <v>172</v>
      </c>
      <c r="G715">
        <f t="shared" si="140"/>
        <v>3930.2000000000003</v>
      </c>
      <c r="H715">
        <f t="shared" si="129"/>
        <v>2970.2000000000003</v>
      </c>
      <c r="M715" s="44">
        <v>662</v>
      </c>
      <c r="N715" s="32">
        <v>0.96976006317122587</v>
      </c>
      <c r="O715" s="32">
        <f t="shared" si="130"/>
        <v>202</v>
      </c>
      <c r="P715" t="str">
        <f>LOOKUP(N715,'Info Sheet'!$L$2:$L$3,'Info Sheet'!$J$2:$J$3)</f>
        <v>Non-Rainy</v>
      </c>
      <c r="Q715">
        <f>IF(P715='Info Sheet'!$J$3,'Info Sheet'!$M$3,'Info Sheet'!$M$2)</f>
        <v>1</v>
      </c>
      <c r="R715">
        <f>ROUNDDOWN(IF((O715*Q715)&gt;'Info Sheet'!$B$21,'Info Sheet'!$B$21,(O715*Q715)),0)</f>
        <v>188</v>
      </c>
      <c r="S715">
        <f t="shared" si="131"/>
        <v>4295.8</v>
      </c>
      <c r="T715">
        <f t="shared" si="132"/>
        <v>3335.8</v>
      </c>
      <c r="Y715" s="44">
        <v>662</v>
      </c>
      <c r="Z715" s="32">
        <v>0.63811605147877404</v>
      </c>
      <c r="AA715" s="32">
        <f t="shared" si="138"/>
        <v>192</v>
      </c>
      <c r="AB715" t="str">
        <f>LOOKUP(Z715,'Info Sheet'!$L$2:$L$3,'Info Sheet'!$J$2:$J$3)</f>
        <v>Non-Rainy</v>
      </c>
      <c r="AC715">
        <f>IF(AB715='Info Sheet'!$J$3,'Info Sheet'!$M$3,'Info Sheet'!$M$2)</f>
        <v>1</v>
      </c>
      <c r="AD715">
        <f>ROUNDDOWN(IF((AA715*AC715)&gt;'Info Sheet'!$B$21,'Info Sheet'!$B$21,(AA715*AC715)),0)</f>
        <v>188</v>
      </c>
      <c r="AE715">
        <f t="shared" si="133"/>
        <v>4295.8</v>
      </c>
      <c r="AF715">
        <f t="shared" si="134"/>
        <v>3335.8</v>
      </c>
      <c r="AK715" s="44">
        <v>662</v>
      </c>
      <c r="AL715" s="51">
        <v>0.51929533999999999</v>
      </c>
      <c r="AM715" s="32">
        <f t="shared" si="139"/>
        <v>167</v>
      </c>
      <c r="AN715" t="str">
        <f>LOOKUP(AL715,'Info Sheet'!$L$2:$L$3,'Info Sheet'!$J$2:$J$3)</f>
        <v>Non-Rainy</v>
      </c>
      <c r="AO715">
        <f>IF(AN715='Info Sheet'!$J$3,'Info Sheet'!$M$3,'Info Sheet'!$M$2)</f>
        <v>1</v>
      </c>
      <c r="AP715">
        <f>ROUNDDOWN(IF((AM715*AO715)&gt;'Info Sheet'!$B$21,'Info Sheet'!$B$21,(AM715*AO715)),0)</f>
        <v>167</v>
      </c>
      <c r="AQ715">
        <f t="shared" si="135"/>
        <v>3815.9500000000003</v>
      </c>
      <c r="AR715">
        <f t="shared" si="136"/>
        <v>2855.9500000000003</v>
      </c>
    </row>
    <row r="716" spans="1:44">
      <c r="A716" s="44">
        <v>663</v>
      </c>
      <c r="B716" s="32">
        <v>1.4790876746642367E-2</v>
      </c>
      <c r="C716" s="32">
        <f t="shared" si="137"/>
        <v>121</v>
      </c>
      <c r="D716" t="str">
        <f>LOOKUP(B716,'Info Sheet'!$L$2:$L$3,'Info Sheet'!$J$2:$J$3)</f>
        <v>Rainy, p</v>
      </c>
      <c r="E716">
        <f>IF(D716='Info Sheet'!$J$3,'Info Sheet'!$M$3,'Info Sheet'!$M$2)</f>
        <v>0.7</v>
      </c>
      <c r="F716">
        <f>ROUNDDOWN(IF((C716*E716)&gt;'Info Sheet'!$B$21,'Info Sheet'!$B$21,(C716*E716)),0)</f>
        <v>84</v>
      </c>
      <c r="G716">
        <f t="shared" si="140"/>
        <v>1919.4</v>
      </c>
      <c r="H716">
        <f t="shared" si="129"/>
        <v>959.40000000000009</v>
      </c>
      <c r="M716" s="44">
        <v>663</v>
      </c>
      <c r="N716" s="32">
        <v>0.1486508835467677</v>
      </c>
      <c r="O716" s="32">
        <f t="shared" si="130"/>
        <v>153</v>
      </c>
      <c r="P716" t="str">
        <f>LOOKUP(N716,'Info Sheet'!$L$2:$L$3,'Info Sheet'!$J$2:$J$3)</f>
        <v>Rainy, p</v>
      </c>
      <c r="Q716">
        <f>IF(P716='Info Sheet'!$J$3,'Info Sheet'!$M$3,'Info Sheet'!$M$2)</f>
        <v>0.7</v>
      </c>
      <c r="R716">
        <f>ROUNDDOWN(IF((O716*Q716)&gt;'Info Sheet'!$B$21,'Info Sheet'!$B$21,(O716*Q716)),0)</f>
        <v>107</v>
      </c>
      <c r="S716">
        <f t="shared" si="131"/>
        <v>2444.9500000000003</v>
      </c>
      <c r="T716">
        <f t="shared" si="132"/>
        <v>1484.9500000000003</v>
      </c>
      <c r="Y716" s="44">
        <v>663</v>
      </c>
      <c r="Z716" s="32">
        <v>0.28854121306523484</v>
      </c>
      <c r="AA716" s="32">
        <f t="shared" si="138"/>
        <v>176</v>
      </c>
      <c r="AB716" t="str">
        <f>LOOKUP(Z716,'Info Sheet'!$L$2:$L$3,'Info Sheet'!$J$2:$J$3)</f>
        <v>Rainy, p</v>
      </c>
      <c r="AC716">
        <f>IF(AB716='Info Sheet'!$J$3,'Info Sheet'!$M$3,'Info Sheet'!$M$2)</f>
        <v>0.7</v>
      </c>
      <c r="AD716">
        <f>ROUNDDOWN(IF((AA716*AC716)&gt;'Info Sheet'!$B$21,'Info Sheet'!$B$21,(AA716*AC716)),0)</f>
        <v>123</v>
      </c>
      <c r="AE716">
        <f t="shared" si="133"/>
        <v>2810.55</v>
      </c>
      <c r="AF716">
        <f t="shared" si="134"/>
        <v>1850.5500000000002</v>
      </c>
      <c r="AK716" s="44">
        <v>663</v>
      </c>
      <c r="AL716" s="51">
        <v>0.34937871999999998</v>
      </c>
      <c r="AM716" s="32">
        <f t="shared" si="139"/>
        <v>160</v>
      </c>
      <c r="AN716" t="str">
        <f>LOOKUP(AL716,'Info Sheet'!$L$2:$L$3,'Info Sheet'!$J$2:$J$3)</f>
        <v>Rainy, p</v>
      </c>
      <c r="AO716">
        <f>IF(AN716='Info Sheet'!$J$3,'Info Sheet'!$M$3,'Info Sheet'!$M$2)</f>
        <v>0.7</v>
      </c>
      <c r="AP716">
        <f>ROUNDDOWN(IF((AM716*AO716)&gt;'Info Sheet'!$B$21,'Info Sheet'!$B$21,(AM716*AO716)),0)</f>
        <v>112</v>
      </c>
      <c r="AQ716">
        <f t="shared" si="135"/>
        <v>2559.2000000000003</v>
      </c>
      <c r="AR716">
        <f t="shared" si="136"/>
        <v>1599.2000000000003</v>
      </c>
    </row>
    <row r="717" spans="1:44">
      <c r="A717" s="44">
        <v>664</v>
      </c>
      <c r="B717" s="32">
        <v>0.5146218243350017</v>
      </c>
      <c r="C717" s="32">
        <f t="shared" si="137"/>
        <v>156</v>
      </c>
      <c r="D717" t="str">
        <f>LOOKUP(B717,'Info Sheet'!$L$2:$L$3,'Info Sheet'!$J$2:$J$3)</f>
        <v>Non-Rainy</v>
      </c>
      <c r="E717">
        <f>IF(D717='Info Sheet'!$J$3,'Info Sheet'!$M$3,'Info Sheet'!$M$2)</f>
        <v>1</v>
      </c>
      <c r="F717">
        <f>ROUNDDOWN(IF((C717*E717)&gt;'Info Sheet'!$B$21,'Info Sheet'!$B$21,(C717*E717)),0)</f>
        <v>156</v>
      </c>
      <c r="G717">
        <f t="shared" si="140"/>
        <v>3564.6000000000004</v>
      </c>
      <c r="H717">
        <f t="shared" si="129"/>
        <v>2604.6000000000004</v>
      </c>
      <c r="M717" s="44">
        <v>664</v>
      </c>
      <c r="N717" s="32">
        <v>2.2689196091377983E-2</v>
      </c>
      <c r="O717" s="32">
        <f t="shared" si="130"/>
        <v>137</v>
      </c>
      <c r="P717" t="str">
        <f>LOOKUP(N717,'Info Sheet'!$L$2:$L$3,'Info Sheet'!$J$2:$J$3)</f>
        <v>Rainy, p</v>
      </c>
      <c r="Q717">
        <f>IF(P717='Info Sheet'!$J$3,'Info Sheet'!$M$3,'Info Sheet'!$M$2)</f>
        <v>0.7</v>
      </c>
      <c r="R717">
        <f>ROUNDDOWN(IF((O717*Q717)&gt;'Info Sheet'!$B$21,'Info Sheet'!$B$21,(O717*Q717)),0)</f>
        <v>95</v>
      </c>
      <c r="S717">
        <f t="shared" si="131"/>
        <v>2170.75</v>
      </c>
      <c r="T717">
        <f t="shared" si="132"/>
        <v>1210.75</v>
      </c>
      <c r="Y717" s="44">
        <v>664</v>
      </c>
      <c r="Z717" s="32">
        <v>0.19772158095569903</v>
      </c>
      <c r="AA717" s="32">
        <f t="shared" si="138"/>
        <v>171</v>
      </c>
      <c r="AB717" t="str">
        <f>LOOKUP(Z717,'Info Sheet'!$L$2:$L$3,'Info Sheet'!$J$2:$J$3)</f>
        <v>Rainy, p</v>
      </c>
      <c r="AC717">
        <f>IF(AB717='Info Sheet'!$J$3,'Info Sheet'!$M$3,'Info Sheet'!$M$2)</f>
        <v>0.7</v>
      </c>
      <c r="AD717">
        <f>ROUNDDOWN(IF((AA717*AC717)&gt;'Info Sheet'!$B$21,'Info Sheet'!$B$21,(AA717*AC717)),0)</f>
        <v>119</v>
      </c>
      <c r="AE717">
        <f t="shared" si="133"/>
        <v>2719.15</v>
      </c>
      <c r="AF717">
        <f t="shared" si="134"/>
        <v>1759.15</v>
      </c>
      <c r="AK717" s="44">
        <v>664</v>
      </c>
      <c r="AL717" s="51">
        <v>0.81875385000000001</v>
      </c>
      <c r="AM717" s="32">
        <f t="shared" si="139"/>
        <v>181</v>
      </c>
      <c r="AN717" t="str">
        <f>LOOKUP(AL717,'Info Sheet'!$L$2:$L$3,'Info Sheet'!$J$2:$J$3)</f>
        <v>Non-Rainy</v>
      </c>
      <c r="AO717">
        <f>IF(AN717='Info Sheet'!$J$3,'Info Sheet'!$M$3,'Info Sheet'!$M$2)</f>
        <v>1</v>
      </c>
      <c r="AP717">
        <f>ROUNDDOWN(IF((AM717*AO717)&gt;'Info Sheet'!$B$21,'Info Sheet'!$B$21,(AM717*AO717)),0)</f>
        <v>181</v>
      </c>
      <c r="AQ717">
        <f t="shared" si="135"/>
        <v>4135.8500000000004</v>
      </c>
      <c r="AR717">
        <f t="shared" si="136"/>
        <v>3175.8500000000004</v>
      </c>
    </row>
    <row r="718" spans="1:44">
      <c r="A718" s="44">
        <v>665</v>
      </c>
      <c r="B718" s="32">
        <v>0.45481005563869237</v>
      </c>
      <c r="C718" s="32">
        <f t="shared" si="137"/>
        <v>154</v>
      </c>
      <c r="D718" t="str">
        <f>LOOKUP(B718,'Info Sheet'!$L$2:$L$3,'Info Sheet'!$J$2:$J$3)</f>
        <v>Non-Rainy</v>
      </c>
      <c r="E718">
        <f>IF(D718='Info Sheet'!$J$3,'Info Sheet'!$M$3,'Info Sheet'!$M$2)</f>
        <v>1</v>
      </c>
      <c r="F718">
        <f>ROUNDDOWN(IF((C718*E718)&gt;'Info Sheet'!$B$21,'Info Sheet'!$B$21,(C718*E718)),0)</f>
        <v>154</v>
      </c>
      <c r="G718">
        <f t="shared" si="140"/>
        <v>3518.9</v>
      </c>
      <c r="H718">
        <f t="shared" si="129"/>
        <v>2558.9</v>
      </c>
      <c r="M718" s="44">
        <v>665</v>
      </c>
      <c r="N718" s="32">
        <v>0.61840326173355076</v>
      </c>
      <c r="O718" s="32">
        <f t="shared" si="130"/>
        <v>176</v>
      </c>
      <c r="P718" t="str">
        <f>LOOKUP(N718,'Info Sheet'!$L$2:$L$3,'Info Sheet'!$J$2:$J$3)</f>
        <v>Non-Rainy</v>
      </c>
      <c r="Q718">
        <f>IF(P718='Info Sheet'!$J$3,'Info Sheet'!$M$3,'Info Sheet'!$M$2)</f>
        <v>1</v>
      </c>
      <c r="R718">
        <f>ROUNDDOWN(IF((O718*Q718)&gt;'Info Sheet'!$B$21,'Info Sheet'!$B$21,(O718*Q718)),0)</f>
        <v>176</v>
      </c>
      <c r="S718">
        <f t="shared" si="131"/>
        <v>4021.6000000000004</v>
      </c>
      <c r="T718">
        <f t="shared" si="132"/>
        <v>3061.6000000000004</v>
      </c>
      <c r="Y718" s="44">
        <v>665</v>
      </c>
      <c r="Z718" s="32">
        <v>0.46416417185281778</v>
      </c>
      <c r="AA718" s="32">
        <f t="shared" si="138"/>
        <v>184</v>
      </c>
      <c r="AB718" t="str">
        <f>LOOKUP(Z718,'Info Sheet'!$L$2:$L$3,'Info Sheet'!$J$2:$J$3)</f>
        <v>Non-Rainy</v>
      </c>
      <c r="AC718">
        <f>IF(AB718='Info Sheet'!$J$3,'Info Sheet'!$M$3,'Info Sheet'!$M$2)</f>
        <v>1</v>
      </c>
      <c r="AD718">
        <f>ROUNDDOWN(IF((AA718*AC718)&gt;'Info Sheet'!$B$21,'Info Sheet'!$B$21,(AA718*AC718)),0)</f>
        <v>184</v>
      </c>
      <c r="AE718">
        <f t="shared" si="133"/>
        <v>4204.4000000000005</v>
      </c>
      <c r="AF718">
        <f t="shared" si="134"/>
        <v>3244.4000000000005</v>
      </c>
      <c r="AK718" s="44">
        <v>665</v>
      </c>
      <c r="AL718" s="51">
        <v>0.28840957</v>
      </c>
      <c r="AM718" s="32">
        <f t="shared" si="139"/>
        <v>157</v>
      </c>
      <c r="AN718" t="str">
        <f>LOOKUP(AL718,'Info Sheet'!$L$2:$L$3,'Info Sheet'!$J$2:$J$3)</f>
        <v>Rainy, p</v>
      </c>
      <c r="AO718">
        <f>IF(AN718='Info Sheet'!$J$3,'Info Sheet'!$M$3,'Info Sheet'!$M$2)</f>
        <v>0.7</v>
      </c>
      <c r="AP718">
        <f>ROUNDDOWN(IF((AM718*AO718)&gt;'Info Sheet'!$B$21,'Info Sheet'!$B$21,(AM718*AO718)),0)</f>
        <v>109</v>
      </c>
      <c r="AQ718">
        <f t="shared" si="135"/>
        <v>2490.65</v>
      </c>
      <c r="AR718">
        <f t="shared" si="136"/>
        <v>1530.65</v>
      </c>
    </row>
    <row r="719" spans="1:44">
      <c r="A719" s="44">
        <v>666</v>
      </c>
      <c r="B719" s="32">
        <v>0.23007645165675883</v>
      </c>
      <c r="C719" s="32">
        <f t="shared" si="137"/>
        <v>144</v>
      </c>
      <c r="D719" t="str">
        <f>LOOKUP(B719,'Info Sheet'!$L$2:$L$3,'Info Sheet'!$J$2:$J$3)</f>
        <v>Rainy, p</v>
      </c>
      <c r="E719">
        <f>IF(D719='Info Sheet'!$J$3,'Info Sheet'!$M$3,'Info Sheet'!$M$2)</f>
        <v>0.7</v>
      </c>
      <c r="F719">
        <f>ROUNDDOWN(IF((C719*E719)&gt;'Info Sheet'!$B$21,'Info Sheet'!$B$21,(C719*E719)),0)</f>
        <v>100</v>
      </c>
      <c r="G719">
        <f t="shared" si="140"/>
        <v>2285</v>
      </c>
      <c r="H719">
        <f t="shared" si="129"/>
        <v>1325</v>
      </c>
      <c r="M719" s="44">
        <v>666</v>
      </c>
      <c r="N719" s="32">
        <v>0.13301582879739215</v>
      </c>
      <c r="O719" s="32">
        <f t="shared" si="130"/>
        <v>152</v>
      </c>
      <c r="P719" t="str">
        <f>LOOKUP(N719,'Info Sheet'!$L$2:$L$3,'Info Sheet'!$J$2:$J$3)</f>
        <v>Rainy, p</v>
      </c>
      <c r="Q719">
        <f>IF(P719='Info Sheet'!$J$3,'Info Sheet'!$M$3,'Info Sheet'!$M$2)</f>
        <v>0.7</v>
      </c>
      <c r="R719">
        <f>ROUNDDOWN(IF((O719*Q719)&gt;'Info Sheet'!$B$21,'Info Sheet'!$B$21,(O719*Q719)),0)</f>
        <v>106</v>
      </c>
      <c r="S719">
        <f t="shared" si="131"/>
        <v>2422.1000000000004</v>
      </c>
      <c r="T719">
        <f t="shared" si="132"/>
        <v>1462.1000000000004</v>
      </c>
      <c r="Y719" s="44">
        <v>666</v>
      </c>
      <c r="Z719" s="32">
        <v>0.6621888165283164</v>
      </c>
      <c r="AA719" s="32">
        <f t="shared" si="138"/>
        <v>193</v>
      </c>
      <c r="AB719" t="str">
        <f>LOOKUP(Z719,'Info Sheet'!$L$2:$L$3,'Info Sheet'!$J$2:$J$3)</f>
        <v>Non-Rainy</v>
      </c>
      <c r="AC719">
        <f>IF(AB719='Info Sheet'!$J$3,'Info Sheet'!$M$3,'Info Sheet'!$M$2)</f>
        <v>1</v>
      </c>
      <c r="AD719">
        <f>ROUNDDOWN(IF((AA719*AC719)&gt;'Info Sheet'!$B$21,'Info Sheet'!$B$21,(AA719*AC719)),0)</f>
        <v>188</v>
      </c>
      <c r="AE719">
        <f t="shared" si="133"/>
        <v>4295.8</v>
      </c>
      <c r="AF719">
        <f t="shared" si="134"/>
        <v>3335.8</v>
      </c>
      <c r="AK719" s="44">
        <v>666</v>
      </c>
      <c r="AL719" s="51">
        <v>0.14728284999999999</v>
      </c>
      <c r="AM719" s="32">
        <f t="shared" si="139"/>
        <v>149</v>
      </c>
      <c r="AN719" t="str">
        <f>LOOKUP(AL719,'Info Sheet'!$L$2:$L$3,'Info Sheet'!$J$2:$J$3)</f>
        <v>Rainy, p</v>
      </c>
      <c r="AO719">
        <f>IF(AN719='Info Sheet'!$J$3,'Info Sheet'!$M$3,'Info Sheet'!$M$2)</f>
        <v>0.7</v>
      </c>
      <c r="AP719">
        <f>ROUNDDOWN(IF((AM719*AO719)&gt;'Info Sheet'!$B$21,'Info Sheet'!$B$21,(AM719*AO719)),0)</f>
        <v>104</v>
      </c>
      <c r="AQ719">
        <f t="shared" si="135"/>
        <v>2376.4</v>
      </c>
      <c r="AR719">
        <f t="shared" si="136"/>
        <v>1416.4</v>
      </c>
    </row>
    <row r="720" spans="1:44">
      <c r="A720" s="44">
        <v>667</v>
      </c>
      <c r="B720" s="32">
        <v>0.8500760841611108</v>
      </c>
      <c r="C720" s="32">
        <f t="shared" si="137"/>
        <v>172</v>
      </c>
      <c r="D720" t="str">
        <f>LOOKUP(B720,'Info Sheet'!$L$2:$L$3,'Info Sheet'!$J$2:$J$3)</f>
        <v>Non-Rainy</v>
      </c>
      <c r="E720">
        <f>IF(D720='Info Sheet'!$J$3,'Info Sheet'!$M$3,'Info Sheet'!$M$2)</f>
        <v>1</v>
      </c>
      <c r="F720">
        <f>ROUNDDOWN(IF((C720*E720)&gt;'Info Sheet'!$B$21,'Info Sheet'!$B$21,(C720*E720)),0)</f>
        <v>172</v>
      </c>
      <c r="G720">
        <f t="shared" si="140"/>
        <v>3930.2000000000003</v>
      </c>
      <c r="H720">
        <f t="shared" si="129"/>
        <v>2970.2000000000003</v>
      </c>
      <c r="M720" s="44">
        <v>667</v>
      </c>
      <c r="N720" s="32">
        <v>0.61018552994927999</v>
      </c>
      <c r="O720" s="32">
        <f t="shared" si="130"/>
        <v>175</v>
      </c>
      <c r="P720" t="str">
        <f>LOOKUP(N720,'Info Sheet'!$L$2:$L$3,'Info Sheet'!$J$2:$J$3)</f>
        <v>Non-Rainy</v>
      </c>
      <c r="Q720">
        <f>IF(P720='Info Sheet'!$J$3,'Info Sheet'!$M$3,'Info Sheet'!$M$2)</f>
        <v>1</v>
      </c>
      <c r="R720">
        <f>ROUNDDOWN(IF((O720*Q720)&gt;'Info Sheet'!$B$21,'Info Sheet'!$B$21,(O720*Q720)),0)</f>
        <v>175</v>
      </c>
      <c r="S720">
        <f t="shared" si="131"/>
        <v>3998.7500000000005</v>
      </c>
      <c r="T720">
        <f t="shared" si="132"/>
        <v>3038.7500000000005</v>
      </c>
      <c r="Y720" s="44">
        <v>667</v>
      </c>
      <c r="Z720" s="32">
        <v>0.95265400719351279</v>
      </c>
      <c r="AA720" s="32">
        <f t="shared" si="138"/>
        <v>216</v>
      </c>
      <c r="AB720" t="str">
        <f>LOOKUP(Z720,'Info Sheet'!$L$2:$L$3,'Info Sheet'!$J$2:$J$3)</f>
        <v>Non-Rainy</v>
      </c>
      <c r="AC720">
        <f>IF(AB720='Info Sheet'!$J$3,'Info Sheet'!$M$3,'Info Sheet'!$M$2)</f>
        <v>1</v>
      </c>
      <c r="AD720">
        <f>ROUNDDOWN(IF((AA720*AC720)&gt;'Info Sheet'!$B$21,'Info Sheet'!$B$21,(AA720*AC720)),0)</f>
        <v>188</v>
      </c>
      <c r="AE720">
        <f t="shared" si="133"/>
        <v>4295.8</v>
      </c>
      <c r="AF720">
        <f t="shared" si="134"/>
        <v>3335.8</v>
      </c>
      <c r="AK720" s="44">
        <v>667</v>
      </c>
      <c r="AL720" s="51">
        <v>0.2424287</v>
      </c>
      <c r="AM720" s="32">
        <f t="shared" si="139"/>
        <v>154</v>
      </c>
      <c r="AN720" t="str">
        <f>LOOKUP(AL720,'Info Sheet'!$L$2:$L$3,'Info Sheet'!$J$2:$J$3)</f>
        <v>Rainy, p</v>
      </c>
      <c r="AO720">
        <f>IF(AN720='Info Sheet'!$J$3,'Info Sheet'!$M$3,'Info Sheet'!$M$2)</f>
        <v>0.7</v>
      </c>
      <c r="AP720">
        <f>ROUNDDOWN(IF((AM720*AO720)&gt;'Info Sheet'!$B$21,'Info Sheet'!$B$21,(AM720*AO720)),0)</f>
        <v>107</v>
      </c>
      <c r="AQ720">
        <f t="shared" si="135"/>
        <v>2444.9500000000003</v>
      </c>
      <c r="AR720">
        <f t="shared" si="136"/>
        <v>1484.9500000000003</v>
      </c>
    </row>
    <row r="721" spans="1:44">
      <c r="A721" s="44">
        <v>668</v>
      </c>
      <c r="B721" s="32">
        <v>9.7331323116091162E-2</v>
      </c>
      <c r="C721" s="32">
        <f t="shared" si="137"/>
        <v>135</v>
      </c>
      <c r="D721" t="str">
        <f>LOOKUP(B721,'Info Sheet'!$L$2:$L$3,'Info Sheet'!$J$2:$J$3)</f>
        <v>Rainy, p</v>
      </c>
      <c r="E721">
        <f>IF(D721='Info Sheet'!$J$3,'Info Sheet'!$M$3,'Info Sheet'!$M$2)</f>
        <v>0.7</v>
      </c>
      <c r="F721">
        <f>ROUNDDOWN(IF((C721*E721)&gt;'Info Sheet'!$B$21,'Info Sheet'!$B$21,(C721*E721)),0)</f>
        <v>94</v>
      </c>
      <c r="G721">
        <f t="shared" si="140"/>
        <v>2147.9</v>
      </c>
      <c r="H721">
        <f t="shared" si="129"/>
        <v>1187.9000000000001</v>
      </c>
      <c r="M721" s="44">
        <v>668</v>
      </c>
      <c r="N721" s="32">
        <v>0.69007927171238648</v>
      </c>
      <c r="O721" s="32">
        <f t="shared" si="130"/>
        <v>179</v>
      </c>
      <c r="P721" t="str">
        <f>LOOKUP(N721,'Info Sheet'!$L$2:$L$3,'Info Sheet'!$J$2:$J$3)</f>
        <v>Non-Rainy</v>
      </c>
      <c r="Q721">
        <f>IF(P721='Info Sheet'!$J$3,'Info Sheet'!$M$3,'Info Sheet'!$M$2)</f>
        <v>1</v>
      </c>
      <c r="R721">
        <f>ROUNDDOWN(IF((O721*Q721)&gt;'Info Sheet'!$B$21,'Info Sheet'!$B$21,(O721*Q721)),0)</f>
        <v>179</v>
      </c>
      <c r="S721">
        <f t="shared" si="131"/>
        <v>4090.15</v>
      </c>
      <c r="T721">
        <f t="shared" si="132"/>
        <v>3130.15</v>
      </c>
      <c r="Y721" s="44">
        <v>668</v>
      </c>
      <c r="Z721" s="32">
        <v>0.71470092048886558</v>
      </c>
      <c r="AA721" s="32">
        <f t="shared" si="138"/>
        <v>196</v>
      </c>
      <c r="AB721" t="str">
        <f>LOOKUP(Z721,'Info Sheet'!$L$2:$L$3,'Info Sheet'!$J$2:$J$3)</f>
        <v>Non-Rainy</v>
      </c>
      <c r="AC721">
        <f>IF(AB721='Info Sheet'!$J$3,'Info Sheet'!$M$3,'Info Sheet'!$M$2)</f>
        <v>1</v>
      </c>
      <c r="AD721">
        <f>ROUNDDOWN(IF((AA721*AC721)&gt;'Info Sheet'!$B$21,'Info Sheet'!$B$21,(AA721*AC721)),0)</f>
        <v>188</v>
      </c>
      <c r="AE721">
        <f t="shared" si="133"/>
        <v>4295.8</v>
      </c>
      <c r="AF721">
        <f t="shared" si="134"/>
        <v>3335.8</v>
      </c>
      <c r="AK721" s="44">
        <v>668</v>
      </c>
      <c r="AL721" s="51">
        <v>0.42894155</v>
      </c>
      <c r="AM721" s="32">
        <f t="shared" si="139"/>
        <v>163</v>
      </c>
      <c r="AN721" t="str">
        <f>LOOKUP(AL721,'Info Sheet'!$L$2:$L$3,'Info Sheet'!$J$2:$J$3)</f>
        <v>Non-Rainy</v>
      </c>
      <c r="AO721">
        <f>IF(AN721='Info Sheet'!$J$3,'Info Sheet'!$M$3,'Info Sheet'!$M$2)</f>
        <v>1</v>
      </c>
      <c r="AP721">
        <f>ROUNDDOWN(IF((AM721*AO721)&gt;'Info Sheet'!$B$21,'Info Sheet'!$B$21,(AM721*AO721)),0)</f>
        <v>163</v>
      </c>
      <c r="AQ721">
        <f t="shared" si="135"/>
        <v>3724.55</v>
      </c>
      <c r="AR721">
        <f t="shared" si="136"/>
        <v>2764.55</v>
      </c>
    </row>
    <row r="722" spans="1:44">
      <c r="A722" s="44">
        <v>669</v>
      </c>
      <c r="B722" s="32">
        <v>0.50403582880815334</v>
      </c>
      <c r="C722" s="32">
        <f t="shared" si="137"/>
        <v>156</v>
      </c>
      <c r="D722" t="str">
        <f>LOOKUP(B722,'Info Sheet'!$L$2:$L$3,'Info Sheet'!$J$2:$J$3)</f>
        <v>Non-Rainy</v>
      </c>
      <c r="E722">
        <f>IF(D722='Info Sheet'!$J$3,'Info Sheet'!$M$3,'Info Sheet'!$M$2)</f>
        <v>1</v>
      </c>
      <c r="F722">
        <f>ROUNDDOWN(IF((C722*E722)&gt;'Info Sheet'!$B$21,'Info Sheet'!$B$21,(C722*E722)),0)</f>
        <v>156</v>
      </c>
      <c r="G722">
        <f t="shared" si="140"/>
        <v>3564.6000000000004</v>
      </c>
      <c r="H722">
        <f t="shared" si="129"/>
        <v>2604.6000000000004</v>
      </c>
      <c r="M722" s="44">
        <v>669</v>
      </c>
      <c r="N722" s="32">
        <v>0.79780526254351625</v>
      </c>
      <c r="O722" s="32">
        <f t="shared" si="130"/>
        <v>185</v>
      </c>
      <c r="P722" t="str">
        <f>LOOKUP(N722,'Info Sheet'!$L$2:$L$3,'Info Sheet'!$J$2:$J$3)</f>
        <v>Non-Rainy</v>
      </c>
      <c r="Q722">
        <f>IF(P722='Info Sheet'!$J$3,'Info Sheet'!$M$3,'Info Sheet'!$M$2)</f>
        <v>1</v>
      </c>
      <c r="R722">
        <f>ROUNDDOWN(IF((O722*Q722)&gt;'Info Sheet'!$B$21,'Info Sheet'!$B$21,(O722*Q722)),0)</f>
        <v>185</v>
      </c>
      <c r="S722">
        <f t="shared" si="131"/>
        <v>4227.25</v>
      </c>
      <c r="T722">
        <f t="shared" si="132"/>
        <v>3267.25</v>
      </c>
      <c r="Y722" s="44">
        <v>669</v>
      </c>
      <c r="Z722" s="32">
        <v>0.32235941039375171</v>
      </c>
      <c r="AA722" s="32">
        <f t="shared" si="138"/>
        <v>178</v>
      </c>
      <c r="AB722" t="str">
        <f>LOOKUP(Z722,'Info Sheet'!$L$2:$L$3,'Info Sheet'!$J$2:$J$3)</f>
        <v>Rainy, p</v>
      </c>
      <c r="AC722">
        <f>IF(AB722='Info Sheet'!$J$3,'Info Sheet'!$M$3,'Info Sheet'!$M$2)</f>
        <v>0.7</v>
      </c>
      <c r="AD722">
        <f>ROUNDDOWN(IF((AA722*AC722)&gt;'Info Sheet'!$B$21,'Info Sheet'!$B$21,(AA722*AC722)),0)</f>
        <v>124</v>
      </c>
      <c r="AE722">
        <f t="shared" si="133"/>
        <v>2833.4</v>
      </c>
      <c r="AF722">
        <f t="shared" si="134"/>
        <v>1873.4</v>
      </c>
      <c r="AK722" s="44">
        <v>669</v>
      </c>
      <c r="AL722" s="51">
        <v>0.50167636000000004</v>
      </c>
      <c r="AM722" s="32">
        <f t="shared" si="139"/>
        <v>166</v>
      </c>
      <c r="AN722" t="str">
        <f>LOOKUP(AL722,'Info Sheet'!$L$2:$L$3,'Info Sheet'!$J$2:$J$3)</f>
        <v>Non-Rainy</v>
      </c>
      <c r="AO722">
        <f>IF(AN722='Info Sheet'!$J$3,'Info Sheet'!$M$3,'Info Sheet'!$M$2)</f>
        <v>1</v>
      </c>
      <c r="AP722">
        <f>ROUNDDOWN(IF((AM722*AO722)&gt;'Info Sheet'!$B$21,'Info Sheet'!$B$21,(AM722*AO722)),0)</f>
        <v>166</v>
      </c>
      <c r="AQ722">
        <f t="shared" si="135"/>
        <v>3793.1000000000004</v>
      </c>
      <c r="AR722">
        <f t="shared" si="136"/>
        <v>2833.1000000000004</v>
      </c>
    </row>
    <row r="723" spans="1:44">
      <c r="A723" s="44">
        <v>670</v>
      </c>
      <c r="B723" s="32">
        <v>0.46450641703611328</v>
      </c>
      <c r="C723" s="32">
        <f t="shared" si="137"/>
        <v>154</v>
      </c>
      <c r="D723" t="str">
        <f>LOOKUP(B723,'Info Sheet'!$L$2:$L$3,'Info Sheet'!$J$2:$J$3)</f>
        <v>Non-Rainy</v>
      </c>
      <c r="E723">
        <f>IF(D723='Info Sheet'!$J$3,'Info Sheet'!$M$3,'Info Sheet'!$M$2)</f>
        <v>1</v>
      </c>
      <c r="F723">
        <f>ROUNDDOWN(IF((C723*E723)&gt;'Info Sheet'!$B$21,'Info Sheet'!$B$21,(C723*E723)),0)</f>
        <v>154</v>
      </c>
      <c r="G723">
        <f t="shared" si="140"/>
        <v>3518.9</v>
      </c>
      <c r="H723">
        <f t="shared" si="129"/>
        <v>2558.9</v>
      </c>
      <c r="M723" s="44">
        <v>670</v>
      </c>
      <c r="N723" s="32">
        <v>0.76364387095538466</v>
      </c>
      <c r="O723" s="32">
        <f t="shared" si="130"/>
        <v>183</v>
      </c>
      <c r="P723" t="str">
        <f>LOOKUP(N723,'Info Sheet'!$L$2:$L$3,'Info Sheet'!$J$2:$J$3)</f>
        <v>Non-Rainy</v>
      </c>
      <c r="Q723">
        <f>IF(P723='Info Sheet'!$J$3,'Info Sheet'!$M$3,'Info Sheet'!$M$2)</f>
        <v>1</v>
      </c>
      <c r="R723">
        <f>ROUNDDOWN(IF((O723*Q723)&gt;'Info Sheet'!$B$21,'Info Sheet'!$B$21,(O723*Q723)),0)</f>
        <v>183</v>
      </c>
      <c r="S723">
        <f t="shared" si="131"/>
        <v>4181.55</v>
      </c>
      <c r="T723">
        <f t="shared" si="132"/>
        <v>3221.55</v>
      </c>
      <c r="Y723" s="44">
        <v>670</v>
      </c>
      <c r="Z723" s="32">
        <v>0.31043984227353205</v>
      </c>
      <c r="AA723" s="32">
        <f t="shared" si="138"/>
        <v>177</v>
      </c>
      <c r="AB723" t="str">
        <f>LOOKUP(Z723,'Info Sheet'!$L$2:$L$3,'Info Sheet'!$J$2:$J$3)</f>
        <v>Rainy, p</v>
      </c>
      <c r="AC723">
        <f>IF(AB723='Info Sheet'!$J$3,'Info Sheet'!$M$3,'Info Sheet'!$M$2)</f>
        <v>0.7</v>
      </c>
      <c r="AD723">
        <f>ROUNDDOWN(IF((AA723*AC723)&gt;'Info Sheet'!$B$21,'Info Sheet'!$B$21,(AA723*AC723)),0)</f>
        <v>123</v>
      </c>
      <c r="AE723">
        <f t="shared" si="133"/>
        <v>2810.55</v>
      </c>
      <c r="AF723">
        <f t="shared" si="134"/>
        <v>1850.5500000000002</v>
      </c>
      <c r="AK723" s="44">
        <v>670</v>
      </c>
      <c r="AL723" s="51">
        <v>0.35926248999999999</v>
      </c>
      <c r="AM723" s="32">
        <f t="shared" si="139"/>
        <v>160</v>
      </c>
      <c r="AN723" t="str">
        <f>LOOKUP(AL723,'Info Sheet'!$L$2:$L$3,'Info Sheet'!$J$2:$J$3)</f>
        <v>Rainy, p</v>
      </c>
      <c r="AO723">
        <f>IF(AN723='Info Sheet'!$J$3,'Info Sheet'!$M$3,'Info Sheet'!$M$2)</f>
        <v>0.7</v>
      </c>
      <c r="AP723">
        <f>ROUNDDOWN(IF((AM723*AO723)&gt;'Info Sheet'!$B$21,'Info Sheet'!$B$21,(AM723*AO723)),0)</f>
        <v>112</v>
      </c>
      <c r="AQ723">
        <f t="shared" si="135"/>
        <v>2559.2000000000003</v>
      </c>
      <c r="AR723">
        <f t="shared" si="136"/>
        <v>1599.2000000000003</v>
      </c>
    </row>
    <row r="724" spans="1:44">
      <c r="A724" s="44">
        <v>671</v>
      </c>
      <c r="B724" s="32">
        <v>0.81214417398439331</v>
      </c>
      <c r="C724" s="32">
        <f t="shared" si="137"/>
        <v>170</v>
      </c>
      <c r="D724" t="str">
        <f>LOOKUP(B724,'Info Sheet'!$L$2:$L$3,'Info Sheet'!$J$2:$J$3)</f>
        <v>Non-Rainy</v>
      </c>
      <c r="E724">
        <f>IF(D724='Info Sheet'!$J$3,'Info Sheet'!$M$3,'Info Sheet'!$M$2)</f>
        <v>1</v>
      </c>
      <c r="F724">
        <f>ROUNDDOWN(IF((C724*E724)&gt;'Info Sheet'!$B$21,'Info Sheet'!$B$21,(C724*E724)),0)</f>
        <v>170</v>
      </c>
      <c r="G724">
        <f t="shared" si="140"/>
        <v>3884.5000000000005</v>
      </c>
      <c r="H724">
        <f t="shared" si="129"/>
        <v>2924.5000000000005</v>
      </c>
      <c r="M724" s="44">
        <v>671</v>
      </c>
      <c r="N724" s="32">
        <v>0.48329237531062019</v>
      </c>
      <c r="O724" s="32">
        <f t="shared" si="130"/>
        <v>170</v>
      </c>
      <c r="P724" t="str">
        <f>LOOKUP(N724,'Info Sheet'!$L$2:$L$3,'Info Sheet'!$J$2:$J$3)</f>
        <v>Non-Rainy</v>
      </c>
      <c r="Q724">
        <f>IF(P724='Info Sheet'!$J$3,'Info Sheet'!$M$3,'Info Sheet'!$M$2)</f>
        <v>1</v>
      </c>
      <c r="R724">
        <f>ROUNDDOWN(IF((O724*Q724)&gt;'Info Sheet'!$B$21,'Info Sheet'!$B$21,(O724*Q724)),0)</f>
        <v>170</v>
      </c>
      <c r="S724">
        <f t="shared" si="131"/>
        <v>3884.5000000000005</v>
      </c>
      <c r="T724">
        <f t="shared" si="132"/>
        <v>2924.5000000000005</v>
      </c>
      <c r="Y724" s="44">
        <v>671</v>
      </c>
      <c r="Z724" s="32">
        <v>0.97581931415960221</v>
      </c>
      <c r="AA724" s="32">
        <f t="shared" si="138"/>
        <v>221</v>
      </c>
      <c r="AB724" t="str">
        <f>LOOKUP(Z724,'Info Sheet'!$L$2:$L$3,'Info Sheet'!$J$2:$J$3)</f>
        <v>Non-Rainy</v>
      </c>
      <c r="AC724">
        <f>IF(AB724='Info Sheet'!$J$3,'Info Sheet'!$M$3,'Info Sheet'!$M$2)</f>
        <v>1</v>
      </c>
      <c r="AD724">
        <f>ROUNDDOWN(IF((AA724*AC724)&gt;'Info Sheet'!$B$21,'Info Sheet'!$B$21,(AA724*AC724)),0)</f>
        <v>188</v>
      </c>
      <c r="AE724">
        <f t="shared" si="133"/>
        <v>4295.8</v>
      </c>
      <c r="AF724">
        <f t="shared" si="134"/>
        <v>3335.8</v>
      </c>
      <c r="AK724" s="44">
        <v>671</v>
      </c>
      <c r="AL724" s="51">
        <v>0.75892777</v>
      </c>
      <c r="AM724" s="32">
        <f t="shared" si="139"/>
        <v>177</v>
      </c>
      <c r="AN724" t="str">
        <f>LOOKUP(AL724,'Info Sheet'!$L$2:$L$3,'Info Sheet'!$J$2:$J$3)</f>
        <v>Non-Rainy</v>
      </c>
      <c r="AO724">
        <f>IF(AN724='Info Sheet'!$J$3,'Info Sheet'!$M$3,'Info Sheet'!$M$2)</f>
        <v>1</v>
      </c>
      <c r="AP724">
        <f>ROUNDDOWN(IF((AM724*AO724)&gt;'Info Sheet'!$B$21,'Info Sheet'!$B$21,(AM724*AO724)),0)</f>
        <v>177</v>
      </c>
      <c r="AQ724">
        <f t="shared" si="135"/>
        <v>4044.4500000000003</v>
      </c>
      <c r="AR724">
        <f t="shared" si="136"/>
        <v>3084.4500000000003</v>
      </c>
    </row>
    <row r="725" spans="1:44">
      <c r="A725" s="44">
        <v>672</v>
      </c>
      <c r="B725" s="32">
        <v>0.59233570597637575</v>
      </c>
      <c r="C725" s="32">
        <f t="shared" si="137"/>
        <v>159</v>
      </c>
      <c r="D725" t="str">
        <f>LOOKUP(B725,'Info Sheet'!$L$2:$L$3,'Info Sheet'!$J$2:$J$3)</f>
        <v>Non-Rainy</v>
      </c>
      <c r="E725">
        <f>IF(D725='Info Sheet'!$J$3,'Info Sheet'!$M$3,'Info Sheet'!$M$2)</f>
        <v>1</v>
      </c>
      <c r="F725">
        <f>ROUNDDOWN(IF((C725*E725)&gt;'Info Sheet'!$B$21,'Info Sheet'!$B$21,(C725*E725)),0)</f>
        <v>159</v>
      </c>
      <c r="G725">
        <f t="shared" si="140"/>
        <v>3633.15</v>
      </c>
      <c r="H725">
        <f t="shared" si="129"/>
        <v>2673.15</v>
      </c>
      <c r="M725" s="44">
        <v>672</v>
      </c>
      <c r="N725" s="32">
        <v>0.14437803562847706</v>
      </c>
      <c r="O725" s="32">
        <f t="shared" si="130"/>
        <v>153</v>
      </c>
      <c r="P725" t="str">
        <f>LOOKUP(N725,'Info Sheet'!$L$2:$L$3,'Info Sheet'!$J$2:$J$3)</f>
        <v>Rainy, p</v>
      </c>
      <c r="Q725">
        <f>IF(P725='Info Sheet'!$J$3,'Info Sheet'!$M$3,'Info Sheet'!$M$2)</f>
        <v>0.7</v>
      </c>
      <c r="R725">
        <f>ROUNDDOWN(IF((O725*Q725)&gt;'Info Sheet'!$B$21,'Info Sheet'!$B$21,(O725*Q725)),0)</f>
        <v>107</v>
      </c>
      <c r="S725">
        <f t="shared" si="131"/>
        <v>2444.9500000000003</v>
      </c>
      <c r="T725">
        <f t="shared" si="132"/>
        <v>1484.9500000000003</v>
      </c>
      <c r="Y725" s="44">
        <v>672</v>
      </c>
      <c r="Z725" s="32">
        <v>0.75888034718715869</v>
      </c>
      <c r="AA725" s="32">
        <f t="shared" si="138"/>
        <v>198</v>
      </c>
      <c r="AB725" t="str">
        <f>LOOKUP(Z725,'Info Sheet'!$L$2:$L$3,'Info Sheet'!$J$2:$J$3)</f>
        <v>Non-Rainy</v>
      </c>
      <c r="AC725">
        <f>IF(AB725='Info Sheet'!$J$3,'Info Sheet'!$M$3,'Info Sheet'!$M$2)</f>
        <v>1</v>
      </c>
      <c r="AD725">
        <f>ROUNDDOWN(IF((AA725*AC725)&gt;'Info Sheet'!$B$21,'Info Sheet'!$B$21,(AA725*AC725)),0)</f>
        <v>188</v>
      </c>
      <c r="AE725">
        <f t="shared" si="133"/>
        <v>4295.8</v>
      </c>
      <c r="AF725">
        <f t="shared" si="134"/>
        <v>3335.8</v>
      </c>
      <c r="AK725" s="44">
        <v>672</v>
      </c>
      <c r="AL725" s="51">
        <v>0.41964182999999999</v>
      </c>
      <c r="AM725" s="32">
        <f t="shared" si="139"/>
        <v>163</v>
      </c>
      <c r="AN725" t="str">
        <f>LOOKUP(AL725,'Info Sheet'!$L$2:$L$3,'Info Sheet'!$J$2:$J$3)</f>
        <v>Non-Rainy</v>
      </c>
      <c r="AO725">
        <f>IF(AN725='Info Sheet'!$J$3,'Info Sheet'!$M$3,'Info Sheet'!$M$2)</f>
        <v>1</v>
      </c>
      <c r="AP725">
        <f>ROUNDDOWN(IF((AM725*AO725)&gt;'Info Sheet'!$B$21,'Info Sheet'!$B$21,(AM725*AO725)),0)</f>
        <v>163</v>
      </c>
      <c r="AQ725">
        <f t="shared" si="135"/>
        <v>3724.55</v>
      </c>
      <c r="AR725">
        <f t="shared" si="136"/>
        <v>2764.55</v>
      </c>
    </row>
    <row r="726" spans="1:44">
      <c r="A726" s="44">
        <v>673</v>
      </c>
      <c r="B726" s="32">
        <v>0.8263666126828435</v>
      </c>
      <c r="C726" s="32">
        <f t="shared" si="137"/>
        <v>171</v>
      </c>
      <c r="D726" t="str">
        <f>LOOKUP(B726,'Info Sheet'!$L$2:$L$3,'Info Sheet'!$J$2:$J$3)</f>
        <v>Non-Rainy</v>
      </c>
      <c r="E726">
        <f>IF(D726='Info Sheet'!$J$3,'Info Sheet'!$M$3,'Info Sheet'!$M$2)</f>
        <v>1</v>
      </c>
      <c r="F726">
        <f>ROUNDDOWN(IF((C726*E726)&gt;'Info Sheet'!$B$21,'Info Sheet'!$B$21,(C726*E726)),0)</f>
        <v>171</v>
      </c>
      <c r="G726">
        <f t="shared" si="140"/>
        <v>3907.3500000000004</v>
      </c>
      <c r="H726">
        <f t="shared" si="129"/>
        <v>2947.3500000000004</v>
      </c>
      <c r="M726" s="44">
        <v>673</v>
      </c>
      <c r="N726" s="32">
        <v>0.93533322931461793</v>
      </c>
      <c r="O726" s="32">
        <f t="shared" si="130"/>
        <v>196</v>
      </c>
      <c r="P726" t="str">
        <f>LOOKUP(N726,'Info Sheet'!$L$2:$L$3,'Info Sheet'!$J$2:$J$3)</f>
        <v>Non-Rainy</v>
      </c>
      <c r="Q726">
        <f>IF(P726='Info Sheet'!$J$3,'Info Sheet'!$M$3,'Info Sheet'!$M$2)</f>
        <v>1</v>
      </c>
      <c r="R726">
        <f>ROUNDDOWN(IF((O726*Q726)&gt;'Info Sheet'!$B$21,'Info Sheet'!$B$21,(O726*Q726)),0)</f>
        <v>188</v>
      </c>
      <c r="S726">
        <f t="shared" si="131"/>
        <v>4295.8</v>
      </c>
      <c r="T726">
        <f t="shared" si="132"/>
        <v>3335.8</v>
      </c>
      <c r="Y726" s="44">
        <v>673</v>
      </c>
      <c r="Z726" s="32">
        <v>0.84811354104689851</v>
      </c>
      <c r="AA726" s="32">
        <f t="shared" si="138"/>
        <v>204</v>
      </c>
      <c r="AB726" t="str">
        <f>LOOKUP(Z726,'Info Sheet'!$L$2:$L$3,'Info Sheet'!$J$2:$J$3)</f>
        <v>Non-Rainy</v>
      </c>
      <c r="AC726">
        <f>IF(AB726='Info Sheet'!$J$3,'Info Sheet'!$M$3,'Info Sheet'!$M$2)</f>
        <v>1</v>
      </c>
      <c r="AD726">
        <f>ROUNDDOWN(IF((AA726*AC726)&gt;'Info Sheet'!$B$21,'Info Sheet'!$B$21,(AA726*AC726)),0)</f>
        <v>188</v>
      </c>
      <c r="AE726">
        <f t="shared" si="133"/>
        <v>4295.8</v>
      </c>
      <c r="AF726">
        <f t="shared" si="134"/>
        <v>3335.8</v>
      </c>
      <c r="AK726" s="44">
        <v>673</v>
      </c>
      <c r="AL726" s="51">
        <v>0.80122707999999998</v>
      </c>
      <c r="AM726" s="32">
        <f t="shared" si="139"/>
        <v>180</v>
      </c>
      <c r="AN726" t="str">
        <f>LOOKUP(AL726,'Info Sheet'!$L$2:$L$3,'Info Sheet'!$J$2:$J$3)</f>
        <v>Non-Rainy</v>
      </c>
      <c r="AO726">
        <f>IF(AN726='Info Sheet'!$J$3,'Info Sheet'!$M$3,'Info Sheet'!$M$2)</f>
        <v>1</v>
      </c>
      <c r="AP726">
        <f>ROUNDDOWN(IF((AM726*AO726)&gt;'Info Sheet'!$B$21,'Info Sheet'!$B$21,(AM726*AO726)),0)</f>
        <v>180</v>
      </c>
      <c r="AQ726">
        <f t="shared" si="135"/>
        <v>4113</v>
      </c>
      <c r="AR726">
        <f t="shared" si="136"/>
        <v>3153</v>
      </c>
    </row>
    <row r="727" spans="1:44">
      <c r="A727" s="44">
        <v>674</v>
      </c>
      <c r="B727" s="32">
        <v>0.91260743337109707</v>
      </c>
      <c r="C727" s="32">
        <f t="shared" si="137"/>
        <v>177</v>
      </c>
      <c r="D727" t="str">
        <f>LOOKUP(B727,'Info Sheet'!$L$2:$L$3,'Info Sheet'!$J$2:$J$3)</f>
        <v>Non-Rainy</v>
      </c>
      <c r="E727">
        <f>IF(D727='Info Sheet'!$J$3,'Info Sheet'!$M$3,'Info Sheet'!$M$2)</f>
        <v>1</v>
      </c>
      <c r="F727">
        <f>ROUNDDOWN(IF((C727*E727)&gt;'Info Sheet'!$B$21,'Info Sheet'!$B$21,(C727*E727)),0)</f>
        <v>177</v>
      </c>
      <c r="G727">
        <f t="shared" si="140"/>
        <v>4044.4500000000003</v>
      </c>
      <c r="H727">
        <f t="shared" si="129"/>
        <v>3084.4500000000003</v>
      </c>
      <c r="M727" s="44">
        <v>674</v>
      </c>
      <c r="N727" s="32">
        <v>0.60188333369169433</v>
      </c>
      <c r="O727" s="32">
        <f t="shared" si="130"/>
        <v>175</v>
      </c>
      <c r="P727" t="str">
        <f>LOOKUP(N727,'Info Sheet'!$L$2:$L$3,'Info Sheet'!$J$2:$J$3)</f>
        <v>Non-Rainy</v>
      </c>
      <c r="Q727">
        <f>IF(P727='Info Sheet'!$J$3,'Info Sheet'!$M$3,'Info Sheet'!$M$2)</f>
        <v>1</v>
      </c>
      <c r="R727">
        <f>ROUNDDOWN(IF((O727*Q727)&gt;'Info Sheet'!$B$21,'Info Sheet'!$B$21,(O727*Q727)),0)</f>
        <v>175</v>
      </c>
      <c r="S727">
        <f t="shared" si="131"/>
        <v>3998.7500000000005</v>
      </c>
      <c r="T727">
        <f t="shared" si="132"/>
        <v>3038.7500000000005</v>
      </c>
      <c r="Y727" s="44">
        <v>674</v>
      </c>
      <c r="Z727" s="32">
        <v>0.57829224367529286</v>
      </c>
      <c r="AA727" s="32">
        <f t="shared" si="138"/>
        <v>189</v>
      </c>
      <c r="AB727" t="str">
        <f>LOOKUP(Z727,'Info Sheet'!$L$2:$L$3,'Info Sheet'!$J$2:$J$3)</f>
        <v>Non-Rainy</v>
      </c>
      <c r="AC727">
        <f>IF(AB727='Info Sheet'!$J$3,'Info Sheet'!$M$3,'Info Sheet'!$M$2)</f>
        <v>1</v>
      </c>
      <c r="AD727">
        <f>ROUNDDOWN(IF((AA727*AC727)&gt;'Info Sheet'!$B$21,'Info Sheet'!$B$21,(AA727*AC727)),0)</f>
        <v>188</v>
      </c>
      <c r="AE727">
        <f t="shared" si="133"/>
        <v>4295.8</v>
      </c>
      <c r="AF727">
        <f t="shared" si="134"/>
        <v>3335.8</v>
      </c>
      <c r="AK727" s="44">
        <v>674</v>
      </c>
      <c r="AL727" s="51">
        <v>0.84615158000000001</v>
      </c>
      <c r="AM727" s="32">
        <f t="shared" si="139"/>
        <v>183</v>
      </c>
      <c r="AN727" t="str">
        <f>LOOKUP(AL727,'Info Sheet'!$L$2:$L$3,'Info Sheet'!$J$2:$J$3)</f>
        <v>Non-Rainy</v>
      </c>
      <c r="AO727">
        <f>IF(AN727='Info Sheet'!$J$3,'Info Sheet'!$M$3,'Info Sheet'!$M$2)</f>
        <v>1</v>
      </c>
      <c r="AP727">
        <f>ROUNDDOWN(IF((AM727*AO727)&gt;'Info Sheet'!$B$21,'Info Sheet'!$B$21,(AM727*AO727)),0)</f>
        <v>183</v>
      </c>
      <c r="AQ727">
        <f t="shared" si="135"/>
        <v>4181.55</v>
      </c>
      <c r="AR727">
        <f t="shared" si="136"/>
        <v>3221.55</v>
      </c>
    </row>
    <row r="728" spans="1:44">
      <c r="A728" s="44">
        <v>675</v>
      </c>
      <c r="B728" s="32">
        <v>0.37634213819816931</v>
      </c>
      <c r="C728" s="32">
        <f t="shared" si="137"/>
        <v>150</v>
      </c>
      <c r="D728" t="str">
        <f>LOOKUP(B728,'Info Sheet'!$L$2:$L$3,'Info Sheet'!$J$2:$J$3)</f>
        <v>Rainy, p</v>
      </c>
      <c r="E728">
        <f>IF(D728='Info Sheet'!$J$3,'Info Sheet'!$M$3,'Info Sheet'!$M$2)</f>
        <v>0.7</v>
      </c>
      <c r="F728">
        <f>ROUNDDOWN(IF((C728*E728)&gt;'Info Sheet'!$B$21,'Info Sheet'!$B$21,(C728*E728)),0)</f>
        <v>105</v>
      </c>
      <c r="G728">
        <f t="shared" si="140"/>
        <v>2399.25</v>
      </c>
      <c r="H728">
        <f t="shared" si="129"/>
        <v>1439.25</v>
      </c>
      <c r="M728" s="44">
        <v>675</v>
      </c>
      <c r="N728" s="32">
        <v>0.61022338320717562</v>
      </c>
      <c r="O728" s="32">
        <f t="shared" si="130"/>
        <v>175</v>
      </c>
      <c r="P728" t="str">
        <f>LOOKUP(N728,'Info Sheet'!$L$2:$L$3,'Info Sheet'!$J$2:$J$3)</f>
        <v>Non-Rainy</v>
      </c>
      <c r="Q728">
        <f>IF(P728='Info Sheet'!$J$3,'Info Sheet'!$M$3,'Info Sheet'!$M$2)</f>
        <v>1</v>
      </c>
      <c r="R728">
        <f>ROUNDDOWN(IF((O728*Q728)&gt;'Info Sheet'!$B$21,'Info Sheet'!$B$21,(O728*Q728)),0)</f>
        <v>175</v>
      </c>
      <c r="S728">
        <f t="shared" si="131"/>
        <v>3998.7500000000005</v>
      </c>
      <c r="T728">
        <f t="shared" si="132"/>
        <v>3038.7500000000005</v>
      </c>
      <c r="Y728" s="44">
        <v>675</v>
      </c>
      <c r="Z728" s="32">
        <v>0.15830127637537328</v>
      </c>
      <c r="AA728" s="32">
        <f t="shared" si="138"/>
        <v>168</v>
      </c>
      <c r="AB728" t="str">
        <f>LOOKUP(Z728,'Info Sheet'!$L$2:$L$3,'Info Sheet'!$J$2:$J$3)</f>
        <v>Rainy, p</v>
      </c>
      <c r="AC728">
        <f>IF(AB728='Info Sheet'!$J$3,'Info Sheet'!$M$3,'Info Sheet'!$M$2)</f>
        <v>0.7</v>
      </c>
      <c r="AD728">
        <f>ROUNDDOWN(IF((AA728*AC728)&gt;'Info Sheet'!$B$21,'Info Sheet'!$B$21,(AA728*AC728)),0)</f>
        <v>117</v>
      </c>
      <c r="AE728">
        <f t="shared" si="133"/>
        <v>2673.4500000000003</v>
      </c>
      <c r="AF728">
        <f t="shared" si="134"/>
        <v>1713.4500000000003</v>
      </c>
      <c r="AK728" s="44">
        <v>675</v>
      </c>
      <c r="AL728" s="51">
        <v>0.69229012999999995</v>
      </c>
      <c r="AM728" s="32">
        <f t="shared" si="139"/>
        <v>174</v>
      </c>
      <c r="AN728" t="str">
        <f>LOOKUP(AL728,'Info Sheet'!$L$2:$L$3,'Info Sheet'!$J$2:$J$3)</f>
        <v>Non-Rainy</v>
      </c>
      <c r="AO728">
        <f>IF(AN728='Info Sheet'!$J$3,'Info Sheet'!$M$3,'Info Sheet'!$M$2)</f>
        <v>1</v>
      </c>
      <c r="AP728">
        <f>ROUNDDOWN(IF((AM728*AO728)&gt;'Info Sheet'!$B$21,'Info Sheet'!$B$21,(AM728*AO728)),0)</f>
        <v>174</v>
      </c>
      <c r="AQ728">
        <f t="shared" si="135"/>
        <v>3975.9</v>
      </c>
      <c r="AR728">
        <f t="shared" si="136"/>
        <v>3015.9</v>
      </c>
    </row>
    <row r="729" spans="1:44">
      <c r="A729" s="44">
        <v>676</v>
      </c>
      <c r="B729" s="32">
        <v>0.76292886512553859</v>
      </c>
      <c r="C729" s="32">
        <f t="shared" si="137"/>
        <v>167</v>
      </c>
      <c r="D729" t="str">
        <f>LOOKUP(B729,'Info Sheet'!$L$2:$L$3,'Info Sheet'!$J$2:$J$3)</f>
        <v>Non-Rainy</v>
      </c>
      <c r="E729">
        <f>IF(D729='Info Sheet'!$J$3,'Info Sheet'!$M$3,'Info Sheet'!$M$2)</f>
        <v>1</v>
      </c>
      <c r="F729">
        <f>ROUNDDOWN(IF((C729*E729)&gt;'Info Sheet'!$B$21,'Info Sheet'!$B$21,(C729*E729)),0)</f>
        <v>167</v>
      </c>
      <c r="G729">
        <f t="shared" si="140"/>
        <v>3815.9500000000003</v>
      </c>
      <c r="H729">
        <f t="shared" si="129"/>
        <v>2855.9500000000003</v>
      </c>
      <c r="M729" s="44">
        <v>676</v>
      </c>
      <c r="N729" s="32">
        <v>0.46481303079752845</v>
      </c>
      <c r="O729" s="32">
        <f t="shared" si="130"/>
        <v>169</v>
      </c>
      <c r="P729" t="str">
        <f>LOOKUP(N729,'Info Sheet'!$L$2:$L$3,'Info Sheet'!$J$2:$J$3)</f>
        <v>Non-Rainy</v>
      </c>
      <c r="Q729">
        <f>IF(P729='Info Sheet'!$J$3,'Info Sheet'!$M$3,'Info Sheet'!$M$2)</f>
        <v>1</v>
      </c>
      <c r="R729">
        <f>ROUNDDOWN(IF((O729*Q729)&gt;'Info Sheet'!$B$21,'Info Sheet'!$B$21,(O729*Q729)),0)</f>
        <v>169</v>
      </c>
      <c r="S729">
        <f t="shared" si="131"/>
        <v>3861.65</v>
      </c>
      <c r="T729">
        <f t="shared" si="132"/>
        <v>2901.65</v>
      </c>
      <c r="Y729" s="44">
        <v>676</v>
      </c>
      <c r="Z729" s="32">
        <v>0.53690089723941747</v>
      </c>
      <c r="AA729" s="32">
        <f t="shared" si="138"/>
        <v>188</v>
      </c>
      <c r="AB729" t="str">
        <f>LOOKUP(Z729,'Info Sheet'!$L$2:$L$3,'Info Sheet'!$J$2:$J$3)</f>
        <v>Non-Rainy</v>
      </c>
      <c r="AC729">
        <f>IF(AB729='Info Sheet'!$J$3,'Info Sheet'!$M$3,'Info Sheet'!$M$2)</f>
        <v>1</v>
      </c>
      <c r="AD729">
        <f>ROUNDDOWN(IF((AA729*AC729)&gt;'Info Sheet'!$B$21,'Info Sheet'!$B$21,(AA729*AC729)),0)</f>
        <v>188</v>
      </c>
      <c r="AE729">
        <f t="shared" si="133"/>
        <v>4295.8</v>
      </c>
      <c r="AF729">
        <f t="shared" si="134"/>
        <v>3335.8</v>
      </c>
      <c r="AK729" s="44">
        <v>676</v>
      </c>
      <c r="AL729" s="51">
        <v>0.83758714999999995</v>
      </c>
      <c r="AM729" s="32">
        <f t="shared" si="139"/>
        <v>182</v>
      </c>
      <c r="AN729" t="str">
        <f>LOOKUP(AL729,'Info Sheet'!$L$2:$L$3,'Info Sheet'!$J$2:$J$3)</f>
        <v>Non-Rainy</v>
      </c>
      <c r="AO729">
        <f>IF(AN729='Info Sheet'!$J$3,'Info Sheet'!$M$3,'Info Sheet'!$M$2)</f>
        <v>1</v>
      </c>
      <c r="AP729">
        <f>ROUNDDOWN(IF((AM729*AO729)&gt;'Info Sheet'!$B$21,'Info Sheet'!$B$21,(AM729*AO729)),0)</f>
        <v>182</v>
      </c>
      <c r="AQ729">
        <f t="shared" si="135"/>
        <v>4158.7</v>
      </c>
      <c r="AR729">
        <f t="shared" si="136"/>
        <v>3198.7</v>
      </c>
    </row>
    <row r="730" spans="1:44">
      <c r="A730" s="44">
        <v>677</v>
      </c>
      <c r="B730" s="32">
        <v>0.69647567223489382</v>
      </c>
      <c r="C730" s="32">
        <f t="shared" si="137"/>
        <v>164</v>
      </c>
      <c r="D730" t="str">
        <f>LOOKUP(B730,'Info Sheet'!$L$2:$L$3,'Info Sheet'!$J$2:$J$3)</f>
        <v>Non-Rainy</v>
      </c>
      <c r="E730">
        <f>IF(D730='Info Sheet'!$J$3,'Info Sheet'!$M$3,'Info Sheet'!$M$2)</f>
        <v>1</v>
      </c>
      <c r="F730">
        <f>ROUNDDOWN(IF((C730*E730)&gt;'Info Sheet'!$B$21,'Info Sheet'!$B$21,(C730*E730)),0)</f>
        <v>164</v>
      </c>
      <c r="G730">
        <f t="shared" si="140"/>
        <v>3747.4</v>
      </c>
      <c r="H730">
        <f t="shared" si="129"/>
        <v>2787.4</v>
      </c>
      <c r="M730" s="44">
        <v>677</v>
      </c>
      <c r="N730" s="32">
        <v>0.52854484648259348</v>
      </c>
      <c r="O730" s="32">
        <f t="shared" si="130"/>
        <v>172</v>
      </c>
      <c r="P730" t="str">
        <f>LOOKUP(N730,'Info Sheet'!$L$2:$L$3,'Info Sheet'!$J$2:$J$3)</f>
        <v>Non-Rainy</v>
      </c>
      <c r="Q730">
        <f>IF(P730='Info Sheet'!$J$3,'Info Sheet'!$M$3,'Info Sheet'!$M$2)</f>
        <v>1</v>
      </c>
      <c r="R730">
        <f>ROUNDDOWN(IF((O730*Q730)&gt;'Info Sheet'!$B$21,'Info Sheet'!$B$21,(O730*Q730)),0)</f>
        <v>172</v>
      </c>
      <c r="S730">
        <f t="shared" si="131"/>
        <v>3930.2000000000003</v>
      </c>
      <c r="T730">
        <f t="shared" si="132"/>
        <v>2970.2000000000003</v>
      </c>
      <c r="Y730" s="44">
        <v>677</v>
      </c>
      <c r="Z730" s="32">
        <v>0.5616497230117703</v>
      </c>
      <c r="AA730" s="32">
        <f t="shared" si="138"/>
        <v>189</v>
      </c>
      <c r="AB730" t="str">
        <f>LOOKUP(Z730,'Info Sheet'!$L$2:$L$3,'Info Sheet'!$J$2:$J$3)</f>
        <v>Non-Rainy</v>
      </c>
      <c r="AC730">
        <f>IF(AB730='Info Sheet'!$J$3,'Info Sheet'!$M$3,'Info Sheet'!$M$2)</f>
        <v>1</v>
      </c>
      <c r="AD730">
        <f>ROUNDDOWN(IF((AA730*AC730)&gt;'Info Sheet'!$B$21,'Info Sheet'!$B$21,(AA730*AC730)),0)</f>
        <v>188</v>
      </c>
      <c r="AE730">
        <f t="shared" si="133"/>
        <v>4295.8</v>
      </c>
      <c r="AF730">
        <f t="shared" si="134"/>
        <v>3335.8</v>
      </c>
      <c r="AK730" s="44">
        <v>677</v>
      </c>
      <c r="AL730" s="51">
        <v>6.2649850000000007E-2</v>
      </c>
      <c r="AM730" s="32">
        <f t="shared" si="139"/>
        <v>141</v>
      </c>
      <c r="AN730" t="str">
        <f>LOOKUP(AL730,'Info Sheet'!$L$2:$L$3,'Info Sheet'!$J$2:$J$3)</f>
        <v>Rainy, p</v>
      </c>
      <c r="AO730">
        <f>IF(AN730='Info Sheet'!$J$3,'Info Sheet'!$M$3,'Info Sheet'!$M$2)</f>
        <v>0.7</v>
      </c>
      <c r="AP730">
        <f>ROUNDDOWN(IF((AM730*AO730)&gt;'Info Sheet'!$B$21,'Info Sheet'!$B$21,(AM730*AO730)),0)</f>
        <v>98</v>
      </c>
      <c r="AQ730">
        <f t="shared" si="135"/>
        <v>2239.3000000000002</v>
      </c>
      <c r="AR730">
        <f t="shared" si="136"/>
        <v>1279.3000000000002</v>
      </c>
    </row>
    <row r="731" spans="1:44">
      <c r="A731" s="44">
        <v>678</v>
      </c>
      <c r="B731" s="32">
        <v>0.79716453214185012</v>
      </c>
      <c r="C731" s="32">
        <f t="shared" si="137"/>
        <v>169</v>
      </c>
      <c r="D731" t="str">
        <f>LOOKUP(B731,'Info Sheet'!$L$2:$L$3,'Info Sheet'!$J$2:$J$3)</f>
        <v>Non-Rainy</v>
      </c>
      <c r="E731">
        <f>IF(D731='Info Sheet'!$J$3,'Info Sheet'!$M$3,'Info Sheet'!$M$2)</f>
        <v>1</v>
      </c>
      <c r="F731">
        <f>ROUNDDOWN(IF((C731*E731)&gt;'Info Sheet'!$B$21,'Info Sheet'!$B$21,(C731*E731)),0)</f>
        <v>169</v>
      </c>
      <c r="G731">
        <f t="shared" si="140"/>
        <v>3861.65</v>
      </c>
      <c r="H731">
        <f t="shared" si="129"/>
        <v>2901.65</v>
      </c>
      <c r="M731" s="44">
        <v>678</v>
      </c>
      <c r="N731" s="32">
        <v>0.50119664476573011</v>
      </c>
      <c r="O731" s="32">
        <f t="shared" si="130"/>
        <v>171</v>
      </c>
      <c r="P731" t="str">
        <f>LOOKUP(N731,'Info Sheet'!$L$2:$L$3,'Info Sheet'!$J$2:$J$3)</f>
        <v>Non-Rainy</v>
      </c>
      <c r="Q731">
        <f>IF(P731='Info Sheet'!$J$3,'Info Sheet'!$M$3,'Info Sheet'!$M$2)</f>
        <v>1</v>
      </c>
      <c r="R731">
        <f>ROUNDDOWN(IF((O731*Q731)&gt;'Info Sheet'!$B$21,'Info Sheet'!$B$21,(O731*Q731)),0)</f>
        <v>171</v>
      </c>
      <c r="S731">
        <f t="shared" si="131"/>
        <v>3907.3500000000004</v>
      </c>
      <c r="T731">
        <f t="shared" si="132"/>
        <v>2947.3500000000004</v>
      </c>
      <c r="Y731" s="44">
        <v>678</v>
      </c>
      <c r="Z731" s="32">
        <v>0.32600018209805182</v>
      </c>
      <c r="AA731" s="32">
        <f t="shared" si="138"/>
        <v>178</v>
      </c>
      <c r="AB731" t="str">
        <f>LOOKUP(Z731,'Info Sheet'!$L$2:$L$3,'Info Sheet'!$J$2:$J$3)</f>
        <v>Rainy, p</v>
      </c>
      <c r="AC731">
        <f>IF(AB731='Info Sheet'!$J$3,'Info Sheet'!$M$3,'Info Sheet'!$M$2)</f>
        <v>0.7</v>
      </c>
      <c r="AD731">
        <f>ROUNDDOWN(IF((AA731*AC731)&gt;'Info Sheet'!$B$21,'Info Sheet'!$B$21,(AA731*AC731)),0)</f>
        <v>124</v>
      </c>
      <c r="AE731">
        <f t="shared" si="133"/>
        <v>2833.4</v>
      </c>
      <c r="AF731">
        <f t="shared" si="134"/>
        <v>1873.4</v>
      </c>
      <c r="AK731" s="44">
        <v>678</v>
      </c>
      <c r="AL731" s="51">
        <v>0.36268893000000002</v>
      </c>
      <c r="AM731" s="32">
        <f t="shared" si="139"/>
        <v>160</v>
      </c>
      <c r="AN731" t="str">
        <f>LOOKUP(AL731,'Info Sheet'!$L$2:$L$3,'Info Sheet'!$J$2:$J$3)</f>
        <v>Rainy, p</v>
      </c>
      <c r="AO731">
        <f>IF(AN731='Info Sheet'!$J$3,'Info Sheet'!$M$3,'Info Sheet'!$M$2)</f>
        <v>0.7</v>
      </c>
      <c r="AP731">
        <f>ROUNDDOWN(IF((AM731*AO731)&gt;'Info Sheet'!$B$21,'Info Sheet'!$B$21,(AM731*AO731)),0)</f>
        <v>112</v>
      </c>
      <c r="AQ731">
        <f t="shared" si="135"/>
        <v>2559.2000000000003</v>
      </c>
      <c r="AR731">
        <f t="shared" si="136"/>
        <v>1599.2000000000003</v>
      </c>
    </row>
    <row r="732" spans="1:44">
      <c r="A732" s="44">
        <v>679</v>
      </c>
      <c r="B732" s="32">
        <v>0.59830234778346625</v>
      </c>
      <c r="C732" s="32">
        <f t="shared" si="137"/>
        <v>159</v>
      </c>
      <c r="D732" t="str">
        <f>LOOKUP(B732,'Info Sheet'!$L$2:$L$3,'Info Sheet'!$J$2:$J$3)</f>
        <v>Non-Rainy</v>
      </c>
      <c r="E732">
        <f>IF(D732='Info Sheet'!$J$3,'Info Sheet'!$M$3,'Info Sheet'!$M$2)</f>
        <v>1</v>
      </c>
      <c r="F732">
        <f>ROUNDDOWN(IF((C732*E732)&gt;'Info Sheet'!$B$21,'Info Sheet'!$B$21,(C732*E732)),0)</f>
        <v>159</v>
      </c>
      <c r="G732">
        <f t="shared" si="140"/>
        <v>3633.15</v>
      </c>
      <c r="H732">
        <f t="shared" si="129"/>
        <v>2673.15</v>
      </c>
      <c r="M732" s="44">
        <v>679</v>
      </c>
      <c r="N732" s="32">
        <v>9.5430827780279781E-2</v>
      </c>
      <c r="O732" s="32">
        <f t="shared" si="130"/>
        <v>149</v>
      </c>
      <c r="P732" t="str">
        <f>LOOKUP(N732,'Info Sheet'!$L$2:$L$3,'Info Sheet'!$J$2:$J$3)</f>
        <v>Rainy, p</v>
      </c>
      <c r="Q732">
        <f>IF(P732='Info Sheet'!$J$3,'Info Sheet'!$M$3,'Info Sheet'!$M$2)</f>
        <v>0.7</v>
      </c>
      <c r="R732">
        <f>ROUNDDOWN(IF((O732*Q732)&gt;'Info Sheet'!$B$21,'Info Sheet'!$B$21,(O732*Q732)),0)</f>
        <v>104</v>
      </c>
      <c r="S732">
        <f t="shared" si="131"/>
        <v>2376.4</v>
      </c>
      <c r="T732">
        <f t="shared" si="132"/>
        <v>1416.4</v>
      </c>
      <c r="Y732" s="44">
        <v>679</v>
      </c>
      <c r="Z732" s="32">
        <v>7.4494623834268969E-2</v>
      </c>
      <c r="AA732" s="32">
        <f t="shared" si="138"/>
        <v>160</v>
      </c>
      <c r="AB732" t="str">
        <f>LOOKUP(Z732,'Info Sheet'!$L$2:$L$3,'Info Sheet'!$J$2:$J$3)</f>
        <v>Rainy, p</v>
      </c>
      <c r="AC732">
        <f>IF(AB732='Info Sheet'!$J$3,'Info Sheet'!$M$3,'Info Sheet'!$M$2)</f>
        <v>0.7</v>
      </c>
      <c r="AD732">
        <f>ROUNDDOWN(IF((AA732*AC732)&gt;'Info Sheet'!$B$21,'Info Sheet'!$B$21,(AA732*AC732)),0)</f>
        <v>112</v>
      </c>
      <c r="AE732">
        <f t="shared" si="133"/>
        <v>2559.2000000000003</v>
      </c>
      <c r="AF732">
        <f t="shared" si="134"/>
        <v>1599.2000000000003</v>
      </c>
      <c r="AK732" s="44">
        <v>679</v>
      </c>
      <c r="AL732" s="51">
        <v>0.18689818999999999</v>
      </c>
      <c r="AM732" s="32">
        <f t="shared" si="139"/>
        <v>151</v>
      </c>
      <c r="AN732" t="str">
        <f>LOOKUP(AL732,'Info Sheet'!$L$2:$L$3,'Info Sheet'!$J$2:$J$3)</f>
        <v>Rainy, p</v>
      </c>
      <c r="AO732">
        <f>IF(AN732='Info Sheet'!$J$3,'Info Sheet'!$M$3,'Info Sheet'!$M$2)</f>
        <v>0.7</v>
      </c>
      <c r="AP732">
        <f>ROUNDDOWN(IF((AM732*AO732)&gt;'Info Sheet'!$B$21,'Info Sheet'!$B$21,(AM732*AO732)),0)</f>
        <v>105</v>
      </c>
      <c r="AQ732">
        <f t="shared" si="135"/>
        <v>2399.25</v>
      </c>
      <c r="AR732">
        <f t="shared" si="136"/>
        <v>1439.25</v>
      </c>
    </row>
    <row r="733" spans="1:44">
      <c r="A733" s="44">
        <v>680</v>
      </c>
      <c r="B733" s="32">
        <v>0.30216384319900325</v>
      </c>
      <c r="C733" s="32">
        <f t="shared" si="137"/>
        <v>147</v>
      </c>
      <c r="D733" t="str">
        <f>LOOKUP(B733,'Info Sheet'!$L$2:$L$3,'Info Sheet'!$J$2:$J$3)</f>
        <v>Rainy, p</v>
      </c>
      <c r="E733">
        <f>IF(D733='Info Sheet'!$J$3,'Info Sheet'!$M$3,'Info Sheet'!$M$2)</f>
        <v>0.7</v>
      </c>
      <c r="F733">
        <f>ROUNDDOWN(IF((C733*E733)&gt;'Info Sheet'!$B$21,'Info Sheet'!$B$21,(C733*E733)),0)</f>
        <v>102</v>
      </c>
      <c r="G733">
        <f t="shared" si="140"/>
        <v>2330.7000000000003</v>
      </c>
      <c r="H733">
        <f t="shared" si="129"/>
        <v>1370.7000000000003</v>
      </c>
      <c r="M733" s="44">
        <v>680</v>
      </c>
      <c r="N733" s="32">
        <v>0.943607060005062</v>
      </c>
      <c r="O733" s="32">
        <f t="shared" si="130"/>
        <v>197</v>
      </c>
      <c r="P733" t="str">
        <f>LOOKUP(N733,'Info Sheet'!$L$2:$L$3,'Info Sheet'!$J$2:$J$3)</f>
        <v>Non-Rainy</v>
      </c>
      <c r="Q733">
        <f>IF(P733='Info Sheet'!$J$3,'Info Sheet'!$M$3,'Info Sheet'!$M$2)</f>
        <v>1</v>
      </c>
      <c r="R733">
        <f>ROUNDDOWN(IF((O733*Q733)&gt;'Info Sheet'!$B$21,'Info Sheet'!$B$21,(O733*Q733)),0)</f>
        <v>188</v>
      </c>
      <c r="S733">
        <f t="shared" si="131"/>
        <v>4295.8</v>
      </c>
      <c r="T733">
        <f t="shared" si="132"/>
        <v>3335.8</v>
      </c>
      <c r="Y733" s="44">
        <v>680</v>
      </c>
      <c r="Z733" s="32">
        <v>6.1591740072853951E-2</v>
      </c>
      <c r="AA733" s="32">
        <f t="shared" si="138"/>
        <v>159</v>
      </c>
      <c r="AB733" t="str">
        <f>LOOKUP(Z733,'Info Sheet'!$L$2:$L$3,'Info Sheet'!$J$2:$J$3)</f>
        <v>Rainy, p</v>
      </c>
      <c r="AC733">
        <f>IF(AB733='Info Sheet'!$J$3,'Info Sheet'!$M$3,'Info Sheet'!$M$2)</f>
        <v>0.7</v>
      </c>
      <c r="AD733">
        <f>ROUNDDOWN(IF((AA733*AC733)&gt;'Info Sheet'!$B$21,'Info Sheet'!$B$21,(AA733*AC733)),0)</f>
        <v>111</v>
      </c>
      <c r="AE733">
        <f t="shared" si="133"/>
        <v>2536.3500000000004</v>
      </c>
      <c r="AF733">
        <f t="shared" si="134"/>
        <v>1576.3500000000004</v>
      </c>
      <c r="AK733" s="44">
        <v>680</v>
      </c>
      <c r="AL733" s="51">
        <v>0.63259361000000003</v>
      </c>
      <c r="AM733" s="32">
        <f t="shared" si="139"/>
        <v>171</v>
      </c>
      <c r="AN733" t="str">
        <f>LOOKUP(AL733,'Info Sheet'!$L$2:$L$3,'Info Sheet'!$J$2:$J$3)</f>
        <v>Non-Rainy</v>
      </c>
      <c r="AO733">
        <f>IF(AN733='Info Sheet'!$J$3,'Info Sheet'!$M$3,'Info Sheet'!$M$2)</f>
        <v>1</v>
      </c>
      <c r="AP733">
        <f>ROUNDDOWN(IF((AM733*AO733)&gt;'Info Sheet'!$B$21,'Info Sheet'!$B$21,(AM733*AO733)),0)</f>
        <v>171</v>
      </c>
      <c r="AQ733">
        <f t="shared" si="135"/>
        <v>3907.3500000000004</v>
      </c>
      <c r="AR733">
        <f t="shared" si="136"/>
        <v>2947.3500000000004</v>
      </c>
    </row>
    <row r="734" spans="1:44">
      <c r="A734" s="44">
        <v>681</v>
      </c>
      <c r="B734" s="32">
        <v>0.35455139594806229</v>
      </c>
      <c r="C734" s="32">
        <f t="shared" si="137"/>
        <v>150</v>
      </c>
      <c r="D734" t="str">
        <f>LOOKUP(B734,'Info Sheet'!$L$2:$L$3,'Info Sheet'!$J$2:$J$3)</f>
        <v>Rainy, p</v>
      </c>
      <c r="E734">
        <f>IF(D734='Info Sheet'!$J$3,'Info Sheet'!$M$3,'Info Sheet'!$M$2)</f>
        <v>0.7</v>
      </c>
      <c r="F734">
        <f>ROUNDDOWN(IF((C734*E734)&gt;'Info Sheet'!$B$21,'Info Sheet'!$B$21,(C734*E734)),0)</f>
        <v>105</v>
      </c>
      <c r="G734">
        <f t="shared" si="140"/>
        <v>2399.25</v>
      </c>
      <c r="H734">
        <f t="shared" si="129"/>
        <v>1439.25</v>
      </c>
      <c r="M734" s="44">
        <v>681</v>
      </c>
      <c r="N734" s="32">
        <v>0.23835087047052905</v>
      </c>
      <c r="O734" s="32">
        <f t="shared" si="130"/>
        <v>159</v>
      </c>
      <c r="P734" t="str">
        <f>LOOKUP(N734,'Info Sheet'!$L$2:$L$3,'Info Sheet'!$J$2:$J$3)</f>
        <v>Rainy, p</v>
      </c>
      <c r="Q734">
        <f>IF(P734='Info Sheet'!$J$3,'Info Sheet'!$M$3,'Info Sheet'!$M$2)</f>
        <v>0.7</v>
      </c>
      <c r="R734">
        <f>ROUNDDOWN(IF((O734*Q734)&gt;'Info Sheet'!$B$21,'Info Sheet'!$B$21,(O734*Q734)),0)</f>
        <v>111</v>
      </c>
      <c r="S734">
        <f t="shared" si="131"/>
        <v>2536.3500000000004</v>
      </c>
      <c r="T734">
        <f t="shared" si="132"/>
        <v>1576.3500000000004</v>
      </c>
      <c r="Y734" s="44">
        <v>681</v>
      </c>
      <c r="Z734" s="32">
        <v>0.85120298059607302</v>
      </c>
      <c r="AA734" s="32">
        <f t="shared" si="138"/>
        <v>204</v>
      </c>
      <c r="AB734" t="str">
        <f>LOOKUP(Z734,'Info Sheet'!$L$2:$L$3,'Info Sheet'!$J$2:$J$3)</f>
        <v>Non-Rainy</v>
      </c>
      <c r="AC734">
        <f>IF(AB734='Info Sheet'!$J$3,'Info Sheet'!$M$3,'Info Sheet'!$M$2)</f>
        <v>1</v>
      </c>
      <c r="AD734">
        <f>ROUNDDOWN(IF((AA734*AC734)&gt;'Info Sheet'!$B$21,'Info Sheet'!$B$21,(AA734*AC734)),0)</f>
        <v>188</v>
      </c>
      <c r="AE734">
        <f t="shared" si="133"/>
        <v>4295.8</v>
      </c>
      <c r="AF734">
        <f t="shared" si="134"/>
        <v>3335.8</v>
      </c>
      <c r="AK734" s="44">
        <v>681</v>
      </c>
      <c r="AL734" s="51">
        <v>0.46788885000000002</v>
      </c>
      <c r="AM734" s="32">
        <f t="shared" si="139"/>
        <v>165</v>
      </c>
      <c r="AN734" t="str">
        <f>LOOKUP(AL734,'Info Sheet'!$L$2:$L$3,'Info Sheet'!$J$2:$J$3)</f>
        <v>Non-Rainy</v>
      </c>
      <c r="AO734">
        <f>IF(AN734='Info Sheet'!$J$3,'Info Sheet'!$M$3,'Info Sheet'!$M$2)</f>
        <v>1</v>
      </c>
      <c r="AP734">
        <f>ROUNDDOWN(IF((AM734*AO734)&gt;'Info Sheet'!$B$21,'Info Sheet'!$B$21,(AM734*AO734)),0)</f>
        <v>165</v>
      </c>
      <c r="AQ734">
        <f t="shared" si="135"/>
        <v>3770.2500000000005</v>
      </c>
      <c r="AR734">
        <f t="shared" si="136"/>
        <v>2810.2500000000005</v>
      </c>
    </row>
    <row r="735" spans="1:44">
      <c r="A735" s="44">
        <v>682</v>
      </c>
      <c r="B735" s="32">
        <v>0.50664167951468353</v>
      </c>
      <c r="C735" s="32">
        <f t="shared" si="137"/>
        <v>156</v>
      </c>
      <c r="D735" t="str">
        <f>LOOKUP(B735,'Info Sheet'!$L$2:$L$3,'Info Sheet'!$J$2:$J$3)</f>
        <v>Non-Rainy</v>
      </c>
      <c r="E735">
        <f>IF(D735='Info Sheet'!$J$3,'Info Sheet'!$M$3,'Info Sheet'!$M$2)</f>
        <v>1</v>
      </c>
      <c r="F735">
        <f>ROUNDDOWN(IF((C735*E735)&gt;'Info Sheet'!$B$21,'Info Sheet'!$B$21,(C735*E735)),0)</f>
        <v>156</v>
      </c>
      <c r="G735">
        <f t="shared" si="140"/>
        <v>3564.6000000000004</v>
      </c>
      <c r="H735">
        <f t="shared" si="129"/>
        <v>2604.6000000000004</v>
      </c>
      <c r="M735" s="44">
        <v>682</v>
      </c>
      <c r="N735" s="32">
        <v>0.42010093972877727</v>
      </c>
      <c r="O735" s="32">
        <f t="shared" si="130"/>
        <v>167</v>
      </c>
      <c r="P735" t="str">
        <f>LOOKUP(N735,'Info Sheet'!$L$2:$L$3,'Info Sheet'!$J$2:$J$3)</f>
        <v>Non-Rainy</v>
      </c>
      <c r="Q735">
        <f>IF(P735='Info Sheet'!$J$3,'Info Sheet'!$M$3,'Info Sheet'!$M$2)</f>
        <v>1</v>
      </c>
      <c r="R735">
        <f>ROUNDDOWN(IF((O735*Q735)&gt;'Info Sheet'!$B$21,'Info Sheet'!$B$21,(O735*Q735)),0)</f>
        <v>167</v>
      </c>
      <c r="S735">
        <f t="shared" si="131"/>
        <v>3815.9500000000003</v>
      </c>
      <c r="T735">
        <f t="shared" si="132"/>
        <v>2855.9500000000003</v>
      </c>
      <c r="Y735" s="44">
        <v>682</v>
      </c>
      <c r="Z735" s="32">
        <v>0.78527205288059587</v>
      </c>
      <c r="AA735" s="32">
        <f t="shared" si="138"/>
        <v>200</v>
      </c>
      <c r="AB735" t="str">
        <f>LOOKUP(Z735,'Info Sheet'!$L$2:$L$3,'Info Sheet'!$J$2:$J$3)</f>
        <v>Non-Rainy</v>
      </c>
      <c r="AC735">
        <f>IF(AB735='Info Sheet'!$J$3,'Info Sheet'!$M$3,'Info Sheet'!$M$2)</f>
        <v>1</v>
      </c>
      <c r="AD735">
        <f>ROUNDDOWN(IF((AA735*AC735)&gt;'Info Sheet'!$B$21,'Info Sheet'!$B$21,(AA735*AC735)),0)</f>
        <v>188</v>
      </c>
      <c r="AE735">
        <f t="shared" si="133"/>
        <v>4295.8</v>
      </c>
      <c r="AF735">
        <f t="shared" si="134"/>
        <v>3335.8</v>
      </c>
      <c r="AK735" s="44">
        <v>682</v>
      </c>
      <c r="AL735" s="51">
        <v>0.1182068</v>
      </c>
      <c r="AM735" s="32">
        <f t="shared" si="139"/>
        <v>146</v>
      </c>
      <c r="AN735" t="str">
        <f>LOOKUP(AL735,'Info Sheet'!$L$2:$L$3,'Info Sheet'!$J$2:$J$3)</f>
        <v>Rainy, p</v>
      </c>
      <c r="AO735">
        <f>IF(AN735='Info Sheet'!$J$3,'Info Sheet'!$M$3,'Info Sheet'!$M$2)</f>
        <v>0.7</v>
      </c>
      <c r="AP735">
        <f>ROUNDDOWN(IF((AM735*AO735)&gt;'Info Sheet'!$B$21,'Info Sheet'!$B$21,(AM735*AO735)),0)</f>
        <v>102</v>
      </c>
      <c r="AQ735">
        <f t="shared" si="135"/>
        <v>2330.7000000000003</v>
      </c>
      <c r="AR735">
        <f t="shared" si="136"/>
        <v>1370.7000000000003</v>
      </c>
    </row>
    <row r="736" spans="1:44">
      <c r="A736" s="44">
        <v>683</v>
      </c>
      <c r="B736" s="32">
        <v>0.68819523435953667</v>
      </c>
      <c r="C736" s="32">
        <f t="shared" si="137"/>
        <v>163</v>
      </c>
      <c r="D736" t="str">
        <f>LOOKUP(B736,'Info Sheet'!$L$2:$L$3,'Info Sheet'!$J$2:$J$3)</f>
        <v>Non-Rainy</v>
      </c>
      <c r="E736">
        <f>IF(D736='Info Sheet'!$J$3,'Info Sheet'!$M$3,'Info Sheet'!$M$2)</f>
        <v>1</v>
      </c>
      <c r="F736">
        <f>ROUNDDOWN(IF((C736*E736)&gt;'Info Sheet'!$B$21,'Info Sheet'!$B$21,(C736*E736)),0)</f>
        <v>163</v>
      </c>
      <c r="G736">
        <f t="shared" si="140"/>
        <v>3724.55</v>
      </c>
      <c r="H736">
        <f t="shared" si="129"/>
        <v>2764.55</v>
      </c>
      <c r="M736" s="44">
        <v>683</v>
      </c>
      <c r="N736" s="32">
        <v>0.46123803708022404</v>
      </c>
      <c r="O736" s="32">
        <f t="shared" si="130"/>
        <v>169</v>
      </c>
      <c r="P736" t="str">
        <f>LOOKUP(N736,'Info Sheet'!$L$2:$L$3,'Info Sheet'!$J$2:$J$3)</f>
        <v>Non-Rainy</v>
      </c>
      <c r="Q736">
        <f>IF(P736='Info Sheet'!$J$3,'Info Sheet'!$M$3,'Info Sheet'!$M$2)</f>
        <v>1</v>
      </c>
      <c r="R736">
        <f>ROUNDDOWN(IF((O736*Q736)&gt;'Info Sheet'!$B$21,'Info Sheet'!$B$21,(O736*Q736)),0)</f>
        <v>169</v>
      </c>
      <c r="S736">
        <f t="shared" si="131"/>
        <v>3861.65</v>
      </c>
      <c r="T736">
        <f t="shared" si="132"/>
        <v>2901.65</v>
      </c>
      <c r="Y736" s="44">
        <v>683</v>
      </c>
      <c r="Z736" s="32">
        <v>7.1237018137234265E-2</v>
      </c>
      <c r="AA736" s="32">
        <f t="shared" si="138"/>
        <v>160</v>
      </c>
      <c r="AB736" t="str">
        <f>LOOKUP(Z736,'Info Sheet'!$L$2:$L$3,'Info Sheet'!$J$2:$J$3)</f>
        <v>Rainy, p</v>
      </c>
      <c r="AC736">
        <f>IF(AB736='Info Sheet'!$J$3,'Info Sheet'!$M$3,'Info Sheet'!$M$2)</f>
        <v>0.7</v>
      </c>
      <c r="AD736">
        <f>ROUNDDOWN(IF((AA736*AC736)&gt;'Info Sheet'!$B$21,'Info Sheet'!$B$21,(AA736*AC736)),0)</f>
        <v>112</v>
      </c>
      <c r="AE736">
        <f t="shared" si="133"/>
        <v>2559.2000000000003</v>
      </c>
      <c r="AF736">
        <f t="shared" si="134"/>
        <v>1599.2000000000003</v>
      </c>
      <c r="AK736" s="44">
        <v>683</v>
      </c>
      <c r="AL736" s="51">
        <v>0.45852252999999998</v>
      </c>
      <c r="AM736" s="32">
        <f t="shared" si="139"/>
        <v>164</v>
      </c>
      <c r="AN736" t="str">
        <f>LOOKUP(AL736,'Info Sheet'!$L$2:$L$3,'Info Sheet'!$J$2:$J$3)</f>
        <v>Non-Rainy</v>
      </c>
      <c r="AO736">
        <f>IF(AN736='Info Sheet'!$J$3,'Info Sheet'!$M$3,'Info Sheet'!$M$2)</f>
        <v>1</v>
      </c>
      <c r="AP736">
        <f>ROUNDDOWN(IF((AM736*AO736)&gt;'Info Sheet'!$B$21,'Info Sheet'!$B$21,(AM736*AO736)),0)</f>
        <v>164</v>
      </c>
      <c r="AQ736">
        <f t="shared" si="135"/>
        <v>3747.4</v>
      </c>
      <c r="AR736">
        <f t="shared" si="136"/>
        <v>2787.4</v>
      </c>
    </row>
    <row r="737" spans="1:44">
      <c r="A737" s="44">
        <v>684</v>
      </c>
      <c r="B737" s="32">
        <v>0.58549734128286446</v>
      </c>
      <c r="C737" s="32">
        <f t="shared" si="137"/>
        <v>159</v>
      </c>
      <c r="D737" t="str">
        <f>LOOKUP(B737,'Info Sheet'!$L$2:$L$3,'Info Sheet'!$J$2:$J$3)</f>
        <v>Non-Rainy</v>
      </c>
      <c r="E737">
        <f>IF(D737='Info Sheet'!$J$3,'Info Sheet'!$M$3,'Info Sheet'!$M$2)</f>
        <v>1</v>
      </c>
      <c r="F737">
        <f>ROUNDDOWN(IF((C737*E737)&gt;'Info Sheet'!$B$21,'Info Sheet'!$B$21,(C737*E737)),0)</f>
        <v>159</v>
      </c>
      <c r="G737">
        <f t="shared" si="140"/>
        <v>3633.15</v>
      </c>
      <c r="H737">
        <f t="shared" si="129"/>
        <v>2673.15</v>
      </c>
      <c r="M737" s="44">
        <v>684</v>
      </c>
      <c r="N737" s="32">
        <v>0.53424256646494783</v>
      </c>
      <c r="O737" s="32">
        <f t="shared" si="130"/>
        <v>172</v>
      </c>
      <c r="P737" t="str">
        <f>LOOKUP(N737,'Info Sheet'!$L$2:$L$3,'Info Sheet'!$J$2:$J$3)</f>
        <v>Non-Rainy</v>
      </c>
      <c r="Q737">
        <f>IF(P737='Info Sheet'!$J$3,'Info Sheet'!$M$3,'Info Sheet'!$M$2)</f>
        <v>1</v>
      </c>
      <c r="R737">
        <f>ROUNDDOWN(IF((O737*Q737)&gt;'Info Sheet'!$B$21,'Info Sheet'!$B$21,(O737*Q737)),0)</f>
        <v>172</v>
      </c>
      <c r="S737">
        <f t="shared" si="131"/>
        <v>3930.2000000000003</v>
      </c>
      <c r="T737">
        <f t="shared" si="132"/>
        <v>2970.2000000000003</v>
      </c>
      <c r="Y737" s="44">
        <v>684</v>
      </c>
      <c r="Z737" s="32">
        <v>0.42700976050841766</v>
      </c>
      <c r="AA737" s="32">
        <f t="shared" si="138"/>
        <v>183</v>
      </c>
      <c r="AB737" t="str">
        <f>LOOKUP(Z737,'Info Sheet'!$L$2:$L$3,'Info Sheet'!$J$2:$J$3)</f>
        <v>Non-Rainy</v>
      </c>
      <c r="AC737">
        <f>IF(AB737='Info Sheet'!$J$3,'Info Sheet'!$M$3,'Info Sheet'!$M$2)</f>
        <v>1</v>
      </c>
      <c r="AD737">
        <f>ROUNDDOWN(IF((AA737*AC737)&gt;'Info Sheet'!$B$21,'Info Sheet'!$B$21,(AA737*AC737)),0)</f>
        <v>183</v>
      </c>
      <c r="AE737">
        <f t="shared" si="133"/>
        <v>4181.55</v>
      </c>
      <c r="AF737">
        <f t="shared" si="134"/>
        <v>3221.55</v>
      </c>
      <c r="AK737" s="44">
        <v>684</v>
      </c>
      <c r="AL737" s="51">
        <v>0.56757148000000002</v>
      </c>
      <c r="AM737" s="32">
        <f t="shared" si="139"/>
        <v>169</v>
      </c>
      <c r="AN737" t="str">
        <f>LOOKUP(AL737,'Info Sheet'!$L$2:$L$3,'Info Sheet'!$J$2:$J$3)</f>
        <v>Non-Rainy</v>
      </c>
      <c r="AO737">
        <f>IF(AN737='Info Sheet'!$J$3,'Info Sheet'!$M$3,'Info Sheet'!$M$2)</f>
        <v>1</v>
      </c>
      <c r="AP737">
        <f>ROUNDDOWN(IF((AM737*AO737)&gt;'Info Sheet'!$B$21,'Info Sheet'!$B$21,(AM737*AO737)),0)</f>
        <v>169</v>
      </c>
      <c r="AQ737">
        <f t="shared" si="135"/>
        <v>3861.65</v>
      </c>
      <c r="AR737">
        <f t="shared" si="136"/>
        <v>2901.65</v>
      </c>
    </row>
    <row r="738" spans="1:44">
      <c r="A738" s="44">
        <v>685</v>
      </c>
      <c r="B738" s="32">
        <v>0.55756227705371308</v>
      </c>
      <c r="C738" s="32">
        <f t="shared" si="137"/>
        <v>158</v>
      </c>
      <c r="D738" t="str">
        <f>LOOKUP(B738,'Info Sheet'!$L$2:$L$3,'Info Sheet'!$J$2:$J$3)</f>
        <v>Non-Rainy</v>
      </c>
      <c r="E738">
        <f>IF(D738='Info Sheet'!$J$3,'Info Sheet'!$M$3,'Info Sheet'!$M$2)</f>
        <v>1</v>
      </c>
      <c r="F738">
        <f>ROUNDDOWN(IF((C738*E738)&gt;'Info Sheet'!$B$21,'Info Sheet'!$B$21,(C738*E738)),0)</f>
        <v>158</v>
      </c>
      <c r="G738">
        <f t="shared" si="140"/>
        <v>3610.3</v>
      </c>
      <c r="H738">
        <f t="shared" si="129"/>
        <v>2650.3</v>
      </c>
      <c r="M738" s="44">
        <v>685</v>
      </c>
      <c r="N738" s="32">
        <v>0.22702531544032989</v>
      </c>
      <c r="O738" s="32">
        <f t="shared" si="130"/>
        <v>158</v>
      </c>
      <c r="P738" t="str">
        <f>LOOKUP(N738,'Info Sheet'!$L$2:$L$3,'Info Sheet'!$J$2:$J$3)</f>
        <v>Rainy, p</v>
      </c>
      <c r="Q738">
        <f>IF(P738='Info Sheet'!$J$3,'Info Sheet'!$M$3,'Info Sheet'!$M$2)</f>
        <v>0.7</v>
      </c>
      <c r="R738">
        <f>ROUNDDOWN(IF((O738*Q738)&gt;'Info Sheet'!$B$21,'Info Sheet'!$B$21,(O738*Q738)),0)</f>
        <v>110</v>
      </c>
      <c r="S738">
        <f t="shared" si="131"/>
        <v>2513.5</v>
      </c>
      <c r="T738">
        <f t="shared" si="132"/>
        <v>1553.5</v>
      </c>
      <c r="Y738" s="44">
        <v>685</v>
      </c>
      <c r="Z738" s="32">
        <v>0.56556577904147132</v>
      </c>
      <c r="AA738" s="32">
        <f t="shared" si="138"/>
        <v>189</v>
      </c>
      <c r="AB738" t="str">
        <f>LOOKUP(Z738,'Info Sheet'!$L$2:$L$3,'Info Sheet'!$J$2:$J$3)</f>
        <v>Non-Rainy</v>
      </c>
      <c r="AC738">
        <f>IF(AB738='Info Sheet'!$J$3,'Info Sheet'!$M$3,'Info Sheet'!$M$2)</f>
        <v>1</v>
      </c>
      <c r="AD738">
        <f>ROUNDDOWN(IF((AA738*AC738)&gt;'Info Sheet'!$B$21,'Info Sheet'!$B$21,(AA738*AC738)),0)</f>
        <v>188</v>
      </c>
      <c r="AE738">
        <f t="shared" si="133"/>
        <v>4295.8</v>
      </c>
      <c r="AF738">
        <f t="shared" si="134"/>
        <v>3335.8</v>
      </c>
      <c r="AK738" s="44">
        <v>685</v>
      </c>
      <c r="AL738" s="51">
        <v>0.23579072000000001</v>
      </c>
      <c r="AM738" s="32">
        <f t="shared" si="139"/>
        <v>154</v>
      </c>
      <c r="AN738" t="str">
        <f>LOOKUP(AL738,'Info Sheet'!$L$2:$L$3,'Info Sheet'!$J$2:$J$3)</f>
        <v>Rainy, p</v>
      </c>
      <c r="AO738">
        <f>IF(AN738='Info Sheet'!$J$3,'Info Sheet'!$M$3,'Info Sheet'!$M$2)</f>
        <v>0.7</v>
      </c>
      <c r="AP738">
        <f>ROUNDDOWN(IF((AM738*AO738)&gt;'Info Sheet'!$B$21,'Info Sheet'!$B$21,(AM738*AO738)),0)</f>
        <v>107</v>
      </c>
      <c r="AQ738">
        <f t="shared" si="135"/>
        <v>2444.9500000000003</v>
      </c>
      <c r="AR738">
        <f t="shared" si="136"/>
        <v>1484.9500000000003</v>
      </c>
    </row>
    <row r="739" spans="1:44">
      <c r="A739" s="44">
        <v>686</v>
      </c>
      <c r="B739" s="32">
        <v>0.10431748075673075</v>
      </c>
      <c r="C739" s="32">
        <f t="shared" si="137"/>
        <v>135</v>
      </c>
      <c r="D739" t="str">
        <f>LOOKUP(B739,'Info Sheet'!$L$2:$L$3,'Info Sheet'!$J$2:$J$3)</f>
        <v>Rainy, p</v>
      </c>
      <c r="E739">
        <f>IF(D739='Info Sheet'!$J$3,'Info Sheet'!$M$3,'Info Sheet'!$M$2)</f>
        <v>0.7</v>
      </c>
      <c r="F739">
        <f>ROUNDDOWN(IF((C739*E739)&gt;'Info Sheet'!$B$21,'Info Sheet'!$B$21,(C739*E739)),0)</f>
        <v>94</v>
      </c>
      <c r="G739">
        <f t="shared" si="140"/>
        <v>2147.9</v>
      </c>
      <c r="H739">
        <f t="shared" si="129"/>
        <v>1187.9000000000001</v>
      </c>
      <c r="M739" s="44">
        <v>686</v>
      </c>
      <c r="N739" s="32">
        <v>0.67163487011427137</v>
      </c>
      <c r="O739" s="32">
        <f t="shared" si="130"/>
        <v>178</v>
      </c>
      <c r="P739" t="str">
        <f>LOOKUP(N739,'Info Sheet'!$L$2:$L$3,'Info Sheet'!$J$2:$J$3)</f>
        <v>Non-Rainy</v>
      </c>
      <c r="Q739">
        <f>IF(P739='Info Sheet'!$J$3,'Info Sheet'!$M$3,'Info Sheet'!$M$2)</f>
        <v>1</v>
      </c>
      <c r="R739">
        <f>ROUNDDOWN(IF((O739*Q739)&gt;'Info Sheet'!$B$21,'Info Sheet'!$B$21,(O739*Q739)),0)</f>
        <v>178</v>
      </c>
      <c r="S739">
        <f t="shared" si="131"/>
        <v>4067.3</v>
      </c>
      <c r="T739">
        <f t="shared" si="132"/>
        <v>3107.3</v>
      </c>
      <c r="Y739" s="44">
        <v>686</v>
      </c>
      <c r="Z739" s="32">
        <v>0.21803676573486663</v>
      </c>
      <c r="AA739" s="32">
        <f t="shared" si="138"/>
        <v>172</v>
      </c>
      <c r="AB739" t="str">
        <f>LOOKUP(Z739,'Info Sheet'!$L$2:$L$3,'Info Sheet'!$J$2:$J$3)</f>
        <v>Rainy, p</v>
      </c>
      <c r="AC739">
        <f>IF(AB739='Info Sheet'!$J$3,'Info Sheet'!$M$3,'Info Sheet'!$M$2)</f>
        <v>0.7</v>
      </c>
      <c r="AD739">
        <f>ROUNDDOWN(IF((AA739*AC739)&gt;'Info Sheet'!$B$21,'Info Sheet'!$B$21,(AA739*AC739)),0)</f>
        <v>120</v>
      </c>
      <c r="AE739">
        <f t="shared" si="133"/>
        <v>2742</v>
      </c>
      <c r="AF739">
        <f t="shared" si="134"/>
        <v>1782</v>
      </c>
      <c r="AK739" s="44">
        <v>686</v>
      </c>
      <c r="AL739" s="51">
        <v>0.61387385999999999</v>
      </c>
      <c r="AM739" s="32">
        <f t="shared" si="139"/>
        <v>171</v>
      </c>
      <c r="AN739" t="str">
        <f>LOOKUP(AL739,'Info Sheet'!$L$2:$L$3,'Info Sheet'!$J$2:$J$3)</f>
        <v>Non-Rainy</v>
      </c>
      <c r="AO739">
        <f>IF(AN739='Info Sheet'!$J$3,'Info Sheet'!$M$3,'Info Sheet'!$M$2)</f>
        <v>1</v>
      </c>
      <c r="AP739">
        <f>ROUNDDOWN(IF((AM739*AO739)&gt;'Info Sheet'!$B$21,'Info Sheet'!$B$21,(AM739*AO739)),0)</f>
        <v>171</v>
      </c>
      <c r="AQ739">
        <f t="shared" si="135"/>
        <v>3907.3500000000004</v>
      </c>
      <c r="AR739">
        <f t="shared" si="136"/>
        <v>2947.3500000000004</v>
      </c>
    </row>
    <row r="740" spans="1:44">
      <c r="A740" s="44">
        <v>687</v>
      </c>
      <c r="B740" s="32">
        <v>0.23028009864337018</v>
      </c>
      <c r="C740" s="32">
        <f t="shared" si="137"/>
        <v>144</v>
      </c>
      <c r="D740" t="str">
        <f>LOOKUP(B740,'Info Sheet'!$L$2:$L$3,'Info Sheet'!$J$2:$J$3)</f>
        <v>Rainy, p</v>
      </c>
      <c r="E740">
        <f>IF(D740='Info Sheet'!$J$3,'Info Sheet'!$M$3,'Info Sheet'!$M$2)</f>
        <v>0.7</v>
      </c>
      <c r="F740">
        <f>ROUNDDOWN(IF((C740*E740)&gt;'Info Sheet'!$B$21,'Info Sheet'!$B$21,(C740*E740)),0)</f>
        <v>100</v>
      </c>
      <c r="G740">
        <f t="shared" si="140"/>
        <v>2285</v>
      </c>
      <c r="H740">
        <f t="shared" si="129"/>
        <v>1325</v>
      </c>
      <c r="M740" s="44">
        <v>687</v>
      </c>
      <c r="N740" s="32">
        <v>0.15532253928555995</v>
      </c>
      <c r="O740" s="32">
        <f t="shared" si="130"/>
        <v>154</v>
      </c>
      <c r="P740" t="str">
        <f>LOOKUP(N740,'Info Sheet'!$L$2:$L$3,'Info Sheet'!$J$2:$J$3)</f>
        <v>Rainy, p</v>
      </c>
      <c r="Q740">
        <f>IF(P740='Info Sheet'!$J$3,'Info Sheet'!$M$3,'Info Sheet'!$M$2)</f>
        <v>0.7</v>
      </c>
      <c r="R740">
        <f>ROUNDDOWN(IF((O740*Q740)&gt;'Info Sheet'!$B$21,'Info Sheet'!$B$21,(O740*Q740)),0)</f>
        <v>107</v>
      </c>
      <c r="S740">
        <f t="shared" si="131"/>
        <v>2444.9500000000003</v>
      </c>
      <c r="T740">
        <f t="shared" si="132"/>
        <v>1484.9500000000003</v>
      </c>
      <c r="Y740" s="44">
        <v>687</v>
      </c>
      <c r="Z740" s="32">
        <v>0.34701935588464816</v>
      </c>
      <c r="AA740" s="32">
        <f t="shared" si="138"/>
        <v>179</v>
      </c>
      <c r="AB740" t="str">
        <f>LOOKUP(Z740,'Info Sheet'!$L$2:$L$3,'Info Sheet'!$J$2:$J$3)</f>
        <v>Rainy, p</v>
      </c>
      <c r="AC740">
        <f>IF(AB740='Info Sheet'!$J$3,'Info Sheet'!$M$3,'Info Sheet'!$M$2)</f>
        <v>0.7</v>
      </c>
      <c r="AD740">
        <f>ROUNDDOWN(IF((AA740*AC740)&gt;'Info Sheet'!$B$21,'Info Sheet'!$B$21,(AA740*AC740)),0)</f>
        <v>125</v>
      </c>
      <c r="AE740">
        <f t="shared" si="133"/>
        <v>2856.25</v>
      </c>
      <c r="AF740">
        <f t="shared" si="134"/>
        <v>1896.25</v>
      </c>
      <c r="AK740" s="44">
        <v>687</v>
      </c>
      <c r="AL740" s="51">
        <v>8.050098E-2</v>
      </c>
      <c r="AM740" s="32">
        <f t="shared" si="139"/>
        <v>143</v>
      </c>
      <c r="AN740" t="str">
        <f>LOOKUP(AL740,'Info Sheet'!$L$2:$L$3,'Info Sheet'!$J$2:$J$3)</f>
        <v>Rainy, p</v>
      </c>
      <c r="AO740">
        <f>IF(AN740='Info Sheet'!$J$3,'Info Sheet'!$M$3,'Info Sheet'!$M$2)</f>
        <v>0.7</v>
      </c>
      <c r="AP740">
        <f>ROUNDDOWN(IF((AM740*AO740)&gt;'Info Sheet'!$B$21,'Info Sheet'!$B$21,(AM740*AO740)),0)</f>
        <v>100</v>
      </c>
      <c r="AQ740">
        <f t="shared" si="135"/>
        <v>2285</v>
      </c>
      <c r="AR740">
        <f t="shared" si="136"/>
        <v>1325</v>
      </c>
    </row>
    <row r="741" spans="1:44">
      <c r="A741" s="44">
        <v>688</v>
      </c>
      <c r="B741" s="32">
        <v>0.79457965895821603</v>
      </c>
      <c r="C741" s="32">
        <f t="shared" si="137"/>
        <v>169</v>
      </c>
      <c r="D741" t="str">
        <f>LOOKUP(B741,'Info Sheet'!$L$2:$L$3,'Info Sheet'!$J$2:$J$3)</f>
        <v>Non-Rainy</v>
      </c>
      <c r="E741">
        <f>IF(D741='Info Sheet'!$J$3,'Info Sheet'!$M$3,'Info Sheet'!$M$2)</f>
        <v>1</v>
      </c>
      <c r="F741">
        <f>ROUNDDOWN(IF((C741*E741)&gt;'Info Sheet'!$B$21,'Info Sheet'!$B$21,(C741*E741)),0)</f>
        <v>169</v>
      </c>
      <c r="G741">
        <f t="shared" si="140"/>
        <v>3861.65</v>
      </c>
      <c r="H741">
        <f t="shared" si="129"/>
        <v>2901.65</v>
      </c>
      <c r="M741" s="44">
        <v>688</v>
      </c>
      <c r="N741" s="32">
        <v>0.82346600684368487</v>
      </c>
      <c r="O741" s="32">
        <f t="shared" si="130"/>
        <v>186</v>
      </c>
      <c r="P741" t="str">
        <f>LOOKUP(N741,'Info Sheet'!$L$2:$L$3,'Info Sheet'!$J$2:$J$3)</f>
        <v>Non-Rainy</v>
      </c>
      <c r="Q741">
        <f>IF(P741='Info Sheet'!$J$3,'Info Sheet'!$M$3,'Info Sheet'!$M$2)</f>
        <v>1</v>
      </c>
      <c r="R741">
        <f>ROUNDDOWN(IF((O741*Q741)&gt;'Info Sheet'!$B$21,'Info Sheet'!$B$21,(O741*Q741)),0)</f>
        <v>186</v>
      </c>
      <c r="S741">
        <f t="shared" si="131"/>
        <v>4250.1000000000004</v>
      </c>
      <c r="T741">
        <f t="shared" si="132"/>
        <v>3290.1000000000004</v>
      </c>
      <c r="Y741" s="44">
        <v>688</v>
      </c>
      <c r="Z741" s="32">
        <v>0.52910002729103145</v>
      </c>
      <c r="AA741" s="32">
        <f t="shared" si="138"/>
        <v>187</v>
      </c>
      <c r="AB741" t="str">
        <f>LOOKUP(Z741,'Info Sheet'!$L$2:$L$3,'Info Sheet'!$J$2:$J$3)</f>
        <v>Non-Rainy</v>
      </c>
      <c r="AC741">
        <f>IF(AB741='Info Sheet'!$J$3,'Info Sheet'!$M$3,'Info Sheet'!$M$2)</f>
        <v>1</v>
      </c>
      <c r="AD741">
        <f>ROUNDDOWN(IF((AA741*AC741)&gt;'Info Sheet'!$B$21,'Info Sheet'!$B$21,(AA741*AC741)),0)</f>
        <v>187</v>
      </c>
      <c r="AE741">
        <f t="shared" si="133"/>
        <v>4272.95</v>
      </c>
      <c r="AF741">
        <f t="shared" si="134"/>
        <v>3312.95</v>
      </c>
      <c r="AK741" s="44">
        <v>688</v>
      </c>
      <c r="AL741" s="51">
        <v>0.66296922999999996</v>
      </c>
      <c r="AM741" s="32">
        <f t="shared" si="139"/>
        <v>173</v>
      </c>
      <c r="AN741" t="str">
        <f>LOOKUP(AL741,'Info Sheet'!$L$2:$L$3,'Info Sheet'!$J$2:$J$3)</f>
        <v>Non-Rainy</v>
      </c>
      <c r="AO741">
        <f>IF(AN741='Info Sheet'!$J$3,'Info Sheet'!$M$3,'Info Sheet'!$M$2)</f>
        <v>1</v>
      </c>
      <c r="AP741">
        <f>ROUNDDOWN(IF((AM741*AO741)&gt;'Info Sheet'!$B$21,'Info Sheet'!$B$21,(AM741*AO741)),0)</f>
        <v>173</v>
      </c>
      <c r="AQ741">
        <f t="shared" si="135"/>
        <v>3953.05</v>
      </c>
      <c r="AR741">
        <f t="shared" si="136"/>
        <v>2993.05</v>
      </c>
    </row>
    <row r="742" spans="1:44">
      <c r="A742" s="44">
        <v>689</v>
      </c>
      <c r="B742" s="32">
        <v>0.38761419855595691</v>
      </c>
      <c r="C742" s="32">
        <f t="shared" si="137"/>
        <v>151</v>
      </c>
      <c r="D742" t="str">
        <f>LOOKUP(B742,'Info Sheet'!$L$2:$L$3,'Info Sheet'!$J$2:$J$3)</f>
        <v>Rainy, p</v>
      </c>
      <c r="E742">
        <f>IF(D742='Info Sheet'!$J$3,'Info Sheet'!$M$3,'Info Sheet'!$M$2)</f>
        <v>0.7</v>
      </c>
      <c r="F742">
        <f>ROUNDDOWN(IF((C742*E742)&gt;'Info Sheet'!$B$21,'Info Sheet'!$B$21,(C742*E742)),0)</f>
        <v>105</v>
      </c>
      <c r="G742">
        <f t="shared" si="140"/>
        <v>2399.25</v>
      </c>
      <c r="H742">
        <f t="shared" si="129"/>
        <v>1439.25</v>
      </c>
      <c r="M742" s="44">
        <v>689</v>
      </c>
      <c r="N742" s="32">
        <v>0.76481406437559241</v>
      </c>
      <c r="O742" s="32">
        <f t="shared" si="130"/>
        <v>183</v>
      </c>
      <c r="P742" t="str">
        <f>LOOKUP(N742,'Info Sheet'!$L$2:$L$3,'Info Sheet'!$J$2:$J$3)</f>
        <v>Non-Rainy</v>
      </c>
      <c r="Q742">
        <f>IF(P742='Info Sheet'!$J$3,'Info Sheet'!$M$3,'Info Sheet'!$M$2)</f>
        <v>1</v>
      </c>
      <c r="R742">
        <f>ROUNDDOWN(IF((O742*Q742)&gt;'Info Sheet'!$B$21,'Info Sheet'!$B$21,(O742*Q742)),0)</f>
        <v>183</v>
      </c>
      <c r="S742">
        <f t="shared" si="131"/>
        <v>4181.55</v>
      </c>
      <c r="T742">
        <f t="shared" si="132"/>
        <v>3221.55</v>
      </c>
      <c r="Y742" s="44">
        <v>689</v>
      </c>
      <c r="Z742" s="32">
        <v>0.58763315885545353</v>
      </c>
      <c r="AA742" s="32">
        <f t="shared" si="138"/>
        <v>190</v>
      </c>
      <c r="AB742" t="str">
        <f>LOOKUP(Z742,'Info Sheet'!$L$2:$L$3,'Info Sheet'!$J$2:$J$3)</f>
        <v>Non-Rainy</v>
      </c>
      <c r="AC742">
        <f>IF(AB742='Info Sheet'!$J$3,'Info Sheet'!$M$3,'Info Sheet'!$M$2)</f>
        <v>1</v>
      </c>
      <c r="AD742">
        <f>ROUNDDOWN(IF((AA742*AC742)&gt;'Info Sheet'!$B$21,'Info Sheet'!$B$21,(AA742*AC742)),0)</f>
        <v>188</v>
      </c>
      <c r="AE742">
        <f t="shared" si="133"/>
        <v>4295.8</v>
      </c>
      <c r="AF742">
        <f t="shared" si="134"/>
        <v>3335.8</v>
      </c>
      <c r="AK742" s="44">
        <v>689</v>
      </c>
      <c r="AL742" s="51">
        <v>0.88163561999999995</v>
      </c>
      <c r="AM742" s="32">
        <f t="shared" si="139"/>
        <v>185</v>
      </c>
      <c r="AN742" t="str">
        <f>LOOKUP(AL742,'Info Sheet'!$L$2:$L$3,'Info Sheet'!$J$2:$J$3)</f>
        <v>Non-Rainy</v>
      </c>
      <c r="AO742">
        <f>IF(AN742='Info Sheet'!$J$3,'Info Sheet'!$M$3,'Info Sheet'!$M$2)</f>
        <v>1</v>
      </c>
      <c r="AP742">
        <f>ROUNDDOWN(IF((AM742*AO742)&gt;'Info Sheet'!$B$21,'Info Sheet'!$B$21,(AM742*AO742)),0)</f>
        <v>185</v>
      </c>
      <c r="AQ742">
        <f t="shared" si="135"/>
        <v>4227.25</v>
      </c>
      <c r="AR742">
        <f t="shared" si="136"/>
        <v>3267.25</v>
      </c>
    </row>
    <row r="743" spans="1:44">
      <c r="A743" s="44">
        <v>690</v>
      </c>
      <c r="B743" s="32">
        <v>0.36965796516583638</v>
      </c>
      <c r="C743" s="32">
        <f t="shared" si="137"/>
        <v>150</v>
      </c>
      <c r="D743" t="str">
        <f>LOOKUP(B743,'Info Sheet'!$L$2:$L$3,'Info Sheet'!$J$2:$J$3)</f>
        <v>Rainy, p</v>
      </c>
      <c r="E743">
        <f>IF(D743='Info Sheet'!$J$3,'Info Sheet'!$M$3,'Info Sheet'!$M$2)</f>
        <v>0.7</v>
      </c>
      <c r="F743">
        <f>ROUNDDOWN(IF((C743*E743)&gt;'Info Sheet'!$B$21,'Info Sheet'!$B$21,(C743*E743)),0)</f>
        <v>105</v>
      </c>
      <c r="G743">
        <f t="shared" si="140"/>
        <v>2399.25</v>
      </c>
      <c r="H743">
        <f t="shared" si="129"/>
        <v>1439.25</v>
      </c>
      <c r="M743" s="44">
        <v>690</v>
      </c>
      <c r="N743" s="32">
        <v>9.4715152518898393E-2</v>
      </c>
      <c r="O743" s="32">
        <f t="shared" si="130"/>
        <v>149</v>
      </c>
      <c r="P743" t="str">
        <f>LOOKUP(N743,'Info Sheet'!$L$2:$L$3,'Info Sheet'!$J$2:$J$3)</f>
        <v>Rainy, p</v>
      </c>
      <c r="Q743">
        <f>IF(P743='Info Sheet'!$J$3,'Info Sheet'!$M$3,'Info Sheet'!$M$2)</f>
        <v>0.7</v>
      </c>
      <c r="R743">
        <f>ROUNDDOWN(IF((O743*Q743)&gt;'Info Sheet'!$B$21,'Info Sheet'!$B$21,(O743*Q743)),0)</f>
        <v>104</v>
      </c>
      <c r="S743">
        <f t="shared" si="131"/>
        <v>2376.4</v>
      </c>
      <c r="T743">
        <f t="shared" si="132"/>
        <v>1416.4</v>
      </c>
      <c r="Y743" s="44">
        <v>690</v>
      </c>
      <c r="Z743" s="32">
        <v>0.2419915966279379</v>
      </c>
      <c r="AA743" s="32">
        <f t="shared" si="138"/>
        <v>173</v>
      </c>
      <c r="AB743" t="str">
        <f>LOOKUP(Z743,'Info Sheet'!$L$2:$L$3,'Info Sheet'!$J$2:$J$3)</f>
        <v>Rainy, p</v>
      </c>
      <c r="AC743">
        <f>IF(AB743='Info Sheet'!$J$3,'Info Sheet'!$M$3,'Info Sheet'!$M$2)</f>
        <v>0.7</v>
      </c>
      <c r="AD743">
        <f>ROUNDDOWN(IF((AA743*AC743)&gt;'Info Sheet'!$B$21,'Info Sheet'!$B$21,(AA743*AC743)),0)</f>
        <v>121</v>
      </c>
      <c r="AE743">
        <f t="shared" si="133"/>
        <v>2764.8500000000004</v>
      </c>
      <c r="AF743">
        <f t="shared" si="134"/>
        <v>1804.8500000000004</v>
      </c>
      <c r="AK743" s="44">
        <v>690</v>
      </c>
      <c r="AL743" s="51">
        <v>4.4710359999999998E-2</v>
      </c>
      <c r="AM743" s="32">
        <f t="shared" si="139"/>
        <v>138</v>
      </c>
      <c r="AN743" t="str">
        <f>LOOKUP(AL743,'Info Sheet'!$L$2:$L$3,'Info Sheet'!$J$2:$J$3)</f>
        <v>Rainy, p</v>
      </c>
      <c r="AO743">
        <f>IF(AN743='Info Sheet'!$J$3,'Info Sheet'!$M$3,'Info Sheet'!$M$2)</f>
        <v>0.7</v>
      </c>
      <c r="AP743">
        <f>ROUNDDOWN(IF((AM743*AO743)&gt;'Info Sheet'!$B$21,'Info Sheet'!$B$21,(AM743*AO743)),0)</f>
        <v>96</v>
      </c>
      <c r="AQ743">
        <f t="shared" si="135"/>
        <v>2193.6000000000004</v>
      </c>
      <c r="AR743">
        <f t="shared" si="136"/>
        <v>1233.6000000000004</v>
      </c>
    </row>
    <row r="744" spans="1:44">
      <c r="A744" s="44">
        <v>691</v>
      </c>
      <c r="B744" s="32">
        <v>0.75833200215668839</v>
      </c>
      <c r="C744" s="32">
        <f t="shared" si="137"/>
        <v>167</v>
      </c>
      <c r="D744" t="str">
        <f>LOOKUP(B744,'Info Sheet'!$L$2:$L$3,'Info Sheet'!$J$2:$J$3)</f>
        <v>Non-Rainy</v>
      </c>
      <c r="E744">
        <f>IF(D744='Info Sheet'!$J$3,'Info Sheet'!$M$3,'Info Sheet'!$M$2)</f>
        <v>1</v>
      </c>
      <c r="F744">
        <f>ROUNDDOWN(IF((C744*E744)&gt;'Info Sheet'!$B$21,'Info Sheet'!$B$21,(C744*E744)),0)</f>
        <v>167</v>
      </c>
      <c r="G744">
        <f t="shared" si="140"/>
        <v>3815.9500000000003</v>
      </c>
      <c r="H744">
        <f t="shared" si="129"/>
        <v>2855.9500000000003</v>
      </c>
      <c r="M744" s="44">
        <v>691</v>
      </c>
      <c r="N744" s="32">
        <v>0.91986911364162471</v>
      </c>
      <c r="O744" s="32">
        <f t="shared" si="130"/>
        <v>194</v>
      </c>
      <c r="P744" t="str">
        <f>LOOKUP(N744,'Info Sheet'!$L$2:$L$3,'Info Sheet'!$J$2:$J$3)</f>
        <v>Non-Rainy</v>
      </c>
      <c r="Q744">
        <f>IF(P744='Info Sheet'!$J$3,'Info Sheet'!$M$3,'Info Sheet'!$M$2)</f>
        <v>1</v>
      </c>
      <c r="R744">
        <f>ROUNDDOWN(IF((O744*Q744)&gt;'Info Sheet'!$B$21,'Info Sheet'!$B$21,(O744*Q744)),0)</f>
        <v>188</v>
      </c>
      <c r="S744">
        <f t="shared" si="131"/>
        <v>4295.8</v>
      </c>
      <c r="T744">
        <f t="shared" si="132"/>
        <v>3335.8</v>
      </c>
      <c r="Y744" s="44">
        <v>691</v>
      </c>
      <c r="Z744" s="32">
        <v>0.23994017828767089</v>
      </c>
      <c r="AA744" s="32">
        <f t="shared" si="138"/>
        <v>173</v>
      </c>
      <c r="AB744" t="str">
        <f>LOOKUP(Z744,'Info Sheet'!$L$2:$L$3,'Info Sheet'!$J$2:$J$3)</f>
        <v>Rainy, p</v>
      </c>
      <c r="AC744">
        <f>IF(AB744='Info Sheet'!$J$3,'Info Sheet'!$M$3,'Info Sheet'!$M$2)</f>
        <v>0.7</v>
      </c>
      <c r="AD744">
        <f>ROUNDDOWN(IF((AA744*AC744)&gt;'Info Sheet'!$B$21,'Info Sheet'!$B$21,(AA744*AC744)),0)</f>
        <v>121</v>
      </c>
      <c r="AE744">
        <f t="shared" si="133"/>
        <v>2764.8500000000004</v>
      </c>
      <c r="AF744">
        <f t="shared" si="134"/>
        <v>1804.8500000000004</v>
      </c>
      <c r="AK744" s="44">
        <v>691</v>
      </c>
      <c r="AL744" s="51">
        <v>7.4441809999999997E-2</v>
      </c>
      <c r="AM744" s="32">
        <f t="shared" si="139"/>
        <v>142</v>
      </c>
      <c r="AN744" t="str">
        <f>LOOKUP(AL744,'Info Sheet'!$L$2:$L$3,'Info Sheet'!$J$2:$J$3)</f>
        <v>Rainy, p</v>
      </c>
      <c r="AO744">
        <f>IF(AN744='Info Sheet'!$J$3,'Info Sheet'!$M$3,'Info Sheet'!$M$2)</f>
        <v>0.7</v>
      </c>
      <c r="AP744">
        <f>ROUNDDOWN(IF((AM744*AO744)&gt;'Info Sheet'!$B$21,'Info Sheet'!$B$21,(AM744*AO744)),0)</f>
        <v>99</v>
      </c>
      <c r="AQ744">
        <f t="shared" si="135"/>
        <v>2262.15</v>
      </c>
      <c r="AR744">
        <f t="shared" si="136"/>
        <v>1302.1500000000001</v>
      </c>
    </row>
    <row r="745" spans="1:44">
      <c r="A745" s="44">
        <v>692</v>
      </c>
      <c r="B745" s="32">
        <v>0.28119207628249154</v>
      </c>
      <c r="C745" s="32">
        <f t="shared" si="137"/>
        <v>146</v>
      </c>
      <c r="D745" t="str">
        <f>LOOKUP(B745,'Info Sheet'!$L$2:$L$3,'Info Sheet'!$J$2:$J$3)</f>
        <v>Rainy, p</v>
      </c>
      <c r="E745">
        <f>IF(D745='Info Sheet'!$J$3,'Info Sheet'!$M$3,'Info Sheet'!$M$2)</f>
        <v>0.7</v>
      </c>
      <c r="F745">
        <f>ROUNDDOWN(IF((C745*E745)&gt;'Info Sheet'!$B$21,'Info Sheet'!$B$21,(C745*E745)),0)</f>
        <v>102</v>
      </c>
      <c r="G745">
        <f t="shared" si="140"/>
        <v>2330.7000000000003</v>
      </c>
      <c r="H745">
        <f t="shared" si="129"/>
        <v>1370.7000000000003</v>
      </c>
      <c r="M745" s="44">
        <v>692</v>
      </c>
      <c r="N745" s="32">
        <v>0.286340016265343</v>
      </c>
      <c r="O745" s="32">
        <f t="shared" si="130"/>
        <v>161</v>
      </c>
      <c r="P745" t="str">
        <f>LOOKUP(N745,'Info Sheet'!$L$2:$L$3,'Info Sheet'!$J$2:$J$3)</f>
        <v>Rainy, p</v>
      </c>
      <c r="Q745">
        <f>IF(P745='Info Sheet'!$J$3,'Info Sheet'!$M$3,'Info Sheet'!$M$2)</f>
        <v>0.7</v>
      </c>
      <c r="R745">
        <f>ROUNDDOWN(IF((O745*Q745)&gt;'Info Sheet'!$B$21,'Info Sheet'!$B$21,(O745*Q745)),0)</f>
        <v>112</v>
      </c>
      <c r="S745">
        <f t="shared" si="131"/>
        <v>2559.2000000000003</v>
      </c>
      <c r="T745">
        <f t="shared" si="132"/>
        <v>1599.2000000000003</v>
      </c>
      <c r="Y745" s="44">
        <v>692</v>
      </c>
      <c r="Z745" s="32">
        <v>0.26485745991821075</v>
      </c>
      <c r="AA745" s="32">
        <f t="shared" si="138"/>
        <v>175</v>
      </c>
      <c r="AB745" t="str">
        <f>LOOKUP(Z745,'Info Sheet'!$L$2:$L$3,'Info Sheet'!$J$2:$J$3)</f>
        <v>Rainy, p</v>
      </c>
      <c r="AC745">
        <f>IF(AB745='Info Sheet'!$J$3,'Info Sheet'!$M$3,'Info Sheet'!$M$2)</f>
        <v>0.7</v>
      </c>
      <c r="AD745">
        <f>ROUNDDOWN(IF((AA745*AC745)&gt;'Info Sheet'!$B$21,'Info Sheet'!$B$21,(AA745*AC745)),0)</f>
        <v>122</v>
      </c>
      <c r="AE745">
        <f t="shared" si="133"/>
        <v>2787.7000000000003</v>
      </c>
      <c r="AF745">
        <f t="shared" si="134"/>
        <v>1827.7000000000003</v>
      </c>
      <c r="AK745" s="44">
        <v>692</v>
      </c>
      <c r="AL745" s="51">
        <v>0.63695455999999995</v>
      </c>
      <c r="AM745" s="32">
        <f t="shared" si="139"/>
        <v>172</v>
      </c>
      <c r="AN745" t="str">
        <f>LOOKUP(AL745,'Info Sheet'!$L$2:$L$3,'Info Sheet'!$J$2:$J$3)</f>
        <v>Non-Rainy</v>
      </c>
      <c r="AO745">
        <f>IF(AN745='Info Sheet'!$J$3,'Info Sheet'!$M$3,'Info Sheet'!$M$2)</f>
        <v>1</v>
      </c>
      <c r="AP745">
        <f>ROUNDDOWN(IF((AM745*AO745)&gt;'Info Sheet'!$B$21,'Info Sheet'!$B$21,(AM745*AO745)),0)</f>
        <v>172</v>
      </c>
      <c r="AQ745">
        <f t="shared" si="135"/>
        <v>3930.2000000000003</v>
      </c>
      <c r="AR745">
        <f t="shared" si="136"/>
        <v>2970.2000000000003</v>
      </c>
    </row>
    <row r="746" spans="1:44">
      <c r="A746" s="44">
        <v>693</v>
      </c>
      <c r="B746" s="32">
        <v>0.32307767413132604</v>
      </c>
      <c r="C746" s="32">
        <f t="shared" si="137"/>
        <v>148</v>
      </c>
      <c r="D746" t="str">
        <f>LOOKUP(B746,'Info Sheet'!$L$2:$L$3,'Info Sheet'!$J$2:$J$3)</f>
        <v>Rainy, p</v>
      </c>
      <c r="E746">
        <f>IF(D746='Info Sheet'!$J$3,'Info Sheet'!$M$3,'Info Sheet'!$M$2)</f>
        <v>0.7</v>
      </c>
      <c r="F746">
        <f>ROUNDDOWN(IF((C746*E746)&gt;'Info Sheet'!$B$21,'Info Sheet'!$B$21,(C746*E746)),0)</f>
        <v>103</v>
      </c>
      <c r="G746">
        <f t="shared" si="140"/>
        <v>2353.5500000000002</v>
      </c>
      <c r="H746">
        <f t="shared" si="129"/>
        <v>1393.5500000000002</v>
      </c>
      <c r="M746" s="44">
        <v>693</v>
      </c>
      <c r="N746" s="32">
        <v>9.5351094942167203E-2</v>
      </c>
      <c r="O746" s="32">
        <f t="shared" si="130"/>
        <v>149</v>
      </c>
      <c r="P746" t="str">
        <f>LOOKUP(N746,'Info Sheet'!$L$2:$L$3,'Info Sheet'!$J$2:$J$3)</f>
        <v>Rainy, p</v>
      </c>
      <c r="Q746">
        <f>IF(P746='Info Sheet'!$J$3,'Info Sheet'!$M$3,'Info Sheet'!$M$2)</f>
        <v>0.7</v>
      </c>
      <c r="R746">
        <f>ROUNDDOWN(IF((O746*Q746)&gt;'Info Sheet'!$B$21,'Info Sheet'!$B$21,(O746*Q746)),0)</f>
        <v>104</v>
      </c>
      <c r="S746">
        <f t="shared" si="131"/>
        <v>2376.4</v>
      </c>
      <c r="T746">
        <f t="shared" si="132"/>
        <v>1416.4</v>
      </c>
      <c r="Y746" s="44">
        <v>693</v>
      </c>
      <c r="Z746" s="32">
        <v>0.90146475662511039</v>
      </c>
      <c r="AA746" s="32">
        <f t="shared" si="138"/>
        <v>209</v>
      </c>
      <c r="AB746" t="str">
        <f>LOOKUP(Z746,'Info Sheet'!$L$2:$L$3,'Info Sheet'!$J$2:$J$3)</f>
        <v>Non-Rainy</v>
      </c>
      <c r="AC746">
        <f>IF(AB746='Info Sheet'!$J$3,'Info Sheet'!$M$3,'Info Sheet'!$M$2)</f>
        <v>1</v>
      </c>
      <c r="AD746">
        <f>ROUNDDOWN(IF((AA746*AC746)&gt;'Info Sheet'!$B$21,'Info Sheet'!$B$21,(AA746*AC746)),0)</f>
        <v>188</v>
      </c>
      <c r="AE746">
        <f t="shared" si="133"/>
        <v>4295.8</v>
      </c>
      <c r="AF746">
        <f t="shared" si="134"/>
        <v>3335.8</v>
      </c>
      <c r="AK746" s="44">
        <v>693</v>
      </c>
      <c r="AL746" s="51">
        <v>0.66578208000000005</v>
      </c>
      <c r="AM746" s="32">
        <f t="shared" si="139"/>
        <v>173</v>
      </c>
      <c r="AN746" t="str">
        <f>LOOKUP(AL746,'Info Sheet'!$L$2:$L$3,'Info Sheet'!$J$2:$J$3)</f>
        <v>Non-Rainy</v>
      </c>
      <c r="AO746">
        <f>IF(AN746='Info Sheet'!$J$3,'Info Sheet'!$M$3,'Info Sheet'!$M$2)</f>
        <v>1</v>
      </c>
      <c r="AP746">
        <f>ROUNDDOWN(IF((AM746*AO746)&gt;'Info Sheet'!$B$21,'Info Sheet'!$B$21,(AM746*AO746)),0)</f>
        <v>173</v>
      </c>
      <c r="AQ746">
        <f t="shared" si="135"/>
        <v>3953.05</v>
      </c>
      <c r="AR746">
        <f t="shared" si="136"/>
        <v>2993.05</v>
      </c>
    </row>
    <row r="747" spans="1:44">
      <c r="A747" s="44">
        <v>694</v>
      </c>
      <c r="B747" s="32">
        <v>0.15562460460954686</v>
      </c>
      <c r="C747" s="32">
        <f t="shared" si="137"/>
        <v>139</v>
      </c>
      <c r="D747" t="str">
        <f>LOOKUP(B747,'Info Sheet'!$L$2:$L$3,'Info Sheet'!$J$2:$J$3)</f>
        <v>Rainy, p</v>
      </c>
      <c r="E747">
        <f>IF(D747='Info Sheet'!$J$3,'Info Sheet'!$M$3,'Info Sheet'!$M$2)</f>
        <v>0.7</v>
      </c>
      <c r="F747">
        <f>ROUNDDOWN(IF((C747*E747)&gt;'Info Sheet'!$B$21,'Info Sheet'!$B$21,(C747*E747)),0)</f>
        <v>97</v>
      </c>
      <c r="G747">
        <f t="shared" si="140"/>
        <v>2216.4500000000003</v>
      </c>
      <c r="H747">
        <f t="shared" si="129"/>
        <v>1256.4500000000003</v>
      </c>
      <c r="M747" s="44">
        <v>694</v>
      </c>
      <c r="N747" s="32">
        <v>0.89292479887755871</v>
      </c>
      <c r="O747" s="32">
        <f t="shared" si="130"/>
        <v>191</v>
      </c>
      <c r="P747" t="str">
        <f>LOOKUP(N747,'Info Sheet'!$L$2:$L$3,'Info Sheet'!$J$2:$J$3)</f>
        <v>Non-Rainy</v>
      </c>
      <c r="Q747">
        <f>IF(P747='Info Sheet'!$J$3,'Info Sheet'!$M$3,'Info Sheet'!$M$2)</f>
        <v>1</v>
      </c>
      <c r="R747">
        <f>ROUNDDOWN(IF((O747*Q747)&gt;'Info Sheet'!$B$21,'Info Sheet'!$B$21,(O747*Q747)),0)</f>
        <v>188</v>
      </c>
      <c r="S747">
        <f t="shared" si="131"/>
        <v>4295.8</v>
      </c>
      <c r="T747">
        <f t="shared" si="132"/>
        <v>3335.8</v>
      </c>
      <c r="Y747" s="44">
        <v>694</v>
      </c>
      <c r="Z747" s="32">
        <v>0.38634518887320246</v>
      </c>
      <c r="AA747" s="32">
        <f t="shared" si="138"/>
        <v>181</v>
      </c>
      <c r="AB747" t="str">
        <f>LOOKUP(Z747,'Info Sheet'!$L$2:$L$3,'Info Sheet'!$J$2:$J$3)</f>
        <v>Rainy, p</v>
      </c>
      <c r="AC747">
        <f>IF(AB747='Info Sheet'!$J$3,'Info Sheet'!$M$3,'Info Sheet'!$M$2)</f>
        <v>0.7</v>
      </c>
      <c r="AD747">
        <f>ROUNDDOWN(IF((AA747*AC747)&gt;'Info Sheet'!$B$21,'Info Sheet'!$B$21,(AA747*AC747)),0)</f>
        <v>126</v>
      </c>
      <c r="AE747">
        <f t="shared" si="133"/>
        <v>2879.1000000000004</v>
      </c>
      <c r="AF747">
        <f t="shared" si="134"/>
        <v>1919.1000000000004</v>
      </c>
      <c r="AK747" s="44">
        <v>694</v>
      </c>
      <c r="AL747" s="51">
        <v>0.99916587999999995</v>
      </c>
      <c r="AM747" s="32">
        <f t="shared" si="139"/>
        <v>218</v>
      </c>
      <c r="AN747" t="str">
        <f>LOOKUP(AL747,'Info Sheet'!$L$2:$L$3,'Info Sheet'!$J$2:$J$3)</f>
        <v>Non-Rainy</v>
      </c>
      <c r="AO747">
        <f>IF(AN747='Info Sheet'!$J$3,'Info Sheet'!$M$3,'Info Sheet'!$M$2)</f>
        <v>1</v>
      </c>
      <c r="AP747">
        <f>ROUNDDOWN(IF((AM747*AO747)&gt;'Info Sheet'!$B$21,'Info Sheet'!$B$21,(AM747*AO747)),0)</f>
        <v>188</v>
      </c>
      <c r="AQ747">
        <f t="shared" si="135"/>
        <v>4295.8</v>
      </c>
      <c r="AR747">
        <f t="shared" si="136"/>
        <v>3335.8</v>
      </c>
    </row>
    <row r="748" spans="1:44">
      <c r="A748" s="44">
        <v>695</v>
      </c>
      <c r="B748" s="32">
        <v>0.24815809041493508</v>
      </c>
      <c r="C748" s="32">
        <f t="shared" si="137"/>
        <v>145</v>
      </c>
      <c r="D748" t="str">
        <f>LOOKUP(B748,'Info Sheet'!$L$2:$L$3,'Info Sheet'!$J$2:$J$3)</f>
        <v>Rainy, p</v>
      </c>
      <c r="E748">
        <f>IF(D748='Info Sheet'!$J$3,'Info Sheet'!$M$3,'Info Sheet'!$M$2)</f>
        <v>0.7</v>
      </c>
      <c r="F748">
        <f>ROUNDDOWN(IF((C748*E748)&gt;'Info Sheet'!$B$21,'Info Sheet'!$B$21,(C748*E748)),0)</f>
        <v>101</v>
      </c>
      <c r="G748">
        <f t="shared" si="140"/>
        <v>2307.8500000000004</v>
      </c>
      <c r="H748">
        <f t="shared" si="129"/>
        <v>1347.8500000000004</v>
      </c>
      <c r="M748" s="44">
        <v>695</v>
      </c>
      <c r="N748" s="32">
        <v>0.20811870857494974</v>
      </c>
      <c r="O748" s="32">
        <f t="shared" si="130"/>
        <v>157</v>
      </c>
      <c r="P748" t="str">
        <f>LOOKUP(N748,'Info Sheet'!$L$2:$L$3,'Info Sheet'!$J$2:$J$3)</f>
        <v>Rainy, p</v>
      </c>
      <c r="Q748">
        <f>IF(P748='Info Sheet'!$J$3,'Info Sheet'!$M$3,'Info Sheet'!$M$2)</f>
        <v>0.7</v>
      </c>
      <c r="R748">
        <f>ROUNDDOWN(IF((O748*Q748)&gt;'Info Sheet'!$B$21,'Info Sheet'!$B$21,(O748*Q748)),0)</f>
        <v>109</v>
      </c>
      <c r="S748">
        <f t="shared" si="131"/>
        <v>2490.65</v>
      </c>
      <c r="T748">
        <f t="shared" si="132"/>
        <v>1530.65</v>
      </c>
      <c r="Y748" s="44">
        <v>695</v>
      </c>
      <c r="Z748" s="32">
        <v>0.28904639665821119</v>
      </c>
      <c r="AA748" s="32">
        <f t="shared" si="138"/>
        <v>176</v>
      </c>
      <c r="AB748" t="str">
        <f>LOOKUP(Z748,'Info Sheet'!$L$2:$L$3,'Info Sheet'!$J$2:$J$3)</f>
        <v>Rainy, p</v>
      </c>
      <c r="AC748">
        <f>IF(AB748='Info Sheet'!$J$3,'Info Sheet'!$M$3,'Info Sheet'!$M$2)</f>
        <v>0.7</v>
      </c>
      <c r="AD748">
        <f>ROUNDDOWN(IF((AA748*AC748)&gt;'Info Sheet'!$B$21,'Info Sheet'!$B$21,(AA748*AC748)),0)</f>
        <v>123</v>
      </c>
      <c r="AE748">
        <f t="shared" si="133"/>
        <v>2810.55</v>
      </c>
      <c r="AF748">
        <f t="shared" si="134"/>
        <v>1850.5500000000002</v>
      </c>
      <c r="AK748" s="44">
        <v>695</v>
      </c>
      <c r="AL748" s="51">
        <v>0.16198224999999999</v>
      </c>
      <c r="AM748" s="32">
        <f t="shared" si="139"/>
        <v>150</v>
      </c>
      <c r="AN748" t="str">
        <f>LOOKUP(AL748,'Info Sheet'!$L$2:$L$3,'Info Sheet'!$J$2:$J$3)</f>
        <v>Rainy, p</v>
      </c>
      <c r="AO748">
        <f>IF(AN748='Info Sheet'!$J$3,'Info Sheet'!$M$3,'Info Sheet'!$M$2)</f>
        <v>0.7</v>
      </c>
      <c r="AP748">
        <f>ROUNDDOWN(IF((AM748*AO748)&gt;'Info Sheet'!$B$21,'Info Sheet'!$B$21,(AM748*AO748)),0)</f>
        <v>105</v>
      </c>
      <c r="AQ748">
        <f t="shared" si="135"/>
        <v>2399.25</v>
      </c>
      <c r="AR748">
        <f t="shared" si="136"/>
        <v>1439.25</v>
      </c>
    </row>
    <row r="749" spans="1:44">
      <c r="A749" s="44">
        <v>696</v>
      </c>
      <c r="B749" s="32">
        <v>1.3604853665953986E-2</v>
      </c>
      <c r="C749" s="32">
        <f t="shared" si="137"/>
        <v>120</v>
      </c>
      <c r="D749" t="str">
        <f>LOOKUP(B749,'Info Sheet'!$L$2:$L$3,'Info Sheet'!$J$2:$J$3)</f>
        <v>Rainy, p</v>
      </c>
      <c r="E749">
        <f>IF(D749='Info Sheet'!$J$3,'Info Sheet'!$M$3,'Info Sheet'!$M$2)</f>
        <v>0.7</v>
      </c>
      <c r="F749">
        <f>ROUNDDOWN(IF((C749*E749)&gt;'Info Sheet'!$B$21,'Info Sheet'!$B$21,(C749*E749)),0)</f>
        <v>84</v>
      </c>
      <c r="G749">
        <f t="shared" si="140"/>
        <v>1919.4</v>
      </c>
      <c r="H749">
        <f t="shared" si="129"/>
        <v>959.40000000000009</v>
      </c>
      <c r="M749" s="44">
        <v>696</v>
      </c>
      <c r="N749" s="32">
        <v>0.28183712419216789</v>
      </c>
      <c r="O749" s="32">
        <f t="shared" si="130"/>
        <v>161</v>
      </c>
      <c r="P749" t="str">
        <f>LOOKUP(N749,'Info Sheet'!$L$2:$L$3,'Info Sheet'!$J$2:$J$3)</f>
        <v>Rainy, p</v>
      </c>
      <c r="Q749">
        <f>IF(P749='Info Sheet'!$J$3,'Info Sheet'!$M$3,'Info Sheet'!$M$2)</f>
        <v>0.7</v>
      </c>
      <c r="R749">
        <f>ROUNDDOWN(IF((O749*Q749)&gt;'Info Sheet'!$B$21,'Info Sheet'!$B$21,(O749*Q749)),0)</f>
        <v>112</v>
      </c>
      <c r="S749">
        <f t="shared" si="131"/>
        <v>2559.2000000000003</v>
      </c>
      <c r="T749">
        <f t="shared" si="132"/>
        <v>1599.2000000000003</v>
      </c>
      <c r="Y749" s="44">
        <v>696</v>
      </c>
      <c r="Z749" s="32">
        <v>0.59471532442240183</v>
      </c>
      <c r="AA749" s="32">
        <f t="shared" si="138"/>
        <v>190</v>
      </c>
      <c r="AB749" t="str">
        <f>LOOKUP(Z749,'Info Sheet'!$L$2:$L$3,'Info Sheet'!$J$2:$J$3)</f>
        <v>Non-Rainy</v>
      </c>
      <c r="AC749">
        <f>IF(AB749='Info Sheet'!$J$3,'Info Sheet'!$M$3,'Info Sheet'!$M$2)</f>
        <v>1</v>
      </c>
      <c r="AD749">
        <f>ROUNDDOWN(IF((AA749*AC749)&gt;'Info Sheet'!$B$21,'Info Sheet'!$B$21,(AA749*AC749)),0)</f>
        <v>188</v>
      </c>
      <c r="AE749">
        <f t="shared" si="133"/>
        <v>4295.8</v>
      </c>
      <c r="AF749">
        <f t="shared" si="134"/>
        <v>3335.8</v>
      </c>
      <c r="AK749" s="44">
        <v>696</v>
      </c>
      <c r="AL749" s="51">
        <v>0.35867410999999999</v>
      </c>
      <c r="AM749" s="32">
        <f t="shared" si="139"/>
        <v>160</v>
      </c>
      <c r="AN749" t="str">
        <f>LOOKUP(AL749,'Info Sheet'!$L$2:$L$3,'Info Sheet'!$J$2:$J$3)</f>
        <v>Rainy, p</v>
      </c>
      <c r="AO749">
        <f>IF(AN749='Info Sheet'!$J$3,'Info Sheet'!$M$3,'Info Sheet'!$M$2)</f>
        <v>0.7</v>
      </c>
      <c r="AP749">
        <f>ROUNDDOWN(IF((AM749*AO749)&gt;'Info Sheet'!$B$21,'Info Sheet'!$B$21,(AM749*AO749)),0)</f>
        <v>112</v>
      </c>
      <c r="AQ749">
        <f t="shared" si="135"/>
        <v>2559.2000000000003</v>
      </c>
      <c r="AR749">
        <f t="shared" si="136"/>
        <v>1599.2000000000003</v>
      </c>
    </row>
    <row r="750" spans="1:44">
      <c r="A750" s="44">
        <v>697</v>
      </c>
      <c r="B750" s="32">
        <v>0.98349083736911391</v>
      </c>
      <c r="C750" s="32">
        <f t="shared" si="137"/>
        <v>190</v>
      </c>
      <c r="D750" t="str">
        <f>LOOKUP(B750,'Info Sheet'!$L$2:$L$3,'Info Sheet'!$J$2:$J$3)</f>
        <v>Non-Rainy</v>
      </c>
      <c r="E750">
        <f>IF(D750='Info Sheet'!$J$3,'Info Sheet'!$M$3,'Info Sheet'!$M$2)</f>
        <v>1</v>
      </c>
      <c r="F750">
        <f>ROUNDDOWN(IF((C750*E750)&gt;'Info Sheet'!$B$21,'Info Sheet'!$B$21,(C750*E750)),0)</f>
        <v>188</v>
      </c>
      <c r="G750">
        <f t="shared" si="140"/>
        <v>4295.8</v>
      </c>
      <c r="H750">
        <f t="shared" si="129"/>
        <v>3335.8</v>
      </c>
      <c r="M750" s="44">
        <v>697</v>
      </c>
      <c r="N750" s="32">
        <v>0.10496876154560897</v>
      </c>
      <c r="O750" s="32">
        <f t="shared" si="130"/>
        <v>150</v>
      </c>
      <c r="P750" t="str">
        <f>LOOKUP(N750,'Info Sheet'!$L$2:$L$3,'Info Sheet'!$J$2:$J$3)</f>
        <v>Rainy, p</v>
      </c>
      <c r="Q750">
        <f>IF(P750='Info Sheet'!$J$3,'Info Sheet'!$M$3,'Info Sheet'!$M$2)</f>
        <v>0.7</v>
      </c>
      <c r="R750">
        <f>ROUNDDOWN(IF((O750*Q750)&gt;'Info Sheet'!$B$21,'Info Sheet'!$B$21,(O750*Q750)),0)</f>
        <v>105</v>
      </c>
      <c r="S750">
        <f t="shared" si="131"/>
        <v>2399.25</v>
      </c>
      <c r="T750">
        <f t="shared" si="132"/>
        <v>1439.25</v>
      </c>
      <c r="Y750" s="44">
        <v>697</v>
      </c>
      <c r="Z750" s="32">
        <v>0.80109767401449161</v>
      </c>
      <c r="AA750" s="32">
        <f t="shared" si="138"/>
        <v>201</v>
      </c>
      <c r="AB750" t="str">
        <f>LOOKUP(Z750,'Info Sheet'!$L$2:$L$3,'Info Sheet'!$J$2:$J$3)</f>
        <v>Non-Rainy</v>
      </c>
      <c r="AC750">
        <f>IF(AB750='Info Sheet'!$J$3,'Info Sheet'!$M$3,'Info Sheet'!$M$2)</f>
        <v>1</v>
      </c>
      <c r="AD750">
        <f>ROUNDDOWN(IF((AA750*AC750)&gt;'Info Sheet'!$B$21,'Info Sheet'!$B$21,(AA750*AC750)),0)</f>
        <v>188</v>
      </c>
      <c r="AE750">
        <f t="shared" si="133"/>
        <v>4295.8</v>
      </c>
      <c r="AF750">
        <f t="shared" si="134"/>
        <v>3335.8</v>
      </c>
      <c r="AK750" s="44">
        <v>697</v>
      </c>
      <c r="AL750" s="51">
        <v>0.29490389</v>
      </c>
      <c r="AM750" s="32">
        <f t="shared" si="139"/>
        <v>157</v>
      </c>
      <c r="AN750" t="str">
        <f>LOOKUP(AL750,'Info Sheet'!$L$2:$L$3,'Info Sheet'!$J$2:$J$3)</f>
        <v>Rainy, p</v>
      </c>
      <c r="AO750">
        <f>IF(AN750='Info Sheet'!$J$3,'Info Sheet'!$M$3,'Info Sheet'!$M$2)</f>
        <v>0.7</v>
      </c>
      <c r="AP750">
        <f>ROUNDDOWN(IF((AM750*AO750)&gt;'Info Sheet'!$B$21,'Info Sheet'!$B$21,(AM750*AO750)),0)</f>
        <v>109</v>
      </c>
      <c r="AQ750">
        <f t="shared" si="135"/>
        <v>2490.65</v>
      </c>
      <c r="AR750">
        <f t="shared" si="136"/>
        <v>1530.65</v>
      </c>
    </row>
    <row r="751" spans="1:44">
      <c r="A751" s="44">
        <v>698</v>
      </c>
      <c r="B751" s="32">
        <v>0.24193901061892953</v>
      </c>
      <c r="C751" s="32">
        <f t="shared" si="137"/>
        <v>144</v>
      </c>
      <c r="D751" t="str">
        <f>LOOKUP(B751,'Info Sheet'!$L$2:$L$3,'Info Sheet'!$J$2:$J$3)</f>
        <v>Rainy, p</v>
      </c>
      <c r="E751">
        <f>IF(D751='Info Sheet'!$J$3,'Info Sheet'!$M$3,'Info Sheet'!$M$2)</f>
        <v>0.7</v>
      </c>
      <c r="F751">
        <f>ROUNDDOWN(IF((C751*E751)&gt;'Info Sheet'!$B$21,'Info Sheet'!$B$21,(C751*E751)),0)</f>
        <v>100</v>
      </c>
      <c r="G751">
        <f t="shared" si="140"/>
        <v>2285</v>
      </c>
      <c r="H751">
        <f t="shared" si="129"/>
        <v>1325</v>
      </c>
      <c r="M751" s="44">
        <v>698</v>
      </c>
      <c r="N751" s="32">
        <v>0.49068124034480054</v>
      </c>
      <c r="O751" s="32">
        <f t="shared" si="130"/>
        <v>170</v>
      </c>
      <c r="P751" t="str">
        <f>LOOKUP(N751,'Info Sheet'!$L$2:$L$3,'Info Sheet'!$J$2:$J$3)</f>
        <v>Non-Rainy</v>
      </c>
      <c r="Q751">
        <f>IF(P751='Info Sheet'!$J$3,'Info Sheet'!$M$3,'Info Sheet'!$M$2)</f>
        <v>1</v>
      </c>
      <c r="R751">
        <f>ROUNDDOWN(IF((O751*Q751)&gt;'Info Sheet'!$B$21,'Info Sheet'!$B$21,(O751*Q751)),0)</f>
        <v>170</v>
      </c>
      <c r="S751">
        <f t="shared" si="131"/>
        <v>3884.5000000000005</v>
      </c>
      <c r="T751">
        <f t="shared" si="132"/>
        <v>2924.5000000000005</v>
      </c>
      <c r="Y751" s="44">
        <v>698</v>
      </c>
      <c r="Z751" s="32">
        <v>0.55107923328914488</v>
      </c>
      <c r="AA751" s="32">
        <f t="shared" si="138"/>
        <v>188</v>
      </c>
      <c r="AB751" t="str">
        <f>LOOKUP(Z751,'Info Sheet'!$L$2:$L$3,'Info Sheet'!$J$2:$J$3)</f>
        <v>Non-Rainy</v>
      </c>
      <c r="AC751">
        <f>IF(AB751='Info Sheet'!$J$3,'Info Sheet'!$M$3,'Info Sheet'!$M$2)</f>
        <v>1</v>
      </c>
      <c r="AD751">
        <f>ROUNDDOWN(IF((AA751*AC751)&gt;'Info Sheet'!$B$21,'Info Sheet'!$B$21,(AA751*AC751)),0)</f>
        <v>188</v>
      </c>
      <c r="AE751">
        <f t="shared" si="133"/>
        <v>4295.8</v>
      </c>
      <c r="AF751">
        <f t="shared" si="134"/>
        <v>3335.8</v>
      </c>
      <c r="AK751" s="44">
        <v>698</v>
      </c>
      <c r="AL751" s="51">
        <v>0.58626946000000002</v>
      </c>
      <c r="AM751" s="32">
        <f t="shared" si="139"/>
        <v>169</v>
      </c>
      <c r="AN751" t="str">
        <f>LOOKUP(AL751,'Info Sheet'!$L$2:$L$3,'Info Sheet'!$J$2:$J$3)</f>
        <v>Non-Rainy</v>
      </c>
      <c r="AO751">
        <f>IF(AN751='Info Sheet'!$J$3,'Info Sheet'!$M$3,'Info Sheet'!$M$2)</f>
        <v>1</v>
      </c>
      <c r="AP751">
        <f>ROUNDDOWN(IF((AM751*AO751)&gt;'Info Sheet'!$B$21,'Info Sheet'!$B$21,(AM751*AO751)),0)</f>
        <v>169</v>
      </c>
      <c r="AQ751">
        <f t="shared" si="135"/>
        <v>3861.65</v>
      </c>
      <c r="AR751">
        <f t="shared" si="136"/>
        <v>2901.65</v>
      </c>
    </row>
    <row r="752" spans="1:44">
      <c r="A752" s="44">
        <v>699</v>
      </c>
      <c r="B752" s="32">
        <v>0.45867026912473374</v>
      </c>
      <c r="C752" s="32">
        <f t="shared" si="137"/>
        <v>154</v>
      </c>
      <c r="D752" t="str">
        <f>LOOKUP(B752,'Info Sheet'!$L$2:$L$3,'Info Sheet'!$J$2:$J$3)</f>
        <v>Non-Rainy</v>
      </c>
      <c r="E752">
        <f>IF(D752='Info Sheet'!$J$3,'Info Sheet'!$M$3,'Info Sheet'!$M$2)</f>
        <v>1</v>
      </c>
      <c r="F752">
        <f>ROUNDDOWN(IF((C752*E752)&gt;'Info Sheet'!$B$21,'Info Sheet'!$B$21,(C752*E752)),0)</f>
        <v>154</v>
      </c>
      <c r="G752">
        <f t="shared" si="140"/>
        <v>3518.9</v>
      </c>
      <c r="H752">
        <f t="shared" si="129"/>
        <v>2558.9</v>
      </c>
      <c r="M752" s="44">
        <v>699</v>
      </c>
      <c r="N752" s="32">
        <v>0.58616562077181333</v>
      </c>
      <c r="O752" s="32">
        <f t="shared" si="130"/>
        <v>174</v>
      </c>
      <c r="P752" t="str">
        <f>LOOKUP(N752,'Info Sheet'!$L$2:$L$3,'Info Sheet'!$J$2:$J$3)</f>
        <v>Non-Rainy</v>
      </c>
      <c r="Q752">
        <f>IF(P752='Info Sheet'!$J$3,'Info Sheet'!$M$3,'Info Sheet'!$M$2)</f>
        <v>1</v>
      </c>
      <c r="R752">
        <f>ROUNDDOWN(IF((O752*Q752)&gt;'Info Sheet'!$B$21,'Info Sheet'!$B$21,(O752*Q752)),0)</f>
        <v>174</v>
      </c>
      <c r="S752">
        <f t="shared" si="131"/>
        <v>3975.9</v>
      </c>
      <c r="T752">
        <f t="shared" si="132"/>
        <v>3015.9</v>
      </c>
      <c r="Y752" s="44">
        <v>699</v>
      </c>
      <c r="Z752" s="32">
        <v>0.42304191458646301</v>
      </c>
      <c r="AA752" s="32">
        <f t="shared" si="138"/>
        <v>182</v>
      </c>
      <c r="AB752" t="str">
        <f>LOOKUP(Z752,'Info Sheet'!$L$2:$L$3,'Info Sheet'!$J$2:$J$3)</f>
        <v>Non-Rainy</v>
      </c>
      <c r="AC752">
        <f>IF(AB752='Info Sheet'!$J$3,'Info Sheet'!$M$3,'Info Sheet'!$M$2)</f>
        <v>1</v>
      </c>
      <c r="AD752">
        <f>ROUNDDOWN(IF((AA752*AC752)&gt;'Info Sheet'!$B$21,'Info Sheet'!$B$21,(AA752*AC752)),0)</f>
        <v>182</v>
      </c>
      <c r="AE752">
        <f t="shared" si="133"/>
        <v>4158.7</v>
      </c>
      <c r="AF752">
        <f t="shared" si="134"/>
        <v>3198.7</v>
      </c>
      <c r="AK752" s="44">
        <v>699</v>
      </c>
      <c r="AL752" s="51">
        <v>0.19762972000000001</v>
      </c>
      <c r="AM752" s="32">
        <f t="shared" si="139"/>
        <v>152</v>
      </c>
      <c r="AN752" t="str">
        <f>LOOKUP(AL752,'Info Sheet'!$L$2:$L$3,'Info Sheet'!$J$2:$J$3)</f>
        <v>Rainy, p</v>
      </c>
      <c r="AO752">
        <f>IF(AN752='Info Sheet'!$J$3,'Info Sheet'!$M$3,'Info Sheet'!$M$2)</f>
        <v>0.7</v>
      </c>
      <c r="AP752">
        <f>ROUNDDOWN(IF((AM752*AO752)&gt;'Info Sheet'!$B$21,'Info Sheet'!$B$21,(AM752*AO752)),0)</f>
        <v>106</v>
      </c>
      <c r="AQ752">
        <f t="shared" si="135"/>
        <v>2422.1000000000004</v>
      </c>
      <c r="AR752">
        <f t="shared" si="136"/>
        <v>1462.1000000000004</v>
      </c>
    </row>
    <row r="753" spans="1:44">
      <c r="A753" s="44">
        <v>700</v>
      </c>
      <c r="B753" s="32">
        <v>0.41700467545607867</v>
      </c>
      <c r="C753" s="32">
        <f t="shared" si="137"/>
        <v>152</v>
      </c>
      <c r="D753" t="str">
        <f>LOOKUP(B753,'Info Sheet'!$L$2:$L$3,'Info Sheet'!$J$2:$J$3)</f>
        <v>Non-Rainy</v>
      </c>
      <c r="E753">
        <f>IF(D753='Info Sheet'!$J$3,'Info Sheet'!$M$3,'Info Sheet'!$M$2)</f>
        <v>1</v>
      </c>
      <c r="F753">
        <f>ROUNDDOWN(IF((C753*E753)&gt;'Info Sheet'!$B$21,'Info Sheet'!$B$21,(C753*E753)),0)</f>
        <v>152</v>
      </c>
      <c r="G753">
        <f t="shared" si="140"/>
        <v>3473.2000000000003</v>
      </c>
      <c r="H753">
        <f t="shared" si="129"/>
        <v>2513.2000000000003</v>
      </c>
      <c r="M753" s="44">
        <v>700</v>
      </c>
      <c r="N753" s="32">
        <v>0.57937768615404062</v>
      </c>
      <c r="O753" s="32">
        <f t="shared" si="130"/>
        <v>174</v>
      </c>
      <c r="P753" t="str">
        <f>LOOKUP(N753,'Info Sheet'!$L$2:$L$3,'Info Sheet'!$J$2:$J$3)</f>
        <v>Non-Rainy</v>
      </c>
      <c r="Q753">
        <f>IF(P753='Info Sheet'!$J$3,'Info Sheet'!$M$3,'Info Sheet'!$M$2)</f>
        <v>1</v>
      </c>
      <c r="R753">
        <f>ROUNDDOWN(IF((O753*Q753)&gt;'Info Sheet'!$B$21,'Info Sheet'!$B$21,(O753*Q753)),0)</f>
        <v>174</v>
      </c>
      <c r="S753">
        <f t="shared" si="131"/>
        <v>3975.9</v>
      </c>
      <c r="T753">
        <f t="shared" si="132"/>
        <v>3015.9</v>
      </c>
      <c r="Y753" s="44">
        <v>700</v>
      </c>
      <c r="Z753" s="32">
        <v>0.62196120587811254</v>
      </c>
      <c r="AA753" s="32">
        <f t="shared" si="138"/>
        <v>191</v>
      </c>
      <c r="AB753" t="str">
        <f>LOOKUP(Z753,'Info Sheet'!$L$2:$L$3,'Info Sheet'!$J$2:$J$3)</f>
        <v>Non-Rainy</v>
      </c>
      <c r="AC753">
        <f>IF(AB753='Info Sheet'!$J$3,'Info Sheet'!$M$3,'Info Sheet'!$M$2)</f>
        <v>1</v>
      </c>
      <c r="AD753">
        <f>ROUNDDOWN(IF((AA753*AC753)&gt;'Info Sheet'!$B$21,'Info Sheet'!$B$21,(AA753*AC753)),0)</f>
        <v>188</v>
      </c>
      <c r="AE753">
        <f t="shared" si="133"/>
        <v>4295.8</v>
      </c>
      <c r="AF753">
        <f t="shared" si="134"/>
        <v>3335.8</v>
      </c>
      <c r="AK753" s="44">
        <v>700</v>
      </c>
      <c r="AL753" s="51">
        <v>0.51792037999999996</v>
      </c>
      <c r="AM753" s="32">
        <f t="shared" si="139"/>
        <v>167</v>
      </c>
      <c r="AN753" t="str">
        <f>LOOKUP(AL753,'Info Sheet'!$L$2:$L$3,'Info Sheet'!$J$2:$J$3)</f>
        <v>Non-Rainy</v>
      </c>
      <c r="AO753">
        <f>IF(AN753='Info Sheet'!$J$3,'Info Sheet'!$M$3,'Info Sheet'!$M$2)</f>
        <v>1</v>
      </c>
      <c r="AP753">
        <f>ROUNDDOWN(IF((AM753*AO753)&gt;'Info Sheet'!$B$21,'Info Sheet'!$B$21,(AM753*AO753)),0)</f>
        <v>167</v>
      </c>
      <c r="AQ753">
        <f t="shared" si="135"/>
        <v>3815.9500000000003</v>
      </c>
      <c r="AR753">
        <f t="shared" si="136"/>
        <v>2855.9500000000003</v>
      </c>
    </row>
    <row r="754" spans="1:44">
      <c r="A754" s="44">
        <v>701</v>
      </c>
      <c r="B754" s="32">
        <v>0.63722221325272643</v>
      </c>
      <c r="C754" s="32">
        <f t="shared" si="137"/>
        <v>161</v>
      </c>
      <c r="D754" t="str">
        <f>LOOKUP(B754,'Info Sheet'!$L$2:$L$3,'Info Sheet'!$J$2:$J$3)</f>
        <v>Non-Rainy</v>
      </c>
      <c r="E754">
        <f>IF(D754='Info Sheet'!$J$3,'Info Sheet'!$M$3,'Info Sheet'!$M$2)</f>
        <v>1</v>
      </c>
      <c r="F754">
        <f>ROUNDDOWN(IF((C754*E754)&gt;'Info Sheet'!$B$21,'Info Sheet'!$B$21,(C754*E754)),0)</f>
        <v>161</v>
      </c>
      <c r="G754">
        <f t="shared" si="140"/>
        <v>3678.8500000000004</v>
      </c>
      <c r="H754">
        <f t="shared" si="129"/>
        <v>2718.8500000000004</v>
      </c>
      <c r="M754" s="44">
        <v>701</v>
      </c>
      <c r="N754" s="32">
        <v>0.23995744005868602</v>
      </c>
      <c r="O754" s="32">
        <f t="shared" si="130"/>
        <v>159</v>
      </c>
      <c r="P754" t="str">
        <f>LOOKUP(N754,'Info Sheet'!$L$2:$L$3,'Info Sheet'!$J$2:$J$3)</f>
        <v>Rainy, p</v>
      </c>
      <c r="Q754">
        <f>IF(P754='Info Sheet'!$J$3,'Info Sheet'!$M$3,'Info Sheet'!$M$2)</f>
        <v>0.7</v>
      </c>
      <c r="R754">
        <f>ROUNDDOWN(IF((O754*Q754)&gt;'Info Sheet'!$B$21,'Info Sheet'!$B$21,(O754*Q754)),0)</f>
        <v>111</v>
      </c>
      <c r="S754">
        <f t="shared" si="131"/>
        <v>2536.3500000000004</v>
      </c>
      <c r="T754">
        <f t="shared" si="132"/>
        <v>1576.3500000000004</v>
      </c>
      <c r="Y754" s="44">
        <v>701</v>
      </c>
      <c r="Z754" s="32">
        <v>0.7646258665950797</v>
      </c>
      <c r="AA754" s="32">
        <f t="shared" si="138"/>
        <v>199</v>
      </c>
      <c r="AB754" t="str">
        <f>LOOKUP(Z754,'Info Sheet'!$L$2:$L$3,'Info Sheet'!$J$2:$J$3)</f>
        <v>Non-Rainy</v>
      </c>
      <c r="AC754">
        <f>IF(AB754='Info Sheet'!$J$3,'Info Sheet'!$M$3,'Info Sheet'!$M$2)</f>
        <v>1</v>
      </c>
      <c r="AD754">
        <f>ROUNDDOWN(IF((AA754*AC754)&gt;'Info Sheet'!$B$21,'Info Sheet'!$B$21,(AA754*AC754)),0)</f>
        <v>188</v>
      </c>
      <c r="AE754">
        <f t="shared" si="133"/>
        <v>4295.8</v>
      </c>
      <c r="AF754">
        <f t="shared" si="134"/>
        <v>3335.8</v>
      </c>
      <c r="AK754" s="44">
        <v>701</v>
      </c>
      <c r="AL754" s="51">
        <v>0.68271187</v>
      </c>
      <c r="AM754" s="32">
        <f t="shared" si="139"/>
        <v>174</v>
      </c>
      <c r="AN754" t="str">
        <f>LOOKUP(AL754,'Info Sheet'!$L$2:$L$3,'Info Sheet'!$J$2:$J$3)</f>
        <v>Non-Rainy</v>
      </c>
      <c r="AO754">
        <f>IF(AN754='Info Sheet'!$J$3,'Info Sheet'!$M$3,'Info Sheet'!$M$2)</f>
        <v>1</v>
      </c>
      <c r="AP754">
        <f>ROUNDDOWN(IF((AM754*AO754)&gt;'Info Sheet'!$B$21,'Info Sheet'!$B$21,(AM754*AO754)),0)</f>
        <v>174</v>
      </c>
      <c r="AQ754">
        <f t="shared" si="135"/>
        <v>3975.9</v>
      </c>
      <c r="AR754">
        <f t="shared" si="136"/>
        <v>3015.9</v>
      </c>
    </row>
    <row r="755" spans="1:44">
      <c r="A755" s="44">
        <v>702</v>
      </c>
      <c r="B755" s="32">
        <v>2.2382127144481845E-2</v>
      </c>
      <c r="C755" s="32">
        <f t="shared" si="137"/>
        <v>123</v>
      </c>
      <c r="D755" t="str">
        <f>LOOKUP(B755,'Info Sheet'!$L$2:$L$3,'Info Sheet'!$J$2:$J$3)</f>
        <v>Rainy, p</v>
      </c>
      <c r="E755">
        <f>IF(D755='Info Sheet'!$J$3,'Info Sheet'!$M$3,'Info Sheet'!$M$2)</f>
        <v>0.7</v>
      </c>
      <c r="F755">
        <f>ROUNDDOWN(IF((C755*E755)&gt;'Info Sheet'!$B$21,'Info Sheet'!$B$21,(C755*E755)),0)</f>
        <v>86</v>
      </c>
      <c r="G755">
        <f t="shared" si="140"/>
        <v>1965.1000000000001</v>
      </c>
      <c r="H755">
        <f t="shared" si="129"/>
        <v>1005.1000000000001</v>
      </c>
      <c r="M755" s="44">
        <v>702</v>
      </c>
      <c r="N755" s="32">
        <v>0.8905492780205343</v>
      </c>
      <c r="O755" s="32">
        <f t="shared" si="130"/>
        <v>191</v>
      </c>
      <c r="P755" t="str">
        <f>LOOKUP(N755,'Info Sheet'!$L$2:$L$3,'Info Sheet'!$J$2:$J$3)</f>
        <v>Non-Rainy</v>
      </c>
      <c r="Q755">
        <f>IF(P755='Info Sheet'!$J$3,'Info Sheet'!$M$3,'Info Sheet'!$M$2)</f>
        <v>1</v>
      </c>
      <c r="R755">
        <f>ROUNDDOWN(IF((O755*Q755)&gt;'Info Sheet'!$B$21,'Info Sheet'!$B$21,(O755*Q755)),0)</f>
        <v>188</v>
      </c>
      <c r="S755">
        <f t="shared" si="131"/>
        <v>4295.8</v>
      </c>
      <c r="T755">
        <f t="shared" si="132"/>
        <v>3335.8</v>
      </c>
      <c r="Y755" s="44">
        <v>702</v>
      </c>
      <c r="Z755" s="32">
        <v>0.25149694238534148</v>
      </c>
      <c r="AA755" s="32">
        <f t="shared" si="138"/>
        <v>174</v>
      </c>
      <c r="AB755" t="str">
        <f>LOOKUP(Z755,'Info Sheet'!$L$2:$L$3,'Info Sheet'!$J$2:$J$3)</f>
        <v>Rainy, p</v>
      </c>
      <c r="AC755">
        <f>IF(AB755='Info Sheet'!$J$3,'Info Sheet'!$M$3,'Info Sheet'!$M$2)</f>
        <v>0.7</v>
      </c>
      <c r="AD755">
        <f>ROUNDDOWN(IF((AA755*AC755)&gt;'Info Sheet'!$B$21,'Info Sheet'!$B$21,(AA755*AC755)),0)</f>
        <v>121</v>
      </c>
      <c r="AE755">
        <f t="shared" si="133"/>
        <v>2764.8500000000004</v>
      </c>
      <c r="AF755">
        <f t="shared" si="134"/>
        <v>1804.8500000000004</v>
      </c>
      <c r="AK755" s="44">
        <v>702</v>
      </c>
      <c r="AL755" s="51">
        <v>0.71892093000000001</v>
      </c>
      <c r="AM755" s="32">
        <f t="shared" si="139"/>
        <v>175</v>
      </c>
      <c r="AN755" t="str">
        <f>LOOKUP(AL755,'Info Sheet'!$L$2:$L$3,'Info Sheet'!$J$2:$J$3)</f>
        <v>Non-Rainy</v>
      </c>
      <c r="AO755">
        <f>IF(AN755='Info Sheet'!$J$3,'Info Sheet'!$M$3,'Info Sheet'!$M$2)</f>
        <v>1</v>
      </c>
      <c r="AP755">
        <f>ROUNDDOWN(IF((AM755*AO755)&gt;'Info Sheet'!$B$21,'Info Sheet'!$B$21,(AM755*AO755)),0)</f>
        <v>175</v>
      </c>
      <c r="AQ755">
        <f t="shared" si="135"/>
        <v>3998.7500000000005</v>
      </c>
      <c r="AR755">
        <f t="shared" si="136"/>
        <v>3038.7500000000005</v>
      </c>
    </row>
    <row r="756" spans="1:44">
      <c r="A756" s="44">
        <v>703</v>
      </c>
      <c r="B756" s="32">
        <v>0.42383745112494542</v>
      </c>
      <c r="C756" s="32">
        <f t="shared" si="137"/>
        <v>152</v>
      </c>
      <c r="D756" t="str">
        <f>LOOKUP(B756,'Info Sheet'!$L$2:$L$3,'Info Sheet'!$J$2:$J$3)</f>
        <v>Non-Rainy</v>
      </c>
      <c r="E756">
        <f>IF(D756='Info Sheet'!$J$3,'Info Sheet'!$M$3,'Info Sheet'!$M$2)</f>
        <v>1</v>
      </c>
      <c r="F756">
        <f>ROUNDDOWN(IF((C756*E756)&gt;'Info Sheet'!$B$21,'Info Sheet'!$B$21,(C756*E756)),0)</f>
        <v>152</v>
      </c>
      <c r="G756">
        <f t="shared" si="140"/>
        <v>3473.2000000000003</v>
      </c>
      <c r="H756">
        <f t="shared" si="129"/>
        <v>2513.2000000000003</v>
      </c>
      <c r="M756" s="44">
        <v>703</v>
      </c>
      <c r="N756" s="32">
        <v>0.8648946596015743</v>
      </c>
      <c r="O756" s="32">
        <f t="shared" si="130"/>
        <v>189</v>
      </c>
      <c r="P756" t="str">
        <f>LOOKUP(N756,'Info Sheet'!$L$2:$L$3,'Info Sheet'!$J$2:$J$3)</f>
        <v>Non-Rainy</v>
      </c>
      <c r="Q756">
        <f>IF(P756='Info Sheet'!$J$3,'Info Sheet'!$M$3,'Info Sheet'!$M$2)</f>
        <v>1</v>
      </c>
      <c r="R756">
        <f>ROUNDDOWN(IF((O756*Q756)&gt;'Info Sheet'!$B$21,'Info Sheet'!$B$21,(O756*Q756)),0)</f>
        <v>188</v>
      </c>
      <c r="S756">
        <f t="shared" si="131"/>
        <v>4295.8</v>
      </c>
      <c r="T756">
        <f t="shared" si="132"/>
        <v>3335.8</v>
      </c>
      <c r="Y756" s="44">
        <v>703</v>
      </c>
      <c r="Z756" s="32">
        <v>0.76699429830124499</v>
      </c>
      <c r="AA756" s="32">
        <f t="shared" si="138"/>
        <v>199</v>
      </c>
      <c r="AB756" t="str">
        <f>LOOKUP(Z756,'Info Sheet'!$L$2:$L$3,'Info Sheet'!$J$2:$J$3)</f>
        <v>Non-Rainy</v>
      </c>
      <c r="AC756">
        <f>IF(AB756='Info Sheet'!$J$3,'Info Sheet'!$M$3,'Info Sheet'!$M$2)</f>
        <v>1</v>
      </c>
      <c r="AD756">
        <f>ROUNDDOWN(IF((AA756*AC756)&gt;'Info Sheet'!$B$21,'Info Sheet'!$B$21,(AA756*AC756)),0)</f>
        <v>188</v>
      </c>
      <c r="AE756">
        <f t="shared" si="133"/>
        <v>4295.8</v>
      </c>
      <c r="AF756">
        <f t="shared" si="134"/>
        <v>3335.8</v>
      </c>
      <c r="AK756" s="44">
        <v>703</v>
      </c>
      <c r="AL756" s="51">
        <v>0.12730865999999999</v>
      </c>
      <c r="AM756" s="32">
        <f t="shared" si="139"/>
        <v>147</v>
      </c>
      <c r="AN756" t="str">
        <f>LOOKUP(AL756,'Info Sheet'!$L$2:$L$3,'Info Sheet'!$J$2:$J$3)</f>
        <v>Rainy, p</v>
      </c>
      <c r="AO756">
        <f>IF(AN756='Info Sheet'!$J$3,'Info Sheet'!$M$3,'Info Sheet'!$M$2)</f>
        <v>0.7</v>
      </c>
      <c r="AP756">
        <f>ROUNDDOWN(IF((AM756*AO756)&gt;'Info Sheet'!$B$21,'Info Sheet'!$B$21,(AM756*AO756)),0)</f>
        <v>102</v>
      </c>
      <c r="AQ756">
        <f t="shared" si="135"/>
        <v>2330.7000000000003</v>
      </c>
      <c r="AR756">
        <f t="shared" si="136"/>
        <v>1370.7000000000003</v>
      </c>
    </row>
    <row r="757" spans="1:44">
      <c r="A757" s="44">
        <v>704</v>
      </c>
      <c r="B757" s="32">
        <v>0.66370187166427275</v>
      </c>
      <c r="C757" s="32">
        <f t="shared" si="137"/>
        <v>162</v>
      </c>
      <c r="D757" t="str">
        <f>LOOKUP(B757,'Info Sheet'!$L$2:$L$3,'Info Sheet'!$J$2:$J$3)</f>
        <v>Non-Rainy</v>
      </c>
      <c r="E757">
        <f>IF(D757='Info Sheet'!$J$3,'Info Sheet'!$M$3,'Info Sheet'!$M$2)</f>
        <v>1</v>
      </c>
      <c r="F757">
        <f>ROUNDDOWN(IF((C757*E757)&gt;'Info Sheet'!$B$21,'Info Sheet'!$B$21,(C757*E757)),0)</f>
        <v>162</v>
      </c>
      <c r="G757">
        <f t="shared" si="140"/>
        <v>3701.7000000000003</v>
      </c>
      <c r="H757">
        <f t="shared" si="129"/>
        <v>2741.7000000000003</v>
      </c>
      <c r="M757" s="44">
        <v>704</v>
      </c>
      <c r="N757" s="32">
        <v>0.90955457314405774</v>
      </c>
      <c r="O757" s="32">
        <f t="shared" si="130"/>
        <v>193</v>
      </c>
      <c r="P757" t="str">
        <f>LOOKUP(N757,'Info Sheet'!$L$2:$L$3,'Info Sheet'!$J$2:$J$3)</f>
        <v>Non-Rainy</v>
      </c>
      <c r="Q757">
        <f>IF(P757='Info Sheet'!$J$3,'Info Sheet'!$M$3,'Info Sheet'!$M$2)</f>
        <v>1</v>
      </c>
      <c r="R757">
        <f>ROUNDDOWN(IF((O757*Q757)&gt;'Info Sheet'!$B$21,'Info Sheet'!$B$21,(O757*Q757)),0)</f>
        <v>188</v>
      </c>
      <c r="S757">
        <f t="shared" si="131"/>
        <v>4295.8</v>
      </c>
      <c r="T757">
        <f t="shared" si="132"/>
        <v>3335.8</v>
      </c>
      <c r="Y757" s="44">
        <v>704</v>
      </c>
      <c r="Z757" s="32">
        <v>0.92735079722426972</v>
      </c>
      <c r="AA757" s="32">
        <f t="shared" si="138"/>
        <v>212</v>
      </c>
      <c r="AB757" t="str">
        <f>LOOKUP(Z757,'Info Sheet'!$L$2:$L$3,'Info Sheet'!$J$2:$J$3)</f>
        <v>Non-Rainy</v>
      </c>
      <c r="AC757">
        <f>IF(AB757='Info Sheet'!$J$3,'Info Sheet'!$M$3,'Info Sheet'!$M$2)</f>
        <v>1</v>
      </c>
      <c r="AD757">
        <f>ROUNDDOWN(IF((AA757*AC757)&gt;'Info Sheet'!$B$21,'Info Sheet'!$B$21,(AA757*AC757)),0)</f>
        <v>188</v>
      </c>
      <c r="AE757">
        <f t="shared" si="133"/>
        <v>4295.8</v>
      </c>
      <c r="AF757">
        <f t="shared" si="134"/>
        <v>3335.8</v>
      </c>
      <c r="AK757" s="44">
        <v>704</v>
      </c>
      <c r="AL757" s="51">
        <v>0.85256854000000004</v>
      </c>
      <c r="AM757" s="32">
        <f t="shared" si="139"/>
        <v>183</v>
      </c>
      <c r="AN757" t="str">
        <f>LOOKUP(AL757,'Info Sheet'!$L$2:$L$3,'Info Sheet'!$J$2:$J$3)</f>
        <v>Non-Rainy</v>
      </c>
      <c r="AO757">
        <f>IF(AN757='Info Sheet'!$J$3,'Info Sheet'!$M$3,'Info Sheet'!$M$2)</f>
        <v>1</v>
      </c>
      <c r="AP757">
        <f>ROUNDDOWN(IF((AM757*AO757)&gt;'Info Sheet'!$B$21,'Info Sheet'!$B$21,(AM757*AO757)),0)</f>
        <v>183</v>
      </c>
      <c r="AQ757">
        <f t="shared" si="135"/>
        <v>4181.55</v>
      </c>
      <c r="AR757">
        <f t="shared" si="136"/>
        <v>3221.55</v>
      </c>
    </row>
    <row r="758" spans="1:44">
      <c r="A758" s="44">
        <v>705</v>
      </c>
      <c r="B758" s="32">
        <v>0.47866637193346517</v>
      </c>
      <c r="C758" s="32">
        <f t="shared" si="137"/>
        <v>155</v>
      </c>
      <c r="D758" t="str">
        <f>LOOKUP(B758,'Info Sheet'!$L$2:$L$3,'Info Sheet'!$J$2:$J$3)</f>
        <v>Non-Rainy</v>
      </c>
      <c r="E758">
        <f>IF(D758='Info Sheet'!$J$3,'Info Sheet'!$M$3,'Info Sheet'!$M$2)</f>
        <v>1</v>
      </c>
      <c r="F758">
        <f>ROUNDDOWN(IF((C758*E758)&gt;'Info Sheet'!$B$21,'Info Sheet'!$B$21,(C758*E758)),0)</f>
        <v>155</v>
      </c>
      <c r="G758">
        <f t="shared" si="140"/>
        <v>3541.75</v>
      </c>
      <c r="H758">
        <f t="shared" ref="H758:H821" si="141">G758-$J$48</f>
        <v>2581.75</v>
      </c>
      <c r="M758" s="44">
        <v>705</v>
      </c>
      <c r="N758" s="32">
        <v>0.139715029150146</v>
      </c>
      <c r="O758" s="32">
        <f t="shared" ref="O758:O821" si="142">ROUNDDOWN(_xlfn.NORM.INV(N758,$M$36,$M$40),0)</f>
        <v>153</v>
      </c>
      <c r="P758" t="str">
        <f>LOOKUP(N758,'Info Sheet'!$L$2:$L$3,'Info Sheet'!$J$2:$J$3)</f>
        <v>Rainy, p</v>
      </c>
      <c r="Q758">
        <f>IF(P758='Info Sheet'!$J$3,'Info Sheet'!$M$3,'Info Sheet'!$M$2)</f>
        <v>0.7</v>
      </c>
      <c r="R758">
        <f>ROUNDDOWN(IF((O758*Q758)&gt;'Info Sheet'!$B$21,'Info Sheet'!$B$21,(O758*Q758)),0)</f>
        <v>107</v>
      </c>
      <c r="S758">
        <f t="shared" ref="S758:S821" si="143">R758*$V$47</f>
        <v>2444.9500000000003</v>
      </c>
      <c r="T758">
        <f t="shared" ref="T758:T821" si="144">S758-$V$48</f>
        <v>1484.9500000000003</v>
      </c>
      <c r="Y758" s="44">
        <v>705</v>
      </c>
      <c r="Z758" s="32">
        <v>0.24289671568199434</v>
      </c>
      <c r="AA758" s="32">
        <f t="shared" si="138"/>
        <v>174</v>
      </c>
      <c r="AB758" t="str">
        <f>LOOKUP(Z758,'Info Sheet'!$L$2:$L$3,'Info Sheet'!$J$2:$J$3)</f>
        <v>Rainy, p</v>
      </c>
      <c r="AC758">
        <f>IF(AB758='Info Sheet'!$J$3,'Info Sheet'!$M$3,'Info Sheet'!$M$2)</f>
        <v>0.7</v>
      </c>
      <c r="AD758">
        <f>ROUNDDOWN(IF((AA758*AC758)&gt;'Info Sheet'!$B$21,'Info Sheet'!$B$21,(AA758*AC758)),0)</f>
        <v>121</v>
      </c>
      <c r="AE758">
        <f t="shared" ref="AE758:AE821" si="145">AD758*$AH$47</f>
        <v>2764.8500000000004</v>
      </c>
      <c r="AF758">
        <f t="shared" ref="AF758:AF821" si="146">AE758-$AH$48</f>
        <v>1804.8500000000004</v>
      </c>
      <c r="AK758" s="44">
        <v>705</v>
      </c>
      <c r="AL758" s="51">
        <v>0.53780419000000002</v>
      </c>
      <c r="AM758" s="32">
        <f t="shared" si="139"/>
        <v>167</v>
      </c>
      <c r="AN758" t="str">
        <f>LOOKUP(AL758,'Info Sheet'!$L$2:$L$3,'Info Sheet'!$J$2:$J$3)</f>
        <v>Non-Rainy</v>
      </c>
      <c r="AO758">
        <f>IF(AN758='Info Sheet'!$J$3,'Info Sheet'!$M$3,'Info Sheet'!$M$2)</f>
        <v>1</v>
      </c>
      <c r="AP758">
        <f>ROUNDDOWN(IF((AM758*AO758)&gt;'Info Sheet'!$B$21,'Info Sheet'!$B$21,(AM758*AO758)),0)</f>
        <v>167</v>
      </c>
      <c r="AQ758">
        <f t="shared" ref="AQ758:AQ821" si="147">AP758*$AT$47</f>
        <v>3815.9500000000003</v>
      </c>
      <c r="AR758">
        <f t="shared" ref="AR758:AR821" si="148">AQ758-$AT$48</f>
        <v>2855.9500000000003</v>
      </c>
    </row>
    <row r="759" spans="1:44">
      <c r="A759" s="44">
        <v>706</v>
      </c>
      <c r="B759" s="32">
        <v>0.62303253529869751</v>
      </c>
      <c r="C759" s="32">
        <f t="shared" ref="C759:C822" si="149">ROUNDDOWN(_xlfn.NORM.INV(B759,$B$36,$B$40),0)</f>
        <v>161</v>
      </c>
      <c r="D759" t="str">
        <f>LOOKUP(B759,'Info Sheet'!$L$2:$L$3,'Info Sheet'!$J$2:$J$3)</f>
        <v>Non-Rainy</v>
      </c>
      <c r="E759">
        <f>IF(D759='Info Sheet'!$J$3,'Info Sheet'!$M$3,'Info Sheet'!$M$2)</f>
        <v>1</v>
      </c>
      <c r="F759">
        <f>ROUNDDOWN(IF((C759*E759)&gt;'Info Sheet'!$B$21,'Info Sheet'!$B$21,(C759*E759)),0)</f>
        <v>161</v>
      </c>
      <c r="G759">
        <f t="shared" si="140"/>
        <v>3678.8500000000004</v>
      </c>
      <c r="H759">
        <f t="shared" si="141"/>
        <v>2718.8500000000004</v>
      </c>
      <c r="M759" s="44">
        <v>706</v>
      </c>
      <c r="N759" s="32">
        <v>2.314554156557469E-2</v>
      </c>
      <c r="O759" s="32">
        <f t="shared" si="142"/>
        <v>138</v>
      </c>
      <c r="P759" t="str">
        <f>LOOKUP(N759,'Info Sheet'!$L$2:$L$3,'Info Sheet'!$J$2:$J$3)</f>
        <v>Rainy, p</v>
      </c>
      <c r="Q759">
        <f>IF(P759='Info Sheet'!$J$3,'Info Sheet'!$M$3,'Info Sheet'!$M$2)</f>
        <v>0.7</v>
      </c>
      <c r="R759">
        <f>ROUNDDOWN(IF((O759*Q759)&gt;'Info Sheet'!$B$21,'Info Sheet'!$B$21,(O759*Q759)),0)</f>
        <v>96</v>
      </c>
      <c r="S759">
        <f t="shared" si="143"/>
        <v>2193.6000000000004</v>
      </c>
      <c r="T759">
        <f t="shared" si="144"/>
        <v>1233.6000000000004</v>
      </c>
      <c r="Y759" s="44">
        <v>706</v>
      </c>
      <c r="Z759" s="32">
        <v>0.13194512947053749</v>
      </c>
      <c r="AA759" s="32">
        <f t="shared" ref="AA759:AA822" si="150">ROUNDDOWN(_xlfn.NORM.INV(Z759,$Y$36,$Y$40),0)</f>
        <v>166</v>
      </c>
      <c r="AB759" t="str">
        <f>LOOKUP(Z759,'Info Sheet'!$L$2:$L$3,'Info Sheet'!$J$2:$J$3)</f>
        <v>Rainy, p</v>
      </c>
      <c r="AC759">
        <f>IF(AB759='Info Sheet'!$J$3,'Info Sheet'!$M$3,'Info Sheet'!$M$2)</f>
        <v>0.7</v>
      </c>
      <c r="AD759">
        <f>ROUNDDOWN(IF((AA759*AC759)&gt;'Info Sheet'!$B$21,'Info Sheet'!$B$21,(AA759*AC759)),0)</f>
        <v>116</v>
      </c>
      <c r="AE759">
        <f t="shared" si="145"/>
        <v>2650.6000000000004</v>
      </c>
      <c r="AF759">
        <f t="shared" si="146"/>
        <v>1690.6000000000004</v>
      </c>
      <c r="AK759" s="44">
        <v>706</v>
      </c>
      <c r="AL759" s="51">
        <v>0.22065281</v>
      </c>
      <c r="AM759" s="32">
        <f t="shared" ref="AM759:AM822" si="151">ROUNDDOWN(_xlfn.NORM.INV(AL759,$AK$36,$AK$40),0)</f>
        <v>153</v>
      </c>
      <c r="AN759" t="str">
        <f>LOOKUP(AL759,'Info Sheet'!$L$2:$L$3,'Info Sheet'!$J$2:$J$3)</f>
        <v>Rainy, p</v>
      </c>
      <c r="AO759">
        <f>IF(AN759='Info Sheet'!$J$3,'Info Sheet'!$M$3,'Info Sheet'!$M$2)</f>
        <v>0.7</v>
      </c>
      <c r="AP759">
        <f>ROUNDDOWN(IF((AM759*AO759)&gt;'Info Sheet'!$B$21,'Info Sheet'!$B$21,(AM759*AO759)),0)</f>
        <v>107</v>
      </c>
      <c r="AQ759">
        <f t="shared" si="147"/>
        <v>2444.9500000000003</v>
      </c>
      <c r="AR759">
        <f t="shared" si="148"/>
        <v>1484.9500000000003</v>
      </c>
    </row>
    <row r="760" spans="1:44">
      <c r="A760" s="44">
        <v>707</v>
      </c>
      <c r="B760" s="32">
        <v>0.49341363548784112</v>
      </c>
      <c r="C760" s="32">
        <f t="shared" si="149"/>
        <v>155</v>
      </c>
      <c r="D760" t="str">
        <f>LOOKUP(B760,'Info Sheet'!$L$2:$L$3,'Info Sheet'!$J$2:$J$3)</f>
        <v>Non-Rainy</v>
      </c>
      <c r="E760">
        <f>IF(D760='Info Sheet'!$J$3,'Info Sheet'!$M$3,'Info Sheet'!$M$2)</f>
        <v>1</v>
      </c>
      <c r="F760">
        <f>ROUNDDOWN(IF((C760*E760)&gt;'Info Sheet'!$B$21,'Info Sheet'!$B$21,(C760*E760)),0)</f>
        <v>155</v>
      </c>
      <c r="G760">
        <f t="shared" si="140"/>
        <v>3541.75</v>
      </c>
      <c r="H760">
        <f t="shared" si="141"/>
        <v>2581.75</v>
      </c>
      <c r="M760" s="44">
        <v>707</v>
      </c>
      <c r="N760" s="32">
        <v>0.12586296498715666</v>
      </c>
      <c r="O760" s="32">
        <f t="shared" si="142"/>
        <v>152</v>
      </c>
      <c r="P760" t="str">
        <f>LOOKUP(N760,'Info Sheet'!$L$2:$L$3,'Info Sheet'!$J$2:$J$3)</f>
        <v>Rainy, p</v>
      </c>
      <c r="Q760">
        <f>IF(P760='Info Sheet'!$J$3,'Info Sheet'!$M$3,'Info Sheet'!$M$2)</f>
        <v>0.7</v>
      </c>
      <c r="R760">
        <f>ROUNDDOWN(IF((O760*Q760)&gt;'Info Sheet'!$B$21,'Info Sheet'!$B$21,(O760*Q760)),0)</f>
        <v>106</v>
      </c>
      <c r="S760">
        <f t="shared" si="143"/>
        <v>2422.1000000000004</v>
      </c>
      <c r="T760">
        <f t="shared" si="144"/>
        <v>1462.1000000000004</v>
      </c>
      <c r="Y760" s="44">
        <v>707</v>
      </c>
      <c r="Z760" s="32">
        <v>0.81933136379100524</v>
      </c>
      <c r="AA760" s="32">
        <f t="shared" si="150"/>
        <v>202</v>
      </c>
      <c r="AB760" t="str">
        <f>LOOKUP(Z760,'Info Sheet'!$L$2:$L$3,'Info Sheet'!$J$2:$J$3)</f>
        <v>Non-Rainy</v>
      </c>
      <c r="AC760">
        <f>IF(AB760='Info Sheet'!$J$3,'Info Sheet'!$M$3,'Info Sheet'!$M$2)</f>
        <v>1</v>
      </c>
      <c r="AD760">
        <f>ROUNDDOWN(IF((AA760*AC760)&gt;'Info Sheet'!$B$21,'Info Sheet'!$B$21,(AA760*AC760)),0)</f>
        <v>188</v>
      </c>
      <c r="AE760">
        <f t="shared" si="145"/>
        <v>4295.8</v>
      </c>
      <c r="AF760">
        <f t="shared" si="146"/>
        <v>3335.8</v>
      </c>
      <c r="AK760" s="44">
        <v>707</v>
      </c>
      <c r="AL760" s="51">
        <v>0.35781924999999998</v>
      </c>
      <c r="AM760" s="32">
        <f t="shared" si="151"/>
        <v>160</v>
      </c>
      <c r="AN760" t="str">
        <f>LOOKUP(AL760,'Info Sheet'!$L$2:$L$3,'Info Sheet'!$J$2:$J$3)</f>
        <v>Rainy, p</v>
      </c>
      <c r="AO760">
        <f>IF(AN760='Info Sheet'!$J$3,'Info Sheet'!$M$3,'Info Sheet'!$M$2)</f>
        <v>0.7</v>
      </c>
      <c r="AP760">
        <f>ROUNDDOWN(IF((AM760*AO760)&gt;'Info Sheet'!$B$21,'Info Sheet'!$B$21,(AM760*AO760)),0)</f>
        <v>112</v>
      </c>
      <c r="AQ760">
        <f t="shared" si="147"/>
        <v>2559.2000000000003</v>
      </c>
      <c r="AR760">
        <f t="shared" si="148"/>
        <v>1599.2000000000003</v>
      </c>
    </row>
    <row r="761" spans="1:44">
      <c r="A761" s="44">
        <v>708</v>
      </c>
      <c r="B761" s="32">
        <v>0.21817026999532996</v>
      </c>
      <c r="C761" s="32">
        <f t="shared" si="149"/>
        <v>143</v>
      </c>
      <c r="D761" t="str">
        <f>LOOKUP(B761,'Info Sheet'!$L$2:$L$3,'Info Sheet'!$J$2:$J$3)</f>
        <v>Rainy, p</v>
      </c>
      <c r="E761">
        <f>IF(D761='Info Sheet'!$J$3,'Info Sheet'!$M$3,'Info Sheet'!$M$2)</f>
        <v>0.7</v>
      </c>
      <c r="F761">
        <f>ROUNDDOWN(IF((C761*E761)&gt;'Info Sheet'!$B$21,'Info Sheet'!$B$21,(C761*E761)),0)</f>
        <v>100</v>
      </c>
      <c r="G761">
        <f t="shared" si="140"/>
        <v>2285</v>
      </c>
      <c r="H761">
        <f t="shared" si="141"/>
        <v>1325</v>
      </c>
      <c r="M761" s="44">
        <v>708</v>
      </c>
      <c r="N761" s="32">
        <v>0.86577828369845167</v>
      </c>
      <c r="O761" s="32">
        <f t="shared" si="142"/>
        <v>189</v>
      </c>
      <c r="P761" t="str">
        <f>LOOKUP(N761,'Info Sheet'!$L$2:$L$3,'Info Sheet'!$J$2:$J$3)</f>
        <v>Non-Rainy</v>
      </c>
      <c r="Q761">
        <f>IF(P761='Info Sheet'!$J$3,'Info Sheet'!$M$3,'Info Sheet'!$M$2)</f>
        <v>1</v>
      </c>
      <c r="R761">
        <f>ROUNDDOWN(IF((O761*Q761)&gt;'Info Sheet'!$B$21,'Info Sheet'!$B$21,(O761*Q761)),0)</f>
        <v>188</v>
      </c>
      <c r="S761">
        <f t="shared" si="143"/>
        <v>4295.8</v>
      </c>
      <c r="T761">
        <f t="shared" si="144"/>
        <v>3335.8</v>
      </c>
      <c r="Y761" s="44">
        <v>708</v>
      </c>
      <c r="Z761" s="32">
        <v>0.5378072640776228</v>
      </c>
      <c r="AA761" s="32">
        <f t="shared" si="150"/>
        <v>188</v>
      </c>
      <c r="AB761" t="str">
        <f>LOOKUP(Z761,'Info Sheet'!$L$2:$L$3,'Info Sheet'!$J$2:$J$3)</f>
        <v>Non-Rainy</v>
      </c>
      <c r="AC761">
        <f>IF(AB761='Info Sheet'!$J$3,'Info Sheet'!$M$3,'Info Sheet'!$M$2)</f>
        <v>1</v>
      </c>
      <c r="AD761">
        <f>ROUNDDOWN(IF((AA761*AC761)&gt;'Info Sheet'!$B$21,'Info Sheet'!$B$21,(AA761*AC761)),0)</f>
        <v>188</v>
      </c>
      <c r="AE761">
        <f t="shared" si="145"/>
        <v>4295.8</v>
      </c>
      <c r="AF761">
        <f t="shared" si="146"/>
        <v>3335.8</v>
      </c>
      <c r="AK761" s="44">
        <v>708</v>
      </c>
      <c r="AL761" s="51">
        <v>0.37355695</v>
      </c>
      <c r="AM761" s="32">
        <f t="shared" si="151"/>
        <v>161</v>
      </c>
      <c r="AN761" t="str">
        <f>LOOKUP(AL761,'Info Sheet'!$L$2:$L$3,'Info Sheet'!$J$2:$J$3)</f>
        <v>Rainy, p</v>
      </c>
      <c r="AO761">
        <f>IF(AN761='Info Sheet'!$J$3,'Info Sheet'!$M$3,'Info Sheet'!$M$2)</f>
        <v>0.7</v>
      </c>
      <c r="AP761">
        <f>ROUNDDOWN(IF((AM761*AO761)&gt;'Info Sheet'!$B$21,'Info Sheet'!$B$21,(AM761*AO761)),0)</f>
        <v>112</v>
      </c>
      <c r="AQ761">
        <f t="shared" si="147"/>
        <v>2559.2000000000003</v>
      </c>
      <c r="AR761">
        <f t="shared" si="148"/>
        <v>1599.2000000000003</v>
      </c>
    </row>
    <row r="762" spans="1:44">
      <c r="A762" s="44">
        <v>709</v>
      </c>
      <c r="B762" s="32">
        <v>0.8149281173451639</v>
      </c>
      <c r="C762" s="32">
        <f t="shared" si="149"/>
        <v>170</v>
      </c>
      <c r="D762" t="str">
        <f>LOOKUP(B762,'Info Sheet'!$L$2:$L$3,'Info Sheet'!$J$2:$J$3)</f>
        <v>Non-Rainy</v>
      </c>
      <c r="E762">
        <f>IF(D762='Info Sheet'!$J$3,'Info Sheet'!$M$3,'Info Sheet'!$M$2)</f>
        <v>1</v>
      </c>
      <c r="F762">
        <f>ROUNDDOWN(IF((C762*E762)&gt;'Info Sheet'!$B$21,'Info Sheet'!$B$21,(C762*E762)),0)</f>
        <v>170</v>
      </c>
      <c r="G762">
        <f t="shared" si="140"/>
        <v>3884.5000000000005</v>
      </c>
      <c r="H762">
        <f t="shared" si="141"/>
        <v>2924.5000000000005</v>
      </c>
      <c r="M762" s="44">
        <v>709</v>
      </c>
      <c r="N762" s="32">
        <v>0.50206155326232893</v>
      </c>
      <c r="O762" s="32">
        <f t="shared" si="142"/>
        <v>171</v>
      </c>
      <c r="P762" t="str">
        <f>LOOKUP(N762,'Info Sheet'!$L$2:$L$3,'Info Sheet'!$J$2:$J$3)</f>
        <v>Non-Rainy</v>
      </c>
      <c r="Q762">
        <f>IF(P762='Info Sheet'!$J$3,'Info Sheet'!$M$3,'Info Sheet'!$M$2)</f>
        <v>1</v>
      </c>
      <c r="R762">
        <f>ROUNDDOWN(IF((O762*Q762)&gt;'Info Sheet'!$B$21,'Info Sheet'!$B$21,(O762*Q762)),0)</f>
        <v>171</v>
      </c>
      <c r="S762">
        <f t="shared" si="143"/>
        <v>3907.3500000000004</v>
      </c>
      <c r="T762">
        <f t="shared" si="144"/>
        <v>2947.3500000000004</v>
      </c>
      <c r="Y762" s="44">
        <v>709</v>
      </c>
      <c r="Z762" s="32">
        <v>0.46823697911489204</v>
      </c>
      <c r="AA762" s="32">
        <f t="shared" si="150"/>
        <v>184</v>
      </c>
      <c r="AB762" t="str">
        <f>LOOKUP(Z762,'Info Sheet'!$L$2:$L$3,'Info Sheet'!$J$2:$J$3)</f>
        <v>Non-Rainy</v>
      </c>
      <c r="AC762">
        <f>IF(AB762='Info Sheet'!$J$3,'Info Sheet'!$M$3,'Info Sheet'!$M$2)</f>
        <v>1</v>
      </c>
      <c r="AD762">
        <f>ROUNDDOWN(IF((AA762*AC762)&gt;'Info Sheet'!$B$21,'Info Sheet'!$B$21,(AA762*AC762)),0)</f>
        <v>184</v>
      </c>
      <c r="AE762">
        <f t="shared" si="145"/>
        <v>4204.4000000000005</v>
      </c>
      <c r="AF762">
        <f t="shared" si="146"/>
        <v>3244.4000000000005</v>
      </c>
      <c r="AK762" s="44">
        <v>709</v>
      </c>
      <c r="AL762" s="51">
        <v>2.9780089999999999E-2</v>
      </c>
      <c r="AM762" s="32">
        <f t="shared" si="151"/>
        <v>135</v>
      </c>
      <c r="AN762" t="str">
        <f>LOOKUP(AL762,'Info Sheet'!$L$2:$L$3,'Info Sheet'!$J$2:$J$3)</f>
        <v>Rainy, p</v>
      </c>
      <c r="AO762">
        <f>IF(AN762='Info Sheet'!$J$3,'Info Sheet'!$M$3,'Info Sheet'!$M$2)</f>
        <v>0.7</v>
      </c>
      <c r="AP762">
        <f>ROUNDDOWN(IF((AM762*AO762)&gt;'Info Sheet'!$B$21,'Info Sheet'!$B$21,(AM762*AO762)),0)</f>
        <v>94</v>
      </c>
      <c r="AQ762">
        <f t="shared" si="147"/>
        <v>2147.9</v>
      </c>
      <c r="AR762">
        <f t="shared" si="148"/>
        <v>1187.9000000000001</v>
      </c>
    </row>
    <row r="763" spans="1:44">
      <c r="A763" s="44">
        <v>710</v>
      </c>
      <c r="B763" s="32">
        <v>1.5792950104600023E-2</v>
      </c>
      <c r="C763" s="32">
        <f t="shared" si="149"/>
        <v>121</v>
      </c>
      <c r="D763" t="str">
        <f>LOOKUP(B763,'Info Sheet'!$L$2:$L$3,'Info Sheet'!$J$2:$J$3)</f>
        <v>Rainy, p</v>
      </c>
      <c r="E763">
        <f>IF(D763='Info Sheet'!$J$3,'Info Sheet'!$M$3,'Info Sheet'!$M$2)</f>
        <v>0.7</v>
      </c>
      <c r="F763">
        <f>ROUNDDOWN(IF((C763*E763)&gt;'Info Sheet'!$B$21,'Info Sheet'!$B$21,(C763*E763)),0)</f>
        <v>84</v>
      </c>
      <c r="G763">
        <f t="shared" si="140"/>
        <v>1919.4</v>
      </c>
      <c r="H763">
        <f t="shared" si="141"/>
        <v>959.40000000000009</v>
      </c>
      <c r="M763" s="44">
        <v>710</v>
      </c>
      <c r="N763" s="32">
        <v>0.18028342798541752</v>
      </c>
      <c r="O763" s="32">
        <f t="shared" si="142"/>
        <v>156</v>
      </c>
      <c r="P763" t="str">
        <f>LOOKUP(N763,'Info Sheet'!$L$2:$L$3,'Info Sheet'!$J$2:$J$3)</f>
        <v>Rainy, p</v>
      </c>
      <c r="Q763">
        <f>IF(P763='Info Sheet'!$J$3,'Info Sheet'!$M$3,'Info Sheet'!$M$2)</f>
        <v>0.7</v>
      </c>
      <c r="R763">
        <f>ROUNDDOWN(IF((O763*Q763)&gt;'Info Sheet'!$B$21,'Info Sheet'!$B$21,(O763*Q763)),0)</f>
        <v>109</v>
      </c>
      <c r="S763">
        <f t="shared" si="143"/>
        <v>2490.65</v>
      </c>
      <c r="T763">
        <f t="shared" si="144"/>
        <v>1530.65</v>
      </c>
      <c r="Y763" s="44">
        <v>710</v>
      </c>
      <c r="Z763" s="32">
        <v>0.76686457317102363</v>
      </c>
      <c r="AA763" s="32">
        <f t="shared" si="150"/>
        <v>199</v>
      </c>
      <c r="AB763" t="str">
        <f>LOOKUP(Z763,'Info Sheet'!$L$2:$L$3,'Info Sheet'!$J$2:$J$3)</f>
        <v>Non-Rainy</v>
      </c>
      <c r="AC763">
        <f>IF(AB763='Info Sheet'!$J$3,'Info Sheet'!$M$3,'Info Sheet'!$M$2)</f>
        <v>1</v>
      </c>
      <c r="AD763">
        <f>ROUNDDOWN(IF((AA763*AC763)&gt;'Info Sheet'!$B$21,'Info Sheet'!$B$21,(AA763*AC763)),0)</f>
        <v>188</v>
      </c>
      <c r="AE763">
        <f t="shared" si="145"/>
        <v>4295.8</v>
      </c>
      <c r="AF763">
        <f t="shared" si="146"/>
        <v>3335.8</v>
      </c>
      <c r="AK763" s="44">
        <v>710</v>
      </c>
      <c r="AL763" s="51">
        <v>0.51643404000000004</v>
      </c>
      <c r="AM763" s="32">
        <f t="shared" si="151"/>
        <v>167</v>
      </c>
      <c r="AN763" t="str">
        <f>LOOKUP(AL763,'Info Sheet'!$L$2:$L$3,'Info Sheet'!$J$2:$J$3)</f>
        <v>Non-Rainy</v>
      </c>
      <c r="AO763">
        <f>IF(AN763='Info Sheet'!$J$3,'Info Sheet'!$M$3,'Info Sheet'!$M$2)</f>
        <v>1</v>
      </c>
      <c r="AP763">
        <f>ROUNDDOWN(IF((AM763*AO763)&gt;'Info Sheet'!$B$21,'Info Sheet'!$B$21,(AM763*AO763)),0)</f>
        <v>167</v>
      </c>
      <c r="AQ763">
        <f t="shared" si="147"/>
        <v>3815.9500000000003</v>
      </c>
      <c r="AR763">
        <f t="shared" si="148"/>
        <v>2855.9500000000003</v>
      </c>
    </row>
    <row r="764" spans="1:44">
      <c r="A764" s="44">
        <v>711</v>
      </c>
      <c r="B764" s="32">
        <v>0.26571135387875522</v>
      </c>
      <c r="C764" s="32">
        <f t="shared" si="149"/>
        <v>145</v>
      </c>
      <c r="D764" t="str">
        <f>LOOKUP(B764,'Info Sheet'!$L$2:$L$3,'Info Sheet'!$J$2:$J$3)</f>
        <v>Rainy, p</v>
      </c>
      <c r="E764">
        <f>IF(D764='Info Sheet'!$J$3,'Info Sheet'!$M$3,'Info Sheet'!$M$2)</f>
        <v>0.7</v>
      </c>
      <c r="F764">
        <f>ROUNDDOWN(IF((C764*E764)&gt;'Info Sheet'!$B$21,'Info Sheet'!$B$21,(C764*E764)),0)</f>
        <v>101</v>
      </c>
      <c r="G764">
        <f t="shared" si="140"/>
        <v>2307.8500000000004</v>
      </c>
      <c r="H764">
        <f t="shared" si="141"/>
        <v>1347.8500000000004</v>
      </c>
      <c r="M764" s="44">
        <v>711</v>
      </c>
      <c r="N764" s="32">
        <v>0.1123203190928419</v>
      </c>
      <c r="O764" s="32">
        <f t="shared" si="142"/>
        <v>151</v>
      </c>
      <c r="P764" t="str">
        <f>LOOKUP(N764,'Info Sheet'!$L$2:$L$3,'Info Sheet'!$J$2:$J$3)</f>
        <v>Rainy, p</v>
      </c>
      <c r="Q764">
        <f>IF(P764='Info Sheet'!$J$3,'Info Sheet'!$M$3,'Info Sheet'!$M$2)</f>
        <v>0.7</v>
      </c>
      <c r="R764">
        <f>ROUNDDOWN(IF((O764*Q764)&gt;'Info Sheet'!$B$21,'Info Sheet'!$B$21,(O764*Q764)),0)</f>
        <v>105</v>
      </c>
      <c r="S764">
        <f t="shared" si="143"/>
        <v>2399.25</v>
      </c>
      <c r="T764">
        <f t="shared" si="144"/>
        <v>1439.25</v>
      </c>
      <c r="Y764" s="44">
        <v>711</v>
      </c>
      <c r="Z764" s="32">
        <v>0.13272955732035252</v>
      </c>
      <c r="AA764" s="32">
        <f t="shared" si="150"/>
        <v>166</v>
      </c>
      <c r="AB764" t="str">
        <f>LOOKUP(Z764,'Info Sheet'!$L$2:$L$3,'Info Sheet'!$J$2:$J$3)</f>
        <v>Rainy, p</v>
      </c>
      <c r="AC764">
        <f>IF(AB764='Info Sheet'!$J$3,'Info Sheet'!$M$3,'Info Sheet'!$M$2)</f>
        <v>0.7</v>
      </c>
      <c r="AD764">
        <f>ROUNDDOWN(IF((AA764*AC764)&gt;'Info Sheet'!$B$21,'Info Sheet'!$B$21,(AA764*AC764)),0)</f>
        <v>116</v>
      </c>
      <c r="AE764">
        <f t="shared" si="145"/>
        <v>2650.6000000000004</v>
      </c>
      <c r="AF764">
        <f t="shared" si="146"/>
        <v>1690.6000000000004</v>
      </c>
      <c r="AK764" s="44">
        <v>711</v>
      </c>
      <c r="AL764" s="51">
        <v>0.75082592000000004</v>
      </c>
      <c r="AM764" s="32">
        <f t="shared" si="151"/>
        <v>177</v>
      </c>
      <c r="AN764" t="str">
        <f>LOOKUP(AL764,'Info Sheet'!$L$2:$L$3,'Info Sheet'!$J$2:$J$3)</f>
        <v>Non-Rainy</v>
      </c>
      <c r="AO764">
        <f>IF(AN764='Info Sheet'!$J$3,'Info Sheet'!$M$3,'Info Sheet'!$M$2)</f>
        <v>1</v>
      </c>
      <c r="AP764">
        <f>ROUNDDOWN(IF((AM764*AO764)&gt;'Info Sheet'!$B$21,'Info Sheet'!$B$21,(AM764*AO764)),0)</f>
        <v>177</v>
      </c>
      <c r="AQ764">
        <f t="shared" si="147"/>
        <v>4044.4500000000003</v>
      </c>
      <c r="AR764">
        <f t="shared" si="148"/>
        <v>3084.4500000000003</v>
      </c>
    </row>
    <row r="765" spans="1:44">
      <c r="A765" s="44">
        <v>712</v>
      </c>
      <c r="B765" s="32">
        <v>6.2619087823308828E-2</v>
      </c>
      <c r="C765" s="32">
        <f t="shared" si="149"/>
        <v>131</v>
      </c>
      <c r="D765" t="str">
        <f>LOOKUP(B765,'Info Sheet'!$L$2:$L$3,'Info Sheet'!$J$2:$J$3)</f>
        <v>Rainy, p</v>
      </c>
      <c r="E765">
        <f>IF(D765='Info Sheet'!$J$3,'Info Sheet'!$M$3,'Info Sheet'!$M$2)</f>
        <v>0.7</v>
      </c>
      <c r="F765">
        <f>ROUNDDOWN(IF((C765*E765)&gt;'Info Sheet'!$B$21,'Info Sheet'!$B$21,(C765*E765)),0)</f>
        <v>91</v>
      </c>
      <c r="G765">
        <f t="shared" si="140"/>
        <v>2079.35</v>
      </c>
      <c r="H765">
        <f t="shared" si="141"/>
        <v>1119.3499999999999</v>
      </c>
      <c r="M765" s="44">
        <v>712</v>
      </c>
      <c r="N765" s="32">
        <v>0.47370672195949592</v>
      </c>
      <c r="O765" s="32">
        <f t="shared" si="142"/>
        <v>170</v>
      </c>
      <c r="P765" t="str">
        <f>LOOKUP(N765,'Info Sheet'!$L$2:$L$3,'Info Sheet'!$J$2:$J$3)</f>
        <v>Non-Rainy</v>
      </c>
      <c r="Q765">
        <f>IF(P765='Info Sheet'!$J$3,'Info Sheet'!$M$3,'Info Sheet'!$M$2)</f>
        <v>1</v>
      </c>
      <c r="R765">
        <f>ROUNDDOWN(IF((O765*Q765)&gt;'Info Sheet'!$B$21,'Info Sheet'!$B$21,(O765*Q765)),0)</f>
        <v>170</v>
      </c>
      <c r="S765">
        <f t="shared" si="143"/>
        <v>3884.5000000000005</v>
      </c>
      <c r="T765">
        <f t="shared" si="144"/>
        <v>2924.5000000000005</v>
      </c>
      <c r="Y765" s="44">
        <v>712</v>
      </c>
      <c r="Z765" s="32">
        <v>0.75944513663381696</v>
      </c>
      <c r="AA765" s="32">
        <f t="shared" si="150"/>
        <v>198</v>
      </c>
      <c r="AB765" t="str">
        <f>LOOKUP(Z765,'Info Sheet'!$L$2:$L$3,'Info Sheet'!$J$2:$J$3)</f>
        <v>Non-Rainy</v>
      </c>
      <c r="AC765">
        <f>IF(AB765='Info Sheet'!$J$3,'Info Sheet'!$M$3,'Info Sheet'!$M$2)</f>
        <v>1</v>
      </c>
      <c r="AD765">
        <f>ROUNDDOWN(IF((AA765*AC765)&gt;'Info Sheet'!$B$21,'Info Sheet'!$B$21,(AA765*AC765)),0)</f>
        <v>188</v>
      </c>
      <c r="AE765">
        <f t="shared" si="145"/>
        <v>4295.8</v>
      </c>
      <c r="AF765">
        <f t="shared" si="146"/>
        <v>3335.8</v>
      </c>
      <c r="AK765" s="44">
        <v>712</v>
      </c>
      <c r="AL765" s="51">
        <v>0.38856374999999999</v>
      </c>
      <c r="AM765" s="32">
        <f t="shared" si="151"/>
        <v>161</v>
      </c>
      <c r="AN765" t="str">
        <f>LOOKUP(AL765,'Info Sheet'!$L$2:$L$3,'Info Sheet'!$J$2:$J$3)</f>
        <v>Rainy, p</v>
      </c>
      <c r="AO765">
        <f>IF(AN765='Info Sheet'!$J$3,'Info Sheet'!$M$3,'Info Sheet'!$M$2)</f>
        <v>0.7</v>
      </c>
      <c r="AP765">
        <f>ROUNDDOWN(IF((AM765*AO765)&gt;'Info Sheet'!$B$21,'Info Sheet'!$B$21,(AM765*AO765)),0)</f>
        <v>112</v>
      </c>
      <c r="AQ765">
        <f t="shared" si="147"/>
        <v>2559.2000000000003</v>
      </c>
      <c r="AR765">
        <f t="shared" si="148"/>
        <v>1599.2000000000003</v>
      </c>
    </row>
    <row r="766" spans="1:44">
      <c r="A766" s="44">
        <v>713</v>
      </c>
      <c r="B766" s="32">
        <v>0.58568309971962429</v>
      </c>
      <c r="C766" s="32">
        <f t="shared" si="149"/>
        <v>159</v>
      </c>
      <c r="D766" t="str">
        <f>LOOKUP(B766,'Info Sheet'!$L$2:$L$3,'Info Sheet'!$J$2:$J$3)</f>
        <v>Non-Rainy</v>
      </c>
      <c r="E766">
        <f>IF(D766='Info Sheet'!$J$3,'Info Sheet'!$M$3,'Info Sheet'!$M$2)</f>
        <v>1</v>
      </c>
      <c r="F766">
        <f>ROUNDDOWN(IF((C766*E766)&gt;'Info Sheet'!$B$21,'Info Sheet'!$B$21,(C766*E766)),0)</f>
        <v>159</v>
      </c>
      <c r="G766">
        <f t="shared" si="140"/>
        <v>3633.15</v>
      </c>
      <c r="H766">
        <f t="shared" si="141"/>
        <v>2673.15</v>
      </c>
      <c r="M766" s="44">
        <v>713</v>
      </c>
      <c r="N766" s="32">
        <v>0.54582040810420096</v>
      </c>
      <c r="O766" s="32">
        <f t="shared" si="142"/>
        <v>173</v>
      </c>
      <c r="P766" t="str">
        <f>LOOKUP(N766,'Info Sheet'!$L$2:$L$3,'Info Sheet'!$J$2:$J$3)</f>
        <v>Non-Rainy</v>
      </c>
      <c r="Q766">
        <f>IF(P766='Info Sheet'!$J$3,'Info Sheet'!$M$3,'Info Sheet'!$M$2)</f>
        <v>1</v>
      </c>
      <c r="R766">
        <f>ROUNDDOWN(IF((O766*Q766)&gt;'Info Sheet'!$B$21,'Info Sheet'!$B$21,(O766*Q766)),0)</f>
        <v>173</v>
      </c>
      <c r="S766">
        <f t="shared" si="143"/>
        <v>3953.05</v>
      </c>
      <c r="T766">
        <f t="shared" si="144"/>
        <v>2993.05</v>
      </c>
      <c r="Y766" s="44">
        <v>713</v>
      </c>
      <c r="Z766" s="32">
        <v>1.6120788887117321E-2</v>
      </c>
      <c r="AA766" s="32">
        <f t="shared" si="150"/>
        <v>148</v>
      </c>
      <c r="AB766" t="str">
        <f>LOOKUP(Z766,'Info Sheet'!$L$2:$L$3,'Info Sheet'!$J$2:$J$3)</f>
        <v>Rainy, p</v>
      </c>
      <c r="AC766">
        <f>IF(AB766='Info Sheet'!$J$3,'Info Sheet'!$M$3,'Info Sheet'!$M$2)</f>
        <v>0.7</v>
      </c>
      <c r="AD766">
        <f>ROUNDDOWN(IF((AA766*AC766)&gt;'Info Sheet'!$B$21,'Info Sheet'!$B$21,(AA766*AC766)),0)</f>
        <v>103</v>
      </c>
      <c r="AE766">
        <f t="shared" si="145"/>
        <v>2353.5500000000002</v>
      </c>
      <c r="AF766">
        <f t="shared" si="146"/>
        <v>1393.5500000000002</v>
      </c>
      <c r="AK766" s="44">
        <v>713</v>
      </c>
      <c r="AL766" s="51">
        <v>0.11614236999999999</v>
      </c>
      <c r="AM766" s="32">
        <f t="shared" si="151"/>
        <v>146</v>
      </c>
      <c r="AN766" t="str">
        <f>LOOKUP(AL766,'Info Sheet'!$L$2:$L$3,'Info Sheet'!$J$2:$J$3)</f>
        <v>Rainy, p</v>
      </c>
      <c r="AO766">
        <f>IF(AN766='Info Sheet'!$J$3,'Info Sheet'!$M$3,'Info Sheet'!$M$2)</f>
        <v>0.7</v>
      </c>
      <c r="AP766">
        <f>ROUNDDOWN(IF((AM766*AO766)&gt;'Info Sheet'!$B$21,'Info Sheet'!$B$21,(AM766*AO766)),0)</f>
        <v>102</v>
      </c>
      <c r="AQ766">
        <f t="shared" si="147"/>
        <v>2330.7000000000003</v>
      </c>
      <c r="AR766">
        <f t="shared" si="148"/>
        <v>1370.7000000000003</v>
      </c>
    </row>
    <row r="767" spans="1:44">
      <c r="A767" s="44">
        <v>714</v>
      </c>
      <c r="B767" s="32">
        <v>0.28954637770590774</v>
      </c>
      <c r="C767" s="32">
        <f t="shared" si="149"/>
        <v>147</v>
      </c>
      <c r="D767" t="str">
        <f>LOOKUP(B767,'Info Sheet'!$L$2:$L$3,'Info Sheet'!$J$2:$J$3)</f>
        <v>Rainy, p</v>
      </c>
      <c r="E767">
        <f>IF(D767='Info Sheet'!$J$3,'Info Sheet'!$M$3,'Info Sheet'!$M$2)</f>
        <v>0.7</v>
      </c>
      <c r="F767">
        <f>ROUNDDOWN(IF((C767*E767)&gt;'Info Sheet'!$B$21,'Info Sheet'!$B$21,(C767*E767)),0)</f>
        <v>102</v>
      </c>
      <c r="G767">
        <f t="shared" si="140"/>
        <v>2330.7000000000003</v>
      </c>
      <c r="H767">
        <f t="shared" si="141"/>
        <v>1370.7000000000003</v>
      </c>
      <c r="M767" s="44">
        <v>714</v>
      </c>
      <c r="N767" s="32">
        <v>0.14653877617452238</v>
      </c>
      <c r="O767" s="32">
        <f t="shared" si="142"/>
        <v>153</v>
      </c>
      <c r="P767" t="str">
        <f>LOOKUP(N767,'Info Sheet'!$L$2:$L$3,'Info Sheet'!$J$2:$J$3)</f>
        <v>Rainy, p</v>
      </c>
      <c r="Q767">
        <f>IF(P767='Info Sheet'!$J$3,'Info Sheet'!$M$3,'Info Sheet'!$M$2)</f>
        <v>0.7</v>
      </c>
      <c r="R767">
        <f>ROUNDDOWN(IF((O767*Q767)&gt;'Info Sheet'!$B$21,'Info Sheet'!$B$21,(O767*Q767)),0)</f>
        <v>107</v>
      </c>
      <c r="S767">
        <f t="shared" si="143"/>
        <v>2444.9500000000003</v>
      </c>
      <c r="T767">
        <f t="shared" si="144"/>
        <v>1484.9500000000003</v>
      </c>
      <c r="Y767" s="44">
        <v>714</v>
      </c>
      <c r="Z767" s="32">
        <v>0.56533232228625807</v>
      </c>
      <c r="AA767" s="32">
        <f t="shared" si="150"/>
        <v>189</v>
      </c>
      <c r="AB767" t="str">
        <f>LOOKUP(Z767,'Info Sheet'!$L$2:$L$3,'Info Sheet'!$J$2:$J$3)</f>
        <v>Non-Rainy</v>
      </c>
      <c r="AC767">
        <f>IF(AB767='Info Sheet'!$J$3,'Info Sheet'!$M$3,'Info Sheet'!$M$2)</f>
        <v>1</v>
      </c>
      <c r="AD767">
        <f>ROUNDDOWN(IF((AA767*AC767)&gt;'Info Sheet'!$B$21,'Info Sheet'!$B$21,(AA767*AC767)),0)</f>
        <v>188</v>
      </c>
      <c r="AE767">
        <f t="shared" si="145"/>
        <v>4295.8</v>
      </c>
      <c r="AF767">
        <f t="shared" si="146"/>
        <v>3335.8</v>
      </c>
      <c r="AK767" s="44">
        <v>714</v>
      </c>
      <c r="AL767" s="51">
        <v>0.78740697000000004</v>
      </c>
      <c r="AM767" s="32">
        <f t="shared" si="151"/>
        <v>179</v>
      </c>
      <c r="AN767" t="str">
        <f>LOOKUP(AL767,'Info Sheet'!$L$2:$L$3,'Info Sheet'!$J$2:$J$3)</f>
        <v>Non-Rainy</v>
      </c>
      <c r="AO767">
        <f>IF(AN767='Info Sheet'!$J$3,'Info Sheet'!$M$3,'Info Sheet'!$M$2)</f>
        <v>1</v>
      </c>
      <c r="AP767">
        <f>ROUNDDOWN(IF((AM767*AO767)&gt;'Info Sheet'!$B$21,'Info Sheet'!$B$21,(AM767*AO767)),0)</f>
        <v>179</v>
      </c>
      <c r="AQ767">
        <f t="shared" si="147"/>
        <v>4090.15</v>
      </c>
      <c r="AR767">
        <f t="shared" si="148"/>
        <v>3130.15</v>
      </c>
    </row>
    <row r="768" spans="1:44">
      <c r="A768" s="44">
        <v>715</v>
      </c>
      <c r="B768" s="32">
        <v>0.39340428430465157</v>
      </c>
      <c r="C768" s="32">
        <f t="shared" si="149"/>
        <v>151</v>
      </c>
      <c r="D768" t="str">
        <f>LOOKUP(B768,'Info Sheet'!$L$2:$L$3,'Info Sheet'!$J$2:$J$3)</f>
        <v>Rainy, p</v>
      </c>
      <c r="E768">
        <f>IF(D768='Info Sheet'!$J$3,'Info Sheet'!$M$3,'Info Sheet'!$M$2)</f>
        <v>0.7</v>
      </c>
      <c r="F768">
        <f>ROUNDDOWN(IF((C768*E768)&gt;'Info Sheet'!$B$21,'Info Sheet'!$B$21,(C768*E768)),0)</f>
        <v>105</v>
      </c>
      <c r="G768">
        <f t="shared" ref="G768:G831" si="152">F768*$J$47</f>
        <v>2399.25</v>
      </c>
      <c r="H768">
        <f t="shared" si="141"/>
        <v>1439.25</v>
      </c>
      <c r="M768" s="44">
        <v>715</v>
      </c>
      <c r="N768" s="32">
        <v>0.25870358037125929</v>
      </c>
      <c r="O768" s="32">
        <f t="shared" si="142"/>
        <v>160</v>
      </c>
      <c r="P768" t="str">
        <f>LOOKUP(N768,'Info Sheet'!$L$2:$L$3,'Info Sheet'!$J$2:$J$3)</f>
        <v>Rainy, p</v>
      </c>
      <c r="Q768">
        <f>IF(P768='Info Sheet'!$J$3,'Info Sheet'!$M$3,'Info Sheet'!$M$2)</f>
        <v>0.7</v>
      </c>
      <c r="R768">
        <f>ROUNDDOWN(IF((O768*Q768)&gt;'Info Sheet'!$B$21,'Info Sheet'!$B$21,(O768*Q768)),0)</f>
        <v>112</v>
      </c>
      <c r="S768">
        <f t="shared" si="143"/>
        <v>2559.2000000000003</v>
      </c>
      <c r="T768">
        <f t="shared" si="144"/>
        <v>1599.2000000000003</v>
      </c>
      <c r="Y768" s="44">
        <v>715</v>
      </c>
      <c r="Z768" s="32">
        <v>0.59321159753782704</v>
      </c>
      <c r="AA768" s="32">
        <f t="shared" si="150"/>
        <v>190</v>
      </c>
      <c r="AB768" t="str">
        <f>LOOKUP(Z768,'Info Sheet'!$L$2:$L$3,'Info Sheet'!$J$2:$J$3)</f>
        <v>Non-Rainy</v>
      </c>
      <c r="AC768">
        <f>IF(AB768='Info Sheet'!$J$3,'Info Sheet'!$M$3,'Info Sheet'!$M$2)</f>
        <v>1</v>
      </c>
      <c r="AD768">
        <f>ROUNDDOWN(IF((AA768*AC768)&gt;'Info Sheet'!$B$21,'Info Sheet'!$B$21,(AA768*AC768)),0)</f>
        <v>188</v>
      </c>
      <c r="AE768">
        <f t="shared" si="145"/>
        <v>4295.8</v>
      </c>
      <c r="AF768">
        <f t="shared" si="146"/>
        <v>3335.8</v>
      </c>
      <c r="AK768" s="44">
        <v>715</v>
      </c>
      <c r="AL768" s="51">
        <v>0.36414477000000001</v>
      </c>
      <c r="AM768" s="32">
        <f t="shared" si="151"/>
        <v>160</v>
      </c>
      <c r="AN768" t="str">
        <f>LOOKUP(AL768,'Info Sheet'!$L$2:$L$3,'Info Sheet'!$J$2:$J$3)</f>
        <v>Rainy, p</v>
      </c>
      <c r="AO768">
        <f>IF(AN768='Info Sheet'!$J$3,'Info Sheet'!$M$3,'Info Sheet'!$M$2)</f>
        <v>0.7</v>
      </c>
      <c r="AP768">
        <f>ROUNDDOWN(IF((AM768*AO768)&gt;'Info Sheet'!$B$21,'Info Sheet'!$B$21,(AM768*AO768)),0)</f>
        <v>112</v>
      </c>
      <c r="AQ768">
        <f t="shared" si="147"/>
        <v>2559.2000000000003</v>
      </c>
      <c r="AR768">
        <f t="shared" si="148"/>
        <v>1599.2000000000003</v>
      </c>
    </row>
    <row r="769" spans="1:44">
      <c r="A769" s="44">
        <v>716</v>
      </c>
      <c r="B769" s="32">
        <v>0.67228049269724199</v>
      </c>
      <c r="C769" s="32">
        <f t="shared" si="149"/>
        <v>163</v>
      </c>
      <c r="D769" t="str">
        <f>LOOKUP(B769,'Info Sheet'!$L$2:$L$3,'Info Sheet'!$J$2:$J$3)</f>
        <v>Non-Rainy</v>
      </c>
      <c r="E769">
        <f>IF(D769='Info Sheet'!$J$3,'Info Sheet'!$M$3,'Info Sheet'!$M$2)</f>
        <v>1</v>
      </c>
      <c r="F769">
        <f>ROUNDDOWN(IF((C769*E769)&gt;'Info Sheet'!$B$21,'Info Sheet'!$B$21,(C769*E769)),0)</f>
        <v>163</v>
      </c>
      <c r="G769">
        <f t="shared" si="152"/>
        <v>3724.55</v>
      </c>
      <c r="H769">
        <f t="shared" si="141"/>
        <v>2764.55</v>
      </c>
      <c r="M769" s="44">
        <v>716</v>
      </c>
      <c r="N769" s="32">
        <v>0.99165477766201571</v>
      </c>
      <c r="O769" s="32">
        <f t="shared" si="142"/>
        <v>210</v>
      </c>
      <c r="P769" t="str">
        <f>LOOKUP(N769,'Info Sheet'!$L$2:$L$3,'Info Sheet'!$J$2:$J$3)</f>
        <v>Non-Rainy</v>
      </c>
      <c r="Q769">
        <f>IF(P769='Info Sheet'!$J$3,'Info Sheet'!$M$3,'Info Sheet'!$M$2)</f>
        <v>1</v>
      </c>
      <c r="R769">
        <f>ROUNDDOWN(IF((O769*Q769)&gt;'Info Sheet'!$B$21,'Info Sheet'!$B$21,(O769*Q769)),0)</f>
        <v>188</v>
      </c>
      <c r="S769">
        <f t="shared" si="143"/>
        <v>4295.8</v>
      </c>
      <c r="T769">
        <f t="shared" si="144"/>
        <v>3335.8</v>
      </c>
      <c r="Y769" s="44">
        <v>716</v>
      </c>
      <c r="Z769" s="32">
        <v>0.96210378738651581</v>
      </c>
      <c r="AA769" s="32">
        <f t="shared" si="150"/>
        <v>217</v>
      </c>
      <c r="AB769" t="str">
        <f>LOOKUP(Z769,'Info Sheet'!$L$2:$L$3,'Info Sheet'!$J$2:$J$3)</f>
        <v>Non-Rainy</v>
      </c>
      <c r="AC769">
        <f>IF(AB769='Info Sheet'!$J$3,'Info Sheet'!$M$3,'Info Sheet'!$M$2)</f>
        <v>1</v>
      </c>
      <c r="AD769">
        <f>ROUNDDOWN(IF((AA769*AC769)&gt;'Info Sheet'!$B$21,'Info Sheet'!$B$21,(AA769*AC769)),0)</f>
        <v>188</v>
      </c>
      <c r="AE769">
        <f t="shared" si="145"/>
        <v>4295.8</v>
      </c>
      <c r="AF769">
        <f t="shared" si="146"/>
        <v>3335.8</v>
      </c>
      <c r="AK769" s="44">
        <v>716</v>
      </c>
      <c r="AL769" s="51">
        <v>0.18803515000000001</v>
      </c>
      <c r="AM769" s="32">
        <f t="shared" si="151"/>
        <v>151</v>
      </c>
      <c r="AN769" t="str">
        <f>LOOKUP(AL769,'Info Sheet'!$L$2:$L$3,'Info Sheet'!$J$2:$J$3)</f>
        <v>Rainy, p</v>
      </c>
      <c r="AO769">
        <f>IF(AN769='Info Sheet'!$J$3,'Info Sheet'!$M$3,'Info Sheet'!$M$2)</f>
        <v>0.7</v>
      </c>
      <c r="AP769">
        <f>ROUNDDOWN(IF((AM769*AO769)&gt;'Info Sheet'!$B$21,'Info Sheet'!$B$21,(AM769*AO769)),0)</f>
        <v>105</v>
      </c>
      <c r="AQ769">
        <f t="shared" si="147"/>
        <v>2399.25</v>
      </c>
      <c r="AR769">
        <f t="shared" si="148"/>
        <v>1439.25</v>
      </c>
    </row>
    <row r="770" spans="1:44">
      <c r="A770" s="44">
        <v>717</v>
      </c>
      <c r="B770" s="32">
        <v>0.26326605890594645</v>
      </c>
      <c r="C770" s="32">
        <f t="shared" si="149"/>
        <v>145</v>
      </c>
      <c r="D770" t="str">
        <f>LOOKUP(B770,'Info Sheet'!$L$2:$L$3,'Info Sheet'!$J$2:$J$3)</f>
        <v>Rainy, p</v>
      </c>
      <c r="E770">
        <f>IF(D770='Info Sheet'!$J$3,'Info Sheet'!$M$3,'Info Sheet'!$M$2)</f>
        <v>0.7</v>
      </c>
      <c r="F770">
        <f>ROUNDDOWN(IF((C770*E770)&gt;'Info Sheet'!$B$21,'Info Sheet'!$B$21,(C770*E770)),0)</f>
        <v>101</v>
      </c>
      <c r="G770">
        <f t="shared" si="152"/>
        <v>2307.8500000000004</v>
      </c>
      <c r="H770">
        <f t="shared" si="141"/>
        <v>1347.8500000000004</v>
      </c>
      <c r="M770" s="44">
        <v>717</v>
      </c>
      <c r="N770" s="32">
        <v>4.7622254075002091E-2</v>
      </c>
      <c r="O770" s="32">
        <f t="shared" si="142"/>
        <v>143</v>
      </c>
      <c r="P770" t="str">
        <f>LOOKUP(N770,'Info Sheet'!$L$2:$L$3,'Info Sheet'!$J$2:$J$3)</f>
        <v>Rainy, p</v>
      </c>
      <c r="Q770">
        <f>IF(P770='Info Sheet'!$J$3,'Info Sheet'!$M$3,'Info Sheet'!$M$2)</f>
        <v>0.7</v>
      </c>
      <c r="R770">
        <f>ROUNDDOWN(IF((O770*Q770)&gt;'Info Sheet'!$B$21,'Info Sheet'!$B$21,(O770*Q770)),0)</f>
        <v>100</v>
      </c>
      <c r="S770">
        <f t="shared" si="143"/>
        <v>2285</v>
      </c>
      <c r="T770">
        <f t="shared" si="144"/>
        <v>1325</v>
      </c>
      <c r="Y770" s="44">
        <v>717</v>
      </c>
      <c r="Z770" s="32">
        <v>0.34238364066611005</v>
      </c>
      <c r="AA770" s="32">
        <f t="shared" si="150"/>
        <v>179</v>
      </c>
      <c r="AB770" t="str">
        <f>LOOKUP(Z770,'Info Sheet'!$L$2:$L$3,'Info Sheet'!$J$2:$J$3)</f>
        <v>Rainy, p</v>
      </c>
      <c r="AC770">
        <f>IF(AB770='Info Sheet'!$J$3,'Info Sheet'!$M$3,'Info Sheet'!$M$2)</f>
        <v>0.7</v>
      </c>
      <c r="AD770">
        <f>ROUNDDOWN(IF((AA770*AC770)&gt;'Info Sheet'!$B$21,'Info Sheet'!$B$21,(AA770*AC770)),0)</f>
        <v>125</v>
      </c>
      <c r="AE770">
        <f t="shared" si="145"/>
        <v>2856.25</v>
      </c>
      <c r="AF770">
        <f t="shared" si="146"/>
        <v>1896.25</v>
      </c>
      <c r="AK770" s="44">
        <v>717</v>
      </c>
      <c r="AL770" s="51">
        <v>0.65230485000000005</v>
      </c>
      <c r="AM770" s="32">
        <f t="shared" si="151"/>
        <v>172</v>
      </c>
      <c r="AN770" t="str">
        <f>LOOKUP(AL770,'Info Sheet'!$L$2:$L$3,'Info Sheet'!$J$2:$J$3)</f>
        <v>Non-Rainy</v>
      </c>
      <c r="AO770">
        <f>IF(AN770='Info Sheet'!$J$3,'Info Sheet'!$M$3,'Info Sheet'!$M$2)</f>
        <v>1</v>
      </c>
      <c r="AP770">
        <f>ROUNDDOWN(IF((AM770*AO770)&gt;'Info Sheet'!$B$21,'Info Sheet'!$B$21,(AM770*AO770)),0)</f>
        <v>172</v>
      </c>
      <c r="AQ770">
        <f t="shared" si="147"/>
        <v>3930.2000000000003</v>
      </c>
      <c r="AR770">
        <f t="shared" si="148"/>
        <v>2970.2000000000003</v>
      </c>
    </row>
    <row r="771" spans="1:44">
      <c r="A771" s="44">
        <v>718</v>
      </c>
      <c r="B771" s="32">
        <v>0.32228381499981296</v>
      </c>
      <c r="C771" s="32">
        <f t="shared" si="149"/>
        <v>148</v>
      </c>
      <c r="D771" t="str">
        <f>LOOKUP(B771,'Info Sheet'!$L$2:$L$3,'Info Sheet'!$J$2:$J$3)</f>
        <v>Rainy, p</v>
      </c>
      <c r="E771">
        <f>IF(D771='Info Sheet'!$J$3,'Info Sheet'!$M$3,'Info Sheet'!$M$2)</f>
        <v>0.7</v>
      </c>
      <c r="F771">
        <f>ROUNDDOWN(IF((C771*E771)&gt;'Info Sheet'!$B$21,'Info Sheet'!$B$21,(C771*E771)),0)</f>
        <v>103</v>
      </c>
      <c r="G771">
        <f t="shared" si="152"/>
        <v>2353.5500000000002</v>
      </c>
      <c r="H771">
        <f t="shared" si="141"/>
        <v>1393.5500000000002</v>
      </c>
      <c r="M771" s="44">
        <v>718</v>
      </c>
      <c r="N771" s="32">
        <v>0.30045920397852433</v>
      </c>
      <c r="O771" s="32">
        <f t="shared" si="142"/>
        <v>162</v>
      </c>
      <c r="P771" t="str">
        <f>LOOKUP(N771,'Info Sheet'!$L$2:$L$3,'Info Sheet'!$J$2:$J$3)</f>
        <v>Rainy, p</v>
      </c>
      <c r="Q771">
        <f>IF(P771='Info Sheet'!$J$3,'Info Sheet'!$M$3,'Info Sheet'!$M$2)</f>
        <v>0.7</v>
      </c>
      <c r="R771">
        <f>ROUNDDOWN(IF((O771*Q771)&gt;'Info Sheet'!$B$21,'Info Sheet'!$B$21,(O771*Q771)),0)</f>
        <v>113</v>
      </c>
      <c r="S771">
        <f t="shared" si="143"/>
        <v>2582.0500000000002</v>
      </c>
      <c r="T771">
        <f t="shared" si="144"/>
        <v>1622.0500000000002</v>
      </c>
      <c r="Y771" s="44">
        <v>718</v>
      </c>
      <c r="Z771" s="32">
        <v>0.54551712862273249</v>
      </c>
      <c r="AA771" s="32">
        <f t="shared" si="150"/>
        <v>188</v>
      </c>
      <c r="AB771" t="str">
        <f>LOOKUP(Z771,'Info Sheet'!$L$2:$L$3,'Info Sheet'!$J$2:$J$3)</f>
        <v>Non-Rainy</v>
      </c>
      <c r="AC771">
        <f>IF(AB771='Info Sheet'!$J$3,'Info Sheet'!$M$3,'Info Sheet'!$M$2)</f>
        <v>1</v>
      </c>
      <c r="AD771">
        <f>ROUNDDOWN(IF((AA771*AC771)&gt;'Info Sheet'!$B$21,'Info Sheet'!$B$21,(AA771*AC771)),0)</f>
        <v>188</v>
      </c>
      <c r="AE771">
        <f t="shared" si="145"/>
        <v>4295.8</v>
      </c>
      <c r="AF771">
        <f t="shared" si="146"/>
        <v>3335.8</v>
      </c>
      <c r="AK771" s="44">
        <v>718</v>
      </c>
      <c r="AL771" s="51">
        <v>0.92111083000000005</v>
      </c>
      <c r="AM771" s="32">
        <f t="shared" si="151"/>
        <v>189</v>
      </c>
      <c r="AN771" t="str">
        <f>LOOKUP(AL771,'Info Sheet'!$L$2:$L$3,'Info Sheet'!$J$2:$J$3)</f>
        <v>Non-Rainy</v>
      </c>
      <c r="AO771">
        <f>IF(AN771='Info Sheet'!$J$3,'Info Sheet'!$M$3,'Info Sheet'!$M$2)</f>
        <v>1</v>
      </c>
      <c r="AP771">
        <f>ROUNDDOWN(IF((AM771*AO771)&gt;'Info Sheet'!$B$21,'Info Sheet'!$B$21,(AM771*AO771)),0)</f>
        <v>188</v>
      </c>
      <c r="AQ771">
        <f t="shared" si="147"/>
        <v>4295.8</v>
      </c>
      <c r="AR771">
        <f t="shared" si="148"/>
        <v>3335.8</v>
      </c>
    </row>
    <row r="772" spans="1:44">
      <c r="A772" s="44">
        <v>719</v>
      </c>
      <c r="B772" s="32">
        <v>0.95522740109297866</v>
      </c>
      <c r="C772" s="32">
        <f t="shared" si="149"/>
        <v>183</v>
      </c>
      <c r="D772" t="str">
        <f>LOOKUP(B772,'Info Sheet'!$L$2:$L$3,'Info Sheet'!$J$2:$J$3)</f>
        <v>Non-Rainy</v>
      </c>
      <c r="E772">
        <f>IF(D772='Info Sheet'!$J$3,'Info Sheet'!$M$3,'Info Sheet'!$M$2)</f>
        <v>1</v>
      </c>
      <c r="F772">
        <f>ROUNDDOWN(IF((C772*E772)&gt;'Info Sheet'!$B$21,'Info Sheet'!$B$21,(C772*E772)),0)</f>
        <v>183</v>
      </c>
      <c r="G772">
        <f t="shared" si="152"/>
        <v>4181.55</v>
      </c>
      <c r="H772">
        <f t="shared" si="141"/>
        <v>3221.55</v>
      </c>
      <c r="M772" s="44">
        <v>719</v>
      </c>
      <c r="N772" s="32">
        <v>0.19250191222319168</v>
      </c>
      <c r="O772" s="32">
        <f t="shared" si="142"/>
        <v>156</v>
      </c>
      <c r="P772" t="str">
        <f>LOOKUP(N772,'Info Sheet'!$L$2:$L$3,'Info Sheet'!$J$2:$J$3)</f>
        <v>Rainy, p</v>
      </c>
      <c r="Q772">
        <f>IF(P772='Info Sheet'!$J$3,'Info Sheet'!$M$3,'Info Sheet'!$M$2)</f>
        <v>0.7</v>
      </c>
      <c r="R772">
        <f>ROUNDDOWN(IF((O772*Q772)&gt;'Info Sheet'!$B$21,'Info Sheet'!$B$21,(O772*Q772)),0)</f>
        <v>109</v>
      </c>
      <c r="S772">
        <f t="shared" si="143"/>
        <v>2490.65</v>
      </c>
      <c r="T772">
        <f t="shared" si="144"/>
        <v>1530.65</v>
      </c>
      <c r="Y772" s="44">
        <v>719</v>
      </c>
      <c r="Z772" s="32">
        <v>0.83000758278039877</v>
      </c>
      <c r="AA772" s="32">
        <f t="shared" si="150"/>
        <v>203</v>
      </c>
      <c r="AB772" t="str">
        <f>LOOKUP(Z772,'Info Sheet'!$L$2:$L$3,'Info Sheet'!$J$2:$J$3)</f>
        <v>Non-Rainy</v>
      </c>
      <c r="AC772">
        <f>IF(AB772='Info Sheet'!$J$3,'Info Sheet'!$M$3,'Info Sheet'!$M$2)</f>
        <v>1</v>
      </c>
      <c r="AD772">
        <f>ROUNDDOWN(IF((AA772*AC772)&gt;'Info Sheet'!$B$21,'Info Sheet'!$B$21,(AA772*AC772)),0)</f>
        <v>188</v>
      </c>
      <c r="AE772">
        <f t="shared" si="145"/>
        <v>4295.8</v>
      </c>
      <c r="AF772">
        <f t="shared" si="146"/>
        <v>3335.8</v>
      </c>
      <c r="AK772" s="44">
        <v>719</v>
      </c>
      <c r="AL772" s="51">
        <v>0.17478598000000001</v>
      </c>
      <c r="AM772" s="32">
        <f t="shared" si="151"/>
        <v>150</v>
      </c>
      <c r="AN772" t="str">
        <f>LOOKUP(AL772,'Info Sheet'!$L$2:$L$3,'Info Sheet'!$J$2:$J$3)</f>
        <v>Rainy, p</v>
      </c>
      <c r="AO772">
        <f>IF(AN772='Info Sheet'!$J$3,'Info Sheet'!$M$3,'Info Sheet'!$M$2)</f>
        <v>0.7</v>
      </c>
      <c r="AP772">
        <f>ROUNDDOWN(IF((AM772*AO772)&gt;'Info Sheet'!$B$21,'Info Sheet'!$B$21,(AM772*AO772)),0)</f>
        <v>105</v>
      </c>
      <c r="AQ772">
        <f t="shared" si="147"/>
        <v>2399.25</v>
      </c>
      <c r="AR772">
        <f t="shared" si="148"/>
        <v>1439.25</v>
      </c>
    </row>
    <row r="773" spans="1:44">
      <c r="A773" s="44">
        <v>720</v>
      </c>
      <c r="B773" s="32">
        <v>0.89862099257234151</v>
      </c>
      <c r="C773" s="32">
        <f t="shared" si="149"/>
        <v>176</v>
      </c>
      <c r="D773" t="str">
        <f>LOOKUP(B773,'Info Sheet'!$L$2:$L$3,'Info Sheet'!$J$2:$J$3)</f>
        <v>Non-Rainy</v>
      </c>
      <c r="E773">
        <f>IF(D773='Info Sheet'!$J$3,'Info Sheet'!$M$3,'Info Sheet'!$M$2)</f>
        <v>1</v>
      </c>
      <c r="F773">
        <f>ROUNDDOWN(IF((C773*E773)&gt;'Info Sheet'!$B$21,'Info Sheet'!$B$21,(C773*E773)),0)</f>
        <v>176</v>
      </c>
      <c r="G773">
        <f t="shared" si="152"/>
        <v>4021.6000000000004</v>
      </c>
      <c r="H773">
        <f t="shared" si="141"/>
        <v>3061.6000000000004</v>
      </c>
      <c r="M773" s="44">
        <v>720</v>
      </c>
      <c r="N773" s="32">
        <v>0.54452546470670693</v>
      </c>
      <c r="O773" s="32">
        <f t="shared" si="142"/>
        <v>173</v>
      </c>
      <c r="P773" t="str">
        <f>LOOKUP(N773,'Info Sheet'!$L$2:$L$3,'Info Sheet'!$J$2:$J$3)</f>
        <v>Non-Rainy</v>
      </c>
      <c r="Q773">
        <f>IF(P773='Info Sheet'!$J$3,'Info Sheet'!$M$3,'Info Sheet'!$M$2)</f>
        <v>1</v>
      </c>
      <c r="R773">
        <f>ROUNDDOWN(IF((O773*Q773)&gt;'Info Sheet'!$B$21,'Info Sheet'!$B$21,(O773*Q773)),0)</f>
        <v>173</v>
      </c>
      <c r="S773">
        <f t="shared" si="143"/>
        <v>3953.05</v>
      </c>
      <c r="T773">
        <f t="shared" si="144"/>
        <v>2993.05</v>
      </c>
      <c r="Y773" s="44">
        <v>720</v>
      </c>
      <c r="Z773" s="32">
        <v>0.6893511923424771</v>
      </c>
      <c r="AA773" s="32">
        <f t="shared" si="150"/>
        <v>195</v>
      </c>
      <c r="AB773" t="str">
        <f>LOOKUP(Z773,'Info Sheet'!$L$2:$L$3,'Info Sheet'!$J$2:$J$3)</f>
        <v>Non-Rainy</v>
      </c>
      <c r="AC773">
        <f>IF(AB773='Info Sheet'!$J$3,'Info Sheet'!$M$3,'Info Sheet'!$M$2)</f>
        <v>1</v>
      </c>
      <c r="AD773">
        <f>ROUNDDOWN(IF((AA773*AC773)&gt;'Info Sheet'!$B$21,'Info Sheet'!$B$21,(AA773*AC773)),0)</f>
        <v>188</v>
      </c>
      <c r="AE773">
        <f t="shared" si="145"/>
        <v>4295.8</v>
      </c>
      <c r="AF773">
        <f t="shared" si="146"/>
        <v>3335.8</v>
      </c>
      <c r="AK773" s="44">
        <v>720</v>
      </c>
      <c r="AL773" s="51">
        <v>0.52474704999999999</v>
      </c>
      <c r="AM773" s="32">
        <f t="shared" si="151"/>
        <v>167</v>
      </c>
      <c r="AN773" t="str">
        <f>LOOKUP(AL773,'Info Sheet'!$L$2:$L$3,'Info Sheet'!$J$2:$J$3)</f>
        <v>Non-Rainy</v>
      </c>
      <c r="AO773">
        <f>IF(AN773='Info Sheet'!$J$3,'Info Sheet'!$M$3,'Info Sheet'!$M$2)</f>
        <v>1</v>
      </c>
      <c r="AP773">
        <f>ROUNDDOWN(IF((AM773*AO773)&gt;'Info Sheet'!$B$21,'Info Sheet'!$B$21,(AM773*AO773)),0)</f>
        <v>167</v>
      </c>
      <c r="AQ773">
        <f t="shared" si="147"/>
        <v>3815.9500000000003</v>
      </c>
      <c r="AR773">
        <f t="shared" si="148"/>
        <v>2855.9500000000003</v>
      </c>
    </row>
    <row r="774" spans="1:44">
      <c r="A774" s="44">
        <v>721</v>
      </c>
      <c r="B774" s="32">
        <v>0.74102365923621305</v>
      </c>
      <c r="C774" s="32">
        <f t="shared" si="149"/>
        <v>166</v>
      </c>
      <c r="D774" t="str">
        <f>LOOKUP(B774,'Info Sheet'!$L$2:$L$3,'Info Sheet'!$J$2:$J$3)</f>
        <v>Non-Rainy</v>
      </c>
      <c r="E774">
        <f>IF(D774='Info Sheet'!$J$3,'Info Sheet'!$M$3,'Info Sheet'!$M$2)</f>
        <v>1</v>
      </c>
      <c r="F774">
        <f>ROUNDDOWN(IF((C774*E774)&gt;'Info Sheet'!$B$21,'Info Sheet'!$B$21,(C774*E774)),0)</f>
        <v>166</v>
      </c>
      <c r="G774">
        <f t="shared" si="152"/>
        <v>3793.1000000000004</v>
      </c>
      <c r="H774">
        <f t="shared" si="141"/>
        <v>2833.1000000000004</v>
      </c>
      <c r="M774" s="44">
        <v>721</v>
      </c>
      <c r="N774" s="32">
        <v>0.89487916827915825</v>
      </c>
      <c r="O774" s="32">
        <f t="shared" si="142"/>
        <v>191</v>
      </c>
      <c r="P774" t="str">
        <f>LOOKUP(N774,'Info Sheet'!$L$2:$L$3,'Info Sheet'!$J$2:$J$3)</f>
        <v>Non-Rainy</v>
      </c>
      <c r="Q774">
        <f>IF(P774='Info Sheet'!$J$3,'Info Sheet'!$M$3,'Info Sheet'!$M$2)</f>
        <v>1</v>
      </c>
      <c r="R774">
        <f>ROUNDDOWN(IF((O774*Q774)&gt;'Info Sheet'!$B$21,'Info Sheet'!$B$21,(O774*Q774)),0)</f>
        <v>188</v>
      </c>
      <c r="S774">
        <f t="shared" si="143"/>
        <v>4295.8</v>
      </c>
      <c r="T774">
        <f t="shared" si="144"/>
        <v>3335.8</v>
      </c>
      <c r="Y774" s="44">
        <v>721</v>
      </c>
      <c r="Z774" s="32">
        <v>0.81227202545389465</v>
      </c>
      <c r="AA774" s="32">
        <f t="shared" si="150"/>
        <v>202</v>
      </c>
      <c r="AB774" t="str">
        <f>LOOKUP(Z774,'Info Sheet'!$L$2:$L$3,'Info Sheet'!$J$2:$J$3)</f>
        <v>Non-Rainy</v>
      </c>
      <c r="AC774">
        <f>IF(AB774='Info Sheet'!$J$3,'Info Sheet'!$M$3,'Info Sheet'!$M$2)</f>
        <v>1</v>
      </c>
      <c r="AD774">
        <f>ROUNDDOWN(IF((AA774*AC774)&gt;'Info Sheet'!$B$21,'Info Sheet'!$B$21,(AA774*AC774)),0)</f>
        <v>188</v>
      </c>
      <c r="AE774">
        <f t="shared" si="145"/>
        <v>4295.8</v>
      </c>
      <c r="AF774">
        <f t="shared" si="146"/>
        <v>3335.8</v>
      </c>
      <c r="AK774" s="44">
        <v>721</v>
      </c>
      <c r="AL774" s="51">
        <v>0.18479123</v>
      </c>
      <c r="AM774" s="32">
        <f t="shared" si="151"/>
        <v>151</v>
      </c>
      <c r="AN774" t="str">
        <f>LOOKUP(AL774,'Info Sheet'!$L$2:$L$3,'Info Sheet'!$J$2:$J$3)</f>
        <v>Rainy, p</v>
      </c>
      <c r="AO774">
        <f>IF(AN774='Info Sheet'!$J$3,'Info Sheet'!$M$3,'Info Sheet'!$M$2)</f>
        <v>0.7</v>
      </c>
      <c r="AP774">
        <f>ROUNDDOWN(IF((AM774*AO774)&gt;'Info Sheet'!$B$21,'Info Sheet'!$B$21,(AM774*AO774)),0)</f>
        <v>105</v>
      </c>
      <c r="AQ774">
        <f t="shared" si="147"/>
        <v>2399.25</v>
      </c>
      <c r="AR774">
        <f t="shared" si="148"/>
        <v>1439.25</v>
      </c>
    </row>
    <row r="775" spans="1:44">
      <c r="A775" s="44">
        <v>722</v>
      </c>
      <c r="B775" s="32">
        <v>0.68547247314342263</v>
      </c>
      <c r="C775" s="32">
        <f t="shared" si="149"/>
        <v>163</v>
      </c>
      <c r="D775" t="str">
        <f>LOOKUP(B775,'Info Sheet'!$L$2:$L$3,'Info Sheet'!$J$2:$J$3)</f>
        <v>Non-Rainy</v>
      </c>
      <c r="E775">
        <f>IF(D775='Info Sheet'!$J$3,'Info Sheet'!$M$3,'Info Sheet'!$M$2)</f>
        <v>1</v>
      </c>
      <c r="F775">
        <f>ROUNDDOWN(IF((C775*E775)&gt;'Info Sheet'!$B$21,'Info Sheet'!$B$21,(C775*E775)),0)</f>
        <v>163</v>
      </c>
      <c r="G775">
        <f t="shared" si="152"/>
        <v>3724.55</v>
      </c>
      <c r="H775">
        <f t="shared" si="141"/>
        <v>2764.55</v>
      </c>
      <c r="M775" s="44">
        <v>722</v>
      </c>
      <c r="N775" s="32">
        <v>4.3154772478580017E-2</v>
      </c>
      <c r="O775" s="32">
        <f t="shared" si="142"/>
        <v>142</v>
      </c>
      <c r="P775" t="str">
        <f>LOOKUP(N775,'Info Sheet'!$L$2:$L$3,'Info Sheet'!$J$2:$J$3)</f>
        <v>Rainy, p</v>
      </c>
      <c r="Q775">
        <f>IF(P775='Info Sheet'!$J$3,'Info Sheet'!$M$3,'Info Sheet'!$M$2)</f>
        <v>0.7</v>
      </c>
      <c r="R775">
        <f>ROUNDDOWN(IF((O775*Q775)&gt;'Info Sheet'!$B$21,'Info Sheet'!$B$21,(O775*Q775)),0)</f>
        <v>99</v>
      </c>
      <c r="S775">
        <f t="shared" si="143"/>
        <v>2262.15</v>
      </c>
      <c r="T775">
        <f t="shared" si="144"/>
        <v>1302.1500000000001</v>
      </c>
      <c r="Y775" s="44">
        <v>722</v>
      </c>
      <c r="Z775" s="32">
        <v>2.0232616755667676E-3</v>
      </c>
      <c r="AA775" s="32">
        <f t="shared" si="150"/>
        <v>135</v>
      </c>
      <c r="AB775" t="str">
        <f>LOOKUP(Z775,'Info Sheet'!$L$2:$L$3,'Info Sheet'!$J$2:$J$3)</f>
        <v>Rainy, p</v>
      </c>
      <c r="AC775">
        <f>IF(AB775='Info Sheet'!$J$3,'Info Sheet'!$M$3,'Info Sheet'!$M$2)</f>
        <v>0.7</v>
      </c>
      <c r="AD775">
        <f>ROUNDDOWN(IF((AA775*AC775)&gt;'Info Sheet'!$B$21,'Info Sheet'!$B$21,(AA775*AC775)),0)</f>
        <v>94</v>
      </c>
      <c r="AE775">
        <f t="shared" si="145"/>
        <v>2147.9</v>
      </c>
      <c r="AF775">
        <f t="shared" si="146"/>
        <v>1187.9000000000001</v>
      </c>
      <c r="AK775" s="44">
        <v>722</v>
      </c>
      <c r="AL775" s="51">
        <v>0.96470060000000002</v>
      </c>
      <c r="AM775" s="32">
        <f t="shared" si="151"/>
        <v>196</v>
      </c>
      <c r="AN775" t="str">
        <f>LOOKUP(AL775,'Info Sheet'!$L$2:$L$3,'Info Sheet'!$J$2:$J$3)</f>
        <v>Non-Rainy</v>
      </c>
      <c r="AO775">
        <f>IF(AN775='Info Sheet'!$J$3,'Info Sheet'!$M$3,'Info Sheet'!$M$2)</f>
        <v>1</v>
      </c>
      <c r="AP775">
        <f>ROUNDDOWN(IF((AM775*AO775)&gt;'Info Sheet'!$B$21,'Info Sheet'!$B$21,(AM775*AO775)),0)</f>
        <v>188</v>
      </c>
      <c r="AQ775">
        <f t="shared" si="147"/>
        <v>4295.8</v>
      </c>
      <c r="AR775">
        <f t="shared" si="148"/>
        <v>3335.8</v>
      </c>
    </row>
    <row r="776" spans="1:44">
      <c r="A776" s="44">
        <v>723</v>
      </c>
      <c r="B776" s="32">
        <v>0.78618350555841721</v>
      </c>
      <c r="C776" s="32">
        <f t="shared" si="149"/>
        <v>168</v>
      </c>
      <c r="D776" t="str">
        <f>LOOKUP(B776,'Info Sheet'!$L$2:$L$3,'Info Sheet'!$J$2:$J$3)</f>
        <v>Non-Rainy</v>
      </c>
      <c r="E776">
        <f>IF(D776='Info Sheet'!$J$3,'Info Sheet'!$M$3,'Info Sheet'!$M$2)</f>
        <v>1</v>
      </c>
      <c r="F776">
        <f>ROUNDDOWN(IF((C776*E776)&gt;'Info Sheet'!$B$21,'Info Sheet'!$B$21,(C776*E776)),0)</f>
        <v>168</v>
      </c>
      <c r="G776">
        <f t="shared" si="152"/>
        <v>3838.8</v>
      </c>
      <c r="H776">
        <f t="shared" si="141"/>
        <v>2878.8</v>
      </c>
      <c r="M776" s="44">
        <v>723</v>
      </c>
      <c r="N776" s="32">
        <v>0.84241461150051522</v>
      </c>
      <c r="O776" s="32">
        <f t="shared" si="142"/>
        <v>187</v>
      </c>
      <c r="P776" t="str">
        <f>LOOKUP(N776,'Info Sheet'!$L$2:$L$3,'Info Sheet'!$J$2:$J$3)</f>
        <v>Non-Rainy</v>
      </c>
      <c r="Q776">
        <f>IF(P776='Info Sheet'!$J$3,'Info Sheet'!$M$3,'Info Sheet'!$M$2)</f>
        <v>1</v>
      </c>
      <c r="R776">
        <f>ROUNDDOWN(IF((O776*Q776)&gt;'Info Sheet'!$B$21,'Info Sheet'!$B$21,(O776*Q776)),0)</f>
        <v>187</v>
      </c>
      <c r="S776">
        <f t="shared" si="143"/>
        <v>4272.95</v>
      </c>
      <c r="T776">
        <f t="shared" si="144"/>
        <v>3312.95</v>
      </c>
      <c r="Y776" s="44">
        <v>723</v>
      </c>
      <c r="Z776" s="32">
        <v>0.57516510413646449</v>
      </c>
      <c r="AA776" s="32">
        <f t="shared" si="150"/>
        <v>189</v>
      </c>
      <c r="AB776" t="str">
        <f>LOOKUP(Z776,'Info Sheet'!$L$2:$L$3,'Info Sheet'!$J$2:$J$3)</f>
        <v>Non-Rainy</v>
      </c>
      <c r="AC776">
        <f>IF(AB776='Info Sheet'!$J$3,'Info Sheet'!$M$3,'Info Sheet'!$M$2)</f>
        <v>1</v>
      </c>
      <c r="AD776">
        <f>ROUNDDOWN(IF((AA776*AC776)&gt;'Info Sheet'!$B$21,'Info Sheet'!$B$21,(AA776*AC776)),0)</f>
        <v>188</v>
      </c>
      <c r="AE776">
        <f t="shared" si="145"/>
        <v>4295.8</v>
      </c>
      <c r="AF776">
        <f t="shared" si="146"/>
        <v>3335.8</v>
      </c>
      <c r="AK776" s="44">
        <v>723</v>
      </c>
      <c r="AL776" s="51">
        <v>2.22952E-3</v>
      </c>
      <c r="AM776" s="32">
        <f t="shared" si="151"/>
        <v>119</v>
      </c>
      <c r="AN776" t="str">
        <f>LOOKUP(AL776,'Info Sheet'!$L$2:$L$3,'Info Sheet'!$J$2:$J$3)</f>
        <v>Rainy, p</v>
      </c>
      <c r="AO776">
        <f>IF(AN776='Info Sheet'!$J$3,'Info Sheet'!$M$3,'Info Sheet'!$M$2)</f>
        <v>0.7</v>
      </c>
      <c r="AP776">
        <f>ROUNDDOWN(IF((AM776*AO776)&gt;'Info Sheet'!$B$21,'Info Sheet'!$B$21,(AM776*AO776)),0)</f>
        <v>83</v>
      </c>
      <c r="AQ776">
        <f t="shared" si="147"/>
        <v>1896.5500000000002</v>
      </c>
      <c r="AR776">
        <f t="shared" si="148"/>
        <v>936.55000000000018</v>
      </c>
    </row>
    <row r="777" spans="1:44">
      <c r="A777" s="44">
        <v>724</v>
      </c>
      <c r="B777" s="32">
        <v>0.19835753433958003</v>
      </c>
      <c r="C777" s="32">
        <f t="shared" si="149"/>
        <v>142</v>
      </c>
      <c r="D777" t="str">
        <f>LOOKUP(B777,'Info Sheet'!$L$2:$L$3,'Info Sheet'!$J$2:$J$3)</f>
        <v>Rainy, p</v>
      </c>
      <c r="E777">
        <f>IF(D777='Info Sheet'!$J$3,'Info Sheet'!$M$3,'Info Sheet'!$M$2)</f>
        <v>0.7</v>
      </c>
      <c r="F777">
        <f>ROUNDDOWN(IF((C777*E777)&gt;'Info Sheet'!$B$21,'Info Sheet'!$B$21,(C777*E777)),0)</f>
        <v>99</v>
      </c>
      <c r="G777">
        <f t="shared" si="152"/>
        <v>2262.15</v>
      </c>
      <c r="H777">
        <f t="shared" si="141"/>
        <v>1302.1500000000001</v>
      </c>
      <c r="M777" s="44">
        <v>724</v>
      </c>
      <c r="N777" s="32">
        <v>0.39137258454823121</v>
      </c>
      <c r="O777" s="32">
        <f t="shared" si="142"/>
        <v>166</v>
      </c>
      <c r="P777" t="str">
        <f>LOOKUP(N777,'Info Sheet'!$L$2:$L$3,'Info Sheet'!$J$2:$J$3)</f>
        <v>Rainy, p</v>
      </c>
      <c r="Q777">
        <f>IF(P777='Info Sheet'!$J$3,'Info Sheet'!$M$3,'Info Sheet'!$M$2)</f>
        <v>0.7</v>
      </c>
      <c r="R777">
        <f>ROUNDDOWN(IF((O777*Q777)&gt;'Info Sheet'!$B$21,'Info Sheet'!$B$21,(O777*Q777)),0)</f>
        <v>116</v>
      </c>
      <c r="S777">
        <f t="shared" si="143"/>
        <v>2650.6000000000004</v>
      </c>
      <c r="T777">
        <f t="shared" si="144"/>
        <v>1690.6000000000004</v>
      </c>
      <c r="Y777" s="44">
        <v>724</v>
      </c>
      <c r="Z777" s="32">
        <v>7.4171462163621249E-2</v>
      </c>
      <c r="AA777" s="32">
        <f t="shared" si="150"/>
        <v>160</v>
      </c>
      <c r="AB777" t="str">
        <f>LOOKUP(Z777,'Info Sheet'!$L$2:$L$3,'Info Sheet'!$J$2:$J$3)</f>
        <v>Rainy, p</v>
      </c>
      <c r="AC777">
        <f>IF(AB777='Info Sheet'!$J$3,'Info Sheet'!$M$3,'Info Sheet'!$M$2)</f>
        <v>0.7</v>
      </c>
      <c r="AD777">
        <f>ROUNDDOWN(IF((AA777*AC777)&gt;'Info Sheet'!$B$21,'Info Sheet'!$B$21,(AA777*AC777)),0)</f>
        <v>112</v>
      </c>
      <c r="AE777">
        <f t="shared" si="145"/>
        <v>2559.2000000000003</v>
      </c>
      <c r="AF777">
        <f t="shared" si="146"/>
        <v>1599.2000000000003</v>
      </c>
      <c r="AK777" s="44">
        <v>724</v>
      </c>
      <c r="AL777" s="51">
        <v>0.54836035999999999</v>
      </c>
      <c r="AM777" s="32">
        <f t="shared" si="151"/>
        <v>168</v>
      </c>
      <c r="AN777" t="str">
        <f>LOOKUP(AL777,'Info Sheet'!$L$2:$L$3,'Info Sheet'!$J$2:$J$3)</f>
        <v>Non-Rainy</v>
      </c>
      <c r="AO777">
        <f>IF(AN777='Info Sheet'!$J$3,'Info Sheet'!$M$3,'Info Sheet'!$M$2)</f>
        <v>1</v>
      </c>
      <c r="AP777">
        <f>ROUNDDOWN(IF((AM777*AO777)&gt;'Info Sheet'!$B$21,'Info Sheet'!$B$21,(AM777*AO777)),0)</f>
        <v>168</v>
      </c>
      <c r="AQ777">
        <f t="shared" si="147"/>
        <v>3838.8</v>
      </c>
      <c r="AR777">
        <f t="shared" si="148"/>
        <v>2878.8</v>
      </c>
    </row>
    <row r="778" spans="1:44">
      <c r="A778" s="44">
        <v>725</v>
      </c>
      <c r="B778" s="32">
        <v>0.15249153453482556</v>
      </c>
      <c r="C778" s="32">
        <f t="shared" si="149"/>
        <v>139</v>
      </c>
      <c r="D778" t="str">
        <f>LOOKUP(B778,'Info Sheet'!$L$2:$L$3,'Info Sheet'!$J$2:$J$3)</f>
        <v>Rainy, p</v>
      </c>
      <c r="E778">
        <f>IF(D778='Info Sheet'!$J$3,'Info Sheet'!$M$3,'Info Sheet'!$M$2)</f>
        <v>0.7</v>
      </c>
      <c r="F778">
        <f>ROUNDDOWN(IF((C778*E778)&gt;'Info Sheet'!$B$21,'Info Sheet'!$B$21,(C778*E778)),0)</f>
        <v>97</v>
      </c>
      <c r="G778">
        <f t="shared" si="152"/>
        <v>2216.4500000000003</v>
      </c>
      <c r="H778">
        <f t="shared" si="141"/>
        <v>1256.4500000000003</v>
      </c>
      <c r="M778" s="44">
        <v>725</v>
      </c>
      <c r="N778" s="32">
        <v>0.95670162201326381</v>
      </c>
      <c r="O778" s="32">
        <f t="shared" si="142"/>
        <v>199</v>
      </c>
      <c r="P778" t="str">
        <f>LOOKUP(N778,'Info Sheet'!$L$2:$L$3,'Info Sheet'!$J$2:$J$3)</f>
        <v>Non-Rainy</v>
      </c>
      <c r="Q778">
        <f>IF(P778='Info Sheet'!$J$3,'Info Sheet'!$M$3,'Info Sheet'!$M$2)</f>
        <v>1</v>
      </c>
      <c r="R778">
        <f>ROUNDDOWN(IF((O778*Q778)&gt;'Info Sheet'!$B$21,'Info Sheet'!$B$21,(O778*Q778)),0)</f>
        <v>188</v>
      </c>
      <c r="S778">
        <f t="shared" si="143"/>
        <v>4295.8</v>
      </c>
      <c r="T778">
        <f t="shared" si="144"/>
        <v>3335.8</v>
      </c>
      <c r="Y778" s="44">
        <v>725</v>
      </c>
      <c r="Z778" s="32">
        <v>0.85826639086829781</v>
      </c>
      <c r="AA778" s="32">
        <f t="shared" si="150"/>
        <v>205</v>
      </c>
      <c r="AB778" t="str">
        <f>LOOKUP(Z778,'Info Sheet'!$L$2:$L$3,'Info Sheet'!$J$2:$J$3)</f>
        <v>Non-Rainy</v>
      </c>
      <c r="AC778">
        <f>IF(AB778='Info Sheet'!$J$3,'Info Sheet'!$M$3,'Info Sheet'!$M$2)</f>
        <v>1</v>
      </c>
      <c r="AD778">
        <f>ROUNDDOWN(IF((AA778*AC778)&gt;'Info Sheet'!$B$21,'Info Sheet'!$B$21,(AA778*AC778)),0)</f>
        <v>188</v>
      </c>
      <c r="AE778">
        <f t="shared" si="145"/>
        <v>4295.8</v>
      </c>
      <c r="AF778">
        <f t="shared" si="146"/>
        <v>3335.8</v>
      </c>
      <c r="AK778" s="44">
        <v>725</v>
      </c>
      <c r="AL778" s="51">
        <v>0.55301244999999999</v>
      </c>
      <c r="AM778" s="32">
        <f t="shared" si="151"/>
        <v>168</v>
      </c>
      <c r="AN778" t="str">
        <f>LOOKUP(AL778,'Info Sheet'!$L$2:$L$3,'Info Sheet'!$J$2:$J$3)</f>
        <v>Non-Rainy</v>
      </c>
      <c r="AO778">
        <f>IF(AN778='Info Sheet'!$J$3,'Info Sheet'!$M$3,'Info Sheet'!$M$2)</f>
        <v>1</v>
      </c>
      <c r="AP778">
        <f>ROUNDDOWN(IF((AM778*AO778)&gt;'Info Sheet'!$B$21,'Info Sheet'!$B$21,(AM778*AO778)),0)</f>
        <v>168</v>
      </c>
      <c r="AQ778">
        <f t="shared" si="147"/>
        <v>3838.8</v>
      </c>
      <c r="AR778">
        <f t="shared" si="148"/>
        <v>2878.8</v>
      </c>
    </row>
    <row r="779" spans="1:44">
      <c r="A779" s="44">
        <v>726</v>
      </c>
      <c r="B779" s="32">
        <v>0.77877922214592676</v>
      </c>
      <c r="C779" s="32">
        <f t="shared" si="149"/>
        <v>168</v>
      </c>
      <c r="D779" t="str">
        <f>LOOKUP(B779,'Info Sheet'!$L$2:$L$3,'Info Sheet'!$J$2:$J$3)</f>
        <v>Non-Rainy</v>
      </c>
      <c r="E779">
        <f>IF(D779='Info Sheet'!$J$3,'Info Sheet'!$M$3,'Info Sheet'!$M$2)</f>
        <v>1</v>
      </c>
      <c r="F779">
        <f>ROUNDDOWN(IF((C779*E779)&gt;'Info Sheet'!$B$21,'Info Sheet'!$B$21,(C779*E779)),0)</f>
        <v>168</v>
      </c>
      <c r="G779">
        <f t="shared" si="152"/>
        <v>3838.8</v>
      </c>
      <c r="H779">
        <f t="shared" si="141"/>
        <v>2878.8</v>
      </c>
      <c r="M779" s="44">
        <v>726</v>
      </c>
      <c r="N779" s="32">
        <v>3.2569429825142771E-2</v>
      </c>
      <c r="O779" s="32">
        <f t="shared" si="142"/>
        <v>140</v>
      </c>
      <c r="P779" t="str">
        <f>LOOKUP(N779,'Info Sheet'!$L$2:$L$3,'Info Sheet'!$J$2:$J$3)</f>
        <v>Rainy, p</v>
      </c>
      <c r="Q779">
        <f>IF(P779='Info Sheet'!$J$3,'Info Sheet'!$M$3,'Info Sheet'!$M$2)</f>
        <v>0.7</v>
      </c>
      <c r="R779">
        <f>ROUNDDOWN(IF((O779*Q779)&gt;'Info Sheet'!$B$21,'Info Sheet'!$B$21,(O779*Q779)),0)</f>
        <v>98</v>
      </c>
      <c r="S779">
        <f t="shared" si="143"/>
        <v>2239.3000000000002</v>
      </c>
      <c r="T779">
        <f t="shared" si="144"/>
        <v>1279.3000000000002</v>
      </c>
      <c r="Y779" s="44">
        <v>726</v>
      </c>
      <c r="Z779" s="32">
        <v>0.38718976661008364</v>
      </c>
      <c r="AA779" s="32">
        <f t="shared" si="150"/>
        <v>181</v>
      </c>
      <c r="AB779" t="str">
        <f>LOOKUP(Z779,'Info Sheet'!$L$2:$L$3,'Info Sheet'!$J$2:$J$3)</f>
        <v>Rainy, p</v>
      </c>
      <c r="AC779">
        <f>IF(AB779='Info Sheet'!$J$3,'Info Sheet'!$M$3,'Info Sheet'!$M$2)</f>
        <v>0.7</v>
      </c>
      <c r="AD779">
        <f>ROUNDDOWN(IF((AA779*AC779)&gt;'Info Sheet'!$B$21,'Info Sheet'!$B$21,(AA779*AC779)),0)</f>
        <v>126</v>
      </c>
      <c r="AE779">
        <f t="shared" si="145"/>
        <v>2879.1000000000004</v>
      </c>
      <c r="AF779">
        <f t="shared" si="146"/>
        <v>1919.1000000000004</v>
      </c>
      <c r="AK779" s="44">
        <v>726</v>
      </c>
      <c r="AL779" s="51">
        <v>0.19123324999999999</v>
      </c>
      <c r="AM779" s="32">
        <f t="shared" si="151"/>
        <v>151</v>
      </c>
      <c r="AN779" t="str">
        <f>LOOKUP(AL779,'Info Sheet'!$L$2:$L$3,'Info Sheet'!$J$2:$J$3)</f>
        <v>Rainy, p</v>
      </c>
      <c r="AO779">
        <f>IF(AN779='Info Sheet'!$J$3,'Info Sheet'!$M$3,'Info Sheet'!$M$2)</f>
        <v>0.7</v>
      </c>
      <c r="AP779">
        <f>ROUNDDOWN(IF((AM779*AO779)&gt;'Info Sheet'!$B$21,'Info Sheet'!$B$21,(AM779*AO779)),0)</f>
        <v>105</v>
      </c>
      <c r="AQ779">
        <f t="shared" si="147"/>
        <v>2399.25</v>
      </c>
      <c r="AR779">
        <f t="shared" si="148"/>
        <v>1439.25</v>
      </c>
    </row>
    <row r="780" spans="1:44">
      <c r="A780" s="44">
        <v>727</v>
      </c>
      <c r="B780" s="32">
        <v>0.44870705624357177</v>
      </c>
      <c r="C780" s="32">
        <f t="shared" si="149"/>
        <v>153</v>
      </c>
      <c r="D780" t="str">
        <f>LOOKUP(B780,'Info Sheet'!$L$2:$L$3,'Info Sheet'!$J$2:$J$3)</f>
        <v>Non-Rainy</v>
      </c>
      <c r="E780">
        <f>IF(D780='Info Sheet'!$J$3,'Info Sheet'!$M$3,'Info Sheet'!$M$2)</f>
        <v>1</v>
      </c>
      <c r="F780">
        <f>ROUNDDOWN(IF((C780*E780)&gt;'Info Sheet'!$B$21,'Info Sheet'!$B$21,(C780*E780)),0)</f>
        <v>153</v>
      </c>
      <c r="G780">
        <f t="shared" si="152"/>
        <v>3496.05</v>
      </c>
      <c r="H780">
        <f t="shared" si="141"/>
        <v>2536.0500000000002</v>
      </c>
      <c r="M780" s="44">
        <v>727</v>
      </c>
      <c r="N780" s="32">
        <v>0.98422222858578579</v>
      </c>
      <c r="O780" s="32">
        <f t="shared" si="142"/>
        <v>206</v>
      </c>
      <c r="P780" t="str">
        <f>LOOKUP(N780,'Info Sheet'!$L$2:$L$3,'Info Sheet'!$J$2:$J$3)</f>
        <v>Non-Rainy</v>
      </c>
      <c r="Q780">
        <f>IF(P780='Info Sheet'!$J$3,'Info Sheet'!$M$3,'Info Sheet'!$M$2)</f>
        <v>1</v>
      </c>
      <c r="R780">
        <f>ROUNDDOWN(IF((O780*Q780)&gt;'Info Sheet'!$B$21,'Info Sheet'!$B$21,(O780*Q780)),0)</f>
        <v>188</v>
      </c>
      <c r="S780">
        <f t="shared" si="143"/>
        <v>4295.8</v>
      </c>
      <c r="T780">
        <f t="shared" si="144"/>
        <v>3335.8</v>
      </c>
      <c r="Y780" s="44">
        <v>727</v>
      </c>
      <c r="Z780" s="32">
        <v>0.24291079373774704</v>
      </c>
      <c r="AA780" s="32">
        <f t="shared" si="150"/>
        <v>174</v>
      </c>
      <c r="AB780" t="str">
        <f>LOOKUP(Z780,'Info Sheet'!$L$2:$L$3,'Info Sheet'!$J$2:$J$3)</f>
        <v>Rainy, p</v>
      </c>
      <c r="AC780">
        <f>IF(AB780='Info Sheet'!$J$3,'Info Sheet'!$M$3,'Info Sheet'!$M$2)</f>
        <v>0.7</v>
      </c>
      <c r="AD780">
        <f>ROUNDDOWN(IF((AA780*AC780)&gt;'Info Sheet'!$B$21,'Info Sheet'!$B$21,(AA780*AC780)),0)</f>
        <v>121</v>
      </c>
      <c r="AE780">
        <f t="shared" si="145"/>
        <v>2764.8500000000004</v>
      </c>
      <c r="AF780">
        <f t="shared" si="146"/>
        <v>1804.8500000000004</v>
      </c>
      <c r="AK780" s="44">
        <v>727</v>
      </c>
      <c r="AL780" s="51">
        <v>0.29147499999999998</v>
      </c>
      <c r="AM780" s="32">
        <f t="shared" si="151"/>
        <v>157</v>
      </c>
      <c r="AN780" t="str">
        <f>LOOKUP(AL780,'Info Sheet'!$L$2:$L$3,'Info Sheet'!$J$2:$J$3)</f>
        <v>Rainy, p</v>
      </c>
      <c r="AO780">
        <f>IF(AN780='Info Sheet'!$J$3,'Info Sheet'!$M$3,'Info Sheet'!$M$2)</f>
        <v>0.7</v>
      </c>
      <c r="AP780">
        <f>ROUNDDOWN(IF((AM780*AO780)&gt;'Info Sheet'!$B$21,'Info Sheet'!$B$21,(AM780*AO780)),0)</f>
        <v>109</v>
      </c>
      <c r="AQ780">
        <f t="shared" si="147"/>
        <v>2490.65</v>
      </c>
      <c r="AR780">
        <f t="shared" si="148"/>
        <v>1530.65</v>
      </c>
    </row>
    <row r="781" spans="1:44">
      <c r="A781" s="44">
        <v>728</v>
      </c>
      <c r="B781" s="32">
        <v>0.75440859563628393</v>
      </c>
      <c r="C781" s="32">
        <f t="shared" si="149"/>
        <v>167</v>
      </c>
      <c r="D781" t="str">
        <f>LOOKUP(B781,'Info Sheet'!$L$2:$L$3,'Info Sheet'!$J$2:$J$3)</f>
        <v>Non-Rainy</v>
      </c>
      <c r="E781">
        <f>IF(D781='Info Sheet'!$J$3,'Info Sheet'!$M$3,'Info Sheet'!$M$2)</f>
        <v>1</v>
      </c>
      <c r="F781">
        <f>ROUNDDOWN(IF((C781*E781)&gt;'Info Sheet'!$B$21,'Info Sheet'!$B$21,(C781*E781)),0)</f>
        <v>167</v>
      </c>
      <c r="G781">
        <f t="shared" si="152"/>
        <v>3815.9500000000003</v>
      </c>
      <c r="H781">
        <f t="shared" si="141"/>
        <v>2855.9500000000003</v>
      </c>
      <c r="M781" s="44">
        <v>728</v>
      </c>
      <c r="N781" s="32">
        <v>0.53802288102864271</v>
      </c>
      <c r="O781" s="32">
        <f t="shared" si="142"/>
        <v>172</v>
      </c>
      <c r="P781" t="str">
        <f>LOOKUP(N781,'Info Sheet'!$L$2:$L$3,'Info Sheet'!$J$2:$J$3)</f>
        <v>Non-Rainy</v>
      </c>
      <c r="Q781">
        <f>IF(P781='Info Sheet'!$J$3,'Info Sheet'!$M$3,'Info Sheet'!$M$2)</f>
        <v>1</v>
      </c>
      <c r="R781">
        <f>ROUNDDOWN(IF((O781*Q781)&gt;'Info Sheet'!$B$21,'Info Sheet'!$B$21,(O781*Q781)),0)</f>
        <v>172</v>
      </c>
      <c r="S781">
        <f t="shared" si="143"/>
        <v>3930.2000000000003</v>
      </c>
      <c r="T781">
        <f t="shared" si="144"/>
        <v>2970.2000000000003</v>
      </c>
      <c r="Y781" s="44">
        <v>728</v>
      </c>
      <c r="Z781" s="32">
        <v>0.98511649840315496</v>
      </c>
      <c r="AA781" s="32">
        <f t="shared" si="150"/>
        <v>224</v>
      </c>
      <c r="AB781" t="str">
        <f>LOOKUP(Z781,'Info Sheet'!$L$2:$L$3,'Info Sheet'!$J$2:$J$3)</f>
        <v>Non-Rainy</v>
      </c>
      <c r="AC781">
        <f>IF(AB781='Info Sheet'!$J$3,'Info Sheet'!$M$3,'Info Sheet'!$M$2)</f>
        <v>1</v>
      </c>
      <c r="AD781">
        <f>ROUNDDOWN(IF((AA781*AC781)&gt;'Info Sheet'!$B$21,'Info Sheet'!$B$21,(AA781*AC781)),0)</f>
        <v>188</v>
      </c>
      <c r="AE781">
        <f t="shared" si="145"/>
        <v>4295.8</v>
      </c>
      <c r="AF781">
        <f t="shared" si="146"/>
        <v>3335.8</v>
      </c>
      <c r="AK781" s="44">
        <v>728</v>
      </c>
      <c r="AL781" s="51">
        <v>0.48068425999999997</v>
      </c>
      <c r="AM781" s="32">
        <f t="shared" si="151"/>
        <v>165</v>
      </c>
      <c r="AN781" t="str">
        <f>LOOKUP(AL781,'Info Sheet'!$L$2:$L$3,'Info Sheet'!$J$2:$J$3)</f>
        <v>Non-Rainy</v>
      </c>
      <c r="AO781">
        <f>IF(AN781='Info Sheet'!$J$3,'Info Sheet'!$M$3,'Info Sheet'!$M$2)</f>
        <v>1</v>
      </c>
      <c r="AP781">
        <f>ROUNDDOWN(IF((AM781*AO781)&gt;'Info Sheet'!$B$21,'Info Sheet'!$B$21,(AM781*AO781)),0)</f>
        <v>165</v>
      </c>
      <c r="AQ781">
        <f t="shared" si="147"/>
        <v>3770.2500000000005</v>
      </c>
      <c r="AR781">
        <f t="shared" si="148"/>
        <v>2810.2500000000005</v>
      </c>
    </row>
    <row r="782" spans="1:44">
      <c r="A782" s="44">
        <v>729</v>
      </c>
      <c r="B782" s="32">
        <v>0.48857353977578444</v>
      </c>
      <c r="C782" s="32">
        <f t="shared" si="149"/>
        <v>155</v>
      </c>
      <c r="D782" t="str">
        <f>LOOKUP(B782,'Info Sheet'!$L$2:$L$3,'Info Sheet'!$J$2:$J$3)</f>
        <v>Non-Rainy</v>
      </c>
      <c r="E782">
        <f>IF(D782='Info Sheet'!$J$3,'Info Sheet'!$M$3,'Info Sheet'!$M$2)</f>
        <v>1</v>
      </c>
      <c r="F782">
        <f>ROUNDDOWN(IF((C782*E782)&gt;'Info Sheet'!$B$21,'Info Sheet'!$B$21,(C782*E782)),0)</f>
        <v>155</v>
      </c>
      <c r="G782">
        <f t="shared" si="152"/>
        <v>3541.75</v>
      </c>
      <c r="H782">
        <f t="shared" si="141"/>
        <v>2581.75</v>
      </c>
      <c r="M782" s="44">
        <v>729</v>
      </c>
      <c r="N782" s="32">
        <v>0.66246127386180576</v>
      </c>
      <c r="O782" s="32">
        <f t="shared" si="142"/>
        <v>178</v>
      </c>
      <c r="P782" t="str">
        <f>LOOKUP(N782,'Info Sheet'!$L$2:$L$3,'Info Sheet'!$J$2:$J$3)</f>
        <v>Non-Rainy</v>
      </c>
      <c r="Q782">
        <f>IF(P782='Info Sheet'!$J$3,'Info Sheet'!$M$3,'Info Sheet'!$M$2)</f>
        <v>1</v>
      </c>
      <c r="R782">
        <f>ROUNDDOWN(IF((O782*Q782)&gt;'Info Sheet'!$B$21,'Info Sheet'!$B$21,(O782*Q782)),0)</f>
        <v>178</v>
      </c>
      <c r="S782">
        <f t="shared" si="143"/>
        <v>4067.3</v>
      </c>
      <c r="T782">
        <f t="shared" si="144"/>
        <v>3107.3</v>
      </c>
      <c r="Y782" s="44">
        <v>729</v>
      </c>
      <c r="Z782" s="32">
        <v>0.93574117518689259</v>
      </c>
      <c r="AA782" s="32">
        <f t="shared" si="150"/>
        <v>213</v>
      </c>
      <c r="AB782" t="str">
        <f>LOOKUP(Z782,'Info Sheet'!$L$2:$L$3,'Info Sheet'!$J$2:$J$3)</f>
        <v>Non-Rainy</v>
      </c>
      <c r="AC782">
        <f>IF(AB782='Info Sheet'!$J$3,'Info Sheet'!$M$3,'Info Sheet'!$M$2)</f>
        <v>1</v>
      </c>
      <c r="AD782">
        <f>ROUNDDOWN(IF((AA782*AC782)&gt;'Info Sheet'!$B$21,'Info Sheet'!$B$21,(AA782*AC782)),0)</f>
        <v>188</v>
      </c>
      <c r="AE782">
        <f t="shared" si="145"/>
        <v>4295.8</v>
      </c>
      <c r="AF782">
        <f t="shared" si="146"/>
        <v>3335.8</v>
      </c>
      <c r="AK782" s="44">
        <v>729</v>
      </c>
      <c r="AL782" s="51">
        <v>0.32826024999999998</v>
      </c>
      <c r="AM782" s="32">
        <f t="shared" si="151"/>
        <v>159</v>
      </c>
      <c r="AN782" t="str">
        <f>LOOKUP(AL782,'Info Sheet'!$L$2:$L$3,'Info Sheet'!$J$2:$J$3)</f>
        <v>Rainy, p</v>
      </c>
      <c r="AO782">
        <f>IF(AN782='Info Sheet'!$J$3,'Info Sheet'!$M$3,'Info Sheet'!$M$2)</f>
        <v>0.7</v>
      </c>
      <c r="AP782">
        <f>ROUNDDOWN(IF((AM782*AO782)&gt;'Info Sheet'!$B$21,'Info Sheet'!$B$21,(AM782*AO782)),0)</f>
        <v>111</v>
      </c>
      <c r="AQ782">
        <f t="shared" si="147"/>
        <v>2536.3500000000004</v>
      </c>
      <c r="AR782">
        <f t="shared" si="148"/>
        <v>1576.3500000000004</v>
      </c>
    </row>
    <row r="783" spans="1:44">
      <c r="A783" s="44">
        <v>730</v>
      </c>
      <c r="B783" s="32">
        <v>0.22477984467476686</v>
      </c>
      <c r="C783" s="32">
        <f t="shared" si="149"/>
        <v>143</v>
      </c>
      <c r="D783" t="str">
        <f>LOOKUP(B783,'Info Sheet'!$L$2:$L$3,'Info Sheet'!$J$2:$J$3)</f>
        <v>Rainy, p</v>
      </c>
      <c r="E783">
        <f>IF(D783='Info Sheet'!$J$3,'Info Sheet'!$M$3,'Info Sheet'!$M$2)</f>
        <v>0.7</v>
      </c>
      <c r="F783">
        <f>ROUNDDOWN(IF((C783*E783)&gt;'Info Sheet'!$B$21,'Info Sheet'!$B$21,(C783*E783)),0)</f>
        <v>100</v>
      </c>
      <c r="G783">
        <f t="shared" si="152"/>
        <v>2285</v>
      </c>
      <c r="H783">
        <f t="shared" si="141"/>
        <v>1325</v>
      </c>
      <c r="M783" s="44">
        <v>730</v>
      </c>
      <c r="N783" s="32">
        <v>0.44781704753827345</v>
      </c>
      <c r="O783" s="32">
        <f t="shared" si="142"/>
        <v>169</v>
      </c>
      <c r="P783" t="str">
        <f>LOOKUP(N783,'Info Sheet'!$L$2:$L$3,'Info Sheet'!$J$2:$J$3)</f>
        <v>Non-Rainy</v>
      </c>
      <c r="Q783">
        <f>IF(P783='Info Sheet'!$J$3,'Info Sheet'!$M$3,'Info Sheet'!$M$2)</f>
        <v>1</v>
      </c>
      <c r="R783">
        <f>ROUNDDOWN(IF((O783*Q783)&gt;'Info Sheet'!$B$21,'Info Sheet'!$B$21,(O783*Q783)),0)</f>
        <v>169</v>
      </c>
      <c r="S783">
        <f t="shared" si="143"/>
        <v>3861.65</v>
      </c>
      <c r="T783">
        <f t="shared" si="144"/>
        <v>2901.65</v>
      </c>
      <c r="Y783" s="44">
        <v>730</v>
      </c>
      <c r="Z783" s="32">
        <v>0.62726884887263412</v>
      </c>
      <c r="AA783" s="32">
        <f t="shared" si="150"/>
        <v>192</v>
      </c>
      <c r="AB783" t="str">
        <f>LOOKUP(Z783,'Info Sheet'!$L$2:$L$3,'Info Sheet'!$J$2:$J$3)</f>
        <v>Non-Rainy</v>
      </c>
      <c r="AC783">
        <f>IF(AB783='Info Sheet'!$J$3,'Info Sheet'!$M$3,'Info Sheet'!$M$2)</f>
        <v>1</v>
      </c>
      <c r="AD783">
        <f>ROUNDDOWN(IF((AA783*AC783)&gt;'Info Sheet'!$B$21,'Info Sheet'!$B$21,(AA783*AC783)),0)</f>
        <v>188</v>
      </c>
      <c r="AE783">
        <f t="shared" si="145"/>
        <v>4295.8</v>
      </c>
      <c r="AF783">
        <f t="shared" si="146"/>
        <v>3335.8</v>
      </c>
      <c r="AK783" s="44">
        <v>730</v>
      </c>
      <c r="AL783" s="51">
        <v>0.108281</v>
      </c>
      <c r="AM783" s="32">
        <f t="shared" si="151"/>
        <v>146</v>
      </c>
      <c r="AN783" t="str">
        <f>LOOKUP(AL783,'Info Sheet'!$L$2:$L$3,'Info Sheet'!$J$2:$J$3)</f>
        <v>Rainy, p</v>
      </c>
      <c r="AO783">
        <f>IF(AN783='Info Sheet'!$J$3,'Info Sheet'!$M$3,'Info Sheet'!$M$2)</f>
        <v>0.7</v>
      </c>
      <c r="AP783">
        <f>ROUNDDOWN(IF((AM783*AO783)&gt;'Info Sheet'!$B$21,'Info Sheet'!$B$21,(AM783*AO783)),0)</f>
        <v>102</v>
      </c>
      <c r="AQ783">
        <f t="shared" si="147"/>
        <v>2330.7000000000003</v>
      </c>
      <c r="AR783">
        <f t="shared" si="148"/>
        <v>1370.7000000000003</v>
      </c>
    </row>
    <row r="784" spans="1:44">
      <c r="A784" s="44">
        <v>731</v>
      </c>
      <c r="B784" s="32">
        <v>0.17357972282153</v>
      </c>
      <c r="C784" s="32">
        <f t="shared" si="149"/>
        <v>140</v>
      </c>
      <c r="D784" t="str">
        <f>LOOKUP(B784,'Info Sheet'!$L$2:$L$3,'Info Sheet'!$J$2:$J$3)</f>
        <v>Rainy, p</v>
      </c>
      <c r="E784">
        <f>IF(D784='Info Sheet'!$J$3,'Info Sheet'!$M$3,'Info Sheet'!$M$2)</f>
        <v>0.7</v>
      </c>
      <c r="F784">
        <f>ROUNDDOWN(IF((C784*E784)&gt;'Info Sheet'!$B$21,'Info Sheet'!$B$21,(C784*E784)),0)</f>
        <v>98</v>
      </c>
      <c r="G784">
        <f t="shared" si="152"/>
        <v>2239.3000000000002</v>
      </c>
      <c r="H784">
        <f t="shared" si="141"/>
        <v>1279.3000000000002</v>
      </c>
      <c r="M784" s="44">
        <v>731</v>
      </c>
      <c r="N784" s="32">
        <v>0.41383643339791343</v>
      </c>
      <c r="O784" s="32">
        <f t="shared" si="142"/>
        <v>167</v>
      </c>
      <c r="P784" t="str">
        <f>LOOKUP(N784,'Info Sheet'!$L$2:$L$3,'Info Sheet'!$J$2:$J$3)</f>
        <v>Non-Rainy</v>
      </c>
      <c r="Q784">
        <f>IF(P784='Info Sheet'!$J$3,'Info Sheet'!$M$3,'Info Sheet'!$M$2)</f>
        <v>1</v>
      </c>
      <c r="R784">
        <f>ROUNDDOWN(IF((O784*Q784)&gt;'Info Sheet'!$B$21,'Info Sheet'!$B$21,(O784*Q784)),0)</f>
        <v>167</v>
      </c>
      <c r="S784">
        <f t="shared" si="143"/>
        <v>3815.9500000000003</v>
      </c>
      <c r="T784">
        <f t="shared" si="144"/>
        <v>2855.9500000000003</v>
      </c>
      <c r="Y784" s="44">
        <v>731</v>
      </c>
      <c r="Z784" s="32">
        <v>0.82831810134247696</v>
      </c>
      <c r="AA784" s="32">
        <f t="shared" si="150"/>
        <v>203</v>
      </c>
      <c r="AB784" t="str">
        <f>LOOKUP(Z784,'Info Sheet'!$L$2:$L$3,'Info Sheet'!$J$2:$J$3)</f>
        <v>Non-Rainy</v>
      </c>
      <c r="AC784">
        <f>IF(AB784='Info Sheet'!$J$3,'Info Sheet'!$M$3,'Info Sheet'!$M$2)</f>
        <v>1</v>
      </c>
      <c r="AD784">
        <f>ROUNDDOWN(IF((AA784*AC784)&gt;'Info Sheet'!$B$21,'Info Sheet'!$B$21,(AA784*AC784)),0)</f>
        <v>188</v>
      </c>
      <c r="AE784">
        <f t="shared" si="145"/>
        <v>4295.8</v>
      </c>
      <c r="AF784">
        <f t="shared" si="146"/>
        <v>3335.8</v>
      </c>
      <c r="AK784" s="44">
        <v>731</v>
      </c>
      <c r="AL784" s="51">
        <v>0.25211924000000002</v>
      </c>
      <c r="AM784" s="32">
        <f t="shared" si="151"/>
        <v>155</v>
      </c>
      <c r="AN784" t="str">
        <f>LOOKUP(AL784,'Info Sheet'!$L$2:$L$3,'Info Sheet'!$J$2:$J$3)</f>
        <v>Rainy, p</v>
      </c>
      <c r="AO784">
        <f>IF(AN784='Info Sheet'!$J$3,'Info Sheet'!$M$3,'Info Sheet'!$M$2)</f>
        <v>0.7</v>
      </c>
      <c r="AP784">
        <f>ROUNDDOWN(IF((AM784*AO784)&gt;'Info Sheet'!$B$21,'Info Sheet'!$B$21,(AM784*AO784)),0)</f>
        <v>108</v>
      </c>
      <c r="AQ784">
        <f t="shared" si="147"/>
        <v>2467.8000000000002</v>
      </c>
      <c r="AR784">
        <f t="shared" si="148"/>
        <v>1507.8000000000002</v>
      </c>
    </row>
    <row r="785" spans="1:44">
      <c r="A785" s="44">
        <v>732</v>
      </c>
      <c r="B785" s="32">
        <v>0.55136822609246094</v>
      </c>
      <c r="C785" s="32">
        <f t="shared" si="149"/>
        <v>158</v>
      </c>
      <c r="D785" t="str">
        <f>LOOKUP(B785,'Info Sheet'!$L$2:$L$3,'Info Sheet'!$J$2:$J$3)</f>
        <v>Non-Rainy</v>
      </c>
      <c r="E785">
        <f>IF(D785='Info Sheet'!$J$3,'Info Sheet'!$M$3,'Info Sheet'!$M$2)</f>
        <v>1</v>
      </c>
      <c r="F785">
        <f>ROUNDDOWN(IF((C785*E785)&gt;'Info Sheet'!$B$21,'Info Sheet'!$B$21,(C785*E785)),0)</f>
        <v>158</v>
      </c>
      <c r="G785">
        <f t="shared" si="152"/>
        <v>3610.3</v>
      </c>
      <c r="H785">
        <f t="shared" si="141"/>
        <v>2650.3</v>
      </c>
      <c r="M785" s="44">
        <v>732</v>
      </c>
      <c r="N785" s="32">
        <v>0.53119006683634273</v>
      </c>
      <c r="O785" s="32">
        <f t="shared" si="142"/>
        <v>172</v>
      </c>
      <c r="P785" t="str">
        <f>LOOKUP(N785,'Info Sheet'!$L$2:$L$3,'Info Sheet'!$J$2:$J$3)</f>
        <v>Non-Rainy</v>
      </c>
      <c r="Q785">
        <f>IF(P785='Info Sheet'!$J$3,'Info Sheet'!$M$3,'Info Sheet'!$M$2)</f>
        <v>1</v>
      </c>
      <c r="R785">
        <f>ROUNDDOWN(IF((O785*Q785)&gt;'Info Sheet'!$B$21,'Info Sheet'!$B$21,(O785*Q785)),0)</f>
        <v>172</v>
      </c>
      <c r="S785">
        <f t="shared" si="143"/>
        <v>3930.2000000000003</v>
      </c>
      <c r="T785">
        <f t="shared" si="144"/>
        <v>2970.2000000000003</v>
      </c>
      <c r="Y785" s="44">
        <v>732</v>
      </c>
      <c r="Z785" s="32">
        <v>0.99324967690432941</v>
      </c>
      <c r="AA785" s="32">
        <f t="shared" si="150"/>
        <v>230</v>
      </c>
      <c r="AB785" t="str">
        <f>LOOKUP(Z785,'Info Sheet'!$L$2:$L$3,'Info Sheet'!$J$2:$J$3)</f>
        <v>Non-Rainy</v>
      </c>
      <c r="AC785">
        <f>IF(AB785='Info Sheet'!$J$3,'Info Sheet'!$M$3,'Info Sheet'!$M$2)</f>
        <v>1</v>
      </c>
      <c r="AD785">
        <f>ROUNDDOWN(IF((AA785*AC785)&gt;'Info Sheet'!$B$21,'Info Sheet'!$B$21,(AA785*AC785)),0)</f>
        <v>188</v>
      </c>
      <c r="AE785">
        <f t="shared" si="145"/>
        <v>4295.8</v>
      </c>
      <c r="AF785">
        <f t="shared" si="146"/>
        <v>3335.8</v>
      </c>
      <c r="AK785" s="44">
        <v>732</v>
      </c>
      <c r="AL785" s="51">
        <v>0.49702122999999998</v>
      </c>
      <c r="AM785" s="32">
        <f t="shared" si="151"/>
        <v>166</v>
      </c>
      <c r="AN785" t="str">
        <f>LOOKUP(AL785,'Info Sheet'!$L$2:$L$3,'Info Sheet'!$J$2:$J$3)</f>
        <v>Non-Rainy</v>
      </c>
      <c r="AO785">
        <f>IF(AN785='Info Sheet'!$J$3,'Info Sheet'!$M$3,'Info Sheet'!$M$2)</f>
        <v>1</v>
      </c>
      <c r="AP785">
        <f>ROUNDDOWN(IF((AM785*AO785)&gt;'Info Sheet'!$B$21,'Info Sheet'!$B$21,(AM785*AO785)),0)</f>
        <v>166</v>
      </c>
      <c r="AQ785">
        <f t="shared" si="147"/>
        <v>3793.1000000000004</v>
      </c>
      <c r="AR785">
        <f t="shared" si="148"/>
        <v>2833.1000000000004</v>
      </c>
    </row>
    <row r="786" spans="1:44">
      <c r="A786" s="44">
        <v>733</v>
      </c>
      <c r="B786" s="32">
        <v>0.81282404793234231</v>
      </c>
      <c r="C786" s="32">
        <f t="shared" si="149"/>
        <v>170</v>
      </c>
      <c r="D786" t="str">
        <f>LOOKUP(B786,'Info Sheet'!$L$2:$L$3,'Info Sheet'!$J$2:$J$3)</f>
        <v>Non-Rainy</v>
      </c>
      <c r="E786">
        <f>IF(D786='Info Sheet'!$J$3,'Info Sheet'!$M$3,'Info Sheet'!$M$2)</f>
        <v>1</v>
      </c>
      <c r="F786">
        <f>ROUNDDOWN(IF((C786*E786)&gt;'Info Sheet'!$B$21,'Info Sheet'!$B$21,(C786*E786)),0)</f>
        <v>170</v>
      </c>
      <c r="G786">
        <f t="shared" si="152"/>
        <v>3884.5000000000005</v>
      </c>
      <c r="H786">
        <f t="shared" si="141"/>
        <v>2924.5000000000005</v>
      </c>
      <c r="M786" s="44">
        <v>733</v>
      </c>
      <c r="N786" s="32">
        <v>0.23632018449978298</v>
      </c>
      <c r="O786" s="32">
        <f t="shared" si="142"/>
        <v>159</v>
      </c>
      <c r="P786" t="str">
        <f>LOOKUP(N786,'Info Sheet'!$L$2:$L$3,'Info Sheet'!$J$2:$J$3)</f>
        <v>Rainy, p</v>
      </c>
      <c r="Q786">
        <f>IF(P786='Info Sheet'!$J$3,'Info Sheet'!$M$3,'Info Sheet'!$M$2)</f>
        <v>0.7</v>
      </c>
      <c r="R786">
        <f>ROUNDDOWN(IF((O786*Q786)&gt;'Info Sheet'!$B$21,'Info Sheet'!$B$21,(O786*Q786)),0)</f>
        <v>111</v>
      </c>
      <c r="S786">
        <f t="shared" si="143"/>
        <v>2536.3500000000004</v>
      </c>
      <c r="T786">
        <f t="shared" si="144"/>
        <v>1576.3500000000004</v>
      </c>
      <c r="Y786" s="44">
        <v>733</v>
      </c>
      <c r="Z786" s="32">
        <v>0.51841350569857458</v>
      </c>
      <c r="AA786" s="32">
        <f t="shared" si="150"/>
        <v>187</v>
      </c>
      <c r="AB786" t="str">
        <f>LOOKUP(Z786,'Info Sheet'!$L$2:$L$3,'Info Sheet'!$J$2:$J$3)</f>
        <v>Non-Rainy</v>
      </c>
      <c r="AC786">
        <f>IF(AB786='Info Sheet'!$J$3,'Info Sheet'!$M$3,'Info Sheet'!$M$2)</f>
        <v>1</v>
      </c>
      <c r="AD786">
        <f>ROUNDDOWN(IF((AA786*AC786)&gt;'Info Sheet'!$B$21,'Info Sheet'!$B$21,(AA786*AC786)),0)</f>
        <v>187</v>
      </c>
      <c r="AE786">
        <f t="shared" si="145"/>
        <v>4272.95</v>
      </c>
      <c r="AF786">
        <f t="shared" si="146"/>
        <v>3312.95</v>
      </c>
      <c r="AK786" s="44">
        <v>733</v>
      </c>
      <c r="AL786" s="51">
        <v>2.5708709999999999E-2</v>
      </c>
      <c r="AM786" s="32">
        <f t="shared" si="151"/>
        <v>134</v>
      </c>
      <c r="AN786" t="str">
        <f>LOOKUP(AL786,'Info Sheet'!$L$2:$L$3,'Info Sheet'!$J$2:$J$3)</f>
        <v>Rainy, p</v>
      </c>
      <c r="AO786">
        <f>IF(AN786='Info Sheet'!$J$3,'Info Sheet'!$M$3,'Info Sheet'!$M$2)</f>
        <v>0.7</v>
      </c>
      <c r="AP786">
        <f>ROUNDDOWN(IF((AM786*AO786)&gt;'Info Sheet'!$B$21,'Info Sheet'!$B$21,(AM786*AO786)),0)</f>
        <v>93</v>
      </c>
      <c r="AQ786">
        <f t="shared" si="147"/>
        <v>2125.0500000000002</v>
      </c>
      <c r="AR786">
        <f t="shared" si="148"/>
        <v>1165.0500000000002</v>
      </c>
    </row>
    <row r="787" spans="1:44">
      <c r="A787" s="44">
        <v>734</v>
      </c>
      <c r="B787" s="32">
        <v>0.13911664883572838</v>
      </c>
      <c r="C787" s="32">
        <f t="shared" si="149"/>
        <v>138</v>
      </c>
      <c r="D787" t="str">
        <f>LOOKUP(B787,'Info Sheet'!$L$2:$L$3,'Info Sheet'!$J$2:$J$3)</f>
        <v>Rainy, p</v>
      </c>
      <c r="E787">
        <f>IF(D787='Info Sheet'!$J$3,'Info Sheet'!$M$3,'Info Sheet'!$M$2)</f>
        <v>0.7</v>
      </c>
      <c r="F787">
        <f>ROUNDDOWN(IF((C787*E787)&gt;'Info Sheet'!$B$21,'Info Sheet'!$B$21,(C787*E787)),0)</f>
        <v>96</v>
      </c>
      <c r="G787">
        <f t="shared" si="152"/>
        <v>2193.6000000000004</v>
      </c>
      <c r="H787">
        <f t="shared" si="141"/>
        <v>1233.6000000000004</v>
      </c>
      <c r="M787" s="44">
        <v>734</v>
      </c>
      <c r="N787" s="32">
        <v>0.87180912002830047</v>
      </c>
      <c r="O787" s="32">
        <f t="shared" si="142"/>
        <v>190</v>
      </c>
      <c r="P787" t="str">
        <f>LOOKUP(N787,'Info Sheet'!$L$2:$L$3,'Info Sheet'!$J$2:$J$3)</f>
        <v>Non-Rainy</v>
      </c>
      <c r="Q787">
        <f>IF(P787='Info Sheet'!$J$3,'Info Sheet'!$M$3,'Info Sheet'!$M$2)</f>
        <v>1</v>
      </c>
      <c r="R787">
        <f>ROUNDDOWN(IF((O787*Q787)&gt;'Info Sheet'!$B$21,'Info Sheet'!$B$21,(O787*Q787)),0)</f>
        <v>188</v>
      </c>
      <c r="S787">
        <f t="shared" si="143"/>
        <v>4295.8</v>
      </c>
      <c r="T787">
        <f t="shared" si="144"/>
        <v>3335.8</v>
      </c>
      <c r="Y787" s="44">
        <v>734</v>
      </c>
      <c r="Z787" s="32">
        <v>0.15326701659893238</v>
      </c>
      <c r="AA787" s="32">
        <f t="shared" si="150"/>
        <v>168</v>
      </c>
      <c r="AB787" t="str">
        <f>LOOKUP(Z787,'Info Sheet'!$L$2:$L$3,'Info Sheet'!$J$2:$J$3)</f>
        <v>Rainy, p</v>
      </c>
      <c r="AC787">
        <f>IF(AB787='Info Sheet'!$J$3,'Info Sheet'!$M$3,'Info Sheet'!$M$2)</f>
        <v>0.7</v>
      </c>
      <c r="AD787">
        <f>ROUNDDOWN(IF((AA787*AC787)&gt;'Info Sheet'!$B$21,'Info Sheet'!$B$21,(AA787*AC787)),0)</f>
        <v>117</v>
      </c>
      <c r="AE787">
        <f t="shared" si="145"/>
        <v>2673.4500000000003</v>
      </c>
      <c r="AF787">
        <f t="shared" si="146"/>
        <v>1713.4500000000003</v>
      </c>
      <c r="AK787" s="44">
        <v>734</v>
      </c>
      <c r="AL787" s="51">
        <v>0.12697520000000001</v>
      </c>
      <c r="AM787" s="32">
        <f t="shared" si="151"/>
        <v>147</v>
      </c>
      <c r="AN787" t="str">
        <f>LOOKUP(AL787,'Info Sheet'!$L$2:$L$3,'Info Sheet'!$J$2:$J$3)</f>
        <v>Rainy, p</v>
      </c>
      <c r="AO787">
        <f>IF(AN787='Info Sheet'!$J$3,'Info Sheet'!$M$3,'Info Sheet'!$M$2)</f>
        <v>0.7</v>
      </c>
      <c r="AP787">
        <f>ROUNDDOWN(IF((AM787*AO787)&gt;'Info Sheet'!$B$21,'Info Sheet'!$B$21,(AM787*AO787)),0)</f>
        <v>102</v>
      </c>
      <c r="AQ787">
        <f t="shared" si="147"/>
        <v>2330.7000000000003</v>
      </c>
      <c r="AR787">
        <f t="shared" si="148"/>
        <v>1370.7000000000003</v>
      </c>
    </row>
    <row r="788" spans="1:44">
      <c r="A788" s="44">
        <v>735</v>
      </c>
      <c r="B788" s="32">
        <v>0.95042540071529147</v>
      </c>
      <c r="C788" s="32">
        <f t="shared" si="149"/>
        <v>182</v>
      </c>
      <c r="D788" t="str">
        <f>LOOKUP(B788,'Info Sheet'!$L$2:$L$3,'Info Sheet'!$J$2:$J$3)</f>
        <v>Non-Rainy</v>
      </c>
      <c r="E788">
        <f>IF(D788='Info Sheet'!$J$3,'Info Sheet'!$M$3,'Info Sheet'!$M$2)</f>
        <v>1</v>
      </c>
      <c r="F788">
        <f>ROUNDDOWN(IF((C788*E788)&gt;'Info Sheet'!$B$21,'Info Sheet'!$B$21,(C788*E788)),0)</f>
        <v>182</v>
      </c>
      <c r="G788">
        <f t="shared" si="152"/>
        <v>4158.7</v>
      </c>
      <c r="H788">
        <f t="shared" si="141"/>
        <v>3198.7</v>
      </c>
      <c r="M788" s="44">
        <v>735</v>
      </c>
      <c r="N788" s="32">
        <v>0.69374152974504366</v>
      </c>
      <c r="O788" s="32">
        <f t="shared" si="142"/>
        <v>179</v>
      </c>
      <c r="P788" t="str">
        <f>LOOKUP(N788,'Info Sheet'!$L$2:$L$3,'Info Sheet'!$J$2:$J$3)</f>
        <v>Non-Rainy</v>
      </c>
      <c r="Q788">
        <f>IF(P788='Info Sheet'!$J$3,'Info Sheet'!$M$3,'Info Sheet'!$M$2)</f>
        <v>1</v>
      </c>
      <c r="R788">
        <f>ROUNDDOWN(IF((O788*Q788)&gt;'Info Sheet'!$B$21,'Info Sheet'!$B$21,(O788*Q788)),0)</f>
        <v>179</v>
      </c>
      <c r="S788">
        <f t="shared" si="143"/>
        <v>4090.15</v>
      </c>
      <c r="T788">
        <f t="shared" si="144"/>
        <v>3130.15</v>
      </c>
      <c r="Y788" s="44">
        <v>735</v>
      </c>
      <c r="Z788" s="32">
        <v>1.7487943901991931E-2</v>
      </c>
      <c r="AA788" s="32">
        <f t="shared" si="150"/>
        <v>148</v>
      </c>
      <c r="AB788" t="str">
        <f>LOOKUP(Z788,'Info Sheet'!$L$2:$L$3,'Info Sheet'!$J$2:$J$3)</f>
        <v>Rainy, p</v>
      </c>
      <c r="AC788">
        <f>IF(AB788='Info Sheet'!$J$3,'Info Sheet'!$M$3,'Info Sheet'!$M$2)</f>
        <v>0.7</v>
      </c>
      <c r="AD788">
        <f>ROUNDDOWN(IF((AA788*AC788)&gt;'Info Sheet'!$B$21,'Info Sheet'!$B$21,(AA788*AC788)),0)</f>
        <v>103</v>
      </c>
      <c r="AE788">
        <f t="shared" si="145"/>
        <v>2353.5500000000002</v>
      </c>
      <c r="AF788">
        <f t="shared" si="146"/>
        <v>1393.5500000000002</v>
      </c>
      <c r="AK788" s="44">
        <v>735</v>
      </c>
      <c r="AL788" s="51">
        <v>0.67249007999999999</v>
      </c>
      <c r="AM788" s="32">
        <f t="shared" si="151"/>
        <v>173</v>
      </c>
      <c r="AN788" t="str">
        <f>LOOKUP(AL788,'Info Sheet'!$L$2:$L$3,'Info Sheet'!$J$2:$J$3)</f>
        <v>Non-Rainy</v>
      </c>
      <c r="AO788">
        <f>IF(AN788='Info Sheet'!$J$3,'Info Sheet'!$M$3,'Info Sheet'!$M$2)</f>
        <v>1</v>
      </c>
      <c r="AP788">
        <f>ROUNDDOWN(IF((AM788*AO788)&gt;'Info Sheet'!$B$21,'Info Sheet'!$B$21,(AM788*AO788)),0)</f>
        <v>173</v>
      </c>
      <c r="AQ788">
        <f t="shared" si="147"/>
        <v>3953.05</v>
      </c>
      <c r="AR788">
        <f t="shared" si="148"/>
        <v>2993.05</v>
      </c>
    </row>
    <row r="789" spans="1:44">
      <c r="A789" s="44">
        <v>736</v>
      </c>
      <c r="B789" s="32">
        <v>0.51588074843440446</v>
      </c>
      <c r="C789" s="32">
        <f t="shared" si="149"/>
        <v>156</v>
      </c>
      <c r="D789" t="str">
        <f>LOOKUP(B789,'Info Sheet'!$L$2:$L$3,'Info Sheet'!$J$2:$J$3)</f>
        <v>Non-Rainy</v>
      </c>
      <c r="E789">
        <f>IF(D789='Info Sheet'!$J$3,'Info Sheet'!$M$3,'Info Sheet'!$M$2)</f>
        <v>1</v>
      </c>
      <c r="F789">
        <f>ROUNDDOWN(IF((C789*E789)&gt;'Info Sheet'!$B$21,'Info Sheet'!$B$21,(C789*E789)),0)</f>
        <v>156</v>
      </c>
      <c r="G789">
        <f t="shared" si="152"/>
        <v>3564.6000000000004</v>
      </c>
      <c r="H789">
        <f t="shared" si="141"/>
        <v>2604.6000000000004</v>
      </c>
      <c r="M789" s="44">
        <v>736</v>
      </c>
      <c r="N789" s="32">
        <v>0.97406457204736641</v>
      </c>
      <c r="O789" s="32">
        <f t="shared" si="142"/>
        <v>203</v>
      </c>
      <c r="P789" t="str">
        <f>LOOKUP(N789,'Info Sheet'!$L$2:$L$3,'Info Sheet'!$J$2:$J$3)</f>
        <v>Non-Rainy</v>
      </c>
      <c r="Q789">
        <f>IF(P789='Info Sheet'!$J$3,'Info Sheet'!$M$3,'Info Sheet'!$M$2)</f>
        <v>1</v>
      </c>
      <c r="R789">
        <f>ROUNDDOWN(IF((O789*Q789)&gt;'Info Sheet'!$B$21,'Info Sheet'!$B$21,(O789*Q789)),0)</f>
        <v>188</v>
      </c>
      <c r="S789">
        <f t="shared" si="143"/>
        <v>4295.8</v>
      </c>
      <c r="T789">
        <f t="shared" si="144"/>
        <v>3335.8</v>
      </c>
      <c r="Y789" s="44">
        <v>736</v>
      </c>
      <c r="Z789" s="32">
        <v>0.39556920626509096</v>
      </c>
      <c r="AA789" s="32">
        <f t="shared" si="150"/>
        <v>181</v>
      </c>
      <c r="AB789" t="str">
        <f>LOOKUP(Z789,'Info Sheet'!$L$2:$L$3,'Info Sheet'!$J$2:$J$3)</f>
        <v>Rainy, p</v>
      </c>
      <c r="AC789">
        <f>IF(AB789='Info Sheet'!$J$3,'Info Sheet'!$M$3,'Info Sheet'!$M$2)</f>
        <v>0.7</v>
      </c>
      <c r="AD789">
        <f>ROUNDDOWN(IF((AA789*AC789)&gt;'Info Sheet'!$B$21,'Info Sheet'!$B$21,(AA789*AC789)),0)</f>
        <v>126</v>
      </c>
      <c r="AE789">
        <f t="shared" si="145"/>
        <v>2879.1000000000004</v>
      </c>
      <c r="AF789">
        <f t="shared" si="146"/>
        <v>1919.1000000000004</v>
      </c>
      <c r="AK789" s="44">
        <v>736</v>
      </c>
      <c r="AL789" s="51">
        <v>0.80894542000000003</v>
      </c>
      <c r="AM789" s="32">
        <f t="shared" si="151"/>
        <v>180</v>
      </c>
      <c r="AN789" t="str">
        <f>LOOKUP(AL789,'Info Sheet'!$L$2:$L$3,'Info Sheet'!$J$2:$J$3)</f>
        <v>Non-Rainy</v>
      </c>
      <c r="AO789">
        <f>IF(AN789='Info Sheet'!$J$3,'Info Sheet'!$M$3,'Info Sheet'!$M$2)</f>
        <v>1</v>
      </c>
      <c r="AP789">
        <f>ROUNDDOWN(IF((AM789*AO789)&gt;'Info Sheet'!$B$21,'Info Sheet'!$B$21,(AM789*AO789)),0)</f>
        <v>180</v>
      </c>
      <c r="AQ789">
        <f t="shared" si="147"/>
        <v>4113</v>
      </c>
      <c r="AR789">
        <f t="shared" si="148"/>
        <v>3153</v>
      </c>
    </row>
    <row r="790" spans="1:44">
      <c r="A790" s="44">
        <v>737</v>
      </c>
      <c r="B790" s="32">
        <v>2.0884779642358353E-3</v>
      </c>
      <c r="C790" s="32">
        <f t="shared" si="149"/>
        <v>110</v>
      </c>
      <c r="D790" t="str">
        <f>LOOKUP(B790,'Info Sheet'!$L$2:$L$3,'Info Sheet'!$J$2:$J$3)</f>
        <v>Rainy, p</v>
      </c>
      <c r="E790">
        <f>IF(D790='Info Sheet'!$J$3,'Info Sheet'!$M$3,'Info Sheet'!$M$2)</f>
        <v>0.7</v>
      </c>
      <c r="F790">
        <f>ROUNDDOWN(IF((C790*E790)&gt;'Info Sheet'!$B$21,'Info Sheet'!$B$21,(C790*E790)),0)</f>
        <v>77</v>
      </c>
      <c r="G790">
        <f t="shared" si="152"/>
        <v>1759.45</v>
      </c>
      <c r="H790">
        <f t="shared" si="141"/>
        <v>799.45</v>
      </c>
      <c r="M790" s="44">
        <v>737</v>
      </c>
      <c r="N790" s="32">
        <v>0.95164259525116357</v>
      </c>
      <c r="O790" s="32">
        <f t="shared" si="142"/>
        <v>198</v>
      </c>
      <c r="P790" t="str">
        <f>LOOKUP(N790,'Info Sheet'!$L$2:$L$3,'Info Sheet'!$J$2:$J$3)</f>
        <v>Non-Rainy</v>
      </c>
      <c r="Q790">
        <f>IF(P790='Info Sheet'!$J$3,'Info Sheet'!$M$3,'Info Sheet'!$M$2)</f>
        <v>1</v>
      </c>
      <c r="R790">
        <f>ROUNDDOWN(IF((O790*Q790)&gt;'Info Sheet'!$B$21,'Info Sheet'!$B$21,(O790*Q790)),0)</f>
        <v>188</v>
      </c>
      <c r="S790">
        <f t="shared" si="143"/>
        <v>4295.8</v>
      </c>
      <c r="T790">
        <f t="shared" si="144"/>
        <v>3335.8</v>
      </c>
      <c r="Y790" s="44">
        <v>737</v>
      </c>
      <c r="Z790" s="32">
        <v>0.54407660839190108</v>
      </c>
      <c r="AA790" s="32">
        <f t="shared" si="150"/>
        <v>188</v>
      </c>
      <c r="AB790" t="str">
        <f>LOOKUP(Z790,'Info Sheet'!$L$2:$L$3,'Info Sheet'!$J$2:$J$3)</f>
        <v>Non-Rainy</v>
      </c>
      <c r="AC790">
        <f>IF(AB790='Info Sheet'!$J$3,'Info Sheet'!$M$3,'Info Sheet'!$M$2)</f>
        <v>1</v>
      </c>
      <c r="AD790">
        <f>ROUNDDOWN(IF((AA790*AC790)&gt;'Info Sheet'!$B$21,'Info Sheet'!$B$21,(AA790*AC790)),0)</f>
        <v>188</v>
      </c>
      <c r="AE790">
        <f t="shared" si="145"/>
        <v>4295.8</v>
      </c>
      <c r="AF790">
        <f t="shared" si="146"/>
        <v>3335.8</v>
      </c>
      <c r="AK790" s="44">
        <v>737</v>
      </c>
      <c r="AL790" s="51">
        <v>0.37841766999999998</v>
      </c>
      <c r="AM790" s="32">
        <f t="shared" si="151"/>
        <v>161</v>
      </c>
      <c r="AN790" t="str">
        <f>LOOKUP(AL790,'Info Sheet'!$L$2:$L$3,'Info Sheet'!$J$2:$J$3)</f>
        <v>Rainy, p</v>
      </c>
      <c r="AO790">
        <f>IF(AN790='Info Sheet'!$J$3,'Info Sheet'!$M$3,'Info Sheet'!$M$2)</f>
        <v>0.7</v>
      </c>
      <c r="AP790">
        <f>ROUNDDOWN(IF((AM790*AO790)&gt;'Info Sheet'!$B$21,'Info Sheet'!$B$21,(AM790*AO790)),0)</f>
        <v>112</v>
      </c>
      <c r="AQ790">
        <f t="shared" si="147"/>
        <v>2559.2000000000003</v>
      </c>
      <c r="AR790">
        <f t="shared" si="148"/>
        <v>1599.2000000000003</v>
      </c>
    </row>
    <row r="791" spans="1:44">
      <c r="A791" s="44">
        <v>738</v>
      </c>
      <c r="B791" s="32">
        <v>0.31290599746446723</v>
      </c>
      <c r="C791" s="32">
        <f t="shared" si="149"/>
        <v>148</v>
      </c>
      <c r="D791" t="str">
        <f>LOOKUP(B791,'Info Sheet'!$L$2:$L$3,'Info Sheet'!$J$2:$J$3)</f>
        <v>Rainy, p</v>
      </c>
      <c r="E791">
        <f>IF(D791='Info Sheet'!$J$3,'Info Sheet'!$M$3,'Info Sheet'!$M$2)</f>
        <v>0.7</v>
      </c>
      <c r="F791">
        <f>ROUNDDOWN(IF((C791*E791)&gt;'Info Sheet'!$B$21,'Info Sheet'!$B$21,(C791*E791)),0)</f>
        <v>103</v>
      </c>
      <c r="G791">
        <f t="shared" si="152"/>
        <v>2353.5500000000002</v>
      </c>
      <c r="H791">
        <f t="shared" si="141"/>
        <v>1393.5500000000002</v>
      </c>
      <c r="M791" s="44">
        <v>738</v>
      </c>
      <c r="N791" s="32">
        <v>0.57365182056878983</v>
      </c>
      <c r="O791" s="32">
        <f t="shared" si="142"/>
        <v>174</v>
      </c>
      <c r="P791" t="str">
        <f>LOOKUP(N791,'Info Sheet'!$L$2:$L$3,'Info Sheet'!$J$2:$J$3)</f>
        <v>Non-Rainy</v>
      </c>
      <c r="Q791">
        <f>IF(P791='Info Sheet'!$J$3,'Info Sheet'!$M$3,'Info Sheet'!$M$2)</f>
        <v>1</v>
      </c>
      <c r="R791">
        <f>ROUNDDOWN(IF((O791*Q791)&gt;'Info Sheet'!$B$21,'Info Sheet'!$B$21,(O791*Q791)),0)</f>
        <v>174</v>
      </c>
      <c r="S791">
        <f t="shared" si="143"/>
        <v>3975.9</v>
      </c>
      <c r="T791">
        <f t="shared" si="144"/>
        <v>3015.9</v>
      </c>
      <c r="Y791" s="44">
        <v>738</v>
      </c>
      <c r="Z791" s="32">
        <v>0.79046556184774852</v>
      </c>
      <c r="AA791" s="32">
        <f t="shared" si="150"/>
        <v>200</v>
      </c>
      <c r="AB791" t="str">
        <f>LOOKUP(Z791,'Info Sheet'!$L$2:$L$3,'Info Sheet'!$J$2:$J$3)</f>
        <v>Non-Rainy</v>
      </c>
      <c r="AC791">
        <f>IF(AB791='Info Sheet'!$J$3,'Info Sheet'!$M$3,'Info Sheet'!$M$2)</f>
        <v>1</v>
      </c>
      <c r="AD791">
        <f>ROUNDDOWN(IF((AA791*AC791)&gt;'Info Sheet'!$B$21,'Info Sheet'!$B$21,(AA791*AC791)),0)</f>
        <v>188</v>
      </c>
      <c r="AE791">
        <f t="shared" si="145"/>
        <v>4295.8</v>
      </c>
      <c r="AF791">
        <f t="shared" si="146"/>
        <v>3335.8</v>
      </c>
      <c r="AK791" s="44">
        <v>738</v>
      </c>
      <c r="AL791" s="51">
        <v>0.61980597000000004</v>
      </c>
      <c r="AM791" s="32">
        <f t="shared" si="151"/>
        <v>171</v>
      </c>
      <c r="AN791" t="str">
        <f>LOOKUP(AL791,'Info Sheet'!$L$2:$L$3,'Info Sheet'!$J$2:$J$3)</f>
        <v>Non-Rainy</v>
      </c>
      <c r="AO791">
        <f>IF(AN791='Info Sheet'!$J$3,'Info Sheet'!$M$3,'Info Sheet'!$M$2)</f>
        <v>1</v>
      </c>
      <c r="AP791">
        <f>ROUNDDOWN(IF((AM791*AO791)&gt;'Info Sheet'!$B$21,'Info Sheet'!$B$21,(AM791*AO791)),0)</f>
        <v>171</v>
      </c>
      <c r="AQ791">
        <f t="shared" si="147"/>
        <v>3907.3500000000004</v>
      </c>
      <c r="AR791">
        <f t="shared" si="148"/>
        <v>2947.3500000000004</v>
      </c>
    </row>
    <row r="792" spans="1:44">
      <c r="A792" s="44">
        <v>739</v>
      </c>
      <c r="B792" s="32">
        <v>0.5621068812253045</v>
      </c>
      <c r="C792" s="32">
        <f t="shared" si="149"/>
        <v>158</v>
      </c>
      <c r="D792" t="str">
        <f>LOOKUP(B792,'Info Sheet'!$L$2:$L$3,'Info Sheet'!$J$2:$J$3)</f>
        <v>Non-Rainy</v>
      </c>
      <c r="E792">
        <f>IF(D792='Info Sheet'!$J$3,'Info Sheet'!$M$3,'Info Sheet'!$M$2)</f>
        <v>1</v>
      </c>
      <c r="F792">
        <f>ROUNDDOWN(IF((C792*E792)&gt;'Info Sheet'!$B$21,'Info Sheet'!$B$21,(C792*E792)),0)</f>
        <v>158</v>
      </c>
      <c r="G792">
        <f t="shared" si="152"/>
        <v>3610.3</v>
      </c>
      <c r="H792">
        <f t="shared" si="141"/>
        <v>2650.3</v>
      </c>
      <c r="M792" s="44">
        <v>739</v>
      </c>
      <c r="N792" s="32">
        <v>0.17165429922085684</v>
      </c>
      <c r="O792" s="32">
        <f t="shared" si="142"/>
        <v>155</v>
      </c>
      <c r="P792" t="str">
        <f>LOOKUP(N792,'Info Sheet'!$L$2:$L$3,'Info Sheet'!$J$2:$J$3)</f>
        <v>Rainy, p</v>
      </c>
      <c r="Q792">
        <f>IF(P792='Info Sheet'!$J$3,'Info Sheet'!$M$3,'Info Sheet'!$M$2)</f>
        <v>0.7</v>
      </c>
      <c r="R792">
        <f>ROUNDDOWN(IF((O792*Q792)&gt;'Info Sheet'!$B$21,'Info Sheet'!$B$21,(O792*Q792)),0)</f>
        <v>108</v>
      </c>
      <c r="S792">
        <f t="shared" si="143"/>
        <v>2467.8000000000002</v>
      </c>
      <c r="T792">
        <f t="shared" si="144"/>
        <v>1507.8000000000002</v>
      </c>
      <c r="Y792" s="44">
        <v>739</v>
      </c>
      <c r="Z792" s="32">
        <v>0.38463434147033593</v>
      </c>
      <c r="AA792" s="32">
        <f t="shared" si="150"/>
        <v>181</v>
      </c>
      <c r="AB792" t="str">
        <f>LOOKUP(Z792,'Info Sheet'!$L$2:$L$3,'Info Sheet'!$J$2:$J$3)</f>
        <v>Rainy, p</v>
      </c>
      <c r="AC792">
        <f>IF(AB792='Info Sheet'!$J$3,'Info Sheet'!$M$3,'Info Sheet'!$M$2)</f>
        <v>0.7</v>
      </c>
      <c r="AD792">
        <f>ROUNDDOWN(IF((AA792*AC792)&gt;'Info Sheet'!$B$21,'Info Sheet'!$B$21,(AA792*AC792)),0)</f>
        <v>126</v>
      </c>
      <c r="AE792">
        <f t="shared" si="145"/>
        <v>2879.1000000000004</v>
      </c>
      <c r="AF792">
        <f t="shared" si="146"/>
        <v>1919.1000000000004</v>
      </c>
      <c r="AK792" s="44">
        <v>739</v>
      </c>
      <c r="AL792" s="51">
        <v>0.32555114000000002</v>
      </c>
      <c r="AM792" s="32">
        <f t="shared" si="151"/>
        <v>158</v>
      </c>
      <c r="AN792" t="str">
        <f>LOOKUP(AL792,'Info Sheet'!$L$2:$L$3,'Info Sheet'!$J$2:$J$3)</f>
        <v>Rainy, p</v>
      </c>
      <c r="AO792">
        <f>IF(AN792='Info Sheet'!$J$3,'Info Sheet'!$M$3,'Info Sheet'!$M$2)</f>
        <v>0.7</v>
      </c>
      <c r="AP792">
        <f>ROUNDDOWN(IF((AM792*AO792)&gt;'Info Sheet'!$B$21,'Info Sheet'!$B$21,(AM792*AO792)),0)</f>
        <v>110</v>
      </c>
      <c r="AQ792">
        <f t="shared" si="147"/>
        <v>2513.5</v>
      </c>
      <c r="AR792">
        <f t="shared" si="148"/>
        <v>1553.5</v>
      </c>
    </row>
    <row r="793" spans="1:44">
      <c r="A793" s="44">
        <v>740</v>
      </c>
      <c r="B793" s="32">
        <v>0.87713725826561184</v>
      </c>
      <c r="C793" s="32">
        <f t="shared" si="149"/>
        <v>174</v>
      </c>
      <c r="D793" t="str">
        <f>LOOKUP(B793,'Info Sheet'!$L$2:$L$3,'Info Sheet'!$J$2:$J$3)</f>
        <v>Non-Rainy</v>
      </c>
      <c r="E793">
        <f>IF(D793='Info Sheet'!$J$3,'Info Sheet'!$M$3,'Info Sheet'!$M$2)</f>
        <v>1</v>
      </c>
      <c r="F793">
        <f>ROUNDDOWN(IF((C793*E793)&gt;'Info Sheet'!$B$21,'Info Sheet'!$B$21,(C793*E793)),0)</f>
        <v>174</v>
      </c>
      <c r="G793">
        <f t="shared" si="152"/>
        <v>3975.9</v>
      </c>
      <c r="H793">
        <f t="shared" si="141"/>
        <v>3015.9</v>
      </c>
      <c r="M793" s="44">
        <v>740</v>
      </c>
      <c r="N793" s="32">
        <v>0.59716032705602318</v>
      </c>
      <c r="O793" s="32">
        <f t="shared" si="142"/>
        <v>175</v>
      </c>
      <c r="P793" t="str">
        <f>LOOKUP(N793,'Info Sheet'!$L$2:$L$3,'Info Sheet'!$J$2:$J$3)</f>
        <v>Non-Rainy</v>
      </c>
      <c r="Q793">
        <f>IF(P793='Info Sheet'!$J$3,'Info Sheet'!$M$3,'Info Sheet'!$M$2)</f>
        <v>1</v>
      </c>
      <c r="R793">
        <f>ROUNDDOWN(IF((O793*Q793)&gt;'Info Sheet'!$B$21,'Info Sheet'!$B$21,(O793*Q793)),0)</f>
        <v>175</v>
      </c>
      <c r="S793">
        <f t="shared" si="143"/>
        <v>3998.7500000000005</v>
      </c>
      <c r="T793">
        <f t="shared" si="144"/>
        <v>3038.7500000000005</v>
      </c>
      <c r="Y793" s="44">
        <v>740</v>
      </c>
      <c r="Z793" s="32">
        <v>0.91088245811304247</v>
      </c>
      <c r="AA793" s="32">
        <f t="shared" si="150"/>
        <v>210</v>
      </c>
      <c r="AB793" t="str">
        <f>LOOKUP(Z793,'Info Sheet'!$L$2:$L$3,'Info Sheet'!$J$2:$J$3)</f>
        <v>Non-Rainy</v>
      </c>
      <c r="AC793">
        <f>IF(AB793='Info Sheet'!$J$3,'Info Sheet'!$M$3,'Info Sheet'!$M$2)</f>
        <v>1</v>
      </c>
      <c r="AD793">
        <f>ROUNDDOWN(IF((AA793*AC793)&gt;'Info Sheet'!$B$21,'Info Sheet'!$B$21,(AA793*AC793)),0)</f>
        <v>188</v>
      </c>
      <c r="AE793">
        <f t="shared" si="145"/>
        <v>4295.8</v>
      </c>
      <c r="AF793">
        <f t="shared" si="146"/>
        <v>3335.8</v>
      </c>
      <c r="AK793" s="44">
        <v>740</v>
      </c>
      <c r="AL793" s="51">
        <v>0.10609440000000001</v>
      </c>
      <c r="AM793" s="32">
        <f t="shared" si="151"/>
        <v>145</v>
      </c>
      <c r="AN793" t="str">
        <f>LOOKUP(AL793,'Info Sheet'!$L$2:$L$3,'Info Sheet'!$J$2:$J$3)</f>
        <v>Rainy, p</v>
      </c>
      <c r="AO793">
        <f>IF(AN793='Info Sheet'!$J$3,'Info Sheet'!$M$3,'Info Sheet'!$M$2)</f>
        <v>0.7</v>
      </c>
      <c r="AP793">
        <f>ROUNDDOWN(IF((AM793*AO793)&gt;'Info Sheet'!$B$21,'Info Sheet'!$B$21,(AM793*AO793)),0)</f>
        <v>101</v>
      </c>
      <c r="AQ793">
        <f t="shared" si="147"/>
        <v>2307.8500000000004</v>
      </c>
      <c r="AR793">
        <f t="shared" si="148"/>
        <v>1347.8500000000004</v>
      </c>
    </row>
    <row r="794" spans="1:44">
      <c r="A794" s="44">
        <v>741</v>
      </c>
      <c r="B794" s="32">
        <v>0.38957385900470043</v>
      </c>
      <c r="C794" s="32">
        <f t="shared" si="149"/>
        <v>151</v>
      </c>
      <c r="D794" t="str">
        <f>LOOKUP(B794,'Info Sheet'!$L$2:$L$3,'Info Sheet'!$J$2:$J$3)</f>
        <v>Rainy, p</v>
      </c>
      <c r="E794">
        <f>IF(D794='Info Sheet'!$J$3,'Info Sheet'!$M$3,'Info Sheet'!$M$2)</f>
        <v>0.7</v>
      </c>
      <c r="F794">
        <f>ROUNDDOWN(IF((C794*E794)&gt;'Info Sheet'!$B$21,'Info Sheet'!$B$21,(C794*E794)),0)</f>
        <v>105</v>
      </c>
      <c r="G794">
        <f t="shared" si="152"/>
        <v>2399.25</v>
      </c>
      <c r="H794">
        <f t="shared" si="141"/>
        <v>1439.25</v>
      </c>
      <c r="M794" s="44">
        <v>741</v>
      </c>
      <c r="N794" s="32">
        <v>0.46450821858382263</v>
      </c>
      <c r="O794" s="32">
        <f t="shared" si="142"/>
        <v>169</v>
      </c>
      <c r="P794" t="str">
        <f>LOOKUP(N794,'Info Sheet'!$L$2:$L$3,'Info Sheet'!$J$2:$J$3)</f>
        <v>Non-Rainy</v>
      </c>
      <c r="Q794">
        <f>IF(P794='Info Sheet'!$J$3,'Info Sheet'!$M$3,'Info Sheet'!$M$2)</f>
        <v>1</v>
      </c>
      <c r="R794">
        <f>ROUNDDOWN(IF((O794*Q794)&gt;'Info Sheet'!$B$21,'Info Sheet'!$B$21,(O794*Q794)),0)</f>
        <v>169</v>
      </c>
      <c r="S794">
        <f t="shared" si="143"/>
        <v>3861.65</v>
      </c>
      <c r="T794">
        <f t="shared" si="144"/>
        <v>2901.65</v>
      </c>
      <c r="Y794" s="44">
        <v>741</v>
      </c>
      <c r="Z794" s="32">
        <v>9.0342924397015523E-3</v>
      </c>
      <c r="AA794" s="32">
        <f t="shared" si="150"/>
        <v>144</v>
      </c>
      <c r="AB794" t="str">
        <f>LOOKUP(Z794,'Info Sheet'!$L$2:$L$3,'Info Sheet'!$J$2:$J$3)</f>
        <v>Rainy, p</v>
      </c>
      <c r="AC794">
        <f>IF(AB794='Info Sheet'!$J$3,'Info Sheet'!$M$3,'Info Sheet'!$M$2)</f>
        <v>0.7</v>
      </c>
      <c r="AD794">
        <f>ROUNDDOWN(IF((AA794*AC794)&gt;'Info Sheet'!$B$21,'Info Sheet'!$B$21,(AA794*AC794)),0)</f>
        <v>100</v>
      </c>
      <c r="AE794">
        <f t="shared" si="145"/>
        <v>2285</v>
      </c>
      <c r="AF794">
        <f t="shared" si="146"/>
        <v>1325</v>
      </c>
      <c r="AK794" s="44">
        <v>741</v>
      </c>
      <c r="AL794" s="51">
        <v>0.97171012000000001</v>
      </c>
      <c r="AM794" s="32">
        <f t="shared" si="151"/>
        <v>197</v>
      </c>
      <c r="AN794" t="str">
        <f>LOOKUP(AL794,'Info Sheet'!$L$2:$L$3,'Info Sheet'!$J$2:$J$3)</f>
        <v>Non-Rainy</v>
      </c>
      <c r="AO794">
        <f>IF(AN794='Info Sheet'!$J$3,'Info Sheet'!$M$3,'Info Sheet'!$M$2)</f>
        <v>1</v>
      </c>
      <c r="AP794">
        <f>ROUNDDOWN(IF((AM794*AO794)&gt;'Info Sheet'!$B$21,'Info Sheet'!$B$21,(AM794*AO794)),0)</f>
        <v>188</v>
      </c>
      <c r="AQ794">
        <f t="shared" si="147"/>
        <v>4295.8</v>
      </c>
      <c r="AR794">
        <f t="shared" si="148"/>
        <v>3335.8</v>
      </c>
    </row>
    <row r="795" spans="1:44">
      <c r="A795" s="44">
        <v>742</v>
      </c>
      <c r="B795" s="32">
        <v>6.2465604183722601E-2</v>
      </c>
      <c r="C795" s="32">
        <f t="shared" si="149"/>
        <v>131</v>
      </c>
      <c r="D795" t="str">
        <f>LOOKUP(B795,'Info Sheet'!$L$2:$L$3,'Info Sheet'!$J$2:$J$3)</f>
        <v>Rainy, p</v>
      </c>
      <c r="E795">
        <f>IF(D795='Info Sheet'!$J$3,'Info Sheet'!$M$3,'Info Sheet'!$M$2)</f>
        <v>0.7</v>
      </c>
      <c r="F795">
        <f>ROUNDDOWN(IF((C795*E795)&gt;'Info Sheet'!$B$21,'Info Sheet'!$B$21,(C795*E795)),0)</f>
        <v>91</v>
      </c>
      <c r="G795">
        <f t="shared" si="152"/>
        <v>2079.35</v>
      </c>
      <c r="H795">
        <f t="shared" si="141"/>
        <v>1119.3499999999999</v>
      </c>
      <c r="M795" s="44">
        <v>742</v>
      </c>
      <c r="N795" s="32">
        <v>0.64827541326241067</v>
      </c>
      <c r="O795" s="32">
        <f t="shared" si="142"/>
        <v>177</v>
      </c>
      <c r="P795" t="str">
        <f>LOOKUP(N795,'Info Sheet'!$L$2:$L$3,'Info Sheet'!$J$2:$J$3)</f>
        <v>Non-Rainy</v>
      </c>
      <c r="Q795">
        <f>IF(P795='Info Sheet'!$J$3,'Info Sheet'!$M$3,'Info Sheet'!$M$2)</f>
        <v>1</v>
      </c>
      <c r="R795">
        <f>ROUNDDOWN(IF((O795*Q795)&gt;'Info Sheet'!$B$21,'Info Sheet'!$B$21,(O795*Q795)),0)</f>
        <v>177</v>
      </c>
      <c r="S795">
        <f t="shared" si="143"/>
        <v>4044.4500000000003</v>
      </c>
      <c r="T795">
        <f t="shared" si="144"/>
        <v>3084.4500000000003</v>
      </c>
      <c r="Y795" s="44">
        <v>742</v>
      </c>
      <c r="Z795" s="32">
        <v>0.51848895953242691</v>
      </c>
      <c r="AA795" s="32">
        <f t="shared" si="150"/>
        <v>187</v>
      </c>
      <c r="AB795" t="str">
        <f>LOOKUP(Z795,'Info Sheet'!$L$2:$L$3,'Info Sheet'!$J$2:$J$3)</f>
        <v>Non-Rainy</v>
      </c>
      <c r="AC795">
        <f>IF(AB795='Info Sheet'!$J$3,'Info Sheet'!$M$3,'Info Sheet'!$M$2)</f>
        <v>1</v>
      </c>
      <c r="AD795">
        <f>ROUNDDOWN(IF((AA795*AC795)&gt;'Info Sheet'!$B$21,'Info Sheet'!$B$21,(AA795*AC795)),0)</f>
        <v>187</v>
      </c>
      <c r="AE795">
        <f t="shared" si="145"/>
        <v>4272.95</v>
      </c>
      <c r="AF795">
        <f t="shared" si="146"/>
        <v>3312.95</v>
      </c>
      <c r="AK795" s="44">
        <v>742</v>
      </c>
      <c r="AL795" s="51">
        <v>0.1581389</v>
      </c>
      <c r="AM795" s="32">
        <f t="shared" si="151"/>
        <v>149</v>
      </c>
      <c r="AN795" t="str">
        <f>LOOKUP(AL795,'Info Sheet'!$L$2:$L$3,'Info Sheet'!$J$2:$J$3)</f>
        <v>Rainy, p</v>
      </c>
      <c r="AO795">
        <f>IF(AN795='Info Sheet'!$J$3,'Info Sheet'!$M$3,'Info Sheet'!$M$2)</f>
        <v>0.7</v>
      </c>
      <c r="AP795">
        <f>ROUNDDOWN(IF((AM795*AO795)&gt;'Info Sheet'!$B$21,'Info Sheet'!$B$21,(AM795*AO795)),0)</f>
        <v>104</v>
      </c>
      <c r="AQ795">
        <f t="shared" si="147"/>
        <v>2376.4</v>
      </c>
      <c r="AR795">
        <f t="shared" si="148"/>
        <v>1416.4</v>
      </c>
    </row>
    <row r="796" spans="1:44">
      <c r="A796" s="44">
        <v>743</v>
      </c>
      <c r="B796" s="32">
        <v>0.49578274286321877</v>
      </c>
      <c r="C796" s="32">
        <f t="shared" si="149"/>
        <v>155</v>
      </c>
      <c r="D796" t="str">
        <f>LOOKUP(B796,'Info Sheet'!$L$2:$L$3,'Info Sheet'!$J$2:$J$3)</f>
        <v>Non-Rainy</v>
      </c>
      <c r="E796">
        <f>IF(D796='Info Sheet'!$J$3,'Info Sheet'!$M$3,'Info Sheet'!$M$2)</f>
        <v>1</v>
      </c>
      <c r="F796">
        <f>ROUNDDOWN(IF((C796*E796)&gt;'Info Sheet'!$B$21,'Info Sheet'!$B$21,(C796*E796)),0)</f>
        <v>155</v>
      </c>
      <c r="G796">
        <f t="shared" si="152"/>
        <v>3541.75</v>
      </c>
      <c r="H796">
        <f t="shared" si="141"/>
        <v>2581.75</v>
      </c>
      <c r="M796" s="44">
        <v>743</v>
      </c>
      <c r="N796" s="32">
        <v>0.95762995552538366</v>
      </c>
      <c r="O796" s="32">
        <f t="shared" si="142"/>
        <v>199</v>
      </c>
      <c r="P796" t="str">
        <f>LOOKUP(N796,'Info Sheet'!$L$2:$L$3,'Info Sheet'!$J$2:$J$3)</f>
        <v>Non-Rainy</v>
      </c>
      <c r="Q796">
        <f>IF(P796='Info Sheet'!$J$3,'Info Sheet'!$M$3,'Info Sheet'!$M$2)</f>
        <v>1</v>
      </c>
      <c r="R796">
        <f>ROUNDDOWN(IF((O796*Q796)&gt;'Info Sheet'!$B$21,'Info Sheet'!$B$21,(O796*Q796)),0)</f>
        <v>188</v>
      </c>
      <c r="S796">
        <f t="shared" si="143"/>
        <v>4295.8</v>
      </c>
      <c r="T796">
        <f t="shared" si="144"/>
        <v>3335.8</v>
      </c>
      <c r="Y796" s="44">
        <v>743</v>
      </c>
      <c r="Z796" s="32">
        <v>0.64277538241515253</v>
      </c>
      <c r="AA796" s="32">
        <f t="shared" si="150"/>
        <v>192</v>
      </c>
      <c r="AB796" t="str">
        <f>LOOKUP(Z796,'Info Sheet'!$L$2:$L$3,'Info Sheet'!$J$2:$J$3)</f>
        <v>Non-Rainy</v>
      </c>
      <c r="AC796">
        <f>IF(AB796='Info Sheet'!$J$3,'Info Sheet'!$M$3,'Info Sheet'!$M$2)</f>
        <v>1</v>
      </c>
      <c r="AD796">
        <f>ROUNDDOWN(IF((AA796*AC796)&gt;'Info Sheet'!$B$21,'Info Sheet'!$B$21,(AA796*AC796)),0)</f>
        <v>188</v>
      </c>
      <c r="AE796">
        <f t="shared" si="145"/>
        <v>4295.8</v>
      </c>
      <c r="AF796">
        <f t="shared" si="146"/>
        <v>3335.8</v>
      </c>
      <c r="AK796" s="44">
        <v>743</v>
      </c>
      <c r="AL796" s="51">
        <v>0.69371890999999997</v>
      </c>
      <c r="AM796" s="32">
        <f t="shared" si="151"/>
        <v>174</v>
      </c>
      <c r="AN796" t="str">
        <f>LOOKUP(AL796,'Info Sheet'!$L$2:$L$3,'Info Sheet'!$J$2:$J$3)</f>
        <v>Non-Rainy</v>
      </c>
      <c r="AO796">
        <f>IF(AN796='Info Sheet'!$J$3,'Info Sheet'!$M$3,'Info Sheet'!$M$2)</f>
        <v>1</v>
      </c>
      <c r="AP796">
        <f>ROUNDDOWN(IF((AM796*AO796)&gt;'Info Sheet'!$B$21,'Info Sheet'!$B$21,(AM796*AO796)),0)</f>
        <v>174</v>
      </c>
      <c r="AQ796">
        <f t="shared" si="147"/>
        <v>3975.9</v>
      </c>
      <c r="AR796">
        <f t="shared" si="148"/>
        <v>3015.9</v>
      </c>
    </row>
    <row r="797" spans="1:44">
      <c r="A797" s="44">
        <v>744</v>
      </c>
      <c r="B797" s="32">
        <v>0.92057957746134034</v>
      </c>
      <c r="C797" s="32">
        <f t="shared" si="149"/>
        <v>178</v>
      </c>
      <c r="D797" t="str">
        <f>LOOKUP(B797,'Info Sheet'!$L$2:$L$3,'Info Sheet'!$J$2:$J$3)</f>
        <v>Non-Rainy</v>
      </c>
      <c r="E797">
        <f>IF(D797='Info Sheet'!$J$3,'Info Sheet'!$M$3,'Info Sheet'!$M$2)</f>
        <v>1</v>
      </c>
      <c r="F797">
        <f>ROUNDDOWN(IF((C797*E797)&gt;'Info Sheet'!$B$21,'Info Sheet'!$B$21,(C797*E797)),0)</f>
        <v>178</v>
      </c>
      <c r="G797">
        <f t="shared" si="152"/>
        <v>4067.3</v>
      </c>
      <c r="H797">
        <f t="shared" si="141"/>
        <v>3107.3</v>
      </c>
      <c r="M797" s="44">
        <v>744</v>
      </c>
      <c r="N797" s="32">
        <v>0.35029867045246865</v>
      </c>
      <c r="O797" s="32">
        <f t="shared" si="142"/>
        <v>164</v>
      </c>
      <c r="P797" t="str">
        <f>LOOKUP(N797,'Info Sheet'!$L$2:$L$3,'Info Sheet'!$J$2:$J$3)</f>
        <v>Rainy, p</v>
      </c>
      <c r="Q797">
        <f>IF(P797='Info Sheet'!$J$3,'Info Sheet'!$M$3,'Info Sheet'!$M$2)</f>
        <v>0.7</v>
      </c>
      <c r="R797">
        <f>ROUNDDOWN(IF((O797*Q797)&gt;'Info Sheet'!$B$21,'Info Sheet'!$B$21,(O797*Q797)),0)</f>
        <v>114</v>
      </c>
      <c r="S797">
        <f t="shared" si="143"/>
        <v>2604.9</v>
      </c>
      <c r="T797">
        <f t="shared" si="144"/>
        <v>1644.9</v>
      </c>
      <c r="Y797" s="44">
        <v>744</v>
      </c>
      <c r="Z797" s="32">
        <v>8.5586706585440431E-2</v>
      </c>
      <c r="AA797" s="32">
        <f t="shared" si="150"/>
        <v>162</v>
      </c>
      <c r="AB797" t="str">
        <f>LOOKUP(Z797,'Info Sheet'!$L$2:$L$3,'Info Sheet'!$J$2:$J$3)</f>
        <v>Rainy, p</v>
      </c>
      <c r="AC797">
        <f>IF(AB797='Info Sheet'!$J$3,'Info Sheet'!$M$3,'Info Sheet'!$M$2)</f>
        <v>0.7</v>
      </c>
      <c r="AD797">
        <f>ROUNDDOWN(IF((AA797*AC797)&gt;'Info Sheet'!$B$21,'Info Sheet'!$B$21,(AA797*AC797)),0)</f>
        <v>113</v>
      </c>
      <c r="AE797">
        <f t="shared" si="145"/>
        <v>2582.0500000000002</v>
      </c>
      <c r="AF797">
        <f t="shared" si="146"/>
        <v>1622.0500000000002</v>
      </c>
      <c r="AK797" s="44">
        <v>744</v>
      </c>
      <c r="AL797" s="51">
        <v>0.82336213999999996</v>
      </c>
      <c r="AM797" s="32">
        <f t="shared" si="151"/>
        <v>181</v>
      </c>
      <c r="AN797" t="str">
        <f>LOOKUP(AL797,'Info Sheet'!$L$2:$L$3,'Info Sheet'!$J$2:$J$3)</f>
        <v>Non-Rainy</v>
      </c>
      <c r="AO797">
        <f>IF(AN797='Info Sheet'!$J$3,'Info Sheet'!$M$3,'Info Sheet'!$M$2)</f>
        <v>1</v>
      </c>
      <c r="AP797">
        <f>ROUNDDOWN(IF((AM797*AO797)&gt;'Info Sheet'!$B$21,'Info Sheet'!$B$21,(AM797*AO797)),0)</f>
        <v>181</v>
      </c>
      <c r="AQ797">
        <f t="shared" si="147"/>
        <v>4135.8500000000004</v>
      </c>
      <c r="AR797">
        <f t="shared" si="148"/>
        <v>3175.8500000000004</v>
      </c>
    </row>
    <row r="798" spans="1:44">
      <c r="A798" s="44">
        <v>745</v>
      </c>
      <c r="B798" s="32">
        <v>0.69503645607648545</v>
      </c>
      <c r="C798" s="32">
        <f t="shared" si="149"/>
        <v>164</v>
      </c>
      <c r="D798" t="str">
        <f>LOOKUP(B798,'Info Sheet'!$L$2:$L$3,'Info Sheet'!$J$2:$J$3)</f>
        <v>Non-Rainy</v>
      </c>
      <c r="E798">
        <f>IF(D798='Info Sheet'!$J$3,'Info Sheet'!$M$3,'Info Sheet'!$M$2)</f>
        <v>1</v>
      </c>
      <c r="F798">
        <f>ROUNDDOWN(IF((C798*E798)&gt;'Info Sheet'!$B$21,'Info Sheet'!$B$21,(C798*E798)),0)</f>
        <v>164</v>
      </c>
      <c r="G798">
        <f t="shared" si="152"/>
        <v>3747.4</v>
      </c>
      <c r="H798">
        <f t="shared" si="141"/>
        <v>2787.4</v>
      </c>
      <c r="M798" s="44">
        <v>745</v>
      </c>
      <c r="N798" s="32">
        <v>0.46808142667704511</v>
      </c>
      <c r="O798" s="32">
        <f t="shared" si="142"/>
        <v>169</v>
      </c>
      <c r="P798" t="str">
        <f>LOOKUP(N798,'Info Sheet'!$L$2:$L$3,'Info Sheet'!$J$2:$J$3)</f>
        <v>Non-Rainy</v>
      </c>
      <c r="Q798">
        <f>IF(P798='Info Sheet'!$J$3,'Info Sheet'!$M$3,'Info Sheet'!$M$2)</f>
        <v>1</v>
      </c>
      <c r="R798">
        <f>ROUNDDOWN(IF((O798*Q798)&gt;'Info Sheet'!$B$21,'Info Sheet'!$B$21,(O798*Q798)),0)</f>
        <v>169</v>
      </c>
      <c r="S798">
        <f t="shared" si="143"/>
        <v>3861.65</v>
      </c>
      <c r="T798">
        <f t="shared" si="144"/>
        <v>2901.65</v>
      </c>
      <c r="Y798" s="44">
        <v>745</v>
      </c>
      <c r="Z798" s="32">
        <v>0.4749625890927579</v>
      </c>
      <c r="AA798" s="32">
        <f t="shared" si="150"/>
        <v>185</v>
      </c>
      <c r="AB798" t="str">
        <f>LOOKUP(Z798,'Info Sheet'!$L$2:$L$3,'Info Sheet'!$J$2:$J$3)</f>
        <v>Non-Rainy</v>
      </c>
      <c r="AC798">
        <f>IF(AB798='Info Sheet'!$J$3,'Info Sheet'!$M$3,'Info Sheet'!$M$2)</f>
        <v>1</v>
      </c>
      <c r="AD798">
        <f>ROUNDDOWN(IF((AA798*AC798)&gt;'Info Sheet'!$B$21,'Info Sheet'!$B$21,(AA798*AC798)),0)</f>
        <v>185</v>
      </c>
      <c r="AE798">
        <f t="shared" si="145"/>
        <v>4227.25</v>
      </c>
      <c r="AF798">
        <f t="shared" si="146"/>
        <v>3267.25</v>
      </c>
      <c r="AK798" s="44">
        <v>745</v>
      </c>
      <c r="AL798" s="51">
        <v>0.72099824000000001</v>
      </c>
      <c r="AM798" s="32">
        <f t="shared" si="151"/>
        <v>176</v>
      </c>
      <c r="AN798" t="str">
        <f>LOOKUP(AL798,'Info Sheet'!$L$2:$L$3,'Info Sheet'!$J$2:$J$3)</f>
        <v>Non-Rainy</v>
      </c>
      <c r="AO798">
        <f>IF(AN798='Info Sheet'!$J$3,'Info Sheet'!$M$3,'Info Sheet'!$M$2)</f>
        <v>1</v>
      </c>
      <c r="AP798">
        <f>ROUNDDOWN(IF((AM798*AO798)&gt;'Info Sheet'!$B$21,'Info Sheet'!$B$21,(AM798*AO798)),0)</f>
        <v>176</v>
      </c>
      <c r="AQ798">
        <f t="shared" si="147"/>
        <v>4021.6000000000004</v>
      </c>
      <c r="AR798">
        <f t="shared" si="148"/>
        <v>3061.6000000000004</v>
      </c>
    </row>
    <row r="799" spans="1:44">
      <c r="A799" s="44">
        <v>746</v>
      </c>
      <c r="B799" s="32">
        <v>0.76487934600848817</v>
      </c>
      <c r="C799" s="32">
        <f t="shared" si="149"/>
        <v>167</v>
      </c>
      <c r="D799" t="str">
        <f>LOOKUP(B799,'Info Sheet'!$L$2:$L$3,'Info Sheet'!$J$2:$J$3)</f>
        <v>Non-Rainy</v>
      </c>
      <c r="E799">
        <f>IF(D799='Info Sheet'!$J$3,'Info Sheet'!$M$3,'Info Sheet'!$M$2)</f>
        <v>1</v>
      </c>
      <c r="F799">
        <f>ROUNDDOWN(IF((C799*E799)&gt;'Info Sheet'!$B$21,'Info Sheet'!$B$21,(C799*E799)),0)</f>
        <v>167</v>
      </c>
      <c r="G799">
        <f t="shared" si="152"/>
        <v>3815.9500000000003</v>
      </c>
      <c r="H799">
        <f t="shared" si="141"/>
        <v>2855.9500000000003</v>
      </c>
      <c r="M799" s="44">
        <v>746</v>
      </c>
      <c r="N799" s="32">
        <v>0.74950799476553909</v>
      </c>
      <c r="O799" s="32">
        <f t="shared" si="142"/>
        <v>182</v>
      </c>
      <c r="P799" t="str">
        <f>LOOKUP(N799,'Info Sheet'!$L$2:$L$3,'Info Sheet'!$J$2:$J$3)</f>
        <v>Non-Rainy</v>
      </c>
      <c r="Q799">
        <f>IF(P799='Info Sheet'!$J$3,'Info Sheet'!$M$3,'Info Sheet'!$M$2)</f>
        <v>1</v>
      </c>
      <c r="R799">
        <f>ROUNDDOWN(IF((O799*Q799)&gt;'Info Sheet'!$B$21,'Info Sheet'!$B$21,(O799*Q799)),0)</f>
        <v>182</v>
      </c>
      <c r="S799">
        <f t="shared" si="143"/>
        <v>4158.7</v>
      </c>
      <c r="T799">
        <f t="shared" si="144"/>
        <v>3198.7</v>
      </c>
      <c r="Y799" s="44">
        <v>746</v>
      </c>
      <c r="Z799" s="32">
        <v>0.90717314222580914</v>
      </c>
      <c r="AA799" s="32">
        <f t="shared" si="150"/>
        <v>209</v>
      </c>
      <c r="AB799" t="str">
        <f>LOOKUP(Z799,'Info Sheet'!$L$2:$L$3,'Info Sheet'!$J$2:$J$3)</f>
        <v>Non-Rainy</v>
      </c>
      <c r="AC799">
        <f>IF(AB799='Info Sheet'!$J$3,'Info Sheet'!$M$3,'Info Sheet'!$M$2)</f>
        <v>1</v>
      </c>
      <c r="AD799">
        <f>ROUNDDOWN(IF((AA799*AC799)&gt;'Info Sheet'!$B$21,'Info Sheet'!$B$21,(AA799*AC799)),0)</f>
        <v>188</v>
      </c>
      <c r="AE799">
        <f t="shared" si="145"/>
        <v>4295.8</v>
      </c>
      <c r="AF799">
        <f t="shared" si="146"/>
        <v>3335.8</v>
      </c>
      <c r="AK799" s="44">
        <v>746</v>
      </c>
      <c r="AL799" s="51">
        <v>0.47828422999999998</v>
      </c>
      <c r="AM799" s="32">
        <f t="shared" si="151"/>
        <v>165</v>
      </c>
      <c r="AN799" t="str">
        <f>LOOKUP(AL799,'Info Sheet'!$L$2:$L$3,'Info Sheet'!$J$2:$J$3)</f>
        <v>Non-Rainy</v>
      </c>
      <c r="AO799">
        <f>IF(AN799='Info Sheet'!$J$3,'Info Sheet'!$M$3,'Info Sheet'!$M$2)</f>
        <v>1</v>
      </c>
      <c r="AP799">
        <f>ROUNDDOWN(IF((AM799*AO799)&gt;'Info Sheet'!$B$21,'Info Sheet'!$B$21,(AM799*AO799)),0)</f>
        <v>165</v>
      </c>
      <c r="AQ799">
        <f t="shared" si="147"/>
        <v>3770.2500000000005</v>
      </c>
      <c r="AR799">
        <f t="shared" si="148"/>
        <v>2810.2500000000005</v>
      </c>
    </row>
    <row r="800" spans="1:44">
      <c r="A800" s="44">
        <v>747</v>
      </c>
      <c r="B800" s="32">
        <v>0.81836251608342769</v>
      </c>
      <c r="C800" s="32">
        <f t="shared" si="149"/>
        <v>170</v>
      </c>
      <c r="D800" t="str">
        <f>LOOKUP(B800,'Info Sheet'!$L$2:$L$3,'Info Sheet'!$J$2:$J$3)</f>
        <v>Non-Rainy</v>
      </c>
      <c r="E800">
        <f>IF(D800='Info Sheet'!$J$3,'Info Sheet'!$M$3,'Info Sheet'!$M$2)</f>
        <v>1</v>
      </c>
      <c r="F800">
        <f>ROUNDDOWN(IF((C800*E800)&gt;'Info Sheet'!$B$21,'Info Sheet'!$B$21,(C800*E800)),0)</f>
        <v>170</v>
      </c>
      <c r="G800">
        <f t="shared" si="152"/>
        <v>3884.5000000000005</v>
      </c>
      <c r="H800">
        <f t="shared" si="141"/>
        <v>2924.5000000000005</v>
      </c>
      <c r="M800" s="44">
        <v>747</v>
      </c>
      <c r="N800" s="32">
        <v>0.49239848887479476</v>
      </c>
      <c r="O800" s="32">
        <f t="shared" si="142"/>
        <v>170</v>
      </c>
      <c r="P800" t="str">
        <f>LOOKUP(N800,'Info Sheet'!$L$2:$L$3,'Info Sheet'!$J$2:$J$3)</f>
        <v>Non-Rainy</v>
      </c>
      <c r="Q800">
        <f>IF(P800='Info Sheet'!$J$3,'Info Sheet'!$M$3,'Info Sheet'!$M$2)</f>
        <v>1</v>
      </c>
      <c r="R800">
        <f>ROUNDDOWN(IF((O800*Q800)&gt;'Info Sheet'!$B$21,'Info Sheet'!$B$21,(O800*Q800)),0)</f>
        <v>170</v>
      </c>
      <c r="S800">
        <f t="shared" si="143"/>
        <v>3884.5000000000005</v>
      </c>
      <c r="T800">
        <f t="shared" si="144"/>
        <v>2924.5000000000005</v>
      </c>
      <c r="Y800" s="44">
        <v>747</v>
      </c>
      <c r="Z800" s="32">
        <v>0.9537033655791759</v>
      </c>
      <c r="AA800" s="32">
        <f t="shared" si="150"/>
        <v>216</v>
      </c>
      <c r="AB800" t="str">
        <f>LOOKUP(Z800,'Info Sheet'!$L$2:$L$3,'Info Sheet'!$J$2:$J$3)</f>
        <v>Non-Rainy</v>
      </c>
      <c r="AC800">
        <f>IF(AB800='Info Sheet'!$J$3,'Info Sheet'!$M$3,'Info Sheet'!$M$2)</f>
        <v>1</v>
      </c>
      <c r="AD800">
        <f>ROUNDDOWN(IF((AA800*AC800)&gt;'Info Sheet'!$B$21,'Info Sheet'!$B$21,(AA800*AC800)),0)</f>
        <v>188</v>
      </c>
      <c r="AE800">
        <f t="shared" si="145"/>
        <v>4295.8</v>
      </c>
      <c r="AF800">
        <f t="shared" si="146"/>
        <v>3335.8</v>
      </c>
      <c r="AK800" s="44">
        <v>747</v>
      </c>
      <c r="AL800" s="51">
        <v>0.50981193999999996</v>
      </c>
      <c r="AM800" s="32">
        <f t="shared" si="151"/>
        <v>166</v>
      </c>
      <c r="AN800" t="str">
        <f>LOOKUP(AL800,'Info Sheet'!$L$2:$L$3,'Info Sheet'!$J$2:$J$3)</f>
        <v>Non-Rainy</v>
      </c>
      <c r="AO800">
        <f>IF(AN800='Info Sheet'!$J$3,'Info Sheet'!$M$3,'Info Sheet'!$M$2)</f>
        <v>1</v>
      </c>
      <c r="AP800">
        <f>ROUNDDOWN(IF((AM800*AO800)&gt;'Info Sheet'!$B$21,'Info Sheet'!$B$21,(AM800*AO800)),0)</f>
        <v>166</v>
      </c>
      <c r="AQ800">
        <f t="shared" si="147"/>
        <v>3793.1000000000004</v>
      </c>
      <c r="AR800">
        <f t="shared" si="148"/>
        <v>2833.1000000000004</v>
      </c>
    </row>
    <row r="801" spans="1:44">
      <c r="A801" s="44">
        <v>748</v>
      </c>
      <c r="B801" s="32">
        <v>0.29916307150965271</v>
      </c>
      <c r="C801" s="32">
        <f t="shared" si="149"/>
        <v>147</v>
      </c>
      <c r="D801" t="str">
        <f>LOOKUP(B801,'Info Sheet'!$L$2:$L$3,'Info Sheet'!$J$2:$J$3)</f>
        <v>Rainy, p</v>
      </c>
      <c r="E801">
        <f>IF(D801='Info Sheet'!$J$3,'Info Sheet'!$M$3,'Info Sheet'!$M$2)</f>
        <v>0.7</v>
      </c>
      <c r="F801">
        <f>ROUNDDOWN(IF((C801*E801)&gt;'Info Sheet'!$B$21,'Info Sheet'!$B$21,(C801*E801)),0)</f>
        <v>102</v>
      </c>
      <c r="G801">
        <f t="shared" si="152"/>
        <v>2330.7000000000003</v>
      </c>
      <c r="H801">
        <f t="shared" si="141"/>
        <v>1370.7000000000003</v>
      </c>
      <c r="M801" s="44">
        <v>748</v>
      </c>
      <c r="N801" s="32">
        <v>0.79954078037457332</v>
      </c>
      <c r="O801" s="32">
        <f t="shared" si="142"/>
        <v>185</v>
      </c>
      <c r="P801" t="str">
        <f>LOOKUP(N801,'Info Sheet'!$L$2:$L$3,'Info Sheet'!$J$2:$J$3)</f>
        <v>Non-Rainy</v>
      </c>
      <c r="Q801">
        <f>IF(P801='Info Sheet'!$J$3,'Info Sheet'!$M$3,'Info Sheet'!$M$2)</f>
        <v>1</v>
      </c>
      <c r="R801">
        <f>ROUNDDOWN(IF((O801*Q801)&gt;'Info Sheet'!$B$21,'Info Sheet'!$B$21,(O801*Q801)),0)</f>
        <v>185</v>
      </c>
      <c r="S801">
        <f t="shared" si="143"/>
        <v>4227.25</v>
      </c>
      <c r="T801">
        <f t="shared" si="144"/>
        <v>3267.25</v>
      </c>
      <c r="Y801" s="44">
        <v>748</v>
      </c>
      <c r="Z801" s="32">
        <v>5.6115345417099949E-2</v>
      </c>
      <c r="AA801" s="32">
        <f t="shared" si="150"/>
        <v>158</v>
      </c>
      <c r="AB801" t="str">
        <f>LOOKUP(Z801,'Info Sheet'!$L$2:$L$3,'Info Sheet'!$J$2:$J$3)</f>
        <v>Rainy, p</v>
      </c>
      <c r="AC801">
        <f>IF(AB801='Info Sheet'!$J$3,'Info Sheet'!$M$3,'Info Sheet'!$M$2)</f>
        <v>0.7</v>
      </c>
      <c r="AD801">
        <f>ROUNDDOWN(IF((AA801*AC801)&gt;'Info Sheet'!$B$21,'Info Sheet'!$B$21,(AA801*AC801)),0)</f>
        <v>110</v>
      </c>
      <c r="AE801">
        <f t="shared" si="145"/>
        <v>2513.5</v>
      </c>
      <c r="AF801">
        <f t="shared" si="146"/>
        <v>1553.5</v>
      </c>
      <c r="AK801" s="44">
        <v>748</v>
      </c>
      <c r="AL801" s="51">
        <v>0.64902952999999997</v>
      </c>
      <c r="AM801" s="32">
        <f t="shared" si="151"/>
        <v>172</v>
      </c>
      <c r="AN801" t="str">
        <f>LOOKUP(AL801,'Info Sheet'!$L$2:$L$3,'Info Sheet'!$J$2:$J$3)</f>
        <v>Non-Rainy</v>
      </c>
      <c r="AO801">
        <f>IF(AN801='Info Sheet'!$J$3,'Info Sheet'!$M$3,'Info Sheet'!$M$2)</f>
        <v>1</v>
      </c>
      <c r="AP801">
        <f>ROUNDDOWN(IF((AM801*AO801)&gt;'Info Sheet'!$B$21,'Info Sheet'!$B$21,(AM801*AO801)),0)</f>
        <v>172</v>
      </c>
      <c r="AQ801">
        <f t="shared" si="147"/>
        <v>3930.2000000000003</v>
      </c>
      <c r="AR801">
        <f t="shared" si="148"/>
        <v>2970.2000000000003</v>
      </c>
    </row>
    <row r="802" spans="1:44">
      <c r="A802" s="44">
        <v>749</v>
      </c>
      <c r="B802" s="32">
        <v>0.95591986272529683</v>
      </c>
      <c r="C802" s="32">
        <f t="shared" si="149"/>
        <v>183</v>
      </c>
      <c r="D802" t="str">
        <f>LOOKUP(B802,'Info Sheet'!$L$2:$L$3,'Info Sheet'!$J$2:$J$3)</f>
        <v>Non-Rainy</v>
      </c>
      <c r="E802">
        <f>IF(D802='Info Sheet'!$J$3,'Info Sheet'!$M$3,'Info Sheet'!$M$2)</f>
        <v>1</v>
      </c>
      <c r="F802">
        <f>ROUNDDOWN(IF((C802*E802)&gt;'Info Sheet'!$B$21,'Info Sheet'!$B$21,(C802*E802)),0)</f>
        <v>183</v>
      </c>
      <c r="G802">
        <f t="shared" si="152"/>
        <v>4181.55</v>
      </c>
      <c r="H802">
        <f t="shared" si="141"/>
        <v>3221.55</v>
      </c>
      <c r="M802" s="44">
        <v>749</v>
      </c>
      <c r="N802" s="32">
        <v>0.92492331089319024</v>
      </c>
      <c r="O802" s="32">
        <f t="shared" si="142"/>
        <v>195</v>
      </c>
      <c r="P802" t="str">
        <f>LOOKUP(N802,'Info Sheet'!$L$2:$L$3,'Info Sheet'!$J$2:$J$3)</f>
        <v>Non-Rainy</v>
      </c>
      <c r="Q802">
        <f>IF(P802='Info Sheet'!$J$3,'Info Sheet'!$M$3,'Info Sheet'!$M$2)</f>
        <v>1</v>
      </c>
      <c r="R802">
        <f>ROUNDDOWN(IF((O802*Q802)&gt;'Info Sheet'!$B$21,'Info Sheet'!$B$21,(O802*Q802)),0)</f>
        <v>188</v>
      </c>
      <c r="S802">
        <f t="shared" si="143"/>
        <v>4295.8</v>
      </c>
      <c r="T802">
        <f t="shared" si="144"/>
        <v>3335.8</v>
      </c>
      <c r="Y802" s="44">
        <v>749</v>
      </c>
      <c r="Z802" s="32">
        <v>0.70635749388081426</v>
      </c>
      <c r="AA802" s="32">
        <f t="shared" si="150"/>
        <v>196</v>
      </c>
      <c r="AB802" t="str">
        <f>LOOKUP(Z802,'Info Sheet'!$L$2:$L$3,'Info Sheet'!$J$2:$J$3)</f>
        <v>Non-Rainy</v>
      </c>
      <c r="AC802">
        <f>IF(AB802='Info Sheet'!$J$3,'Info Sheet'!$M$3,'Info Sheet'!$M$2)</f>
        <v>1</v>
      </c>
      <c r="AD802">
        <f>ROUNDDOWN(IF((AA802*AC802)&gt;'Info Sheet'!$B$21,'Info Sheet'!$B$21,(AA802*AC802)),0)</f>
        <v>188</v>
      </c>
      <c r="AE802">
        <f t="shared" si="145"/>
        <v>4295.8</v>
      </c>
      <c r="AF802">
        <f t="shared" si="146"/>
        <v>3335.8</v>
      </c>
      <c r="AK802" s="44">
        <v>749</v>
      </c>
      <c r="AL802" s="51">
        <v>0.61987186999999999</v>
      </c>
      <c r="AM802" s="32">
        <f t="shared" si="151"/>
        <v>171</v>
      </c>
      <c r="AN802" t="str">
        <f>LOOKUP(AL802,'Info Sheet'!$L$2:$L$3,'Info Sheet'!$J$2:$J$3)</f>
        <v>Non-Rainy</v>
      </c>
      <c r="AO802">
        <f>IF(AN802='Info Sheet'!$J$3,'Info Sheet'!$M$3,'Info Sheet'!$M$2)</f>
        <v>1</v>
      </c>
      <c r="AP802">
        <f>ROUNDDOWN(IF((AM802*AO802)&gt;'Info Sheet'!$B$21,'Info Sheet'!$B$21,(AM802*AO802)),0)</f>
        <v>171</v>
      </c>
      <c r="AQ802">
        <f t="shared" si="147"/>
        <v>3907.3500000000004</v>
      </c>
      <c r="AR802">
        <f t="shared" si="148"/>
        <v>2947.3500000000004</v>
      </c>
    </row>
    <row r="803" spans="1:44">
      <c r="A803" s="44">
        <v>750</v>
      </c>
      <c r="B803" s="32">
        <v>3.7781212301282174E-2</v>
      </c>
      <c r="C803" s="32">
        <f t="shared" si="149"/>
        <v>127</v>
      </c>
      <c r="D803" t="str">
        <f>LOOKUP(B803,'Info Sheet'!$L$2:$L$3,'Info Sheet'!$J$2:$J$3)</f>
        <v>Rainy, p</v>
      </c>
      <c r="E803">
        <f>IF(D803='Info Sheet'!$J$3,'Info Sheet'!$M$3,'Info Sheet'!$M$2)</f>
        <v>0.7</v>
      </c>
      <c r="F803">
        <f>ROUNDDOWN(IF((C803*E803)&gt;'Info Sheet'!$B$21,'Info Sheet'!$B$21,(C803*E803)),0)</f>
        <v>88</v>
      </c>
      <c r="G803">
        <f t="shared" si="152"/>
        <v>2010.8000000000002</v>
      </c>
      <c r="H803">
        <f t="shared" si="141"/>
        <v>1050.8000000000002</v>
      </c>
      <c r="M803" s="44">
        <v>750</v>
      </c>
      <c r="N803" s="32">
        <v>0.42143029746944471</v>
      </c>
      <c r="O803" s="32">
        <f t="shared" si="142"/>
        <v>167</v>
      </c>
      <c r="P803" t="str">
        <f>LOOKUP(N803,'Info Sheet'!$L$2:$L$3,'Info Sheet'!$J$2:$J$3)</f>
        <v>Non-Rainy</v>
      </c>
      <c r="Q803">
        <f>IF(P803='Info Sheet'!$J$3,'Info Sheet'!$M$3,'Info Sheet'!$M$2)</f>
        <v>1</v>
      </c>
      <c r="R803">
        <f>ROUNDDOWN(IF((O803*Q803)&gt;'Info Sheet'!$B$21,'Info Sheet'!$B$21,(O803*Q803)),0)</f>
        <v>167</v>
      </c>
      <c r="S803">
        <f t="shared" si="143"/>
        <v>3815.9500000000003</v>
      </c>
      <c r="T803">
        <f t="shared" si="144"/>
        <v>2855.9500000000003</v>
      </c>
      <c r="Y803" s="44">
        <v>750</v>
      </c>
      <c r="Z803" s="32">
        <v>0.22771023966382675</v>
      </c>
      <c r="AA803" s="32">
        <f t="shared" si="150"/>
        <v>173</v>
      </c>
      <c r="AB803" t="str">
        <f>LOOKUP(Z803,'Info Sheet'!$L$2:$L$3,'Info Sheet'!$J$2:$J$3)</f>
        <v>Rainy, p</v>
      </c>
      <c r="AC803">
        <f>IF(AB803='Info Sheet'!$J$3,'Info Sheet'!$M$3,'Info Sheet'!$M$2)</f>
        <v>0.7</v>
      </c>
      <c r="AD803">
        <f>ROUNDDOWN(IF((AA803*AC803)&gt;'Info Sheet'!$B$21,'Info Sheet'!$B$21,(AA803*AC803)),0)</f>
        <v>121</v>
      </c>
      <c r="AE803">
        <f t="shared" si="145"/>
        <v>2764.8500000000004</v>
      </c>
      <c r="AF803">
        <f t="shared" si="146"/>
        <v>1804.8500000000004</v>
      </c>
      <c r="AK803" s="44">
        <v>750</v>
      </c>
      <c r="AL803" s="51">
        <v>0.16167028</v>
      </c>
      <c r="AM803" s="32">
        <f t="shared" si="151"/>
        <v>150</v>
      </c>
      <c r="AN803" t="str">
        <f>LOOKUP(AL803,'Info Sheet'!$L$2:$L$3,'Info Sheet'!$J$2:$J$3)</f>
        <v>Rainy, p</v>
      </c>
      <c r="AO803">
        <f>IF(AN803='Info Sheet'!$J$3,'Info Sheet'!$M$3,'Info Sheet'!$M$2)</f>
        <v>0.7</v>
      </c>
      <c r="AP803">
        <f>ROUNDDOWN(IF((AM803*AO803)&gt;'Info Sheet'!$B$21,'Info Sheet'!$B$21,(AM803*AO803)),0)</f>
        <v>105</v>
      </c>
      <c r="AQ803">
        <f t="shared" si="147"/>
        <v>2399.25</v>
      </c>
      <c r="AR803">
        <f t="shared" si="148"/>
        <v>1439.25</v>
      </c>
    </row>
    <row r="804" spans="1:44">
      <c r="A804" s="44">
        <v>751</v>
      </c>
      <c r="B804" s="32">
        <v>0.24256681261973101</v>
      </c>
      <c r="C804" s="32">
        <f t="shared" si="149"/>
        <v>144</v>
      </c>
      <c r="D804" t="str">
        <f>LOOKUP(B804,'Info Sheet'!$L$2:$L$3,'Info Sheet'!$J$2:$J$3)</f>
        <v>Rainy, p</v>
      </c>
      <c r="E804">
        <f>IF(D804='Info Sheet'!$J$3,'Info Sheet'!$M$3,'Info Sheet'!$M$2)</f>
        <v>0.7</v>
      </c>
      <c r="F804">
        <f>ROUNDDOWN(IF((C804*E804)&gt;'Info Sheet'!$B$21,'Info Sheet'!$B$21,(C804*E804)),0)</f>
        <v>100</v>
      </c>
      <c r="G804">
        <f t="shared" si="152"/>
        <v>2285</v>
      </c>
      <c r="H804">
        <f t="shared" si="141"/>
        <v>1325</v>
      </c>
      <c r="M804" s="44">
        <v>751</v>
      </c>
      <c r="N804" s="32">
        <v>0.59930337993674565</v>
      </c>
      <c r="O804" s="32">
        <f t="shared" si="142"/>
        <v>175</v>
      </c>
      <c r="P804" t="str">
        <f>LOOKUP(N804,'Info Sheet'!$L$2:$L$3,'Info Sheet'!$J$2:$J$3)</f>
        <v>Non-Rainy</v>
      </c>
      <c r="Q804">
        <f>IF(P804='Info Sheet'!$J$3,'Info Sheet'!$M$3,'Info Sheet'!$M$2)</f>
        <v>1</v>
      </c>
      <c r="R804">
        <f>ROUNDDOWN(IF((O804*Q804)&gt;'Info Sheet'!$B$21,'Info Sheet'!$B$21,(O804*Q804)),0)</f>
        <v>175</v>
      </c>
      <c r="S804">
        <f t="shared" si="143"/>
        <v>3998.7500000000005</v>
      </c>
      <c r="T804">
        <f t="shared" si="144"/>
        <v>3038.7500000000005</v>
      </c>
      <c r="Y804" s="44">
        <v>751</v>
      </c>
      <c r="Z804" s="32">
        <v>7.0827375625723166E-2</v>
      </c>
      <c r="AA804" s="32">
        <f t="shared" si="150"/>
        <v>160</v>
      </c>
      <c r="AB804" t="str">
        <f>LOOKUP(Z804,'Info Sheet'!$L$2:$L$3,'Info Sheet'!$J$2:$J$3)</f>
        <v>Rainy, p</v>
      </c>
      <c r="AC804">
        <f>IF(AB804='Info Sheet'!$J$3,'Info Sheet'!$M$3,'Info Sheet'!$M$2)</f>
        <v>0.7</v>
      </c>
      <c r="AD804">
        <f>ROUNDDOWN(IF((AA804*AC804)&gt;'Info Sheet'!$B$21,'Info Sheet'!$B$21,(AA804*AC804)),0)</f>
        <v>112</v>
      </c>
      <c r="AE804">
        <f t="shared" si="145"/>
        <v>2559.2000000000003</v>
      </c>
      <c r="AF804">
        <f t="shared" si="146"/>
        <v>1599.2000000000003</v>
      </c>
      <c r="AK804" s="44">
        <v>751</v>
      </c>
      <c r="AL804" s="51">
        <v>0.30740295000000001</v>
      </c>
      <c r="AM804" s="32">
        <f t="shared" si="151"/>
        <v>158</v>
      </c>
      <c r="AN804" t="str">
        <f>LOOKUP(AL804,'Info Sheet'!$L$2:$L$3,'Info Sheet'!$J$2:$J$3)</f>
        <v>Rainy, p</v>
      </c>
      <c r="AO804">
        <f>IF(AN804='Info Sheet'!$J$3,'Info Sheet'!$M$3,'Info Sheet'!$M$2)</f>
        <v>0.7</v>
      </c>
      <c r="AP804">
        <f>ROUNDDOWN(IF((AM804*AO804)&gt;'Info Sheet'!$B$21,'Info Sheet'!$B$21,(AM804*AO804)),0)</f>
        <v>110</v>
      </c>
      <c r="AQ804">
        <f t="shared" si="147"/>
        <v>2513.5</v>
      </c>
      <c r="AR804">
        <f t="shared" si="148"/>
        <v>1553.5</v>
      </c>
    </row>
    <row r="805" spans="1:44">
      <c r="A805" s="44">
        <v>752</v>
      </c>
      <c r="B805" s="32">
        <v>0.18610291862631823</v>
      </c>
      <c r="C805" s="32">
        <f t="shared" si="149"/>
        <v>141</v>
      </c>
      <c r="D805" t="str">
        <f>LOOKUP(B805,'Info Sheet'!$L$2:$L$3,'Info Sheet'!$J$2:$J$3)</f>
        <v>Rainy, p</v>
      </c>
      <c r="E805">
        <f>IF(D805='Info Sheet'!$J$3,'Info Sheet'!$M$3,'Info Sheet'!$M$2)</f>
        <v>0.7</v>
      </c>
      <c r="F805">
        <f>ROUNDDOWN(IF((C805*E805)&gt;'Info Sheet'!$B$21,'Info Sheet'!$B$21,(C805*E805)),0)</f>
        <v>98</v>
      </c>
      <c r="G805">
        <f t="shared" si="152"/>
        <v>2239.3000000000002</v>
      </c>
      <c r="H805">
        <f t="shared" si="141"/>
        <v>1279.3000000000002</v>
      </c>
      <c r="M805" s="44">
        <v>752</v>
      </c>
      <c r="N805" s="32">
        <v>0.5295325687689737</v>
      </c>
      <c r="O805" s="32">
        <f t="shared" si="142"/>
        <v>172</v>
      </c>
      <c r="P805" t="str">
        <f>LOOKUP(N805,'Info Sheet'!$L$2:$L$3,'Info Sheet'!$J$2:$J$3)</f>
        <v>Non-Rainy</v>
      </c>
      <c r="Q805">
        <f>IF(P805='Info Sheet'!$J$3,'Info Sheet'!$M$3,'Info Sheet'!$M$2)</f>
        <v>1</v>
      </c>
      <c r="R805">
        <f>ROUNDDOWN(IF((O805*Q805)&gt;'Info Sheet'!$B$21,'Info Sheet'!$B$21,(O805*Q805)),0)</f>
        <v>172</v>
      </c>
      <c r="S805">
        <f t="shared" si="143"/>
        <v>3930.2000000000003</v>
      </c>
      <c r="T805">
        <f t="shared" si="144"/>
        <v>2970.2000000000003</v>
      </c>
      <c r="Y805" s="44">
        <v>752</v>
      </c>
      <c r="Z805" s="32">
        <v>0.36536245490901653</v>
      </c>
      <c r="AA805" s="32">
        <f t="shared" si="150"/>
        <v>180</v>
      </c>
      <c r="AB805" t="str">
        <f>LOOKUP(Z805,'Info Sheet'!$L$2:$L$3,'Info Sheet'!$J$2:$J$3)</f>
        <v>Rainy, p</v>
      </c>
      <c r="AC805">
        <f>IF(AB805='Info Sheet'!$J$3,'Info Sheet'!$M$3,'Info Sheet'!$M$2)</f>
        <v>0.7</v>
      </c>
      <c r="AD805">
        <f>ROUNDDOWN(IF((AA805*AC805)&gt;'Info Sheet'!$B$21,'Info Sheet'!$B$21,(AA805*AC805)),0)</f>
        <v>126</v>
      </c>
      <c r="AE805">
        <f t="shared" si="145"/>
        <v>2879.1000000000004</v>
      </c>
      <c r="AF805">
        <f t="shared" si="146"/>
        <v>1919.1000000000004</v>
      </c>
      <c r="AK805" s="44">
        <v>752</v>
      </c>
      <c r="AL805" s="51">
        <v>0.97154655000000001</v>
      </c>
      <c r="AM805" s="32">
        <f t="shared" si="151"/>
        <v>197</v>
      </c>
      <c r="AN805" t="str">
        <f>LOOKUP(AL805,'Info Sheet'!$L$2:$L$3,'Info Sheet'!$J$2:$J$3)</f>
        <v>Non-Rainy</v>
      </c>
      <c r="AO805">
        <f>IF(AN805='Info Sheet'!$J$3,'Info Sheet'!$M$3,'Info Sheet'!$M$2)</f>
        <v>1</v>
      </c>
      <c r="AP805">
        <f>ROUNDDOWN(IF((AM805*AO805)&gt;'Info Sheet'!$B$21,'Info Sheet'!$B$21,(AM805*AO805)),0)</f>
        <v>188</v>
      </c>
      <c r="AQ805">
        <f t="shared" si="147"/>
        <v>4295.8</v>
      </c>
      <c r="AR805">
        <f t="shared" si="148"/>
        <v>3335.8</v>
      </c>
    </row>
    <row r="806" spans="1:44">
      <c r="A806" s="44">
        <v>753</v>
      </c>
      <c r="B806" s="32">
        <v>0.28293333029862744</v>
      </c>
      <c r="C806" s="32">
        <f t="shared" si="149"/>
        <v>146</v>
      </c>
      <c r="D806" t="str">
        <f>LOOKUP(B806,'Info Sheet'!$L$2:$L$3,'Info Sheet'!$J$2:$J$3)</f>
        <v>Rainy, p</v>
      </c>
      <c r="E806">
        <f>IF(D806='Info Sheet'!$J$3,'Info Sheet'!$M$3,'Info Sheet'!$M$2)</f>
        <v>0.7</v>
      </c>
      <c r="F806">
        <f>ROUNDDOWN(IF((C806*E806)&gt;'Info Sheet'!$B$21,'Info Sheet'!$B$21,(C806*E806)),0)</f>
        <v>102</v>
      </c>
      <c r="G806">
        <f t="shared" si="152"/>
        <v>2330.7000000000003</v>
      </c>
      <c r="H806">
        <f t="shared" si="141"/>
        <v>1370.7000000000003</v>
      </c>
      <c r="M806" s="44">
        <v>753</v>
      </c>
      <c r="N806" s="32">
        <v>0.65962593070181319</v>
      </c>
      <c r="O806" s="32">
        <f t="shared" si="142"/>
        <v>178</v>
      </c>
      <c r="P806" t="str">
        <f>LOOKUP(N806,'Info Sheet'!$L$2:$L$3,'Info Sheet'!$J$2:$J$3)</f>
        <v>Non-Rainy</v>
      </c>
      <c r="Q806">
        <f>IF(P806='Info Sheet'!$J$3,'Info Sheet'!$M$3,'Info Sheet'!$M$2)</f>
        <v>1</v>
      </c>
      <c r="R806">
        <f>ROUNDDOWN(IF((O806*Q806)&gt;'Info Sheet'!$B$21,'Info Sheet'!$B$21,(O806*Q806)),0)</f>
        <v>178</v>
      </c>
      <c r="S806">
        <f t="shared" si="143"/>
        <v>4067.3</v>
      </c>
      <c r="T806">
        <f t="shared" si="144"/>
        <v>3107.3</v>
      </c>
      <c r="Y806" s="44">
        <v>753</v>
      </c>
      <c r="Z806" s="32">
        <v>0.16138129526499523</v>
      </c>
      <c r="AA806" s="32">
        <f t="shared" si="150"/>
        <v>168</v>
      </c>
      <c r="AB806" t="str">
        <f>LOOKUP(Z806,'Info Sheet'!$L$2:$L$3,'Info Sheet'!$J$2:$J$3)</f>
        <v>Rainy, p</v>
      </c>
      <c r="AC806">
        <f>IF(AB806='Info Sheet'!$J$3,'Info Sheet'!$M$3,'Info Sheet'!$M$2)</f>
        <v>0.7</v>
      </c>
      <c r="AD806">
        <f>ROUNDDOWN(IF((AA806*AC806)&gt;'Info Sheet'!$B$21,'Info Sheet'!$B$21,(AA806*AC806)),0)</f>
        <v>117</v>
      </c>
      <c r="AE806">
        <f t="shared" si="145"/>
        <v>2673.4500000000003</v>
      </c>
      <c r="AF806">
        <f t="shared" si="146"/>
        <v>1713.4500000000003</v>
      </c>
      <c r="AK806" s="44">
        <v>753</v>
      </c>
      <c r="AL806" s="51">
        <v>6.1256520000000002E-2</v>
      </c>
      <c r="AM806" s="32">
        <f t="shared" si="151"/>
        <v>140</v>
      </c>
      <c r="AN806" t="str">
        <f>LOOKUP(AL806,'Info Sheet'!$L$2:$L$3,'Info Sheet'!$J$2:$J$3)</f>
        <v>Rainy, p</v>
      </c>
      <c r="AO806">
        <f>IF(AN806='Info Sheet'!$J$3,'Info Sheet'!$M$3,'Info Sheet'!$M$2)</f>
        <v>0.7</v>
      </c>
      <c r="AP806">
        <f>ROUNDDOWN(IF((AM806*AO806)&gt;'Info Sheet'!$B$21,'Info Sheet'!$B$21,(AM806*AO806)),0)</f>
        <v>98</v>
      </c>
      <c r="AQ806">
        <f t="shared" si="147"/>
        <v>2239.3000000000002</v>
      </c>
      <c r="AR806">
        <f t="shared" si="148"/>
        <v>1279.3000000000002</v>
      </c>
    </row>
    <row r="807" spans="1:44">
      <c r="A807" s="44">
        <v>754</v>
      </c>
      <c r="B807" s="32">
        <v>0.16944782331318975</v>
      </c>
      <c r="C807" s="32">
        <f t="shared" si="149"/>
        <v>140</v>
      </c>
      <c r="D807" t="str">
        <f>LOOKUP(B807,'Info Sheet'!$L$2:$L$3,'Info Sheet'!$J$2:$J$3)</f>
        <v>Rainy, p</v>
      </c>
      <c r="E807">
        <f>IF(D807='Info Sheet'!$J$3,'Info Sheet'!$M$3,'Info Sheet'!$M$2)</f>
        <v>0.7</v>
      </c>
      <c r="F807">
        <f>ROUNDDOWN(IF((C807*E807)&gt;'Info Sheet'!$B$21,'Info Sheet'!$B$21,(C807*E807)),0)</f>
        <v>98</v>
      </c>
      <c r="G807">
        <f t="shared" si="152"/>
        <v>2239.3000000000002</v>
      </c>
      <c r="H807">
        <f t="shared" si="141"/>
        <v>1279.3000000000002</v>
      </c>
      <c r="M807" s="44">
        <v>754</v>
      </c>
      <c r="N807" s="32">
        <v>0.38242764015949304</v>
      </c>
      <c r="O807" s="32">
        <f t="shared" si="142"/>
        <v>166</v>
      </c>
      <c r="P807" t="str">
        <f>LOOKUP(N807,'Info Sheet'!$L$2:$L$3,'Info Sheet'!$J$2:$J$3)</f>
        <v>Rainy, p</v>
      </c>
      <c r="Q807">
        <f>IF(P807='Info Sheet'!$J$3,'Info Sheet'!$M$3,'Info Sheet'!$M$2)</f>
        <v>0.7</v>
      </c>
      <c r="R807">
        <f>ROUNDDOWN(IF((O807*Q807)&gt;'Info Sheet'!$B$21,'Info Sheet'!$B$21,(O807*Q807)),0)</f>
        <v>116</v>
      </c>
      <c r="S807">
        <f t="shared" si="143"/>
        <v>2650.6000000000004</v>
      </c>
      <c r="T807">
        <f t="shared" si="144"/>
        <v>1690.6000000000004</v>
      </c>
      <c r="Y807" s="44">
        <v>754</v>
      </c>
      <c r="Z807" s="32">
        <v>0.89809030213223762</v>
      </c>
      <c r="AA807" s="32">
        <f t="shared" si="150"/>
        <v>208</v>
      </c>
      <c r="AB807" t="str">
        <f>LOOKUP(Z807,'Info Sheet'!$L$2:$L$3,'Info Sheet'!$J$2:$J$3)</f>
        <v>Non-Rainy</v>
      </c>
      <c r="AC807">
        <f>IF(AB807='Info Sheet'!$J$3,'Info Sheet'!$M$3,'Info Sheet'!$M$2)</f>
        <v>1</v>
      </c>
      <c r="AD807">
        <f>ROUNDDOWN(IF((AA807*AC807)&gt;'Info Sheet'!$B$21,'Info Sheet'!$B$21,(AA807*AC807)),0)</f>
        <v>188</v>
      </c>
      <c r="AE807">
        <f t="shared" si="145"/>
        <v>4295.8</v>
      </c>
      <c r="AF807">
        <f t="shared" si="146"/>
        <v>3335.8</v>
      </c>
      <c r="AK807" s="44">
        <v>754</v>
      </c>
      <c r="AL807" s="51">
        <v>0.77058819999999995</v>
      </c>
      <c r="AM807" s="32">
        <f t="shared" si="151"/>
        <v>178</v>
      </c>
      <c r="AN807" t="str">
        <f>LOOKUP(AL807,'Info Sheet'!$L$2:$L$3,'Info Sheet'!$J$2:$J$3)</f>
        <v>Non-Rainy</v>
      </c>
      <c r="AO807">
        <f>IF(AN807='Info Sheet'!$J$3,'Info Sheet'!$M$3,'Info Sheet'!$M$2)</f>
        <v>1</v>
      </c>
      <c r="AP807">
        <f>ROUNDDOWN(IF((AM807*AO807)&gt;'Info Sheet'!$B$21,'Info Sheet'!$B$21,(AM807*AO807)),0)</f>
        <v>178</v>
      </c>
      <c r="AQ807">
        <f t="shared" si="147"/>
        <v>4067.3</v>
      </c>
      <c r="AR807">
        <f t="shared" si="148"/>
        <v>3107.3</v>
      </c>
    </row>
    <row r="808" spans="1:44">
      <c r="A808" s="44">
        <v>755</v>
      </c>
      <c r="B808" s="32">
        <v>0.28380239036075106</v>
      </c>
      <c r="C808" s="32">
        <f t="shared" si="149"/>
        <v>146</v>
      </c>
      <c r="D808" t="str">
        <f>LOOKUP(B808,'Info Sheet'!$L$2:$L$3,'Info Sheet'!$J$2:$J$3)</f>
        <v>Rainy, p</v>
      </c>
      <c r="E808">
        <f>IF(D808='Info Sheet'!$J$3,'Info Sheet'!$M$3,'Info Sheet'!$M$2)</f>
        <v>0.7</v>
      </c>
      <c r="F808">
        <f>ROUNDDOWN(IF((C808*E808)&gt;'Info Sheet'!$B$21,'Info Sheet'!$B$21,(C808*E808)),0)</f>
        <v>102</v>
      </c>
      <c r="G808">
        <f t="shared" si="152"/>
        <v>2330.7000000000003</v>
      </c>
      <c r="H808">
        <f t="shared" si="141"/>
        <v>1370.7000000000003</v>
      </c>
      <c r="M808" s="44">
        <v>755</v>
      </c>
      <c r="N808" s="32">
        <v>0.29623579330232985</v>
      </c>
      <c r="O808" s="32">
        <f t="shared" si="142"/>
        <v>162</v>
      </c>
      <c r="P808" t="str">
        <f>LOOKUP(N808,'Info Sheet'!$L$2:$L$3,'Info Sheet'!$J$2:$J$3)</f>
        <v>Rainy, p</v>
      </c>
      <c r="Q808">
        <f>IF(P808='Info Sheet'!$J$3,'Info Sheet'!$M$3,'Info Sheet'!$M$2)</f>
        <v>0.7</v>
      </c>
      <c r="R808">
        <f>ROUNDDOWN(IF((O808*Q808)&gt;'Info Sheet'!$B$21,'Info Sheet'!$B$21,(O808*Q808)),0)</f>
        <v>113</v>
      </c>
      <c r="S808">
        <f t="shared" si="143"/>
        <v>2582.0500000000002</v>
      </c>
      <c r="T808">
        <f t="shared" si="144"/>
        <v>1622.0500000000002</v>
      </c>
      <c r="Y808" s="44">
        <v>755</v>
      </c>
      <c r="Z808" s="32">
        <v>0.36501709896901868</v>
      </c>
      <c r="AA808" s="32">
        <f t="shared" si="150"/>
        <v>180</v>
      </c>
      <c r="AB808" t="str">
        <f>LOOKUP(Z808,'Info Sheet'!$L$2:$L$3,'Info Sheet'!$J$2:$J$3)</f>
        <v>Rainy, p</v>
      </c>
      <c r="AC808">
        <f>IF(AB808='Info Sheet'!$J$3,'Info Sheet'!$M$3,'Info Sheet'!$M$2)</f>
        <v>0.7</v>
      </c>
      <c r="AD808">
        <f>ROUNDDOWN(IF((AA808*AC808)&gt;'Info Sheet'!$B$21,'Info Sheet'!$B$21,(AA808*AC808)),0)</f>
        <v>126</v>
      </c>
      <c r="AE808">
        <f t="shared" si="145"/>
        <v>2879.1000000000004</v>
      </c>
      <c r="AF808">
        <f t="shared" si="146"/>
        <v>1919.1000000000004</v>
      </c>
      <c r="AK808" s="44">
        <v>755</v>
      </c>
      <c r="AL808" s="51">
        <v>0.69373929999999995</v>
      </c>
      <c r="AM808" s="32">
        <f t="shared" si="151"/>
        <v>174</v>
      </c>
      <c r="AN808" t="str">
        <f>LOOKUP(AL808,'Info Sheet'!$L$2:$L$3,'Info Sheet'!$J$2:$J$3)</f>
        <v>Non-Rainy</v>
      </c>
      <c r="AO808">
        <f>IF(AN808='Info Sheet'!$J$3,'Info Sheet'!$M$3,'Info Sheet'!$M$2)</f>
        <v>1</v>
      </c>
      <c r="AP808">
        <f>ROUNDDOWN(IF((AM808*AO808)&gt;'Info Sheet'!$B$21,'Info Sheet'!$B$21,(AM808*AO808)),0)</f>
        <v>174</v>
      </c>
      <c r="AQ808">
        <f t="shared" si="147"/>
        <v>3975.9</v>
      </c>
      <c r="AR808">
        <f t="shared" si="148"/>
        <v>3015.9</v>
      </c>
    </row>
    <row r="809" spans="1:44">
      <c r="A809" s="44">
        <v>756</v>
      </c>
      <c r="B809" s="32">
        <v>0.91333325596719406</v>
      </c>
      <c r="C809" s="32">
        <f t="shared" si="149"/>
        <v>177</v>
      </c>
      <c r="D809" t="str">
        <f>LOOKUP(B809,'Info Sheet'!$L$2:$L$3,'Info Sheet'!$J$2:$J$3)</f>
        <v>Non-Rainy</v>
      </c>
      <c r="E809">
        <f>IF(D809='Info Sheet'!$J$3,'Info Sheet'!$M$3,'Info Sheet'!$M$2)</f>
        <v>1</v>
      </c>
      <c r="F809">
        <f>ROUNDDOWN(IF((C809*E809)&gt;'Info Sheet'!$B$21,'Info Sheet'!$B$21,(C809*E809)),0)</f>
        <v>177</v>
      </c>
      <c r="G809">
        <f t="shared" si="152"/>
        <v>4044.4500000000003</v>
      </c>
      <c r="H809">
        <f t="shared" si="141"/>
        <v>3084.4500000000003</v>
      </c>
      <c r="M809" s="44">
        <v>756</v>
      </c>
      <c r="N809" s="32">
        <v>0.36590649002532694</v>
      </c>
      <c r="O809" s="32">
        <f t="shared" si="142"/>
        <v>165</v>
      </c>
      <c r="P809" t="str">
        <f>LOOKUP(N809,'Info Sheet'!$L$2:$L$3,'Info Sheet'!$J$2:$J$3)</f>
        <v>Rainy, p</v>
      </c>
      <c r="Q809">
        <f>IF(P809='Info Sheet'!$J$3,'Info Sheet'!$M$3,'Info Sheet'!$M$2)</f>
        <v>0.7</v>
      </c>
      <c r="R809">
        <f>ROUNDDOWN(IF((O809*Q809)&gt;'Info Sheet'!$B$21,'Info Sheet'!$B$21,(O809*Q809)),0)</f>
        <v>115</v>
      </c>
      <c r="S809">
        <f t="shared" si="143"/>
        <v>2627.75</v>
      </c>
      <c r="T809">
        <f t="shared" si="144"/>
        <v>1667.75</v>
      </c>
      <c r="Y809" s="44">
        <v>756</v>
      </c>
      <c r="Z809" s="32">
        <v>0.96188138229057063</v>
      </c>
      <c r="AA809" s="32">
        <f t="shared" si="150"/>
        <v>217</v>
      </c>
      <c r="AB809" t="str">
        <f>LOOKUP(Z809,'Info Sheet'!$L$2:$L$3,'Info Sheet'!$J$2:$J$3)</f>
        <v>Non-Rainy</v>
      </c>
      <c r="AC809">
        <f>IF(AB809='Info Sheet'!$J$3,'Info Sheet'!$M$3,'Info Sheet'!$M$2)</f>
        <v>1</v>
      </c>
      <c r="AD809">
        <f>ROUNDDOWN(IF((AA809*AC809)&gt;'Info Sheet'!$B$21,'Info Sheet'!$B$21,(AA809*AC809)),0)</f>
        <v>188</v>
      </c>
      <c r="AE809">
        <f t="shared" si="145"/>
        <v>4295.8</v>
      </c>
      <c r="AF809">
        <f t="shared" si="146"/>
        <v>3335.8</v>
      </c>
      <c r="AK809" s="44">
        <v>756</v>
      </c>
      <c r="AL809" s="51">
        <v>0.55951914000000003</v>
      </c>
      <c r="AM809" s="32">
        <f t="shared" si="151"/>
        <v>168</v>
      </c>
      <c r="AN809" t="str">
        <f>LOOKUP(AL809,'Info Sheet'!$L$2:$L$3,'Info Sheet'!$J$2:$J$3)</f>
        <v>Non-Rainy</v>
      </c>
      <c r="AO809">
        <f>IF(AN809='Info Sheet'!$J$3,'Info Sheet'!$M$3,'Info Sheet'!$M$2)</f>
        <v>1</v>
      </c>
      <c r="AP809">
        <f>ROUNDDOWN(IF((AM809*AO809)&gt;'Info Sheet'!$B$21,'Info Sheet'!$B$21,(AM809*AO809)),0)</f>
        <v>168</v>
      </c>
      <c r="AQ809">
        <f t="shared" si="147"/>
        <v>3838.8</v>
      </c>
      <c r="AR809">
        <f t="shared" si="148"/>
        <v>2878.8</v>
      </c>
    </row>
    <row r="810" spans="1:44">
      <c r="A810" s="44">
        <v>757</v>
      </c>
      <c r="B810" s="32">
        <v>0.95207819535608396</v>
      </c>
      <c r="C810" s="32">
        <f t="shared" si="149"/>
        <v>182</v>
      </c>
      <c r="D810" t="str">
        <f>LOOKUP(B810,'Info Sheet'!$L$2:$L$3,'Info Sheet'!$J$2:$J$3)</f>
        <v>Non-Rainy</v>
      </c>
      <c r="E810">
        <f>IF(D810='Info Sheet'!$J$3,'Info Sheet'!$M$3,'Info Sheet'!$M$2)</f>
        <v>1</v>
      </c>
      <c r="F810">
        <f>ROUNDDOWN(IF((C810*E810)&gt;'Info Sheet'!$B$21,'Info Sheet'!$B$21,(C810*E810)),0)</f>
        <v>182</v>
      </c>
      <c r="G810">
        <f t="shared" si="152"/>
        <v>4158.7</v>
      </c>
      <c r="H810">
        <f t="shared" si="141"/>
        <v>3198.7</v>
      </c>
      <c r="M810" s="44">
        <v>757</v>
      </c>
      <c r="N810" s="32">
        <v>0.64181920646264878</v>
      </c>
      <c r="O810" s="32">
        <f t="shared" si="142"/>
        <v>177</v>
      </c>
      <c r="P810" t="str">
        <f>LOOKUP(N810,'Info Sheet'!$L$2:$L$3,'Info Sheet'!$J$2:$J$3)</f>
        <v>Non-Rainy</v>
      </c>
      <c r="Q810">
        <f>IF(P810='Info Sheet'!$J$3,'Info Sheet'!$M$3,'Info Sheet'!$M$2)</f>
        <v>1</v>
      </c>
      <c r="R810">
        <f>ROUNDDOWN(IF((O810*Q810)&gt;'Info Sheet'!$B$21,'Info Sheet'!$B$21,(O810*Q810)),0)</f>
        <v>177</v>
      </c>
      <c r="S810">
        <f t="shared" si="143"/>
        <v>4044.4500000000003</v>
      </c>
      <c r="T810">
        <f t="shared" si="144"/>
        <v>3084.4500000000003</v>
      </c>
      <c r="Y810" s="44">
        <v>757</v>
      </c>
      <c r="Z810" s="32">
        <v>4.8367925891222852E-3</v>
      </c>
      <c r="AA810" s="32">
        <f t="shared" si="150"/>
        <v>140</v>
      </c>
      <c r="AB810" t="str">
        <f>LOOKUP(Z810,'Info Sheet'!$L$2:$L$3,'Info Sheet'!$J$2:$J$3)</f>
        <v>Rainy, p</v>
      </c>
      <c r="AC810">
        <f>IF(AB810='Info Sheet'!$J$3,'Info Sheet'!$M$3,'Info Sheet'!$M$2)</f>
        <v>0.7</v>
      </c>
      <c r="AD810">
        <f>ROUNDDOWN(IF((AA810*AC810)&gt;'Info Sheet'!$B$21,'Info Sheet'!$B$21,(AA810*AC810)),0)</f>
        <v>98</v>
      </c>
      <c r="AE810">
        <f t="shared" si="145"/>
        <v>2239.3000000000002</v>
      </c>
      <c r="AF810">
        <f t="shared" si="146"/>
        <v>1279.3000000000002</v>
      </c>
      <c r="AK810" s="44">
        <v>757</v>
      </c>
      <c r="AL810" s="51">
        <v>0.44253364000000001</v>
      </c>
      <c r="AM810" s="32">
        <f t="shared" si="151"/>
        <v>164</v>
      </c>
      <c r="AN810" t="str">
        <f>LOOKUP(AL810,'Info Sheet'!$L$2:$L$3,'Info Sheet'!$J$2:$J$3)</f>
        <v>Non-Rainy</v>
      </c>
      <c r="AO810">
        <f>IF(AN810='Info Sheet'!$J$3,'Info Sheet'!$M$3,'Info Sheet'!$M$2)</f>
        <v>1</v>
      </c>
      <c r="AP810">
        <f>ROUNDDOWN(IF((AM810*AO810)&gt;'Info Sheet'!$B$21,'Info Sheet'!$B$21,(AM810*AO810)),0)</f>
        <v>164</v>
      </c>
      <c r="AQ810">
        <f t="shared" si="147"/>
        <v>3747.4</v>
      </c>
      <c r="AR810">
        <f t="shared" si="148"/>
        <v>2787.4</v>
      </c>
    </row>
    <row r="811" spans="1:44">
      <c r="A811" s="44">
        <v>758</v>
      </c>
      <c r="B811" s="32">
        <v>0.66063146316011701</v>
      </c>
      <c r="C811" s="32">
        <f t="shared" si="149"/>
        <v>162</v>
      </c>
      <c r="D811" t="str">
        <f>LOOKUP(B811,'Info Sheet'!$L$2:$L$3,'Info Sheet'!$J$2:$J$3)</f>
        <v>Non-Rainy</v>
      </c>
      <c r="E811">
        <f>IF(D811='Info Sheet'!$J$3,'Info Sheet'!$M$3,'Info Sheet'!$M$2)</f>
        <v>1</v>
      </c>
      <c r="F811">
        <f>ROUNDDOWN(IF((C811*E811)&gt;'Info Sheet'!$B$21,'Info Sheet'!$B$21,(C811*E811)),0)</f>
        <v>162</v>
      </c>
      <c r="G811">
        <f t="shared" si="152"/>
        <v>3701.7000000000003</v>
      </c>
      <c r="H811">
        <f t="shared" si="141"/>
        <v>2741.7000000000003</v>
      </c>
      <c r="M811" s="44">
        <v>758</v>
      </c>
      <c r="N811" s="32">
        <v>0.83749295218254072</v>
      </c>
      <c r="O811" s="32">
        <f t="shared" si="142"/>
        <v>187</v>
      </c>
      <c r="P811" t="str">
        <f>LOOKUP(N811,'Info Sheet'!$L$2:$L$3,'Info Sheet'!$J$2:$J$3)</f>
        <v>Non-Rainy</v>
      </c>
      <c r="Q811">
        <f>IF(P811='Info Sheet'!$J$3,'Info Sheet'!$M$3,'Info Sheet'!$M$2)</f>
        <v>1</v>
      </c>
      <c r="R811">
        <f>ROUNDDOWN(IF((O811*Q811)&gt;'Info Sheet'!$B$21,'Info Sheet'!$B$21,(O811*Q811)),0)</f>
        <v>187</v>
      </c>
      <c r="S811">
        <f t="shared" si="143"/>
        <v>4272.95</v>
      </c>
      <c r="T811">
        <f t="shared" si="144"/>
        <v>3312.95</v>
      </c>
      <c r="Y811" s="44">
        <v>758</v>
      </c>
      <c r="Z811" s="32">
        <v>0.1712783024164295</v>
      </c>
      <c r="AA811" s="32">
        <f t="shared" si="150"/>
        <v>169</v>
      </c>
      <c r="AB811" t="str">
        <f>LOOKUP(Z811,'Info Sheet'!$L$2:$L$3,'Info Sheet'!$J$2:$J$3)</f>
        <v>Rainy, p</v>
      </c>
      <c r="AC811">
        <f>IF(AB811='Info Sheet'!$J$3,'Info Sheet'!$M$3,'Info Sheet'!$M$2)</f>
        <v>0.7</v>
      </c>
      <c r="AD811">
        <f>ROUNDDOWN(IF((AA811*AC811)&gt;'Info Sheet'!$B$21,'Info Sheet'!$B$21,(AA811*AC811)),0)</f>
        <v>118</v>
      </c>
      <c r="AE811">
        <f t="shared" si="145"/>
        <v>2696.3</v>
      </c>
      <c r="AF811">
        <f t="shared" si="146"/>
        <v>1736.3000000000002</v>
      </c>
      <c r="AK811" s="44">
        <v>758</v>
      </c>
      <c r="AL811" s="51">
        <v>8.7051100000000006E-2</v>
      </c>
      <c r="AM811" s="32">
        <f t="shared" si="151"/>
        <v>143</v>
      </c>
      <c r="AN811" t="str">
        <f>LOOKUP(AL811,'Info Sheet'!$L$2:$L$3,'Info Sheet'!$J$2:$J$3)</f>
        <v>Rainy, p</v>
      </c>
      <c r="AO811">
        <f>IF(AN811='Info Sheet'!$J$3,'Info Sheet'!$M$3,'Info Sheet'!$M$2)</f>
        <v>0.7</v>
      </c>
      <c r="AP811">
        <f>ROUNDDOWN(IF((AM811*AO811)&gt;'Info Sheet'!$B$21,'Info Sheet'!$B$21,(AM811*AO811)),0)</f>
        <v>100</v>
      </c>
      <c r="AQ811">
        <f t="shared" si="147"/>
        <v>2285</v>
      </c>
      <c r="AR811">
        <f t="shared" si="148"/>
        <v>1325</v>
      </c>
    </row>
    <row r="812" spans="1:44">
      <c r="A812" s="44">
        <v>759</v>
      </c>
      <c r="B812" s="32">
        <v>0.4551683460290088</v>
      </c>
      <c r="C812" s="32">
        <f t="shared" si="149"/>
        <v>154</v>
      </c>
      <c r="D812" t="str">
        <f>LOOKUP(B812,'Info Sheet'!$L$2:$L$3,'Info Sheet'!$J$2:$J$3)</f>
        <v>Non-Rainy</v>
      </c>
      <c r="E812">
        <f>IF(D812='Info Sheet'!$J$3,'Info Sheet'!$M$3,'Info Sheet'!$M$2)</f>
        <v>1</v>
      </c>
      <c r="F812">
        <f>ROUNDDOWN(IF((C812*E812)&gt;'Info Sheet'!$B$21,'Info Sheet'!$B$21,(C812*E812)),0)</f>
        <v>154</v>
      </c>
      <c r="G812">
        <f t="shared" si="152"/>
        <v>3518.9</v>
      </c>
      <c r="H812">
        <f t="shared" si="141"/>
        <v>2558.9</v>
      </c>
      <c r="M812" s="44">
        <v>759</v>
      </c>
      <c r="N812" s="32">
        <v>0.10238543284680102</v>
      </c>
      <c r="O812" s="32">
        <f t="shared" si="142"/>
        <v>150</v>
      </c>
      <c r="P812" t="str">
        <f>LOOKUP(N812,'Info Sheet'!$L$2:$L$3,'Info Sheet'!$J$2:$J$3)</f>
        <v>Rainy, p</v>
      </c>
      <c r="Q812">
        <f>IF(P812='Info Sheet'!$J$3,'Info Sheet'!$M$3,'Info Sheet'!$M$2)</f>
        <v>0.7</v>
      </c>
      <c r="R812">
        <f>ROUNDDOWN(IF((O812*Q812)&gt;'Info Sheet'!$B$21,'Info Sheet'!$B$21,(O812*Q812)),0)</f>
        <v>105</v>
      </c>
      <c r="S812">
        <f t="shared" si="143"/>
        <v>2399.25</v>
      </c>
      <c r="T812">
        <f t="shared" si="144"/>
        <v>1439.25</v>
      </c>
      <c r="Y812" s="44">
        <v>759</v>
      </c>
      <c r="Z812" s="32">
        <v>0.94294539933379851</v>
      </c>
      <c r="AA812" s="32">
        <f t="shared" si="150"/>
        <v>214</v>
      </c>
      <c r="AB812" t="str">
        <f>LOOKUP(Z812,'Info Sheet'!$L$2:$L$3,'Info Sheet'!$J$2:$J$3)</f>
        <v>Non-Rainy</v>
      </c>
      <c r="AC812">
        <f>IF(AB812='Info Sheet'!$J$3,'Info Sheet'!$M$3,'Info Sheet'!$M$2)</f>
        <v>1</v>
      </c>
      <c r="AD812">
        <f>ROUNDDOWN(IF((AA812*AC812)&gt;'Info Sheet'!$B$21,'Info Sheet'!$B$21,(AA812*AC812)),0)</f>
        <v>188</v>
      </c>
      <c r="AE812">
        <f t="shared" si="145"/>
        <v>4295.8</v>
      </c>
      <c r="AF812">
        <f t="shared" si="146"/>
        <v>3335.8</v>
      </c>
      <c r="AK812" s="44">
        <v>759</v>
      </c>
      <c r="AL812" s="51">
        <v>0.52422458000000005</v>
      </c>
      <c r="AM812" s="32">
        <f t="shared" si="151"/>
        <v>167</v>
      </c>
      <c r="AN812" t="str">
        <f>LOOKUP(AL812,'Info Sheet'!$L$2:$L$3,'Info Sheet'!$J$2:$J$3)</f>
        <v>Non-Rainy</v>
      </c>
      <c r="AO812">
        <f>IF(AN812='Info Sheet'!$J$3,'Info Sheet'!$M$3,'Info Sheet'!$M$2)</f>
        <v>1</v>
      </c>
      <c r="AP812">
        <f>ROUNDDOWN(IF((AM812*AO812)&gt;'Info Sheet'!$B$21,'Info Sheet'!$B$21,(AM812*AO812)),0)</f>
        <v>167</v>
      </c>
      <c r="AQ812">
        <f t="shared" si="147"/>
        <v>3815.9500000000003</v>
      </c>
      <c r="AR812">
        <f t="shared" si="148"/>
        <v>2855.9500000000003</v>
      </c>
    </row>
    <row r="813" spans="1:44">
      <c r="A813" s="44">
        <v>760</v>
      </c>
      <c r="B813" s="32">
        <v>0.86606358955726093</v>
      </c>
      <c r="C813" s="32">
        <f t="shared" si="149"/>
        <v>173</v>
      </c>
      <c r="D813" t="str">
        <f>LOOKUP(B813,'Info Sheet'!$L$2:$L$3,'Info Sheet'!$J$2:$J$3)</f>
        <v>Non-Rainy</v>
      </c>
      <c r="E813">
        <f>IF(D813='Info Sheet'!$J$3,'Info Sheet'!$M$3,'Info Sheet'!$M$2)</f>
        <v>1</v>
      </c>
      <c r="F813">
        <f>ROUNDDOWN(IF((C813*E813)&gt;'Info Sheet'!$B$21,'Info Sheet'!$B$21,(C813*E813)),0)</f>
        <v>173</v>
      </c>
      <c r="G813">
        <f t="shared" si="152"/>
        <v>3953.05</v>
      </c>
      <c r="H813">
        <f t="shared" si="141"/>
        <v>2993.05</v>
      </c>
      <c r="M813" s="44">
        <v>760</v>
      </c>
      <c r="N813" s="32">
        <v>0.84381211317876725</v>
      </c>
      <c r="O813" s="32">
        <f t="shared" si="142"/>
        <v>187</v>
      </c>
      <c r="P813" t="str">
        <f>LOOKUP(N813,'Info Sheet'!$L$2:$L$3,'Info Sheet'!$J$2:$J$3)</f>
        <v>Non-Rainy</v>
      </c>
      <c r="Q813">
        <f>IF(P813='Info Sheet'!$J$3,'Info Sheet'!$M$3,'Info Sheet'!$M$2)</f>
        <v>1</v>
      </c>
      <c r="R813">
        <f>ROUNDDOWN(IF((O813*Q813)&gt;'Info Sheet'!$B$21,'Info Sheet'!$B$21,(O813*Q813)),0)</f>
        <v>187</v>
      </c>
      <c r="S813">
        <f t="shared" si="143"/>
        <v>4272.95</v>
      </c>
      <c r="T813">
        <f t="shared" si="144"/>
        <v>3312.95</v>
      </c>
      <c r="Y813" s="44">
        <v>760</v>
      </c>
      <c r="Z813" s="32">
        <v>0.58375104585937199</v>
      </c>
      <c r="AA813" s="32">
        <f t="shared" si="150"/>
        <v>190</v>
      </c>
      <c r="AB813" t="str">
        <f>LOOKUP(Z813,'Info Sheet'!$L$2:$L$3,'Info Sheet'!$J$2:$J$3)</f>
        <v>Non-Rainy</v>
      </c>
      <c r="AC813">
        <f>IF(AB813='Info Sheet'!$J$3,'Info Sheet'!$M$3,'Info Sheet'!$M$2)</f>
        <v>1</v>
      </c>
      <c r="AD813">
        <f>ROUNDDOWN(IF((AA813*AC813)&gt;'Info Sheet'!$B$21,'Info Sheet'!$B$21,(AA813*AC813)),0)</f>
        <v>188</v>
      </c>
      <c r="AE813">
        <f t="shared" si="145"/>
        <v>4295.8</v>
      </c>
      <c r="AF813">
        <f t="shared" si="146"/>
        <v>3335.8</v>
      </c>
      <c r="AK813" s="44">
        <v>760</v>
      </c>
      <c r="AL813" s="51">
        <v>0.15304957999999999</v>
      </c>
      <c r="AM813" s="32">
        <f t="shared" si="151"/>
        <v>149</v>
      </c>
      <c r="AN813" t="str">
        <f>LOOKUP(AL813,'Info Sheet'!$L$2:$L$3,'Info Sheet'!$J$2:$J$3)</f>
        <v>Rainy, p</v>
      </c>
      <c r="AO813">
        <f>IF(AN813='Info Sheet'!$J$3,'Info Sheet'!$M$3,'Info Sheet'!$M$2)</f>
        <v>0.7</v>
      </c>
      <c r="AP813">
        <f>ROUNDDOWN(IF((AM813*AO813)&gt;'Info Sheet'!$B$21,'Info Sheet'!$B$21,(AM813*AO813)),0)</f>
        <v>104</v>
      </c>
      <c r="AQ813">
        <f t="shared" si="147"/>
        <v>2376.4</v>
      </c>
      <c r="AR813">
        <f t="shared" si="148"/>
        <v>1416.4</v>
      </c>
    </row>
    <row r="814" spans="1:44">
      <c r="A814" s="44">
        <v>761</v>
      </c>
      <c r="B814" s="32">
        <v>0.15923653761176515</v>
      </c>
      <c r="C814" s="32">
        <f t="shared" si="149"/>
        <v>140</v>
      </c>
      <c r="D814" t="str">
        <f>LOOKUP(B814,'Info Sheet'!$L$2:$L$3,'Info Sheet'!$J$2:$J$3)</f>
        <v>Rainy, p</v>
      </c>
      <c r="E814">
        <f>IF(D814='Info Sheet'!$J$3,'Info Sheet'!$M$3,'Info Sheet'!$M$2)</f>
        <v>0.7</v>
      </c>
      <c r="F814">
        <f>ROUNDDOWN(IF((C814*E814)&gt;'Info Sheet'!$B$21,'Info Sheet'!$B$21,(C814*E814)),0)</f>
        <v>98</v>
      </c>
      <c r="G814">
        <f t="shared" si="152"/>
        <v>2239.3000000000002</v>
      </c>
      <c r="H814">
        <f t="shared" si="141"/>
        <v>1279.3000000000002</v>
      </c>
      <c r="M814" s="44">
        <v>761</v>
      </c>
      <c r="N814" s="32">
        <v>0.93967349872376082</v>
      </c>
      <c r="O814" s="32">
        <f t="shared" si="142"/>
        <v>196</v>
      </c>
      <c r="P814" t="str">
        <f>LOOKUP(N814,'Info Sheet'!$L$2:$L$3,'Info Sheet'!$J$2:$J$3)</f>
        <v>Non-Rainy</v>
      </c>
      <c r="Q814">
        <f>IF(P814='Info Sheet'!$J$3,'Info Sheet'!$M$3,'Info Sheet'!$M$2)</f>
        <v>1</v>
      </c>
      <c r="R814">
        <f>ROUNDDOWN(IF((O814*Q814)&gt;'Info Sheet'!$B$21,'Info Sheet'!$B$21,(O814*Q814)),0)</f>
        <v>188</v>
      </c>
      <c r="S814">
        <f t="shared" si="143"/>
        <v>4295.8</v>
      </c>
      <c r="T814">
        <f t="shared" si="144"/>
        <v>3335.8</v>
      </c>
      <c r="Y814" s="44">
        <v>761</v>
      </c>
      <c r="Z814" s="32">
        <v>0.4768271457120864</v>
      </c>
      <c r="AA814" s="32">
        <f t="shared" si="150"/>
        <v>185</v>
      </c>
      <c r="AB814" t="str">
        <f>LOOKUP(Z814,'Info Sheet'!$L$2:$L$3,'Info Sheet'!$J$2:$J$3)</f>
        <v>Non-Rainy</v>
      </c>
      <c r="AC814">
        <f>IF(AB814='Info Sheet'!$J$3,'Info Sheet'!$M$3,'Info Sheet'!$M$2)</f>
        <v>1</v>
      </c>
      <c r="AD814">
        <f>ROUNDDOWN(IF((AA814*AC814)&gt;'Info Sheet'!$B$21,'Info Sheet'!$B$21,(AA814*AC814)),0)</f>
        <v>185</v>
      </c>
      <c r="AE814">
        <f t="shared" si="145"/>
        <v>4227.25</v>
      </c>
      <c r="AF814">
        <f t="shared" si="146"/>
        <v>3267.25</v>
      </c>
      <c r="AK814" s="44">
        <v>761</v>
      </c>
      <c r="AL814" s="51">
        <v>0.50824099</v>
      </c>
      <c r="AM814" s="32">
        <f t="shared" si="151"/>
        <v>166</v>
      </c>
      <c r="AN814" t="str">
        <f>LOOKUP(AL814,'Info Sheet'!$L$2:$L$3,'Info Sheet'!$J$2:$J$3)</f>
        <v>Non-Rainy</v>
      </c>
      <c r="AO814">
        <f>IF(AN814='Info Sheet'!$J$3,'Info Sheet'!$M$3,'Info Sheet'!$M$2)</f>
        <v>1</v>
      </c>
      <c r="AP814">
        <f>ROUNDDOWN(IF((AM814*AO814)&gt;'Info Sheet'!$B$21,'Info Sheet'!$B$21,(AM814*AO814)),0)</f>
        <v>166</v>
      </c>
      <c r="AQ814">
        <f t="shared" si="147"/>
        <v>3793.1000000000004</v>
      </c>
      <c r="AR814">
        <f t="shared" si="148"/>
        <v>2833.1000000000004</v>
      </c>
    </row>
    <row r="815" spans="1:44">
      <c r="A815" s="44">
        <v>762</v>
      </c>
      <c r="B815" s="32">
        <v>0.11112766982231981</v>
      </c>
      <c r="C815" s="32">
        <f t="shared" si="149"/>
        <v>136</v>
      </c>
      <c r="D815" t="str">
        <f>LOOKUP(B815,'Info Sheet'!$L$2:$L$3,'Info Sheet'!$J$2:$J$3)</f>
        <v>Rainy, p</v>
      </c>
      <c r="E815">
        <f>IF(D815='Info Sheet'!$J$3,'Info Sheet'!$M$3,'Info Sheet'!$M$2)</f>
        <v>0.7</v>
      </c>
      <c r="F815">
        <f>ROUNDDOWN(IF((C815*E815)&gt;'Info Sheet'!$B$21,'Info Sheet'!$B$21,(C815*E815)),0)</f>
        <v>95</v>
      </c>
      <c r="G815">
        <f t="shared" si="152"/>
        <v>2170.75</v>
      </c>
      <c r="H815">
        <f t="shared" si="141"/>
        <v>1210.75</v>
      </c>
      <c r="M815" s="44">
        <v>762</v>
      </c>
      <c r="N815" s="32">
        <v>0.20822839063152987</v>
      </c>
      <c r="O815" s="32">
        <f t="shared" si="142"/>
        <v>157</v>
      </c>
      <c r="P815" t="str">
        <f>LOOKUP(N815,'Info Sheet'!$L$2:$L$3,'Info Sheet'!$J$2:$J$3)</f>
        <v>Rainy, p</v>
      </c>
      <c r="Q815">
        <f>IF(P815='Info Sheet'!$J$3,'Info Sheet'!$M$3,'Info Sheet'!$M$2)</f>
        <v>0.7</v>
      </c>
      <c r="R815">
        <f>ROUNDDOWN(IF((O815*Q815)&gt;'Info Sheet'!$B$21,'Info Sheet'!$B$21,(O815*Q815)),0)</f>
        <v>109</v>
      </c>
      <c r="S815">
        <f t="shared" si="143"/>
        <v>2490.65</v>
      </c>
      <c r="T815">
        <f t="shared" si="144"/>
        <v>1530.65</v>
      </c>
      <c r="Y815" s="44">
        <v>762</v>
      </c>
      <c r="Z815" s="32">
        <v>0.70460154014561449</v>
      </c>
      <c r="AA815" s="32">
        <f t="shared" si="150"/>
        <v>195</v>
      </c>
      <c r="AB815" t="str">
        <f>LOOKUP(Z815,'Info Sheet'!$L$2:$L$3,'Info Sheet'!$J$2:$J$3)</f>
        <v>Non-Rainy</v>
      </c>
      <c r="AC815">
        <f>IF(AB815='Info Sheet'!$J$3,'Info Sheet'!$M$3,'Info Sheet'!$M$2)</f>
        <v>1</v>
      </c>
      <c r="AD815">
        <f>ROUNDDOWN(IF((AA815*AC815)&gt;'Info Sheet'!$B$21,'Info Sheet'!$B$21,(AA815*AC815)),0)</f>
        <v>188</v>
      </c>
      <c r="AE815">
        <f t="shared" si="145"/>
        <v>4295.8</v>
      </c>
      <c r="AF815">
        <f t="shared" si="146"/>
        <v>3335.8</v>
      </c>
      <c r="AK815" s="44">
        <v>762</v>
      </c>
      <c r="AL815" s="51">
        <v>0.1362564</v>
      </c>
      <c r="AM815" s="32">
        <f t="shared" si="151"/>
        <v>148</v>
      </c>
      <c r="AN815" t="str">
        <f>LOOKUP(AL815,'Info Sheet'!$L$2:$L$3,'Info Sheet'!$J$2:$J$3)</f>
        <v>Rainy, p</v>
      </c>
      <c r="AO815">
        <f>IF(AN815='Info Sheet'!$J$3,'Info Sheet'!$M$3,'Info Sheet'!$M$2)</f>
        <v>0.7</v>
      </c>
      <c r="AP815">
        <f>ROUNDDOWN(IF((AM815*AO815)&gt;'Info Sheet'!$B$21,'Info Sheet'!$B$21,(AM815*AO815)),0)</f>
        <v>103</v>
      </c>
      <c r="AQ815">
        <f t="shared" si="147"/>
        <v>2353.5500000000002</v>
      </c>
      <c r="AR815">
        <f t="shared" si="148"/>
        <v>1393.5500000000002</v>
      </c>
    </row>
    <row r="816" spans="1:44">
      <c r="A816" s="44">
        <v>763</v>
      </c>
      <c r="B816" s="32">
        <v>0.67872115481610618</v>
      </c>
      <c r="C816" s="32">
        <f t="shared" si="149"/>
        <v>163</v>
      </c>
      <c r="D816" t="str">
        <f>LOOKUP(B816,'Info Sheet'!$L$2:$L$3,'Info Sheet'!$J$2:$J$3)</f>
        <v>Non-Rainy</v>
      </c>
      <c r="E816">
        <f>IF(D816='Info Sheet'!$J$3,'Info Sheet'!$M$3,'Info Sheet'!$M$2)</f>
        <v>1</v>
      </c>
      <c r="F816">
        <f>ROUNDDOWN(IF((C816*E816)&gt;'Info Sheet'!$B$21,'Info Sheet'!$B$21,(C816*E816)),0)</f>
        <v>163</v>
      </c>
      <c r="G816">
        <f t="shared" si="152"/>
        <v>3724.55</v>
      </c>
      <c r="H816">
        <f t="shared" si="141"/>
        <v>2764.55</v>
      </c>
      <c r="M816" s="44">
        <v>763</v>
      </c>
      <c r="N816" s="32">
        <v>0.99294726667224953</v>
      </c>
      <c r="O816" s="32">
        <f t="shared" si="142"/>
        <v>211</v>
      </c>
      <c r="P816" t="str">
        <f>LOOKUP(N816,'Info Sheet'!$L$2:$L$3,'Info Sheet'!$J$2:$J$3)</f>
        <v>Non-Rainy</v>
      </c>
      <c r="Q816">
        <f>IF(P816='Info Sheet'!$J$3,'Info Sheet'!$M$3,'Info Sheet'!$M$2)</f>
        <v>1</v>
      </c>
      <c r="R816">
        <f>ROUNDDOWN(IF((O816*Q816)&gt;'Info Sheet'!$B$21,'Info Sheet'!$B$21,(O816*Q816)),0)</f>
        <v>188</v>
      </c>
      <c r="S816">
        <f t="shared" si="143"/>
        <v>4295.8</v>
      </c>
      <c r="T816">
        <f t="shared" si="144"/>
        <v>3335.8</v>
      </c>
      <c r="Y816" s="44">
        <v>763</v>
      </c>
      <c r="Z816" s="32">
        <v>0.48827458114638522</v>
      </c>
      <c r="AA816" s="32">
        <f t="shared" si="150"/>
        <v>185</v>
      </c>
      <c r="AB816" t="str">
        <f>LOOKUP(Z816,'Info Sheet'!$L$2:$L$3,'Info Sheet'!$J$2:$J$3)</f>
        <v>Non-Rainy</v>
      </c>
      <c r="AC816">
        <f>IF(AB816='Info Sheet'!$J$3,'Info Sheet'!$M$3,'Info Sheet'!$M$2)</f>
        <v>1</v>
      </c>
      <c r="AD816">
        <f>ROUNDDOWN(IF((AA816*AC816)&gt;'Info Sheet'!$B$21,'Info Sheet'!$B$21,(AA816*AC816)),0)</f>
        <v>185</v>
      </c>
      <c r="AE816">
        <f t="shared" si="145"/>
        <v>4227.25</v>
      </c>
      <c r="AF816">
        <f t="shared" si="146"/>
        <v>3267.25</v>
      </c>
      <c r="AK816" s="44">
        <v>763</v>
      </c>
      <c r="AL816" s="51">
        <v>0.67740730999999998</v>
      </c>
      <c r="AM816" s="32">
        <f t="shared" si="151"/>
        <v>173</v>
      </c>
      <c r="AN816" t="str">
        <f>LOOKUP(AL816,'Info Sheet'!$L$2:$L$3,'Info Sheet'!$J$2:$J$3)</f>
        <v>Non-Rainy</v>
      </c>
      <c r="AO816">
        <f>IF(AN816='Info Sheet'!$J$3,'Info Sheet'!$M$3,'Info Sheet'!$M$2)</f>
        <v>1</v>
      </c>
      <c r="AP816">
        <f>ROUNDDOWN(IF((AM816*AO816)&gt;'Info Sheet'!$B$21,'Info Sheet'!$B$21,(AM816*AO816)),0)</f>
        <v>173</v>
      </c>
      <c r="AQ816">
        <f t="shared" si="147"/>
        <v>3953.05</v>
      </c>
      <c r="AR816">
        <f t="shared" si="148"/>
        <v>2993.05</v>
      </c>
    </row>
    <row r="817" spans="1:44">
      <c r="A817" s="44">
        <v>764</v>
      </c>
      <c r="B817" s="32">
        <v>0.99580228328220555</v>
      </c>
      <c r="C817" s="32">
        <f t="shared" si="149"/>
        <v>198</v>
      </c>
      <c r="D817" t="str">
        <f>LOOKUP(B817,'Info Sheet'!$L$2:$L$3,'Info Sheet'!$J$2:$J$3)</f>
        <v>Non-Rainy</v>
      </c>
      <c r="E817">
        <f>IF(D817='Info Sheet'!$J$3,'Info Sheet'!$M$3,'Info Sheet'!$M$2)</f>
        <v>1</v>
      </c>
      <c r="F817">
        <f>ROUNDDOWN(IF((C817*E817)&gt;'Info Sheet'!$B$21,'Info Sheet'!$B$21,(C817*E817)),0)</f>
        <v>188</v>
      </c>
      <c r="G817">
        <f t="shared" si="152"/>
        <v>4295.8</v>
      </c>
      <c r="H817">
        <f t="shared" si="141"/>
        <v>3335.8</v>
      </c>
      <c r="M817" s="44">
        <v>764</v>
      </c>
      <c r="N817" s="32">
        <v>0.93571930139666248</v>
      </c>
      <c r="O817" s="32">
        <f t="shared" si="142"/>
        <v>196</v>
      </c>
      <c r="P817" t="str">
        <f>LOOKUP(N817,'Info Sheet'!$L$2:$L$3,'Info Sheet'!$J$2:$J$3)</f>
        <v>Non-Rainy</v>
      </c>
      <c r="Q817">
        <f>IF(P817='Info Sheet'!$J$3,'Info Sheet'!$M$3,'Info Sheet'!$M$2)</f>
        <v>1</v>
      </c>
      <c r="R817">
        <f>ROUNDDOWN(IF((O817*Q817)&gt;'Info Sheet'!$B$21,'Info Sheet'!$B$21,(O817*Q817)),0)</f>
        <v>188</v>
      </c>
      <c r="S817">
        <f t="shared" si="143"/>
        <v>4295.8</v>
      </c>
      <c r="T817">
        <f t="shared" si="144"/>
        <v>3335.8</v>
      </c>
      <c r="Y817" s="44">
        <v>764</v>
      </c>
      <c r="Z817" s="32">
        <v>0.54449465561112498</v>
      </c>
      <c r="AA817" s="32">
        <f t="shared" si="150"/>
        <v>188</v>
      </c>
      <c r="AB817" t="str">
        <f>LOOKUP(Z817,'Info Sheet'!$L$2:$L$3,'Info Sheet'!$J$2:$J$3)</f>
        <v>Non-Rainy</v>
      </c>
      <c r="AC817">
        <f>IF(AB817='Info Sheet'!$J$3,'Info Sheet'!$M$3,'Info Sheet'!$M$2)</f>
        <v>1</v>
      </c>
      <c r="AD817">
        <f>ROUNDDOWN(IF((AA817*AC817)&gt;'Info Sheet'!$B$21,'Info Sheet'!$B$21,(AA817*AC817)),0)</f>
        <v>188</v>
      </c>
      <c r="AE817">
        <f t="shared" si="145"/>
        <v>4295.8</v>
      </c>
      <c r="AF817">
        <f t="shared" si="146"/>
        <v>3335.8</v>
      </c>
      <c r="AK817" s="44">
        <v>764</v>
      </c>
      <c r="AL817" s="51">
        <v>0.12104705</v>
      </c>
      <c r="AM817" s="32">
        <f t="shared" si="151"/>
        <v>147</v>
      </c>
      <c r="AN817" t="str">
        <f>LOOKUP(AL817,'Info Sheet'!$L$2:$L$3,'Info Sheet'!$J$2:$J$3)</f>
        <v>Rainy, p</v>
      </c>
      <c r="AO817">
        <f>IF(AN817='Info Sheet'!$J$3,'Info Sheet'!$M$3,'Info Sheet'!$M$2)</f>
        <v>0.7</v>
      </c>
      <c r="AP817">
        <f>ROUNDDOWN(IF((AM817*AO817)&gt;'Info Sheet'!$B$21,'Info Sheet'!$B$21,(AM817*AO817)),0)</f>
        <v>102</v>
      </c>
      <c r="AQ817">
        <f t="shared" si="147"/>
        <v>2330.7000000000003</v>
      </c>
      <c r="AR817">
        <f t="shared" si="148"/>
        <v>1370.7000000000003</v>
      </c>
    </row>
    <row r="818" spans="1:44">
      <c r="A818" s="44">
        <v>765</v>
      </c>
      <c r="B818" s="32">
        <v>0.17615174338452866</v>
      </c>
      <c r="C818" s="32">
        <f t="shared" si="149"/>
        <v>141</v>
      </c>
      <c r="D818" t="str">
        <f>LOOKUP(B818,'Info Sheet'!$L$2:$L$3,'Info Sheet'!$J$2:$J$3)</f>
        <v>Rainy, p</v>
      </c>
      <c r="E818">
        <f>IF(D818='Info Sheet'!$J$3,'Info Sheet'!$M$3,'Info Sheet'!$M$2)</f>
        <v>0.7</v>
      </c>
      <c r="F818">
        <f>ROUNDDOWN(IF((C818*E818)&gt;'Info Sheet'!$B$21,'Info Sheet'!$B$21,(C818*E818)),0)</f>
        <v>98</v>
      </c>
      <c r="G818">
        <f t="shared" si="152"/>
        <v>2239.3000000000002</v>
      </c>
      <c r="H818">
        <f t="shared" si="141"/>
        <v>1279.3000000000002</v>
      </c>
      <c r="M818" s="44">
        <v>765</v>
      </c>
      <c r="N818" s="32">
        <v>0.56528542858804764</v>
      </c>
      <c r="O818" s="32">
        <f t="shared" si="142"/>
        <v>173</v>
      </c>
      <c r="P818" t="str">
        <f>LOOKUP(N818,'Info Sheet'!$L$2:$L$3,'Info Sheet'!$J$2:$J$3)</f>
        <v>Non-Rainy</v>
      </c>
      <c r="Q818">
        <f>IF(P818='Info Sheet'!$J$3,'Info Sheet'!$M$3,'Info Sheet'!$M$2)</f>
        <v>1</v>
      </c>
      <c r="R818">
        <f>ROUNDDOWN(IF((O818*Q818)&gt;'Info Sheet'!$B$21,'Info Sheet'!$B$21,(O818*Q818)),0)</f>
        <v>173</v>
      </c>
      <c r="S818">
        <f t="shared" si="143"/>
        <v>3953.05</v>
      </c>
      <c r="T818">
        <f t="shared" si="144"/>
        <v>2993.05</v>
      </c>
      <c r="Y818" s="44">
        <v>765</v>
      </c>
      <c r="Z818" s="32">
        <v>0.81514207654135817</v>
      </c>
      <c r="AA818" s="32">
        <f t="shared" si="150"/>
        <v>202</v>
      </c>
      <c r="AB818" t="str">
        <f>LOOKUP(Z818,'Info Sheet'!$L$2:$L$3,'Info Sheet'!$J$2:$J$3)</f>
        <v>Non-Rainy</v>
      </c>
      <c r="AC818">
        <f>IF(AB818='Info Sheet'!$J$3,'Info Sheet'!$M$3,'Info Sheet'!$M$2)</f>
        <v>1</v>
      </c>
      <c r="AD818">
        <f>ROUNDDOWN(IF((AA818*AC818)&gt;'Info Sheet'!$B$21,'Info Sheet'!$B$21,(AA818*AC818)),0)</f>
        <v>188</v>
      </c>
      <c r="AE818">
        <f t="shared" si="145"/>
        <v>4295.8</v>
      </c>
      <c r="AF818">
        <f t="shared" si="146"/>
        <v>3335.8</v>
      </c>
      <c r="AK818" s="44">
        <v>765</v>
      </c>
      <c r="AL818" s="51">
        <v>7.0705790000000004E-2</v>
      </c>
      <c r="AM818" s="32">
        <f t="shared" si="151"/>
        <v>142</v>
      </c>
      <c r="AN818" t="str">
        <f>LOOKUP(AL818,'Info Sheet'!$L$2:$L$3,'Info Sheet'!$J$2:$J$3)</f>
        <v>Rainy, p</v>
      </c>
      <c r="AO818">
        <f>IF(AN818='Info Sheet'!$J$3,'Info Sheet'!$M$3,'Info Sheet'!$M$2)</f>
        <v>0.7</v>
      </c>
      <c r="AP818">
        <f>ROUNDDOWN(IF((AM818*AO818)&gt;'Info Sheet'!$B$21,'Info Sheet'!$B$21,(AM818*AO818)),0)</f>
        <v>99</v>
      </c>
      <c r="AQ818">
        <f t="shared" si="147"/>
        <v>2262.15</v>
      </c>
      <c r="AR818">
        <f t="shared" si="148"/>
        <v>1302.1500000000001</v>
      </c>
    </row>
    <row r="819" spans="1:44">
      <c r="A819" s="44">
        <v>766</v>
      </c>
      <c r="B819" s="32">
        <v>0.47909256840107284</v>
      </c>
      <c r="C819" s="32">
        <f t="shared" si="149"/>
        <v>155</v>
      </c>
      <c r="D819" t="str">
        <f>LOOKUP(B819,'Info Sheet'!$L$2:$L$3,'Info Sheet'!$J$2:$J$3)</f>
        <v>Non-Rainy</v>
      </c>
      <c r="E819">
        <f>IF(D819='Info Sheet'!$J$3,'Info Sheet'!$M$3,'Info Sheet'!$M$2)</f>
        <v>1</v>
      </c>
      <c r="F819">
        <f>ROUNDDOWN(IF((C819*E819)&gt;'Info Sheet'!$B$21,'Info Sheet'!$B$21,(C819*E819)),0)</f>
        <v>155</v>
      </c>
      <c r="G819">
        <f t="shared" si="152"/>
        <v>3541.75</v>
      </c>
      <c r="H819">
        <f t="shared" si="141"/>
        <v>2581.75</v>
      </c>
      <c r="M819" s="44">
        <v>766</v>
      </c>
      <c r="N819" s="32">
        <v>0.17335926488428688</v>
      </c>
      <c r="O819" s="32">
        <f t="shared" si="142"/>
        <v>155</v>
      </c>
      <c r="P819" t="str">
        <f>LOOKUP(N819,'Info Sheet'!$L$2:$L$3,'Info Sheet'!$J$2:$J$3)</f>
        <v>Rainy, p</v>
      </c>
      <c r="Q819">
        <f>IF(P819='Info Sheet'!$J$3,'Info Sheet'!$M$3,'Info Sheet'!$M$2)</f>
        <v>0.7</v>
      </c>
      <c r="R819">
        <f>ROUNDDOWN(IF((O819*Q819)&gt;'Info Sheet'!$B$21,'Info Sheet'!$B$21,(O819*Q819)),0)</f>
        <v>108</v>
      </c>
      <c r="S819">
        <f t="shared" si="143"/>
        <v>2467.8000000000002</v>
      </c>
      <c r="T819">
        <f t="shared" si="144"/>
        <v>1507.8000000000002</v>
      </c>
      <c r="Y819" s="44">
        <v>766</v>
      </c>
      <c r="Z819" s="32">
        <v>0.32658552271321151</v>
      </c>
      <c r="AA819" s="32">
        <f t="shared" si="150"/>
        <v>178</v>
      </c>
      <c r="AB819" t="str">
        <f>LOOKUP(Z819,'Info Sheet'!$L$2:$L$3,'Info Sheet'!$J$2:$J$3)</f>
        <v>Rainy, p</v>
      </c>
      <c r="AC819">
        <f>IF(AB819='Info Sheet'!$J$3,'Info Sheet'!$M$3,'Info Sheet'!$M$2)</f>
        <v>0.7</v>
      </c>
      <c r="AD819">
        <f>ROUNDDOWN(IF((AA819*AC819)&gt;'Info Sheet'!$B$21,'Info Sheet'!$B$21,(AA819*AC819)),0)</f>
        <v>124</v>
      </c>
      <c r="AE819">
        <f t="shared" si="145"/>
        <v>2833.4</v>
      </c>
      <c r="AF819">
        <f t="shared" si="146"/>
        <v>1873.4</v>
      </c>
      <c r="AK819" s="44">
        <v>766</v>
      </c>
      <c r="AL819" s="51">
        <v>0.25482881000000002</v>
      </c>
      <c r="AM819" s="32">
        <f t="shared" si="151"/>
        <v>155</v>
      </c>
      <c r="AN819" t="str">
        <f>LOOKUP(AL819,'Info Sheet'!$L$2:$L$3,'Info Sheet'!$J$2:$J$3)</f>
        <v>Rainy, p</v>
      </c>
      <c r="AO819">
        <f>IF(AN819='Info Sheet'!$J$3,'Info Sheet'!$M$3,'Info Sheet'!$M$2)</f>
        <v>0.7</v>
      </c>
      <c r="AP819">
        <f>ROUNDDOWN(IF((AM819*AO819)&gt;'Info Sheet'!$B$21,'Info Sheet'!$B$21,(AM819*AO819)),0)</f>
        <v>108</v>
      </c>
      <c r="AQ819">
        <f t="shared" si="147"/>
        <v>2467.8000000000002</v>
      </c>
      <c r="AR819">
        <f t="shared" si="148"/>
        <v>1507.8000000000002</v>
      </c>
    </row>
    <row r="820" spans="1:44">
      <c r="A820" s="44">
        <v>767</v>
      </c>
      <c r="B820" s="32">
        <v>7.4969202357044962E-2</v>
      </c>
      <c r="C820" s="32">
        <f t="shared" si="149"/>
        <v>132</v>
      </c>
      <c r="D820" t="str">
        <f>LOOKUP(B820,'Info Sheet'!$L$2:$L$3,'Info Sheet'!$J$2:$J$3)</f>
        <v>Rainy, p</v>
      </c>
      <c r="E820">
        <f>IF(D820='Info Sheet'!$J$3,'Info Sheet'!$M$3,'Info Sheet'!$M$2)</f>
        <v>0.7</v>
      </c>
      <c r="F820">
        <f>ROUNDDOWN(IF((C820*E820)&gt;'Info Sheet'!$B$21,'Info Sheet'!$B$21,(C820*E820)),0)</f>
        <v>92</v>
      </c>
      <c r="G820">
        <f t="shared" si="152"/>
        <v>2102.2000000000003</v>
      </c>
      <c r="H820">
        <f t="shared" si="141"/>
        <v>1142.2000000000003</v>
      </c>
      <c r="M820" s="44">
        <v>767</v>
      </c>
      <c r="N820" s="32">
        <v>0.91258148155286634</v>
      </c>
      <c r="O820" s="32">
        <f t="shared" si="142"/>
        <v>193</v>
      </c>
      <c r="P820" t="str">
        <f>LOOKUP(N820,'Info Sheet'!$L$2:$L$3,'Info Sheet'!$J$2:$J$3)</f>
        <v>Non-Rainy</v>
      </c>
      <c r="Q820">
        <f>IF(P820='Info Sheet'!$J$3,'Info Sheet'!$M$3,'Info Sheet'!$M$2)</f>
        <v>1</v>
      </c>
      <c r="R820">
        <f>ROUNDDOWN(IF((O820*Q820)&gt;'Info Sheet'!$B$21,'Info Sheet'!$B$21,(O820*Q820)),0)</f>
        <v>188</v>
      </c>
      <c r="S820">
        <f t="shared" si="143"/>
        <v>4295.8</v>
      </c>
      <c r="T820">
        <f t="shared" si="144"/>
        <v>3335.8</v>
      </c>
      <c r="Y820" s="44">
        <v>767</v>
      </c>
      <c r="Z820" s="32">
        <v>0.81139790181120253</v>
      </c>
      <c r="AA820" s="32">
        <f t="shared" si="150"/>
        <v>202</v>
      </c>
      <c r="AB820" t="str">
        <f>LOOKUP(Z820,'Info Sheet'!$L$2:$L$3,'Info Sheet'!$J$2:$J$3)</f>
        <v>Non-Rainy</v>
      </c>
      <c r="AC820">
        <f>IF(AB820='Info Sheet'!$J$3,'Info Sheet'!$M$3,'Info Sheet'!$M$2)</f>
        <v>1</v>
      </c>
      <c r="AD820">
        <f>ROUNDDOWN(IF((AA820*AC820)&gt;'Info Sheet'!$B$21,'Info Sheet'!$B$21,(AA820*AC820)),0)</f>
        <v>188</v>
      </c>
      <c r="AE820">
        <f t="shared" si="145"/>
        <v>4295.8</v>
      </c>
      <c r="AF820">
        <f t="shared" si="146"/>
        <v>3335.8</v>
      </c>
      <c r="AK820" s="44">
        <v>767</v>
      </c>
      <c r="AL820" s="51">
        <v>0.64701434999999996</v>
      </c>
      <c r="AM820" s="32">
        <f t="shared" si="151"/>
        <v>172</v>
      </c>
      <c r="AN820" t="str">
        <f>LOOKUP(AL820,'Info Sheet'!$L$2:$L$3,'Info Sheet'!$J$2:$J$3)</f>
        <v>Non-Rainy</v>
      </c>
      <c r="AO820">
        <f>IF(AN820='Info Sheet'!$J$3,'Info Sheet'!$M$3,'Info Sheet'!$M$2)</f>
        <v>1</v>
      </c>
      <c r="AP820">
        <f>ROUNDDOWN(IF((AM820*AO820)&gt;'Info Sheet'!$B$21,'Info Sheet'!$B$21,(AM820*AO820)),0)</f>
        <v>172</v>
      </c>
      <c r="AQ820">
        <f t="shared" si="147"/>
        <v>3930.2000000000003</v>
      </c>
      <c r="AR820">
        <f t="shared" si="148"/>
        <v>2970.2000000000003</v>
      </c>
    </row>
    <row r="821" spans="1:44">
      <c r="A821" s="44">
        <v>768</v>
      </c>
      <c r="B821" s="32">
        <v>0.47603576215999466</v>
      </c>
      <c r="C821" s="32">
        <f t="shared" si="149"/>
        <v>155</v>
      </c>
      <c r="D821" t="str">
        <f>LOOKUP(B821,'Info Sheet'!$L$2:$L$3,'Info Sheet'!$J$2:$J$3)</f>
        <v>Non-Rainy</v>
      </c>
      <c r="E821">
        <f>IF(D821='Info Sheet'!$J$3,'Info Sheet'!$M$3,'Info Sheet'!$M$2)</f>
        <v>1</v>
      </c>
      <c r="F821">
        <f>ROUNDDOWN(IF((C821*E821)&gt;'Info Sheet'!$B$21,'Info Sheet'!$B$21,(C821*E821)),0)</f>
        <v>155</v>
      </c>
      <c r="G821">
        <f t="shared" si="152"/>
        <v>3541.75</v>
      </c>
      <c r="H821">
        <f t="shared" si="141"/>
        <v>2581.75</v>
      </c>
      <c r="M821" s="44">
        <v>768</v>
      </c>
      <c r="N821" s="32">
        <v>0.53243884491133098</v>
      </c>
      <c r="O821" s="32">
        <f t="shared" si="142"/>
        <v>172</v>
      </c>
      <c r="P821" t="str">
        <f>LOOKUP(N821,'Info Sheet'!$L$2:$L$3,'Info Sheet'!$J$2:$J$3)</f>
        <v>Non-Rainy</v>
      </c>
      <c r="Q821">
        <f>IF(P821='Info Sheet'!$J$3,'Info Sheet'!$M$3,'Info Sheet'!$M$2)</f>
        <v>1</v>
      </c>
      <c r="R821">
        <f>ROUNDDOWN(IF((O821*Q821)&gt;'Info Sheet'!$B$21,'Info Sheet'!$B$21,(O821*Q821)),0)</f>
        <v>172</v>
      </c>
      <c r="S821">
        <f t="shared" si="143"/>
        <v>3930.2000000000003</v>
      </c>
      <c r="T821">
        <f t="shared" si="144"/>
        <v>2970.2000000000003</v>
      </c>
      <c r="Y821" s="44">
        <v>768</v>
      </c>
      <c r="Z821" s="32">
        <v>0.91023468952258879</v>
      </c>
      <c r="AA821" s="32">
        <f t="shared" si="150"/>
        <v>210</v>
      </c>
      <c r="AB821" t="str">
        <f>LOOKUP(Z821,'Info Sheet'!$L$2:$L$3,'Info Sheet'!$J$2:$J$3)</f>
        <v>Non-Rainy</v>
      </c>
      <c r="AC821">
        <f>IF(AB821='Info Sheet'!$J$3,'Info Sheet'!$M$3,'Info Sheet'!$M$2)</f>
        <v>1</v>
      </c>
      <c r="AD821">
        <f>ROUNDDOWN(IF((AA821*AC821)&gt;'Info Sheet'!$B$21,'Info Sheet'!$B$21,(AA821*AC821)),0)</f>
        <v>188</v>
      </c>
      <c r="AE821">
        <f t="shared" si="145"/>
        <v>4295.8</v>
      </c>
      <c r="AF821">
        <f t="shared" si="146"/>
        <v>3335.8</v>
      </c>
      <c r="AK821" s="44">
        <v>768</v>
      </c>
      <c r="AL821" s="51">
        <v>0.84038455000000001</v>
      </c>
      <c r="AM821" s="32">
        <f t="shared" si="151"/>
        <v>182</v>
      </c>
      <c r="AN821" t="str">
        <f>LOOKUP(AL821,'Info Sheet'!$L$2:$L$3,'Info Sheet'!$J$2:$J$3)</f>
        <v>Non-Rainy</v>
      </c>
      <c r="AO821">
        <f>IF(AN821='Info Sheet'!$J$3,'Info Sheet'!$M$3,'Info Sheet'!$M$2)</f>
        <v>1</v>
      </c>
      <c r="AP821">
        <f>ROUNDDOWN(IF((AM821*AO821)&gt;'Info Sheet'!$B$21,'Info Sheet'!$B$21,(AM821*AO821)),0)</f>
        <v>182</v>
      </c>
      <c r="AQ821">
        <f t="shared" si="147"/>
        <v>4158.7</v>
      </c>
      <c r="AR821">
        <f t="shared" si="148"/>
        <v>3198.7</v>
      </c>
    </row>
    <row r="822" spans="1:44">
      <c r="A822" s="44">
        <v>769</v>
      </c>
      <c r="B822" s="32">
        <v>0.56650347214686636</v>
      </c>
      <c r="C822" s="32">
        <f t="shared" si="149"/>
        <v>158</v>
      </c>
      <c r="D822" t="str">
        <f>LOOKUP(B822,'Info Sheet'!$L$2:$L$3,'Info Sheet'!$J$2:$J$3)</f>
        <v>Non-Rainy</v>
      </c>
      <c r="E822">
        <f>IF(D822='Info Sheet'!$J$3,'Info Sheet'!$M$3,'Info Sheet'!$M$2)</f>
        <v>1</v>
      </c>
      <c r="F822">
        <f>ROUNDDOWN(IF((C822*E822)&gt;'Info Sheet'!$B$21,'Info Sheet'!$B$21,(C822*E822)),0)</f>
        <v>158</v>
      </c>
      <c r="G822">
        <f t="shared" si="152"/>
        <v>3610.3</v>
      </c>
      <c r="H822">
        <f t="shared" ref="H822:H885" si="153">G822-$J$48</f>
        <v>2650.3</v>
      </c>
      <c r="M822" s="44">
        <v>769</v>
      </c>
      <c r="N822" s="32">
        <v>0.62696922046280079</v>
      </c>
      <c r="O822" s="32">
        <f t="shared" ref="O822:O885" si="154">ROUNDDOWN(_xlfn.NORM.INV(N822,$M$36,$M$40),0)</f>
        <v>176</v>
      </c>
      <c r="P822" t="str">
        <f>LOOKUP(N822,'Info Sheet'!$L$2:$L$3,'Info Sheet'!$J$2:$J$3)</f>
        <v>Non-Rainy</v>
      </c>
      <c r="Q822">
        <f>IF(P822='Info Sheet'!$J$3,'Info Sheet'!$M$3,'Info Sheet'!$M$2)</f>
        <v>1</v>
      </c>
      <c r="R822">
        <f>ROUNDDOWN(IF((O822*Q822)&gt;'Info Sheet'!$B$21,'Info Sheet'!$B$21,(O822*Q822)),0)</f>
        <v>176</v>
      </c>
      <c r="S822">
        <f t="shared" ref="S822:S885" si="155">R822*$V$47</f>
        <v>4021.6000000000004</v>
      </c>
      <c r="T822">
        <f t="shared" ref="T822:T885" si="156">S822-$V$48</f>
        <v>3061.6000000000004</v>
      </c>
      <c r="Y822" s="44">
        <v>769</v>
      </c>
      <c r="Z822" s="32">
        <v>0.22295735216280355</v>
      </c>
      <c r="AA822" s="32">
        <f t="shared" si="150"/>
        <v>172</v>
      </c>
      <c r="AB822" t="str">
        <f>LOOKUP(Z822,'Info Sheet'!$L$2:$L$3,'Info Sheet'!$J$2:$J$3)</f>
        <v>Rainy, p</v>
      </c>
      <c r="AC822">
        <f>IF(AB822='Info Sheet'!$J$3,'Info Sheet'!$M$3,'Info Sheet'!$M$2)</f>
        <v>0.7</v>
      </c>
      <c r="AD822">
        <f>ROUNDDOWN(IF((AA822*AC822)&gt;'Info Sheet'!$B$21,'Info Sheet'!$B$21,(AA822*AC822)),0)</f>
        <v>120</v>
      </c>
      <c r="AE822">
        <f t="shared" ref="AE822:AE885" si="157">AD822*$AH$47</f>
        <v>2742</v>
      </c>
      <c r="AF822">
        <f t="shared" ref="AF822:AF885" si="158">AE822-$AH$48</f>
        <v>1782</v>
      </c>
      <c r="AK822" s="44">
        <v>769</v>
      </c>
      <c r="AL822" s="51">
        <v>0.47447418000000002</v>
      </c>
      <c r="AM822" s="32">
        <f t="shared" si="151"/>
        <v>165</v>
      </c>
      <c r="AN822" t="str">
        <f>LOOKUP(AL822,'Info Sheet'!$L$2:$L$3,'Info Sheet'!$J$2:$J$3)</f>
        <v>Non-Rainy</v>
      </c>
      <c r="AO822">
        <f>IF(AN822='Info Sheet'!$J$3,'Info Sheet'!$M$3,'Info Sheet'!$M$2)</f>
        <v>1</v>
      </c>
      <c r="AP822">
        <f>ROUNDDOWN(IF((AM822*AO822)&gt;'Info Sheet'!$B$21,'Info Sheet'!$B$21,(AM822*AO822)),0)</f>
        <v>165</v>
      </c>
      <c r="AQ822">
        <f t="shared" ref="AQ822:AQ885" si="159">AP822*$AT$47</f>
        <v>3770.2500000000005</v>
      </c>
      <c r="AR822">
        <f t="shared" ref="AR822:AR885" si="160">AQ822-$AT$48</f>
        <v>2810.2500000000005</v>
      </c>
    </row>
    <row r="823" spans="1:44">
      <c r="A823" s="44">
        <v>770</v>
      </c>
      <c r="B823" s="32">
        <v>0.80726081182873588</v>
      </c>
      <c r="C823" s="32">
        <f t="shared" ref="C823:C886" si="161">ROUNDDOWN(_xlfn.NORM.INV(B823,$B$36,$B$40),0)</f>
        <v>169</v>
      </c>
      <c r="D823" t="str">
        <f>LOOKUP(B823,'Info Sheet'!$L$2:$L$3,'Info Sheet'!$J$2:$J$3)</f>
        <v>Non-Rainy</v>
      </c>
      <c r="E823">
        <f>IF(D823='Info Sheet'!$J$3,'Info Sheet'!$M$3,'Info Sheet'!$M$2)</f>
        <v>1</v>
      </c>
      <c r="F823">
        <f>ROUNDDOWN(IF((C823*E823)&gt;'Info Sheet'!$B$21,'Info Sheet'!$B$21,(C823*E823)),0)</f>
        <v>169</v>
      </c>
      <c r="G823">
        <f t="shared" si="152"/>
        <v>3861.65</v>
      </c>
      <c r="H823">
        <f t="shared" si="153"/>
        <v>2901.65</v>
      </c>
      <c r="M823" s="44">
        <v>770</v>
      </c>
      <c r="N823" s="32">
        <v>0.18151861493494725</v>
      </c>
      <c r="O823" s="32">
        <f t="shared" si="154"/>
        <v>156</v>
      </c>
      <c r="P823" t="str">
        <f>LOOKUP(N823,'Info Sheet'!$L$2:$L$3,'Info Sheet'!$J$2:$J$3)</f>
        <v>Rainy, p</v>
      </c>
      <c r="Q823">
        <f>IF(P823='Info Sheet'!$J$3,'Info Sheet'!$M$3,'Info Sheet'!$M$2)</f>
        <v>0.7</v>
      </c>
      <c r="R823">
        <f>ROUNDDOWN(IF((O823*Q823)&gt;'Info Sheet'!$B$21,'Info Sheet'!$B$21,(O823*Q823)),0)</f>
        <v>109</v>
      </c>
      <c r="S823">
        <f t="shared" si="155"/>
        <v>2490.65</v>
      </c>
      <c r="T823">
        <f t="shared" si="156"/>
        <v>1530.65</v>
      </c>
      <c r="Y823" s="44">
        <v>770</v>
      </c>
      <c r="Z823" s="32">
        <v>0.40995452248375264</v>
      </c>
      <c r="AA823" s="32">
        <f t="shared" ref="AA823:AA886" si="162">ROUNDDOWN(_xlfn.NORM.INV(Z823,$Y$36,$Y$40),0)</f>
        <v>182</v>
      </c>
      <c r="AB823" t="str">
        <f>LOOKUP(Z823,'Info Sheet'!$L$2:$L$3,'Info Sheet'!$J$2:$J$3)</f>
        <v>Non-Rainy</v>
      </c>
      <c r="AC823">
        <f>IF(AB823='Info Sheet'!$J$3,'Info Sheet'!$M$3,'Info Sheet'!$M$2)</f>
        <v>1</v>
      </c>
      <c r="AD823">
        <f>ROUNDDOWN(IF((AA823*AC823)&gt;'Info Sheet'!$B$21,'Info Sheet'!$B$21,(AA823*AC823)),0)</f>
        <v>182</v>
      </c>
      <c r="AE823">
        <f t="shared" si="157"/>
        <v>4158.7</v>
      </c>
      <c r="AF823">
        <f t="shared" si="158"/>
        <v>3198.7</v>
      </c>
      <c r="AK823" s="44">
        <v>770</v>
      </c>
      <c r="AL823" s="51">
        <v>0.88546287000000001</v>
      </c>
      <c r="AM823" s="32">
        <f t="shared" ref="AM823:AM886" si="163">ROUNDDOWN(_xlfn.NORM.INV(AL823,$AK$36,$AK$40),0)</f>
        <v>186</v>
      </c>
      <c r="AN823" t="str">
        <f>LOOKUP(AL823,'Info Sheet'!$L$2:$L$3,'Info Sheet'!$J$2:$J$3)</f>
        <v>Non-Rainy</v>
      </c>
      <c r="AO823">
        <f>IF(AN823='Info Sheet'!$J$3,'Info Sheet'!$M$3,'Info Sheet'!$M$2)</f>
        <v>1</v>
      </c>
      <c r="AP823">
        <f>ROUNDDOWN(IF((AM823*AO823)&gt;'Info Sheet'!$B$21,'Info Sheet'!$B$21,(AM823*AO823)),0)</f>
        <v>186</v>
      </c>
      <c r="AQ823">
        <f t="shared" si="159"/>
        <v>4250.1000000000004</v>
      </c>
      <c r="AR823">
        <f t="shared" si="160"/>
        <v>3290.1000000000004</v>
      </c>
    </row>
    <row r="824" spans="1:44">
      <c r="A824" s="44">
        <v>771</v>
      </c>
      <c r="B824" s="32">
        <v>1.349022854096571E-2</v>
      </c>
      <c r="C824" s="32">
        <f t="shared" si="161"/>
        <v>120</v>
      </c>
      <c r="D824" t="str">
        <f>LOOKUP(B824,'Info Sheet'!$L$2:$L$3,'Info Sheet'!$J$2:$J$3)</f>
        <v>Rainy, p</v>
      </c>
      <c r="E824">
        <f>IF(D824='Info Sheet'!$J$3,'Info Sheet'!$M$3,'Info Sheet'!$M$2)</f>
        <v>0.7</v>
      </c>
      <c r="F824">
        <f>ROUNDDOWN(IF((C824*E824)&gt;'Info Sheet'!$B$21,'Info Sheet'!$B$21,(C824*E824)),0)</f>
        <v>84</v>
      </c>
      <c r="G824">
        <f t="shared" si="152"/>
        <v>1919.4</v>
      </c>
      <c r="H824">
        <f t="shared" si="153"/>
        <v>959.40000000000009</v>
      </c>
      <c r="M824" s="44">
        <v>771</v>
      </c>
      <c r="N824" s="32">
        <v>0.48398371346089464</v>
      </c>
      <c r="O824" s="32">
        <f t="shared" si="154"/>
        <v>170</v>
      </c>
      <c r="P824" t="str">
        <f>LOOKUP(N824,'Info Sheet'!$L$2:$L$3,'Info Sheet'!$J$2:$J$3)</f>
        <v>Non-Rainy</v>
      </c>
      <c r="Q824">
        <f>IF(P824='Info Sheet'!$J$3,'Info Sheet'!$M$3,'Info Sheet'!$M$2)</f>
        <v>1</v>
      </c>
      <c r="R824">
        <f>ROUNDDOWN(IF((O824*Q824)&gt;'Info Sheet'!$B$21,'Info Sheet'!$B$21,(O824*Q824)),0)</f>
        <v>170</v>
      </c>
      <c r="S824">
        <f t="shared" si="155"/>
        <v>3884.5000000000005</v>
      </c>
      <c r="T824">
        <f t="shared" si="156"/>
        <v>2924.5000000000005</v>
      </c>
      <c r="Y824" s="44">
        <v>771</v>
      </c>
      <c r="Z824" s="32">
        <v>1.2301440595143598E-2</v>
      </c>
      <c r="AA824" s="32">
        <f t="shared" si="162"/>
        <v>146</v>
      </c>
      <c r="AB824" t="str">
        <f>LOOKUP(Z824,'Info Sheet'!$L$2:$L$3,'Info Sheet'!$J$2:$J$3)</f>
        <v>Rainy, p</v>
      </c>
      <c r="AC824">
        <f>IF(AB824='Info Sheet'!$J$3,'Info Sheet'!$M$3,'Info Sheet'!$M$2)</f>
        <v>0.7</v>
      </c>
      <c r="AD824">
        <f>ROUNDDOWN(IF((AA824*AC824)&gt;'Info Sheet'!$B$21,'Info Sheet'!$B$21,(AA824*AC824)),0)</f>
        <v>102</v>
      </c>
      <c r="AE824">
        <f t="shared" si="157"/>
        <v>2330.7000000000003</v>
      </c>
      <c r="AF824">
        <f t="shared" si="158"/>
        <v>1370.7000000000003</v>
      </c>
      <c r="AK824" s="44">
        <v>771</v>
      </c>
      <c r="AL824" s="51">
        <v>0.62495489999999998</v>
      </c>
      <c r="AM824" s="32">
        <f t="shared" si="163"/>
        <v>171</v>
      </c>
      <c r="AN824" t="str">
        <f>LOOKUP(AL824,'Info Sheet'!$L$2:$L$3,'Info Sheet'!$J$2:$J$3)</f>
        <v>Non-Rainy</v>
      </c>
      <c r="AO824">
        <f>IF(AN824='Info Sheet'!$J$3,'Info Sheet'!$M$3,'Info Sheet'!$M$2)</f>
        <v>1</v>
      </c>
      <c r="AP824">
        <f>ROUNDDOWN(IF((AM824*AO824)&gt;'Info Sheet'!$B$21,'Info Sheet'!$B$21,(AM824*AO824)),0)</f>
        <v>171</v>
      </c>
      <c r="AQ824">
        <f t="shared" si="159"/>
        <v>3907.3500000000004</v>
      </c>
      <c r="AR824">
        <f t="shared" si="160"/>
        <v>2947.3500000000004</v>
      </c>
    </row>
    <row r="825" spans="1:44">
      <c r="A825" s="44">
        <v>772</v>
      </c>
      <c r="B825" s="32">
        <v>0.91508312442858708</v>
      </c>
      <c r="C825" s="32">
        <f t="shared" si="161"/>
        <v>177</v>
      </c>
      <c r="D825" t="str">
        <f>LOOKUP(B825,'Info Sheet'!$L$2:$L$3,'Info Sheet'!$J$2:$J$3)</f>
        <v>Non-Rainy</v>
      </c>
      <c r="E825">
        <f>IF(D825='Info Sheet'!$J$3,'Info Sheet'!$M$3,'Info Sheet'!$M$2)</f>
        <v>1</v>
      </c>
      <c r="F825">
        <f>ROUNDDOWN(IF((C825*E825)&gt;'Info Sheet'!$B$21,'Info Sheet'!$B$21,(C825*E825)),0)</f>
        <v>177</v>
      </c>
      <c r="G825">
        <f t="shared" si="152"/>
        <v>4044.4500000000003</v>
      </c>
      <c r="H825">
        <f t="shared" si="153"/>
        <v>3084.4500000000003</v>
      </c>
      <c r="M825" s="44">
        <v>772</v>
      </c>
      <c r="N825" s="32">
        <v>0.39822487378343829</v>
      </c>
      <c r="O825" s="32">
        <f t="shared" si="154"/>
        <v>166</v>
      </c>
      <c r="P825" t="str">
        <f>LOOKUP(N825,'Info Sheet'!$L$2:$L$3,'Info Sheet'!$J$2:$J$3)</f>
        <v>Rainy, p</v>
      </c>
      <c r="Q825">
        <f>IF(P825='Info Sheet'!$J$3,'Info Sheet'!$M$3,'Info Sheet'!$M$2)</f>
        <v>0.7</v>
      </c>
      <c r="R825">
        <f>ROUNDDOWN(IF((O825*Q825)&gt;'Info Sheet'!$B$21,'Info Sheet'!$B$21,(O825*Q825)),0)</f>
        <v>116</v>
      </c>
      <c r="S825">
        <f t="shared" si="155"/>
        <v>2650.6000000000004</v>
      </c>
      <c r="T825">
        <f t="shared" si="156"/>
        <v>1690.6000000000004</v>
      </c>
      <c r="Y825" s="44">
        <v>772</v>
      </c>
      <c r="Z825" s="32">
        <v>0.57613444925008461</v>
      </c>
      <c r="AA825" s="32">
        <f t="shared" si="162"/>
        <v>189</v>
      </c>
      <c r="AB825" t="str">
        <f>LOOKUP(Z825,'Info Sheet'!$L$2:$L$3,'Info Sheet'!$J$2:$J$3)</f>
        <v>Non-Rainy</v>
      </c>
      <c r="AC825">
        <f>IF(AB825='Info Sheet'!$J$3,'Info Sheet'!$M$3,'Info Sheet'!$M$2)</f>
        <v>1</v>
      </c>
      <c r="AD825">
        <f>ROUNDDOWN(IF((AA825*AC825)&gt;'Info Sheet'!$B$21,'Info Sheet'!$B$21,(AA825*AC825)),0)</f>
        <v>188</v>
      </c>
      <c r="AE825">
        <f t="shared" si="157"/>
        <v>4295.8</v>
      </c>
      <c r="AF825">
        <f t="shared" si="158"/>
        <v>3335.8</v>
      </c>
      <c r="AK825" s="44">
        <v>772</v>
      </c>
      <c r="AL825" s="51">
        <v>0.86739792999999998</v>
      </c>
      <c r="AM825" s="32">
        <f t="shared" si="163"/>
        <v>184</v>
      </c>
      <c r="AN825" t="str">
        <f>LOOKUP(AL825,'Info Sheet'!$L$2:$L$3,'Info Sheet'!$J$2:$J$3)</f>
        <v>Non-Rainy</v>
      </c>
      <c r="AO825">
        <f>IF(AN825='Info Sheet'!$J$3,'Info Sheet'!$M$3,'Info Sheet'!$M$2)</f>
        <v>1</v>
      </c>
      <c r="AP825">
        <f>ROUNDDOWN(IF((AM825*AO825)&gt;'Info Sheet'!$B$21,'Info Sheet'!$B$21,(AM825*AO825)),0)</f>
        <v>184</v>
      </c>
      <c r="AQ825">
        <f t="shared" si="159"/>
        <v>4204.4000000000005</v>
      </c>
      <c r="AR825">
        <f t="shared" si="160"/>
        <v>3244.4000000000005</v>
      </c>
    </row>
    <row r="826" spans="1:44">
      <c r="A826" s="44">
        <v>773</v>
      </c>
      <c r="B826" s="32">
        <v>0.70693904193305224</v>
      </c>
      <c r="C826" s="32">
        <f t="shared" si="161"/>
        <v>164</v>
      </c>
      <c r="D826" t="str">
        <f>LOOKUP(B826,'Info Sheet'!$L$2:$L$3,'Info Sheet'!$J$2:$J$3)</f>
        <v>Non-Rainy</v>
      </c>
      <c r="E826">
        <f>IF(D826='Info Sheet'!$J$3,'Info Sheet'!$M$3,'Info Sheet'!$M$2)</f>
        <v>1</v>
      </c>
      <c r="F826">
        <f>ROUNDDOWN(IF((C826*E826)&gt;'Info Sheet'!$B$21,'Info Sheet'!$B$21,(C826*E826)),0)</f>
        <v>164</v>
      </c>
      <c r="G826">
        <f t="shared" si="152"/>
        <v>3747.4</v>
      </c>
      <c r="H826">
        <f t="shared" si="153"/>
        <v>2787.4</v>
      </c>
      <c r="M826" s="44">
        <v>773</v>
      </c>
      <c r="N826" s="32">
        <v>0.77163254877201781</v>
      </c>
      <c r="O826" s="32">
        <f t="shared" si="154"/>
        <v>183</v>
      </c>
      <c r="P826" t="str">
        <f>LOOKUP(N826,'Info Sheet'!$L$2:$L$3,'Info Sheet'!$J$2:$J$3)</f>
        <v>Non-Rainy</v>
      </c>
      <c r="Q826">
        <f>IF(P826='Info Sheet'!$J$3,'Info Sheet'!$M$3,'Info Sheet'!$M$2)</f>
        <v>1</v>
      </c>
      <c r="R826">
        <f>ROUNDDOWN(IF((O826*Q826)&gt;'Info Sheet'!$B$21,'Info Sheet'!$B$21,(O826*Q826)),0)</f>
        <v>183</v>
      </c>
      <c r="S826">
        <f t="shared" si="155"/>
        <v>4181.55</v>
      </c>
      <c r="T826">
        <f t="shared" si="156"/>
        <v>3221.55</v>
      </c>
      <c r="Y826" s="44">
        <v>773</v>
      </c>
      <c r="Z826" s="32">
        <v>0.1033249541038529</v>
      </c>
      <c r="AA826" s="32">
        <f t="shared" si="162"/>
        <v>163</v>
      </c>
      <c r="AB826" t="str">
        <f>LOOKUP(Z826,'Info Sheet'!$L$2:$L$3,'Info Sheet'!$J$2:$J$3)</f>
        <v>Rainy, p</v>
      </c>
      <c r="AC826">
        <f>IF(AB826='Info Sheet'!$J$3,'Info Sheet'!$M$3,'Info Sheet'!$M$2)</f>
        <v>0.7</v>
      </c>
      <c r="AD826">
        <f>ROUNDDOWN(IF((AA826*AC826)&gt;'Info Sheet'!$B$21,'Info Sheet'!$B$21,(AA826*AC826)),0)</f>
        <v>114</v>
      </c>
      <c r="AE826">
        <f t="shared" si="157"/>
        <v>2604.9</v>
      </c>
      <c r="AF826">
        <f t="shared" si="158"/>
        <v>1644.9</v>
      </c>
      <c r="AK826" s="44">
        <v>773</v>
      </c>
      <c r="AL826" s="51">
        <v>0.58450091000000004</v>
      </c>
      <c r="AM826" s="32">
        <f t="shared" si="163"/>
        <v>169</v>
      </c>
      <c r="AN826" t="str">
        <f>LOOKUP(AL826,'Info Sheet'!$L$2:$L$3,'Info Sheet'!$J$2:$J$3)</f>
        <v>Non-Rainy</v>
      </c>
      <c r="AO826">
        <f>IF(AN826='Info Sheet'!$J$3,'Info Sheet'!$M$3,'Info Sheet'!$M$2)</f>
        <v>1</v>
      </c>
      <c r="AP826">
        <f>ROUNDDOWN(IF((AM826*AO826)&gt;'Info Sheet'!$B$21,'Info Sheet'!$B$21,(AM826*AO826)),0)</f>
        <v>169</v>
      </c>
      <c r="AQ826">
        <f t="shared" si="159"/>
        <v>3861.65</v>
      </c>
      <c r="AR826">
        <f t="shared" si="160"/>
        <v>2901.65</v>
      </c>
    </row>
    <row r="827" spans="1:44">
      <c r="A827" s="44">
        <v>774</v>
      </c>
      <c r="B827" s="32">
        <v>0.6279012150640555</v>
      </c>
      <c r="C827" s="32">
        <f t="shared" si="161"/>
        <v>161</v>
      </c>
      <c r="D827" t="str">
        <f>LOOKUP(B827,'Info Sheet'!$L$2:$L$3,'Info Sheet'!$J$2:$J$3)</f>
        <v>Non-Rainy</v>
      </c>
      <c r="E827">
        <f>IF(D827='Info Sheet'!$J$3,'Info Sheet'!$M$3,'Info Sheet'!$M$2)</f>
        <v>1</v>
      </c>
      <c r="F827">
        <f>ROUNDDOWN(IF((C827*E827)&gt;'Info Sheet'!$B$21,'Info Sheet'!$B$21,(C827*E827)),0)</f>
        <v>161</v>
      </c>
      <c r="G827">
        <f t="shared" si="152"/>
        <v>3678.8500000000004</v>
      </c>
      <c r="H827">
        <f t="shared" si="153"/>
        <v>2718.8500000000004</v>
      </c>
      <c r="M827" s="44">
        <v>774</v>
      </c>
      <c r="N827" s="32">
        <v>0.12908615410404656</v>
      </c>
      <c r="O827" s="32">
        <f t="shared" si="154"/>
        <v>152</v>
      </c>
      <c r="P827" t="str">
        <f>LOOKUP(N827,'Info Sheet'!$L$2:$L$3,'Info Sheet'!$J$2:$J$3)</f>
        <v>Rainy, p</v>
      </c>
      <c r="Q827">
        <f>IF(P827='Info Sheet'!$J$3,'Info Sheet'!$M$3,'Info Sheet'!$M$2)</f>
        <v>0.7</v>
      </c>
      <c r="R827">
        <f>ROUNDDOWN(IF((O827*Q827)&gt;'Info Sheet'!$B$21,'Info Sheet'!$B$21,(O827*Q827)),0)</f>
        <v>106</v>
      </c>
      <c r="S827">
        <f t="shared" si="155"/>
        <v>2422.1000000000004</v>
      </c>
      <c r="T827">
        <f t="shared" si="156"/>
        <v>1462.1000000000004</v>
      </c>
      <c r="Y827" s="44">
        <v>774</v>
      </c>
      <c r="Z827" s="32">
        <v>0.35321351243999877</v>
      </c>
      <c r="AA827" s="32">
        <f t="shared" si="162"/>
        <v>179</v>
      </c>
      <c r="AB827" t="str">
        <f>LOOKUP(Z827,'Info Sheet'!$L$2:$L$3,'Info Sheet'!$J$2:$J$3)</f>
        <v>Rainy, p</v>
      </c>
      <c r="AC827">
        <f>IF(AB827='Info Sheet'!$J$3,'Info Sheet'!$M$3,'Info Sheet'!$M$2)</f>
        <v>0.7</v>
      </c>
      <c r="AD827">
        <f>ROUNDDOWN(IF((AA827*AC827)&gt;'Info Sheet'!$B$21,'Info Sheet'!$B$21,(AA827*AC827)),0)</f>
        <v>125</v>
      </c>
      <c r="AE827">
        <f t="shared" si="157"/>
        <v>2856.25</v>
      </c>
      <c r="AF827">
        <f t="shared" si="158"/>
        <v>1896.25</v>
      </c>
      <c r="AK827" s="44">
        <v>774</v>
      </c>
      <c r="AL827" s="51">
        <v>0.26420599</v>
      </c>
      <c r="AM827" s="32">
        <f t="shared" si="163"/>
        <v>155</v>
      </c>
      <c r="AN827" t="str">
        <f>LOOKUP(AL827,'Info Sheet'!$L$2:$L$3,'Info Sheet'!$J$2:$J$3)</f>
        <v>Rainy, p</v>
      </c>
      <c r="AO827">
        <f>IF(AN827='Info Sheet'!$J$3,'Info Sheet'!$M$3,'Info Sheet'!$M$2)</f>
        <v>0.7</v>
      </c>
      <c r="AP827">
        <f>ROUNDDOWN(IF((AM827*AO827)&gt;'Info Sheet'!$B$21,'Info Sheet'!$B$21,(AM827*AO827)),0)</f>
        <v>108</v>
      </c>
      <c r="AQ827">
        <f t="shared" si="159"/>
        <v>2467.8000000000002</v>
      </c>
      <c r="AR827">
        <f t="shared" si="160"/>
        <v>1507.8000000000002</v>
      </c>
    </row>
    <row r="828" spans="1:44">
      <c r="A828" s="44">
        <v>775</v>
      </c>
      <c r="B828" s="32">
        <v>0.25871967041052668</v>
      </c>
      <c r="C828" s="32">
        <f t="shared" si="161"/>
        <v>145</v>
      </c>
      <c r="D828" t="str">
        <f>LOOKUP(B828,'Info Sheet'!$L$2:$L$3,'Info Sheet'!$J$2:$J$3)</f>
        <v>Rainy, p</v>
      </c>
      <c r="E828">
        <f>IF(D828='Info Sheet'!$J$3,'Info Sheet'!$M$3,'Info Sheet'!$M$2)</f>
        <v>0.7</v>
      </c>
      <c r="F828">
        <f>ROUNDDOWN(IF((C828*E828)&gt;'Info Sheet'!$B$21,'Info Sheet'!$B$21,(C828*E828)),0)</f>
        <v>101</v>
      </c>
      <c r="G828">
        <f t="shared" si="152"/>
        <v>2307.8500000000004</v>
      </c>
      <c r="H828">
        <f t="shared" si="153"/>
        <v>1347.8500000000004</v>
      </c>
      <c r="M828" s="44">
        <v>775</v>
      </c>
      <c r="N828" s="32">
        <v>0.89487794999450276</v>
      </c>
      <c r="O828" s="32">
        <f t="shared" si="154"/>
        <v>191</v>
      </c>
      <c r="P828" t="str">
        <f>LOOKUP(N828,'Info Sheet'!$L$2:$L$3,'Info Sheet'!$J$2:$J$3)</f>
        <v>Non-Rainy</v>
      </c>
      <c r="Q828">
        <f>IF(P828='Info Sheet'!$J$3,'Info Sheet'!$M$3,'Info Sheet'!$M$2)</f>
        <v>1</v>
      </c>
      <c r="R828">
        <f>ROUNDDOWN(IF((O828*Q828)&gt;'Info Sheet'!$B$21,'Info Sheet'!$B$21,(O828*Q828)),0)</f>
        <v>188</v>
      </c>
      <c r="S828">
        <f t="shared" si="155"/>
        <v>4295.8</v>
      </c>
      <c r="T828">
        <f t="shared" si="156"/>
        <v>3335.8</v>
      </c>
      <c r="Y828" s="44">
        <v>775</v>
      </c>
      <c r="Z828" s="32">
        <v>0.98383621018974277</v>
      </c>
      <c r="AA828" s="32">
        <f t="shared" si="162"/>
        <v>224</v>
      </c>
      <c r="AB828" t="str">
        <f>LOOKUP(Z828,'Info Sheet'!$L$2:$L$3,'Info Sheet'!$J$2:$J$3)</f>
        <v>Non-Rainy</v>
      </c>
      <c r="AC828">
        <f>IF(AB828='Info Sheet'!$J$3,'Info Sheet'!$M$3,'Info Sheet'!$M$2)</f>
        <v>1</v>
      </c>
      <c r="AD828">
        <f>ROUNDDOWN(IF((AA828*AC828)&gt;'Info Sheet'!$B$21,'Info Sheet'!$B$21,(AA828*AC828)),0)</f>
        <v>188</v>
      </c>
      <c r="AE828">
        <f t="shared" si="157"/>
        <v>4295.8</v>
      </c>
      <c r="AF828">
        <f t="shared" si="158"/>
        <v>3335.8</v>
      </c>
      <c r="AK828" s="44">
        <v>775</v>
      </c>
      <c r="AL828" s="51">
        <v>0.75402506999999996</v>
      </c>
      <c r="AM828" s="32">
        <f t="shared" si="163"/>
        <v>177</v>
      </c>
      <c r="AN828" t="str">
        <f>LOOKUP(AL828,'Info Sheet'!$L$2:$L$3,'Info Sheet'!$J$2:$J$3)</f>
        <v>Non-Rainy</v>
      </c>
      <c r="AO828">
        <f>IF(AN828='Info Sheet'!$J$3,'Info Sheet'!$M$3,'Info Sheet'!$M$2)</f>
        <v>1</v>
      </c>
      <c r="AP828">
        <f>ROUNDDOWN(IF((AM828*AO828)&gt;'Info Sheet'!$B$21,'Info Sheet'!$B$21,(AM828*AO828)),0)</f>
        <v>177</v>
      </c>
      <c r="AQ828">
        <f t="shared" si="159"/>
        <v>4044.4500000000003</v>
      </c>
      <c r="AR828">
        <f t="shared" si="160"/>
        <v>3084.4500000000003</v>
      </c>
    </row>
    <row r="829" spans="1:44">
      <c r="A829" s="44">
        <v>776</v>
      </c>
      <c r="B829" s="32">
        <v>0.5825033398594045</v>
      </c>
      <c r="C829" s="32">
        <f t="shared" si="161"/>
        <v>159</v>
      </c>
      <c r="D829" t="str">
        <f>LOOKUP(B829,'Info Sheet'!$L$2:$L$3,'Info Sheet'!$J$2:$J$3)</f>
        <v>Non-Rainy</v>
      </c>
      <c r="E829">
        <f>IF(D829='Info Sheet'!$J$3,'Info Sheet'!$M$3,'Info Sheet'!$M$2)</f>
        <v>1</v>
      </c>
      <c r="F829">
        <f>ROUNDDOWN(IF((C829*E829)&gt;'Info Sheet'!$B$21,'Info Sheet'!$B$21,(C829*E829)),0)</f>
        <v>159</v>
      </c>
      <c r="G829">
        <f t="shared" si="152"/>
        <v>3633.15</v>
      </c>
      <c r="H829">
        <f t="shared" si="153"/>
        <v>2673.15</v>
      </c>
      <c r="M829" s="44">
        <v>776</v>
      </c>
      <c r="N829" s="32">
        <v>0.66463379384797672</v>
      </c>
      <c r="O829" s="32">
        <f t="shared" si="154"/>
        <v>178</v>
      </c>
      <c r="P829" t="str">
        <f>LOOKUP(N829,'Info Sheet'!$L$2:$L$3,'Info Sheet'!$J$2:$J$3)</f>
        <v>Non-Rainy</v>
      </c>
      <c r="Q829">
        <f>IF(P829='Info Sheet'!$J$3,'Info Sheet'!$M$3,'Info Sheet'!$M$2)</f>
        <v>1</v>
      </c>
      <c r="R829">
        <f>ROUNDDOWN(IF((O829*Q829)&gt;'Info Sheet'!$B$21,'Info Sheet'!$B$21,(O829*Q829)),0)</f>
        <v>178</v>
      </c>
      <c r="S829">
        <f t="shared" si="155"/>
        <v>4067.3</v>
      </c>
      <c r="T829">
        <f t="shared" si="156"/>
        <v>3107.3</v>
      </c>
      <c r="Y829" s="44">
        <v>776</v>
      </c>
      <c r="Z829" s="32">
        <v>0.2370725015395041</v>
      </c>
      <c r="AA829" s="32">
        <f t="shared" si="162"/>
        <v>173</v>
      </c>
      <c r="AB829" t="str">
        <f>LOOKUP(Z829,'Info Sheet'!$L$2:$L$3,'Info Sheet'!$J$2:$J$3)</f>
        <v>Rainy, p</v>
      </c>
      <c r="AC829">
        <f>IF(AB829='Info Sheet'!$J$3,'Info Sheet'!$M$3,'Info Sheet'!$M$2)</f>
        <v>0.7</v>
      </c>
      <c r="AD829">
        <f>ROUNDDOWN(IF((AA829*AC829)&gt;'Info Sheet'!$B$21,'Info Sheet'!$B$21,(AA829*AC829)),0)</f>
        <v>121</v>
      </c>
      <c r="AE829">
        <f t="shared" si="157"/>
        <v>2764.8500000000004</v>
      </c>
      <c r="AF829">
        <f t="shared" si="158"/>
        <v>1804.8500000000004</v>
      </c>
      <c r="AK829" s="44">
        <v>776</v>
      </c>
      <c r="AL829" s="51">
        <v>0.96202082</v>
      </c>
      <c r="AM829" s="32">
        <f t="shared" si="163"/>
        <v>195</v>
      </c>
      <c r="AN829" t="str">
        <f>LOOKUP(AL829,'Info Sheet'!$L$2:$L$3,'Info Sheet'!$J$2:$J$3)</f>
        <v>Non-Rainy</v>
      </c>
      <c r="AO829">
        <f>IF(AN829='Info Sheet'!$J$3,'Info Sheet'!$M$3,'Info Sheet'!$M$2)</f>
        <v>1</v>
      </c>
      <c r="AP829">
        <f>ROUNDDOWN(IF((AM829*AO829)&gt;'Info Sheet'!$B$21,'Info Sheet'!$B$21,(AM829*AO829)),0)</f>
        <v>188</v>
      </c>
      <c r="AQ829">
        <f t="shared" si="159"/>
        <v>4295.8</v>
      </c>
      <c r="AR829">
        <f t="shared" si="160"/>
        <v>3335.8</v>
      </c>
    </row>
    <row r="830" spans="1:44">
      <c r="A830" s="44">
        <v>777</v>
      </c>
      <c r="B830" s="32">
        <v>5.6041913189943116E-2</v>
      </c>
      <c r="C830" s="32">
        <f t="shared" si="161"/>
        <v>130</v>
      </c>
      <c r="D830" t="str">
        <f>LOOKUP(B830,'Info Sheet'!$L$2:$L$3,'Info Sheet'!$J$2:$J$3)</f>
        <v>Rainy, p</v>
      </c>
      <c r="E830">
        <f>IF(D830='Info Sheet'!$J$3,'Info Sheet'!$M$3,'Info Sheet'!$M$2)</f>
        <v>0.7</v>
      </c>
      <c r="F830">
        <f>ROUNDDOWN(IF((C830*E830)&gt;'Info Sheet'!$B$21,'Info Sheet'!$B$21,(C830*E830)),0)</f>
        <v>91</v>
      </c>
      <c r="G830">
        <f t="shared" si="152"/>
        <v>2079.35</v>
      </c>
      <c r="H830">
        <f t="shared" si="153"/>
        <v>1119.3499999999999</v>
      </c>
      <c r="M830" s="44">
        <v>777</v>
      </c>
      <c r="N830" s="32">
        <v>0.85108668595123527</v>
      </c>
      <c r="O830" s="32">
        <f t="shared" si="154"/>
        <v>188</v>
      </c>
      <c r="P830" t="str">
        <f>LOOKUP(N830,'Info Sheet'!$L$2:$L$3,'Info Sheet'!$J$2:$J$3)</f>
        <v>Non-Rainy</v>
      </c>
      <c r="Q830">
        <f>IF(P830='Info Sheet'!$J$3,'Info Sheet'!$M$3,'Info Sheet'!$M$2)</f>
        <v>1</v>
      </c>
      <c r="R830">
        <f>ROUNDDOWN(IF((O830*Q830)&gt;'Info Sheet'!$B$21,'Info Sheet'!$B$21,(O830*Q830)),0)</f>
        <v>188</v>
      </c>
      <c r="S830">
        <f t="shared" si="155"/>
        <v>4295.8</v>
      </c>
      <c r="T830">
        <f t="shared" si="156"/>
        <v>3335.8</v>
      </c>
      <c r="Y830" s="44">
        <v>777</v>
      </c>
      <c r="Z830" s="32">
        <v>7.4893005352472453E-2</v>
      </c>
      <c r="AA830" s="32">
        <f t="shared" si="162"/>
        <v>160</v>
      </c>
      <c r="AB830" t="str">
        <f>LOOKUP(Z830,'Info Sheet'!$L$2:$L$3,'Info Sheet'!$J$2:$J$3)</f>
        <v>Rainy, p</v>
      </c>
      <c r="AC830">
        <f>IF(AB830='Info Sheet'!$J$3,'Info Sheet'!$M$3,'Info Sheet'!$M$2)</f>
        <v>0.7</v>
      </c>
      <c r="AD830">
        <f>ROUNDDOWN(IF((AA830*AC830)&gt;'Info Sheet'!$B$21,'Info Sheet'!$B$21,(AA830*AC830)),0)</f>
        <v>112</v>
      </c>
      <c r="AE830">
        <f t="shared" si="157"/>
        <v>2559.2000000000003</v>
      </c>
      <c r="AF830">
        <f t="shared" si="158"/>
        <v>1599.2000000000003</v>
      </c>
      <c r="AK830" s="44">
        <v>777</v>
      </c>
      <c r="AL830" s="51">
        <v>5.0995989999999998E-2</v>
      </c>
      <c r="AM830" s="32">
        <f t="shared" si="163"/>
        <v>139</v>
      </c>
      <c r="AN830" t="str">
        <f>LOOKUP(AL830,'Info Sheet'!$L$2:$L$3,'Info Sheet'!$J$2:$J$3)</f>
        <v>Rainy, p</v>
      </c>
      <c r="AO830">
        <f>IF(AN830='Info Sheet'!$J$3,'Info Sheet'!$M$3,'Info Sheet'!$M$2)</f>
        <v>0.7</v>
      </c>
      <c r="AP830">
        <f>ROUNDDOWN(IF((AM830*AO830)&gt;'Info Sheet'!$B$21,'Info Sheet'!$B$21,(AM830*AO830)),0)</f>
        <v>97</v>
      </c>
      <c r="AQ830">
        <f t="shared" si="159"/>
        <v>2216.4500000000003</v>
      </c>
      <c r="AR830">
        <f t="shared" si="160"/>
        <v>1256.4500000000003</v>
      </c>
    </row>
    <row r="831" spans="1:44">
      <c r="A831" s="44">
        <v>778</v>
      </c>
      <c r="B831" s="32">
        <v>0.67774721831654217</v>
      </c>
      <c r="C831" s="32">
        <f t="shared" si="161"/>
        <v>163</v>
      </c>
      <c r="D831" t="str">
        <f>LOOKUP(B831,'Info Sheet'!$L$2:$L$3,'Info Sheet'!$J$2:$J$3)</f>
        <v>Non-Rainy</v>
      </c>
      <c r="E831">
        <f>IF(D831='Info Sheet'!$J$3,'Info Sheet'!$M$3,'Info Sheet'!$M$2)</f>
        <v>1</v>
      </c>
      <c r="F831">
        <f>ROUNDDOWN(IF((C831*E831)&gt;'Info Sheet'!$B$21,'Info Sheet'!$B$21,(C831*E831)),0)</f>
        <v>163</v>
      </c>
      <c r="G831">
        <f t="shared" si="152"/>
        <v>3724.55</v>
      </c>
      <c r="H831">
        <f t="shared" si="153"/>
        <v>2764.55</v>
      </c>
      <c r="M831" s="44">
        <v>778</v>
      </c>
      <c r="N831" s="32">
        <v>0.85778756103637921</v>
      </c>
      <c r="O831" s="32">
        <f t="shared" si="154"/>
        <v>188</v>
      </c>
      <c r="P831" t="str">
        <f>LOOKUP(N831,'Info Sheet'!$L$2:$L$3,'Info Sheet'!$J$2:$J$3)</f>
        <v>Non-Rainy</v>
      </c>
      <c r="Q831">
        <f>IF(P831='Info Sheet'!$J$3,'Info Sheet'!$M$3,'Info Sheet'!$M$2)</f>
        <v>1</v>
      </c>
      <c r="R831">
        <f>ROUNDDOWN(IF((O831*Q831)&gt;'Info Sheet'!$B$21,'Info Sheet'!$B$21,(O831*Q831)),0)</f>
        <v>188</v>
      </c>
      <c r="S831">
        <f t="shared" si="155"/>
        <v>4295.8</v>
      </c>
      <c r="T831">
        <f t="shared" si="156"/>
        <v>3335.8</v>
      </c>
      <c r="Y831" s="44">
        <v>778</v>
      </c>
      <c r="Z831" s="32">
        <v>9.1586974981735847E-2</v>
      </c>
      <c r="AA831" s="32">
        <f t="shared" si="162"/>
        <v>162</v>
      </c>
      <c r="AB831" t="str">
        <f>LOOKUP(Z831,'Info Sheet'!$L$2:$L$3,'Info Sheet'!$J$2:$J$3)</f>
        <v>Rainy, p</v>
      </c>
      <c r="AC831">
        <f>IF(AB831='Info Sheet'!$J$3,'Info Sheet'!$M$3,'Info Sheet'!$M$2)</f>
        <v>0.7</v>
      </c>
      <c r="AD831">
        <f>ROUNDDOWN(IF((AA831*AC831)&gt;'Info Sheet'!$B$21,'Info Sheet'!$B$21,(AA831*AC831)),0)</f>
        <v>113</v>
      </c>
      <c r="AE831">
        <f t="shared" si="157"/>
        <v>2582.0500000000002</v>
      </c>
      <c r="AF831">
        <f t="shared" si="158"/>
        <v>1622.0500000000002</v>
      </c>
      <c r="AK831" s="44">
        <v>778</v>
      </c>
      <c r="AL831" s="51">
        <v>0.95400965999999998</v>
      </c>
      <c r="AM831" s="32">
        <f t="shared" si="163"/>
        <v>194</v>
      </c>
      <c r="AN831" t="str">
        <f>LOOKUP(AL831,'Info Sheet'!$L$2:$L$3,'Info Sheet'!$J$2:$J$3)</f>
        <v>Non-Rainy</v>
      </c>
      <c r="AO831">
        <f>IF(AN831='Info Sheet'!$J$3,'Info Sheet'!$M$3,'Info Sheet'!$M$2)</f>
        <v>1</v>
      </c>
      <c r="AP831">
        <f>ROUNDDOWN(IF((AM831*AO831)&gt;'Info Sheet'!$B$21,'Info Sheet'!$B$21,(AM831*AO831)),0)</f>
        <v>188</v>
      </c>
      <c r="AQ831">
        <f t="shared" si="159"/>
        <v>4295.8</v>
      </c>
      <c r="AR831">
        <f t="shared" si="160"/>
        <v>3335.8</v>
      </c>
    </row>
    <row r="832" spans="1:44">
      <c r="A832" s="44">
        <v>779</v>
      </c>
      <c r="B832" s="32">
        <v>0.36038539388884683</v>
      </c>
      <c r="C832" s="32">
        <f t="shared" si="161"/>
        <v>150</v>
      </c>
      <c r="D832" t="str">
        <f>LOOKUP(B832,'Info Sheet'!$L$2:$L$3,'Info Sheet'!$J$2:$J$3)</f>
        <v>Rainy, p</v>
      </c>
      <c r="E832">
        <f>IF(D832='Info Sheet'!$J$3,'Info Sheet'!$M$3,'Info Sheet'!$M$2)</f>
        <v>0.7</v>
      </c>
      <c r="F832">
        <f>ROUNDDOWN(IF((C832*E832)&gt;'Info Sheet'!$B$21,'Info Sheet'!$B$21,(C832*E832)),0)</f>
        <v>105</v>
      </c>
      <c r="G832">
        <f t="shared" ref="G832:G895" si="164">F832*$J$47</f>
        <v>2399.25</v>
      </c>
      <c r="H832">
        <f t="shared" si="153"/>
        <v>1439.25</v>
      </c>
      <c r="M832" s="44">
        <v>779</v>
      </c>
      <c r="N832" s="32">
        <v>7.6970498547947908E-2</v>
      </c>
      <c r="O832" s="32">
        <f t="shared" si="154"/>
        <v>147</v>
      </c>
      <c r="P832" t="str">
        <f>LOOKUP(N832,'Info Sheet'!$L$2:$L$3,'Info Sheet'!$J$2:$J$3)</f>
        <v>Rainy, p</v>
      </c>
      <c r="Q832">
        <f>IF(P832='Info Sheet'!$J$3,'Info Sheet'!$M$3,'Info Sheet'!$M$2)</f>
        <v>0.7</v>
      </c>
      <c r="R832">
        <f>ROUNDDOWN(IF((O832*Q832)&gt;'Info Sheet'!$B$21,'Info Sheet'!$B$21,(O832*Q832)),0)</f>
        <v>102</v>
      </c>
      <c r="S832">
        <f t="shared" si="155"/>
        <v>2330.7000000000003</v>
      </c>
      <c r="T832">
        <f t="shared" si="156"/>
        <v>1370.7000000000003</v>
      </c>
      <c r="Y832" s="44">
        <v>779</v>
      </c>
      <c r="Z832" s="32">
        <v>2.6250882183787128E-2</v>
      </c>
      <c r="AA832" s="32">
        <f t="shared" si="162"/>
        <v>152</v>
      </c>
      <c r="AB832" t="str">
        <f>LOOKUP(Z832,'Info Sheet'!$L$2:$L$3,'Info Sheet'!$J$2:$J$3)</f>
        <v>Rainy, p</v>
      </c>
      <c r="AC832">
        <f>IF(AB832='Info Sheet'!$J$3,'Info Sheet'!$M$3,'Info Sheet'!$M$2)</f>
        <v>0.7</v>
      </c>
      <c r="AD832">
        <f>ROUNDDOWN(IF((AA832*AC832)&gt;'Info Sheet'!$B$21,'Info Sheet'!$B$21,(AA832*AC832)),0)</f>
        <v>106</v>
      </c>
      <c r="AE832">
        <f t="shared" si="157"/>
        <v>2422.1000000000004</v>
      </c>
      <c r="AF832">
        <f t="shared" si="158"/>
        <v>1462.1000000000004</v>
      </c>
      <c r="AK832" s="44">
        <v>779</v>
      </c>
      <c r="AL832" s="51">
        <v>0.28314233</v>
      </c>
      <c r="AM832" s="32">
        <f t="shared" si="163"/>
        <v>156</v>
      </c>
      <c r="AN832" t="str">
        <f>LOOKUP(AL832,'Info Sheet'!$L$2:$L$3,'Info Sheet'!$J$2:$J$3)</f>
        <v>Rainy, p</v>
      </c>
      <c r="AO832">
        <f>IF(AN832='Info Sheet'!$J$3,'Info Sheet'!$M$3,'Info Sheet'!$M$2)</f>
        <v>0.7</v>
      </c>
      <c r="AP832">
        <f>ROUNDDOWN(IF((AM832*AO832)&gt;'Info Sheet'!$B$21,'Info Sheet'!$B$21,(AM832*AO832)),0)</f>
        <v>109</v>
      </c>
      <c r="AQ832">
        <f t="shared" si="159"/>
        <v>2490.65</v>
      </c>
      <c r="AR832">
        <f t="shared" si="160"/>
        <v>1530.65</v>
      </c>
    </row>
    <row r="833" spans="1:44">
      <c r="A833" s="44">
        <v>780</v>
      </c>
      <c r="B833" s="32">
        <v>0.91629286739314908</v>
      </c>
      <c r="C833" s="32">
        <f t="shared" si="161"/>
        <v>178</v>
      </c>
      <c r="D833" t="str">
        <f>LOOKUP(B833,'Info Sheet'!$L$2:$L$3,'Info Sheet'!$J$2:$J$3)</f>
        <v>Non-Rainy</v>
      </c>
      <c r="E833">
        <f>IF(D833='Info Sheet'!$J$3,'Info Sheet'!$M$3,'Info Sheet'!$M$2)</f>
        <v>1</v>
      </c>
      <c r="F833">
        <f>ROUNDDOWN(IF((C833*E833)&gt;'Info Sheet'!$B$21,'Info Sheet'!$B$21,(C833*E833)),0)</f>
        <v>178</v>
      </c>
      <c r="G833">
        <f t="shared" si="164"/>
        <v>4067.3</v>
      </c>
      <c r="H833">
        <f t="shared" si="153"/>
        <v>3107.3</v>
      </c>
      <c r="M833" s="44">
        <v>780</v>
      </c>
      <c r="N833" s="32">
        <v>9.3822052593621086E-2</v>
      </c>
      <c r="O833" s="32">
        <f t="shared" si="154"/>
        <v>149</v>
      </c>
      <c r="P833" t="str">
        <f>LOOKUP(N833,'Info Sheet'!$L$2:$L$3,'Info Sheet'!$J$2:$J$3)</f>
        <v>Rainy, p</v>
      </c>
      <c r="Q833">
        <f>IF(P833='Info Sheet'!$J$3,'Info Sheet'!$M$3,'Info Sheet'!$M$2)</f>
        <v>0.7</v>
      </c>
      <c r="R833">
        <f>ROUNDDOWN(IF((O833*Q833)&gt;'Info Sheet'!$B$21,'Info Sheet'!$B$21,(O833*Q833)),0)</f>
        <v>104</v>
      </c>
      <c r="S833">
        <f t="shared" si="155"/>
        <v>2376.4</v>
      </c>
      <c r="T833">
        <f t="shared" si="156"/>
        <v>1416.4</v>
      </c>
      <c r="Y833" s="44">
        <v>780</v>
      </c>
      <c r="Z833" s="32">
        <v>0.47330474531098388</v>
      </c>
      <c r="AA833" s="32">
        <f t="shared" si="162"/>
        <v>185</v>
      </c>
      <c r="AB833" t="str">
        <f>LOOKUP(Z833,'Info Sheet'!$L$2:$L$3,'Info Sheet'!$J$2:$J$3)</f>
        <v>Non-Rainy</v>
      </c>
      <c r="AC833">
        <f>IF(AB833='Info Sheet'!$J$3,'Info Sheet'!$M$3,'Info Sheet'!$M$2)</f>
        <v>1</v>
      </c>
      <c r="AD833">
        <f>ROUNDDOWN(IF((AA833*AC833)&gt;'Info Sheet'!$B$21,'Info Sheet'!$B$21,(AA833*AC833)),0)</f>
        <v>185</v>
      </c>
      <c r="AE833">
        <f t="shared" si="157"/>
        <v>4227.25</v>
      </c>
      <c r="AF833">
        <f t="shared" si="158"/>
        <v>3267.25</v>
      </c>
      <c r="AK833" s="44">
        <v>780</v>
      </c>
      <c r="AL833" s="51">
        <v>0.18285953999999999</v>
      </c>
      <c r="AM833" s="32">
        <f t="shared" si="163"/>
        <v>151</v>
      </c>
      <c r="AN833" t="str">
        <f>LOOKUP(AL833,'Info Sheet'!$L$2:$L$3,'Info Sheet'!$J$2:$J$3)</f>
        <v>Rainy, p</v>
      </c>
      <c r="AO833">
        <f>IF(AN833='Info Sheet'!$J$3,'Info Sheet'!$M$3,'Info Sheet'!$M$2)</f>
        <v>0.7</v>
      </c>
      <c r="AP833">
        <f>ROUNDDOWN(IF((AM833*AO833)&gt;'Info Sheet'!$B$21,'Info Sheet'!$B$21,(AM833*AO833)),0)</f>
        <v>105</v>
      </c>
      <c r="AQ833">
        <f t="shared" si="159"/>
        <v>2399.25</v>
      </c>
      <c r="AR833">
        <f t="shared" si="160"/>
        <v>1439.25</v>
      </c>
    </row>
    <row r="834" spans="1:44">
      <c r="A834" s="44">
        <v>781</v>
      </c>
      <c r="B834" s="32">
        <v>0.30100894413740564</v>
      </c>
      <c r="C834" s="32">
        <f t="shared" si="161"/>
        <v>147</v>
      </c>
      <c r="D834" t="str">
        <f>LOOKUP(B834,'Info Sheet'!$L$2:$L$3,'Info Sheet'!$J$2:$J$3)</f>
        <v>Rainy, p</v>
      </c>
      <c r="E834">
        <f>IF(D834='Info Sheet'!$J$3,'Info Sheet'!$M$3,'Info Sheet'!$M$2)</f>
        <v>0.7</v>
      </c>
      <c r="F834">
        <f>ROUNDDOWN(IF((C834*E834)&gt;'Info Sheet'!$B$21,'Info Sheet'!$B$21,(C834*E834)),0)</f>
        <v>102</v>
      </c>
      <c r="G834">
        <f t="shared" si="164"/>
        <v>2330.7000000000003</v>
      </c>
      <c r="H834">
        <f t="shared" si="153"/>
        <v>1370.7000000000003</v>
      </c>
      <c r="M834" s="44">
        <v>781</v>
      </c>
      <c r="N834" s="32">
        <v>1.6400185863027383E-2</v>
      </c>
      <c r="O834" s="32">
        <f t="shared" si="154"/>
        <v>135</v>
      </c>
      <c r="P834" t="str">
        <f>LOOKUP(N834,'Info Sheet'!$L$2:$L$3,'Info Sheet'!$J$2:$J$3)</f>
        <v>Rainy, p</v>
      </c>
      <c r="Q834">
        <f>IF(P834='Info Sheet'!$J$3,'Info Sheet'!$M$3,'Info Sheet'!$M$2)</f>
        <v>0.7</v>
      </c>
      <c r="R834">
        <f>ROUNDDOWN(IF((O834*Q834)&gt;'Info Sheet'!$B$21,'Info Sheet'!$B$21,(O834*Q834)),0)</f>
        <v>94</v>
      </c>
      <c r="S834">
        <f t="shared" si="155"/>
        <v>2147.9</v>
      </c>
      <c r="T834">
        <f t="shared" si="156"/>
        <v>1187.9000000000001</v>
      </c>
      <c r="Y834" s="44">
        <v>781</v>
      </c>
      <c r="Z834" s="32">
        <v>0.693571683236194</v>
      </c>
      <c r="AA834" s="32">
        <f t="shared" si="162"/>
        <v>195</v>
      </c>
      <c r="AB834" t="str">
        <f>LOOKUP(Z834,'Info Sheet'!$L$2:$L$3,'Info Sheet'!$J$2:$J$3)</f>
        <v>Non-Rainy</v>
      </c>
      <c r="AC834">
        <f>IF(AB834='Info Sheet'!$J$3,'Info Sheet'!$M$3,'Info Sheet'!$M$2)</f>
        <v>1</v>
      </c>
      <c r="AD834">
        <f>ROUNDDOWN(IF((AA834*AC834)&gt;'Info Sheet'!$B$21,'Info Sheet'!$B$21,(AA834*AC834)),0)</f>
        <v>188</v>
      </c>
      <c r="AE834">
        <f t="shared" si="157"/>
        <v>4295.8</v>
      </c>
      <c r="AF834">
        <f t="shared" si="158"/>
        <v>3335.8</v>
      </c>
      <c r="AK834" s="44">
        <v>781</v>
      </c>
      <c r="AL834" s="51">
        <v>0.64923976000000005</v>
      </c>
      <c r="AM834" s="32">
        <f t="shared" si="163"/>
        <v>172</v>
      </c>
      <c r="AN834" t="str">
        <f>LOOKUP(AL834,'Info Sheet'!$L$2:$L$3,'Info Sheet'!$J$2:$J$3)</f>
        <v>Non-Rainy</v>
      </c>
      <c r="AO834">
        <f>IF(AN834='Info Sheet'!$J$3,'Info Sheet'!$M$3,'Info Sheet'!$M$2)</f>
        <v>1</v>
      </c>
      <c r="AP834">
        <f>ROUNDDOWN(IF((AM834*AO834)&gt;'Info Sheet'!$B$21,'Info Sheet'!$B$21,(AM834*AO834)),0)</f>
        <v>172</v>
      </c>
      <c r="AQ834">
        <f t="shared" si="159"/>
        <v>3930.2000000000003</v>
      </c>
      <c r="AR834">
        <f t="shared" si="160"/>
        <v>2970.2000000000003</v>
      </c>
    </row>
    <row r="835" spans="1:44">
      <c r="A835" s="44">
        <v>782</v>
      </c>
      <c r="B835" s="32">
        <v>0.14888215843036989</v>
      </c>
      <c r="C835" s="32">
        <f t="shared" si="161"/>
        <v>139</v>
      </c>
      <c r="D835" t="str">
        <f>LOOKUP(B835,'Info Sheet'!$L$2:$L$3,'Info Sheet'!$J$2:$J$3)</f>
        <v>Rainy, p</v>
      </c>
      <c r="E835">
        <f>IF(D835='Info Sheet'!$J$3,'Info Sheet'!$M$3,'Info Sheet'!$M$2)</f>
        <v>0.7</v>
      </c>
      <c r="F835">
        <f>ROUNDDOWN(IF((C835*E835)&gt;'Info Sheet'!$B$21,'Info Sheet'!$B$21,(C835*E835)),0)</f>
        <v>97</v>
      </c>
      <c r="G835">
        <f t="shared" si="164"/>
        <v>2216.4500000000003</v>
      </c>
      <c r="H835">
        <f t="shared" si="153"/>
        <v>1256.4500000000003</v>
      </c>
      <c r="M835" s="44">
        <v>782</v>
      </c>
      <c r="N835" s="32">
        <v>0.29911244164281769</v>
      </c>
      <c r="O835" s="32">
        <f t="shared" si="154"/>
        <v>162</v>
      </c>
      <c r="P835" t="str">
        <f>LOOKUP(N835,'Info Sheet'!$L$2:$L$3,'Info Sheet'!$J$2:$J$3)</f>
        <v>Rainy, p</v>
      </c>
      <c r="Q835">
        <f>IF(P835='Info Sheet'!$J$3,'Info Sheet'!$M$3,'Info Sheet'!$M$2)</f>
        <v>0.7</v>
      </c>
      <c r="R835">
        <f>ROUNDDOWN(IF((O835*Q835)&gt;'Info Sheet'!$B$21,'Info Sheet'!$B$21,(O835*Q835)),0)</f>
        <v>113</v>
      </c>
      <c r="S835">
        <f t="shared" si="155"/>
        <v>2582.0500000000002</v>
      </c>
      <c r="T835">
        <f t="shared" si="156"/>
        <v>1622.0500000000002</v>
      </c>
      <c r="Y835" s="44">
        <v>782</v>
      </c>
      <c r="Z835" s="32">
        <v>0.52229525987348624</v>
      </c>
      <c r="AA835" s="32">
        <f t="shared" si="162"/>
        <v>187</v>
      </c>
      <c r="AB835" t="str">
        <f>LOOKUP(Z835,'Info Sheet'!$L$2:$L$3,'Info Sheet'!$J$2:$J$3)</f>
        <v>Non-Rainy</v>
      </c>
      <c r="AC835">
        <f>IF(AB835='Info Sheet'!$J$3,'Info Sheet'!$M$3,'Info Sheet'!$M$2)</f>
        <v>1</v>
      </c>
      <c r="AD835">
        <f>ROUNDDOWN(IF((AA835*AC835)&gt;'Info Sheet'!$B$21,'Info Sheet'!$B$21,(AA835*AC835)),0)</f>
        <v>187</v>
      </c>
      <c r="AE835">
        <f t="shared" si="157"/>
        <v>4272.95</v>
      </c>
      <c r="AF835">
        <f t="shared" si="158"/>
        <v>3312.95</v>
      </c>
      <c r="AK835" s="44">
        <v>782</v>
      </c>
      <c r="AL835" s="51">
        <v>0.68867904999999996</v>
      </c>
      <c r="AM835" s="32">
        <f t="shared" si="163"/>
        <v>174</v>
      </c>
      <c r="AN835" t="str">
        <f>LOOKUP(AL835,'Info Sheet'!$L$2:$L$3,'Info Sheet'!$J$2:$J$3)</f>
        <v>Non-Rainy</v>
      </c>
      <c r="AO835">
        <f>IF(AN835='Info Sheet'!$J$3,'Info Sheet'!$M$3,'Info Sheet'!$M$2)</f>
        <v>1</v>
      </c>
      <c r="AP835">
        <f>ROUNDDOWN(IF((AM835*AO835)&gt;'Info Sheet'!$B$21,'Info Sheet'!$B$21,(AM835*AO835)),0)</f>
        <v>174</v>
      </c>
      <c r="AQ835">
        <f t="shared" si="159"/>
        <v>3975.9</v>
      </c>
      <c r="AR835">
        <f t="shared" si="160"/>
        <v>3015.9</v>
      </c>
    </row>
    <row r="836" spans="1:44">
      <c r="A836" s="44">
        <v>783</v>
      </c>
      <c r="B836" s="32">
        <v>0.70538353508746443</v>
      </c>
      <c r="C836" s="32">
        <f t="shared" si="161"/>
        <v>164</v>
      </c>
      <c r="D836" t="str">
        <f>LOOKUP(B836,'Info Sheet'!$L$2:$L$3,'Info Sheet'!$J$2:$J$3)</f>
        <v>Non-Rainy</v>
      </c>
      <c r="E836">
        <f>IF(D836='Info Sheet'!$J$3,'Info Sheet'!$M$3,'Info Sheet'!$M$2)</f>
        <v>1</v>
      </c>
      <c r="F836">
        <f>ROUNDDOWN(IF((C836*E836)&gt;'Info Sheet'!$B$21,'Info Sheet'!$B$21,(C836*E836)),0)</f>
        <v>164</v>
      </c>
      <c r="G836">
        <f t="shared" si="164"/>
        <v>3747.4</v>
      </c>
      <c r="H836">
        <f t="shared" si="153"/>
        <v>2787.4</v>
      </c>
      <c r="M836" s="44">
        <v>783</v>
      </c>
      <c r="N836" s="32">
        <v>0.71698559986261501</v>
      </c>
      <c r="O836" s="32">
        <f t="shared" si="154"/>
        <v>180</v>
      </c>
      <c r="P836" t="str">
        <f>LOOKUP(N836,'Info Sheet'!$L$2:$L$3,'Info Sheet'!$J$2:$J$3)</f>
        <v>Non-Rainy</v>
      </c>
      <c r="Q836">
        <f>IF(P836='Info Sheet'!$J$3,'Info Sheet'!$M$3,'Info Sheet'!$M$2)</f>
        <v>1</v>
      </c>
      <c r="R836">
        <f>ROUNDDOWN(IF((O836*Q836)&gt;'Info Sheet'!$B$21,'Info Sheet'!$B$21,(O836*Q836)),0)</f>
        <v>180</v>
      </c>
      <c r="S836">
        <f t="shared" si="155"/>
        <v>4113</v>
      </c>
      <c r="T836">
        <f t="shared" si="156"/>
        <v>3153</v>
      </c>
      <c r="Y836" s="44">
        <v>783</v>
      </c>
      <c r="Z836" s="32">
        <v>0.56860247486065607</v>
      </c>
      <c r="AA836" s="32">
        <f t="shared" si="162"/>
        <v>189</v>
      </c>
      <c r="AB836" t="str">
        <f>LOOKUP(Z836,'Info Sheet'!$L$2:$L$3,'Info Sheet'!$J$2:$J$3)</f>
        <v>Non-Rainy</v>
      </c>
      <c r="AC836">
        <f>IF(AB836='Info Sheet'!$J$3,'Info Sheet'!$M$3,'Info Sheet'!$M$2)</f>
        <v>1</v>
      </c>
      <c r="AD836">
        <f>ROUNDDOWN(IF((AA836*AC836)&gt;'Info Sheet'!$B$21,'Info Sheet'!$B$21,(AA836*AC836)),0)</f>
        <v>188</v>
      </c>
      <c r="AE836">
        <f t="shared" si="157"/>
        <v>4295.8</v>
      </c>
      <c r="AF836">
        <f t="shared" si="158"/>
        <v>3335.8</v>
      </c>
      <c r="AK836" s="44">
        <v>783</v>
      </c>
      <c r="AL836" s="51">
        <v>0.48886845000000001</v>
      </c>
      <c r="AM836" s="32">
        <f t="shared" si="163"/>
        <v>165</v>
      </c>
      <c r="AN836" t="str">
        <f>LOOKUP(AL836,'Info Sheet'!$L$2:$L$3,'Info Sheet'!$J$2:$J$3)</f>
        <v>Non-Rainy</v>
      </c>
      <c r="AO836">
        <f>IF(AN836='Info Sheet'!$J$3,'Info Sheet'!$M$3,'Info Sheet'!$M$2)</f>
        <v>1</v>
      </c>
      <c r="AP836">
        <f>ROUNDDOWN(IF((AM836*AO836)&gt;'Info Sheet'!$B$21,'Info Sheet'!$B$21,(AM836*AO836)),0)</f>
        <v>165</v>
      </c>
      <c r="AQ836">
        <f t="shared" si="159"/>
        <v>3770.2500000000005</v>
      </c>
      <c r="AR836">
        <f t="shared" si="160"/>
        <v>2810.2500000000005</v>
      </c>
    </row>
    <row r="837" spans="1:44">
      <c r="A837" s="44">
        <v>784</v>
      </c>
      <c r="B837" s="32">
        <v>0.31770038127237776</v>
      </c>
      <c r="C837" s="32">
        <f t="shared" si="161"/>
        <v>148</v>
      </c>
      <c r="D837" t="str">
        <f>LOOKUP(B837,'Info Sheet'!$L$2:$L$3,'Info Sheet'!$J$2:$J$3)</f>
        <v>Rainy, p</v>
      </c>
      <c r="E837">
        <f>IF(D837='Info Sheet'!$J$3,'Info Sheet'!$M$3,'Info Sheet'!$M$2)</f>
        <v>0.7</v>
      </c>
      <c r="F837">
        <f>ROUNDDOWN(IF((C837*E837)&gt;'Info Sheet'!$B$21,'Info Sheet'!$B$21,(C837*E837)),0)</f>
        <v>103</v>
      </c>
      <c r="G837">
        <f t="shared" si="164"/>
        <v>2353.5500000000002</v>
      </c>
      <c r="H837">
        <f t="shared" si="153"/>
        <v>1393.5500000000002</v>
      </c>
      <c r="M837" s="44">
        <v>784</v>
      </c>
      <c r="N837" s="32">
        <v>0.92206739069830379</v>
      </c>
      <c r="O837" s="32">
        <f t="shared" si="154"/>
        <v>194</v>
      </c>
      <c r="P837" t="str">
        <f>LOOKUP(N837,'Info Sheet'!$L$2:$L$3,'Info Sheet'!$J$2:$J$3)</f>
        <v>Non-Rainy</v>
      </c>
      <c r="Q837">
        <f>IF(P837='Info Sheet'!$J$3,'Info Sheet'!$M$3,'Info Sheet'!$M$2)</f>
        <v>1</v>
      </c>
      <c r="R837">
        <f>ROUNDDOWN(IF((O837*Q837)&gt;'Info Sheet'!$B$21,'Info Sheet'!$B$21,(O837*Q837)),0)</f>
        <v>188</v>
      </c>
      <c r="S837">
        <f t="shared" si="155"/>
        <v>4295.8</v>
      </c>
      <c r="T837">
        <f t="shared" si="156"/>
        <v>3335.8</v>
      </c>
      <c r="Y837" s="44">
        <v>784</v>
      </c>
      <c r="Z837" s="32">
        <v>0.70321923042565149</v>
      </c>
      <c r="AA837" s="32">
        <f t="shared" si="162"/>
        <v>195</v>
      </c>
      <c r="AB837" t="str">
        <f>LOOKUP(Z837,'Info Sheet'!$L$2:$L$3,'Info Sheet'!$J$2:$J$3)</f>
        <v>Non-Rainy</v>
      </c>
      <c r="AC837">
        <f>IF(AB837='Info Sheet'!$J$3,'Info Sheet'!$M$3,'Info Sheet'!$M$2)</f>
        <v>1</v>
      </c>
      <c r="AD837">
        <f>ROUNDDOWN(IF((AA837*AC837)&gt;'Info Sheet'!$B$21,'Info Sheet'!$B$21,(AA837*AC837)),0)</f>
        <v>188</v>
      </c>
      <c r="AE837">
        <f t="shared" si="157"/>
        <v>4295.8</v>
      </c>
      <c r="AF837">
        <f t="shared" si="158"/>
        <v>3335.8</v>
      </c>
      <c r="AK837" s="44">
        <v>784</v>
      </c>
      <c r="AL837" s="51">
        <v>0.82024801000000003</v>
      </c>
      <c r="AM837" s="32">
        <f t="shared" si="163"/>
        <v>181</v>
      </c>
      <c r="AN837" t="str">
        <f>LOOKUP(AL837,'Info Sheet'!$L$2:$L$3,'Info Sheet'!$J$2:$J$3)</f>
        <v>Non-Rainy</v>
      </c>
      <c r="AO837">
        <f>IF(AN837='Info Sheet'!$J$3,'Info Sheet'!$M$3,'Info Sheet'!$M$2)</f>
        <v>1</v>
      </c>
      <c r="AP837">
        <f>ROUNDDOWN(IF((AM837*AO837)&gt;'Info Sheet'!$B$21,'Info Sheet'!$B$21,(AM837*AO837)),0)</f>
        <v>181</v>
      </c>
      <c r="AQ837">
        <f t="shared" si="159"/>
        <v>4135.8500000000004</v>
      </c>
      <c r="AR837">
        <f t="shared" si="160"/>
        <v>3175.8500000000004</v>
      </c>
    </row>
    <row r="838" spans="1:44">
      <c r="A838" s="44">
        <v>785</v>
      </c>
      <c r="B838" s="32">
        <v>0.18126898371144717</v>
      </c>
      <c r="C838" s="32">
        <f t="shared" si="161"/>
        <v>141</v>
      </c>
      <c r="D838" t="str">
        <f>LOOKUP(B838,'Info Sheet'!$L$2:$L$3,'Info Sheet'!$J$2:$J$3)</f>
        <v>Rainy, p</v>
      </c>
      <c r="E838">
        <f>IF(D838='Info Sheet'!$J$3,'Info Sheet'!$M$3,'Info Sheet'!$M$2)</f>
        <v>0.7</v>
      </c>
      <c r="F838">
        <f>ROUNDDOWN(IF((C838*E838)&gt;'Info Sheet'!$B$21,'Info Sheet'!$B$21,(C838*E838)),0)</f>
        <v>98</v>
      </c>
      <c r="G838">
        <f t="shared" si="164"/>
        <v>2239.3000000000002</v>
      </c>
      <c r="H838">
        <f t="shared" si="153"/>
        <v>1279.3000000000002</v>
      </c>
      <c r="M838" s="44">
        <v>785</v>
      </c>
      <c r="N838" s="32">
        <v>0.62122922117135326</v>
      </c>
      <c r="O838" s="32">
        <f t="shared" si="154"/>
        <v>176</v>
      </c>
      <c r="P838" t="str">
        <f>LOOKUP(N838,'Info Sheet'!$L$2:$L$3,'Info Sheet'!$J$2:$J$3)</f>
        <v>Non-Rainy</v>
      </c>
      <c r="Q838">
        <f>IF(P838='Info Sheet'!$J$3,'Info Sheet'!$M$3,'Info Sheet'!$M$2)</f>
        <v>1</v>
      </c>
      <c r="R838">
        <f>ROUNDDOWN(IF((O838*Q838)&gt;'Info Sheet'!$B$21,'Info Sheet'!$B$21,(O838*Q838)),0)</f>
        <v>176</v>
      </c>
      <c r="S838">
        <f t="shared" si="155"/>
        <v>4021.6000000000004</v>
      </c>
      <c r="T838">
        <f t="shared" si="156"/>
        <v>3061.6000000000004</v>
      </c>
      <c r="Y838" s="44">
        <v>785</v>
      </c>
      <c r="Z838" s="32">
        <v>0.38680640678210432</v>
      </c>
      <c r="AA838" s="32">
        <f t="shared" si="162"/>
        <v>181</v>
      </c>
      <c r="AB838" t="str">
        <f>LOOKUP(Z838,'Info Sheet'!$L$2:$L$3,'Info Sheet'!$J$2:$J$3)</f>
        <v>Rainy, p</v>
      </c>
      <c r="AC838">
        <f>IF(AB838='Info Sheet'!$J$3,'Info Sheet'!$M$3,'Info Sheet'!$M$2)</f>
        <v>0.7</v>
      </c>
      <c r="AD838">
        <f>ROUNDDOWN(IF((AA838*AC838)&gt;'Info Sheet'!$B$21,'Info Sheet'!$B$21,(AA838*AC838)),0)</f>
        <v>126</v>
      </c>
      <c r="AE838">
        <f t="shared" si="157"/>
        <v>2879.1000000000004</v>
      </c>
      <c r="AF838">
        <f t="shared" si="158"/>
        <v>1919.1000000000004</v>
      </c>
      <c r="AK838" s="44">
        <v>785</v>
      </c>
      <c r="AL838" s="51">
        <v>0.38381948999999999</v>
      </c>
      <c r="AM838" s="32">
        <f t="shared" si="163"/>
        <v>161</v>
      </c>
      <c r="AN838" t="str">
        <f>LOOKUP(AL838,'Info Sheet'!$L$2:$L$3,'Info Sheet'!$J$2:$J$3)</f>
        <v>Rainy, p</v>
      </c>
      <c r="AO838">
        <f>IF(AN838='Info Sheet'!$J$3,'Info Sheet'!$M$3,'Info Sheet'!$M$2)</f>
        <v>0.7</v>
      </c>
      <c r="AP838">
        <f>ROUNDDOWN(IF((AM838*AO838)&gt;'Info Sheet'!$B$21,'Info Sheet'!$B$21,(AM838*AO838)),0)</f>
        <v>112</v>
      </c>
      <c r="AQ838">
        <f t="shared" si="159"/>
        <v>2559.2000000000003</v>
      </c>
      <c r="AR838">
        <f t="shared" si="160"/>
        <v>1599.2000000000003</v>
      </c>
    </row>
    <row r="839" spans="1:44">
      <c r="A839" s="44">
        <v>786</v>
      </c>
      <c r="B839" s="32">
        <v>0.92508939571653892</v>
      </c>
      <c r="C839" s="32">
        <f t="shared" si="161"/>
        <v>179</v>
      </c>
      <c r="D839" t="str">
        <f>LOOKUP(B839,'Info Sheet'!$L$2:$L$3,'Info Sheet'!$J$2:$J$3)</f>
        <v>Non-Rainy</v>
      </c>
      <c r="E839">
        <f>IF(D839='Info Sheet'!$J$3,'Info Sheet'!$M$3,'Info Sheet'!$M$2)</f>
        <v>1</v>
      </c>
      <c r="F839">
        <f>ROUNDDOWN(IF((C839*E839)&gt;'Info Sheet'!$B$21,'Info Sheet'!$B$21,(C839*E839)),0)</f>
        <v>179</v>
      </c>
      <c r="G839">
        <f t="shared" si="164"/>
        <v>4090.15</v>
      </c>
      <c r="H839">
        <f t="shared" si="153"/>
        <v>3130.15</v>
      </c>
      <c r="M839" s="44">
        <v>786</v>
      </c>
      <c r="N839" s="32">
        <v>0.12423009543118346</v>
      </c>
      <c r="O839" s="32">
        <f t="shared" si="154"/>
        <v>152</v>
      </c>
      <c r="P839" t="str">
        <f>LOOKUP(N839,'Info Sheet'!$L$2:$L$3,'Info Sheet'!$J$2:$J$3)</f>
        <v>Rainy, p</v>
      </c>
      <c r="Q839">
        <f>IF(P839='Info Sheet'!$J$3,'Info Sheet'!$M$3,'Info Sheet'!$M$2)</f>
        <v>0.7</v>
      </c>
      <c r="R839">
        <f>ROUNDDOWN(IF((O839*Q839)&gt;'Info Sheet'!$B$21,'Info Sheet'!$B$21,(O839*Q839)),0)</f>
        <v>106</v>
      </c>
      <c r="S839">
        <f t="shared" si="155"/>
        <v>2422.1000000000004</v>
      </c>
      <c r="T839">
        <f t="shared" si="156"/>
        <v>1462.1000000000004</v>
      </c>
      <c r="Y839" s="44">
        <v>786</v>
      </c>
      <c r="Z839" s="32">
        <v>0.14302742236167654</v>
      </c>
      <c r="AA839" s="32">
        <f t="shared" si="162"/>
        <v>167</v>
      </c>
      <c r="AB839" t="str">
        <f>LOOKUP(Z839,'Info Sheet'!$L$2:$L$3,'Info Sheet'!$J$2:$J$3)</f>
        <v>Rainy, p</v>
      </c>
      <c r="AC839">
        <f>IF(AB839='Info Sheet'!$J$3,'Info Sheet'!$M$3,'Info Sheet'!$M$2)</f>
        <v>0.7</v>
      </c>
      <c r="AD839">
        <f>ROUNDDOWN(IF((AA839*AC839)&gt;'Info Sheet'!$B$21,'Info Sheet'!$B$21,(AA839*AC839)),0)</f>
        <v>116</v>
      </c>
      <c r="AE839">
        <f t="shared" si="157"/>
        <v>2650.6000000000004</v>
      </c>
      <c r="AF839">
        <f t="shared" si="158"/>
        <v>1690.6000000000004</v>
      </c>
      <c r="AK839" s="44">
        <v>786</v>
      </c>
      <c r="AL839" s="51">
        <v>0.16307822</v>
      </c>
      <c r="AM839" s="32">
        <f t="shared" si="163"/>
        <v>150</v>
      </c>
      <c r="AN839" t="str">
        <f>LOOKUP(AL839,'Info Sheet'!$L$2:$L$3,'Info Sheet'!$J$2:$J$3)</f>
        <v>Rainy, p</v>
      </c>
      <c r="AO839">
        <f>IF(AN839='Info Sheet'!$J$3,'Info Sheet'!$M$3,'Info Sheet'!$M$2)</f>
        <v>0.7</v>
      </c>
      <c r="AP839">
        <f>ROUNDDOWN(IF((AM839*AO839)&gt;'Info Sheet'!$B$21,'Info Sheet'!$B$21,(AM839*AO839)),0)</f>
        <v>105</v>
      </c>
      <c r="AQ839">
        <f t="shared" si="159"/>
        <v>2399.25</v>
      </c>
      <c r="AR839">
        <f t="shared" si="160"/>
        <v>1439.25</v>
      </c>
    </row>
    <row r="840" spans="1:44">
      <c r="A840" s="44">
        <v>787</v>
      </c>
      <c r="B840" s="32">
        <v>0.59116888764445097</v>
      </c>
      <c r="C840" s="32">
        <f t="shared" si="161"/>
        <v>159</v>
      </c>
      <c r="D840" t="str">
        <f>LOOKUP(B840,'Info Sheet'!$L$2:$L$3,'Info Sheet'!$J$2:$J$3)</f>
        <v>Non-Rainy</v>
      </c>
      <c r="E840">
        <f>IF(D840='Info Sheet'!$J$3,'Info Sheet'!$M$3,'Info Sheet'!$M$2)</f>
        <v>1</v>
      </c>
      <c r="F840">
        <f>ROUNDDOWN(IF((C840*E840)&gt;'Info Sheet'!$B$21,'Info Sheet'!$B$21,(C840*E840)),0)</f>
        <v>159</v>
      </c>
      <c r="G840">
        <f t="shared" si="164"/>
        <v>3633.15</v>
      </c>
      <c r="H840">
        <f t="shared" si="153"/>
        <v>2673.15</v>
      </c>
      <c r="M840" s="44">
        <v>787</v>
      </c>
      <c r="N840" s="32">
        <v>0.45244553138760923</v>
      </c>
      <c r="O840" s="32">
        <f t="shared" si="154"/>
        <v>169</v>
      </c>
      <c r="P840" t="str">
        <f>LOOKUP(N840,'Info Sheet'!$L$2:$L$3,'Info Sheet'!$J$2:$J$3)</f>
        <v>Non-Rainy</v>
      </c>
      <c r="Q840">
        <f>IF(P840='Info Sheet'!$J$3,'Info Sheet'!$M$3,'Info Sheet'!$M$2)</f>
        <v>1</v>
      </c>
      <c r="R840">
        <f>ROUNDDOWN(IF((O840*Q840)&gt;'Info Sheet'!$B$21,'Info Sheet'!$B$21,(O840*Q840)),0)</f>
        <v>169</v>
      </c>
      <c r="S840">
        <f t="shared" si="155"/>
        <v>3861.65</v>
      </c>
      <c r="T840">
        <f t="shared" si="156"/>
        <v>2901.65</v>
      </c>
      <c r="Y840" s="44">
        <v>787</v>
      </c>
      <c r="Z840" s="32">
        <v>0.39526755005188219</v>
      </c>
      <c r="AA840" s="32">
        <f t="shared" si="162"/>
        <v>181</v>
      </c>
      <c r="AB840" t="str">
        <f>LOOKUP(Z840,'Info Sheet'!$L$2:$L$3,'Info Sheet'!$J$2:$J$3)</f>
        <v>Rainy, p</v>
      </c>
      <c r="AC840">
        <f>IF(AB840='Info Sheet'!$J$3,'Info Sheet'!$M$3,'Info Sheet'!$M$2)</f>
        <v>0.7</v>
      </c>
      <c r="AD840">
        <f>ROUNDDOWN(IF((AA840*AC840)&gt;'Info Sheet'!$B$21,'Info Sheet'!$B$21,(AA840*AC840)),0)</f>
        <v>126</v>
      </c>
      <c r="AE840">
        <f t="shared" si="157"/>
        <v>2879.1000000000004</v>
      </c>
      <c r="AF840">
        <f t="shared" si="158"/>
        <v>1919.1000000000004</v>
      </c>
      <c r="AK840" s="44">
        <v>787</v>
      </c>
      <c r="AL840" s="51">
        <v>0.83295947000000004</v>
      </c>
      <c r="AM840" s="32">
        <f t="shared" si="163"/>
        <v>182</v>
      </c>
      <c r="AN840" t="str">
        <f>LOOKUP(AL840,'Info Sheet'!$L$2:$L$3,'Info Sheet'!$J$2:$J$3)</f>
        <v>Non-Rainy</v>
      </c>
      <c r="AO840">
        <f>IF(AN840='Info Sheet'!$J$3,'Info Sheet'!$M$3,'Info Sheet'!$M$2)</f>
        <v>1</v>
      </c>
      <c r="AP840">
        <f>ROUNDDOWN(IF((AM840*AO840)&gt;'Info Sheet'!$B$21,'Info Sheet'!$B$21,(AM840*AO840)),0)</f>
        <v>182</v>
      </c>
      <c r="AQ840">
        <f t="shared" si="159"/>
        <v>4158.7</v>
      </c>
      <c r="AR840">
        <f t="shared" si="160"/>
        <v>3198.7</v>
      </c>
    </row>
    <row r="841" spans="1:44">
      <c r="A841" s="44">
        <v>788</v>
      </c>
      <c r="B841" s="32">
        <v>0.73632048870834055</v>
      </c>
      <c r="C841" s="32">
        <f t="shared" si="161"/>
        <v>166</v>
      </c>
      <c r="D841" t="str">
        <f>LOOKUP(B841,'Info Sheet'!$L$2:$L$3,'Info Sheet'!$J$2:$J$3)</f>
        <v>Non-Rainy</v>
      </c>
      <c r="E841">
        <f>IF(D841='Info Sheet'!$J$3,'Info Sheet'!$M$3,'Info Sheet'!$M$2)</f>
        <v>1</v>
      </c>
      <c r="F841">
        <f>ROUNDDOWN(IF((C841*E841)&gt;'Info Sheet'!$B$21,'Info Sheet'!$B$21,(C841*E841)),0)</f>
        <v>166</v>
      </c>
      <c r="G841">
        <f t="shared" si="164"/>
        <v>3793.1000000000004</v>
      </c>
      <c r="H841">
        <f t="shared" si="153"/>
        <v>2833.1000000000004</v>
      </c>
      <c r="M841" s="44">
        <v>788</v>
      </c>
      <c r="N841" s="32">
        <v>0.36187669702728376</v>
      </c>
      <c r="O841" s="32">
        <f t="shared" si="154"/>
        <v>165</v>
      </c>
      <c r="P841" t="str">
        <f>LOOKUP(N841,'Info Sheet'!$L$2:$L$3,'Info Sheet'!$J$2:$J$3)</f>
        <v>Rainy, p</v>
      </c>
      <c r="Q841">
        <f>IF(P841='Info Sheet'!$J$3,'Info Sheet'!$M$3,'Info Sheet'!$M$2)</f>
        <v>0.7</v>
      </c>
      <c r="R841">
        <f>ROUNDDOWN(IF((O841*Q841)&gt;'Info Sheet'!$B$21,'Info Sheet'!$B$21,(O841*Q841)),0)</f>
        <v>115</v>
      </c>
      <c r="S841">
        <f t="shared" si="155"/>
        <v>2627.75</v>
      </c>
      <c r="T841">
        <f t="shared" si="156"/>
        <v>1667.75</v>
      </c>
      <c r="Y841" s="44">
        <v>788</v>
      </c>
      <c r="Z841" s="32">
        <v>0.2393509359488859</v>
      </c>
      <c r="AA841" s="32">
        <f t="shared" si="162"/>
        <v>173</v>
      </c>
      <c r="AB841" t="str">
        <f>LOOKUP(Z841,'Info Sheet'!$L$2:$L$3,'Info Sheet'!$J$2:$J$3)</f>
        <v>Rainy, p</v>
      </c>
      <c r="AC841">
        <f>IF(AB841='Info Sheet'!$J$3,'Info Sheet'!$M$3,'Info Sheet'!$M$2)</f>
        <v>0.7</v>
      </c>
      <c r="AD841">
        <f>ROUNDDOWN(IF((AA841*AC841)&gt;'Info Sheet'!$B$21,'Info Sheet'!$B$21,(AA841*AC841)),0)</f>
        <v>121</v>
      </c>
      <c r="AE841">
        <f t="shared" si="157"/>
        <v>2764.8500000000004</v>
      </c>
      <c r="AF841">
        <f t="shared" si="158"/>
        <v>1804.8500000000004</v>
      </c>
      <c r="AK841" s="44">
        <v>788</v>
      </c>
      <c r="AL841" s="51">
        <v>8.2412879999999994E-2</v>
      </c>
      <c r="AM841" s="32">
        <f t="shared" si="163"/>
        <v>143</v>
      </c>
      <c r="AN841" t="str">
        <f>LOOKUP(AL841,'Info Sheet'!$L$2:$L$3,'Info Sheet'!$J$2:$J$3)</f>
        <v>Rainy, p</v>
      </c>
      <c r="AO841">
        <f>IF(AN841='Info Sheet'!$J$3,'Info Sheet'!$M$3,'Info Sheet'!$M$2)</f>
        <v>0.7</v>
      </c>
      <c r="AP841">
        <f>ROUNDDOWN(IF((AM841*AO841)&gt;'Info Sheet'!$B$21,'Info Sheet'!$B$21,(AM841*AO841)),0)</f>
        <v>100</v>
      </c>
      <c r="AQ841">
        <f t="shared" si="159"/>
        <v>2285</v>
      </c>
      <c r="AR841">
        <f t="shared" si="160"/>
        <v>1325</v>
      </c>
    </row>
    <row r="842" spans="1:44">
      <c r="A842" s="44">
        <v>789</v>
      </c>
      <c r="B842" s="32">
        <v>0.83750325630325884</v>
      </c>
      <c r="C842" s="32">
        <f t="shared" si="161"/>
        <v>171</v>
      </c>
      <c r="D842" t="str">
        <f>LOOKUP(B842,'Info Sheet'!$L$2:$L$3,'Info Sheet'!$J$2:$J$3)</f>
        <v>Non-Rainy</v>
      </c>
      <c r="E842">
        <f>IF(D842='Info Sheet'!$J$3,'Info Sheet'!$M$3,'Info Sheet'!$M$2)</f>
        <v>1</v>
      </c>
      <c r="F842">
        <f>ROUNDDOWN(IF((C842*E842)&gt;'Info Sheet'!$B$21,'Info Sheet'!$B$21,(C842*E842)),0)</f>
        <v>171</v>
      </c>
      <c r="G842">
        <f t="shared" si="164"/>
        <v>3907.3500000000004</v>
      </c>
      <c r="H842">
        <f t="shared" si="153"/>
        <v>2947.3500000000004</v>
      </c>
      <c r="M842" s="44">
        <v>789</v>
      </c>
      <c r="N842" s="32">
        <v>0.39448384234760514</v>
      </c>
      <c r="O842" s="32">
        <f t="shared" si="154"/>
        <v>166</v>
      </c>
      <c r="P842" t="str">
        <f>LOOKUP(N842,'Info Sheet'!$L$2:$L$3,'Info Sheet'!$J$2:$J$3)</f>
        <v>Rainy, p</v>
      </c>
      <c r="Q842">
        <f>IF(P842='Info Sheet'!$J$3,'Info Sheet'!$M$3,'Info Sheet'!$M$2)</f>
        <v>0.7</v>
      </c>
      <c r="R842">
        <f>ROUNDDOWN(IF((O842*Q842)&gt;'Info Sheet'!$B$21,'Info Sheet'!$B$21,(O842*Q842)),0)</f>
        <v>116</v>
      </c>
      <c r="S842">
        <f t="shared" si="155"/>
        <v>2650.6000000000004</v>
      </c>
      <c r="T842">
        <f t="shared" si="156"/>
        <v>1690.6000000000004</v>
      </c>
      <c r="Y842" s="44">
        <v>789</v>
      </c>
      <c r="Z842" s="32">
        <v>0.94594022870286976</v>
      </c>
      <c r="AA842" s="32">
        <f t="shared" si="162"/>
        <v>214</v>
      </c>
      <c r="AB842" t="str">
        <f>LOOKUP(Z842,'Info Sheet'!$L$2:$L$3,'Info Sheet'!$J$2:$J$3)</f>
        <v>Non-Rainy</v>
      </c>
      <c r="AC842">
        <f>IF(AB842='Info Sheet'!$J$3,'Info Sheet'!$M$3,'Info Sheet'!$M$2)</f>
        <v>1</v>
      </c>
      <c r="AD842">
        <f>ROUNDDOWN(IF((AA842*AC842)&gt;'Info Sheet'!$B$21,'Info Sheet'!$B$21,(AA842*AC842)),0)</f>
        <v>188</v>
      </c>
      <c r="AE842">
        <f t="shared" si="157"/>
        <v>4295.8</v>
      </c>
      <c r="AF842">
        <f t="shared" si="158"/>
        <v>3335.8</v>
      </c>
      <c r="AK842" s="44">
        <v>789</v>
      </c>
      <c r="AL842" s="51">
        <v>0.84809595999999998</v>
      </c>
      <c r="AM842" s="32">
        <f t="shared" si="163"/>
        <v>183</v>
      </c>
      <c r="AN842" t="str">
        <f>LOOKUP(AL842,'Info Sheet'!$L$2:$L$3,'Info Sheet'!$J$2:$J$3)</f>
        <v>Non-Rainy</v>
      </c>
      <c r="AO842">
        <f>IF(AN842='Info Sheet'!$J$3,'Info Sheet'!$M$3,'Info Sheet'!$M$2)</f>
        <v>1</v>
      </c>
      <c r="AP842">
        <f>ROUNDDOWN(IF((AM842*AO842)&gt;'Info Sheet'!$B$21,'Info Sheet'!$B$21,(AM842*AO842)),0)</f>
        <v>183</v>
      </c>
      <c r="AQ842">
        <f t="shared" si="159"/>
        <v>4181.55</v>
      </c>
      <c r="AR842">
        <f t="shared" si="160"/>
        <v>3221.55</v>
      </c>
    </row>
    <row r="843" spans="1:44">
      <c r="A843" s="44">
        <v>790</v>
      </c>
      <c r="B843" s="32">
        <v>0.21267151433544129</v>
      </c>
      <c r="C843" s="32">
        <f t="shared" si="161"/>
        <v>143</v>
      </c>
      <c r="D843" t="str">
        <f>LOOKUP(B843,'Info Sheet'!$L$2:$L$3,'Info Sheet'!$J$2:$J$3)</f>
        <v>Rainy, p</v>
      </c>
      <c r="E843">
        <f>IF(D843='Info Sheet'!$J$3,'Info Sheet'!$M$3,'Info Sheet'!$M$2)</f>
        <v>0.7</v>
      </c>
      <c r="F843">
        <f>ROUNDDOWN(IF((C843*E843)&gt;'Info Sheet'!$B$21,'Info Sheet'!$B$21,(C843*E843)),0)</f>
        <v>100</v>
      </c>
      <c r="G843">
        <f t="shared" si="164"/>
        <v>2285</v>
      </c>
      <c r="H843">
        <f t="shared" si="153"/>
        <v>1325</v>
      </c>
      <c r="M843" s="44">
        <v>790</v>
      </c>
      <c r="N843" s="32">
        <v>0.20498781685128598</v>
      </c>
      <c r="O843" s="32">
        <f t="shared" si="154"/>
        <v>157</v>
      </c>
      <c r="P843" t="str">
        <f>LOOKUP(N843,'Info Sheet'!$L$2:$L$3,'Info Sheet'!$J$2:$J$3)</f>
        <v>Rainy, p</v>
      </c>
      <c r="Q843">
        <f>IF(P843='Info Sheet'!$J$3,'Info Sheet'!$M$3,'Info Sheet'!$M$2)</f>
        <v>0.7</v>
      </c>
      <c r="R843">
        <f>ROUNDDOWN(IF((O843*Q843)&gt;'Info Sheet'!$B$21,'Info Sheet'!$B$21,(O843*Q843)),0)</f>
        <v>109</v>
      </c>
      <c r="S843">
        <f t="shared" si="155"/>
        <v>2490.65</v>
      </c>
      <c r="T843">
        <f t="shared" si="156"/>
        <v>1530.65</v>
      </c>
      <c r="Y843" s="44">
        <v>790</v>
      </c>
      <c r="Z843" s="32">
        <v>0.4741315347516496</v>
      </c>
      <c r="AA843" s="32">
        <f t="shared" si="162"/>
        <v>185</v>
      </c>
      <c r="AB843" t="str">
        <f>LOOKUP(Z843,'Info Sheet'!$L$2:$L$3,'Info Sheet'!$J$2:$J$3)</f>
        <v>Non-Rainy</v>
      </c>
      <c r="AC843">
        <f>IF(AB843='Info Sheet'!$J$3,'Info Sheet'!$M$3,'Info Sheet'!$M$2)</f>
        <v>1</v>
      </c>
      <c r="AD843">
        <f>ROUNDDOWN(IF((AA843*AC843)&gt;'Info Sheet'!$B$21,'Info Sheet'!$B$21,(AA843*AC843)),0)</f>
        <v>185</v>
      </c>
      <c r="AE843">
        <f t="shared" si="157"/>
        <v>4227.25</v>
      </c>
      <c r="AF843">
        <f t="shared" si="158"/>
        <v>3267.25</v>
      </c>
      <c r="AK843" s="44">
        <v>790</v>
      </c>
      <c r="AL843" s="51">
        <v>8.1674350000000007E-2</v>
      </c>
      <c r="AM843" s="32">
        <f t="shared" si="163"/>
        <v>143</v>
      </c>
      <c r="AN843" t="str">
        <f>LOOKUP(AL843,'Info Sheet'!$L$2:$L$3,'Info Sheet'!$J$2:$J$3)</f>
        <v>Rainy, p</v>
      </c>
      <c r="AO843">
        <f>IF(AN843='Info Sheet'!$J$3,'Info Sheet'!$M$3,'Info Sheet'!$M$2)</f>
        <v>0.7</v>
      </c>
      <c r="AP843">
        <f>ROUNDDOWN(IF((AM843*AO843)&gt;'Info Sheet'!$B$21,'Info Sheet'!$B$21,(AM843*AO843)),0)</f>
        <v>100</v>
      </c>
      <c r="AQ843">
        <f t="shared" si="159"/>
        <v>2285</v>
      </c>
      <c r="AR843">
        <f t="shared" si="160"/>
        <v>1325</v>
      </c>
    </row>
    <row r="844" spans="1:44">
      <c r="A844" s="44">
        <v>791</v>
      </c>
      <c r="B844" s="32">
        <v>0.98035193057365788</v>
      </c>
      <c r="C844" s="32">
        <f t="shared" si="161"/>
        <v>189</v>
      </c>
      <c r="D844" t="str">
        <f>LOOKUP(B844,'Info Sheet'!$L$2:$L$3,'Info Sheet'!$J$2:$J$3)</f>
        <v>Non-Rainy</v>
      </c>
      <c r="E844">
        <f>IF(D844='Info Sheet'!$J$3,'Info Sheet'!$M$3,'Info Sheet'!$M$2)</f>
        <v>1</v>
      </c>
      <c r="F844">
        <f>ROUNDDOWN(IF((C844*E844)&gt;'Info Sheet'!$B$21,'Info Sheet'!$B$21,(C844*E844)),0)</f>
        <v>188</v>
      </c>
      <c r="G844">
        <f t="shared" si="164"/>
        <v>4295.8</v>
      </c>
      <c r="H844">
        <f t="shared" si="153"/>
        <v>3335.8</v>
      </c>
      <c r="M844" s="44">
        <v>791</v>
      </c>
      <c r="N844" s="32">
        <v>0.5760512540733822</v>
      </c>
      <c r="O844" s="32">
        <f t="shared" si="154"/>
        <v>174</v>
      </c>
      <c r="P844" t="str">
        <f>LOOKUP(N844,'Info Sheet'!$L$2:$L$3,'Info Sheet'!$J$2:$J$3)</f>
        <v>Non-Rainy</v>
      </c>
      <c r="Q844">
        <f>IF(P844='Info Sheet'!$J$3,'Info Sheet'!$M$3,'Info Sheet'!$M$2)</f>
        <v>1</v>
      </c>
      <c r="R844">
        <f>ROUNDDOWN(IF((O844*Q844)&gt;'Info Sheet'!$B$21,'Info Sheet'!$B$21,(O844*Q844)),0)</f>
        <v>174</v>
      </c>
      <c r="S844">
        <f t="shared" si="155"/>
        <v>3975.9</v>
      </c>
      <c r="T844">
        <f t="shared" si="156"/>
        <v>3015.9</v>
      </c>
      <c r="Y844" s="44">
        <v>791</v>
      </c>
      <c r="Z844" s="32">
        <v>0.18012706534465239</v>
      </c>
      <c r="AA844" s="32">
        <f t="shared" si="162"/>
        <v>170</v>
      </c>
      <c r="AB844" t="str">
        <f>LOOKUP(Z844,'Info Sheet'!$L$2:$L$3,'Info Sheet'!$J$2:$J$3)</f>
        <v>Rainy, p</v>
      </c>
      <c r="AC844">
        <f>IF(AB844='Info Sheet'!$J$3,'Info Sheet'!$M$3,'Info Sheet'!$M$2)</f>
        <v>0.7</v>
      </c>
      <c r="AD844">
        <f>ROUNDDOWN(IF((AA844*AC844)&gt;'Info Sheet'!$B$21,'Info Sheet'!$B$21,(AA844*AC844)),0)</f>
        <v>119</v>
      </c>
      <c r="AE844">
        <f t="shared" si="157"/>
        <v>2719.15</v>
      </c>
      <c r="AF844">
        <f t="shared" si="158"/>
        <v>1759.15</v>
      </c>
      <c r="AK844" s="44">
        <v>791</v>
      </c>
      <c r="AL844" s="51">
        <v>0.69064941000000002</v>
      </c>
      <c r="AM844" s="32">
        <f t="shared" si="163"/>
        <v>174</v>
      </c>
      <c r="AN844" t="str">
        <f>LOOKUP(AL844,'Info Sheet'!$L$2:$L$3,'Info Sheet'!$J$2:$J$3)</f>
        <v>Non-Rainy</v>
      </c>
      <c r="AO844">
        <f>IF(AN844='Info Sheet'!$J$3,'Info Sheet'!$M$3,'Info Sheet'!$M$2)</f>
        <v>1</v>
      </c>
      <c r="AP844">
        <f>ROUNDDOWN(IF((AM844*AO844)&gt;'Info Sheet'!$B$21,'Info Sheet'!$B$21,(AM844*AO844)),0)</f>
        <v>174</v>
      </c>
      <c r="AQ844">
        <f t="shared" si="159"/>
        <v>3975.9</v>
      </c>
      <c r="AR844">
        <f t="shared" si="160"/>
        <v>3015.9</v>
      </c>
    </row>
    <row r="845" spans="1:44">
      <c r="A845" s="44">
        <v>792</v>
      </c>
      <c r="B845" s="32">
        <v>0.26951324796158227</v>
      </c>
      <c r="C845" s="32">
        <f t="shared" si="161"/>
        <v>146</v>
      </c>
      <c r="D845" t="str">
        <f>LOOKUP(B845,'Info Sheet'!$L$2:$L$3,'Info Sheet'!$J$2:$J$3)</f>
        <v>Rainy, p</v>
      </c>
      <c r="E845">
        <f>IF(D845='Info Sheet'!$J$3,'Info Sheet'!$M$3,'Info Sheet'!$M$2)</f>
        <v>0.7</v>
      </c>
      <c r="F845">
        <f>ROUNDDOWN(IF((C845*E845)&gt;'Info Sheet'!$B$21,'Info Sheet'!$B$21,(C845*E845)),0)</f>
        <v>102</v>
      </c>
      <c r="G845">
        <f t="shared" si="164"/>
        <v>2330.7000000000003</v>
      </c>
      <c r="H845">
        <f t="shared" si="153"/>
        <v>1370.7000000000003</v>
      </c>
      <c r="M845" s="44">
        <v>792</v>
      </c>
      <c r="N845" s="32">
        <v>0.13713987591756105</v>
      </c>
      <c r="O845" s="32">
        <f t="shared" si="154"/>
        <v>153</v>
      </c>
      <c r="P845" t="str">
        <f>LOOKUP(N845,'Info Sheet'!$L$2:$L$3,'Info Sheet'!$J$2:$J$3)</f>
        <v>Rainy, p</v>
      </c>
      <c r="Q845">
        <f>IF(P845='Info Sheet'!$J$3,'Info Sheet'!$M$3,'Info Sheet'!$M$2)</f>
        <v>0.7</v>
      </c>
      <c r="R845">
        <f>ROUNDDOWN(IF((O845*Q845)&gt;'Info Sheet'!$B$21,'Info Sheet'!$B$21,(O845*Q845)),0)</f>
        <v>107</v>
      </c>
      <c r="S845">
        <f t="shared" si="155"/>
        <v>2444.9500000000003</v>
      </c>
      <c r="T845">
        <f t="shared" si="156"/>
        <v>1484.9500000000003</v>
      </c>
      <c r="Y845" s="44">
        <v>792</v>
      </c>
      <c r="Z845" s="32">
        <v>0.87598787498307162</v>
      </c>
      <c r="AA845" s="32">
        <f t="shared" si="162"/>
        <v>206</v>
      </c>
      <c r="AB845" t="str">
        <f>LOOKUP(Z845,'Info Sheet'!$L$2:$L$3,'Info Sheet'!$J$2:$J$3)</f>
        <v>Non-Rainy</v>
      </c>
      <c r="AC845">
        <f>IF(AB845='Info Sheet'!$J$3,'Info Sheet'!$M$3,'Info Sheet'!$M$2)</f>
        <v>1</v>
      </c>
      <c r="AD845">
        <f>ROUNDDOWN(IF((AA845*AC845)&gt;'Info Sheet'!$B$21,'Info Sheet'!$B$21,(AA845*AC845)),0)</f>
        <v>188</v>
      </c>
      <c r="AE845">
        <f t="shared" si="157"/>
        <v>4295.8</v>
      </c>
      <c r="AF845">
        <f t="shared" si="158"/>
        <v>3335.8</v>
      </c>
      <c r="AK845" s="44">
        <v>792</v>
      </c>
      <c r="AL845" s="51">
        <v>0.73493394000000001</v>
      </c>
      <c r="AM845" s="32">
        <f t="shared" si="163"/>
        <v>176</v>
      </c>
      <c r="AN845" t="str">
        <f>LOOKUP(AL845,'Info Sheet'!$L$2:$L$3,'Info Sheet'!$J$2:$J$3)</f>
        <v>Non-Rainy</v>
      </c>
      <c r="AO845">
        <f>IF(AN845='Info Sheet'!$J$3,'Info Sheet'!$M$3,'Info Sheet'!$M$2)</f>
        <v>1</v>
      </c>
      <c r="AP845">
        <f>ROUNDDOWN(IF((AM845*AO845)&gt;'Info Sheet'!$B$21,'Info Sheet'!$B$21,(AM845*AO845)),0)</f>
        <v>176</v>
      </c>
      <c r="AQ845">
        <f t="shared" si="159"/>
        <v>4021.6000000000004</v>
      </c>
      <c r="AR845">
        <f t="shared" si="160"/>
        <v>3061.6000000000004</v>
      </c>
    </row>
    <row r="846" spans="1:44">
      <c r="A846" s="44">
        <v>793</v>
      </c>
      <c r="B846" s="32">
        <v>9.4060882171760007E-2</v>
      </c>
      <c r="C846" s="32">
        <f t="shared" si="161"/>
        <v>134</v>
      </c>
      <c r="D846" t="str">
        <f>LOOKUP(B846,'Info Sheet'!$L$2:$L$3,'Info Sheet'!$J$2:$J$3)</f>
        <v>Rainy, p</v>
      </c>
      <c r="E846">
        <f>IF(D846='Info Sheet'!$J$3,'Info Sheet'!$M$3,'Info Sheet'!$M$2)</f>
        <v>0.7</v>
      </c>
      <c r="F846">
        <f>ROUNDDOWN(IF((C846*E846)&gt;'Info Sheet'!$B$21,'Info Sheet'!$B$21,(C846*E846)),0)</f>
        <v>93</v>
      </c>
      <c r="G846">
        <f t="shared" si="164"/>
        <v>2125.0500000000002</v>
      </c>
      <c r="H846">
        <f t="shared" si="153"/>
        <v>1165.0500000000002</v>
      </c>
      <c r="M846" s="44">
        <v>793</v>
      </c>
      <c r="N846" s="32">
        <v>0.29665109444458504</v>
      </c>
      <c r="O846" s="32">
        <f t="shared" si="154"/>
        <v>162</v>
      </c>
      <c r="P846" t="str">
        <f>LOOKUP(N846,'Info Sheet'!$L$2:$L$3,'Info Sheet'!$J$2:$J$3)</f>
        <v>Rainy, p</v>
      </c>
      <c r="Q846">
        <f>IF(P846='Info Sheet'!$J$3,'Info Sheet'!$M$3,'Info Sheet'!$M$2)</f>
        <v>0.7</v>
      </c>
      <c r="R846">
        <f>ROUNDDOWN(IF((O846*Q846)&gt;'Info Sheet'!$B$21,'Info Sheet'!$B$21,(O846*Q846)),0)</f>
        <v>113</v>
      </c>
      <c r="S846">
        <f t="shared" si="155"/>
        <v>2582.0500000000002</v>
      </c>
      <c r="T846">
        <f t="shared" si="156"/>
        <v>1622.0500000000002</v>
      </c>
      <c r="Y846" s="44">
        <v>793</v>
      </c>
      <c r="Z846" s="32">
        <v>0.5709577464346951</v>
      </c>
      <c r="AA846" s="32">
        <f t="shared" si="162"/>
        <v>189</v>
      </c>
      <c r="AB846" t="str">
        <f>LOOKUP(Z846,'Info Sheet'!$L$2:$L$3,'Info Sheet'!$J$2:$J$3)</f>
        <v>Non-Rainy</v>
      </c>
      <c r="AC846">
        <f>IF(AB846='Info Sheet'!$J$3,'Info Sheet'!$M$3,'Info Sheet'!$M$2)</f>
        <v>1</v>
      </c>
      <c r="AD846">
        <f>ROUNDDOWN(IF((AA846*AC846)&gt;'Info Sheet'!$B$21,'Info Sheet'!$B$21,(AA846*AC846)),0)</f>
        <v>188</v>
      </c>
      <c r="AE846">
        <f t="shared" si="157"/>
        <v>4295.8</v>
      </c>
      <c r="AF846">
        <f t="shared" si="158"/>
        <v>3335.8</v>
      </c>
      <c r="AK846" s="44">
        <v>793</v>
      </c>
      <c r="AL846" s="51">
        <v>0.27818978999999999</v>
      </c>
      <c r="AM846" s="32">
        <f t="shared" si="163"/>
        <v>156</v>
      </c>
      <c r="AN846" t="str">
        <f>LOOKUP(AL846,'Info Sheet'!$L$2:$L$3,'Info Sheet'!$J$2:$J$3)</f>
        <v>Rainy, p</v>
      </c>
      <c r="AO846">
        <f>IF(AN846='Info Sheet'!$J$3,'Info Sheet'!$M$3,'Info Sheet'!$M$2)</f>
        <v>0.7</v>
      </c>
      <c r="AP846">
        <f>ROUNDDOWN(IF((AM846*AO846)&gt;'Info Sheet'!$B$21,'Info Sheet'!$B$21,(AM846*AO846)),0)</f>
        <v>109</v>
      </c>
      <c r="AQ846">
        <f t="shared" si="159"/>
        <v>2490.65</v>
      </c>
      <c r="AR846">
        <f t="shared" si="160"/>
        <v>1530.65</v>
      </c>
    </row>
    <row r="847" spans="1:44">
      <c r="A847" s="44">
        <v>794</v>
      </c>
      <c r="B847" s="32">
        <v>6.2376932673801511E-2</v>
      </c>
      <c r="C847" s="32">
        <f t="shared" si="161"/>
        <v>131</v>
      </c>
      <c r="D847" t="str">
        <f>LOOKUP(B847,'Info Sheet'!$L$2:$L$3,'Info Sheet'!$J$2:$J$3)</f>
        <v>Rainy, p</v>
      </c>
      <c r="E847">
        <f>IF(D847='Info Sheet'!$J$3,'Info Sheet'!$M$3,'Info Sheet'!$M$2)</f>
        <v>0.7</v>
      </c>
      <c r="F847">
        <f>ROUNDDOWN(IF((C847*E847)&gt;'Info Sheet'!$B$21,'Info Sheet'!$B$21,(C847*E847)),0)</f>
        <v>91</v>
      </c>
      <c r="G847">
        <f t="shared" si="164"/>
        <v>2079.35</v>
      </c>
      <c r="H847">
        <f t="shared" si="153"/>
        <v>1119.3499999999999</v>
      </c>
      <c r="M847" s="44">
        <v>794</v>
      </c>
      <c r="N847" s="32">
        <v>0.54338669555911523</v>
      </c>
      <c r="O847" s="32">
        <f t="shared" si="154"/>
        <v>173</v>
      </c>
      <c r="P847" t="str">
        <f>LOOKUP(N847,'Info Sheet'!$L$2:$L$3,'Info Sheet'!$J$2:$J$3)</f>
        <v>Non-Rainy</v>
      </c>
      <c r="Q847">
        <f>IF(P847='Info Sheet'!$J$3,'Info Sheet'!$M$3,'Info Sheet'!$M$2)</f>
        <v>1</v>
      </c>
      <c r="R847">
        <f>ROUNDDOWN(IF((O847*Q847)&gt;'Info Sheet'!$B$21,'Info Sheet'!$B$21,(O847*Q847)),0)</f>
        <v>173</v>
      </c>
      <c r="S847">
        <f t="shared" si="155"/>
        <v>3953.05</v>
      </c>
      <c r="T847">
        <f t="shared" si="156"/>
        <v>2993.05</v>
      </c>
      <c r="Y847" s="44">
        <v>794</v>
      </c>
      <c r="Z847" s="32">
        <v>0.96450491974803299</v>
      </c>
      <c r="AA847" s="32">
        <f t="shared" si="162"/>
        <v>218</v>
      </c>
      <c r="AB847" t="str">
        <f>LOOKUP(Z847,'Info Sheet'!$L$2:$L$3,'Info Sheet'!$J$2:$J$3)</f>
        <v>Non-Rainy</v>
      </c>
      <c r="AC847">
        <f>IF(AB847='Info Sheet'!$J$3,'Info Sheet'!$M$3,'Info Sheet'!$M$2)</f>
        <v>1</v>
      </c>
      <c r="AD847">
        <f>ROUNDDOWN(IF((AA847*AC847)&gt;'Info Sheet'!$B$21,'Info Sheet'!$B$21,(AA847*AC847)),0)</f>
        <v>188</v>
      </c>
      <c r="AE847">
        <f t="shared" si="157"/>
        <v>4295.8</v>
      </c>
      <c r="AF847">
        <f t="shared" si="158"/>
        <v>3335.8</v>
      </c>
      <c r="AK847" s="44">
        <v>794</v>
      </c>
      <c r="AL847" s="51">
        <v>0.65343850999999997</v>
      </c>
      <c r="AM847" s="32">
        <f t="shared" si="163"/>
        <v>172</v>
      </c>
      <c r="AN847" t="str">
        <f>LOOKUP(AL847,'Info Sheet'!$L$2:$L$3,'Info Sheet'!$J$2:$J$3)</f>
        <v>Non-Rainy</v>
      </c>
      <c r="AO847">
        <f>IF(AN847='Info Sheet'!$J$3,'Info Sheet'!$M$3,'Info Sheet'!$M$2)</f>
        <v>1</v>
      </c>
      <c r="AP847">
        <f>ROUNDDOWN(IF((AM847*AO847)&gt;'Info Sheet'!$B$21,'Info Sheet'!$B$21,(AM847*AO847)),0)</f>
        <v>172</v>
      </c>
      <c r="AQ847">
        <f t="shared" si="159"/>
        <v>3930.2000000000003</v>
      </c>
      <c r="AR847">
        <f t="shared" si="160"/>
        <v>2970.2000000000003</v>
      </c>
    </row>
    <row r="848" spans="1:44">
      <c r="A848" s="44">
        <v>795</v>
      </c>
      <c r="B848" s="32">
        <v>0.21035738574089513</v>
      </c>
      <c r="C848" s="32">
        <f t="shared" si="161"/>
        <v>143</v>
      </c>
      <c r="D848" t="str">
        <f>LOOKUP(B848,'Info Sheet'!$L$2:$L$3,'Info Sheet'!$J$2:$J$3)</f>
        <v>Rainy, p</v>
      </c>
      <c r="E848">
        <f>IF(D848='Info Sheet'!$J$3,'Info Sheet'!$M$3,'Info Sheet'!$M$2)</f>
        <v>0.7</v>
      </c>
      <c r="F848">
        <f>ROUNDDOWN(IF((C848*E848)&gt;'Info Sheet'!$B$21,'Info Sheet'!$B$21,(C848*E848)),0)</f>
        <v>100</v>
      </c>
      <c r="G848">
        <f t="shared" si="164"/>
        <v>2285</v>
      </c>
      <c r="H848">
        <f t="shared" si="153"/>
        <v>1325</v>
      </c>
      <c r="M848" s="44">
        <v>795</v>
      </c>
      <c r="N848" s="32">
        <v>0.46467110199273187</v>
      </c>
      <c r="O848" s="32">
        <f t="shared" si="154"/>
        <v>169</v>
      </c>
      <c r="P848" t="str">
        <f>LOOKUP(N848,'Info Sheet'!$L$2:$L$3,'Info Sheet'!$J$2:$J$3)</f>
        <v>Non-Rainy</v>
      </c>
      <c r="Q848">
        <f>IF(P848='Info Sheet'!$J$3,'Info Sheet'!$M$3,'Info Sheet'!$M$2)</f>
        <v>1</v>
      </c>
      <c r="R848">
        <f>ROUNDDOWN(IF((O848*Q848)&gt;'Info Sheet'!$B$21,'Info Sheet'!$B$21,(O848*Q848)),0)</f>
        <v>169</v>
      </c>
      <c r="S848">
        <f t="shared" si="155"/>
        <v>3861.65</v>
      </c>
      <c r="T848">
        <f t="shared" si="156"/>
        <v>2901.65</v>
      </c>
      <c r="Y848" s="44">
        <v>795</v>
      </c>
      <c r="Z848" s="32">
        <v>0.18987327553397471</v>
      </c>
      <c r="AA848" s="32">
        <f t="shared" si="162"/>
        <v>170</v>
      </c>
      <c r="AB848" t="str">
        <f>LOOKUP(Z848,'Info Sheet'!$L$2:$L$3,'Info Sheet'!$J$2:$J$3)</f>
        <v>Rainy, p</v>
      </c>
      <c r="AC848">
        <f>IF(AB848='Info Sheet'!$J$3,'Info Sheet'!$M$3,'Info Sheet'!$M$2)</f>
        <v>0.7</v>
      </c>
      <c r="AD848">
        <f>ROUNDDOWN(IF((AA848*AC848)&gt;'Info Sheet'!$B$21,'Info Sheet'!$B$21,(AA848*AC848)),0)</f>
        <v>119</v>
      </c>
      <c r="AE848">
        <f t="shared" si="157"/>
        <v>2719.15</v>
      </c>
      <c r="AF848">
        <f t="shared" si="158"/>
        <v>1759.15</v>
      </c>
      <c r="AK848" s="44">
        <v>795</v>
      </c>
      <c r="AL848" s="51">
        <v>0.64799907999999995</v>
      </c>
      <c r="AM848" s="32">
        <f t="shared" si="163"/>
        <v>172</v>
      </c>
      <c r="AN848" t="str">
        <f>LOOKUP(AL848,'Info Sheet'!$L$2:$L$3,'Info Sheet'!$J$2:$J$3)</f>
        <v>Non-Rainy</v>
      </c>
      <c r="AO848">
        <f>IF(AN848='Info Sheet'!$J$3,'Info Sheet'!$M$3,'Info Sheet'!$M$2)</f>
        <v>1</v>
      </c>
      <c r="AP848">
        <f>ROUNDDOWN(IF((AM848*AO848)&gt;'Info Sheet'!$B$21,'Info Sheet'!$B$21,(AM848*AO848)),0)</f>
        <v>172</v>
      </c>
      <c r="AQ848">
        <f t="shared" si="159"/>
        <v>3930.2000000000003</v>
      </c>
      <c r="AR848">
        <f t="shared" si="160"/>
        <v>2970.2000000000003</v>
      </c>
    </row>
    <row r="849" spans="1:44">
      <c r="A849" s="44">
        <v>796</v>
      </c>
      <c r="B849" s="32">
        <v>0.64920798407285807</v>
      </c>
      <c r="C849" s="32">
        <f t="shared" si="161"/>
        <v>162</v>
      </c>
      <c r="D849" t="str">
        <f>LOOKUP(B849,'Info Sheet'!$L$2:$L$3,'Info Sheet'!$J$2:$J$3)</f>
        <v>Non-Rainy</v>
      </c>
      <c r="E849">
        <f>IF(D849='Info Sheet'!$J$3,'Info Sheet'!$M$3,'Info Sheet'!$M$2)</f>
        <v>1</v>
      </c>
      <c r="F849">
        <f>ROUNDDOWN(IF((C849*E849)&gt;'Info Sheet'!$B$21,'Info Sheet'!$B$21,(C849*E849)),0)</f>
        <v>162</v>
      </c>
      <c r="G849">
        <f t="shared" si="164"/>
        <v>3701.7000000000003</v>
      </c>
      <c r="H849">
        <f t="shared" si="153"/>
        <v>2741.7000000000003</v>
      </c>
      <c r="M849" s="44">
        <v>796</v>
      </c>
      <c r="N849" s="32">
        <v>0.73326579520412571</v>
      </c>
      <c r="O849" s="32">
        <f t="shared" si="154"/>
        <v>181</v>
      </c>
      <c r="P849" t="str">
        <f>LOOKUP(N849,'Info Sheet'!$L$2:$L$3,'Info Sheet'!$J$2:$J$3)</f>
        <v>Non-Rainy</v>
      </c>
      <c r="Q849">
        <f>IF(P849='Info Sheet'!$J$3,'Info Sheet'!$M$3,'Info Sheet'!$M$2)</f>
        <v>1</v>
      </c>
      <c r="R849">
        <f>ROUNDDOWN(IF((O849*Q849)&gt;'Info Sheet'!$B$21,'Info Sheet'!$B$21,(O849*Q849)),0)</f>
        <v>181</v>
      </c>
      <c r="S849">
        <f t="shared" si="155"/>
        <v>4135.8500000000004</v>
      </c>
      <c r="T849">
        <f t="shared" si="156"/>
        <v>3175.8500000000004</v>
      </c>
      <c r="Y849" s="44">
        <v>796</v>
      </c>
      <c r="Z849" s="32">
        <v>0.65501080497790864</v>
      </c>
      <c r="AA849" s="32">
        <f t="shared" si="162"/>
        <v>193</v>
      </c>
      <c r="AB849" t="str">
        <f>LOOKUP(Z849,'Info Sheet'!$L$2:$L$3,'Info Sheet'!$J$2:$J$3)</f>
        <v>Non-Rainy</v>
      </c>
      <c r="AC849">
        <f>IF(AB849='Info Sheet'!$J$3,'Info Sheet'!$M$3,'Info Sheet'!$M$2)</f>
        <v>1</v>
      </c>
      <c r="AD849">
        <f>ROUNDDOWN(IF((AA849*AC849)&gt;'Info Sheet'!$B$21,'Info Sheet'!$B$21,(AA849*AC849)),0)</f>
        <v>188</v>
      </c>
      <c r="AE849">
        <f t="shared" si="157"/>
        <v>4295.8</v>
      </c>
      <c r="AF849">
        <f t="shared" si="158"/>
        <v>3335.8</v>
      </c>
      <c r="AK849" s="44">
        <v>796</v>
      </c>
      <c r="AL849" s="51">
        <v>0.97216174</v>
      </c>
      <c r="AM849" s="32">
        <f t="shared" si="163"/>
        <v>197</v>
      </c>
      <c r="AN849" t="str">
        <f>LOOKUP(AL849,'Info Sheet'!$L$2:$L$3,'Info Sheet'!$J$2:$J$3)</f>
        <v>Non-Rainy</v>
      </c>
      <c r="AO849">
        <f>IF(AN849='Info Sheet'!$J$3,'Info Sheet'!$M$3,'Info Sheet'!$M$2)</f>
        <v>1</v>
      </c>
      <c r="AP849">
        <f>ROUNDDOWN(IF((AM849*AO849)&gt;'Info Sheet'!$B$21,'Info Sheet'!$B$21,(AM849*AO849)),0)</f>
        <v>188</v>
      </c>
      <c r="AQ849">
        <f t="shared" si="159"/>
        <v>4295.8</v>
      </c>
      <c r="AR849">
        <f t="shared" si="160"/>
        <v>3335.8</v>
      </c>
    </row>
    <row r="850" spans="1:44">
      <c r="A850" s="44">
        <v>797</v>
      </c>
      <c r="B850" s="32">
        <v>0.56240433061339723</v>
      </c>
      <c r="C850" s="32">
        <f t="shared" si="161"/>
        <v>158</v>
      </c>
      <c r="D850" t="str">
        <f>LOOKUP(B850,'Info Sheet'!$L$2:$L$3,'Info Sheet'!$J$2:$J$3)</f>
        <v>Non-Rainy</v>
      </c>
      <c r="E850">
        <f>IF(D850='Info Sheet'!$J$3,'Info Sheet'!$M$3,'Info Sheet'!$M$2)</f>
        <v>1</v>
      </c>
      <c r="F850">
        <f>ROUNDDOWN(IF((C850*E850)&gt;'Info Sheet'!$B$21,'Info Sheet'!$B$21,(C850*E850)),0)</f>
        <v>158</v>
      </c>
      <c r="G850">
        <f t="shared" si="164"/>
        <v>3610.3</v>
      </c>
      <c r="H850">
        <f t="shared" si="153"/>
        <v>2650.3</v>
      </c>
      <c r="M850" s="44">
        <v>797</v>
      </c>
      <c r="N850" s="32">
        <v>0.99050671915505351</v>
      </c>
      <c r="O850" s="32">
        <f t="shared" si="154"/>
        <v>210</v>
      </c>
      <c r="P850" t="str">
        <f>LOOKUP(N850,'Info Sheet'!$L$2:$L$3,'Info Sheet'!$J$2:$J$3)</f>
        <v>Non-Rainy</v>
      </c>
      <c r="Q850">
        <f>IF(P850='Info Sheet'!$J$3,'Info Sheet'!$M$3,'Info Sheet'!$M$2)</f>
        <v>1</v>
      </c>
      <c r="R850">
        <f>ROUNDDOWN(IF((O850*Q850)&gt;'Info Sheet'!$B$21,'Info Sheet'!$B$21,(O850*Q850)),0)</f>
        <v>188</v>
      </c>
      <c r="S850">
        <f t="shared" si="155"/>
        <v>4295.8</v>
      </c>
      <c r="T850">
        <f t="shared" si="156"/>
        <v>3335.8</v>
      </c>
      <c r="Y850" s="44">
        <v>797</v>
      </c>
      <c r="Z850" s="32">
        <v>0.22310322931117288</v>
      </c>
      <c r="AA850" s="32">
        <f t="shared" si="162"/>
        <v>172</v>
      </c>
      <c r="AB850" t="str">
        <f>LOOKUP(Z850,'Info Sheet'!$L$2:$L$3,'Info Sheet'!$J$2:$J$3)</f>
        <v>Rainy, p</v>
      </c>
      <c r="AC850">
        <f>IF(AB850='Info Sheet'!$J$3,'Info Sheet'!$M$3,'Info Sheet'!$M$2)</f>
        <v>0.7</v>
      </c>
      <c r="AD850">
        <f>ROUNDDOWN(IF((AA850*AC850)&gt;'Info Sheet'!$B$21,'Info Sheet'!$B$21,(AA850*AC850)),0)</f>
        <v>120</v>
      </c>
      <c r="AE850">
        <f t="shared" si="157"/>
        <v>2742</v>
      </c>
      <c r="AF850">
        <f t="shared" si="158"/>
        <v>1782</v>
      </c>
      <c r="AK850" s="44">
        <v>797</v>
      </c>
      <c r="AL850" s="51">
        <v>1.2399479999999999E-2</v>
      </c>
      <c r="AM850" s="32">
        <f t="shared" si="163"/>
        <v>129</v>
      </c>
      <c r="AN850" t="str">
        <f>LOOKUP(AL850,'Info Sheet'!$L$2:$L$3,'Info Sheet'!$J$2:$J$3)</f>
        <v>Rainy, p</v>
      </c>
      <c r="AO850">
        <f>IF(AN850='Info Sheet'!$J$3,'Info Sheet'!$M$3,'Info Sheet'!$M$2)</f>
        <v>0.7</v>
      </c>
      <c r="AP850">
        <f>ROUNDDOWN(IF((AM850*AO850)&gt;'Info Sheet'!$B$21,'Info Sheet'!$B$21,(AM850*AO850)),0)</f>
        <v>90</v>
      </c>
      <c r="AQ850">
        <f t="shared" si="159"/>
        <v>2056.5</v>
      </c>
      <c r="AR850">
        <f t="shared" si="160"/>
        <v>1096.5</v>
      </c>
    </row>
    <row r="851" spans="1:44">
      <c r="A851" s="44">
        <v>798</v>
      </c>
      <c r="B851" s="32">
        <v>0.78595109899475335</v>
      </c>
      <c r="C851" s="32">
        <f t="shared" si="161"/>
        <v>168</v>
      </c>
      <c r="D851" t="str">
        <f>LOOKUP(B851,'Info Sheet'!$L$2:$L$3,'Info Sheet'!$J$2:$J$3)</f>
        <v>Non-Rainy</v>
      </c>
      <c r="E851">
        <f>IF(D851='Info Sheet'!$J$3,'Info Sheet'!$M$3,'Info Sheet'!$M$2)</f>
        <v>1</v>
      </c>
      <c r="F851">
        <f>ROUNDDOWN(IF((C851*E851)&gt;'Info Sheet'!$B$21,'Info Sheet'!$B$21,(C851*E851)),0)</f>
        <v>168</v>
      </c>
      <c r="G851">
        <f t="shared" si="164"/>
        <v>3838.8</v>
      </c>
      <c r="H851">
        <f t="shared" si="153"/>
        <v>2878.8</v>
      </c>
      <c r="M851" s="44">
        <v>798</v>
      </c>
      <c r="N851" s="32">
        <v>0.92537623467768693</v>
      </c>
      <c r="O851" s="32">
        <f t="shared" si="154"/>
        <v>195</v>
      </c>
      <c r="P851" t="str">
        <f>LOOKUP(N851,'Info Sheet'!$L$2:$L$3,'Info Sheet'!$J$2:$J$3)</f>
        <v>Non-Rainy</v>
      </c>
      <c r="Q851">
        <f>IF(P851='Info Sheet'!$J$3,'Info Sheet'!$M$3,'Info Sheet'!$M$2)</f>
        <v>1</v>
      </c>
      <c r="R851">
        <f>ROUNDDOWN(IF((O851*Q851)&gt;'Info Sheet'!$B$21,'Info Sheet'!$B$21,(O851*Q851)),0)</f>
        <v>188</v>
      </c>
      <c r="S851">
        <f t="shared" si="155"/>
        <v>4295.8</v>
      </c>
      <c r="T851">
        <f t="shared" si="156"/>
        <v>3335.8</v>
      </c>
      <c r="Y851" s="44">
        <v>798</v>
      </c>
      <c r="Z851" s="32">
        <v>0.9648274532938883</v>
      </c>
      <c r="AA851" s="32">
        <f t="shared" si="162"/>
        <v>218</v>
      </c>
      <c r="AB851" t="str">
        <f>LOOKUP(Z851,'Info Sheet'!$L$2:$L$3,'Info Sheet'!$J$2:$J$3)</f>
        <v>Non-Rainy</v>
      </c>
      <c r="AC851">
        <f>IF(AB851='Info Sheet'!$J$3,'Info Sheet'!$M$3,'Info Sheet'!$M$2)</f>
        <v>1</v>
      </c>
      <c r="AD851">
        <f>ROUNDDOWN(IF((AA851*AC851)&gt;'Info Sheet'!$B$21,'Info Sheet'!$B$21,(AA851*AC851)),0)</f>
        <v>188</v>
      </c>
      <c r="AE851">
        <f t="shared" si="157"/>
        <v>4295.8</v>
      </c>
      <c r="AF851">
        <f t="shared" si="158"/>
        <v>3335.8</v>
      </c>
      <c r="AK851" s="44">
        <v>798</v>
      </c>
      <c r="AL851" s="51">
        <v>0.65793237999999998</v>
      </c>
      <c r="AM851" s="32">
        <f t="shared" si="163"/>
        <v>173</v>
      </c>
      <c r="AN851" t="str">
        <f>LOOKUP(AL851,'Info Sheet'!$L$2:$L$3,'Info Sheet'!$J$2:$J$3)</f>
        <v>Non-Rainy</v>
      </c>
      <c r="AO851">
        <f>IF(AN851='Info Sheet'!$J$3,'Info Sheet'!$M$3,'Info Sheet'!$M$2)</f>
        <v>1</v>
      </c>
      <c r="AP851">
        <f>ROUNDDOWN(IF((AM851*AO851)&gt;'Info Sheet'!$B$21,'Info Sheet'!$B$21,(AM851*AO851)),0)</f>
        <v>173</v>
      </c>
      <c r="AQ851">
        <f t="shared" si="159"/>
        <v>3953.05</v>
      </c>
      <c r="AR851">
        <f t="shared" si="160"/>
        <v>2993.05</v>
      </c>
    </row>
    <row r="852" spans="1:44">
      <c r="A852" s="44">
        <v>799</v>
      </c>
      <c r="B852" s="32">
        <v>0.75022514988203304</v>
      </c>
      <c r="C852" s="32">
        <f t="shared" si="161"/>
        <v>166</v>
      </c>
      <c r="D852" t="str">
        <f>LOOKUP(B852,'Info Sheet'!$L$2:$L$3,'Info Sheet'!$J$2:$J$3)</f>
        <v>Non-Rainy</v>
      </c>
      <c r="E852">
        <f>IF(D852='Info Sheet'!$J$3,'Info Sheet'!$M$3,'Info Sheet'!$M$2)</f>
        <v>1</v>
      </c>
      <c r="F852">
        <f>ROUNDDOWN(IF((C852*E852)&gt;'Info Sheet'!$B$21,'Info Sheet'!$B$21,(C852*E852)),0)</f>
        <v>166</v>
      </c>
      <c r="G852">
        <f t="shared" si="164"/>
        <v>3793.1000000000004</v>
      </c>
      <c r="H852">
        <f t="shared" si="153"/>
        <v>2833.1000000000004</v>
      </c>
      <c r="M852" s="44">
        <v>799</v>
      </c>
      <c r="N852" s="32">
        <v>0.46497399439324272</v>
      </c>
      <c r="O852" s="32">
        <f t="shared" si="154"/>
        <v>169</v>
      </c>
      <c r="P852" t="str">
        <f>LOOKUP(N852,'Info Sheet'!$L$2:$L$3,'Info Sheet'!$J$2:$J$3)</f>
        <v>Non-Rainy</v>
      </c>
      <c r="Q852">
        <f>IF(P852='Info Sheet'!$J$3,'Info Sheet'!$M$3,'Info Sheet'!$M$2)</f>
        <v>1</v>
      </c>
      <c r="R852">
        <f>ROUNDDOWN(IF((O852*Q852)&gt;'Info Sheet'!$B$21,'Info Sheet'!$B$21,(O852*Q852)),0)</f>
        <v>169</v>
      </c>
      <c r="S852">
        <f t="shared" si="155"/>
        <v>3861.65</v>
      </c>
      <c r="T852">
        <f t="shared" si="156"/>
        <v>2901.65</v>
      </c>
      <c r="Y852" s="44">
        <v>799</v>
      </c>
      <c r="Z852" s="32">
        <v>0.76407651607199267</v>
      </c>
      <c r="AA852" s="32">
        <f t="shared" si="162"/>
        <v>199</v>
      </c>
      <c r="AB852" t="str">
        <f>LOOKUP(Z852,'Info Sheet'!$L$2:$L$3,'Info Sheet'!$J$2:$J$3)</f>
        <v>Non-Rainy</v>
      </c>
      <c r="AC852">
        <f>IF(AB852='Info Sheet'!$J$3,'Info Sheet'!$M$3,'Info Sheet'!$M$2)</f>
        <v>1</v>
      </c>
      <c r="AD852">
        <f>ROUNDDOWN(IF((AA852*AC852)&gt;'Info Sheet'!$B$21,'Info Sheet'!$B$21,(AA852*AC852)),0)</f>
        <v>188</v>
      </c>
      <c r="AE852">
        <f t="shared" si="157"/>
        <v>4295.8</v>
      </c>
      <c r="AF852">
        <f t="shared" si="158"/>
        <v>3335.8</v>
      </c>
      <c r="AK852" s="44">
        <v>799</v>
      </c>
      <c r="AL852" s="51">
        <v>0.99059162999999995</v>
      </c>
      <c r="AM852" s="32">
        <f t="shared" si="163"/>
        <v>205</v>
      </c>
      <c r="AN852" t="str">
        <f>LOOKUP(AL852,'Info Sheet'!$L$2:$L$3,'Info Sheet'!$J$2:$J$3)</f>
        <v>Non-Rainy</v>
      </c>
      <c r="AO852">
        <f>IF(AN852='Info Sheet'!$J$3,'Info Sheet'!$M$3,'Info Sheet'!$M$2)</f>
        <v>1</v>
      </c>
      <c r="AP852">
        <f>ROUNDDOWN(IF((AM852*AO852)&gt;'Info Sheet'!$B$21,'Info Sheet'!$B$21,(AM852*AO852)),0)</f>
        <v>188</v>
      </c>
      <c r="AQ852">
        <f t="shared" si="159"/>
        <v>4295.8</v>
      </c>
      <c r="AR852">
        <f t="shared" si="160"/>
        <v>3335.8</v>
      </c>
    </row>
    <row r="853" spans="1:44">
      <c r="A853" s="44">
        <v>800</v>
      </c>
      <c r="B853" s="32">
        <v>0.80671367070373379</v>
      </c>
      <c r="C853" s="32">
        <f t="shared" si="161"/>
        <v>169</v>
      </c>
      <c r="D853" t="str">
        <f>LOOKUP(B853,'Info Sheet'!$L$2:$L$3,'Info Sheet'!$J$2:$J$3)</f>
        <v>Non-Rainy</v>
      </c>
      <c r="E853">
        <f>IF(D853='Info Sheet'!$J$3,'Info Sheet'!$M$3,'Info Sheet'!$M$2)</f>
        <v>1</v>
      </c>
      <c r="F853">
        <f>ROUNDDOWN(IF((C853*E853)&gt;'Info Sheet'!$B$21,'Info Sheet'!$B$21,(C853*E853)),0)</f>
        <v>169</v>
      </c>
      <c r="G853">
        <f t="shared" si="164"/>
        <v>3861.65</v>
      </c>
      <c r="H853">
        <f t="shared" si="153"/>
        <v>2901.65</v>
      </c>
      <c r="M853" s="44">
        <v>800</v>
      </c>
      <c r="N853" s="32">
        <v>0.31316592624537187</v>
      </c>
      <c r="O853" s="32">
        <f t="shared" si="154"/>
        <v>163</v>
      </c>
      <c r="P853" t="str">
        <f>LOOKUP(N853,'Info Sheet'!$L$2:$L$3,'Info Sheet'!$J$2:$J$3)</f>
        <v>Rainy, p</v>
      </c>
      <c r="Q853">
        <f>IF(P853='Info Sheet'!$J$3,'Info Sheet'!$M$3,'Info Sheet'!$M$2)</f>
        <v>0.7</v>
      </c>
      <c r="R853">
        <f>ROUNDDOWN(IF((O853*Q853)&gt;'Info Sheet'!$B$21,'Info Sheet'!$B$21,(O853*Q853)),0)</f>
        <v>114</v>
      </c>
      <c r="S853">
        <f t="shared" si="155"/>
        <v>2604.9</v>
      </c>
      <c r="T853">
        <f t="shared" si="156"/>
        <v>1644.9</v>
      </c>
      <c r="Y853" s="44">
        <v>800</v>
      </c>
      <c r="Z853" s="32">
        <v>0.64579393414359998</v>
      </c>
      <c r="AA853" s="32">
        <f t="shared" si="162"/>
        <v>193</v>
      </c>
      <c r="AB853" t="str">
        <f>LOOKUP(Z853,'Info Sheet'!$L$2:$L$3,'Info Sheet'!$J$2:$J$3)</f>
        <v>Non-Rainy</v>
      </c>
      <c r="AC853">
        <f>IF(AB853='Info Sheet'!$J$3,'Info Sheet'!$M$3,'Info Sheet'!$M$2)</f>
        <v>1</v>
      </c>
      <c r="AD853">
        <f>ROUNDDOWN(IF((AA853*AC853)&gt;'Info Sheet'!$B$21,'Info Sheet'!$B$21,(AA853*AC853)),0)</f>
        <v>188</v>
      </c>
      <c r="AE853">
        <f t="shared" si="157"/>
        <v>4295.8</v>
      </c>
      <c r="AF853">
        <f t="shared" si="158"/>
        <v>3335.8</v>
      </c>
      <c r="AK853" s="44">
        <v>800</v>
      </c>
      <c r="AL853" s="51">
        <v>0.97229891000000002</v>
      </c>
      <c r="AM853" s="32">
        <f t="shared" si="163"/>
        <v>198</v>
      </c>
      <c r="AN853" t="str">
        <f>LOOKUP(AL853,'Info Sheet'!$L$2:$L$3,'Info Sheet'!$J$2:$J$3)</f>
        <v>Non-Rainy</v>
      </c>
      <c r="AO853">
        <f>IF(AN853='Info Sheet'!$J$3,'Info Sheet'!$M$3,'Info Sheet'!$M$2)</f>
        <v>1</v>
      </c>
      <c r="AP853">
        <f>ROUNDDOWN(IF((AM853*AO853)&gt;'Info Sheet'!$B$21,'Info Sheet'!$B$21,(AM853*AO853)),0)</f>
        <v>188</v>
      </c>
      <c r="AQ853">
        <f t="shared" si="159"/>
        <v>4295.8</v>
      </c>
      <c r="AR853">
        <f t="shared" si="160"/>
        <v>3335.8</v>
      </c>
    </row>
    <row r="854" spans="1:44">
      <c r="A854" s="44">
        <v>801</v>
      </c>
      <c r="B854" s="32">
        <v>0.7140898853550216</v>
      </c>
      <c r="C854" s="32">
        <f t="shared" si="161"/>
        <v>165</v>
      </c>
      <c r="D854" t="str">
        <f>LOOKUP(B854,'Info Sheet'!$L$2:$L$3,'Info Sheet'!$J$2:$J$3)</f>
        <v>Non-Rainy</v>
      </c>
      <c r="E854">
        <f>IF(D854='Info Sheet'!$J$3,'Info Sheet'!$M$3,'Info Sheet'!$M$2)</f>
        <v>1</v>
      </c>
      <c r="F854">
        <f>ROUNDDOWN(IF((C854*E854)&gt;'Info Sheet'!$B$21,'Info Sheet'!$B$21,(C854*E854)),0)</f>
        <v>165</v>
      </c>
      <c r="G854">
        <f t="shared" si="164"/>
        <v>3770.2500000000005</v>
      </c>
      <c r="H854">
        <f t="shared" si="153"/>
        <v>2810.2500000000005</v>
      </c>
      <c r="M854" s="44">
        <v>801</v>
      </c>
      <c r="N854" s="32">
        <v>0.10306904306835507</v>
      </c>
      <c r="O854" s="32">
        <f t="shared" si="154"/>
        <v>150</v>
      </c>
      <c r="P854" t="str">
        <f>LOOKUP(N854,'Info Sheet'!$L$2:$L$3,'Info Sheet'!$J$2:$J$3)</f>
        <v>Rainy, p</v>
      </c>
      <c r="Q854">
        <f>IF(P854='Info Sheet'!$J$3,'Info Sheet'!$M$3,'Info Sheet'!$M$2)</f>
        <v>0.7</v>
      </c>
      <c r="R854">
        <f>ROUNDDOWN(IF((O854*Q854)&gt;'Info Sheet'!$B$21,'Info Sheet'!$B$21,(O854*Q854)),0)</f>
        <v>105</v>
      </c>
      <c r="S854">
        <f t="shared" si="155"/>
        <v>2399.25</v>
      </c>
      <c r="T854">
        <f t="shared" si="156"/>
        <v>1439.25</v>
      </c>
      <c r="Y854" s="44">
        <v>801</v>
      </c>
      <c r="Z854" s="32">
        <v>0.67916929839201723</v>
      </c>
      <c r="AA854" s="32">
        <f t="shared" si="162"/>
        <v>194</v>
      </c>
      <c r="AB854" t="str">
        <f>LOOKUP(Z854,'Info Sheet'!$L$2:$L$3,'Info Sheet'!$J$2:$J$3)</f>
        <v>Non-Rainy</v>
      </c>
      <c r="AC854">
        <f>IF(AB854='Info Sheet'!$J$3,'Info Sheet'!$M$3,'Info Sheet'!$M$2)</f>
        <v>1</v>
      </c>
      <c r="AD854">
        <f>ROUNDDOWN(IF((AA854*AC854)&gt;'Info Sheet'!$B$21,'Info Sheet'!$B$21,(AA854*AC854)),0)</f>
        <v>188</v>
      </c>
      <c r="AE854">
        <f t="shared" si="157"/>
        <v>4295.8</v>
      </c>
      <c r="AF854">
        <f t="shared" si="158"/>
        <v>3335.8</v>
      </c>
      <c r="AK854" s="44">
        <v>801</v>
      </c>
      <c r="AL854" s="51">
        <v>2.8873469999999998E-2</v>
      </c>
      <c r="AM854" s="32">
        <f t="shared" si="163"/>
        <v>135</v>
      </c>
      <c r="AN854" t="str">
        <f>LOOKUP(AL854,'Info Sheet'!$L$2:$L$3,'Info Sheet'!$J$2:$J$3)</f>
        <v>Rainy, p</v>
      </c>
      <c r="AO854">
        <f>IF(AN854='Info Sheet'!$J$3,'Info Sheet'!$M$3,'Info Sheet'!$M$2)</f>
        <v>0.7</v>
      </c>
      <c r="AP854">
        <f>ROUNDDOWN(IF((AM854*AO854)&gt;'Info Sheet'!$B$21,'Info Sheet'!$B$21,(AM854*AO854)),0)</f>
        <v>94</v>
      </c>
      <c r="AQ854">
        <f t="shared" si="159"/>
        <v>2147.9</v>
      </c>
      <c r="AR854">
        <f t="shared" si="160"/>
        <v>1187.9000000000001</v>
      </c>
    </row>
    <row r="855" spans="1:44">
      <c r="A855" s="44">
        <v>802</v>
      </c>
      <c r="B855" s="32">
        <v>0.29847712237263602</v>
      </c>
      <c r="C855" s="32">
        <f t="shared" si="161"/>
        <v>147</v>
      </c>
      <c r="D855" t="str">
        <f>LOOKUP(B855,'Info Sheet'!$L$2:$L$3,'Info Sheet'!$J$2:$J$3)</f>
        <v>Rainy, p</v>
      </c>
      <c r="E855">
        <f>IF(D855='Info Sheet'!$J$3,'Info Sheet'!$M$3,'Info Sheet'!$M$2)</f>
        <v>0.7</v>
      </c>
      <c r="F855">
        <f>ROUNDDOWN(IF((C855*E855)&gt;'Info Sheet'!$B$21,'Info Sheet'!$B$21,(C855*E855)),0)</f>
        <v>102</v>
      </c>
      <c r="G855">
        <f t="shared" si="164"/>
        <v>2330.7000000000003</v>
      </c>
      <c r="H855">
        <f t="shared" si="153"/>
        <v>1370.7000000000003</v>
      </c>
      <c r="M855" s="44">
        <v>802</v>
      </c>
      <c r="N855" s="32">
        <v>0.94360382185710046</v>
      </c>
      <c r="O855" s="32">
        <f t="shared" si="154"/>
        <v>197</v>
      </c>
      <c r="P855" t="str">
        <f>LOOKUP(N855,'Info Sheet'!$L$2:$L$3,'Info Sheet'!$J$2:$J$3)</f>
        <v>Non-Rainy</v>
      </c>
      <c r="Q855">
        <f>IF(P855='Info Sheet'!$J$3,'Info Sheet'!$M$3,'Info Sheet'!$M$2)</f>
        <v>1</v>
      </c>
      <c r="R855">
        <f>ROUNDDOWN(IF((O855*Q855)&gt;'Info Sheet'!$B$21,'Info Sheet'!$B$21,(O855*Q855)),0)</f>
        <v>188</v>
      </c>
      <c r="S855">
        <f t="shared" si="155"/>
        <v>4295.8</v>
      </c>
      <c r="T855">
        <f t="shared" si="156"/>
        <v>3335.8</v>
      </c>
      <c r="Y855" s="44">
        <v>802</v>
      </c>
      <c r="Z855" s="32">
        <v>0.83927358396828866</v>
      </c>
      <c r="AA855" s="32">
        <f t="shared" si="162"/>
        <v>203</v>
      </c>
      <c r="AB855" t="str">
        <f>LOOKUP(Z855,'Info Sheet'!$L$2:$L$3,'Info Sheet'!$J$2:$J$3)</f>
        <v>Non-Rainy</v>
      </c>
      <c r="AC855">
        <f>IF(AB855='Info Sheet'!$J$3,'Info Sheet'!$M$3,'Info Sheet'!$M$2)</f>
        <v>1</v>
      </c>
      <c r="AD855">
        <f>ROUNDDOWN(IF((AA855*AC855)&gt;'Info Sheet'!$B$21,'Info Sheet'!$B$21,(AA855*AC855)),0)</f>
        <v>188</v>
      </c>
      <c r="AE855">
        <f t="shared" si="157"/>
        <v>4295.8</v>
      </c>
      <c r="AF855">
        <f t="shared" si="158"/>
        <v>3335.8</v>
      </c>
      <c r="AK855" s="44">
        <v>802</v>
      </c>
      <c r="AL855" s="51">
        <v>0.56647135999999998</v>
      </c>
      <c r="AM855" s="32">
        <f t="shared" si="163"/>
        <v>169</v>
      </c>
      <c r="AN855" t="str">
        <f>LOOKUP(AL855,'Info Sheet'!$L$2:$L$3,'Info Sheet'!$J$2:$J$3)</f>
        <v>Non-Rainy</v>
      </c>
      <c r="AO855">
        <f>IF(AN855='Info Sheet'!$J$3,'Info Sheet'!$M$3,'Info Sheet'!$M$2)</f>
        <v>1</v>
      </c>
      <c r="AP855">
        <f>ROUNDDOWN(IF((AM855*AO855)&gt;'Info Sheet'!$B$21,'Info Sheet'!$B$21,(AM855*AO855)),0)</f>
        <v>169</v>
      </c>
      <c r="AQ855">
        <f t="shared" si="159"/>
        <v>3861.65</v>
      </c>
      <c r="AR855">
        <f t="shared" si="160"/>
        <v>2901.65</v>
      </c>
    </row>
    <row r="856" spans="1:44">
      <c r="A856" s="44">
        <v>803</v>
      </c>
      <c r="B856" s="32">
        <v>0.40647279727930019</v>
      </c>
      <c r="C856" s="32">
        <f t="shared" si="161"/>
        <v>152</v>
      </c>
      <c r="D856" t="str">
        <f>LOOKUP(B856,'Info Sheet'!$L$2:$L$3,'Info Sheet'!$J$2:$J$3)</f>
        <v>Non-Rainy</v>
      </c>
      <c r="E856">
        <f>IF(D856='Info Sheet'!$J$3,'Info Sheet'!$M$3,'Info Sheet'!$M$2)</f>
        <v>1</v>
      </c>
      <c r="F856">
        <f>ROUNDDOWN(IF((C856*E856)&gt;'Info Sheet'!$B$21,'Info Sheet'!$B$21,(C856*E856)),0)</f>
        <v>152</v>
      </c>
      <c r="G856">
        <f t="shared" si="164"/>
        <v>3473.2000000000003</v>
      </c>
      <c r="H856">
        <f t="shared" si="153"/>
        <v>2513.2000000000003</v>
      </c>
      <c r="M856" s="44">
        <v>803</v>
      </c>
      <c r="N856" s="32">
        <v>0.83957828196361584</v>
      </c>
      <c r="O856" s="32">
        <f t="shared" si="154"/>
        <v>187</v>
      </c>
      <c r="P856" t="str">
        <f>LOOKUP(N856,'Info Sheet'!$L$2:$L$3,'Info Sheet'!$J$2:$J$3)</f>
        <v>Non-Rainy</v>
      </c>
      <c r="Q856">
        <f>IF(P856='Info Sheet'!$J$3,'Info Sheet'!$M$3,'Info Sheet'!$M$2)</f>
        <v>1</v>
      </c>
      <c r="R856">
        <f>ROUNDDOWN(IF((O856*Q856)&gt;'Info Sheet'!$B$21,'Info Sheet'!$B$21,(O856*Q856)),0)</f>
        <v>187</v>
      </c>
      <c r="S856">
        <f t="shared" si="155"/>
        <v>4272.95</v>
      </c>
      <c r="T856">
        <f t="shared" si="156"/>
        <v>3312.95</v>
      </c>
      <c r="Y856" s="44">
        <v>803</v>
      </c>
      <c r="Z856" s="32">
        <v>0.378127374173578</v>
      </c>
      <c r="AA856" s="32">
        <f t="shared" si="162"/>
        <v>180</v>
      </c>
      <c r="AB856" t="str">
        <f>LOOKUP(Z856,'Info Sheet'!$L$2:$L$3,'Info Sheet'!$J$2:$J$3)</f>
        <v>Rainy, p</v>
      </c>
      <c r="AC856">
        <f>IF(AB856='Info Sheet'!$J$3,'Info Sheet'!$M$3,'Info Sheet'!$M$2)</f>
        <v>0.7</v>
      </c>
      <c r="AD856">
        <f>ROUNDDOWN(IF((AA856*AC856)&gt;'Info Sheet'!$B$21,'Info Sheet'!$B$21,(AA856*AC856)),0)</f>
        <v>126</v>
      </c>
      <c r="AE856">
        <f t="shared" si="157"/>
        <v>2879.1000000000004</v>
      </c>
      <c r="AF856">
        <f t="shared" si="158"/>
        <v>1919.1000000000004</v>
      </c>
      <c r="AK856" s="44">
        <v>803</v>
      </c>
      <c r="AL856" s="51">
        <v>3.7053530000000001E-2</v>
      </c>
      <c r="AM856" s="32">
        <f t="shared" si="163"/>
        <v>136</v>
      </c>
      <c r="AN856" t="str">
        <f>LOOKUP(AL856,'Info Sheet'!$L$2:$L$3,'Info Sheet'!$J$2:$J$3)</f>
        <v>Rainy, p</v>
      </c>
      <c r="AO856">
        <f>IF(AN856='Info Sheet'!$J$3,'Info Sheet'!$M$3,'Info Sheet'!$M$2)</f>
        <v>0.7</v>
      </c>
      <c r="AP856">
        <f>ROUNDDOWN(IF((AM856*AO856)&gt;'Info Sheet'!$B$21,'Info Sheet'!$B$21,(AM856*AO856)),0)</f>
        <v>95</v>
      </c>
      <c r="AQ856">
        <f t="shared" si="159"/>
        <v>2170.75</v>
      </c>
      <c r="AR856">
        <f t="shared" si="160"/>
        <v>1210.75</v>
      </c>
    </row>
    <row r="857" spans="1:44">
      <c r="A857" s="44">
        <v>804</v>
      </c>
      <c r="B857" s="32">
        <v>8.6871977156379732E-2</v>
      </c>
      <c r="C857" s="32">
        <f t="shared" si="161"/>
        <v>134</v>
      </c>
      <c r="D857" t="str">
        <f>LOOKUP(B857,'Info Sheet'!$L$2:$L$3,'Info Sheet'!$J$2:$J$3)</f>
        <v>Rainy, p</v>
      </c>
      <c r="E857">
        <f>IF(D857='Info Sheet'!$J$3,'Info Sheet'!$M$3,'Info Sheet'!$M$2)</f>
        <v>0.7</v>
      </c>
      <c r="F857">
        <f>ROUNDDOWN(IF((C857*E857)&gt;'Info Sheet'!$B$21,'Info Sheet'!$B$21,(C857*E857)),0)</f>
        <v>93</v>
      </c>
      <c r="G857">
        <f t="shared" si="164"/>
        <v>2125.0500000000002</v>
      </c>
      <c r="H857">
        <f t="shared" si="153"/>
        <v>1165.0500000000002</v>
      </c>
      <c r="M857" s="44">
        <v>804</v>
      </c>
      <c r="N857" s="32">
        <v>0.44695508329934719</v>
      </c>
      <c r="O857" s="32">
        <f t="shared" si="154"/>
        <v>168</v>
      </c>
      <c r="P857" t="str">
        <f>LOOKUP(N857,'Info Sheet'!$L$2:$L$3,'Info Sheet'!$J$2:$J$3)</f>
        <v>Non-Rainy</v>
      </c>
      <c r="Q857">
        <f>IF(P857='Info Sheet'!$J$3,'Info Sheet'!$M$3,'Info Sheet'!$M$2)</f>
        <v>1</v>
      </c>
      <c r="R857">
        <f>ROUNDDOWN(IF((O857*Q857)&gt;'Info Sheet'!$B$21,'Info Sheet'!$B$21,(O857*Q857)),0)</f>
        <v>168</v>
      </c>
      <c r="S857">
        <f t="shared" si="155"/>
        <v>3838.8</v>
      </c>
      <c r="T857">
        <f t="shared" si="156"/>
        <v>2878.8</v>
      </c>
      <c r="Y857" s="44">
        <v>804</v>
      </c>
      <c r="Z857" s="32">
        <v>0.51755895533798457</v>
      </c>
      <c r="AA857" s="32">
        <f t="shared" si="162"/>
        <v>187</v>
      </c>
      <c r="AB857" t="str">
        <f>LOOKUP(Z857,'Info Sheet'!$L$2:$L$3,'Info Sheet'!$J$2:$J$3)</f>
        <v>Non-Rainy</v>
      </c>
      <c r="AC857">
        <f>IF(AB857='Info Sheet'!$J$3,'Info Sheet'!$M$3,'Info Sheet'!$M$2)</f>
        <v>1</v>
      </c>
      <c r="AD857">
        <f>ROUNDDOWN(IF((AA857*AC857)&gt;'Info Sheet'!$B$21,'Info Sheet'!$B$21,(AA857*AC857)),0)</f>
        <v>187</v>
      </c>
      <c r="AE857">
        <f t="shared" si="157"/>
        <v>4272.95</v>
      </c>
      <c r="AF857">
        <f t="shared" si="158"/>
        <v>3312.95</v>
      </c>
      <c r="AK857" s="44">
        <v>804</v>
      </c>
      <c r="AL857" s="51">
        <v>0.99543493000000005</v>
      </c>
      <c r="AM857" s="32">
        <f t="shared" si="163"/>
        <v>209</v>
      </c>
      <c r="AN857" t="str">
        <f>LOOKUP(AL857,'Info Sheet'!$L$2:$L$3,'Info Sheet'!$J$2:$J$3)</f>
        <v>Non-Rainy</v>
      </c>
      <c r="AO857">
        <f>IF(AN857='Info Sheet'!$J$3,'Info Sheet'!$M$3,'Info Sheet'!$M$2)</f>
        <v>1</v>
      </c>
      <c r="AP857">
        <f>ROUNDDOWN(IF((AM857*AO857)&gt;'Info Sheet'!$B$21,'Info Sheet'!$B$21,(AM857*AO857)),0)</f>
        <v>188</v>
      </c>
      <c r="AQ857">
        <f t="shared" si="159"/>
        <v>4295.8</v>
      </c>
      <c r="AR857">
        <f t="shared" si="160"/>
        <v>3335.8</v>
      </c>
    </row>
    <row r="858" spans="1:44">
      <c r="A858" s="44">
        <v>805</v>
      </c>
      <c r="B858" s="32">
        <v>0.18599841156655694</v>
      </c>
      <c r="C858" s="32">
        <f t="shared" si="161"/>
        <v>141</v>
      </c>
      <c r="D858" t="str">
        <f>LOOKUP(B858,'Info Sheet'!$L$2:$L$3,'Info Sheet'!$J$2:$J$3)</f>
        <v>Rainy, p</v>
      </c>
      <c r="E858">
        <f>IF(D858='Info Sheet'!$J$3,'Info Sheet'!$M$3,'Info Sheet'!$M$2)</f>
        <v>0.7</v>
      </c>
      <c r="F858">
        <f>ROUNDDOWN(IF((C858*E858)&gt;'Info Sheet'!$B$21,'Info Sheet'!$B$21,(C858*E858)),0)</f>
        <v>98</v>
      </c>
      <c r="G858">
        <f t="shared" si="164"/>
        <v>2239.3000000000002</v>
      </c>
      <c r="H858">
        <f t="shared" si="153"/>
        <v>1279.3000000000002</v>
      </c>
      <c r="M858" s="44">
        <v>805</v>
      </c>
      <c r="N858" s="32">
        <v>0.5084964723974118</v>
      </c>
      <c r="O858" s="32">
        <f t="shared" si="154"/>
        <v>171</v>
      </c>
      <c r="P858" t="str">
        <f>LOOKUP(N858,'Info Sheet'!$L$2:$L$3,'Info Sheet'!$J$2:$J$3)</f>
        <v>Non-Rainy</v>
      </c>
      <c r="Q858">
        <f>IF(P858='Info Sheet'!$J$3,'Info Sheet'!$M$3,'Info Sheet'!$M$2)</f>
        <v>1</v>
      </c>
      <c r="R858">
        <f>ROUNDDOWN(IF((O858*Q858)&gt;'Info Sheet'!$B$21,'Info Sheet'!$B$21,(O858*Q858)),0)</f>
        <v>171</v>
      </c>
      <c r="S858">
        <f t="shared" si="155"/>
        <v>3907.3500000000004</v>
      </c>
      <c r="T858">
        <f t="shared" si="156"/>
        <v>2947.3500000000004</v>
      </c>
      <c r="Y858" s="44">
        <v>805</v>
      </c>
      <c r="Z858" s="32">
        <v>0.60400060709413772</v>
      </c>
      <c r="AA858" s="32">
        <f t="shared" si="162"/>
        <v>191</v>
      </c>
      <c r="AB858" t="str">
        <f>LOOKUP(Z858,'Info Sheet'!$L$2:$L$3,'Info Sheet'!$J$2:$J$3)</f>
        <v>Non-Rainy</v>
      </c>
      <c r="AC858">
        <f>IF(AB858='Info Sheet'!$J$3,'Info Sheet'!$M$3,'Info Sheet'!$M$2)</f>
        <v>1</v>
      </c>
      <c r="AD858">
        <f>ROUNDDOWN(IF((AA858*AC858)&gt;'Info Sheet'!$B$21,'Info Sheet'!$B$21,(AA858*AC858)),0)</f>
        <v>188</v>
      </c>
      <c r="AE858">
        <f t="shared" si="157"/>
        <v>4295.8</v>
      </c>
      <c r="AF858">
        <f t="shared" si="158"/>
        <v>3335.8</v>
      </c>
      <c r="AK858" s="44">
        <v>805</v>
      </c>
      <c r="AL858" s="51">
        <v>9.9487290000000006E-2</v>
      </c>
      <c r="AM858" s="32">
        <f t="shared" si="163"/>
        <v>145</v>
      </c>
      <c r="AN858" t="str">
        <f>LOOKUP(AL858,'Info Sheet'!$L$2:$L$3,'Info Sheet'!$J$2:$J$3)</f>
        <v>Rainy, p</v>
      </c>
      <c r="AO858">
        <f>IF(AN858='Info Sheet'!$J$3,'Info Sheet'!$M$3,'Info Sheet'!$M$2)</f>
        <v>0.7</v>
      </c>
      <c r="AP858">
        <f>ROUNDDOWN(IF((AM858*AO858)&gt;'Info Sheet'!$B$21,'Info Sheet'!$B$21,(AM858*AO858)),0)</f>
        <v>101</v>
      </c>
      <c r="AQ858">
        <f t="shared" si="159"/>
        <v>2307.8500000000004</v>
      </c>
      <c r="AR858">
        <f t="shared" si="160"/>
        <v>1347.8500000000004</v>
      </c>
    </row>
    <row r="859" spans="1:44">
      <c r="A859" s="44">
        <v>806</v>
      </c>
      <c r="B859" s="32">
        <v>7.897016423463521E-2</v>
      </c>
      <c r="C859" s="32">
        <f t="shared" si="161"/>
        <v>133</v>
      </c>
      <c r="D859" t="str">
        <f>LOOKUP(B859,'Info Sheet'!$L$2:$L$3,'Info Sheet'!$J$2:$J$3)</f>
        <v>Rainy, p</v>
      </c>
      <c r="E859">
        <f>IF(D859='Info Sheet'!$J$3,'Info Sheet'!$M$3,'Info Sheet'!$M$2)</f>
        <v>0.7</v>
      </c>
      <c r="F859">
        <f>ROUNDDOWN(IF((C859*E859)&gt;'Info Sheet'!$B$21,'Info Sheet'!$B$21,(C859*E859)),0)</f>
        <v>93</v>
      </c>
      <c r="G859">
        <f t="shared" si="164"/>
        <v>2125.0500000000002</v>
      </c>
      <c r="H859">
        <f t="shared" si="153"/>
        <v>1165.0500000000002</v>
      </c>
      <c r="M859" s="44">
        <v>806</v>
      </c>
      <c r="N859" s="32">
        <v>0.34705634284941711</v>
      </c>
      <c r="O859" s="32">
        <f t="shared" si="154"/>
        <v>164</v>
      </c>
      <c r="P859" t="str">
        <f>LOOKUP(N859,'Info Sheet'!$L$2:$L$3,'Info Sheet'!$J$2:$J$3)</f>
        <v>Rainy, p</v>
      </c>
      <c r="Q859">
        <f>IF(P859='Info Sheet'!$J$3,'Info Sheet'!$M$3,'Info Sheet'!$M$2)</f>
        <v>0.7</v>
      </c>
      <c r="R859">
        <f>ROUNDDOWN(IF((O859*Q859)&gt;'Info Sheet'!$B$21,'Info Sheet'!$B$21,(O859*Q859)),0)</f>
        <v>114</v>
      </c>
      <c r="S859">
        <f t="shared" si="155"/>
        <v>2604.9</v>
      </c>
      <c r="T859">
        <f t="shared" si="156"/>
        <v>1644.9</v>
      </c>
      <c r="Y859" s="44">
        <v>806</v>
      </c>
      <c r="Z859" s="32">
        <v>0.21456250775126384</v>
      </c>
      <c r="AA859" s="32">
        <f t="shared" si="162"/>
        <v>172</v>
      </c>
      <c r="AB859" t="str">
        <f>LOOKUP(Z859,'Info Sheet'!$L$2:$L$3,'Info Sheet'!$J$2:$J$3)</f>
        <v>Rainy, p</v>
      </c>
      <c r="AC859">
        <f>IF(AB859='Info Sheet'!$J$3,'Info Sheet'!$M$3,'Info Sheet'!$M$2)</f>
        <v>0.7</v>
      </c>
      <c r="AD859">
        <f>ROUNDDOWN(IF((AA859*AC859)&gt;'Info Sheet'!$B$21,'Info Sheet'!$B$21,(AA859*AC859)),0)</f>
        <v>120</v>
      </c>
      <c r="AE859">
        <f t="shared" si="157"/>
        <v>2742</v>
      </c>
      <c r="AF859">
        <f t="shared" si="158"/>
        <v>1782</v>
      </c>
      <c r="AK859" s="44">
        <v>806</v>
      </c>
      <c r="AL859" s="51">
        <v>0.41734843999999999</v>
      </c>
      <c r="AM859" s="32">
        <f t="shared" si="163"/>
        <v>162</v>
      </c>
      <c r="AN859" t="str">
        <f>LOOKUP(AL859,'Info Sheet'!$L$2:$L$3,'Info Sheet'!$J$2:$J$3)</f>
        <v>Non-Rainy</v>
      </c>
      <c r="AO859">
        <f>IF(AN859='Info Sheet'!$J$3,'Info Sheet'!$M$3,'Info Sheet'!$M$2)</f>
        <v>1</v>
      </c>
      <c r="AP859">
        <f>ROUNDDOWN(IF((AM859*AO859)&gt;'Info Sheet'!$B$21,'Info Sheet'!$B$21,(AM859*AO859)),0)</f>
        <v>162</v>
      </c>
      <c r="AQ859">
        <f t="shared" si="159"/>
        <v>3701.7000000000003</v>
      </c>
      <c r="AR859">
        <f t="shared" si="160"/>
        <v>2741.7000000000003</v>
      </c>
    </row>
    <row r="860" spans="1:44">
      <c r="A860" s="44">
        <v>807</v>
      </c>
      <c r="B860" s="32">
        <v>0.97552800467083256</v>
      </c>
      <c r="C860" s="32">
        <f t="shared" si="161"/>
        <v>187</v>
      </c>
      <c r="D860" t="str">
        <f>LOOKUP(B860,'Info Sheet'!$L$2:$L$3,'Info Sheet'!$J$2:$J$3)</f>
        <v>Non-Rainy</v>
      </c>
      <c r="E860">
        <f>IF(D860='Info Sheet'!$J$3,'Info Sheet'!$M$3,'Info Sheet'!$M$2)</f>
        <v>1</v>
      </c>
      <c r="F860">
        <f>ROUNDDOWN(IF((C860*E860)&gt;'Info Sheet'!$B$21,'Info Sheet'!$B$21,(C860*E860)),0)</f>
        <v>187</v>
      </c>
      <c r="G860">
        <f t="shared" si="164"/>
        <v>4272.95</v>
      </c>
      <c r="H860">
        <f t="shared" si="153"/>
        <v>3312.95</v>
      </c>
      <c r="M860" s="44">
        <v>807</v>
      </c>
      <c r="N860" s="32">
        <v>0.66050828388866811</v>
      </c>
      <c r="O860" s="32">
        <f t="shared" si="154"/>
        <v>178</v>
      </c>
      <c r="P860" t="str">
        <f>LOOKUP(N860,'Info Sheet'!$L$2:$L$3,'Info Sheet'!$J$2:$J$3)</f>
        <v>Non-Rainy</v>
      </c>
      <c r="Q860">
        <f>IF(P860='Info Sheet'!$J$3,'Info Sheet'!$M$3,'Info Sheet'!$M$2)</f>
        <v>1</v>
      </c>
      <c r="R860">
        <f>ROUNDDOWN(IF((O860*Q860)&gt;'Info Sheet'!$B$21,'Info Sheet'!$B$21,(O860*Q860)),0)</f>
        <v>178</v>
      </c>
      <c r="S860">
        <f t="shared" si="155"/>
        <v>4067.3</v>
      </c>
      <c r="T860">
        <f t="shared" si="156"/>
        <v>3107.3</v>
      </c>
      <c r="Y860" s="44">
        <v>807</v>
      </c>
      <c r="Z860" s="32">
        <v>0.35193104168988576</v>
      </c>
      <c r="AA860" s="32">
        <f t="shared" si="162"/>
        <v>179</v>
      </c>
      <c r="AB860" t="str">
        <f>LOOKUP(Z860,'Info Sheet'!$L$2:$L$3,'Info Sheet'!$J$2:$J$3)</f>
        <v>Rainy, p</v>
      </c>
      <c r="AC860">
        <f>IF(AB860='Info Sheet'!$J$3,'Info Sheet'!$M$3,'Info Sheet'!$M$2)</f>
        <v>0.7</v>
      </c>
      <c r="AD860">
        <f>ROUNDDOWN(IF((AA860*AC860)&gt;'Info Sheet'!$B$21,'Info Sheet'!$B$21,(AA860*AC860)),0)</f>
        <v>125</v>
      </c>
      <c r="AE860">
        <f t="shared" si="157"/>
        <v>2856.25</v>
      </c>
      <c r="AF860">
        <f t="shared" si="158"/>
        <v>1896.25</v>
      </c>
      <c r="AK860" s="44">
        <v>807</v>
      </c>
      <c r="AL860" s="51">
        <v>0.14434217999999999</v>
      </c>
      <c r="AM860" s="32">
        <f t="shared" si="163"/>
        <v>148</v>
      </c>
      <c r="AN860" t="str">
        <f>LOOKUP(AL860,'Info Sheet'!$L$2:$L$3,'Info Sheet'!$J$2:$J$3)</f>
        <v>Rainy, p</v>
      </c>
      <c r="AO860">
        <f>IF(AN860='Info Sheet'!$J$3,'Info Sheet'!$M$3,'Info Sheet'!$M$2)</f>
        <v>0.7</v>
      </c>
      <c r="AP860">
        <f>ROUNDDOWN(IF((AM860*AO860)&gt;'Info Sheet'!$B$21,'Info Sheet'!$B$21,(AM860*AO860)),0)</f>
        <v>103</v>
      </c>
      <c r="AQ860">
        <f t="shared" si="159"/>
        <v>2353.5500000000002</v>
      </c>
      <c r="AR860">
        <f t="shared" si="160"/>
        <v>1393.5500000000002</v>
      </c>
    </row>
    <row r="861" spans="1:44">
      <c r="A861" s="44">
        <v>808</v>
      </c>
      <c r="B861" s="32">
        <v>0.49144911388837043</v>
      </c>
      <c r="C861" s="32">
        <f t="shared" si="161"/>
        <v>155</v>
      </c>
      <c r="D861" t="str">
        <f>LOOKUP(B861,'Info Sheet'!$L$2:$L$3,'Info Sheet'!$J$2:$J$3)</f>
        <v>Non-Rainy</v>
      </c>
      <c r="E861">
        <f>IF(D861='Info Sheet'!$J$3,'Info Sheet'!$M$3,'Info Sheet'!$M$2)</f>
        <v>1</v>
      </c>
      <c r="F861">
        <f>ROUNDDOWN(IF((C861*E861)&gt;'Info Sheet'!$B$21,'Info Sheet'!$B$21,(C861*E861)),0)</f>
        <v>155</v>
      </c>
      <c r="G861">
        <f t="shared" si="164"/>
        <v>3541.75</v>
      </c>
      <c r="H861">
        <f t="shared" si="153"/>
        <v>2581.75</v>
      </c>
      <c r="M861" s="44">
        <v>808</v>
      </c>
      <c r="N861" s="32">
        <v>2.2505722431805375E-2</v>
      </c>
      <c r="O861" s="32">
        <f t="shared" si="154"/>
        <v>137</v>
      </c>
      <c r="P861" t="str">
        <f>LOOKUP(N861,'Info Sheet'!$L$2:$L$3,'Info Sheet'!$J$2:$J$3)</f>
        <v>Rainy, p</v>
      </c>
      <c r="Q861">
        <f>IF(P861='Info Sheet'!$J$3,'Info Sheet'!$M$3,'Info Sheet'!$M$2)</f>
        <v>0.7</v>
      </c>
      <c r="R861">
        <f>ROUNDDOWN(IF((O861*Q861)&gt;'Info Sheet'!$B$21,'Info Sheet'!$B$21,(O861*Q861)),0)</f>
        <v>95</v>
      </c>
      <c r="S861">
        <f t="shared" si="155"/>
        <v>2170.75</v>
      </c>
      <c r="T861">
        <f t="shared" si="156"/>
        <v>1210.75</v>
      </c>
      <c r="Y861" s="44">
        <v>808</v>
      </c>
      <c r="Z861" s="32">
        <v>0.40511712100741792</v>
      </c>
      <c r="AA861" s="32">
        <f t="shared" si="162"/>
        <v>182</v>
      </c>
      <c r="AB861" t="str">
        <f>LOOKUP(Z861,'Info Sheet'!$L$2:$L$3,'Info Sheet'!$J$2:$J$3)</f>
        <v>Non-Rainy</v>
      </c>
      <c r="AC861">
        <f>IF(AB861='Info Sheet'!$J$3,'Info Sheet'!$M$3,'Info Sheet'!$M$2)</f>
        <v>1</v>
      </c>
      <c r="AD861">
        <f>ROUNDDOWN(IF((AA861*AC861)&gt;'Info Sheet'!$B$21,'Info Sheet'!$B$21,(AA861*AC861)),0)</f>
        <v>182</v>
      </c>
      <c r="AE861">
        <f t="shared" si="157"/>
        <v>4158.7</v>
      </c>
      <c r="AF861">
        <f t="shared" si="158"/>
        <v>3198.7</v>
      </c>
      <c r="AK861" s="44">
        <v>808</v>
      </c>
      <c r="AL861" s="51">
        <v>0.75996635000000001</v>
      </c>
      <c r="AM861" s="32">
        <f t="shared" si="163"/>
        <v>178</v>
      </c>
      <c r="AN861" t="str">
        <f>LOOKUP(AL861,'Info Sheet'!$L$2:$L$3,'Info Sheet'!$J$2:$J$3)</f>
        <v>Non-Rainy</v>
      </c>
      <c r="AO861">
        <f>IF(AN861='Info Sheet'!$J$3,'Info Sheet'!$M$3,'Info Sheet'!$M$2)</f>
        <v>1</v>
      </c>
      <c r="AP861">
        <f>ROUNDDOWN(IF((AM861*AO861)&gt;'Info Sheet'!$B$21,'Info Sheet'!$B$21,(AM861*AO861)),0)</f>
        <v>178</v>
      </c>
      <c r="AQ861">
        <f t="shared" si="159"/>
        <v>4067.3</v>
      </c>
      <c r="AR861">
        <f t="shared" si="160"/>
        <v>3107.3</v>
      </c>
    </row>
    <row r="862" spans="1:44">
      <c r="A862" s="44">
        <v>809</v>
      </c>
      <c r="B862" s="32">
        <v>0.62152354784522101</v>
      </c>
      <c r="C862" s="32">
        <f t="shared" si="161"/>
        <v>160</v>
      </c>
      <c r="D862" t="str">
        <f>LOOKUP(B862,'Info Sheet'!$L$2:$L$3,'Info Sheet'!$J$2:$J$3)</f>
        <v>Non-Rainy</v>
      </c>
      <c r="E862">
        <f>IF(D862='Info Sheet'!$J$3,'Info Sheet'!$M$3,'Info Sheet'!$M$2)</f>
        <v>1</v>
      </c>
      <c r="F862">
        <f>ROUNDDOWN(IF((C862*E862)&gt;'Info Sheet'!$B$21,'Info Sheet'!$B$21,(C862*E862)),0)</f>
        <v>160</v>
      </c>
      <c r="G862">
        <f t="shared" si="164"/>
        <v>3656</v>
      </c>
      <c r="H862">
        <f t="shared" si="153"/>
        <v>2696</v>
      </c>
      <c r="M862" s="44">
        <v>809</v>
      </c>
      <c r="N862" s="32">
        <v>0.46826480086890787</v>
      </c>
      <c r="O862" s="32">
        <f t="shared" si="154"/>
        <v>169</v>
      </c>
      <c r="P862" t="str">
        <f>LOOKUP(N862,'Info Sheet'!$L$2:$L$3,'Info Sheet'!$J$2:$J$3)</f>
        <v>Non-Rainy</v>
      </c>
      <c r="Q862">
        <f>IF(P862='Info Sheet'!$J$3,'Info Sheet'!$M$3,'Info Sheet'!$M$2)</f>
        <v>1</v>
      </c>
      <c r="R862">
        <f>ROUNDDOWN(IF((O862*Q862)&gt;'Info Sheet'!$B$21,'Info Sheet'!$B$21,(O862*Q862)),0)</f>
        <v>169</v>
      </c>
      <c r="S862">
        <f t="shared" si="155"/>
        <v>3861.65</v>
      </c>
      <c r="T862">
        <f t="shared" si="156"/>
        <v>2901.65</v>
      </c>
      <c r="Y862" s="44">
        <v>809</v>
      </c>
      <c r="Z862" s="32">
        <v>0.33072186878409859</v>
      </c>
      <c r="AA862" s="32">
        <f t="shared" si="162"/>
        <v>178</v>
      </c>
      <c r="AB862" t="str">
        <f>LOOKUP(Z862,'Info Sheet'!$L$2:$L$3,'Info Sheet'!$J$2:$J$3)</f>
        <v>Rainy, p</v>
      </c>
      <c r="AC862">
        <f>IF(AB862='Info Sheet'!$J$3,'Info Sheet'!$M$3,'Info Sheet'!$M$2)</f>
        <v>0.7</v>
      </c>
      <c r="AD862">
        <f>ROUNDDOWN(IF((AA862*AC862)&gt;'Info Sheet'!$B$21,'Info Sheet'!$B$21,(AA862*AC862)),0)</f>
        <v>124</v>
      </c>
      <c r="AE862">
        <f t="shared" si="157"/>
        <v>2833.4</v>
      </c>
      <c r="AF862">
        <f t="shared" si="158"/>
        <v>1873.4</v>
      </c>
      <c r="AK862" s="44">
        <v>809</v>
      </c>
      <c r="AL862" s="51">
        <v>5.9056129999999998E-2</v>
      </c>
      <c r="AM862" s="32">
        <f t="shared" si="163"/>
        <v>140</v>
      </c>
      <c r="AN862" t="str">
        <f>LOOKUP(AL862,'Info Sheet'!$L$2:$L$3,'Info Sheet'!$J$2:$J$3)</f>
        <v>Rainy, p</v>
      </c>
      <c r="AO862">
        <f>IF(AN862='Info Sheet'!$J$3,'Info Sheet'!$M$3,'Info Sheet'!$M$2)</f>
        <v>0.7</v>
      </c>
      <c r="AP862">
        <f>ROUNDDOWN(IF((AM862*AO862)&gt;'Info Sheet'!$B$21,'Info Sheet'!$B$21,(AM862*AO862)),0)</f>
        <v>98</v>
      </c>
      <c r="AQ862">
        <f t="shared" si="159"/>
        <v>2239.3000000000002</v>
      </c>
      <c r="AR862">
        <f t="shared" si="160"/>
        <v>1279.3000000000002</v>
      </c>
    </row>
    <row r="863" spans="1:44">
      <c r="A863" s="44">
        <v>810</v>
      </c>
      <c r="B863" s="32">
        <v>0.70370049190424244</v>
      </c>
      <c r="C863" s="32">
        <f t="shared" si="161"/>
        <v>164</v>
      </c>
      <c r="D863" t="str">
        <f>LOOKUP(B863,'Info Sheet'!$L$2:$L$3,'Info Sheet'!$J$2:$J$3)</f>
        <v>Non-Rainy</v>
      </c>
      <c r="E863">
        <f>IF(D863='Info Sheet'!$J$3,'Info Sheet'!$M$3,'Info Sheet'!$M$2)</f>
        <v>1</v>
      </c>
      <c r="F863">
        <f>ROUNDDOWN(IF((C863*E863)&gt;'Info Sheet'!$B$21,'Info Sheet'!$B$21,(C863*E863)),0)</f>
        <v>164</v>
      </c>
      <c r="G863">
        <f t="shared" si="164"/>
        <v>3747.4</v>
      </c>
      <c r="H863">
        <f t="shared" si="153"/>
        <v>2787.4</v>
      </c>
      <c r="M863" s="44">
        <v>810</v>
      </c>
      <c r="N863" s="32">
        <v>0.46796015738238561</v>
      </c>
      <c r="O863" s="32">
        <f t="shared" si="154"/>
        <v>169</v>
      </c>
      <c r="P863" t="str">
        <f>LOOKUP(N863,'Info Sheet'!$L$2:$L$3,'Info Sheet'!$J$2:$J$3)</f>
        <v>Non-Rainy</v>
      </c>
      <c r="Q863">
        <f>IF(P863='Info Sheet'!$J$3,'Info Sheet'!$M$3,'Info Sheet'!$M$2)</f>
        <v>1</v>
      </c>
      <c r="R863">
        <f>ROUNDDOWN(IF((O863*Q863)&gt;'Info Sheet'!$B$21,'Info Sheet'!$B$21,(O863*Q863)),0)</f>
        <v>169</v>
      </c>
      <c r="S863">
        <f t="shared" si="155"/>
        <v>3861.65</v>
      </c>
      <c r="T863">
        <f t="shared" si="156"/>
        <v>2901.65</v>
      </c>
      <c r="Y863" s="44">
        <v>810</v>
      </c>
      <c r="Z863" s="32">
        <v>0.92004259723110426</v>
      </c>
      <c r="AA863" s="32">
        <f t="shared" si="162"/>
        <v>211</v>
      </c>
      <c r="AB863" t="str">
        <f>LOOKUP(Z863,'Info Sheet'!$L$2:$L$3,'Info Sheet'!$J$2:$J$3)</f>
        <v>Non-Rainy</v>
      </c>
      <c r="AC863">
        <f>IF(AB863='Info Sheet'!$J$3,'Info Sheet'!$M$3,'Info Sheet'!$M$2)</f>
        <v>1</v>
      </c>
      <c r="AD863">
        <f>ROUNDDOWN(IF((AA863*AC863)&gt;'Info Sheet'!$B$21,'Info Sheet'!$B$21,(AA863*AC863)),0)</f>
        <v>188</v>
      </c>
      <c r="AE863">
        <f t="shared" si="157"/>
        <v>4295.8</v>
      </c>
      <c r="AF863">
        <f t="shared" si="158"/>
        <v>3335.8</v>
      </c>
      <c r="AK863" s="44">
        <v>810</v>
      </c>
      <c r="AL863" s="51">
        <v>0.14936195999999999</v>
      </c>
      <c r="AM863" s="32">
        <f t="shared" si="163"/>
        <v>149</v>
      </c>
      <c r="AN863" t="str">
        <f>LOOKUP(AL863,'Info Sheet'!$L$2:$L$3,'Info Sheet'!$J$2:$J$3)</f>
        <v>Rainy, p</v>
      </c>
      <c r="AO863">
        <f>IF(AN863='Info Sheet'!$J$3,'Info Sheet'!$M$3,'Info Sheet'!$M$2)</f>
        <v>0.7</v>
      </c>
      <c r="AP863">
        <f>ROUNDDOWN(IF((AM863*AO863)&gt;'Info Sheet'!$B$21,'Info Sheet'!$B$21,(AM863*AO863)),0)</f>
        <v>104</v>
      </c>
      <c r="AQ863">
        <f t="shared" si="159"/>
        <v>2376.4</v>
      </c>
      <c r="AR863">
        <f t="shared" si="160"/>
        <v>1416.4</v>
      </c>
    </row>
    <row r="864" spans="1:44">
      <c r="A864" s="44">
        <v>811</v>
      </c>
      <c r="B864" s="32">
        <v>2.3490282987653766E-2</v>
      </c>
      <c r="C864" s="32">
        <f t="shared" si="161"/>
        <v>124</v>
      </c>
      <c r="D864" t="str">
        <f>LOOKUP(B864,'Info Sheet'!$L$2:$L$3,'Info Sheet'!$J$2:$J$3)</f>
        <v>Rainy, p</v>
      </c>
      <c r="E864">
        <f>IF(D864='Info Sheet'!$J$3,'Info Sheet'!$M$3,'Info Sheet'!$M$2)</f>
        <v>0.7</v>
      </c>
      <c r="F864">
        <f>ROUNDDOWN(IF((C864*E864)&gt;'Info Sheet'!$B$21,'Info Sheet'!$B$21,(C864*E864)),0)</f>
        <v>86</v>
      </c>
      <c r="G864">
        <f t="shared" si="164"/>
        <v>1965.1000000000001</v>
      </c>
      <c r="H864">
        <f t="shared" si="153"/>
        <v>1005.1000000000001</v>
      </c>
      <c r="M864" s="44">
        <v>811</v>
      </c>
      <c r="N864" s="32">
        <v>0.25100756925083645</v>
      </c>
      <c r="O864" s="32">
        <f t="shared" si="154"/>
        <v>160</v>
      </c>
      <c r="P864" t="str">
        <f>LOOKUP(N864,'Info Sheet'!$L$2:$L$3,'Info Sheet'!$J$2:$J$3)</f>
        <v>Rainy, p</v>
      </c>
      <c r="Q864">
        <f>IF(P864='Info Sheet'!$J$3,'Info Sheet'!$M$3,'Info Sheet'!$M$2)</f>
        <v>0.7</v>
      </c>
      <c r="R864">
        <f>ROUNDDOWN(IF((O864*Q864)&gt;'Info Sheet'!$B$21,'Info Sheet'!$B$21,(O864*Q864)),0)</f>
        <v>112</v>
      </c>
      <c r="S864">
        <f t="shared" si="155"/>
        <v>2559.2000000000003</v>
      </c>
      <c r="T864">
        <f t="shared" si="156"/>
        <v>1599.2000000000003</v>
      </c>
      <c r="Y864" s="44">
        <v>811</v>
      </c>
      <c r="Z864" s="32">
        <v>0.16070639733155045</v>
      </c>
      <c r="AA864" s="32">
        <f t="shared" si="162"/>
        <v>168</v>
      </c>
      <c r="AB864" t="str">
        <f>LOOKUP(Z864,'Info Sheet'!$L$2:$L$3,'Info Sheet'!$J$2:$J$3)</f>
        <v>Rainy, p</v>
      </c>
      <c r="AC864">
        <f>IF(AB864='Info Sheet'!$J$3,'Info Sheet'!$M$3,'Info Sheet'!$M$2)</f>
        <v>0.7</v>
      </c>
      <c r="AD864">
        <f>ROUNDDOWN(IF((AA864*AC864)&gt;'Info Sheet'!$B$21,'Info Sheet'!$B$21,(AA864*AC864)),0)</f>
        <v>117</v>
      </c>
      <c r="AE864">
        <f t="shared" si="157"/>
        <v>2673.4500000000003</v>
      </c>
      <c r="AF864">
        <f t="shared" si="158"/>
        <v>1713.4500000000003</v>
      </c>
      <c r="AK864" s="44">
        <v>811</v>
      </c>
      <c r="AL864" s="51">
        <v>0.73352759000000001</v>
      </c>
      <c r="AM864" s="32">
        <f t="shared" si="163"/>
        <v>176</v>
      </c>
      <c r="AN864" t="str">
        <f>LOOKUP(AL864,'Info Sheet'!$L$2:$L$3,'Info Sheet'!$J$2:$J$3)</f>
        <v>Non-Rainy</v>
      </c>
      <c r="AO864">
        <f>IF(AN864='Info Sheet'!$J$3,'Info Sheet'!$M$3,'Info Sheet'!$M$2)</f>
        <v>1</v>
      </c>
      <c r="AP864">
        <f>ROUNDDOWN(IF((AM864*AO864)&gt;'Info Sheet'!$B$21,'Info Sheet'!$B$21,(AM864*AO864)),0)</f>
        <v>176</v>
      </c>
      <c r="AQ864">
        <f t="shared" si="159"/>
        <v>4021.6000000000004</v>
      </c>
      <c r="AR864">
        <f t="shared" si="160"/>
        <v>3061.6000000000004</v>
      </c>
    </row>
    <row r="865" spans="1:44">
      <c r="A865" s="44">
        <v>812</v>
      </c>
      <c r="B865" s="32">
        <v>0.73308575553175892</v>
      </c>
      <c r="C865" s="32">
        <f t="shared" si="161"/>
        <v>165</v>
      </c>
      <c r="D865" t="str">
        <f>LOOKUP(B865,'Info Sheet'!$L$2:$L$3,'Info Sheet'!$J$2:$J$3)</f>
        <v>Non-Rainy</v>
      </c>
      <c r="E865">
        <f>IF(D865='Info Sheet'!$J$3,'Info Sheet'!$M$3,'Info Sheet'!$M$2)</f>
        <v>1</v>
      </c>
      <c r="F865">
        <f>ROUNDDOWN(IF((C865*E865)&gt;'Info Sheet'!$B$21,'Info Sheet'!$B$21,(C865*E865)),0)</f>
        <v>165</v>
      </c>
      <c r="G865">
        <f t="shared" si="164"/>
        <v>3770.2500000000005</v>
      </c>
      <c r="H865">
        <f t="shared" si="153"/>
        <v>2810.2500000000005</v>
      </c>
      <c r="M865" s="44">
        <v>812</v>
      </c>
      <c r="N865" s="32">
        <v>0.97733470432357139</v>
      </c>
      <c r="O865" s="32">
        <f t="shared" si="154"/>
        <v>204</v>
      </c>
      <c r="P865" t="str">
        <f>LOOKUP(N865,'Info Sheet'!$L$2:$L$3,'Info Sheet'!$J$2:$J$3)</f>
        <v>Non-Rainy</v>
      </c>
      <c r="Q865">
        <f>IF(P865='Info Sheet'!$J$3,'Info Sheet'!$M$3,'Info Sheet'!$M$2)</f>
        <v>1</v>
      </c>
      <c r="R865">
        <f>ROUNDDOWN(IF((O865*Q865)&gt;'Info Sheet'!$B$21,'Info Sheet'!$B$21,(O865*Q865)),0)</f>
        <v>188</v>
      </c>
      <c r="S865">
        <f t="shared" si="155"/>
        <v>4295.8</v>
      </c>
      <c r="T865">
        <f t="shared" si="156"/>
        <v>3335.8</v>
      </c>
      <c r="Y865" s="44">
        <v>812</v>
      </c>
      <c r="Z865" s="32">
        <v>0.43901478088976276</v>
      </c>
      <c r="AA865" s="32">
        <f t="shared" si="162"/>
        <v>183</v>
      </c>
      <c r="AB865" t="str">
        <f>LOOKUP(Z865,'Info Sheet'!$L$2:$L$3,'Info Sheet'!$J$2:$J$3)</f>
        <v>Non-Rainy</v>
      </c>
      <c r="AC865">
        <f>IF(AB865='Info Sheet'!$J$3,'Info Sheet'!$M$3,'Info Sheet'!$M$2)</f>
        <v>1</v>
      </c>
      <c r="AD865">
        <f>ROUNDDOWN(IF((AA865*AC865)&gt;'Info Sheet'!$B$21,'Info Sheet'!$B$21,(AA865*AC865)),0)</f>
        <v>183</v>
      </c>
      <c r="AE865">
        <f t="shared" si="157"/>
        <v>4181.55</v>
      </c>
      <c r="AF865">
        <f t="shared" si="158"/>
        <v>3221.55</v>
      </c>
      <c r="AK865" s="44">
        <v>812</v>
      </c>
      <c r="AL865" s="51">
        <v>0.56845535999999997</v>
      </c>
      <c r="AM865" s="32">
        <f t="shared" si="163"/>
        <v>169</v>
      </c>
      <c r="AN865" t="str">
        <f>LOOKUP(AL865,'Info Sheet'!$L$2:$L$3,'Info Sheet'!$J$2:$J$3)</f>
        <v>Non-Rainy</v>
      </c>
      <c r="AO865">
        <f>IF(AN865='Info Sheet'!$J$3,'Info Sheet'!$M$3,'Info Sheet'!$M$2)</f>
        <v>1</v>
      </c>
      <c r="AP865">
        <f>ROUNDDOWN(IF((AM865*AO865)&gt;'Info Sheet'!$B$21,'Info Sheet'!$B$21,(AM865*AO865)),0)</f>
        <v>169</v>
      </c>
      <c r="AQ865">
        <f t="shared" si="159"/>
        <v>3861.65</v>
      </c>
      <c r="AR865">
        <f t="shared" si="160"/>
        <v>2901.65</v>
      </c>
    </row>
    <row r="866" spans="1:44">
      <c r="A866" s="44">
        <v>813</v>
      </c>
      <c r="B866" s="32">
        <v>0.68504102006588008</v>
      </c>
      <c r="C866" s="32">
        <f t="shared" si="161"/>
        <v>163</v>
      </c>
      <c r="D866" t="str">
        <f>LOOKUP(B866,'Info Sheet'!$L$2:$L$3,'Info Sheet'!$J$2:$J$3)</f>
        <v>Non-Rainy</v>
      </c>
      <c r="E866">
        <f>IF(D866='Info Sheet'!$J$3,'Info Sheet'!$M$3,'Info Sheet'!$M$2)</f>
        <v>1</v>
      </c>
      <c r="F866">
        <f>ROUNDDOWN(IF((C866*E866)&gt;'Info Sheet'!$B$21,'Info Sheet'!$B$21,(C866*E866)),0)</f>
        <v>163</v>
      </c>
      <c r="G866">
        <f t="shared" si="164"/>
        <v>3724.55</v>
      </c>
      <c r="H866">
        <f t="shared" si="153"/>
        <v>2764.55</v>
      </c>
      <c r="M866" s="44">
        <v>813</v>
      </c>
      <c r="N866" s="32">
        <v>0.71248630326366291</v>
      </c>
      <c r="O866" s="32">
        <f t="shared" si="154"/>
        <v>180</v>
      </c>
      <c r="P866" t="str">
        <f>LOOKUP(N866,'Info Sheet'!$L$2:$L$3,'Info Sheet'!$J$2:$J$3)</f>
        <v>Non-Rainy</v>
      </c>
      <c r="Q866">
        <f>IF(P866='Info Sheet'!$J$3,'Info Sheet'!$M$3,'Info Sheet'!$M$2)</f>
        <v>1</v>
      </c>
      <c r="R866">
        <f>ROUNDDOWN(IF((O866*Q866)&gt;'Info Sheet'!$B$21,'Info Sheet'!$B$21,(O866*Q866)),0)</f>
        <v>180</v>
      </c>
      <c r="S866">
        <f t="shared" si="155"/>
        <v>4113</v>
      </c>
      <c r="T866">
        <f t="shared" si="156"/>
        <v>3153</v>
      </c>
      <c r="Y866" s="44">
        <v>813</v>
      </c>
      <c r="Z866" s="32">
        <v>0.75964717595219211</v>
      </c>
      <c r="AA866" s="32">
        <f t="shared" si="162"/>
        <v>198</v>
      </c>
      <c r="AB866" t="str">
        <f>LOOKUP(Z866,'Info Sheet'!$L$2:$L$3,'Info Sheet'!$J$2:$J$3)</f>
        <v>Non-Rainy</v>
      </c>
      <c r="AC866">
        <f>IF(AB866='Info Sheet'!$J$3,'Info Sheet'!$M$3,'Info Sheet'!$M$2)</f>
        <v>1</v>
      </c>
      <c r="AD866">
        <f>ROUNDDOWN(IF((AA866*AC866)&gt;'Info Sheet'!$B$21,'Info Sheet'!$B$21,(AA866*AC866)),0)</f>
        <v>188</v>
      </c>
      <c r="AE866">
        <f t="shared" si="157"/>
        <v>4295.8</v>
      </c>
      <c r="AF866">
        <f t="shared" si="158"/>
        <v>3335.8</v>
      </c>
      <c r="AK866" s="44">
        <v>813</v>
      </c>
      <c r="AL866" s="51">
        <v>5.0446499999999998E-2</v>
      </c>
      <c r="AM866" s="32">
        <f t="shared" si="163"/>
        <v>139</v>
      </c>
      <c r="AN866" t="str">
        <f>LOOKUP(AL866,'Info Sheet'!$L$2:$L$3,'Info Sheet'!$J$2:$J$3)</f>
        <v>Rainy, p</v>
      </c>
      <c r="AO866">
        <f>IF(AN866='Info Sheet'!$J$3,'Info Sheet'!$M$3,'Info Sheet'!$M$2)</f>
        <v>0.7</v>
      </c>
      <c r="AP866">
        <f>ROUNDDOWN(IF((AM866*AO866)&gt;'Info Sheet'!$B$21,'Info Sheet'!$B$21,(AM866*AO866)),0)</f>
        <v>97</v>
      </c>
      <c r="AQ866">
        <f t="shared" si="159"/>
        <v>2216.4500000000003</v>
      </c>
      <c r="AR866">
        <f t="shared" si="160"/>
        <v>1256.4500000000003</v>
      </c>
    </row>
    <row r="867" spans="1:44">
      <c r="A867" s="44">
        <v>814</v>
      </c>
      <c r="B867" s="32">
        <v>0.85757999032806675</v>
      </c>
      <c r="C867" s="32">
        <f t="shared" si="161"/>
        <v>173</v>
      </c>
      <c r="D867" t="str">
        <f>LOOKUP(B867,'Info Sheet'!$L$2:$L$3,'Info Sheet'!$J$2:$J$3)</f>
        <v>Non-Rainy</v>
      </c>
      <c r="E867">
        <f>IF(D867='Info Sheet'!$J$3,'Info Sheet'!$M$3,'Info Sheet'!$M$2)</f>
        <v>1</v>
      </c>
      <c r="F867">
        <f>ROUNDDOWN(IF((C867*E867)&gt;'Info Sheet'!$B$21,'Info Sheet'!$B$21,(C867*E867)),0)</f>
        <v>173</v>
      </c>
      <c r="G867">
        <f t="shared" si="164"/>
        <v>3953.05</v>
      </c>
      <c r="H867">
        <f t="shared" si="153"/>
        <v>2993.05</v>
      </c>
      <c r="M867" s="44">
        <v>814</v>
      </c>
      <c r="N867" s="32">
        <v>0.43858190993862367</v>
      </c>
      <c r="O867" s="32">
        <f t="shared" si="154"/>
        <v>168</v>
      </c>
      <c r="P867" t="str">
        <f>LOOKUP(N867,'Info Sheet'!$L$2:$L$3,'Info Sheet'!$J$2:$J$3)</f>
        <v>Non-Rainy</v>
      </c>
      <c r="Q867">
        <f>IF(P867='Info Sheet'!$J$3,'Info Sheet'!$M$3,'Info Sheet'!$M$2)</f>
        <v>1</v>
      </c>
      <c r="R867">
        <f>ROUNDDOWN(IF((O867*Q867)&gt;'Info Sheet'!$B$21,'Info Sheet'!$B$21,(O867*Q867)),0)</f>
        <v>168</v>
      </c>
      <c r="S867">
        <f t="shared" si="155"/>
        <v>3838.8</v>
      </c>
      <c r="T867">
        <f t="shared" si="156"/>
        <v>2878.8</v>
      </c>
      <c r="Y867" s="44">
        <v>814</v>
      </c>
      <c r="Z867" s="32">
        <v>0.52800154545405853</v>
      </c>
      <c r="AA867" s="32">
        <f t="shared" si="162"/>
        <v>187</v>
      </c>
      <c r="AB867" t="str">
        <f>LOOKUP(Z867,'Info Sheet'!$L$2:$L$3,'Info Sheet'!$J$2:$J$3)</f>
        <v>Non-Rainy</v>
      </c>
      <c r="AC867">
        <f>IF(AB867='Info Sheet'!$J$3,'Info Sheet'!$M$3,'Info Sheet'!$M$2)</f>
        <v>1</v>
      </c>
      <c r="AD867">
        <f>ROUNDDOWN(IF((AA867*AC867)&gt;'Info Sheet'!$B$21,'Info Sheet'!$B$21,(AA867*AC867)),0)</f>
        <v>187</v>
      </c>
      <c r="AE867">
        <f t="shared" si="157"/>
        <v>4272.95</v>
      </c>
      <c r="AF867">
        <f t="shared" si="158"/>
        <v>3312.95</v>
      </c>
      <c r="AK867" s="44">
        <v>814</v>
      </c>
      <c r="AL867" s="51">
        <v>0.68805088000000003</v>
      </c>
      <c r="AM867" s="32">
        <f t="shared" si="163"/>
        <v>174</v>
      </c>
      <c r="AN867" t="str">
        <f>LOOKUP(AL867,'Info Sheet'!$L$2:$L$3,'Info Sheet'!$J$2:$J$3)</f>
        <v>Non-Rainy</v>
      </c>
      <c r="AO867">
        <f>IF(AN867='Info Sheet'!$J$3,'Info Sheet'!$M$3,'Info Sheet'!$M$2)</f>
        <v>1</v>
      </c>
      <c r="AP867">
        <f>ROUNDDOWN(IF((AM867*AO867)&gt;'Info Sheet'!$B$21,'Info Sheet'!$B$21,(AM867*AO867)),0)</f>
        <v>174</v>
      </c>
      <c r="AQ867">
        <f t="shared" si="159"/>
        <v>3975.9</v>
      </c>
      <c r="AR867">
        <f t="shared" si="160"/>
        <v>3015.9</v>
      </c>
    </row>
    <row r="868" spans="1:44">
      <c r="A868" s="44">
        <v>815</v>
      </c>
      <c r="B868" s="32">
        <v>0.36051697240900604</v>
      </c>
      <c r="C868" s="32">
        <f t="shared" si="161"/>
        <v>150</v>
      </c>
      <c r="D868" t="str">
        <f>LOOKUP(B868,'Info Sheet'!$L$2:$L$3,'Info Sheet'!$J$2:$J$3)</f>
        <v>Rainy, p</v>
      </c>
      <c r="E868">
        <f>IF(D868='Info Sheet'!$J$3,'Info Sheet'!$M$3,'Info Sheet'!$M$2)</f>
        <v>0.7</v>
      </c>
      <c r="F868">
        <f>ROUNDDOWN(IF((C868*E868)&gt;'Info Sheet'!$B$21,'Info Sheet'!$B$21,(C868*E868)),0)</f>
        <v>105</v>
      </c>
      <c r="G868">
        <f t="shared" si="164"/>
        <v>2399.25</v>
      </c>
      <c r="H868">
        <f t="shared" si="153"/>
        <v>1439.25</v>
      </c>
      <c r="M868" s="44">
        <v>815</v>
      </c>
      <c r="N868" s="32">
        <v>7.3825425096317621E-2</v>
      </c>
      <c r="O868" s="32">
        <f t="shared" si="154"/>
        <v>147</v>
      </c>
      <c r="P868" t="str">
        <f>LOOKUP(N868,'Info Sheet'!$L$2:$L$3,'Info Sheet'!$J$2:$J$3)</f>
        <v>Rainy, p</v>
      </c>
      <c r="Q868">
        <f>IF(P868='Info Sheet'!$J$3,'Info Sheet'!$M$3,'Info Sheet'!$M$2)</f>
        <v>0.7</v>
      </c>
      <c r="R868">
        <f>ROUNDDOWN(IF((O868*Q868)&gt;'Info Sheet'!$B$21,'Info Sheet'!$B$21,(O868*Q868)),0)</f>
        <v>102</v>
      </c>
      <c r="S868">
        <f t="shared" si="155"/>
        <v>2330.7000000000003</v>
      </c>
      <c r="T868">
        <f t="shared" si="156"/>
        <v>1370.7000000000003</v>
      </c>
      <c r="Y868" s="44">
        <v>815</v>
      </c>
      <c r="Z868" s="32">
        <v>0.30591425596427768</v>
      </c>
      <c r="AA868" s="32">
        <f t="shared" si="162"/>
        <v>177</v>
      </c>
      <c r="AB868" t="str">
        <f>LOOKUP(Z868,'Info Sheet'!$L$2:$L$3,'Info Sheet'!$J$2:$J$3)</f>
        <v>Rainy, p</v>
      </c>
      <c r="AC868">
        <f>IF(AB868='Info Sheet'!$J$3,'Info Sheet'!$M$3,'Info Sheet'!$M$2)</f>
        <v>0.7</v>
      </c>
      <c r="AD868">
        <f>ROUNDDOWN(IF((AA868*AC868)&gt;'Info Sheet'!$B$21,'Info Sheet'!$B$21,(AA868*AC868)),0)</f>
        <v>123</v>
      </c>
      <c r="AE868">
        <f t="shared" si="157"/>
        <v>2810.55</v>
      </c>
      <c r="AF868">
        <f t="shared" si="158"/>
        <v>1850.5500000000002</v>
      </c>
      <c r="AK868" s="44">
        <v>815</v>
      </c>
      <c r="AL868" s="51">
        <v>0.62687917000000004</v>
      </c>
      <c r="AM868" s="32">
        <f t="shared" si="163"/>
        <v>171</v>
      </c>
      <c r="AN868" t="str">
        <f>LOOKUP(AL868,'Info Sheet'!$L$2:$L$3,'Info Sheet'!$J$2:$J$3)</f>
        <v>Non-Rainy</v>
      </c>
      <c r="AO868">
        <f>IF(AN868='Info Sheet'!$J$3,'Info Sheet'!$M$3,'Info Sheet'!$M$2)</f>
        <v>1</v>
      </c>
      <c r="AP868">
        <f>ROUNDDOWN(IF((AM868*AO868)&gt;'Info Sheet'!$B$21,'Info Sheet'!$B$21,(AM868*AO868)),0)</f>
        <v>171</v>
      </c>
      <c r="AQ868">
        <f t="shared" si="159"/>
        <v>3907.3500000000004</v>
      </c>
      <c r="AR868">
        <f t="shared" si="160"/>
        <v>2947.3500000000004</v>
      </c>
    </row>
    <row r="869" spans="1:44">
      <c r="A869" s="44">
        <v>816</v>
      </c>
      <c r="B869" s="32">
        <v>0.82400902929051689</v>
      </c>
      <c r="C869" s="32">
        <f t="shared" si="161"/>
        <v>170</v>
      </c>
      <c r="D869" t="str">
        <f>LOOKUP(B869,'Info Sheet'!$L$2:$L$3,'Info Sheet'!$J$2:$J$3)</f>
        <v>Non-Rainy</v>
      </c>
      <c r="E869">
        <f>IF(D869='Info Sheet'!$J$3,'Info Sheet'!$M$3,'Info Sheet'!$M$2)</f>
        <v>1</v>
      </c>
      <c r="F869">
        <f>ROUNDDOWN(IF((C869*E869)&gt;'Info Sheet'!$B$21,'Info Sheet'!$B$21,(C869*E869)),0)</f>
        <v>170</v>
      </c>
      <c r="G869">
        <f t="shared" si="164"/>
        <v>3884.5000000000005</v>
      </c>
      <c r="H869">
        <f t="shared" si="153"/>
        <v>2924.5000000000005</v>
      </c>
      <c r="M869" s="44">
        <v>816</v>
      </c>
      <c r="N869" s="32">
        <v>0.22491952312238106</v>
      </c>
      <c r="O869" s="32">
        <f t="shared" si="154"/>
        <v>158</v>
      </c>
      <c r="P869" t="str">
        <f>LOOKUP(N869,'Info Sheet'!$L$2:$L$3,'Info Sheet'!$J$2:$J$3)</f>
        <v>Rainy, p</v>
      </c>
      <c r="Q869">
        <f>IF(P869='Info Sheet'!$J$3,'Info Sheet'!$M$3,'Info Sheet'!$M$2)</f>
        <v>0.7</v>
      </c>
      <c r="R869">
        <f>ROUNDDOWN(IF((O869*Q869)&gt;'Info Sheet'!$B$21,'Info Sheet'!$B$21,(O869*Q869)),0)</f>
        <v>110</v>
      </c>
      <c r="S869">
        <f t="shared" si="155"/>
        <v>2513.5</v>
      </c>
      <c r="T869">
        <f t="shared" si="156"/>
        <v>1553.5</v>
      </c>
      <c r="Y869" s="44">
        <v>816</v>
      </c>
      <c r="Z869" s="32">
        <v>0.78783754044241849</v>
      </c>
      <c r="AA869" s="32">
        <f t="shared" si="162"/>
        <v>200</v>
      </c>
      <c r="AB869" t="str">
        <f>LOOKUP(Z869,'Info Sheet'!$L$2:$L$3,'Info Sheet'!$J$2:$J$3)</f>
        <v>Non-Rainy</v>
      </c>
      <c r="AC869">
        <f>IF(AB869='Info Sheet'!$J$3,'Info Sheet'!$M$3,'Info Sheet'!$M$2)</f>
        <v>1</v>
      </c>
      <c r="AD869">
        <f>ROUNDDOWN(IF((AA869*AC869)&gt;'Info Sheet'!$B$21,'Info Sheet'!$B$21,(AA869*AC869)),0)</f>
        <v>188</v>
      </c>
      <c r="AE869">
        <f t="shared" si="157"/>
        <v>4295.8</v>
      </c>
      <c r="AF869">
        <f t="shared" si="158"/>
        <v>3335.8</v>
      </c>
      <c r="AK869" s="44">
        <v>816</v>
      </c>
      <c r="AL869" s="51">
        <v>0.35842668999999999</v>
      </c>
      <c r="AM869" s="32">
        <f t="shared" si="163"/>
        <v>160</v>
      </c>
      <c r="AN869" t="str">
        <f>LOOKUP(AL869,'Info Sheet'!$L$2:$L$3,'Info Sheet'!$J$2:$J$3)</f>
        <v>Rainy, p</v>
      </c>
      <c r="AO869">
        <f>IF(AN869='Info Sheet'!$J$3,'Info Sheet'!$M$3,'Info Sheet'!$M$2)</f>
        <v>0.7</v>
      </c>
      <c r="AP869">
        <f>ROUNDDOWN(IF((AM869*AO869)&gt;'Info Sheet'!$B$21,'Info Sheet'!$B$21,(AM869*AO869)),0)</f>
        <v>112</v>
      </c>
      <c r="AQ869">
        <f t="shared" si="159"/>
        <v>2559.2000000000003</v>
      </c>
      <c r="AR869">
        <f t="shared" si="160"/>
        <v>1599.2000000000003</v>
      </c>
    </row>
    <row r="870" spans="1:44">
      <c r="A870" s="44">
        <v>817</v>
      </c>
      <c r="B870" s="32">
        <v>2.8737945645523788E-2</v>
      </c>
      <c r="C870" s="32">
        <f t="shared" si="161"/>
        <v>125</v>
      </c>
      <c r="D870" t="str">
        <f>LOOKUP(B870,'Info Sheet'!$L$2:$L$3,'Info Sheet'!$J$2:$J$3)</f>
        <v>Rainy, p</v>
      </c>
      <c r="E870">
        <f>IF(D870='Info Sheet'!$J$3,'Info Sheet'!$M$3,'Info Sheet'!$M$2)</f>
        <v>0.7</v>
      </c>
      <c r="F870">
        <f>ROUNDDOWN(IF((C870*E870)&gt;'Info Sheet'!$B$21,'Info Sheet'!$B$21,(C870*E870)),0)</f>
        <v>87</v>
      </c>
      <c r="G870">
        <f t="shared" si="164"/>
        <v>1987.95</v>
      </c>
      <c r="H870">
        <f t="shared" si="153"/>
        <v>1027.95</v>
      </c>
      <c r="M870" s="44">
        <v>817</v>
      </c>
      <c r="N870" s="32">
        <v>0.75213958348085008</v>
      </c>
      <c r="O870" s="32">
        <f t="shared" si="154"/>
        <v>182</v>
      </c>
      <c r="P870" t="str">
        <f>LOOKUP(N870,'Info Sheet'!$L$2:$L$3,'Info Sheet'!$J$2:$J$3)</f>
        <v>Non-Rainy</v>
      </c>
      <c r="Q870">
        <f>IF(P870='Info Sheet'!$J$3,'Info Sheet'!$M$3,'Info Sheet'!$M$2)</f>
        <v>1</v>
      </c>
      <c r="R870">
        <f>ROUNDDOWN(IF((O870*Q870)&gt;'Info Sheet'!$B$21,'Info Sheet'!$B$21,(O870*Q870)),0)</f>
        <v>182</v>
      </c>
      <c r="S870">
        <f t="shared" si="155"/>
        <v>4158.7</v>
      </c>
      <c r="T870">
        <f t="shared" si="156"/>
        <v>3198.7</v>
      </c>
      <c r="Y870" s="44">
        <v>817</v>
      </c>
      <c r="Z870" s="32">
        <v>0.37389329582843189</v>
      </c>
      <c r="AA870" s="32">
        <f t="shared" si="162"/>
        <v>180</v>
      </c>
      <c r="AB870" t="str">
        <f>LOOKUP(Z870,'Info Sheet'!$L$2:$L$3,'Info Sheet'!$J$2:$J$3)</f>
        <v>Rainy, p</v>
      </c>
      <c r="AC870">
        <f>IF(AB870='Info Sheet'!$J$3,'Info Sheet'!$M$3,'Info Sheet'!$M$2)</f>
        <v>0.7</v>
      </c>
      <c r="AD870">
        <f>ROUNDDOWN(IF((AA870*AC870)&gt;'Info Sheet'!$B$21,'Info Sheet'!$B$21,(AA870*AC870)),0)</f>
        <v>126</v>
      </c>
      <c r="AE870">
        <f t="shared" si="157"/>
        <v>2879.1000000000004</v>
      </c>
      <c r="AF870">
        <f t="shared" si="158"/>
        <v>1919.1000000000004</v>
      </c>
      <c r="AK870" s="44">
        <v>817</v>
      </c>
      <c r="AL870" s="51">
        <v>0.86956049000000002</v>
      </c>
      <c r="AM870" s="32">
        <f t="shared" si="163"/>
        <v>184</v>
      </c>
      <c r="AN870" t="str">
        <f>LOOKUP(AL870,'Info Sheet'!$L$2:$L$3,'Info Sheet'!$J$2:$J$3)</f>
        <v>Non-Rainy</v>
      </c>
      <c r="AO870">
        <f>IF(AN870='Info Sheet'!$J$3,'Info Sheet'!$M$3,'Info Sheet'!$M$2)</f>
        <v>1</v>
      </c>
      <c r="AP870">
        <f>ROUNDDOWN(IF((AM870*AO870)&gt;'Info Sheet'!$B$21,'Info Sheet'!$B$21,(AM870*AO870)),0)</f>
        <v>184</v>
      </c>
      <c r="AQ870">
        <f t="shared" si="159"/>
        <v>4204.4000000000005</v>
      </c>
      <c r="AR870">
        <f t="shared" si="160"/>
        <v>3244.4000000000005</v>
      </c>
    </row>
    <row r="871" spans="1:44">
      <c r="A871" s="44">
        <v>818</v>
      </c>
      <c r="B871" s="32">
        <v>0.12557610148422338</v>
      </c>
      <c r="C871" s="32">
        <f t="shared" si="161"/>
        <v>137</v>
      </c>
      <c r="D871" t="str">
        <f>LOOKUP(B871,'Info Sheet'!$L$2:$L$3,'Info Sheet'!$J$2:$J$3)</f>
        <v>Rainy, p</v>
      </c>
      <c r="E871">
        <f>IF(D871='Info Sheet'!$J$3,'Info Sheet'!$M$3,'Info Sheet'!$M$2)</f>
        <v>0.7</v>
      </c>
      <c r="F871">
        <f>ROUNDDOWN(IF((C871*E871)&gt;'Info Sheet'!$B$21,'Info Sheet'!$B$21,(C871*E871)),0)</f>
        <v>95</v>
      </c>
      <c r="G871">
        <f t="shared" si="164"/>
        <v>2170.75</v>
      </c>
      <c r="H871">
        <f t="shared" si="153"/>
        <v>1210.75</v>
      </c>
      <c r="M871" s="44">
        <v>818</v>
      </c>
      <c r="N871" s="32">
        <v>0.52143739400146438</v>
      </c>
      <c r="O871" s="32">
        <f t="shared" si="154"/>
        <v>172</v>
      </c>
      <c r="P871" t="str">
        <f>LOOKUP(N871,'Info Sheet'!$L$2:$L$3,'Info Sheet'!$J$2:$J$3)</f>
        <v>Non-Rainy</v>
      </c>
      <c r="Q871">
        <f>IF(P871='Info Sheet'!$J$3,'Info Sheet'!$M$3,'Info Sheet'!$M$2)</f>
        <v>1</v>
      </c>
      <c r="R871">
        <f>ROUNDDOWN(IF((O871*Q871)&gt;'Info Sheet'!$B$21,'Info Sheet'!$B$21,(O871*Q871)),0)</f>
        <v>172</v>
      </c>
      <c r="S871">
        <f t="shared" si="155"/>
        <v>3930.2000000000003</v>
      </c>
      <c r="T871">
        <f t="shared" si="156"/>
        <v>2970.2000000000003</v>
      </c>
      <c r="Y871" s="44">
        <v>818</v>
      </c>
      <c r="Z871" s="32">
        <v>0.69120391535016912</v>
      </c>
      <c r="AA871" s="32">
        <f t="shared" si="162"/>
        <v>195</v>
      </c>
      <c r="AB871" t="str">
        <f>LOOKUP(Z871,'Info Sheet'!$L$2:$L$3,'Info Sheet'!$J$2:$J$3)</f>
        <v>Non-Rainy</v>
      </c>
      <c r="AC871">
        <f>IF(AB871='Info Sheet'!$J$3,'Info Sheet'!$M$3,'Info Sheet'!$M$2)</f>
        <v>1</v>
      </c>
      <c r="AD871">
        <f>ROUNDDOWN(IF((AA871*AC871)&gt;'Info Sheet'!$B$21,'Info Sheet'!$B$21,(AA871*AC871)),0)</f>
        <v>188</v>
      </c>
      <c r="AE871">
        <f t="shared" si="157"/>
        <v>4295.8</v>
      </c>
      <c r="AF871">
        <f t="shared" si="158"/>
        <v>3335.8</v>
      </c>
      <c r="AK871" s="44">
        <v>818</v>
      </c>
      <c r="AL871" s="51">
        <v>0.72353767999999996</v>
      </c>
      <c r="AM871" s="32">
        <f t="shared" si="163"/>
        <v>176</v>
      </c>
      <c r="AN871" t="str">
        <f>LOOKUP(AL871,'Info Sheet'!$L$2:$L$3,'Info Sheet'!$J$2:$J$3)</f>
        <v>Non-Rainy</v>
      </c>
      <c r="AO871">
        <f>IF(AN871='Info Sheet'!$J$3,'Info Sheet'!$M$3,'Info Sheet'!$M$2)</f>
        <v>1</v>
      </c>
      <c r="AP871">
        <f>ROUNDDOWN(IF((AM871*AO871)&gt;'Info Sheet'!$B$21,'Info Sheet'!$B$21,(AM871*AO871)),0)</f>
        <v>176</v>
      </c>
      <c r="AQ871">
        <f t="shared" si="159"/>
        <v>4021.6000000000004</v>
      </c>
      <c r="AR871">
        <f t="shared" si="160"/>
        <v>3061.6000000000004</v>
      </c>
    </row>
    <row r="872" spans="1:44">
      <c r="A872" s="44">
        <v>819</v>
      </c>
      <c r="B872" s="32">
        <v>0.34741904247437949</v>
      </c>
      <c r="C872" s="32">
        <f t="shared" si="161"/>
        <v>149</v>
      </c>
      <c r="D872" t="str">
        <f>LOOKUP(B872,'Info Sheet'!$L$2:$L$3,'Info Sheet'!$J$2:$J$3)</f>
        <v>Rainy, p</v>
      </c>
      <c r="E872">
        <f>IF(D872='Info Sheet'!$J$3,'Info Sheet'!$M$3,'Info Sheet'!$M$2)</f>
        <v>0.7</v>
      </c>
      <c r="F872">
        <f>ROUNDDOWN(IF((C872*E872)&gt;'Info Sheet'!$B$21,'Info Sheet'!$B$21,(C872*E872)),0)</f>
        <v>104</v>
      </c>
      <c r="G872">
        <f t="shared" si="164"/>
        <v>2376.4</v>
      </c>
      <c r="H872">
        <f t="shared" si="153"/>
        <v>1416.4</v>
      </c>
      <c r="M872" s="44">
        <v>819</v>
      </c>
      <c r="N872" s="32">
        <v>0.35722969823279493</v>
      </c>
      <c r="O872" s="32">
        <f t="shared" si="154"/>
        <v>165</v>
      </c>
      <c r="P872" t="str">
        <f>LOOKUP(N872,'Info Sheet'!$L$2:$L$3,'Info Sheet'!$J$2:$J$3)</f>
        <v>Rainy, p</v>
      </c>
      <c r="Q872">
        <f>IF(P872='Info Sheet'!$J$3,'Info Sheet'!$M$3,'Info Sheet'!$M$2)</f>
        <v>0.7</v>
      </c>
      <c r="R872">
        <f>ROUNDDOWN(IF((O872*Q872)&gt;'Info Sheet'!$B$21,'Info Sheet'!$B$21,(O872*Q872)),0)</f>
        <v>115</v>
      </c>
      <c r="S872">
        <f t="shared" si="155"/>
        <v>2627.75</v>
      </c>
      <c r="T872">
        <f t="shared" si="156"/>
        <v>1667.75</v>
      </c>
      <c r="Y872" s="44">
        <v>819</v>
      </c>
      <c r="Z872" s="32">
        <v>0.96239523296442553</v>
      </c>
      <c r="AA872" s="32">
        <f t="shared" si="162"/>
        <v>217</v>
      </c>
      <c r="AB872" t="str">
        <f>LOOKUP(Z872,'Info Sheet'!$L$2:$L$3,'Info Sheet'!$J$2:$J$3)</f>
        <v>Non-Rainy</v>
      </c>
      <c r="AC872">
        <f>IF(AB872='Info Sheet'!$J$3,'Info Sheet'!$M$3,'Info Sheet'!$M$2)</f>
        <v>1</v>
      </c>
      <c r="AD872">
        <f>ROUNDDOWN(IF((AA872*AC872)&gt;'Info Sheet'!$B$21,'Info Sheet'!$B$21,(AA872*AC872)),0)</f>
        <v>188</v>
      </c>
      <c r="AE872">
        <f t="shared" si="157"/>
        <v>4295.8</v>
      </c>
      <c r="AF872">
        <f t="shared" si="158"/>
        <v>3335.8</v>
      </c>
      <c r="AK872" s="44">
        <v>819</v>
      </c>
      <c r="AL872" s="51">
        <v>0.28185378999999999</v>
      </c>
      <c r="AM872" s="32">
        <f t="shared" si="163"/>
        <v>156</v>
      </c>
      <c r="AN872" t="str">
        <f>LOOKUP(AL872,'Info Sheet'!$L$2:$L$3,'Info Sheet'!$J$2:$J$3)</f>
        <v>Rainy, p</v>
      </c>
      <c r="AO872">
        <f>IF(AN872='Info Sheet'!$J$3,'Info Sheet'!$M$3,'Info Sheet'!$M$2)</f>
        <v>0.7</v>
      </c>
      <c r="AP872">
        <f>ROUNDDOWN(IF((AM872*AO872)&gt;'Info Sheet'!$B$21,'Info Sheet'!$B$21,(AM872*AO872)),0)</f>
        <v>109</v>
      </c>
      <c r="AQ872">
        <f t="shared" si="159"/>
        <v>2490.65</v>
      </c>
      <c r="AR872">
        <f t="shared" si="160"/>
        <v>1530.65</v>
      </c>
    </row>
    <row r="873" spans="1:44">
      <c r="A873" s="44">
        <v>820</v>
      </c>
      <c r="B873" s="32">
        <v>0.47844608284506696</v>
      </c>
      <c r="C873" s="32">
        <f t="shared" si="161"/>
        <v>155</v>
      </c>
      <c r="D873" t="str">
        <f>LOOKUP(B873,'Info Sheet'!$L$2:$L$3,'Info Sheet'!$J$2:$J$3)</f>
        <v>Non-Rainy</v>
      </c>
      <c r="E873">
        <f>IF(D873='Info Sheet'!$J$3,'Info Sheet'!$M$3,'Info Sheet'!$M$2)</f>
        <v>1</v>
      </c>
      <c r="F873">
        <f>ROUNDDOWN(IF((C873*E873)&gt;'Info Sheet'!$B$21,'Info Sheet'!$B$21,(C873*E873)),0)</f>
        <v>155</v>
      </c>
      <c r="G873">
        <f t="shared" si="164"/>
        <v>3541.75</v>
      </c>
      <c r="H873">
        <f t="shared" si="153"/>
        <v>2581.75</v>
      </c>
      <c r="M873" s="44">
        <v>820</v>
      </c>
      <c r="N873" s="32">
        <v>0.30225940424977704</v>
      </c>
      <c r="O873" s="32">
        <f t="shared" si="154"/>
        <v>162</v>
      </c>
      <c r="P873" t="str">
        <f>LOOKUP(N873,'Info Sheet'!$L$2:$L$3,'Info Sheet'!$J$2:$J$3)</f>
        <v>Rainy, p</v>
      </c>
      <c r="Q873">
        <f>IF(P873='Info Sheet'!$J$3,'Info Sheet'!$M$3,'Info Sheet'!$M$2)</f>
        <v>0.7</v>
      </c>
      <c r="R873">
        <f>ROUNDDOWN(IF((O873*Q873)&gt;'Info Sheet'!$B$21,'Info Sheet'!$B$21,(O873*Q873)),0)</f>
        <v>113</v>
      </c>
      <c r="S873">
        <f t="shared" si="155"/>
        <v>2582.0500000000002</v>
      </c>
      <c r="T873">
        <f t="shared" si="156"/>
        <v>1622.0500000000002</v>
      </c>
      <c r="Y873" s="44">
        <v>820</v>
      </c>
      <c r="Z873" s="32">
        <v>0.57788729769594016</v>
      </c>
      <c r="AA873" s="32">
        <f t="shared" si="162"/>
        <v>189</v>
      </c>
      <c r="AB873" t="str">
        <f>LOOKUP(Z873,'Info Sheet'!$L$2:$L$3,'Info Sheet'!$J$2:$J$3)</f>
        <v>Non-Rainy</v>
      </c>
      <c r="AC873">
        <f>IF(AB873='Info Sheet'!$J$3,'Info Sheet'!$M$3,'Info Sheet'!$M$2)</f>
        <v>1</v>
      </c>
      <c r="AD873">
        <f>ROUNDDOWN(IF((AA873*AC873)&gt;'Info Sheet'!$B$21,'Info Sheet'!$B$21,(AA873*AC873)),0)</f>
        <v>188</v>
      </c>
      <c r="AE873">
        <f t="shared" si="157"/>
        <v>4295.8</v>
      </c>
      <c r="AF873">
        <f t="shared" si="158"/>
        <v>3335.8</v>
      </c>
      <c r="AK873" s="44">
        <v>820</v>
      </c>
      <c r="AL873" s="51">
        <v>0.35918837999999997</v>
      </c>
      <c r="AM873" s="32">
        <f t="shared" si="163"/>
        <v>160</v>
      </c>
      <c r="AN873" t="str">
        <f>LOOKUP(AL873,'Info Sheet'!$L$2:$L$3,'Info Sheet'!$J$2:$J$3)</f>
        <v>Rainy, p</v>
      </c>
      <c r="AO873">
        <f>IF(AN873='Info Sheet'!$J$3,'Info Sheet'!$M$3,'Info Sheet'!$M$2)</f>
        <v>0.7</v>
      </c>
      <c r="AP873">
        <f>ROUNDDOWN(IF((AM873*AO873)&gt;'Info Sheet'!$B$21,'Info Sheet'!$B$21,(AM873*AO873)),0)</f>
        <v>112</v>
      </c>
      <c r="AQ873">
        <f t="shared" si="159"/>
        <v>2559.2000000000003</v>
      </c>
      <c r="AR873">
        <f t="shared" si="160"/>
        <v>1599.2000000000003</v>
      </c>
    </row>
    <row r="874" spans="1:44">
      <c r="A874" s="44">
        <v>821</v>
      </c>
      <c r="B874" s="32">
        <v>0.50860986181434054</v>
      </c>
      <c r="C874" s="32">
        <f t="shared" si="161"/>
        <v>156</v>
      </c>
      <c r="D874" t="str">
        <f>LOOKUP(B874,'Info Sheet'!$L$2:$L$3,'Info Sheet'!$J$2:$J$3)</f>
        <v>Non-Rainy</v>
      </c>
      <c r="E874">
        <f>IF(D874='Info Sheet'!$J$3,'Info Sheet'!$M$3,'Info Sheet'!$M$2)</f>
        <v>1</v>
      </c>
      <c r="F874">
        <f>ROUNDDOWN(IF((C874*E874)&gt;'Info Sheet'!$B$21,'Info Sheet'!$B$21,(C874*E874)),0)</f>
        <v>156</v>
      </c>
      <c r="G874">
        <f t="shared" si="164"/>
        <v>3564.6000000000004</v>
      </c>
      <c r="H874">
        <f t="shared" si="153"/>
        <v>2604.6000000000004</v>
      </c>
      <c r="M874" s="44">
        <v>821</v>
      </c>
      <c r="N874" s="32">
        <v>0.9323056412925258</v>
      </c>
      <c r="O874" s="32">
        <f t="shared" si="154"/>
        <v>195</v>
      </c>
      <c r="P874" t="str">
        <f>LOOKUP(N874,'Info Sheet'!$L$2:$L$3,'Info Sheet'!$J$2:$J$3)</f>
        <v>Non-Rainy</v>
      </c>
      <c r="Q874">
        <f>IF(P874='Info Sheet'!$J$3,'Info Sheet'!$M$3,'Info Sheet'!$M$2)</f>
        <v>1</v>
      </c>
      <c r="R874">
        <f>ROUNDDOWN(IF((O874*Q874)&gt;'Info Sheet'!$B$21,'Info Sheet'!$B$21,(O874*Q874)),0)</f>
        <v>188</v>
      </c>
      <c r="S874">
        <f t="shared" si="155"/>
        <v>4295.8</v>
      </c>
      <c r="T874">
        <f t="shared" si="156"/>
        <v>3335.8</v>
      </c>
      <c r="Y874" s="44">
        <v>821</v>
      </c>
      <c r="Z874" s="32">
        <v>0.69367478727750265</v>
      </c>
      <c r="AA874" s="32">
        <f t="shared" si="162"/>
        <v>195</v>
      </c>
      <c r="AB874" t="str">
        <f>LOOKUP(Z874,'Info Sheet'!$L$2:$L$3,'Info Sheet'!$J$2:$J$3)</f>
        <v>Non-Rainy</v>
      </c>
      <c r="AC874">
        <f>IF(AB874='Info Sheet'!$J$3,'Info Sheet'!$M$3,'Info Sheet'!$M$2)</f>
        <v>1</v>
      </c>
      <c r="AD874">
        <f>ROUNDDOWN(IF((AA874*AC874)&gt;'Info Sheet'!$B$21,'Info Sheet'!$B$21,(AA874*AC874)),0)</f>
        <v>188</v>
      </c>
      <c r="AE874">
        <f t="shared" si="157"/>
        <v>4295.8</v>
      </c>
      <c r="AF874">
        <f t="shared" si="158"/>
        <v>3335.8</v>
      </c>
      <c r="AK874" s="44">
        <v>821</v>
      </c>
      <c r="AL874" s="51">
        <v>0.16347719999999999</v>
      </c>
      <c r="AM874" s="32">
        <f t="shared" si="163"/>
        <v>150</v>
      </c>
      <c r="AN874" t="str">
        <f>LOOKUP(AL874,'Info Sheet'!$L$2:$L$3,'Info Sheet'!$J$2:$J$3)</f>
        <v>Rainy, p</v>
      </c>
      <c r="AO874">
        <f>IF(AN874='Info Sheet'!$J$3,'Info Sheet'!$M$3,'Info Sheet'!$M$2)</f>
        <v>0.7</v>
      </c>
      <c r="AP874">
        <f>ROUNDDOWN(IF((AM874*AO874)&gt;'Info Sheet'!$B$21,'Info Sheet'!$B$21,(AM874*AO874)),0)</f>
        <v>105</v>
      </c>
      <c r="AQ874">
        <f t="shared" si="159"/>
        <v>2399.25</v>
      </c>
      <c r="AR874">
        <f t="shared" si="160"/>
        <v>1439.25</v>
      </c>
    </row>
    <row r="875" spans="1:44">
      <c r="A875" s="44">
        <v>822</v>
      </c>
      <c r="B875" s="32">
        <v>0.48359112052662856</v>
      </c>
      <c r="C875" s="32">
        <f t="shared" si="161"/>
        <v>155</v>
      </c>
      <c r="D875" t="str">
        <f>LOOKUP(B875,'Info Sheet'!$L$2:$L$3,'Info Sheet'!$J$2:$J$3)</f>
        <v>Non-Rainy</v>
      </c>
      <c r="E875">
        <f>IF(D875='Info Sheet'!$J$3,'Info Sheet'!$M$3,'Info Sheet'!$M$2)</f>
        <v>1</v>
      </c>
      <c r="F875">
        <f>ROUNDDOWN(IF((C875*E875)&gt;'Info Sheet'!$B$21,'Info Sheet'!$B$21,(C875*E875)),0)</f>
        <v>155</v>
      </c>
      <c r="G875">
        <f t="shared" si="164"/>
        <v>3541.75</v>
      </c>
      <c r="H875">
        <f t="shared" si="153"/>
        <v>2581.75</v>
      </c>
      <c r="M875" s="44">
        <v>822</v>
      </c>
      <c r="N875" s="32">
        <v>0.11254888348740355</v>
      </c>
      <c r="O875" s="32">
        <f t="shared" si="154"/>
        <v>151</v>
      </c>
      <c r="P875" t="str">
        <f>LOOKUP(N875,'Info Sheet'!$L$2:$L$3,'Info Sheet'!$J$2:$J$3)</f>
        <v>Rainy, p</v>
      </c>
      <c r="Q875">
        <f>IF(P875='Info Sheet'!$J$3,'Info Sheet'!$M$3,'Info Sheet'!$M$2)</f>
        <v>0.7</v>
      </c>
      <c r="R875">
        <f>ROUNDDOWN(IF((O875*Q875)&gt;'Info Sheet'!$B$21,'Info Sheet'!$B$21,(O875*Q875)),0)</f>
        <v>105</v>
      </c>
      <c r="S875">
        <f t="shared" si="155"/>
        <v>2399.25</v>
      </c>
      <c r="T875">
        <f t="shared" si="156"/>
        <v>1439.25</v>
      </c>
      <c r="Y875" s="44">
        <v>822</v>
      </c>
      <c r="Z875" s="32">
        <v>0.69293786224673859</v>
      </c>
      <c r="AA875" s="32">
        <f t="shared" si="162"/>
        <v>195</v>
      </c>
      <c r="AB875" t="str">
        <f>LOOKUP(Z875,'Info Sheet'!$L$2:$L$3,'Info Sheet'!$J$2:$J$3)</f>
        <v>Non-Rainy</v>
      </c>
      <c r="AC875">
        <f>IF(AB875='Info Sheet'!$J$3,'Info Sheet'!$M$3,'Info Sheet'!$M$2)</f>
        <v>1</v>
      </c>
      <c r="AD875">
        <f>ROUNDDOWN(IF((AA875*AC875)&gt;'Info Sheet'!$B$21,'Info Sheet'!$B$21,(AA875*AC875)),0)</f>
        <v>188</v>
      </c>
      <c r="AE875">
        <f t="shared" si="157"/>
        <v>4295.8</v>
      </c>
      <c r="AF875">
        <f t="shared" si="158"/>
        <v>3335.8</v>
      </c>
      <c r="AK875" s="44">
        <v>822</v>
      </c>
      <c r="AL875" s="51">
        <v>0.35328356</v>
      </c>
      <c r="AM875" s="32">
        <f t="shared" si="163"/>
        <v>160</v>
      </c>
      <c r="AN875" t="str">
        <f>LOOKUP(AL875,'Info Sheet'!$L$2:$L$3,'Info Sheet'!$J$2:$J$3)</f>
        <v>Rainy, p</v>
      </c>
      <c r="AO875">
        <f>IF(AN875='Info Sheet'!$J$3,'Info Sheet'!$M$3,'Info Sheet'!$M$2)</f>
        <v>0.7</v>
      </c>
      <c r="AP875">
        <f>ROUNDDOWN(IF((AM875*AO875)&gt;'Info Sheet'!$B$21,'Info Sheet'!$B$21,(AM875*AO875)),0)</f>
        <v>112</v>
      </c>
      <c r="AQ875">
        <f t="shared" si="159"/>
        <v>2559.2000000000003</v>
      </c>
      <c r="AR875">
        <f t="shared" si="160"/>
        <v>1599.2000000000003</v>
      </c>
    </row>
    <row r="876" spans="1:44">
      <c r="A876" s="44">
        <v>823</v>
      </c>
      <c r="B876" s="32">
        <v>0.5716083252727101</v>
      </c>
      <c r="C876" s="32">
        <f t="shared" si="161"/>
        <v>158</v>
      </c>
      <c r="D876" t="str">
        <f>LOOKUP(B876,'Info Sheet'!$L$2:$L$3,'Info Sheet'!$J$2:$J$3)</f>
        <v>Non-Rainy</v>
      </c>
      <c r="E876">
        <f>IF(D876='Info Sheet'!$J$3,'Info Sheet'!$M$3,'Info Sheet'!$M$2)</f>
        <v>1</v>
      </c>
      <c r="F876">
        <f>ROUNDDOWN(IF((C876*E876)&gt;'Info Sheet'!$B$21,'Info Sheet'!$B$21,(C876*E876)),0)</f>
        <v>158</v>
      </c>
      <c r="G876">
        <f t="shared" si="164"/>
        <v>3610.3</v>
      </c>
      <c r="H876">
        <f t="shared" si="153"/>
        <v>2650.3</v>
      </c>
      <c r="M876" s="44">
        <v>823</v>
      </c>
      <c r="N876" s="32">
        <v>0.91041466267127302</v>
      </c>
      <c r="O876" s="32">
        <f t="shared" si="154"/>
        <v>193</v>
      </c>
      <c r="P876" t="str">
        <f>LOOKUP(N876,'Info Sheet'!$L$2:$L$3,'Info Sheet'!$J$2:$J$3)</f>
        <v>Non-Rainy</v>
      </c>
      <c r="Q876">
        <f>IF(P876='Info Sheet'!$J$3,'Info Sheet'!$M$3,'Info Sheet'!$M$2)</f>
        <v>1</v>
      </c>
      <c r="R876">
        <f>ROUNDDOWN(IF((O876*Q876)&gt;'Info Sheet'!$B$21,'Info Sheet'!$B$21,(O876*Q876)),0)</f>
        <v>188</v>
      </c>
      <c r="S876">
        <f t="shared" si="155"/>
        <v>4295.8</v>
      </c>
      <c r="T876">
        <f t="shared" si="156"/>
        <v>3335.8</v>
      </c>
      <c r="Y876" s="44">
        <v>823</v>
      </c>
      <c r="Z876" s="32">
        <v>0.91014079074637422</v>
      </c>
      <c r="AA876" s="32">
        <f t="shared" si="162"/>
        <v>210</v>
      </c>
      <c r="AB876" t="str">
        <f>LOOKUP(Z876,'Info Sheet'!$L$2:$L$3,'Info Sheet'!$J$2:$J$3)</f>
        <v>Non-Rainy</v>
      </c>
      <c r="AC876">
        <f>IF(AB876='Info Sheet'!$J$3,'Info Sheet'!$M$3,'Info Sheet'!$M$2)</f>
        <v>1</v>
      </c>
      <c r="AD876">
        <f>ROUNDDOWN(IF((AA876*AC876)&gt;'Info Sheet'!$B$21,'Info Sheet'!$B$21,(AA876*AC876)),0)</f>
        <v>188</v>
      </c>
      <c r="AE876">
        <f t="shared" si="157"/>
        <v>4295.8</v>
      </c>
      <c r="AF876">
        <f t="shared" si="158"/>
        <v>3335.8</v>
      </c>
      <c r="AK876" s="44">
        <v>823</v>
      </c>
      <c r="AL876" s="51">
        <v>0.24842953000000001</v>
      </c>
      <c r="AM876" s="32">
        <f t="shared" si="163"/>
        <v>155</v>
      </c>
      <c r="AN876" t="str">
        <f>LOOKUP(AL876,'Info Sheet'!$L$2:$L$3,'Info Sheet'!$J$2:$J$3)</f>
        <v>Rainy, p</v>
      </c>
      <c r="AO876">
        <f>IF(AN876='Info Sheet'!$J$3,'Info Sheet'!$M$3,'Info Sheet'!$M$2)</f>
        <v>0.7</v>
      </c>
      <c r="AP876">
        <f>ROUNDDOWN(IF((AM876*AO876)&gt;'Info Sheet'!$B$21,'Info Sheet'!$B$21,(AM876*AO876)),0)</f>
        <v>108</v>
      </c>
      <c r="AQ876">
        <f t="shared" si="159"/>
        <v>2467.8000000000002</v>
      </c>
      <c r="AR876">
        <f t="shared" si="160"/>
        <v>1507.8000000000002</v>
      </c>
    </row>
    <row r="877" spans="1:44">
      <c r="A877" s="44">
        <v>824</v>
      </c>
      <c r="B877" s="32">
        <v>0.93305726275077672</v>
      </c>
      <c r="C877" s="32">
        <f t="shared" si="161"/>
        <v>180</v>
      </c>
      <c r="D877" t="str">
        <f>LOOKUP(B877,'Info Sheet'!$L$2:$L$3,'Info Sheet'!$J$2:$J$3)</f>
        <v>Non-Rainy</v>
      </c>
      <c r="E877">
        <f>IF(D877='Info Sheet'!$J$3,'Info Sheet'!$M$3,'Info Sheet'!$M$2)</f>
        <v>1</v>
      </c>
      <c r="F877">
        <f>ROUNDDOWN(IF((C877*E877)&gt;'Info Sheet'!$B$21,'Info Sheet'!$B$21,(C877*E877)),0)</f>
        <v>180</v>
      </c>
      <c r="G877">
        <f t="shared" si="164"/>
        <v>4113</v>
      </c>
      <c r="H877">
        <f t="shared" si="153"/>
        <v>3153</v>
      </c>
      <c r="M877" s="44">
        <v>824</v>
      </c>
      <c r="N877" s="32">
        <v>0.87265449959646524</v>
      </c>
      <c r="O877" s="32">
        <f t="shared" si="154"/>
        <v>190</v>
      </c>
      <c r="P877" t="str">
        <f>LOOKUP(N877,'Info Sheet'!$L$2:$L$3,'Info Sheet'!$J$2:$J$3)</f>
        <v>Non-Rainy</v>
      </c>
      <c r="Q877">
        <f>IF(P877='Info Sheet'!$J$3,'Info Sheet'!$M$3,'Info Sheet'!$M$2)</f>
        <v>1</v>
      </c>
      <c r="R877">
        <f>ROUNDDOWN(IF((O877*Q877)&gt;'Info Sheet'!$B$21,'Info Sheet'!$B$21,(O877*Q877)),0)</f>
        <v>188</v>
      </c>
      <c r="S877">
        <f t="shared" si="155"/>
        <v>4295.8</v>
      </c>
      <c r="T877">
        <f t="shared" si="156"/>
        <v>3335.8</v>
      </c>
      <c r="Y877" s="44">
        <v>824</v>
      </c>
      <c r="Z877" s="32">
        <v>0.39492599970885234</v>
      </c>
      <c r="AA877" s="32">
        <f t="shared" si="162"/>
        <v>181</v>
      </c>
      <c r="AB877" t="str">
        <f>LOOKUP(Z877,'Info Sheet'!$L$2:$L$3,'Info Sheet'!$J$2:$J$3)</f>
        <v>Rainy, p</v>
      </c>
      <c r="AC877">
        <f>IF(AB877='Info Sheet'!$J$3,'Info Sheet'!$M$3,'Info Sheet'!$M$2)</f>
        <v>0.7</v>
      </c>
      <c r="AD877">
        <f>ROUNDDOWN(IF((AA877*AC877)&gt;'Info Sheet'!$B$21,'Info Sheet'!$B$21,(AA877*AC877)),0)</f>
        <v>126</v>
      </c>
      <c r="AE877">
        <f t="shared" si="157"/>
        <v>2879.1000000000004</v>
      </c>
      <c r="AF877">
        <f t="shared" si="158"/>
        <v>1919.1000000000004</v>
      </c>
      <c r="AK877" s="44">
        <v>824</v>
      </c>
      <c r="AL877" s="51">
        <v>0.47375075999999999</v>
      </c>
      <c r="AM877" s="32">
        <f t="shared" si="163"/>
        <v>165</v>
      </c>
      <c r="AN877" t="str">
        <f>LOOKUP(AL877,'Info Sheet'!$L$2:$L$3,'Info Sheet'!$J$2:$J$3)</f>
        <v>Non-Rainy</v>
      </c>
      <c r="AO877">
        <f>IF(AN877='Info Sheet'!$J$3,'Info Sheet'!$M$3,'Info Sheet'!$M$2)</f>
        <v>1</v>
      </c>
      <c r="AP877">
        <f>ROUNDDOWN(IF((AM877*AO877)&gt;'Info Sheet'!$B$21,'Info Sheet'!$B$21,(AM877*AO877)),0)</f>
        <v>165</v>
      </c>
      <c r="AQ877">
        <f t="shared" si="159"/>
        <v>3770.2500000000005</v>
      </c>
      <c r="AR877">
        <f t="shared" si="160"/>
        <v>2810.2500000000005</v>
      </c>
    </row>
    <row r="878" spans="1:44">
      <c r="A878" s="44">
        <v>825</v>
      </c>
      <c r="B878" s="32">
        <v>0.62905867916430758</v>
      </c>
      <c r="C878" s="32">
        <f t="shared" si="161"/>
        <v>161</v>
      </c>
      <c r="D878" t="str">
        <f>LOOKUP(B878,'Info Sheet'!$L$2:$L$3,'Info Sheet'!$J$2:$J$3)</f>
        <v>Non-Rainy</v>
      </c>
      <c r="E878">
        <f>IF(D878='Info Sheet'!$J$3,'Info Sheet'!$M$3,'Info Sheet'!$M$2)</f>
        <v>1</v>
      </c>
      <c r="F878">
        <f>ROUNDDOWN(IF((C878*E878)&gt;'Info Sheet'!$B$21,'Info Sheet'!$B$21,(C878*E878)),0)</f>
        <v>161</v>
      </c>
      <c r="G878">
        <f t="shared" si="164"/>
        <v>3678.8500000000004</v>
      </c>
      <c r="H878">
        <f t="shared" si="153"/>
        <v>2718.8500000000004</v>
      </c>
      <c r="M878" s="44">
        <v>825</v>
      </c>
      <c r="N878" s="32">
        <v>0.49394915920627991</v>
      </c>
      <c r="O878" s="32">
        <f t="shared" si="154"/>
        <v>170</v>
      </c>
      <c r="P878" t="str">
        <f>LOOKUP(N878,'Info Sheet'!$L$2:$L$3,'Info Sheet'!$J$2:$J$3)</f>
        <v>Non-Rainy</v>
      </c>
      <c r="Q878">
        <f>IF(P878='Info Sheet'!$J$3,'Info Sheet'!$M$3,'Info Sheet'!$M$2)</f>
        <v>1</v>
      </c>
      <c r="R878">
        <f>ROUNDDOWN(IF((O878*Q878)&gt;'Info Sheet'!$B$21,'Info Sheet'!$B$21,(O878*Q878)),0)</f>
        <v>170</v>
      </c>
      <c r="S878">
        <f t="shared" si="155"/>
        <v>3884.5000000000005</v>
      </c>
      <c r="T878">
        <f t="shared" si="156"/>
        <v>2924.5000000000005</v>
      </c>
      <c r="Y878" s="44">
        <v>825</v>
      </c>
      <c r="Z878" s="32">
        <v>0.54266561801734392</v>
      </c>
      <c r="AA878" s="32">
        <f t="shared" si="162"/>
        <v>188</v>
      </c>
      <c r="AB878" t="str">
        <f>LOOKUP(Z878,'Info Sheet'!$L$2:$L$3,'Info Sheet'!$J$2:$J$3)</f>
        <v>Non-Rainy</v>
      </c>
      <c r="AC878">
        <f>IF(AB878='Info Sheet'!$J$3,'Info Sheet'!$M$3,'Info Sheet'!$M$2)</f>
        <v>1</v>
      </c>
      <c r="AD878">
        <f>ROUNDDOWN(IF((AA878*AC878)&gt;'Info Sheet'!$B$21,'Info Sheet'!$B$21,(AA878*AC878)),0)</f>
        <v>188</v>
      </c>
      <c r="AE878">
        <f t="shared" si="157"/>
        <v>4295.8</v>
      </c>
      <c r="AF878">
        <f t="shared" si="158"/>
        <v>3335.8</v>
      </c>
      <c r="AK878" s="44">
        <v>825</v>
      </c>
      <c r="AL878" s="51">
        <v>0.13515252999999999</v>
      </c>
      <c r="AM878" s="32">
        <f t="shared" si="163"/>
        <v>148</v>
      </c>
      <c r="AN878" t="str">
        <f>LOOKUP(AL878,'Info Sheet'!$L$2:$L$3,'Info Sheet'!$J$2:$J$3)</f>
        <v>Rainy, p</v>
      </c>
      <c r="AO878">
        <f>IF(AN878='Info Sheet'!$J$3,'Info Sheet'!$M$3,'Info Sheet'!$M$2)</f>
        <v>0.7</v>
      </c>
      <c r="AP878">
        <f>ROUNDDOWN(IF((AM878*AO878)&gt;'Info Sheet'!$B$21,'Info Sheet'!$B$21,(AM878*AO878)),0)</f>
        <v>103</v>
      </c>
      <c r="AQ878">
        <f t="shared" si="159"/>
        <v>2353.5500000000002</v>
      </c>
      <c r="AR878">
        <f t="shared" si="160"/>
        <v>1393.5500000000002</v>
      </c>
    </row>
    <row r="879" spans="1:44">
      <c r="A879" s="44">
        <v>826</v>
      </c>
      <c r="B879" s="32">
        <v>0.21735037977763005</v>
      </c>
      <c r="C879" s="32">
        <f t="shared" si="161"/>
        <v>143</v>
      </c>
      <c r="D879" t="str">
        <f>LOOKUP(B879,'Info Sheet'!$L$2:$L$3,'Info Sheet'!$J$2:$J$3)</f>
        <v>Rainy, p</v>
      </c>
      <c r="E879">
        <f>IF(D879='Info Sheet'!$J$3,'Info Sheet'!$M$3,'Info Sheet'!$M$2)</f>
        <v>0.7</v>
      </c>
      <c r="F879">
        <f>ROUNDDOWN(IF((C879*E879)&gt;'Info Sheet'!$B$21,'Info Sheet'!$B$21,(C879*E879)),0)</f>
        <v>100</v>
      </c>
      <c r="G879">
        <f t="shared" si="164"/>
        <v>2285</v>
      </c>
      <c r="H879">
        <f t="shared" si="153"/>
        <v>1325</v>
      </c>
      <c r="M879" s="44">
        <v>826</v>
      </c>
      <c r="N879" s="32">
        <v>0.76548404666791903</v>
      </c>
      <c r="O879" s="32">
        <f t="shared" si="154"/>
        <v>183</v>
      </c>
      <c r="P879" t="str">
        <f>LOOKUP(N879,'Info Sheet'!$L$2:$L$3,'Info Sheet'!$J$2:$J$3)</f>
        <v>Non-Rainy</v>
      </c>
      <c r="Q879">
        <f>IF(P879='Info Sheet'!$J$3,'Info Sheet'!$M$3,'Info Sheet'!$M$2)</f>
        <v>1</v>
      </c>
      <c r="R879">
        <f>ROUNDDOWN(IF((O879*Q879)&gt;'Info Sheet'!$B$21,'Info Sheet'!$B$21,(O879*Q879)),0)</f>
        <v>183</v>
      </c>
      <c r="S879">
        <f t="shared" si="155"/>
        <v>4181.55</v>
      </c>
      <c r="T879">
        <f t="shared" si="156"/>
        <v>3221.55</v>
      </c>
      <c r="Y879" s="44">
        <v>826</v>
      </c>
      <c r="Z879" s="32">
        <v>2.8475293660152001E-2</v>
      </c>
      <c r="AA879" s="32">
        <f t="shared" si="162"/>
        <v>152</v>
      </c>
      <c r="AB879" t="str">
        <f>LOOKUP(Z879,'Info Sheet'!$L$2:$L$3,'Info Sheet'!$J$2:$J$3)</f>
        <v>Rainy, p</v>
      </c>
      <c r="AC879">
        <f>IF(AB879='Info Sheet'!$J$3,'Info Sheet'!$M$3,'Info Sheet'!$M$2)</f>
        <v>0.7</v>
      </c>
      <c r="AD879">
        <f>ROUNDDOWN(IF((AA879*AC879)&gt;'Info Sheet'!$B$21,'Info Sheet'!$B$21,(AA879*AC879)),0)</f>
        <v>106</v>
      </c>
      <c r="AE879">
        <f t="shared" si="157"/>
        <v>2422.1000000000004</v>
      </c>
      <c r="AF879">
        <f t="shared" si="158"/>
        <v>1462.1000000000004</v>
      </c>
      <c r="AK879" s="44">
        <v>826</v>
      </c>
      <c r="AL879" s="51">
        <v>0.65012451999999998</v>
      </c>
      <c r="AM879" s="32">
        <f t="shared" si="163"/>
        <v>172</v>
      </c>
      <c r="AN879" t="str">
        <f>LOOKUP(AL879,'Info Sheet'!$L$2:$L$3,'Info Sheet'!$J$2:$J$3)</f>
        <v>Non-Rainy</v>
      </c>
      <c r="AO879">
        <f>IF(AN879='Info Sheet'!$J$3,'Info Sheet'!$M$3,'Info Sheet'!$M$2)</f>
        <v>1</v>
      </c>
      <c r="AP879">
        <f>ROUNDDOWN(IF((AM879*AO879)&gt;'Info Sheet'!$B$21,'Info Sheet'!$B$21,(AM879*AO879)),0)</f>
        <v>172</v>
      </c>
      <c r="AQ879">
        <f t="shared" si="159"/>
        <v>3930.2000000000003</v>
      </c>
      <c r="AR879">
        <f t="shared" si="160"/>
        <v>2970.2000000000003</v>
      </c>
    </row>
    <row r="880" spans="1:44">
      <c r="A880" s="44">
        <v>827</v>
      </c>
      <c r="B880" s="32">
        <v>0.8100295734907218</v>
      </c>
      <c r="C880" s="32">
        <f t="shared" si="161"/>
        <v>170</v>
      </c>
      <c r="D880" t="str">
        <f>LOOKUP(B880,'Info Sheet'!$L$2:$L$3,'Info Sheet'!$J$2:$J$3)</f>
        <v>Non-Rainy</v>
      </c>
      <c r="E880">
        <f>IF(D880='Info Sheet'!$J$3,'Info Sheet'!$M$3,'Info Sheet'!$M$2)</f>
        <v>1</v>
      </c>
      <c r="F880">
        <f>ROUNDDOWN(IF((C880*E880)&gt;'Info Sheet'!$B$21,'Info Sheet'!$B$21,(C880*E880)),0)</f>
        <v>170</v>
      </c>
      <c r="G880">
        <f t="shared" si="164"/>
        <v>3884.5000000000005</v>
      </c>
      <c r="H880">
        <f t="shared" si="153"/>
        <v>2924.5000000000005</v>
      </c>
      <c r="M880" s="44">
        <v>827</v>
      </c>
      <c r="N880" s="32">
        <v>9.1637290378727254E-2</v>
      </c>
      <c r="O880" s="32">
        <f t="shared" si="154"/>
        <v>149</v>
      </c>
      <c r="P880" t="str">
        <f>LOOKUP(N880,'Info Sheet'!$L$2:$L$3,'Info Sheet'!$J$2:$J$3)</f>
        <v>Rainy, p</v>
      </c>
      <c r="Q880">
        <f>IF(P880='Info Sheet'!$J$3,'Info Sheet'!$M$3,'Info Sheet'!$M$2)</f>
        <v>0.7</v>
      </c>
      <c r="R880">
        <f>ROUNDDOWN(IF((O880*Q880)&gt;'Info Sheet'!$B$21,'Info Sheet'!$B$21,(O880*Q880)),0)</f>
        <v>104</v>
      </c>
      <c r="S880">
        <f t="shared" si="155"/>
        <v>2376.4</v>
      </c>
      <c r="T880">
        <f t="shared" si="156"/>
        <v>1416.4</v>
      </c>
      <c r="Y880" s="44">
        <v>827</v>
      </c>
      <c r="Z880" s="32">
        <v>0.98392426441466041</v>
      </c>
      <c r="AA880" s="32">
        <f t="shared" si="162"/>
        <v>224</v>
      </c>
      <c r="AB880" t="str">
        <f>LOOKUP(Z880,'Info Sheet'!$L$2:$L$3,'Info Sheet'!$J$2:$J$3)</f>
        <v>Non-Rainy</v>
      </c>
      <c r="AC880">
        <f>IF(AB880='Info Sheet'!$J$3,'Info Sheet'!$M$3,'Info Sheet'!$M$2)</f>
        <v>1</v>
      </c>
      <c r="AD880">
        <f>ROUNDDOWN(IF((AA880*AC880)&gt;'Info Sheet'!$B$21,'Info Sheet'!$B$21,(AA880*AC880)),0)</f>
        <v>188</v>
      </c>
      <c r="AE880">
        <f t="shared" si="157"/>
        <v>4295.8</v>
      </c>
      <c r="AF880">
        <f t="shared" si="158"/>
        <v>3335.8</v>
      </c>
      <c r="AK880" s="44">
        <v>827</v>
      </c>
      <c r="AL880" s="51">
        <v>0.72410006999999998</v>
      </c>
      <c r="AM880" s="32">
        <f t="shared" si="163"/>
        <v>176</v>
      </c>
      <c r="AN880" t="str">
        <f>LOOKUP(AL880,'Info Sheet'!$L$2:$L$3,'Info Sheet'!$J$2:$J$3)</f>
        <v>Non-Rainy</v>
      </c>
      <c r="AO880">
        <f>IF(AN880='Info Sheet'!$J$3,'Info Sheet'!$M$3,'Info Sheet'!$M$2)</f>
        <v>1</v>
      </c>
      <c r="AP880">
        <f>ROUNDDOWN(IF((AM880*AO880)&gt;'Info Sheet'!$B$21,'Info Sheet'!$B$21,(AM880*AO880)),0)</f>
        <v>176</v>
      </c>
      <c r="AQ880">
        <f t="shared" si="159"/>
        <v>4021.6000000000004</v>
      </c>
      <c r="AR880">
        <f t="shared" si="160"/>
        <v>3061.6000000000004</v>
      </c>
    </row>
    <row r="881" spans="1:44">
      <c r="A881" s="44">
        <v>828</v>
      </c>
      <c r="B881" s="32">
        <v>0.72973918938477811</v>
      </c>
      <c r="C881" s="32">
        <f t="shared" si="161"/>
        <v>165</v>
      </c>
      <c r="D881" t="str">
        <f>LOOKUP(B881,'Info Sheet'!$L$2:$L$3,'Info Sheet'!$J$2:$J$3)</f>
        <v>Non-Rainy</v>
      </c>
      <c r="E881">
        <f>IF(D881='Info Sheet'!$J$3,'Info Sheet'!$M$3,'Info Sheet'!$M$2)</f>
        <v>1</v>
      </c>
      <c r="F881">
        <f>ROUNDDOWN(IF((C881*E881)&gt;'Info Sheet'!$B$21,'Info Sheet'!$B$21,(C881*E881)),0)</f>
        <v>165</v>
      </c>
      <c r="G881">
        <f t="shared" si="164"/>
        <v>3770.2500000000005</v>
      </c>
      <c r="H881">
        <f t="shared" si="153"/>
        <v>2810.2500000000005</v>
      </c>
      <c r="M881" s="44">
        <v>828</v>
      </c>
      <c r="N881" s="32">
        <v>0.50772243137346362</v>
      </c>
      <c r="O881" s="32">
        <f t="shared" si="154"/>
        <v>171</v>
      </c>
      <c r="P881" t="str">
        <f>LOOKUP(N881,'Info Sheet'!$L$2:$L$3,'Info Sheet'!$J$2:$J$3)</f>
        <v>Non-Rainy</v>
      </c>
      <c r="Q881">
        <f>IF(P881='Info Sheet'!$J$3,'Info Sheet'!$M$3,'Info Sheet'!$M$2)</f>
        <v>1</v>
      </c>
      <c r="R881">
        <f>ROUNDDOWN(IF((O881*Q881)&gt;'Info Sheet'!$B$21,'Info Sheet'!$B$21,(O881*Q881)),0)</f>
        <v>171</v>
      </c>
      <c r="S881">
        <f t="shared" si="155"/>
        <v>3907.3500000000004</v>
      </c>
      <c r="T881">
        <f t="shared" si="156"/>
        <v>2947.3500000000004</v>
      </c>
      <c r="Y881" s="44">
        <v>828</v>
      </c>
      <c r="Z881" s="32">
        <v>0.94552478394559636</v>
      </c>
      <c r="AA881" s="32">
        <f t="shared" si="162"/>
        <v>214</v>
      </c>
      <c r="AB881" t="str">
        <f>LOOKUP(Z881,'Info Sheet'!$L$2:$L$3,'Info Sheet'!$J$2:$J$3)</f>
        <v>Non-Rainy</v>
      </c>
      <c r="AC881">
        <f>IF(AB881='Info Sheet'!$J$3,'Info Sheet'!$M$3,'Info Sheet'!$M$2)</f>
        <v>1</v>
      </c>
      <c r="AD881">
        <f>ROUNDDOWN(IF((AA881*AC881)&gt;'Info Sheet'!$B$21,'Info Sheet'!$B$21,(AA881*AC881)),0)</f>
        <v>188</v>
      </c>
      <c r="AE881">
        <f t="shared" si="157"/>
        <v>4295.8</v>
      </c>
      <c r="AF881">
        <f t="shared" si="158"/>
        <v>3335.8</v>
      </c>
      <c r="AK881" s="44">
        <v>828</v>
      </c>
      <c r="AL881" s="51">
        <v>0.58833500999999999</v>
      </c>
      <c r="AM881" s="32">
        <f t="shared" si="163"/>
        <v>170</v>
      </c>
      <c r="AN881" t="str">
        <f>LOOKUP(AL881,'Info Sheet'!$L$2:$L$3,'Info Sheet'!$J$2:$J$3)</f>
        <v>Non-Rainy</v>
      </c>
      <c r="AO881">
        <f>IF(AN881='Info Sheet'!$J$3,'Info Sheet'!$M$3,'Info Sheet'!$M$2)</f>
        <v>1</v>
      </c>
      <c r="AP881">
        <f>ROUNDDOWN(IF((AM881*AO881)&gt;'Info Sheet'!$B$21,'Info Sheet'!$B$21,(AM881*AO881)),0)</f>
        <v>170</v>
      </c>
      <c r="AQ881">
        <f t="shared" si="159"/>
        <v>3884.5000000000005</v>
      </c>
      <c r="AR881">
        <f t="shared" si="160"/>
        <v>2924.5000000000005</v>
      </c>
    </row>
    <row r="882" spans="1:44">
      <c r="A882" s="44">
        <v>829</v>
      </c>
      <c r="B882" s="32">
        <v>0.34449522049981962</v>
      </c>
      <c r="C882" s="32">
        <f t="shared" si="161"/>
        <v>149</v>
      </c>
      <c r="D882" t="str">
        <f>LOOKUP(B882,'Info Sheet'!$L$2:$L$3,'Info Sheet'!$J$2:$J$3)</f>
        <v>Rainy, p</v>
      </c>
      <c r="E882">
        <f>IF(D882='Info Sheet'!$J$3,'Info Sheet'!$M$3,'Info Sheet'!$M$2)</f>
        <v>0.7</v>
      </c>
      <c r="F882">
        <f>ROUNDDOWN(IF((C882*E882)&gt;'Info Sheet'!$B$21,'Info Sheet'!$B$21,(C882*E882)),0)</f>
        <v>104</v>
      </c>
      <c r="G882">
        <f t="shared" si="164"/>
        <v>2376.4</v>
      </c>
      <c r="H882">
        <f t="shared" si="153"/>
        <v>1416.4</v>
      </c>
      <c r="M882" s="44">
        <v>829</v>
      </c>
      <c r="N882" s="32">
        <v>0.37323971405731216</v>
      </c>
      <c r="O882" s="32">
        <f t="shared" si="154"/>
        <v>165</v>
      </c>
      <c r="P882" t="str">
        <f>LOOKUP(N882,'Info Sheet'!$L$2:$L$3,'Info Sheet'!$J$2:$J$3)</f>
        <v>Rainy, p</v>
      </c>
      <c r="Q882">
        <f>IF(P882='Info Sheet'!$J$3,'Info Sheet'!$M$3,'Info Sheet'!$M$2)</f>
        <v>0.7</v>
      </c>
      <c r="R882">
        <f>ROUNDDOWN(IF((O882*Q882)&gt;'Info Sheet'!$B$21,'Info Sheet'!$B$21,(O882*Q882)),0)</f>
        <v>115</v>
      </c>
      <c r="S882">
        <f t="shared" si="155"/>
        <v>2627.75</v>
      </c>
      <c r="T882">
        <f t="shared" si="156"/>
        <v>1667.75</v>
      </c>
      <c r="Y882" s="44">
        <v>829</v>
      </c>
      <c r="Z882" s="32">
        <v>0.40912823401454612</v>
      </c>
      <c r="AA882" s="32">
        <f t="shared" si="162"/>
        <v>182</v>
      </c>
      <c r="AB882" t="str">
        <f>LOOKUP(Z882,'Info Sheet'!$L$2:$L$3,'Info Sheet'!$J$2:$J$3)</f>
        <v>Non-Rainy</v>
      </c>
      <c r="AC882">
        <f>IF(AB882='Info Sheet'!$J$3,'Info Sheet'!$M$3,'Info Sheet'!$M$2)</f>
        <v>1</v>
      </c>
      <c r="AD882">
        <f>ROUNDDOWN(IF((AA882*AC882)&gt;'Info Sheet'!$B$21,'Info Sheet'!$B$21,(AA882*AC882)),0)</f>
        <v>182</v>
      </c>
      <c r="AE882">
        <f t="shared" si="157"/>
        <v>4158.7</v>
      </c>
      <c r="AF882">
        <f t="shared" si="158"/>
        <v>3198.7</v>
      </c>
      <c r="AK882" s="44">
        <v>829</v>
      </c>
      <c r="AL882" s="51">
        <v>0.43650930999999998</v>
      </c>
      <c r="AM882" s="32">
        <f t="shared" si="163"/>
        <v>163</v>
      </c>
      <c r="AN882" t="str">
        <f>LOOKUP(AL882,'Info Sheet'!$L$2:$L$3,'Info Sheet'!$J$2:$J$3)</f>
        <v>Non-Rainy</v>
      </c>
      <c r="AO882">
        <f>IF(AN882='Info Sheet'!$J$3,'Info Sheet'!$M$3,'Info Sheet'!$M$2)</f>
        <v>1</v>
      </c>
      <c r="AP882">
        <f>ROUNDDOWN(IF((AM882*AO882)&gt;'Info Sheet'!$B$21,'Info Sheet'!$B$21,(AM882*AO882)),0)</f>
        <v>163</v>
      </c>
      <c r="AQ882">
        <f t="shared" si="159"/>
        <v>3724.55</v>
      </c>
      <c r="AR882">
        <f t="shared" si="160"/>
        <v>2764.55</v>
      </c>
    </row>
    <row r="883" spans="1:44">
      <c r="A883" s="44">
        <v>830</v>
      </c>
      <c r="B883" s="32">
        <v>0.66139623289048344</v>
      </c>
      <c r="C883" s="32">
        <f t="shared" si="161"/>
        <v>162</v>
      </c>
      <c r="D883" t="str">
        <f>LOOKUP(B883,'Info Sheet'!$L$2:$L$3,'Info Sheet'!$J$2:$J$3)</f>
        <v>Non-Rainy</v>
      </c>
      <c r="E883">
        <f>IF(D883='Info Sheet'!$J$3,'Info Sheet'!$M$3,'Info Sheet'!$M$2)</f>
        <v>1</v>
      </c>
      <c r="F883">
        <f>ROUNDDOWN(IF((C883*E883)&gt;'Info Sheet'!$B$21,'Info Sheet'!$B$21,(C883*E883)),0)</f>
        <v>162</v>
      </c>
      <c r="G883">
        <f t="shared" si="164"/>
        <v>3701.7000000000003</v>
      </c>
      <c r="H883">
        <f t="shared" si="153"/>
        <v>2741.7000000000003</v>
      </c>
      <c r="M883" s="44">
        <v>830</v>
      </c>
      <c r="N883" s="32">
        <v>0.1835118920972667</v>
      </c>
      <c r="O883" s="32">
        <f t="shared" si="154"/>
        <v>156</v>
      </c>
      <c r="P883" t="str">
        <f>LOOKUP(N883,'Info Sheet'!$L$2:$L$3,'Info Sheet'!$J$2:$J$3)</f>
        <v>Rainy, p</v>
      </c>
      <c r="Q883">
        <f>IF(P883='Info Sheet'!$J$3,'Info Sheet'!$M$3,'Info Sheet'!$M$2)</f>
        <v>0.7</v>
      </c>
      <c r="R883">
        <f>ROUNDDOWN(IF((O883*Q883)&gt;'Info Sheet'!$B$21,'Info Sheet'!$B$21,(O883*Q883)),0)</f>
        <v>109</v>
      </c>
      <c r="S883">
        <f t="shared" si="155"/>
        <v>2490.65</v>
      </c>
      <c r="T883">
        <f t="shared" si="156"/>
        <v>1530.65</v>
      </c>
      <c r="Y883" s="44">
        <v>830</v>
      </c>
      <c r="Z883" s="32">
        <v>9.0807274442544772E-3</v>
      </c>
      <c r="AA883" s="32">
        <f t="shared" si="162"/>
        <v>144</v>
      </c>
      <c r="AB883" t="str">
        <f>LOOKUP(Z883,'Info Sheet'!$L$2:$L$3,'Info Sheet'!$J$2:$J$3)</f>
        <v>Rainy, p</v>
      </c>
      <c r="AC883">
        <f>IF(AB883='Info Sheet'!$J$3,'Info Sheet'!$M$3,'Info Sheet'!$M$2)</f>
        <v>0.7</v>
      </c>
      <c r="AD883">
        <f>ROUNDDOWN(IF((AA883*AC883)&gt;'Info Sheet'!$B$21,'Info Sheet'!$B$21,(AA883*AC883)),0)</f>
        <v>100</v>
      </c>
      <c r="AE883">
        <f t="shared" si="157"/>
        <v>2285</v>
      </c>
      <c r="AF883">
        <f t="shared" si="158"/>
        <v>1325</v>
      </c>
      <c r="AK883" s="44">
        <v>830</v>
      </c>
      <c r="AL883" s="51">
        <v>0.28661600999999998</v>
      </c>
      <c r="AM883" s="32">
        <f t="shared" si="163"/>
        <v>157</v>
      </c>
      <c r="AN883" t="str">
        <f>LOOKUP(AL883,'Info Sheet'!$L$2:$L$3,'Info Sheet'!$J$2:$J$3)</f>
        <v>Rainy, p</v>
      </c>
      <c r="AO883">
        <f>IF(AN883='Info Sheet'!$J$3,'Info Sheet'!$M$3,'Info Sheet'!$M$2)</f>
        <v>0.7</v>
      </c>
      <c r="AP883">
        <f>ROUNDDOWN(IF((AM883*AO883)&gt;'Info Sheet'!$B$21,'Info Sheet'!$B$21,(AM883*AO883)),0)</f>
        <v>109</v>
      </c>
      <c r="AQ883">
        <f t="shared" si="159"/>
        <v>2490.65</v>
      </c>
      <c r="AR883">
        <f t="shared" si="160"/>
        <v>1530.65</v>
      </c>
    </row>
    <row r="884" spans="1:44">
      <c r="A884" s="44">
        <v>831</v>
      </c>
      <c r="B884" s="32">
        <v>2.7099902349974392E-2</v>
      </c>
      <c r="C884" s="32">
        <f t="shared" si="161"/>
        <v>125</v>
      </c>
      <c r="D884" t="str">
        <f>LOOKUP(B884,'Info Sheet'!$L$2:$L$3,'Info Sheet'!$J$2:$J$3)</f>
        <v>Rainy, p</v>
      </c>
      <c r="E884">
        <f>IF(D884='Info Sheet'!$J$3,'Info Sheet'!$M$3,'Info Sheet'!$M$2)</f>
        <v>0.7</v>
      </c>
      <c r="F884">
        <f>ROUNDDOWN(IF((C884*E884)&gt;'Info Sheet'!$B$21,'Info Sheet'!$B$21,(C884*E884)),0)</f>
        <v>87</v>
      </c>
      <c r="G884">
        <f t="shared" si="164"/>
        <v>1987.95</v>
      </c>
      <c r="H884">
        <f t="shared" si="153"/>
        <v>1027.95</v>
      </c>
      <c r="M884" s="44">
        <v>831</v>
      </c>
      <c r="N884" s="32">
        <v>0.69885394877265639</v>
      </c>
      <c r="O884" s="32">
        <f t="shared" si="154"/>
        <v>179</v>
      </c>
      <c r="P884" t="str">
        <f>LOOKUP(N884,'Info Sheet'!$L$2:$L$3,'Info Sheet'!$J$2:$J$3)</f>
        <v>Non-Rainy</v>
      </c>
      <c r="Q884">
        <f>IF(P884='Info Sheet'!$J$3,'Info Sheet'!$M$3,'Info Sheet'!$M$2)</f>
        <v>1</v>
      </c>
      <c r="R884">
        <f>ROUNDDOWN(IF((O884*Q884)&gt;'Info Sheet'!$B$21,'Info Sheet'!$B$21,(O884*Q884)),0)</f>
        <v>179</v>
      </c>
      <c r="S884">
        <f t="shared" si="155"/>
        <v>4090.15</v>
      </c>
      <c r="T884">
        <f t="shared" si="156"/>
        <v>3130.15</v>
      </c>
      <c r="Y884" s="44">
        <v>831</v>
      </c>
      <c r="Z884" s="32">
        <v>0.68868797330837839</v>
      </c>
      <c r="AA884" s="32">
        <f t="shared" si="162"/>
        <v>195</v>
      </c>
      <c r="AB884" t="str">
        <f>LOOKUP(Z884,'Info Sheet'!$L$2:$L$3,'Info Sheet'!$J$2:$J$3)</f>
        <v>Non-Rainy</v>
      </c>
      <c r="AC884">
        <f>IF(AB884='Info Sheet'!$J$3,'Info Sheet'!$M$3,'Info Sheet'!$M$2)</f>
        <v>1</v>
      </c>
      <c r="AD884">
        <f>ROUNDDOWN(IF((AA884*AC884)&gt;'Info Sheet'!$B$21,'Info Sheet'!$B$21,(AA884*AC884)),0)</f>
        <v>188</v>
      </c>
      <c r="AE884">
        <f t="shared" si="157"/>
        <v>4295.8</v>
      </c>
      <c r="AF884">
        <f t="shared" si="158"/>
        <v>3335.8</v>
      </c>
      <c r="AK884" s="44">
        <v>831</v>
      </c>
      <c r="AL884" s="51">
        <v>0.35874720999999998</v>
      </c>
      <c r="AM884" s="32">
        <f t="shared" si="163"/>
        <v>160</v>
      </c>
      <c r="AN884" t="str">
        <f>LOOKUP(AL884,'Info Sheet'!$L$2:$L$3,'Info Sheet'!$J$2:$J$3)</f>
        <v>Rainy, p</v>
      </c>
      <c r="AO884">
        <f>IF(AN884='Info Sheet'!$J$3,'Info Sheet'!$M$3,'Info Sheet'!$M$2)</f>
        <v>0.7</v>
      </c>
      <c r="AP884">
        <f>ROUNDDOWN(IF((AM884*AO884)&gt;'Info Sheet'!$B$21,'Info Sheet'!$B$21,(AM884*AO884)),0)</f>
        <v>112</v>
      </c>
      <c r="AQ884">
        <f t="shared" si="159"/>
        <v>2559.2000000000003</v>
      </c>
      <c r="AR884">
        <f t="shared" si="160"/>
        <v>1599.2000000000003</v>
      </c>
    </row>
    <row r="885" spans="1:44">
      <c r="A885" s="44">
        <v>832</v>
      </c>
      <c r="B885" s="32">
        <v>6.067823441595932E-2</v>
      </c>
      <c r="C885" s="32">
        <f t="shared" si="161"/>
        <v>131</v>
      </c>
      <c r="D885" t="str">
        <f>LOOKUP(B885,'Info Sheet'!$L$2:$L$3,'Info Sheet'!$J$2:$J$3)</f>
        <v>Rainy, p</v>
      </c>
      <c r="E885">
        <f>IF(D885='Info Sheet'!$J$3,'Info Sheet'!$M$3,'Info Sheet'!$M$2)</f>
        <v>0.7</v>
      </c>
      <c r="F885">
        <f>ROUNDDOWN(IF((C885*E885)&gt;'Info Sheet'!$B$21,'Info Sheet'!$B$21,(C885*E885)),0)</f>
        <v>91</v>
      </c>
      <c r="G885">
        <f t="shared" si="164"/>
        <v>2079.35</v>
      </c>
      <c r="H885">
        <f t="shared" si="153"/>
        <v>1119.3499999999999</v>
      </c>
      <c r="M885" s="44">
        <v>832</v>
      </c>
      <c r="N885" s="32">
        <v>0.24673033644958253</v>
      </c>
      <c r="O885" s="32">
        <f t="shared" si="154"/>
        <v>159</v>
      </c>
      <c r="P885" t="str">
        <f>LOOKUP(N885,'Info Sheet'!$L$2:$L$3,'Info Sheet'!$J$2:$J$3)</f>
        <v>Rainy, p</v>
      </c>
      <c r="Q885">
        <f>IF(P885='Info Sheet'!$J$3,'Info Sheet'!$M$3,'Info Sheet'!$M$2)</f>
        <v>0.7</v>
      </c>
      <c r="R885">
        <f>ROUNDDOWN(IF((O885*Q885)&gt;'Info Sheet'!$B$21,'Info Sheet'!$B$21,(O885*Q885)),0)</f>
        <v>111</v>
      </c>
      <c r="S885">
        <f t="shared" si="155"/>
        <v>2536.3500000000004</v>
      </c>
      <c r="T885">
        <f t="shared" si="156"/>
        <v>1576.3500000000004</v>
      </c>
      <c r="Y885" s="44">
        <v>832</v>
      </c>
      <c r="Z885" s="32">
        <v>0.2030006163114767</v>
      </c>
      <c r="AA885" s="32">
        <f t="shared" si="162"/>
        <v>171</v>
      </c>
      <c r="AB885" t="str">
        <f>LOOKUP(Z885,'Info Sheet'!$L$2:$L$3,'Info Sheet'!$J$2:$J$3)</f>
        <v>Rainy, p</v>
      </c>
      <c r="AC885">
        <f>IF(AB885='Info Sheet'!$J$3,'Info Sheet'!$M$3,'Info Sheet'!$M$2)</f>
        <v>0.7</v>
      </c>
      <c r="AD885">
        <f>ROUNDDOWN(IF((AA885*AC885)&gt;'Info Sheet'!$B$21,'Info Sheet'!$B$21,(AA885*AC885)),0)</f>
        <v>119</v>
      </c>
      <c r="AE885">
        <f t="shared" si="157"/>
        <v>2719.15</v>
      </c>
      <c r="AF885">
        <f t="shared" si="158"/>
        <v>1759.15</v>
      </c>
      <c r="AK885" s="44">
        <v>832</v>
      </c>
      <c r="AL885" s="51">
        <v>0.20682895000000001</v>
      </c>
      <c r="AM885" s="32">
        <f t="shared" si="163"/>
        <v>152</v>
      </c>
      <c r="AN885" t="str">
        <f>LOOKUP(AL885,'Info Sheet'!$L$2:$L$3,'Info Sheet'!$J$2:$J$3)</f>
        <v>Rainy, p</v>
      </c>
      <c r="AO885">
        <f>IF(AN885='Info Sheet'!$J$3,'Info Sheet'!$M$3,'Info Sheet'!$M$2)</f>
        <v>0.7</v>
      </c>
      <c r="AP885">
        <f>ROUNDDOWN(IF((AM885*AO885)&gt;'Info Sheet'!$B$21,'Info Sheet'!$B$21,(AM885*AO885)),0)</f>
        <v>106</v>
      </c>
      <c r="AQ885">
        <f t="shared" si="159"/>
        <v>2422.1000000000004</v>
      </c>
      <c r="AR885">
        <f t="shared" si="160"/>
        <v>1462.1000000000004</v>
      </c>
    </row>
    <row r="886" spans="1:44">
      <c r="A886" s="44">
        <v>833</v>
      </c>
      <c r="B886" s="32">
        <v>0.55571161930405644</v>
      </c>
      <c r="C886" s="32">
        <f t="shared" si="161"/>
        <v>158</v>
      </c>
      <c r="D886" t="str">
        <f>LOOKUP(B886,'Info Sheet'!$L$2:$L$3,'Info Sheet'!$J$2:$J$3)</f>
        <v>Non-Rainy</v>
      </c>
      <c r="E886">
        <f>IF(D886='Info Sheet'!$J$3,'Info Sheet'!$M$3,'Info Sheet'!$M$2)</f>
        <v>1</v>
      </c>
      <c r="F886">
        <f>ROUNDDOWN(IF((C886*E886)&gt;'Info Sheet'!$B$21,'Info Sheet'!$B$21,(C886*E886)),0)</f>
        <v>158</v>
      </c>
      <c r="G886">
        <f t="shared" si="164"/>
        <v>3610.3</v>
      </c>
      <c r="H886">
        <f t="shared" ref="H886:H949" si="165">G886-$J$48</f>
        <v>2650.3</v>
      </c>
      <c r="M886" s="44">
        <v>833</v>
      </c>
      <c r="N886" s="32">
        <v>0.51508447070041974</v>
      </c>
      <c r="O886" s="32">
        <f t="shared" ref="O886:O949" si="166">ROUNDDOWN(_xlfn.NORM.INV(N886,$M$36,$M$40),0)</f>
        <v>171</v>
      </c>
      <c r="P886" t="str">
        <f>LOOKUP(N886,'Info Sheet'!$L$2:$L$3,'Info Sheet'!$J$2:$J$3)</f>
        <v>Non-Rainy</v>
      </c>
      <c r="Q886">
        <f>IF(P886='Info Sheet'!$J$3,'Info Sheet'!$M$3,'Info Sheet'!$M$2)</f>
        <v>1</v>
      </c>
      <c r="R886">
        <f>ROUNDDOWN(IF((O886*Q886)&gt;'Info Sheet'!$B$21,'Info Sheet'!$B$21,(O886*Q886)),0)</f>
        <v>171</v>
      </c>
      <c r="S886">
        <f t="shared" ref="S886:S949" si="167">R886*$V$47</f>
        <v>3907.3500000000004</v>
      </c>
      <c r="T886">
        <f t="shared" ref="T886:T949" si="168">S886-$V$48</f>
        <v>2947.3500000000004</v>
      </c>
      <c r="Y886" s="44">
        <v>833</v>
      </c>
      <c r="Z886" s="32">
        <v>0.37117731343185745</v>
      </c>
      <c r="AA886" s="32">
        <f t="shared" si="162"/>
        <v>180</v>
      </c>
      <c r="AB886" t="str">
        <f>LOOKUP(Z886,'Info Sheet'!$L$2:$L$3,'Info Sheet'!$J$2:$J$3)</f>
        <v>Rainy, p</v>
      </c>
      <c r="AC886">
        <f>IF(AB886='Info Sheet'!$J$3,'Info Sheet'!$M$3,'Info Sheet'!$M$2)</f>
        <v>0.7</v>
      </c>
      <c r="AD886">
        <f>ROUNDDOWN(IF((AA886*AC886)&gt;'Info Sheet'!$B$21,'Info Sheet'!$B$21,(AA886*AC886)),0)</f>
        <v>126</v>
      </c>
      <c r="AE886">
        <f t="shared" ref="AE886:AE949" si="169">AD886*$AH$47</f>
        <v>2879.1000000000004</v>
      </c>
      <c r="AF886">
        <f t="shared" ref="AF886:AF949" si="170">AE886-$AH$48</f>
        <v>1919.1000000000004</v>
      </c>
      <c r="AK886" s="44">
        <v>833</v>
      </c>
      <c r="AL886" s="51">
        <v>0.47851664999999999</v>
      </c>
      <c r="AM886" s="32">
        <f t="shared" si="163"/>
        <v>165</v>
      </c>
      <c r="AN886" t="str">
        <f>LOOKUP(AL886,'Info Sheet'!$L$2:$L$3,'Info Sheet'!$J$2:$J$3)</f>
        <v>Non-Rainy</v>
      </c>
      <c r="AO886">
        <f>IF(AN886='Info Sheet'!$J$3,'Info Sheet'!$M$3,'Info Sheet'!$M$2)</f>
        <v>1</v>
      </c>
      <c r="AP886">
        <f>ROUNDDOWN(IF((AM886*AO886)&gt;'Info Sheet'!$B$21,'Info Sheet'!$B$21,(AM886*AO886)),0)</f>
        <v>165</v>
      </c>
      <c r="AQ886">
        <f t="shared" ref="AQ886:AQ949" si="171">AP886*$AT$47</f>
        <v>3770.2500000000005</v>
      </c>
      <c r="AR886">
        <f t="shared" ref="AR886:AR949" si="172">AQ886-$AT$48</f>
        <v>2810.2500000000005</v>
      </c>
    </row>
    <row r="887" spans="1:44">
      <c r="A887" s="44">
        <v>834</v>
      </c>
      <c r="B887" s="32">
        <v>0.46828462766015733</v>
      </c>
      <c r="C887" s="32">
        <f t="shared" ref="C887:C950" si="173">ROUNDDOWN(_xlfn.NORM.INV(B887,$B$36,$B$40),0)</f>
        <v>154</v>
      </c>
      <c r="D887" t="str">
        <f>LOOKUP(B887,'Info Sheet'!$L$2:$L$3,'Info Sheet'!$J$2:$J$3)</f>
        <v>Non-Rainy</v>
      </c>
      <c r="E887">
        <f>IF(D887='Info Sheet'!$J$3,'Info Sheet'!$M$3,'Info Sheet'!$M$2)</f>
        <v>1</v>
      </c>
      <c r="F887">
        <f>ROUNDDOWN(IF((C887*E887)&gt;'Info Sheet'!$B$21,'Info Sheet'!$B$21,(C887*E887)),0)</f>
        <v>154</v>
      </c>
      <c r="G887">
        <f t="shared" si="164"/>
        <v>3518.9</v>
      </c>
      <c r="H887">
        <f t="shared" si="165"/>
        <v>2558.9</v>
      </c>
      <c r="M887" s="44">
        <v>834</v>
      </c>
      <c r="N887" s="32">
        <v>0.51528181785117755</v>
      </c>
      <c r="O887" s="32">
        <f t="shared" si="166"/>
        <v>171</v>
      </c>
      <c r="P887" t="str">
        <f>LOOKUP(N887,'Info Sheet'!$L$2:$L$3,'Info Sheet'!$J$2:$J$3)</f>
        <v>Non-Rainy</v>
      </c>
      <c r="Q887">
        <f>IF(P887='Info Sheet'!$J$3,'Info Sheet'!$M$3,'Info Sheet'!$M$2)</f>
        <v>1</v>
      </c>
      <c r="R887">
        <f>ROUNDDOWN(IF((O887*Q887)&gt;'Info Sheet'!$B$21,'Info Sheet'!$B$21,(O887*Q887)),0)</f>
        <v>171</v>
      </c>
      <c r="S887">
        <f t="shared" si="167"/>
        <v>3907.3500000000004</v>
      </c>
      <c r="T887">
        <f t="shared" si="168"/>
        <v>2947.3500000000004</v>
      </c>
      <c r="Y887" s="44">
        <v>834</v>
      </c>
      <c r="Z887" s="32">
        <v>0.83487433253489785</v>
      </c>
      <c r="AA887" s="32">
        <f t="shared" ref="AA887:AA950" si="174">ROUNDDOWN(_xlfn.NORM.INV(Z887,$Y$36,$Y$40),0)</f>
        <v>203</v>
      </c>
      <c r="AB887" t="str">
        <f>LOOKUP(Z887,'Info Sheet'!$L$2:$L$3,'Info Sheet'!$J$2:$J$3)</f>
        <v>Non-Rainy</v>
      </c>
      <c r="AC887">
        <f>IF(AB887='Info Sheet'!$J$3,'Info Sheet'!$M$3,'Info Sheet'!$M$2)</f>
        <v>1</v>
      </c>
      <c r="AD887">
        <f>ROUNDDOWN(IF((AA887*AC887)&gt;'Info Sheet'!$B$21,'Info Sheet'!$B$21,(AA887*AC887)),0)</f>
        <v>188</v>
      </c>
      <c r="AE887">
        <f t="shared" si="169"/>
        <v>4295.8</v>
      </c>
      <c r="AF887">
        <f t="shared" si="170"/>
        <v>3335.8</v>
      </c>
      <c r="AK887" s="44">
        <v>834</v>
      </c>
      <c r="AL887" s="51">
        <v>5.5605549999999997E-2</v>
      </c>
      <c r="AM887" s="32">
        <f t="shared" ref="AM887:AM950" si="175">ROUNDDOWN(_xlfn.NORM.INV(AL887,$AK$36,$AK$40),0)</f>
        <v>140</v>
      </c>
      <c r="AN887" t="str">
        <f>LOOKUP(AL887,'Info Sheet'!$L$2:$L$3,'Info Sheet'!$J$2:$J$3)</f>
        <v>Rainy, p</v>
      </c>
      <c r="AO887">
        <f>IF(AN887='Info Sheet'!$J$3,'Info Sheet'!$M$3,'Info Sheet'!$M$2)</f>
        <v>0.7</v>
      </c>
      <c r="AP887">
        <f>ROUNDDOWN(IF((AM887*AO887)&gt;'Info Sheet'!$B$21,'Info Sheet'!$B$21,(AM887*AO887)),0)</f>
        <v>98</v>
      </c>
      <c r="AQ887">
        <f t="shared" si="171"/>
        <v>2239.3000000000002</v>
      </c>
      <c r="AR887">
        <f t="shared" si="172"/>
        <v>1279.3000000000002</v>
      </c>
    </row>
    <row r="888" spans="1:44">
      <c r="A888" s="44">
        <v>835</v>
      </c>
      <c r="B888" s="32">
        <v>0.42542039873864379</v>
      </c>
      <c r="C888" s="32">
        <f t="shared" si="173"/>
        <v>152</v>
      </c>
      <c r="D888" t="str">
        <f>LOOKUP(B888,'Info Sheet'!$L$2:$L$3,'Info Sheet'!$J$2:$J$3)</f>
        <v>Non-Rainy</v>
      </c>
      <c r="E888">
        <f>IF(D888='Info Sheet'!$J$3,'Info Sheet'!$M$3,'Info Sheet'!$M$2)</f>
        <v>1</v>
      </c>
      <c r="F888">
        <f>ROUNDDOWN(IF((C888*E888)&gt;'Info Sheet'!$B$21,'Info Sheet'!$B$21,(C888*E888)),0)</f>
        <v>152</v>
      </c>
      <c r="G888">
        <f t="shared" si="164"/>
        <v>3473.2000000000003</v>
      </c>
      <c r="H888">
        <f t="shared" si="165"/>
        <v>2513.2000000000003</v>
      </c>
      <c r="M888" s="44">
        <v>835</v>
      </c>
      <c r="N888" s="32">
        <v>0.20130794663031626</v>
      </c>
      <c r="O888" s="32">
        <f t="shared" si="166"/>
        <v>157</v>
      </c>
      <c r="P888" t="str">
        <f>LOOKUP(N888,'Info Sheet'!$L$2:$L$3,'Info Sheet'!$J$2:$J$3)</f>
        <v>Rainy, p</v>
      </c>
      <c r="Q888">
        <f>IF(P888='Info Sheet'!$J$3,'Info Sheet'!$M$3,'Info Sheet'!$M$2)</f>
        <v>0.7</v>
      </c>
      <c r="R888">
        <f>ROUNDDOWN(IF((O888*Q888)&gt;'Info Sheet'!$B$21,'Info Sheet'!$B$21,(O888*Q888)),0)</f>
        <v>109</v>
      </c>
      <c r="S888">
        <f t="shared" si="167"/>
        <v>2490.65</v>
      </c>
      <c r="T888">
        <f t="shared" si="168"/>
        <v>1530.65</v>
      </c>
      <c r="Y888" s="44">
        <v>835</v>
      </c>
      <c r="Z888" s="32">
        <v>0.91985084976159348</v>
      </c>
      <c r="AA888" s="32">
        <f t="shared" si="174"/>
        <v>211</v>
      </c>
      <c r="AB888" t="str">
        <f>LOOKUP(Z888,'Info Sheet'!$L$2:$L$3,'Info Sheet'!$J$2:$J$3)</f>
        <v>Non-Rainy</v>
      </c>
      <c r="AC888">
        <f>IF(AB888='Info Sheet'!$J$3,'Info Sheet'!$M$3,'Info Sheet'!$M$2)</f>
        <v>1</v>
      </c>
      <c r="AD888">
        <f>ROUNDDOWN(IF((AA888*AC888)&gt;'Info Sheet'!$B$21,'Info Sheet'!$B$21,(AA888*AC888)),0)</f>
        <v>188</v>
      </c>
      <c r="AE888">
        <f t="shared" si="169"/>
        <v>4295.8</v>
      </c>
      <c r="AF888">
        <f t="shared" si="170"/>
        <v>3335.8</v>
      </c>
      <c r="AK888" s="44">
        <v>835</v>
      </c>
      <c r="AL888" s="51">
        <v>0.73049896999999997</v>
      </c>
      <c r="AM888" s="32">
        <f t="shared" si="175"/>
        <v>176</v>
      </c>
      <c r="AN888" t="str">
        <f>LOOKUP(AL888,'Info Sheet'!$L$2:$L$3,'Info Sheet'!$J$2:$J$3)</f>
        <v>Non-Rainy</v>
      </c>
      <c r="AO888">
        <f>IF(AN888='Info Sheet'!$J$3,'Info Sheet'!$M$3,'Info Sheet'!$M$2)</f>
        <v>1</v>
      </c>
      <c r="AP888">
        <f>ROUNDDOWN(IF((AM888*AO888)&gt;'Info Sheet'!$B$21,'Info Sheet'!$B$21,(AM888*AO888)),0)</f>
        <v>176</v>
      </c>
      <c r="AQ888">
        <f t="shared" si="171"/>
        <v>4021.6000000000004</v>
      </c>
      <c r="AR888">
        <f t="shared" si="172"/>
        <v>3061.6000000000004</v>
      </c>
    </row>
    <row r="889" spans="1:44">
      <c r="A889" s="44">
        <v>836</v>
      </c>
      <c r="B889" s="32">
        <v>0.83227197609255144</v>
      </c>
      <c r="C889" s="32">
        <f t="shared" si="173"/>
        <v>171</v>
      </c>
      <c r="D889" t="str">
        <f>LOOKUP(B889,'Info Sheet'!$L$2:$L$3,'Info Sheet'!$J$2:$J$3)</f>
        <v>Non-Rainy</v>
      </c>
      <c r="E889">
        <f>IF(D889='Info Sheet'!$J$3,'Info Sheet'!$M$3,'Info Sheet'!$M$2)</f>
        <v>1</v>
      </c>
      <c r="F889">
        <f>ROUNDDOWN(IF((C889*E889)&gt;'Info Sheet'!$B$21,'Info Sheet'!$B$21,(C889*E889)),0)</f>
        <v>171</v>
      </c>
      <c r="G889">
        <f t="shared" si="164"/>
        <v>3907.3500000000004</v>
      </c>
      <c r="H889">
        <f t="shared" si="165"/>
        <v>2947.3500000000004</v>
      </c>
      <c r="M889" s="44">
        <v>836</v>
      </c>
      <c r="N889" s="32">
        <v>1.59590132981835E-4</v>
      </c>
      <c r="O889" s="32">
        <f t="shared" si="166"/>
        <v>111</v>
      </c>
      <c r="P889" t="str">
        <f>LOOKUP(N889,'Info Sheet'!$L$2:$L$3,'Info Sheet'!$J$2:$J$3)</f>
        <v>Rainy, p</v>
      </c>
      <c r="Q889">
        <f>IF(P889='Info Sheet'!$J$3,'Info Sheet'!$M$3,'Info Sheet'!$M$2)</f>
        <v>0.7</v>
      </c>
      <c r="R889">
        <f>ROUNDDOWN(IF((O889*Q889)&gt;'Info Sheet'!$B$21,'Info Sheet'!$B$21,(O889*Q889)),0)</f>
        <v>77</v>
      </c>
      <c r="S889">
        <f t="shared" si="167"/>
        <v>1759.45</v>
      </c>
      <c r="T889">
        <f t="shared" si="168"/>
        <v>799.45</v>
      </c>
      <c r="Y889" s="44">
        <v>836</v>
      </c>
      <c r="Z889" s="32">
        <v>0.8563432397301084</v>
      </c>
      <c r="AA889" s="32">
        <f t="shared" si="174"/>
        <v>205</v>
      </c>
      <c r="AB889" t="str">
        <f>LOOKUP(Z889,'Info Sheet'!$L$2:$L$3,'Info Sheet'!$J$2:$J$3)</f>
        <v>Non-Rainy</v>
      </c>
      <c r="AC889">
        <f>IF(AB889='Info Sheet'!$J$3,'Info Sheet'!$M$3,'Info Sheet'!$M$2)</f>
        <v>1</v>
      </c>
      <c r="AD889">
        <f>ROUNDDOWN(IF((AA889*AC889)&gt;'Info Sheet'!$B$21,'Info Sheet'!$B$21,(AA889*AC889)),0)</f>
        <v>188</v>
      </c>
      <c r="AE889">
        <f t="shared" si="169"/>
        <v>4295.8</v>
      </c>
      <c r="AF889">
        <f t="shared" si="170"/>
        <v>3335.8</v>
      </c>
      <c r="AK889" s="44">
        <v>836</v>
      </c>
      <c r="AL889" s="51">
        <v>0.73807701000000003</v>
      </c>
      <c r="AM889" s="32">
        <f t="shared" si="175"/>
        <v>176</v>
      </c>
      <c r="AN889" t="str">
        <f>LOOKUP(AL889,'Info Sheet'!$L$2:$L$3,'Info Sheet'!$J$2:$J$3)</f>
        <v>Non-Rainy</v>
      </c>
      <c r="AO889">
        <f>IF(AN889='Info Sheet'!$J$3,'Info Sheet'!$M$3,'Info Sheet'!$M$2)</f>
        <v>1</v>
      </c>
      <c r="AP889">
        <f>ROUNDDOWN(IF((AM889*AO889)&gt;'Info Sheet'!$B$21,'Info Sheet'!$B$21,(AM889*AO889)),0)</f>
        <v>176</v>
      </c>
      <c r="AQ889">
        <f t="shared" si="171"/>
        <v>4021.6000000000004</v>
      </c>
      <c r="AR889">
        <f t="shared" si="172"/>
        <v>3061.6000000000004</v>
      </c>
    </row>
    <row r="890" spans="1:44">
      <c r="A890" s="44">
        <v>837</v>
      </c>
      <c r="B890" s="32">
        <v>0.29574024260259868</v>
      </c>
      <c r="C890" s="32">
        <f t="shared" si="173"/>
        <v>147</v>
      </c>
      <c r="D890" t="str">
        <f>LOOKUP(B890,'Info Sheet'!$L$2:$L$3,'Info Sheet'!$J$2:$J$3)</f>
        <v>Rainy, p</v>
      </c>
      <c r="E890">
        <f>IF(D890='Info Sheet'!$J$3,'Info Sheet'!$M$3,'Info Sheet'!$M$2)</f>
        <v>0.7</v>
      </c>
      <c r="F890">
        <f>ROUNDDOWN(IF((C890*E890)&gt;'Info Sheet'!$B$21,'Info Sheet'!$B$21,(C890*E890)),0)</f>
        <v>102</v>
      </c>
      <c r="G890">
        <f t="shared" si="164"/>
        <v>2330.7000000000003</v>
      </c>
      <c r="H890">
        <f t="shared" si="165"/>
        <v>1370.7000000000003</v>
      </c>
      <c r="M890" s="44">
        <v>837</v>
      </c>
      <c r="N890" s="32">
        <v>0.43644273622048091</v>
      </c>
      <c r="O890" s="32">
        <f t="shared" si="166"/>
        <v>168</v>
      </c>
      <c r="P890" t="str">
        <f>LOOKUP(N890,'Info Sheet'!$L$2:$L$3,'Info Sheet'!$J$2:$J$3)</f>
        <v>Non-Rainy</v>
      </c>
      <c r="Q890">
        <f>IF(P890='Info Sheet'!$J$3,'Info Sheet'!$M$3,'Info Sheet'!$M$2)</f>
        <v>1</v>
      </c>
      <c r="R890">
        <f>ROUNDDOWN(IF((O890*Q890)&gt;'Info Sheet'!$B$21,'Info Sheet'!$B$21,(O890*Q890)),0)</f>
        <v>168</v>
      </c>
      <c r="S890">
        <f t="shared" si="167"/>
        <v>3838.8</v>
      </c>
      <c r="T890">
        <f t="shared" si="168"/>
        <v>2878.8</v>
      </c>
      <c r="Y890" s="44">
        <v>837</v>
      </c>
      <c r="Z890" s="32">
        <v>0.17169781801589967</v>
      </c>
      <c r="AA890" s="32">
        <f t="shared" si="174"/>
        <v>169</v>
      </c>
      <c r="AB890" t="str">
        <f>LOOKUP(Z890,'Info Sheet'!$L$2:$L$3,'Info Sheet'!$J$2:$J$3)</f>
        <v>Rainy, p</v>
      </c>
      <c r="AC890">
        <f>IF(AB890='Info Sheet'!$J$3,'Info Sheet'!$M$3,'Info Sheet'!$M$2)</f>
        <v>0.7</v>
      </c>
      <c r="AD890">
        <f>ROUNDDOWN(IF((AA890*AC890)&gt;'Info Sheet'!$B$21,'Info Sheet'!$B$21,(AA890*AC890)),0)</f>
        <v>118</v>
      </c>
      <c r="AE890">
        <f t="shared" si="169"/>
        <v>2696.3</v>
      </c>
      <c r="AF890">
        <f t="shared" si="170"/>
        <v>1736.3000000000002</v>
      </c>
      <c r="AK890" s="44">
        <v>837</v>
      </c>
      <c r="AL890" s="51">
        <v>0.13499491999999999</v>
      </c>
      <c r="AM890" s="32">
        <f t="shared" si="175"/>
        <v>148</v>
      </c>
      <c r="AN890" t="str">
        <f>LOOKUP(AL890,'Info Sheet'!$L$2:$L$3,'Info Sheet'!$J$2:$J$3)</f>
        <v>Rainy, p</v>
      </c>
      <c r="AO890">
        <f>IF(AN890='Info Sheet'!$J$3,'Info Sheet'!$M$3,'Info Sheet'!$M$2)</f>
        <v>0.7</v>
      </c>
      <c r="AP890">
        <f>ROUNDDOWN(IF((AM890*AO890)&gt;'Info Sheet'!$B$21,'Info Sheet'!$B$21,(AM890*AO890)),0)</f>
        <v>103</v>
      </c>
      <c r="AQ890">
        <f t="shared" si="171"/>
        <v>2353.5500000000002</v>
      </c>
      <c r="AR890">
        <f t="shared" si="172"/>
        <v>1393.5500000000002</v>
      </c>
    </row>
    <row r="891" spans="1:44">
      <c r="A891" s="44">
        <v>838</v>
      </c>
      <c r="B891" s="32">
        <v>0.60050219554951878</v>
      </c>
      <c r="C891" s="32">
        <f t="shared" si="173"/>
        <v>160</v>
      </c>
      <c r="D891" t="str">
        <f>LOOKUP(B891,'Info Sheet'!$L$2:$L$3,'Info Sheet'!$J$2:$J$3)</f>
        <v>Non-Rainy</v>
      </c>
      <c r="E891">
        <f>IF(D891='Info Sheet'!$J$3,'Info Sheet'!$M$3,'Info Sheet'!$M$2)</f>
        <v>1</v>
      </c>
      <c r="F891">
        <f>ROUNDDOWN(IF((C891*E891)&gt;'Info Sheet'!$B$21,'Info Sheet'!$B$21,(C891*E891)),0)</f>
        <v>160</v>
      </c>
      <c r="G891">
        <f t="shared" si="164"/>
        <v>3656</v>
      </c>
      <c r="H891">
        <f t="shared" si="165"/>
        <v>2696</v>
      </c>
      <c r="M891" s="44">
        <v>838</v>
      </c>
      <c r="N891" s="32">
        <v>0.79069153519916102</v>
      </c>
      <c r="O891" s="32">
        <f t="shared" si="166"/>
        <v>184</v>
      </c>
      <c r="P891" t="str">
        <f>LOOKUP(N891,'Info Sheet'!$L$2:$L$3,'Info Sheet'!$J$2:$J$3)</f>
        <v>Non-Rainy</v>
      </c>
      <c r="Q891">
        <f>IF(P891='Info Sheet'!$J$3,'Info Sheet'!$M$3,'Info Sheet'!$M$2)</f>
        <v>1</v>
      </c>
      <c r="R891">
        <f>ROUNDDOWN(IF((O891*Q891)&gt;'Info Sheet'!$B$21,'Info Sheet'!$B$21,(O891*Q891)),0)</f>
        <v>184</v>
      </c>
      <c r="S891">
        <f t="shared" si="167"/>
        <v>4204.4000000000005</v>
      </c>
      <c r="T891">
        <f t="shared" si="168"/>
        <v>3244.4000000000005</v>
      </c>
      <c r="Y891" s="44">
        <v>838</v>
      </c>
      <c r="Z891" s="32">
        <v>0.78475133596726543</v>
      </c>
      <c r="AA891" s="32">
        <f t="shared" si="174"/>
        <v>200</v>
      </c>
      <c r="AB891" t="str">
        <f>LOOKUP(Z891,'Info Sheet'!$L$2:$L$3,'Info Sheet'!$J$2:$J$3)</f>
        <v>Non-Rainy</v>
      </c>
      <c r="AC891">
        <f>IF(AB891='Info Sheet'!$J$3,'Info Sheet'!$M$3,'Info Sheet'!$M$2)</f>
        <v>1</v>
      </c>
      <c r="AD891">
        <f>ROUNDDOWN(IF((AA891*AC891)&gt;'Info Sheet'!$B$21,'Info Sheet'!$B$21,(AA891*AC891)),0)</f>
        <v>188</v>
      </c>
      <c r="AE891">
        <f t="shared" si="169"/>
        <v>4295.8</v>
      </c>
      <c r="AF891">
        <f t="shared" si="170"/>
        <v>3335.8</v>
      </c>
      <c r="AK891" s="44">
        <v>838</v>
      </c>
      <c r="AL891" s="51">
        <v>0.94237346</v>
      </c>
      <c r="AM891" s="32">
        <f t="shared" si="175"/>
        <v>192</v>
      </c>
      <c r="AN891" t="str">
        <f>LOOKUP(AL891,'Info Sheet'!$L$2:$L$3,'Info Sheet'!$J$2:$J$3)</f>
        <v>Non-Rainy</v>
      </c>
      <c r="AO891">
        <f>IF(AN891='Info Sheet'!$J$3,'Info Sheet'!$M$3,'Info Sheet'!$M$2)</f>
        <v>1</v>
      </c>
      <c r="AP891">
        <f>ROUNDDOWN(IF((AM891*AO891)&gt;'Info Sheet'!$B$21,'Info Sheet'!$B$21,(AM891*AO891)),0)</f>
        <v>188</v>
      </c>
      <c r="AQ891">
        <f t="shared" si="171"/>
        <v>4295.8</v>
      </c>
      <c r="AR891">
        <f t="shared" si="172"/>
        <v>3335.8</v>
      </c>
    </row>
    <row r="892" spans="1:44">
      <c r="A892" s="44">
        <v>839</v>
      </c>
      <c r="B892" s="32">
        <v>0.96697627099929306</v>
      </c>
      <c r="C892" s="32">
        <f t="shared" si="173"/>
        <v>185</v>
      </c>
      <c r="D892" t="str">
        <f>LOOKUP(B892,'Info Sheet'!$L$2:$L$3,'Info Sheet'!$J$2:$J$3)</f>
        <v>Non-Rainy</v>
      </c>
      <c r="E892">
        <f>IF(D892='Info Sheet'!$J$3,'Info Sheet'!$M$3,'Info Sheet'!$M$2)</f>
        <v>1</v>
      </c>
      <c r="F892">
        <f>ROUNDDOWN(IF((C892*E892)&gt;'Info Sheet'!$B$21,'Info Sheet'!$B$21,(C892*E892)),0)</f>
        <v>185</v>
      </c>
      <c r="G892">
        <f t="shared" si="164"/>
        <v>4227.25</v>
      </c>
      <c r="H892">
        <f t="shared" si="165"/>
        <v>3267.25</v>
      </c>
      <c r="M892" s="44">
        <v>839</v>
      </c>
      <c r="N892" s="32">
        <v>5.1450675934103796E-3</v>
      </c>
      <c r="O892" s="32">
        <f t="shared" si="166"/>
        <v>128</v>
      </c>
      <c r="P892" t="str">
        <f>LOOKUP(N892,'Info Sheet'!$L$2:$L$3,'Info Sheet'!$J$2:$J$3)</f>
        <v>Rainy, p</v>
      </c>
      <c r="Q892">
        <f>IF(P892='Info Sheet'!$J$3,'Info Sheet'!$M$3,'Info Sheet'!$M$2)</f>
        <v>0.7</v>
      </c>
      <c r="R892">
        <f>ROUNDDOWN(IF((O892*Q892)&gt;'Info Sheet'!$B$21,'Info Sheet'!$B$21,(O892*Q892)),0)</f>
        <v>89</v>
      </c>
      <c r="S892">
        <f t="shared" si="167"/>
        <v>2033.65</v>
      </c>
      <c r="T892">
        <f t="shared" si="168"/>
        <v>1073.6500000000001</v>
      </c>
      <c r="Y892" s="44">
        <v>839</v>
      </c>
      <c r="Z892" s="32">
        <v>0.60934534380223748</v>
      </c>
      <c r="AA892" s="32">
        <f t="shared" si="174"/>
        <v>191</v>
      </c>
      <c r="AB892" t="str">
        <f>LOOKUP(Z892,'Info Sheet'!$L$2:$L$3,'Info Sheet'!$J$2:$J$3)</f>
        <v>Non-Rainy</v>
      </c>
      <c r="AC892">
        <f>IF(AB892='Info Sheet'!$J$3,'Info Sheet'!$M$3,'Info Sheet'!$M$2)</f>
        <v>1</v>
      </c>
      <c r="AD892">
        <f>ROUNDDOWN(IF((AA892*AC892)&gt;'Info Sheet'!$B$21,'Info Sheet'!$B$21,(AA892*AC892)),0)</f>
        <v>188</v>
      </c>
      <c r="AE892">
        <f t="shared" si="169"/>
        <v>4295.8</v>
      </c>
      <c r="AF892">
        <f t="shared" si="170"/>
        <v>3335.8</v>
      </c>
      <c r="AK892" s="44">
        <v>839</v>
      </c>
      <c r="AL892" s="51">
        <v>0.94282849000000002</v>
      </c>
      <c r="AM892" s="32">
        <f t="shared" si="175"/>
        <v>192</v>
      </c>
      <c r="AN892" t="str">
        <f>LOOKUP(AL892,'Info Sheet'!$L$2:$L$3,'Info Sheet'!$J$2:$J$3)</f>
        <v>Non-Rainy</v>
      </c>
      <c r="AO892">
        <f>IF(AN892='Info Sheet'!$J$3,'Info Sheet'!$M$3,'Info Sheet'!$M$2)</f>
        <v>1</v>
      </c>
      <c r="AP892">
        <f>ROUNDDOWN(IF((AM892*AO892)&gt;'Info Sheet'!$B$21,'Info Sheet'!$B$21,(AM892*AO892)),0)</f>
        <v>188</v>
      </c>
      <c r="AQ892">
        <f t="shared" si="171"/>
        <v>4295.8</v>
      </c>
      <c r="AR892">
        <f t="shared" si="172"/>
        <v>3335.8</v>
      </c>
    </row>
    <row r="893" spans="1:44">
      <c r="A893" s="44">
        <v>840</v>
      </c>
      <c r="B893" s="32">
        <v>7.7062847541197299E-2</v>
      </c>
      <c r="C893" s="32">
        <f t="shared" si="173"/>
        <v>133</v>
      </c>
      <c r="D893" t="str">
        <f>LOOKUP(B893,'Info Sheet'!$L$2:$L$3,'Info Sheet'!$J$2:$J$3)</f>
        <v>Rainy, p</v>
      </c>
      <c r="E893">
        <f>IF(D893='Info Sheet'!$J$3,'Info Sheet'!$M$3,'Info Sheet'!$M$2)</f>
        <v>0.7</v>
      </c>
      <c r="F893">
        <f>ROUNDDOWN(IF((C893*E893)&gt;'Info Sheet'!$B$21,'Info Sheet'!$B$21,(C893*E893)),0)</f>
        <v>93</v>
      </c>
      <c r="G893">
        <f t="shared" si="164"/>
        <v>2125.0500000000002</v>
      </c>
      <c r="H893">
        <f t="shared" si="165"/>
        <v>1165.0500000000002</v>
      </c>
      <c r="M893" s="44">
        <v>840</v>
      </c>
      <c r="N893" s="32">
        <v>0.12986514203320365</v>
      </c>
      <c r="O893" s="32">
        <f t="shared" si="166"/>
        <v>152</v>
      </c>
      <c r="P893" t="str">
        <f>LOOKUP(N893,'Info Sheet'!$L$2:$L$3,'Info Sheet'!$J$2:$J$3)</f>
        <v>Rainy, p</v>
      </c>
      <c r="Q893">
        <f>IF(P893='Info Sheet'!$J$3,'Info Sheet'!$M$3,'Info Sheet'!$M$2)</f>
        <v>0.7</v>
      </c>
      <c r="R893">
        <f>ROUNDDOWN(IF((O893*Q893)&gt;'Info Sheet'!$B$21,'Info Sheet'!$B$21,(O893*Q893)),0)</f>
        <v>106</v>
      </c>
      <c r="S893">
        <f t="shared" si="167"/>
        <v>2422.1000000000004</v>
      </c>
      <c r="T893">
        <f t="shared" si="168"/>
        <v>1462.1000000000004</v>
      </c>
      <c r="Y893" s="44">
        <v>840</v>
      </c>
      <c r="Z893" s="32">
        <v>0.13491876118314461</v>
      </c>
      <c r="AA893" s="32">
        <f t="shared" si="174"/>
        <v>166</v>
      </c>
      <c r="AB893" t="str">
        <f>LOOKUP(Z893,'Info Sheet'!$L$2:$L$3,'Info Sheet'!$J$2:$J$3)</f>
        <v>Rainy, p</v>
      </c>
      <c r="AC893">
        <f>IF(AB893='Info Sheet'!$J$3,'Info Sheet'!$M$3,'Info Sheet'!$M$2)</f>
        <v>0.7</v>
      </c>
      <c r="AD893">
        <f>ROUNDDOWN(IF((AA893*AC893)&gt;'Info Sheet'!$B$21,'Info Sheet'!$B$21,(AA893*AC893)),0)</f>
        <v>116</v>
      </c>
      <c r="AE893">
        <f t="shared" si="169"/>
        <v>2650.6000000000004</v>
      </c>
      <c r="AF893">
        <f t="shared" si="170"/>
        <v>1690.6000000000004</v>
      </c>
      <c r="AK893" s="44">
        <v>840</v>
      </c>
      <c r="AL893" s="51">
        <v>0.32420282</v>
      </c>
      <c r="AM893" s="32">
        <f t="shared" si="175"/>
        <v>158</v>
      </c>
      <c r="AN893" t="str">
        <f>LOOKUP(AL893,'Info Sheet'!$L$2:$L$3,'Info Sheet'!$J$2:$J$3)</f>
        <v>Rainy, p</v>
      </c>
      <c r="AO893">
        <f>IF(AN893='Info Sheet'!$J$3,'Info Sheet'!$M$3,'Info Sheet'!$M$2)</f>
        <v>0.7</v>
      </c>
      <c r="AP893">
        <f>ROUNDDOWN(IF((AM893*AO893)&gt;'Info Sheet'!$B$21,'Info Sheet'!$B$21,(AM893*AO893)),0)</f>
        <v>110</v>
      </c>
      <c r="AQ893">
        <f t="shared" si="171"/>
        <v>2513.5</v>
      </c>
      <c r="AR893">
        <f t="shared" si="172"/>
        <v>1553.5</v>
      </c>
    </row>
    <row r="894" spans="1:44">
      <c r="A894" s="44">
        <v>841</v>
      </c>
      <c r="B894" s="32">
        <v>0.70466038849108259</v>
      </c>
      <c r="C894" s="32">
        <f t="shared" si="173"/>
        <v>164</v>
      </c>
      <c r="D894" t="str">
        <f>LOOKUP(B894,'Info Sheet'!$L$2:$L$3,'Info Sheet'!$J$2:$J$3)</f>
        <v>Non-Rainy</v>
      </c>
      <c r="E894">
        <f>IF(D894='Info Sheet'!$J$3,'Info Sheet'!$M$3,'Info Sheet'!$M$2)</f>
        <v>1</v>
      </c>
      <c r="F894">
        <f>ROUNDDOWN(IF((C894*E894)&gt;'Info Sheet'!$B$21,'Info Sheet'!$B$21,(C894*E894)),0)</f>
        <v>164</v>
      </c>
      <c r="G894">
        <f t="shared" si="164"/>
        <v>3747.4</v>
      </c>
      <c r="H894">
        <f t="shared" si="165"/>
        <v>2787.4</v>
      </c>
      <c r="M894" s="44">
        <v>841</v>
      </c>
      <c r="N894" s="32">
        <v>0.27853093016069352</v>
      </c>
      <c r="O894" s="32">
        <f t="shared" si="166"/>
        <v>161</v>
      </c>
      <c r="P894" t="str">
        <f>LOOKUP(N894,'Info Sheet'!$L$2:$L$3,'Info Sheet'!$J$2:$J$3)</f>
        <v>Rainy, p</v>
      </c>
      <c r="Q894">
        <f>IF(P894='Info Sheet'!$J$3,'Info Sheet'!$M$3,'Info Sheet'!$M$2)</f>
        <v>0.7</v>
      </c>
      <c r="R894">
        <f>ROUNDDOWN(IF((O894*Q894)&gt;'Info Sheet'!$B$21,'Info Sheet'!$B$21,(O894*Q894)),0)</f>
        <v>112</v>
      </c>
      <c r="S894">
        <f t="shared" si="167"/>
        <v>2559.2000000000003</v>
      </c>
      <c r="T894">
        <f t="shared" si="168"/>
        <v>1599.2000000000003</v>
      </c>
      <c r="Y894" s="44">
        <v>841</v>
      </c>
      <c r="Z894" s="32">
        <v>0.82558891765707454</v>
      </c>
      <c r="AA894" s="32">
        <f t="shared" si="174"/>
        <v>203</v>
      </c>
      <c r="AB894" t="str">
        <f>LOOKUP(Z894,'Info Sheet'!$L$2:$L$3,'Info Sheet'!$J$2:$J$3)</f>
        <v>Non-Rainy</v>
      </c>
      <c r="AC894">
        <f>IF(AB894='Info Sheet'!$J$3,'Info Sheet'!$M$3,'Info Sheet'!$M$2)</f>
        <v>1</v>
      </c>
      <c r="AD894">
        <f>ROUNDDOWN(IF((AA894*AC894)&gt;'Info Sheet'!$B$21,'Info Sheet'!$B$21,(AA894*AC894)),0)</f>
        <v>188</v>
      </c>
      <c r="AE894">
        <f t="shared" si="169"/>
        <v>4295.8</v>
      </c>
      <c r="AF894">
        <f t="shared" si="170"/>
        <v>3335.8</v>
      </c>
      <c r="AK894" s="44">
        <v>841</v>
      </c>
      <c r="AL894" s="51">
        <v>6.4443180000000003E-2</v>
      </c>
      <c r="AM894" s="32">
        <f t="shared" si="175"/>
        <v>141</v>
      </c>
      <c r="AN894" t="str">
        <f>LOOKUP(AL894,'Info Sheet'!$L$2:$L$3,'Info Sheet'!$J$2:$J$3)</f>
        <v>Rainy, p</v>
      </c>
      <c r="AO894">
        <f>IF(AN894='Info Sheet'!$J$3,'Info Sheet'!$M$3,'Info Sheet'!$M$2)</f>
        <v>0.7</v>
      </c>
      <c r="AP894">
        <f>ROUNDDOWN(IF((AM894*AO894)&gt;'Info Sheet'!$B$21,'Info Sheet'!$B$21,(AM894*AO894)),0)</f>
        <v>98</v>
      </c>
      <c r="AQ894">
        <f t="shared" si="171"/>
        <v>2239.3000000000002</v>
      </c>
      <c r="AR894">
        <f t="shared" si="172"/>
        <v>1279.3000000000002</v>
      </c>
    </row>
    <row r="895" spans="1:44">
      <c r="A895" s="44">
        <v>842</v>
      </c>
      <c r="B895" s="32">
        <v>0.25494758919953264</v>
      </c>
      <c r="C895" s="32">
        <f t="shared" si="173"/>
        <v>145</v>
      </c>
      <c r="D895" t="str">
        <f>LOOKUP(B895,'Info Sheet'!$L$2:$L$3,'Info Sheet'!$J$2:$J$3)</f>
        <v>Rainy, p</v>
      </c>
      <c r="E895">
        <f>IF(D895='Info Sheet'!$J$3,'Info Sheet'!$M$3,'Info Sheet'!$M$2)</f>
        <v>0.7</v>
      </c>
      <c r="F895">
        <f>ROUNDDOWN(IF((C895*E895)&gt;'Info Sheet'!$B$21,'Info Sheet'!$B$21,(C895*E895)),0)</f>
        <v>101</v>
      </c>
      <c r="G895">
        <f t="shared" si="164"/>
        <v>2307.8500000000004</v>
      </c>
      <c r="H895">
        <f t="shared" si="165"/>
        <v>1347.8500000000004</v>
      </c>
      <c r="M895" s="44">
        <v>842</v>
      </c>
      <c r="N895" s="32">
        <v>0.91780041743231144</v>
      </c>
      <c r="O895" s="32">
        <f t="shared" si="166"/>
        <v>194</v>
      </c>
      <c r="P895" t="str">
        <f>LOOKUP(N895,'Info Sheet'!$L$2:$L$3,'Info Sheet'!$J$2:$J$3)</f>
        <v>Non-Rainy</v>
      </c>
      <c r="Q895">
        <f>IF(P895='Info Sheet'!$J$3,'Info Sheet'!$M$3,'Info Sheet'!$M$2)</f>
        <v>1</v>
      </c>
      <c r="R895">
        <f>ROUNDDOWN(IF((O895*Q895)&gt;'Info Sheet'!$B$21,'Info Sheet'!$B$21,(O895*Q895)),0)</f>
        <v>188</v>
      </c>
      <c r="S895">
        <f t="shared" si="167"/>
        <v>4295.8</v>
      </c>
      <c r="T895">
        <f t="shared" si="168"/>
        <v>3335.8</v>
      </c>
      <c r="Y895" s="44">
        <v>842</v>
      </c>
      <c r="Z895" s="32">
        <v>0.63586415154910847</v>
      </c>
      <c r="AA895" s="32">
        <f t="shared" si="174"/>
        <v>192</v>
      </c>
      <c r="AB895" t="str">
        <f>LOOKUP(Z895,'Info Sheet'!$L$2:$L$3,'Info Sheet'!$J$2:$J$3)</f>
        <v>Non-Rainy</v>
      </c>
      <c r="AC895">
        <f>IF(AB895='Info Sheet'!$J$3,'Info Sheet'!$M$3,'Info Sheet'!$M$2)</f>
        <v>1</v>
      </c>
      <c r="AD895">
        <f>ROUNDDOWN(IF((AA895*AC895)&gt;'Info Sheet'!$B$21,'Info Sheet'!$B$21,(AA895*AC895)),0)</f>
        <v>188</v>
      </c>
      <c r="AE895">
        <f t="shared" si="169"/>
        <v>4295.8</v>
      </c>
      <c r="AF895">
        <f t="shared" si="170"/>
        <v>3335.8</v>
      </c>
      <c r="AK895" s="44">
        <v>842</v>
      </c>
      <c r="AL895" s="51">
        <v>0.99133521000000002</v>
      </c>
      <c r="AM895" s="32">
        <f t="shared" si="175"/>
        <v>205</v>
      </c>
      <c r="AN895" t="str">
        <f>LOOKUP(AL895,'Info Sheet'!$L$2:$L$3,'Info Sheet'!$J$2:$J$3)</f>
        <v>Non-Rainy</v>
      </c>
      <c r="AO895">
        <f>IF(AN895='Info Sheet'!$J$3,'Info Sheet'!$M$3,'Info Sheet'!$M$2)</f>
        <v>1</v>
      </c>
      <c r="AP895">
        <f>ROUNDDOWN(IF((AM895*AO895)&gt;'Info Sheet'!$B$21,'Info Sheet'!$B$21,(AM895*AO895)),0)</f>
        <v>188</v>
      </c>
      <c r="AQ895">
        <f t="shared" si="171"/>
        <v>4295.8</v>
      </c>
      <c r="AR895">
        <f t="shared" si="172"/>
        <v>3335.8</v>
      </c>
    </row>
    <row r="896" spans="1:44">
      <c r="A896" s="44">
        <v>843</v>
      </c>
      <c r="B896" s="32">
        <v>0.67979622884788449</v>
      </c>
      <c r="C896" s="32">
        <f t="shared" si="173"/>
        <v>163</v>
      </c>
      <c r="D896" t="str">
        <f>LOOKUP(B896,'Info Sheet'!$L$2:$L$3,'Info Sheet'!$J$2:$J$3)</f>
        <v>Non-Rainy</v>
      </c>
      <c r="E896">
        <f>IF(D896='Info Sheet'!$J$3,'Info Sheet'!$M$3,'Info Sheet'!$M$2)</f>
        <v>1</v>
      </c>
      <c r="F896">
        <f>ROUNDDOWN(IF((C896*E896)&gt;'Info Sheet'!$B$21,'Info Sheet'!$B$21,(C896*E896)),0)</f>
        <v>163</v>
      </c>
      <c r="G896">
        <f t="shared" ref="G896:G959" si="176">F896*$J$47</f>
        <v>3724.55</v>
      </c>
      <c r="H896">
        <f t="shared" si="165"/>
        <v>2764.55</v>
      </c>
      <c r="M896" s="44">
        <v>843</v>
      </c>
      <c r="N896" s="32">
        <v>0.54781088338940909</v>
      </c>
      <c r="O896" s="32">
        <f t="shared" si="166"/>
        <v>173</v>
      </c>
      <c r="P896" t="str">
        <f>LOOKUP(N896,'Info Sheet'!$L$2:$L$3,'Info Sheet'!$J$2:$J$3)</f>
        <v>Non-Rainy</v>
      </c>
      <c r="Q896">
        <f>IF(P896='Info Sheet'!$J$3,'Info Sheet'!$M$3,'Info Sheet'!$M$2)</f>
        <v>1</v>
      </c>
      <c r="R896">
        <f>ROUNDDOWN(IF((O896*Q896)&gt;'Info Sheet'!$B$21,'Info Sheet'!$B$21,(O896*Q896)),0)</f>
        <v>173</v>
      </c>
      <c r="S896">
        <f t="shared" si="167"/>
        <v>3953.05</v>
      </c>
      <c r="T896">
        <f t="shared" si="168"/>
        <v>2993.05</v>
      </c>
      <c r="Y896" s="44">
        <v>843</v>
      </c>
      <c r="Z896" s="32">
        <v>0.28279672731600503</v>
      </c>
      <c r="AA896" s="32">
        <f t="shared" si="174"/>
        <v>176</v>
      </c>
      <c r="AB896" t="str">
        <f>LOOKUP(Z896,'Info Sheet'!$L$2:$L$3,'Info Sheet'!$J$2:$J$3)</f>
        <v>Rainy, p</v>
      </c>
      <c r="AC896">
        <f>IF(AB896='Info Sheet'!$J$3,'Info Sheet'!$M$3,'Info Sheet'!$M$2)</f>
        <v>0.7</v>
      </c>
      <c r="AD896">
        <f>ROUNDDOWN(IF((AA896*AC896)&gt;'Info Sheet'!$B$21,'Info Sheet'!$B$21,(AA896*AC896)),0)</f>
        <v>123</v>
      </c>
      <c r="AE896">
        <f t="shared" si="169"/>
        <v>2810.55</v>
      </c>
      <c r="AF896">
        <f t="shared" si="170"/>
        <v>1850.5500000000002</v>
      </c>
      <c r="AK896" s="44">
        <v>843</v>
      </c>
      <c r="AL896" s="51">
        <v>5.7553779999999999E-2</v>
      </c>
      <c r="AM896" s="32">
        <f t="shared" si="175"/>
        <v>140</v>
      </c>
      <c r="AN896" t="str">
        <f>LOOKUP(AL896,'Info Sheet'!$L$2:$L$3,'Info Sheet'!$J$2:$J$3)</f>
        <v>Rainy, p</v>
      </c>
      <c r="AO896">
        <f>IF(AN896='Info Sheet'!$J$3,'Info Sheet'!$M$3,'Info Sheet'!$M$2)</f>
        <v>0.7</v>
      </c>
      <c r="AP896">
        <f>ROUNDDOWN(IF((AM896*AO896)&gt;'Info Sheet'!$B$21,'Info Sheet'!$B$21,(AM896*AO896)),0)</f>
        <v>98</v>
      </c>
      <c r="AQ896">
        <f t="shared" si="171"/>
        <v>2239.3000000000002</v>
      </c>
      <c r="AR896">
        <f t="shared" si="172"/>
        <v>1279.3000000000002</v>
      </c>
    </row>
    <row r="897" spans="1:44">
      <c r="A897" s="44">
        <v>844</v>
      </c>
      <c r="B897" s="32">
        <v>0.60678315527892102</v>
      </c>
      <c r="C897" s="32">
        <f t="shared" si="173"/>
        <v>160</v>
      </c>
      <c r="D897" t="str">
        <f>LOOKUP(B897,'Info Sheet'!$L$2:$L$3,'Info Sheet'!$J$2:$J$3)</f>
        <v>Non-Rainy</v>
      </c>
      <c r="E897">
        <f>IF(D897='Info Sheet'!$J$3,'Info Sheet'!$M$3,'Info Sheet'!$M$2)</f>
        <v>1</v>
      </c>
      <c r="F897">
        <f>ROUNDDOWN(IF((C897*E897)&gt;'Info Sheet'!$B$21,'Info Sheet'!$B$21,(C897*E897)),0)</f>
        <v>160</v>
      </c>
      <c r="G897">
        <f t="shared" si="176"/>
        <v>3656</v>
      </c>
      <c r="H897">
        <f t="shared" si="165"/>
        <v>2696</v>
      </c>
      <c r="M897" s="44">
        <v>844</v>
      </c>
      <c r="N897" s="32">
        <v>0.39245464456807189</v>
      </c>
      <c r="O897" s="32">
        <f t="shared" si="166"/>
        <v>166</v>
      </c>
      <c r="P897" t="str">
        <f>LOOKUP(N897,'Info Sheet'!$L$2:$L$3,'Info Sheet'!$J$2:$J$3)</f>
        <v>Rainy, p</v>
      </c>
      <c r="Q897">
        <f>IF(P897='Info Sheet'!$J$3,'Info Sheet'!$M$3,'Info Sheet'!$M$2)</f>
        <v>0.7</v>
      </c>
      <c r="R897">
        <f>ROUNDDOWN(IF((O897*Q897)&gt;'Info Sheet'!$B$21,'Info Sheet'!$B$21,(O897*Q897)),0)</f>
        <v>116</v>
      </c>
      <c r="S897">
        <f t="shared" si="167"/>
        <v>2650.6000000000004</v>
      </c>
      <c r="T897">
        <f t="shared" si="168"/>
        <v>1690.6000000000004</v>
      </c>
      <c r="Y897" s="44">
        <v>844</v>
      </c>
      <c r="Z897" s="32">
        <v>0.54579466496132711</v>
      </c>
      <c r="AA897" s="32">
        <f t="shared" si="174"/>
        <v>188</v>
      </c>
      <c r="AB897" t="str">
        <f>LOOKUP(Z897,'Info Sheet'!$L$2:$L$3,'Info Sheet'!$J$2:$J$3)</f>
        <v>Non-Rainy</v>
      </c>
      <c r="AC897">
        <f>IF(AB897='Info Sheet'!$J$3,'Info Sheet'!$M$3,'Info Sheet'!$M$2)</f>
        <v>1</v>
      </c>
      <c r="AD897">
        <f>ROUNDDOWN(IF((AA897*AC897)&gt;'Info Sheet'!$B$21,'Info Sheet'!$B$21,(AA897*AC897)),0)</f>
        <v>188</v>
      </c>
      <c r="AE897">
        <f t="shared" si="169"/>
        <v>4295.8</v>
      </c>
      <c r="AF897">
        <f t="shared" si="170"/>
        <v>3335.8</v>
      </c>
      <c r="AK897" s="44">
        <v>844</v>
      </c>
      <c r="AL897" s="51">
        <v>0.60294607</v>
      </c>
      <c r="AM897" s="32">
        <f t="shared" si="175"/>
        <v>170</v>
      </c>
      <c r="AN897" t="str">
        <f>LOOKUP(AL897,'Info Sheet'!$L$2:$L$3,'Info Sheet'!$J$2:$J$3)</f>
        <v>Non-Rainy</v>
      </c>
      <c r="AO897">
        <f>IF(AN897='Info Sheet'!$J$3,'Info Sheet'!$M$3,'Info Sheet'!$M$2)</f>
        <v>1</v>
      </c>
      <c r="AP897">
        <f>ROUNDDOWN(IF((AM897*AO897)&gt;'Info Sheet'!$B$21,'Info Sheet'!$B$21,(AM897*AO897)),0)</f>
        <v>170</v>
      </c>
      <c r="AQ897">
        <f t="shared" si="171"/>
        <v>3884.5000000000005</v>
      </c>
      <c r="AR897">
        <f t="shared" si="172"/>
        <v>2924.5000000000005</v>
      </c>
    </row>
    <row r="898" spans="1:44">
      <c r="A898" s="44">
        <v>845</v>
      </c>
      <c r="B898" s="32">
        <v>0.91586549968223419</v>
      </c>
      <c r="C898" s="32">
        <f t="shared" si="173"/>
        <v>178</v>
      </c>
      <c r="D898" t="str">
        <f>LOOKUP(B898,'Info Sheet'!$L$2:$L$3,'Info Sheet'!$J$2:$J$3)</f>
        <v>Non-Rainy</v>
      </c>
      <c r="E898">
        <f>IF(D898='Info Sheet'!$J$3,'Info Sheet'!$M$3,'Info Sheet'!$M$2)</f>
        <v>1</v>
      </c>
      <c r="F898">
        <f>ROUNDDOWN(IF((C898*E898)&gt;'Info Sheet'!$B$21,'Info Sheet'!$B$21,(C898*E898)),0)</f>
        <v>178</v>
      </c>
      <c r="G898">
        <f t="shared" si="176"/>
        <v>4067.3</v>
      </c>
      <c r="H898">
        <f t="shared" si="165"/>
        <v>3107.3</v>
      </c>
      <c r="M898" s="44">
        <v>845</v>
      </c>
      <c r="N898" s="32">
        <v>0.97579432462299587</v>
      </c>
      <c r="O898" s="32">
        <f t="shared" si="166"/>
        <v>203</v>
      </c>
      <c r="P898" t="str">
        <f>LOOKUP(N898,'Info Sheet'!$L$2:$L$3,'Info Sheet'!$J$2:$J$3)</f>
        <v>Non-Rainy</v>
      </c>
      <c r="Q898">
        <f>IF(P898='Info Sheet'!$J$3,'Info Sheet'!$M$3,'Info Sheet'!$M$2)</f>
        <v>1</v>
      </c>
      <c r="R898">
        <f>ROUNDDOWN(IF((O898*Q898)&gt;'Info Sheet'!$B$21,'Info Sheet'!$B$21,(O898*Q898)),0)</f>
        <v>188</v>
      </c>
      <c r="S898">
        <f t="shared" si="167"/>
        <v>4295.8</v>
      </c>
      <c r="T898">
        <f t="shared" si="168"/>
        <v>3335.8</v>
      </c>
      <c r="Y898" s="44">
        <v>845</v>
      </c>
      <c r="Z898" s="32">
        <v>0.53917902819095231</v>
      </c>
      <c r="AA898" s="32">
        <f t="shared" si="174"/>
        <v>188</v>
      </c>
      <c r="AB898" t="str">
        <f>LOOKUP(Z898,'Info Sheet'!$L$2:$L$3,'Info Sheet'!$J$2:$J$3)</f>
        <v>Non-Rainy</v>
      </c>
      <c r="AC898">
        <f>IF(AB898='Info Sheet'!$J$3,'Info Sheet'!$M$3,'Info Sheet'!$M$2)</f>
        <v>1</v>
      </c>
      <c r="AD898">
        <f>ROUNDDOWN(IF((AA898*AC898)&gt;'Info Sheet'!$B$21,'Info Sheet'!$B$21,(AA898*AC898)),0)</f>
        <v>188</v>
      </c>
      <c r="AE898">
        <f t="shared" si="169"/>
        <v>4295.8</v>
      </c>
      <c r="AF898">
        <f t="shared" si="170"/>
        <v>3335.8</v>
      </c>
      <c r="AK898" s="44">
        <v>845</v>
      </c>
      <c r="AL898" s="51">
        <v>0.23300367</v>
      </c>
      <c r="AM898" s="32">
        <f t="shared" si="175"/>
        <v>154</v>
      </c>
      <c r="AN898" t="str">
        <f>LOOKUP(AL898,'Info Sheet'!$L$2:$L$3,'Info Sheet'!$J$2:$J$3)</f>
        <v>Rainy, p</v>
      </c>
      <c r="AO898">
        <f>IF(AN898='Info Sheet'!$J$3,'Info Sheet'!$M$3,'Info Sheet'!$M$2)</f>
        <v>0.7</v>
      </c>
      <c r="AP898">
        <f>ROUNDDOWN(IF((AM898*AO898)&gt;'Info Sheet'!$B$21,'Info Sheet'!$B$21,(AM898*AO898)),0)</f>
        <v>107</v>
      </c>
      <c r="AQ898">
        <f t="shared" si="171"/>
        <v>2444.9500000000003</v>
      </c>
      <c r="AR898">
        <f t="shared" si="172"/>
        <v>1484.9500000000003</v>
      </c>
    </row>
    <row r="899" spans="1:44">
      <c r="A899" s="44">
        <v>846</v>
      </c>
      <c r="B899" s="32">
        <v>0.26977524215648152</v>
      </c>
      <c r="C899" s="32">
        <f t="shared" si="173"/>
        <v>146</v>
      </c>
      <c r="D899" t="str">
        <f>LOOKUP(B899,'Info Sheet'!$L$2:$L$3,'Info Sheet'!$J$2:$J$3)</f>
        <v>Rainy, p</v>
      </c>
      <c r="E899">
        <f>IF(D899='Info Sheet'!$J$3,'Info Sheet'!$M$3,'Info Sheet'!$M$2)</f>
        <v>0.7</v>
      </c>
      <c r="F899">
        <f>ROUNDDOWN(IF((C899*E899)&gt;'Info Sheet'!$B$21,'Info Sheet'!$B$21,(C899*E899)),0)</f>
        <v>102</v>
      </c>
      <c r="G899">
        <f t="shared" si="176"/>
        <v>2330.7000000000003</v>
      </c>
      <c r="H899">
        <f t="shared" si="165"/>
        <v>1370.7000000000003</v>
      </c>
      <c r="M899" s="44">
        <v>846</v>
      </c>
      <c r="N899" s="32">
        <v>0.13903829187329975</v>
      </c>
      <c r="O899" s="32">
        <f t="shared" si="166"/>
        <v>153</v>
      </c>
      <c r="P899" t="str">
        <f>LOOKUP(N899,'Info Sheet'!$L$2:$L$3,'Info Sheet'!$J$2:$J$3)</f>
        <v>Rainy, p</v>
      </c>
      <c r="Q899">
        <f>IF(P899='Info Sheet'!$J$3,'Info Sheet'!$M$3,'Info Sheet'!$M$2)</f>
        <v>0.7</v>
      </c>
      <c r="R899">
        <f>ROUNDDOWN(IF((O899*Q899)&gt;'Info Sheet'!$B$21,'Info Sheet'!$B$21,(O899*Q899)),0)</f>
        <v>107</v>
      </c>
      <c r="S899">
        <f t="shared" si="167"/>
        <v>2444.9500000000003</v>
      </c>
      <c r="T899">
        <f t="shared" si="168"/>
        <v>1484.9500000000003</v>
      </c>
      <c r="Y899" s="44">
        <v>846</v>
      </c>
      <c r="Z899" s="32">
        <v>0.75023440928514495</v>
      </c>
      <c r="AA899" s="32">
        <f t="shared" si="174"/>
        <v>198</v>
      </c>
      <c r="AB899" t="str">
        <f>LOOKUP(Z899,'Info Sheet'!$L$2:$L$3,'Info Sheet'!$J$2:$J$3)</f>
        <v>Non-Rainy</v>
      </c>
      <c r="AC899">
        <f>IF(AB899='Info Sheet'!$J$3,'Info Sheet'!$M$3,'Info Sheet'!$M$2)</f>
        <v>1</v>
      </c>
      <c r="AD899">
        <f>ROUNDDOWN(IF((AA899*AC899)&gt;'Info Sheet'!$B$21,'Info Sheet'!$B$21,(AA899*AC899)),0)</f>
        <v>188</v>
      </c>
      <c r="AE899">
        <f t="shared" si="169"/>
        <v>4295.8</v>
      </c>
      <c r="AF899">
        <f t="shared" si="170"/>
        <v>3335.8</v>
      </c>
      <c r="AK899" s="44">
        <v>846</v>
      </c>
      <c r="AL899" s="51">
        <v>0.62157879000000005</v>
      </c>
      <c r="AM899" s="32">
        <f t="shared" si="175"/>
        <v>171</v>
      </c>
      <c r="AN899" t="str">
        <f>LOOKUP(AL899,'Info Sheet'!$L$2:$L$3,'Info Sheet'!$J$2:$J$3)</f>
        <v>Non-Rainy</v>
      </c>
      <c r="AO899">
        <f>IF(AN899='Info Sheet'!$J$3,'Info Sheet'!$M$3,'Info Sheet'!$M$2)</f>
        <v>1</v>
      </c>
      <c r="AP899">
        <f>ROUNDDOWN(IF((AM899*AO899)&gt;'Info Sheet'!$B$21,'Info Sheet'!$B$21,(AM899*AO899)),0)</f>
        <v>171</v>
      </c>
      <c r="AQ899">
        <f t="shared" si="171"/>
        <v>3907.3500000000004</v>
      </c>
      <c r="AR899">
        <f t="shared" si="172"/>
        <v>2947.3500000000004</v>
      </c>
    </row>
    <row r="900" spans="1:44">
      <c r="A900" s="44">
        <v>847</v>
      </c>
      <c r="B900" s="32">
        <v>0.65456116574362255</v>
      </c>
      <c r="C900" s="32">
        <f t="shared" si="173"/>
        <v>162</v>
      </c>
      <c r="D900" t="str">
        <f>LOOKUP(B900,'Info Sheet'!$L$2:$L$3,'Info Sheet'!$J$2:$J$3)</f>
        <v>Non-Rainy</v>
      </c>
      <c r="E900">
        <f>IF(D900='Info Sheet'!$J$3,'Info Sheet'!$M$3,'Info Sheet'!$M$2)</f>
        <v>1</v>
      </c>
      <c r="F900">
        <f>ROUNDDOWN(IF((C900*E900)&gt;'Info Sheet'!$B$21,'Info Sheet'!$B$21,(C900*E900)),0)</f>
        <v>162</v>
      </c>
      <c r="G900">
        <f t="shared" si="176"/>
        <v>3701.7000000000003</v>
      </c>
      <c r="H900">
        <f t="shared" si="165"/>
        <v>2741.7000000000003</v>
      </c>
      <c r="M900" s="44">
        <v>847</v>
      </c>
      <c r="N900" s="32">
        <v>0.15203728284797391</v>
      </c>
      <c r="O900" s="32">
        <f t="shared" si="166"/>
        <v>154</v>
      </c>
      <c r="P900" t="str">
        <f>LOOKUP(N900,'Info Sheet'!$L$2:$L$3,'Info Sheet'!$J$2:$J$3)</f>
        <v>Rainy, p</v>
      </c>
      <c r="Q900">
        <f>IF(P900='Info Sheet'!$J$3,'Info Sheet'!$M$3,'Info Sheet'!$M$2)</f>
        <v>0.7</v>
      </c>
      <c r="R900">
        <f>ROUNDDOWN(IF((O900*Q900)&gt;'Info Sheet'!$B$21,'Info Sheet'!$B$21,(O900*Q900)),0)</f>
        <v>107</v>
      </c>
      <c r="S900">
        <f t="shared" si="167"/>
        <v>2444.9500000000003</v>
      </c>
      <c r="T900">
        <f t="shared" si="168"/>
        <v>1484.9500000000003</v>
      </c>
      <c r="Y900" s="44">
        <v>847</v>
      </c>
      <c r="Z900" s="32">
        <v>0.74569772511726007</v>
      </c>
      <c r="AA900" s="32">
        <f t="shared" si="174"/>
        <v>198</v>
      </c>
      <c r="AB900" t="str">
        <f>LOOKUP(Z900,'Info Sheet'!$L$2:$L$3,'Info Sheet'!$J$2:$J$3)</f>
        <v>Non-Rainy</v>
      </c>
      <c r="AC900">
        <f>IF(AB900='Info Sheet'!$J$3,'Info Sheet'!$M$3,'Info Sheet'!$M$2)</f>
        <v>1</v>
      </c>
      <c r="AD900">
        <f>ROUNDDOWN(IF((AA900*AC900)&gt;'Info Sheet'!$B$21,'Info Sheet'!$B$21,(AA900*AC900)),0)</f>
        <v>188</v>
      </c>
      <c r="AE900">
        <f t="shared" si="169"/>
        <v>4295.8</v>
      </c>
      <c r="AF900">
        <f t="shared" si="170"/>
        <v>3335.8</v>
      </c>
      <c r="AK900" s="44">
        <v>847</v>
      </c>
      <c r="AL900" s="51">
        <v>0.11483399</v>
      </c>
      <c r="AM900" s="32">
        <f t="shared" si="175"/>
        <v>146</v>
      </c>
      <c r="AN900" t="str">
        <f>LOOKUP(AL900,'Info Sheet'!$L$2:$L$3,'Info Sheet'!$J$2:$J$3)</f>
        <v>Rainy, p</v>
      </c>
      <c r="AO900">
        <f>IF(AN900='Info Sheet'!$J$3,'Info Sheet'!$M$3,'Info Sheet'!$M$2)</f>
        <v>0.7</v>
      </c>
      <c r="AP900">
        <f>ROUNDDOWN(IF((AM900*AO900)&gt;'Info Sheet'!$B$21,'Info Sheet'!$B$21,(AM900*AO900)),0)</f>
        <v>102</v>
      </c>
      <c r="AQ900">
        <f t="shared" si="171"/>
        <v>2330.7000000000003</v>
      </c>
      <c r="AR900">
        <f t="shared" si="172"/>
        <v>1370.7000000000003</v>
      </c>
    </row>
    <row r="901" spans="1:44">
      <c r="A901" s="44">
        <v>848</v>
      </c>
      <c r="B901" s="32">
        <v>0.64227522684253824</v>
      </c>
      <c r="C901" s="32">
        <f t="shared" si="173"/>
        <v>161</v>
      </c>
      <c r="D901" t="str">
        <f>LOOKUP(B901,'Info Sheet'!$L$2:$L$3,'Info Sheet'!$J$2:$J$3)</f>
        <v>Non-Rainy</v>
      </c>
      <c r="E901">
        <f>IF(D901='Info Sheet'!$J$3,'Info Sheet'!$M$3,'Info Sheet'!$M$2)</f>
        <v>1</v>
      </c>
      <c r="F901">
        <f>ROUNDDOWN(IF((C901*E901)&gt;'Info Sheet'!$B$21,'Info Sheet'!$B$21,(C901*E901)),0)</f>
        <v>161</v>
      </c>
      <c r="G901">
        <f t="shared" si="176"/>
        <v>3678.8500000000004</v>
      </c>
      <c r="H901">
        <f t="shared" si="165"/>
        <v>2718.8500000000004</v>
      </c>
      <c r="M901" s="44">
        <v>848</v>
      </c>
      <c r="N901" s="32">
        <v>0.49823393923520853</v>
      </c>
      <c r="O901" s="32">
        <f t="shared" si="166"/>
        <v>171</v>
      </c>
      <c r="P901" t="str">
        <f>LOOKUP(N901,'Info Sheet'!$L$2:$L$3,'Info Sheet'!$J$2:$J$3)</f>
        <v>Non-Rainy</v>
      </c>
      <c r="Q901">
        <f>IF(P901='Info Sheet'!$J$3,'Info Sheet'!$M$3,'Info Sheet'!$M$2)</f>
        <v>1</v>
      </c>
      <c r="R901">
        <f>ROUNDDOWN(IF((O901*Q901)&gt;'Info Sheet'!$B$21,'Info Sheet'!$B$21,(O901*Q901)),0)</f>
        <v>171</v>
      </c>
      <c r="S901">
        <f t="shared" si="167"/>
        <v>3907.3500000000004</v>
      </c>
      <c r="T901">
        <f t="shared" si="168"/>
        <v>2947.3500000000004</v>
      </c>
      <c r="Y901" s="44">
        <v>848</v>
      </c>
      <c r="Z901" s="32">
        <v>0.23696140908302465</v>
      </c>
      <c r="AA901" s="32">
        <f t="shared" si="174"/>
        <v>173</v>
      </c>
      <c r="AB901" t="str">
        <f>LOOKUP(Z901,'Info Sheet'!$L$2:$L$3,'Info Sheet'!$J$2:$J$3)</f>
        <v>Rainy, p</v>
      </c>
      <c r="AC901">
        <f>IF(AB901='Info Sheet'!$J$3,'Info Sheet'!$M$3,'Info Sheet'!$M$2)</f>
        <v>0.7</v>
      </c>
      <c r="AD901">
        <f>ROUNDDOWN(IF((AA901*AC901)&gt;'Info Sheet'!$B$21,'Info Sheet'!$B$21,(AA901*AC901)),0)</f>
        <v>121</v>
      </c>
      <c r="AE901">
        <f t="shared" si="169"/>
        <v>2764.8500000000004</v>
      </c>
      <c r="AF901">
        <f t="shared" si="170"/>
        <v>1804.8500000000004</v>
      </c>
      <c r="AK901" s="44">
        <v>848</v>
      </c>
      <c r="AL901" s="51">
        <v>0.62279759000000001</v>
      </c>
      <c r="AM901" s="32">
        <f t="shared" si="175"/>
        <v>171</v>
      </c>
      <c r="AN901" t="str">
        <f>LOOKUP(AL901,'Info Sheet'!$L$2:$L$3,'Info Sheet'!$J$2:$J$3)</f>
        <v>Non-Rainy</v>
      </c>
      <c r="AO901">
        <f>IF(AN901='Info Sheet'!$J$3,'Info Sheet'!$M$3,'Info Sheet'!$M$2)</f>
        <v>1</v>
      </c>
      <c r="AP901">
        <f>ROUNDDOWN(IF((AM901*AO901)&gt;'Info Sheet'!$B$21,'Info Sheet'!$B$21,(AM901*AO901)),0)</f>
        <v>171</v>
      </c>
      <c r="AQ901">
        <f t="shared" si="171"/>
        <v>3907.3500000000004</v>
      </c>
      <c r="AR901">
        <f t="shared" si="172"/>
        <v>2947.3500000000004</v>
      </c>
    </row>
    <row r="902" spans="1:44">
      <c r="A902" s="44">
        <v>849</v>
      </c>
      <c r="B902" s="32">
        <v>0.10792311548311206</v>
      </c>
      <c r="C902" s="32">
        <f t="shared" si="173"/>
        <v>136</v>
      </c>
      <c r="D902" t="str">
        <f>LOOKUP(B902,'Info Sheet'!$L$2:$L$3,'Info Sheet'!$J$2:$J$3)</f>
        <v>Rainy, p</v>
      </c>
      <c r="E902">
        <f>IF(D902='Info Sheet'!$J$3,'Info Sheet'!$M$3,'Info Sheet'!$M$2)</f>
        <v>0.7</v>
      </c>
      <c r="F902">
        <f>ROUNDDOWN(IF((C902*E902)&gt;'Info Sheet'!$B$21,'Info Sheet'!$B$21,(C902*E902)),0)</f>
        <v>95</v>
      </c>
      <c r="G902">
        <f t="shared" si="176"/>
        <v>2170.75</v>
      </c>
      <c r="H902">
        <f t="shared" si="165"/>
        <v>1210.75</v>
      </c>
      <c r="M902" s="44">
        <v>849</v>
      </c>
      <c r="N902" s="32">
        <v>0.52871439757064553</v>
      </c>
      <c r="O902" s="32">
        <f t="shared" si="166"/>
        <v>172</v>
      </c>
      <c r="P902" t="str">
        <f>LOOKUP(N902,'Info Sheet'!$L$2:$L$3,'Info Sheet'!$J$2:$J$3)</f>
        <v>Non-Rainy</v>
      </c>
      <c r="Q902">
        <f>IF(P902='Info Sheet'!$J$3,'Info Sheet'!$M$3,'Info Sheet'!$M$2)</f>
        <v>1</v>
      </c>
      <c r="R902">
        <f>ROUNDDOWN(IF((O902*Q902)&gt;'Info Sheet'!$B$21,'Info Sheet'!$B$21,(O902*Q902)),0)</f>
        <v>172</v>
      </c>
      <c r="S902">
        <f t="shared" si="167"/>
        <v>3930.2000000000003</v>
      </c>
      <c r="T902">
        <f t="shared" si="168"/>
        <v>2970.2000000000003</v>
      </c>
      <c r="Y902" s="44">
        <v>849</v>
      </c>
      <c r="Z902" s="32">
        <v>0.25135683884595972</v>
      </c>
      <c r="AA902" s="32">
        <f t="shared" si="174"/>
        <v>174</v>
      </c>
      <c r="AB902" t="str">
        <f>LOOKUP(Z902,'Info Sheet'!$L$2:$L$3,'Info Sheet'!$J$2:$J$3)</f>
        <v>Rainy, p</v>
      </c>
      <c r="AC902">
        <f>IF(AB902='Info Sheet'!$J$3,'Info Sheet'!$M$3,'Info Sheet'!$M$2)</f>
        <v>0.7</v>
      </c>
      <c r="AD902">
        <f>ROUNDDOWN(IF((AA902*AC902)&gt;'Info Sheet'!$B$21,'Info Sheet'!$B$21,(AA902*AC902)),0)</f>
        <v>121</v>
      </c>
      <c r="AE902">
        <f t="shared" si="169"/>
        <v>2764.8500000000004</v>
      </c>
      <c r="AF902">
        <f t="shared" si="170"/>
        <v>1804.8500000000004</v>
      </c>
      <c r="AK902" s="44">
        <v>849</v>
      </c>
      <c r="AL902" s="51">
        <v>0.55386226999999999</v>
      </c>
      <c r="AM902" s="32">
        <f t="shared" si="175"/>
        <v>168</v>
      </c>
      <c r="AN902" t="str">
        <f>LOOKUP(AL902,'Info Sheet'!$L$2:$L$3,'Info Sheet'!$J$2:$J$3)</f>
        <v>Non-Rainy</v>
      </c>
      <c r="AO902">
        <f>IF(AN902='Info Sheet'!$J$3,'Info Sheet'!$M$3,'Info Sheet'!$M$2)</f>
        <v>1</v>
      </c>
      <c r="AP902">
        <f>ROUNDDOWN(IF((AM902*AO902)&gt;'Info Sheet'!$B$21,'Info Sheet'!$B$21,(AM902*AO902)),0)</f>
        <v>168</v>
      </c>
      <c r="AQ902">
        <f t="shared" si="171"/>
        <v>3838.8</v>
      </c>
      <c r="AR902">
        <f t="shared" si="172"/>
        <v>2878.8</v>
      </c>
    </row>
    <row r="903" spans="1:44">
      <c r="A903" s="44">
        <v>850</v>
      </c>
      <c r="B903" s="32">
        <v>0.32738479442857293</v>
      </c>
      <c r="C903" s="32">
        <f t="shared" si="173"/>
        <v>148</v>
      </c>
      <c r="D903" t="str">
        <f>LOOKUP(B903,'Info Sheet'!$L$2:$L$3,'Info Sheet'!$J$2:$J$3)</f>
        <v>Rainy, p</v>
      </c>
      <c r="E903">
        <f>IF(D903='Info Sheet'!$J$3,'Info Sheet'!$M$3,'Info Sheet'!$M$2)</f>
        <v>0.7</v>
      </c>
      <c r="F903">
        <f>ROUNDDOWN(IF((C903*E903)&gt;'Info Sheet'!$B$21,'Info Sheet'!$B$21,(C903*E903)),0)</f>
        <v>103</v>
      </c>
      <c r="G903">
        <f t="shared" si="176"/>
        <v>2353.5500000000002</v>
      </c>
      <c r="H903">
        <f t="shared" si="165"/>
        <v>1393.5500000000002</v>
      </c>
      <c r="M903" s="44">
        <v>850</v>
      </c>
      <c r="N903" s="32">
        <v>0.6808186624564303</v>
      </c>
      <c r="O903" s="32">
        <f t="shared" si="166"/>
        <v>179</v>
      </c>
      <c r="P903" t="str">
        <f>LOOKUP(N903,'Info Sheet'!$L$2:$L$3,'Info Sheet'!$J$2:$J$3)</f>
        <v>Non-Rainy</v>
      </c>
      <c r="Q903">
        <f>IF(P903='Info Sheet'!$J$3,'Info Sheet'!$M$3,'Info Sheet'!$M$2)</f>
        <v>1</v>
      </c>
      <c r="R903">
        <f>ROUNDDOWN(IF((O903*Q903)&gt;'Info Sheet'!$B$21,'Info Sheet'!$B$21,(O903*Q903)),0)</f>
        <v>179</v>
      </c>
      <c r="S903">
        <f t="shared" si="167"/>
        <v>4090.15</v>
      </c>
      <c r="T903">
        <f t="shared" si="168"/>
        <v>3130.15</v>
      </c>
      <c r="Y903" s="44">
        <v>850</v>
      </c>
      <c r="Z903" s="32">
        <v>0.15006102209681893</v>
      </c>
      <c r="AA903" s="32">
        <f t="shared" si="174"/>
        <v>168</v>
      </c>
      <c r="AB903" t="str">
        <f>LOOKUP(Z903,'Info Sheet'!$L$2:$L$3,'Info Sheet'!$J$2:$J$3)</f>
        <v>Rainy, p</v>
      </c>
      <c r="AC903">
        <f>IF(AB903='Info Sheet'!$J$3,'Info Sheet'!$M$3,'Info Sheet'!$M$2)</f>
        <v>0.7</v>
      </c>
      <c r="AD903">
        <f>ROUNDDOWN(IF((AA903*AC903)&gt;'Info Sheet'!$B$21,'Info Sheet'!$B$21,(AA903*AC903)),0)</f>
        <v>117</v>
      </c>
      <c r="AE903">
        <f t="shared" si="169"/>
        <v>2673.4500000000003</v>
      </c>
      <c r="AF903">
        <f t="shared" si="170"/>
        <v>1713.4500000000003</v>
      </c>
      <c r="AK903" s="44">
        <v>850</v>
      </c>
      <c r="AL903" s="51">
        <v>0.30079298999999998</v>
      </c>
      <c r="AM903" s="32">
        <f t="shared" si="175"/>
        <v>157</v>
      </c>
      <c r="AN903" t="str">
        <f>LOOKUP(AL903,'Info Sheet'!$L$2:$L$3,'Info Sheet'!$J$2:$J$3)</f>
        <v>Rainy, p</v>
      </c>
      <c r="AO903">
        <f>IF(AN903='Info Sheet'!$J$3,'Info Sheet'!$M$3,'Info Sheet'!$M$2)</f>
        <v>0.7</v>
      </c>
      <c r="AP903">
        <f>ROUNDDOWN(IF((AM903*AO903)&gt;'Info Sheet'!$B$21,'Info Sheet'!$B$21,(AM903*AO903)),0)</f>
        <v>109</v>
      </c>
      <c r="AQ903">
        <f t="shared" si="171"/>
        <v>2490.65</v>
      </c>
      <c r="AR903">
        <f t="shared" si="172"/>
        <v>1530.65</v>
      </c>
    </row>
    <row r="904" spans="1:44">
      <c r="A904" s="44">
        <v>851</v>
      </c>
      <c r="B904" s="32">
        <v>0.31750007717837281</v>
      </c>
      <c r="C904" s="32">
        <f t="shared" si="173"/>
        <v>148</v>
      </c>
      <c r="D904" t="str">
        <f>LOOKUP(B904,'Info Sheet'!$L$2:$L$3,'Info Sheet'!$J$2:$J$3)</f>
        <v>Rainy, p</v>
      </c>
      <c r="E904">
        <f>IF(D904='Info Sheet'!$J$3,'Info Sheet'!$M$3,'Info Sheet'!$M$2)</f>
        <v>0.7</v>
      </c>
      <c r="F904">
        <f>ROUNDDOWN(IF((C904*E904)&gt;'Info Sheet'!$B$21,'Info Sheet'!$B$21,(C904*E904)),0)</f>
        <v>103</v>
      </c>
      <c r="G904">
        <f t="shared" si="176"/>
        <v>2353.5500000000002</v>
      </c>
      <c r="H904">
        <f t="shared" si="165"/>
        <v>1393.5500000000002</v>
      </c>
      <c r="M904" s="44">
        <v>851</v>
      </c>
      <c r="N904" s="32">
        <v>0.71735934537397861</v>
      </c>
      <c r="O904" s="32">
        <f t="shared" si="166"/>
        <v>180</v>
      </c>
      <c r="P904" t="str">
        <f>LOOKUP(N904,'Info Sheet'!$L$2:$L$3,'Info Sheet'!$J$2:$J$3)</f>
        <v>Non-Rainy</v>
      </c>
      <c r="Q904">
        <f>IF(P904='Info Sheet'!$J$3,'Info Sheet'!$M$3,'Info Sheet'!$M$2)</f>
        <v>1</v>
      </c>
      <c r="R904">
        <f>ROUNDDOWN(IF((O904*Q904)&gt;'Info Sheet'!$B$21,'Info Sheet'!$B$21,(O904*Q904)),0)</f>
        <v>180</v>
      </c>
      <c r="S904">
        <f t="shared" si="167"/>
        <v>4113</v>
      </c>
      <c r="T904">
        <f t="shared" si="168"/>
        <v>3153</v>
      </c>
      <c r="Y904" s="44">
        <v>851</v>
      </c>
      <c r="Z904" s="32">
        <v>0.30869029644141632</v>
      </c>
      <c r="AA904" s="32">
        <f t="shared" si="174"/>
        <v>177</v>
      </c>
      <c r="AB904" t="str">
        <f>LOOKUP(Z904,'Info Sheet'!$L$2:$L$3,'Info Sheet'!$J$2:$J$3)</f>
        <v>Rainy, p</v>
      </c>
      <c r="AC904">
        <f>IF(AB904='Info Sheet'!$J$3,'Info Sheet'!$M$3,'Info Sheet'!$M$2)</f>
        <v>0.7</v>
      </c>
      <c r="AD904">
        <f>ROUNDDOWN(IF((AA904*AC904)&gt;'Info Sheet'!$B$21,'Info Sheet'!$B$21,(AA904*AC904)),0)</f>
        <v>123</v>
      </c>
      <c r="AE904">
        <f t="shared" si="169"/>
        <v>2810.55</v>
      </c>
      <c r="AF904">
        <f t="shared" si="170"/>
        <v>1850.5500000000002</v>
      </c>
      <c r="AK904" s="44">
        <v>851</v>
      </c>
      <c r="AL904" s="51">
        <v>0.35452241000000001</v>
      </c>
      <c r="AM904" s="32">
        <f t="shared" si="175"/>
        <v>160</v>
      </c>
      <c r="AN904" t="str">
        <f>LOOKUP(AL904,'Info Sheet'!$L$2:$L$3,'Info Sheet'!$J$2:$J$3)</f>
        <v>Rainy, p</v>
      </c>
      <c r="AO904">
        <f>IF(AN904='Info Sheet'!$J$3,'Info Sheet'!$M$3,'Info Sheet'!$M$2)</f>
        <v>0.7</v>
      </c>
      <c r="AP904">
        <f>ROUNDDOWN(IF((AM904*AO904)&gt;'Info Sheet'!$B$21,'Info Sheet'!$B$21,(AM904*AO904)),0)</f>
        <v>112</v>
      </c>
      <c r="AQ904">
        <f t="shared" si="171"/>
        <v>2559.2000000000003</v>
      </c>
      <c r="AR904">
        <f t="shared" si="172"/>
        <v>1599.2000000000003</v>
      </c>
    </row>
    <row r="905" spans="1:44">
      <c r="A905" s="44">
        <v>852</v>
      </c>
      <c r="B905" s="32">
        <v>0.95556552368476055</v>
      </c>
      <c r="C905" s="32">
        <f t="shared" si="173"/>
        <v>183</v>
      </c>
      <c r="D905" t="str">
        <f>LOOKUP(B905,'Info Sheet'!$L$2:$L$3,'Info Sheet'!$J$2:$J$3)</f>
        <v>Non-Rainy</v>
      </c>
      <c r="E905">
        <f>IF(D905='Info Sheet'!$J$3,'Info Sheet'!$M$3,'Info Sheet'!$M$2)</f>
        <v>1</v>
      </c>
      <c r="F905">
        <f>ROUNDDOWN(IF((C905*E905)&gt;'Info Sheet'!$B$21,'Info Sheet'!$B$21,(C905*E905)),0)</f>
        <v>183</v>
      </c>
      <c r="G905">
        <f t="shared" si="176"/>
        <v>4181.55</v>
      </c>
      <c r="H905">
        <f t="shared" si="165"/>
        <v>3221.55</v>
      </c>
      <c r="M905" s="44">
        <v>852</v>
      </c>
      <c r="N905" s="32">
        <v>0.95909041160343356</v>
      </c>
      <c r="O905" s="32">
        <f t="shared" si="166"/>
        <v>200</v>
      </c>
      <c r="P905" t="str">
        <f>LOOKUP(N905,'Info Sheet'!$L$2:$L$3,'Info Sheet'!$J$2:$J$3)</f>
        <v>Non-Rainy</v>
      </c>
      <c r="Q905">
        <f>IF(P905='Info Sheet'!$J$3,'Info Sheet'!$M$3,'Info Sheet'!$M$2)</f>
        <v>1</v>
      </c>
      <c r="R905">
        <f>ROUNDDOWN(IF((O905*Q905)&gt;'Info Sheet'!$B$21,'Info Sheet'!$B$21,(O905*Q905)),0)</f>
        <v>188</v>
      </c>
      <c r="S905">
        <f t="shared" si="167"/>
        <v>4295.8</v>
      </c>
      <c r="T905">
        <f t="shared" si="168"/>
        <v>3335.8</v>
      </c>
      <c r="Y905" s="44">
        <v>852</v>
      </c>
      <c r="Z905" s="32">
        <v>0.88561631469403612</v>
      </c>
      <c r="AA905" s="32">
        <f t="shared" si="174"/>
        <v>207</v>
      </c>
      <c r="AB905" t="str">
        <f>LOOKUP(Z905,'Info Sheet'!$L$2:$L$3,'Info Sheet'!$J$2:$J$3)</f>
        <v>Non-Rainy</v>
      </c>
      <c r="AC905">
        <f>IF(AB905='Info Sheet'!$J$3,'Info Sheet'!$M$3,'Info Sheet'!$M$2)</f>
        <v>1</v>
      </c>
      <c r="AD905">
        <f>ROUNDDOWN(IF((AA905*AC905)&gt;'Info Sheet'!$B$21,'Info Sheet'!$B$21,(AA905*AC905)),0)</f>
        <v>188</v>
      </c>
      <c r="AE905">
        <f t="shared" si="169"/>
        <v>4295.8</v>
      </c>
      <c r="AF905">
        <f t="shared" si="170"/>
        <v>3335.8</v>
      </c>
      <c r="AK905" s="44">
        <v>852</v>
      </c>
      <c r="AL905" s="51">
        <v>0.49096960000000001</v>
      </c>
      <c r="AM905" s="32">
        <f t="shared" si="175"/>
        <v>166</v>
      </c>
      <c r="AN905" t="str">
        <f>LOOKUP(AL905,'Info Sheet'!$L$2:$L$3,'Info Sheet'!$J$2:$J$3)</f>
        <v>Non-Rainy</v>
      </c>
      <c r="AO905">
        <f>IF(AN905='Info Sheet'!$J$3,'Info Sheet'!$M$3,'Info Sheet'!$M$2)</f>
        <v>1</v>
      </c>
      <c r="AP905">
        <f>ROUNDDOWN(IF((AM905*AO905)&gt;'Info Sheet'!$B$21,'Info Sheet'!$B$21,(AM905*AO905)),0)</f>
        <v>166</v>
      </c>
      <c r="AQ905">
        <f t="shared" si="171"/>
        <v>3793.1000000000004</v>
      </c>
      <c r="AR905">
        <f t="shared" si="172"/>
        <v>2833.1000000000004</v>
      </c>
    </row>
    <row r="906" spans="1:44">
      <c r="A906" s="44">
        <v>853</v>
      </c>
      <c r="B906" s="32">
        <v>0.44355537055505712</v>
      </c>
      <c r="C906" s="32">
        <f t="shared" si="173"/>
        <v>153</v>
      </c>
      <c r="D906" t="str">
        <f>LOOKUP(B906,'Info Sheet'!$L$2:$L$3,'Info Sheet'!$J$2:$J$3)</f>
        <v>Non-Rainy</v>
      </c>
      <c r="E906">
        <f>IF(D906='Info Sheet'!$J$3,'Info Sheet'!$M$3,'Info Sheet'!$M$2)</f>
        <v>1</v>
      </c>
      <c r="F906">
        <f>ROUNDDOWN(IF((C906*E906)&gt;'Info Sheet'!$B$21,'Info Sheet'!$B$21,(C906*E906)),0)</f>
        <v>153</v>
      </c>
      <c r="G906">
        <f t="shared" si="176"/>
        <v>3496.05</v>
      </c>
      <c r="H906">
        <f t="shared" si="165"/>
        <v>2536.0500000000002</v>
      </c>
      <c r="M906" s="44">
        <v>853</v>
      </c>
      <c r="N906" s="32">
        <v>0.37290221375889221</v>
      </c>
      <c r="O906" s="32">
        <f t="shared" si="166"/>
        <v>165</v>
      </c>
      <c r="P906" t="str">
        <f>LOOKUP(N906,'Info Sheet'!$L$2:$L$3,'Info Sheet'!$J$2:$J$3)</f>
        <v>Rainy, p</v>
      </c>
      <c r="Q906">
        <f>IF(P906='Info Sheet'!$J$3,'Info Sheet'!$M$3,'Info Sheet'!$M$2)</f>
        <v>0.7</v>
      </c>
      <c r="R906">
        <f>ROUNDDOWN(IF((O906*Q906)&gt;'Info Sheet'!$B$21,'Info Sheet'!$B$21,(O906*Q906)),0)</f>
        <v>115</v>
      </c>
      <c r="S906">
        <f t="shared" si="167"/>
        <v>2627.75</v>
      </c>
      <c r="T906">
        <f t="shared" si="168"/>
        <v>1667.75</v>
      </c>
      <c r="Y906" s="44">
        <v>853</v>
      </c>
      <c r="Z906" s="32">
        <v>0.51935211991868035</v>
      </c>
      <c r="AA906" s="32">
        <f t="shared" si="174"/>
        <v>187</v>
      </c>
      <c r="AB906" t="str">
        <f>LOOKUP(Z906,'Info Sheet'!$L$2:$L$3,'Info Sheet'!$J$2:$J$3)</f>
        <v>Non-Rainy</v>
      </c>
      <c r="AC906">
        <f>IF(AB906='Info Sheet'!$J$3,'Info Sheet'!$M$3,'Info Sheet'!$M$2)</f>
        <v>1</v>
      </c>
      <c r="AD906">
        <f>ROUNDDOWN(IF((AA906*AC906)&gt;'Info Sheet'!$B$21,'Info Sheet'!$B$21,(AA906*AC906)),0)</f>
        <v>187</v>
      </c>
      <c r="AE906">
        <f t="shared" si="169"/>
        <v>4272.95</v>
      </c>
      <c r="AF906">
        <f t="shared" si="170"/>
        <v>3312.95</v>
      </c>
      <c r="AK906" s="44">
        <v>853</v>
      </c>
      <c r="AL906" s="51">
        <v>0.27001617999999999</v>
      </c>
      <c r="AM906" s="32">
        <f t="shared" si="175"/>
        <v>156</v>
      </c>
      <c r="AN906" t="str">
        <f>LOOKUP(AL906,'Info Sheet'!$L$2:$L$3,'Info Sheet'!$J$2:$J$3)</f>
        <v>Rainy, p</v>
      </c>
      <c r="AO906">
        <f>IF(AN906='Info Sheet'!$J$3,'Info Sheet'!$M$3,'Info Sheet'!$M$2)</f>
        <v>0.7</v>
      </c>
      <c r="AP906">
        <f>ROUNDDOWN(IF((AM906*AO906)&gt;'Info Sheet'!$B$21,'Info Sheet'!$B$21,(AM906*AO906)),0)</f>
        <v>109</v>
      </c>
      <c r="AQ906">
        <f t="shared" si="171"/>
        <v>2490.65</v>
      </c>
      <c r="AR906">
        <f t="shared" si="172"/>
        <v>1530.65</v>
      </c>
    </row>
    <row r="907" spans="1:44">
      <c r="A907" s="44">
        <v>854</v>
      </c>
      <c r="B907" s="32">
        <v>0.96837287200530986</v>
      </c>
      <c r="C907" s="32">
        <f t="shared" si="173"/>
        <v>185</v>
      </c>
      <c r="D907" t="str">
        <f>LOOKUP(B907,'Info Sheet'!$L$2:$L$3,'Info Sheet'!$J$2:$J$3)</f>
        <v>Non-Rainy</v>
      </c>
      <c r="E907">
        <f>IF(D907='Info Sheet'!$J$3,'Info Sheet'!$M$3,'Info Sheet'!$M$2)</f>
        <v>1</v>
      </c>
      <c r="F907">
        <f>ROUNDDOWN(IF((C907*E907)&gt;'Info Sheet'!$B$21,'Info Sheet'!$B$21,(C907*E907)),0)</f>
        <v>185</v>
      </c>
      <c r="G907">
        <f t="shared" si="176"/>
        <v>4227.25</v>
      </c>
      <c r="H907">
        <f t="shared" si="165"/>
        <v>3267.25</v>
      </c>
      <c r="M907" s="44">
        <v>854</v>
      </c>
      <c r="N907" s="32">
        <v>0.10054794633539932</v>
      </c>
      <c r="O907" s="32">
        <f t="shared" si="166"/>
        <v>149</v>
      </c>
      <c r="P907" t="str">
        <f>LOOKUP(N907,'Info Sheet'!$L$2:$L$3,'Info Sheet'!$J$2:$J$3)</f>
        <v>Rainy, p</v>
      </c>
      <c r="Q907">
        <f>IF(P907='Info Sheet'!$J$3,'Info Sheet'!$M$3,'Info Sheet'!$M$2)</f>
        <v>0.7</v>
      </c>
      <c r="R907">
        <f>ROUNDDOWN(IF((O907*Q907)&gt;'Info Sheet'!$B$21,'Info Sheet'!$B$21,(O907*Q907)),0)</f>
        <v>104</v>
      </c>
      <c r="S907">
        <f t="shared" si="167"/>
        <v>2376.4</v>
      </c>
      <c r="T907">
        <f t="shared" si="168"/>
        <v>1416.4</v>
      </c>
      <c r="Y907" s="44">
        <v>854</v>
      </c>
      <c r="Z907" s="32">
        <v>0.95694089668278415</v>
      </c>
      <c r="AA907" s="32">
        <f t="shared" si="174"/>
        <v>216</v>
      </c>
      <c r="AB907" t="str">
        <f>LOOKUP(Z907,'Info Sheet'!$L$2:$L$3,'Info Sheet'!$J$2:$J$3)</f>
        <v>Non-Rainy</v>
      </c>
      <c r="AC907">
        <f>IF(AB907='Info Sheet'!$J$3,'Info Sheet'!$M$3,'Info Sheet'!$M$2)</f>
        <v>1</v>
      </c>
      <c r="AD907">
        <f>ROUNDDOWN(IF((AA907*AC907)&gt;'Info Sheet'!$B$21,'Info Sheet'!$B$21,(AA907*AC907)),0)</f>
        <v>188</v>
      </c>
      <c r="AE907">
        <f t="shared" si="169"/>
        <v>4295.8</v>
      </c>
      <c r="AF907">
        <f t="shared" si="170"/>
        <v>3335.8</v>
      </c>
      <c r="AK907" s="44">
        <v>854</v>
      </c>
      <c r="AL907" s="51">
        <v>0.76753795999999996</v>
      </c>
      <c r="AM907" s="32">
        <f t="shared" si="175"/>
        <v>178</v>
      </c>
      <c r="AN907" t="str">
        <f>LOOKUP(AL907,'Info Sheet'!$L$2:$L$3,'Info Sheet'!$J$2:$J$3)</f>
        <v>Non-Rainy</v>
      </c>
      <c r="AO907">
        <f>IF(AN907='Info Sheet'!$J$3,'Info Sheet'!$M$3,'Info Sheet'!$M$2)</f>
        <v>1</v>
      </c>
      <c r="AP907">
        <f>ROUNDDOWN(IF((AM907*AO907)&gt;'Info Sheet'!$B$21,'Info Sheet'!$B$21,(AM907*AO907)),0)</f>
        <v>178</v>
      </c>
      <c r="AQ907">
        <f t="shared" si="171"/>
        <v>4067.3</v>
      </c>
      <c r="AR907">
        <f t="shared" si="172"/>
        <v>3107.3</v>
      </c>
    </row>
    <row r="908" spans="1:44">
      <c r="A908" s="44">
        <v>855</v>
      </c>
      <c r="B908" s="32">
        <v>0.12183287905905216</v>
      </c>
      <c r="C908" s="32">
        <f t="shared" si="173"/>
        <v>137</v>
      </c>
      <c r="D908" t="str">
        <f>LOOKUP(B908,'Info Sheet'!$L$2:$L$3,'Info Sheet'!$J$2:$J$3)</f>
        <v>Rainy, p</v>
      </c>
      <c r="E908">
        <f>IF(D908='Info Sheet'!$J$3,'Info Sheet'!$M$3,'Info Sheet'!$M$2)</f>
        <v>0.7</v>
      </c>
      <c r="F908">
        <f>ROUNDDOWN(IF((C908*E908)&gt;'Info Sheet'!$B$21,'Info Sheet'!$B$21,(C908*E908)),0)</f>
        <v>95</v>
      </c>
      <c r="G908">
        <f t="shared" si="176"/>
        <v>2170.75</v>
      </c>
      <c r="H908">
        <f t="shared" si="165"/>
        <v>1210.75</v>
      </c>
      <c r="M908" s="44">
        <v>855</v>
      </c>
      <c r="N908" s="32">
        <v>0.87142077088758452</v>
      </c>
      <c r="O908" s="32">
        <f t="shared" si="166"/>
        <v>190</v>
      </c>
      <c r="P908" t="str">
        <f>LOOKUP(N908,'Info Sheet'!$L$2:$L$3,'Info Sheet'!$J$2:$J$3)</f>
        <v>Non-Rainy</v>
      </c>
      <c r="Q908">
        <f>IF(P908='Info Sheet'!$J$3,'Info Sheet'!$M$3,'Info Sheet'!$M$2)</f>
        <v>1</v>
      </c>
      <c r="R908">
        <f>ROUNDDOWN(IF((O908*Q908)&gt;'Info Sheet'!$B$21,'Info Sheet'!$B$21,(O908*Q908)),0)</f>
        <v>188</v>
      </c>
      <c r="S908">
        <f t="shared" si="167"/>
        <v>4295.8</v>
      </c>
      <c r="T908">
        <f t="shared" si="168"/>
        <v>3335.8</v>
      </c>
      <c r="Y908" s="44">
        <v>855</v>
      </c>
      <c r="Z908" s="32">
        <v>0.68978280948097814</v>
      </c>
      <c r="AA908" s="32">
        <f t="shared" si="174"/>
        <v>195</v>
      </c>
      <c r="AB908" t="str">
        <f>LOOKUP(Z908,'Info Sheet'!$L$2:$L$3,'Info Sheet'!$J$2:$J$3)</f>
        <v>Non-Rainy</v>
      </c>
      <c r="AC908">
        <f>IF(AB908='Info Sheet'!$J$3,'Info Sheet'!$M$3,'Info Sheet'!$M$2)</f>
        <v>1</v>
      </c>
      <c r="AD908">
        <f>ROUNDDOWN(IF((AA908*AC908)&gt;'Info Sheet'!$B$21,'Info Sheet'!$B$21,(AA908*AC908)),0)</f>
        <v>188</v>
      </c>
      <c r="AE908">
        <f t="shared" si="169"/>
        <v>4295.8</v>
      </c>
      <c r="AF908">
        <f t="shared" si="170"/>
        <v>3335.8</v>
      </c>
      <c r="AK908" s="44">
        <v>855</v>
      </c>
      <c r="AL908" s="51">
        <v>0.48109921</v>
      </c>
      <c r="AM908" s="32">
        <f t="shared" si="175"/>
        <v>165</v>
      </c>
      <c r="AN908" t="str">
        <f>LOOKUP(AL908,'Info Sheet'!$L$2:$L$3,'Info Sheet'!$J$2:$J$3)</f>
        <v>Non-Rainy</v>
      </c>
      <c r="AO908">
        <f>IF(AN908='Info Sheet'!$J$3,'Info Sheet'!$M$3,'Info Sheet'!$M$2)</f>
        <v>1</v>
      </c>
      <c r="AP908">
        <f>ROUNDDOWN(IF((AM908*AO908)&gt;'Info Sheet'!$B$21,'Info Sheet'!$B$21,(AM908*AO908)),0)</f>
        <v>165</v>
      </c>
      <c r="AQ908">
        <f t="shared" si="171"/>
        <v>3770.2500000000005</v>
      </c>
      <c r="AR908">
        <f t="shared" si="172"/>
        <v>2810.2500000000005</v>
      </c>
    </row>
    <row r="909" spans="1:44">
      <c r="A909" s="44">
        <v>856</v>
      </c>
      <c r="B909" s="32">
        <v>0.80902877008561402</v>
      </c>
      <c r="C909" s="32">
        <f t="shared" si="173"/>
        <v>170</v>
      </c>
      <c r="D909" t="str">
        <f>LOOKUP(B909,'Info Sheet'!$L$2:$L$3,'Info Sheet'!$J$2:$J$3)</f>
        <v>Non-Rainy</v>
      </c>
      <c r="E909">
        <f>IF(D909='Info Sheet'!$J$3,'Info Sheet'!$M$3,'Info Sheet'!$M$2)</f>
        <v>1</v>
      </c>
      <c r="F909">
        <f>ROUNDDOWN(IF((C909*E909)&gt;'Info Sheet'!$B$21,'Info Sheet'!$B$21,(C909*E909)),0)</f>
        <v>170</v>
      </c>
      <c r="G909">
        <f t="shared" si="176"/>
        <v>3884.5000000000005</v>
      </c>
      <c r="H909">
        <f t="shared" si="165"/>
        <v>2924.5000000000005</v>
      </c>
      <c r="M909" s="44">
        <v>856</v>
      </c>
      <c r="N909" s="32">
        <v>0.67634701070406233</v>
      </c>
      <c r="O909" s="32">
        <f t="shared" si="166"/>
        <v>178</v>
      </c>
      <c r="P909" t="str">
        <f>LOOKUP(N909,'Info Sheet'!$L$2:$L$3,'Info Sheet'!$J$2:$J$3)</f>
        <v>Non-Rainy</v>
      </c>
      <c r="Q909">
        <f>IF(P909='Info Sheet'!$J$3,'Info Sheet'!$M$3,'Info Sheet'!$M$2)</f>
        <v>1</v>
      </c>
      <c r="R909">
        <f>ROUNDDOWN(IF((O909*Q909)&gt;'Info Sheet'!$B$21,'Info Sheet'!$B$21,(O909*Q909)),0)</f>
        <v>178</v>
      </c>
      <c r="S909">
        <f t="shared" si="167"/>
        <v>4067.3</v>
      </c>
      <c r="T909">
        <f t="shared" si="168"/>
        <v>3107.3</v>
      </c>
      <c r="Y909" s="44">
        <v>856</v>
      </c>
      <c r="Z909" s="32">
        <v>0.35490349615461636</v>
      </c>
      <c r="AA909" s="32">
        <f t="shared" si="174"/>
        <v>179</v>
      </c>
      <c r="AB909" t="str">
        <f>LOOKUP(Z909,'Info Sheet'!$L$2:$L$3,'Info Sheet'!$J$2:$J$3)</f>
        <v>Rainy, p</v>
      </c>
      <c r="AC909">
        <f>IF(AB909='Info Sheet'!$J$3,'Info Sheet'!$M$3,'Info Sheet'!$M$2)</f>
        <v>0.7</v>
      </c>
      <c r="AD909">
        <f>ROUNDDOWN(IF((AA909*AC909)&gt;'Info Sheet'!$B$21,'Info Sheet'!$B$21,(AA909*AC909)),0)</f>
        <v>125</v>
      </c>
      <c r="AE909">
        <f t="shared" si="169"/>
        <v>2856.25</v>
      </c>
      <c r="AF909">
        <f t="shared" si="170"/>
        <v>1896.25</v>
      </c>
      <c r="AK909" s="44">
        <v>856</v>
      </c>
      <c r="AL909" s="51">
        <v>0.81865211000000004</v>
      </c>
      <c r="AM909" s="32">
        <f t="shared" si="175"/>
        <v>181</v>
      </c>
      <c r="AN909" t="str">
        <f>LOOKUP(AL909,'Info Sheet'!$L$2:$L$3,'Info Sheet'!$J$2:$J$3)</f>
        <v>Non-Rainy</v>
      </c>
      <c r="AO909">
        <f>IF(AN909='Info Sheet'!$J$3,'Info Sheet'!$M$3,'Info Sheet'!$M$2)</f>
        <v>1</v>
      </c>
      <c r="AP909">
        <f>ROUNDDOWN(IF((AM909*AO909)&gt;'Info Sheet'!$B$21,'Info Sheet'!$B$21,(AM909*AO909)),0)</f>
        <v>181</v>
      </c>
      <c r="AQ909">
        <f t="shared" si="171"/>
        <v>4135.8500000000004</v>
      </c>
      <c r="AR909">
        <f t="shared" si="172"/>
        <v>3175.8500000000004</v>
      </c>
    </row>
    <row r="910" spans="1:44">
      <c r="A910" s="44">
        <v>857</v>
      </c>
      <c r="B910" s="32">
        <v>0.57328056784310932</v>
      </c>
      <c r="C910" s="32">
        <f t="shared" si="173"/>
        <v>158</v>
      </c>
      <c r="D910" t="str">
        <f>LOOKUP(B910,'Info Sheet'!$L$2:$L$3,'Info Sheet'!$J$2:$J$3)</f>
        <v>Non-Rainy</v>
      </c>
      <c r="E910">
        <f>IF(D910='Info Sheet'!$J$3,'Info Sheet'!$M$3,'Info Sheet'!$M$2)</f>
        <v>1</v>
      </c>
      <c r="F910">
        <f>ROUNDDOWN(IF((C910*E910)&gt;'Info Sheet'!$B$21,'Info Sheet'!$B$21,(C910*E910)),0)</f>
        <v>158</v>
      </c>
      <c r="G910">
        <f t="shared" si="176"/>
        <v>3610.3</v>
      </c>
      <c r="H910">
        <f t="shared" si="165"/>
        <v>2650.3</v>
      </c>
      <c r="M910" s="44">
        <v>857</v>
      </c>
      <c r="N910" s="32">
        <v>0.62234317023705643</v>
      </c>
      <c r="O910" s="32">
        <f t="shared" si="166"/>
        <v>176</v>
      </c>
      <c r="P910" t="str">
        <f>LOOKUP(N910,'Info Sheet'!$L$2:$L$3,'Info Sheet'!$J$2:$J$3)</f>
        <v>Non-Rainy</v>
      </c>
      <c r="Q910">
        <f>IF(P910='Info Sheet'!$J$3,'Info Sheet'!$M$3,'Info Sheet'!$M$2)</f>
        <v>1</v>
      </c>
      <c r="R910">
        <f>ROUNDDOWN(IF((O910*Q910)&gt;'Info Sheet'!$B$21,'Info Sheet'!$B$21,(O910*Q910)),0)</f>
        <v>176</v>
      </c>
      <c r="S910">
        <f t="shared" si="167"/>
        <v>4021.6000000000004</v>
      </c>
      <c r="T910">
        <f t="shared" si="168"/>
        <v>3061.6000000000004</v>
      </c>
      <c r="Y910" s="44">
        <v>857</v>
      </c>
      <c r="Z910" s="32">
        <v>0.69706293107774875</v>
      </c>
      <c r="AA910" s="32">
        <f t="shared" si="174"/>
        <v>195</v>
      </c>
      <c r="AB910" t="str">
        <f>LOOKUP(Z910,'Info Sheet'!$L$2:$L$3,'Info Sheet'!$J$2:$J$3)</f>
        <v>Non-Rainy</v>
      </c>
      <c r="AC910">
        <f>IF(AB910='Info Sheet'!$J$3,'Info Sheet'!$M$3,'Info Sheet'!$M$2)</f>
        <v>1</v>
      </c>
      <c r="AD910">
        <f>ROUNDDOWN(IF((AA910*AC910)&gt;'Info Sheet'!$B$21,'Info Sheet'!$B$21,(AA910*AC910)),0)</f>
        <v>188</v>
      </c>
      <c r="AE910">
        <f t="shared" si="169"/>
        <v>4295.8</v>
      </c>
      <c r="AF910">
        <f t="shared" si="170"/>
        <v>3335.8</v>
      </c>
      <c r="AK910" s="44">
        <v>857</v>
      </c>
      <c r="AL910" s="51">
        <v>0.84622770999999997</v>
      </c>
      <c r="AM910" s="32">
        <f t="shared" si="175"/>
        <v>183</v>
      </c>
      <c r="AN910" t="str">
        <f>LOOKUP(AL910,'Info Sheet'!$L$2:$L$3,'Info Sheet'!$J$2:$J$3)</f>
        <v>Non-Rainy</v>
      </c>
      <c r="AO910">
        <f>IF(AN910='Info Sheet'!$J$3,'Info Sheet'!$M$3,'Info Sheet'!$M$2)</f>
        <v>1</v>
      </c>
      <c r="AP910">
        <f>ROUNDDOWN(IF((AM910*AO910)&gt;'Info Sheet'!$B$21,'Info Sheet'!$B$21,(AM910*AO910)),0)</f>
        <v>183</v>
      </c>
      <c r="AQ910">
        <f t="shared" si="171"/>
        <v>4181.55</v>
      </c>
      <c r="AR910">
        <f t="shared" si="172"/>
        <v>3221.55</v>
      </c>
    </row>
    <row r="911" spans="1:44">
      <c r="A911" s="44">
        <v>858</v>
      </c>
      <c r="B911" s="32">
        <v>0.75145361236857922</v>
      </c>
      <c r="C911" s="32">
        <f t="shared" si="173"/>
        <v>166</v>
      </c>
      <c r="D911" t="str">
        <f>LOOKUP(B911,'Info Sheet'!$L$2:$L$3,'Info Sheet'!$J$2:$J$3)</f>
        <v>Non-Rainy</v>
      </c>
      <c r="E911">
        <f>IF(D911='Info Sheet'!$J$3,'Info Sheet'!$M$3,'Info Sheet'!$M$2)</f>
        <v>1</v>
      </c>
      <c r="F911">
        <f>ROUNDDOWN(IF((C911*E911)&gt;'Info Sheet'!$B$21,'Info Sheet'!$B$21,(C911*E911)),0)</f>
        <v>166</v>
      </c>
      <c r="G911">
        <f t="shared" si="176"/>
        <v>3793.1000000000004</v>
      </c>
      <c r="H911">
        <f t="shared" si="165"/>
        <v>2833.1000000000004</v>
      </c>
      <c r="M911" s="44">
        <v>858</v>
      </c>
      <c r="N911" s="32">
        <v>0.53350242775882173</v>
      </c>
      <c r="O911" s="32">
        <f t="shared" si="166"/>
        <v>172</v>
      </c>
      <c r="P911" t="str">
        <f>LOOKUP(N911,'Info Sheet'!$L$2:$L$3,'Info Sheet'!$J$2:$J$3)</f>
        <v>Non-Rainy</v>
      </c>
      <c r="Q911">
        <f>IF(P911='Info Sheet'!$J$3,'Info Sheet'!$M$3,'Info Sheet'!$M$2)</f>
        <v>1</v>
      </c>
      <c r="R911">
        <f>ROUNDDOWN(IF((O911*Q911)&gt;'Info Sheet'!$B$21,'Info Sheet'!$B$21,(O911*Q911)),0)</f>
        <v>172</v>
      </c>
      <c r="S911">
        <f t="shared" si="167"/>
        <v>3930.2000000000003</v>
      </c>
      <c r="T911">
        <f t="shared" si="168"/>
        <v>2970.2000000000003</v>
      </c>
      <c r="Y911" s="44">
        <v>858</v>
      </c>
      <c r="Z911" s="32">
        <v>0.39588386856647706</v>
      </c>
      <c r="AA911" s="32">
        <f t="shared" si="174"/>
        <v>181</v>
      </c>
      <c r="AB911" t="str">
        <f>LOOKUP(Z911,'Info Sheet'!$L$2:$L$3,'Info Sheet'!$J$2:$J$3)</f>
        <v>Rainy, p</v>
      </c>
      <c r="AC911">
        <f>IF(AB911='Info Sheet'!$J$3,'Info Sheet'!$M$3,'Info Sheet'!$M$2)</f>
        <v>0.7</v>
      </c>
      <c r="AD911">
        <f>ROUNDDOWN(IF((AA911*AC911)&gt;'Info Sheet'!$B$21,'Info Sheet'!$B$21,(AA911*AC911)),0)</f>
        <v>126</v>
      </c>
      <c r="AE911">
        <f t="shared" si="169"/>
        <v>2879.1000000000004</v>
      </c>
      <c r="AF911">
        <f t="shared" si="170"/>
        <v>1919.1000000000004</v>
      </c>
      <c r="AK911" s="44">
        <v>858</v>
      </c>
      <c r="AL911" s="51">
        <v>0.24721313</v>
      </c>
      <c r="AM911" s="32">
        <f t="shared" si="175"/>
        <v>155</v>
      </c>
      <c r="AN911" t="str">
        <f>LOOKUP(AL911,'Info Sheet'!$L$2:$L$3,'Info Sheet'!$J$2:$J$3)</f>
        <v>Rainy, p</v>
      </c>
      <c r="AO911">
        <f>IF(AN911='Info Sheet'!$J$3,'Info Sheet'!$M$3,'Info Sheet'!$M$2)</f>
        <v>0.7</v>
      </c>
      <c r="AP911">
        <f>ROUNDDOWN(IF((AM911*AO911)&gt;'Info Sheet'!$B$21,'Info Sheet'!$B$21,(AM911*AO911)),0)</f>
        <v>108</v>
      </c>
      <c r="AQ911">
        <f t="shared" si="171"/>
        <v>2467.8000000000002</v>
      </c>
      <c r="AR911">
        <f t="shared" si="172"/>
        <v>1507.8000000000002</v>
      </c>
    </row>
    <row r="912" spans="1:44">
      <c r="A912" s="44">
        <v>859</v>
      </c>
      <c r="B912" s="32">
        <v>8.8480464867285336E-2</v>
      </c>
      <c r="C912" s="32">
        <f t="shared" si="173"/>
        <v>134</v>
      </c>
      <c r="D912" t="str">
        <f>LOOKUP(B912,'Info Sheet'!$L$2:$L$3,'Info Sheet'!$J$2:$J$3)</f>
        <v>Rainy, p</v>
      </c>
      <c r="E912">
        <f>IF(D912='Info Sheet'!$J$3,'Info Sheet'!$M$3,'Info Sheet'!$M$2)</f>
        <v>0.7</v>
      </c>
      <c r="F912">
        <f>ROUNDDOWN(IF((C912*E912)&gt;'Info Sheet'!$B$21,'Info Sheet'!$B$21,(C912*E912)),0)</f>
        <v>93</v>
      </c>
      <c r="G912">
        <f t="shared" si="176"/>
        <v>2125.0500000000002</v>
      </c>
      <c r="H912">
        <f t="shared" si="165"/>
        <v>1165.0500000000002</v>
      </c>
      <c r="M912" s="44">
        <v>859</v>
      </c>
      <c r="N912" s="32">
        <v>0.61228854611353456</v>
      </c>
      <c r="O912" s="32">
        <f t="shared" si="166"/>
        <v>175</v>
      </c>
      <c r="P912" t="str">
        <f>LOOKUP(N912,'Info Sheet'!$L$2:$L$3,'Info Sheet'!$J$2:$J$3)</f>
        <v>Non-Rainy</v>
      </c>
      <c r="Q912">
        <f>IF(P912='Info Sheet'!$J$3,'Info Sheet'!$M$3,'Info Sheet'!$M$2)</f>
        <v>1</v>
      </c>
      <c r="R912">
        <f>ROUNDDOWN(IF((O912*Q912)&gt;'Info Sheet'!$B$21,'Info Sheet'!$B$21,(O912*Q912)),0)</f>
        <v>175</v>
      </c>
      <c r="S912">
        <f t="shared" si="167"/>
        <v>3998.7500000000005</v>
      </c>
      <c r="T912">
        <f t="shared" si="168"/>
        <v>3038.7500000000005</v>
      </c>
      <c r="Y912" s="44">
        <v>859</v>
      </c>
      <c r="Z912" s="32">
        <v>0.34492601078737029</v>
      </c>
      <c r="AA912" s="32">
        <f t="shared" si="174"/>
        <v>179</v>
      </c>
      <c r="AB912" t="str">
        <f>LOOKUP(Z912,'Info Sheet'!$L$2:$L$3,'Info Sheet'!$J$2:$J$3)</f>
        <v>Rainy, p</v>
      </c>
      <c r="AC912">
        <f>IF(AB912='Info Sheet'!$J$3,'Info Sheet'!$M$3,'Info Sheet'!$M$2)</f>
        <v>0.7</v>
      </c>
      <c r="AD912">
        <f>ROUNDDOWN(IF((AA912*AC912)&gt;'Info Sheet'!$B$21,'Info Sheet'!$B$21,(AA912*AC912)),0)</f>
        <v>125</v>
      </c>
      <c r="AE912">
        <f t="shared" si="169"/>
        <v>2856.25</v>
      </c>
      <c r="AF912">
        <f t="shared" si="170"/>
        <v>1896.25</v>
      </c>
      <c r="AK912" s="44">
        <v>859</v>
      </c>
      <c r="AL912" s="51">
        <v>9.6817089999999995E-2</v>
      </c>
      <c r="AM912" s="32">
        <f t="shared" si="175"/>
        <v>144</v>
      </c>
      <c r="AN912" t="str">
        <f>LOOKUP(AL912,'Info Sheet'!$L$2:$L$3,'Info Sheet'!$J$2:$J$3)</f>
        <v>Rainy, p</v>
      </c>
      <c r="AO912">
        <f>IF(AN912='Info Sheet'!$J$3,'Info Sheet'!$M$3,'Info Sheet'!$M$2)</f>
        <v>0.7</v>
      </c>
      <c r="AP912">
        <f>ROUNDDOWN(IF((AM912*AO912)&gt;'Info Sheet'!$B$21,'Info Sheet'!$B$21,(AM912*AO912)),0)</f>
        <v>100</v>
      </c>
      <c r="AQ912">
        <f t="shared" si="171"/>
        <v>2285</v>
      </c>
      <c r="AR912">
        <f t="shared" si="172"/>
        <v>1325</v>
      </c>
    </row>
    <row r="913" spans="1:44">
      <c r="A913" s="44">
        <v>860</v>
      </c>
      <c r="B913" s="32">
        <v>1.2585005106284464E-2</v>
      </c>
      <c r="C913" s="32">
        <f t="shared" si="173"/>
        <v>120</v>
      </c>
      <c r="D913" t="str">
        <f>LOOKUP(B913,'Info Sheet'!$L$2:$L$3,'Info Sheet'!$J$2:$J$3)</f>
        <v>Rainy, p</v>
      </c>
      <c r="E913">
        <f>IF(D913='Info Sheet'!$J$3,'Info Sheet'!$M$3,'Info Sheet'!$M$2)</f>
        <v>0.7</v>
      </c>
      <c r="F913">
        <f>ROUNDDOWN(IF((C913*E913)&gt;'Info Sheet'!$B$21,'Info Sheet'!$B$21,(C913*E913)),0)</f>
        <v>84</v>
      </c>
      <c r="G913">
        <f t="shared" si="176"/>
        <v>1919.4</v>
      </c>
      <c r="H913">
        <f t="shared" si="165"/>
        <v>959.40000000000009</v>
      </c>
      <c r="M913" s="44">
        <v>860</v>
      </c>
      <c r="N913" s="32">
        <v>0.88726478406411835</v>
      </c>
      <c r="O913" s="32">
        <f t="shared" si="166"/>
        <v>191</v>
      </c>
      <c r="P913" t="str">
        <f>LOOKUP(N913,'Info Sheet'!$L$2:$L$3,'Info Sheet'!$J$2:$J$3)</f>
        <v>Non-Rainy</v>
      </c>
      <c r="Q913">
        <f>IF(P913='Info Sheet'!$J$3,'Info Sheet'!$M$3,'Info Sheet'!$M$2)</f>
        <v>1</v>
      </c>
      <c r="R913">
        <f>ROUNDDOWN(IF((O913*Q913)&gt;'Info Sheet'!$B$21,'Info Sheet'!$B$21,(O913*Q913)),0)</f>
        <v>188</v>
      </c>
      <c r="S913">
        <f t="shared" si="167"/>
        <v>4295.8</v>
      </c>
      <c r="T913">
        <f t="shared" si="168"/>
        <v>3335.8</v>
      </c>
      <c r="Y913" s="44">
        <v>860</v>
      </c>
      <c r="Z913" s="32">
        <v>0.51484550734532264</v>
      </c>
      <c r="AA913" s="32">
        <f t="shared" si="174"/>
        <v>187</v>
      </c>
      <c r="AB913" t="str">
        <f>LOOKUP(Z913,'Info Sheet'!$L$2:$L$3,'Info Sheet'!$J$2:$J$3)</f>
        <v>Non-Rainy</v>
      </c>
      <c r="AC913">
        <f>IF(AB913='Info Sheet'!$J$3,'Info Sheet'!$M$3,'Info Sheet'!$M$2)</f>
        <v>1</v>
      </c>
      <c r="AD913">
        <f>ROUNDDOWN(IF((AA913*AC913)&gt;'Info Sheet'!$B$21,'Info Sheet'!$B$21,(AA913*AC913)),0)</f>
        <v>187</v>
      </c>
      <c r="AE913">
        <f t="shared" si="169"/>
        <v>4272.95</v>
      </c>
      <c r="AF913">
        <f t="shared" si="170"/>
        <v>3312.95</v>
      </c>
      <c r="AK913" s="44">
        <v>860</v>
      </c>
      <c r="AL913" s="51">
        <v>0.59735199000000005</v>
      </c>
      <c r="AM913" s="32">
        <f t="shared" si="175"/>
        <v>170</v>
      </c>
      <c r="AN913" t="str">
        <f>LOOKUP(AL913,'Info Sheet'!$L$2:$L$3,'Info Sheet'!$J$2:$J$3)</f>
        <v>Non-Rainy</v>
      </c>
      <c r="AO913">
        <f>IF(AN913='Info Sheet'!$J$3,'Info Sheet'!$M$3,'Info Sheet'!$M$2)</f>
        <v>1</v>
      </c>
      <c r="AP913">
        <f>ROUNDDOWN(IF((AM913*AO913)&gt;'Info Sheet'!$B$21,'Info Sheet'!$B$21,(AM913*AO913)),0)</f>
        <v>170</v>
      </c>
      <c r="AQ913">
        <f t="shared" si="171"/>
        <v>3884.5000000000005</v>
      </c>
      <c r="AR913">
        <f t="shared" si="172"/>
        <v>2924.5000000000005</v>
      </c>
    </row>
    <row r="914" spans="1:44">
      <c r="A914" s="44">
        <v>861</v>
      </c>
      <c r="B914" s="32">
        <v>0.99461576659302398</v>
      </c>
      <c r="C914" s="32">
        <f t="shared" si="173"/>
        <v>196</v>
      </c>
      <c r="D914" t="str">
        <f>LOOKUP(B914,'Info Sheet'!$L$2:$L$3,'Info Sheet'!$J$2:$J$3)</f>
        <v>Non-Rainy</v>
      </c>
      <c r="E914">
        <f>IF(D914='Info Sheet'!$J$3,'Info Sheet'!$M$3,'Info Sheet'!$M$2)</f>
        <v>1</v>
      </c>
      <c r="F914">
        <f>ROUNDDOWN(IF((C914*E914)&gt;'Info Sheet'!$B$21,'Info Sheet'!$B$21,(C914*E914)),0)</f>
        <v>188</v>
      </c>
      <c r="G914">
        <f t="shared" si="176"/>
        <v>4295.8</v>
      </c>
      <c r="H914">
        <f t="shared" si="165"/>
        <v>3335.8</v>
      </c>
      <c r="M914" s="44">
        <v>861</v>
      </c>
      <c r="N914" s="32">
        <v>7.4844165127836759E-2</v>
      </c>
      <c r="O914" s="32">
        <f t="shared" si="166"/>
        <v>147</v>
      </c>
      <c r="P914" t="str">
        <f>LOOKUP(N914,'Info Sheet'!$L$2:$L$3,'Info Sheet'!$J$2:$J$3)</f>
        <v>Rainy, p</v>
      </c>
      <c r="Q914">
        <f>IF(P914='Info Sheet'!$J$3,'Info Sheet'!$M$3,'Info Sheet'!$M$2)</f>
        <v>0.7</v>
      </c>
      <c r="R914">
        <f>ROUNDDOWN(IF((O914*Q914)&gt;'Info Sheet'!$B$21,'Info Sheet'!$B$21,(O914*Q914)),0)</f>
        <v>102</v>
      </c>
      <c r="S914">
        <f t="shared" si="167"/>
        <v>2330.7000000000003</v>
      </c>
      <c r="T914">
        <f t="shared" si="168"/>
        <v>1370.7000000000003</v>
      </c>
      <c r="Y914" s="44">
        <v>861</v>
      </c>
      <c r="Z914" s="32">
        <v>0.78405316234479483</v>
      </c>
      <c r="AA914" s="32">
        <f t="shared" si="174"/>
        <v>200</v>
      </c>
      <c r="AB914" t="str">
        <f>LOOKUP(Z914,'Info Sheet'!$L$2:$L$3,'Info Sheet'!$J$2:$J$3)</f>
        <v>Non-Rainy</v>
      </c>
      <c r="AC914">
        <f>IF(AB914='Info Sheet'!$J$3,'Info Sheet'!$M$3,'Info Sheet'!$M$2)</f>
        <v>1</v>
      </c>
      <c r="AD914">
        <f>ROUNDDOWN(IF((AA914*AC914)&gt;'Info Sheet'!$B$21,'Info Sheet'!$B$21,(AA914*AC914)),0)</f>
        <v>188</v>
      </c>
      <c r="AE914">
        <f t="shared" si="169"/>
        <v>4295.8</v>
      </c>
      <c r="AF914">
        <f t="shared" si="170"/>
        <v>3335.8</v>
      </c>
      <c r="AK914" s="44">
        <v>861</v>
      </c>
      <c r="AL914" s="51">
        <v>0.53502848999999997</v>
      </c>
      <c r="AM914" s="32">
        <f t="shared" si="175"/>
        <v>167</v>
      </c>
      <c r="AN914" t="str">
        <f>LOOKUP(AL914,'Info Sheet'!$L$2:$L$3,'Info Sheet'!$J$2:$J$3)</f>
        <v>Non-Rainy</v>
      </c>
      <c r="AO914">
        <f>IF(AN914='Info Sheet'!$J$3,'Info Sheet'!$M$3,'Info Sheet'!$M$2)</f>
        <v>1</v>
      </c>
      <c r="AP914">
        <f>ROUNDDOWN(IF((AM914*AO914)&gt;'Info Sheet'!$B$21,'Info Sheet'!$B$21,(AM914*AO914)),0)</f>
        <v>167</v>
      </c>
      <c r="AQ914">
        <f t="shared" si="171"/>
        <v>3815.9500000000003</v>
      </c>
      <c r="AR914">
        <f t="shared" si="172"/>
        <v>2855.9500000000003</v>
      </c>
    </row>
    <row r="915" spans="1:44">
      <c r="A915" s="44">
        <v>862</v>
      </c>
      <c r="B915" s="32">
        <v>0.26242072892131474</v>
      </c>
      <c r="C915" s="32">
        <f t="shared" si="173"/>
        <v>145</v>
      </c>
      <c r="D915" t="str">
        <f>LOOKUP(B915,'Info Sheet'!$L$2:$L$3,'Info Sheet'!$J$2:$J$3)</f>
        <v>Rainy, p</v>
      </c>
      <c r="E915">
        <f>IF(D915='Info Sheet'!$J$3,'Info Sheet'!$M$3,'Info Sheet'!$M$2)</f>
        <v>0.7</v>
      </c>
      <c r="F915">
        <f>ROUNDDOWN(IF((C915*E915)&gt;'Info Sheet'!$B$21,'Info Sheet'!$B$21,(C915*E915)),0)</f>
        <v>101</v>
      </c>
      <c r="G915">
        <f t="shared" si="176"/>
        <v>2307.8500000000004</v>
      </c>
      <c r="H915">
        <f t="shared" si="165"/>
        <v>1347.8500000000004</v>
      </c>
      <c r="M915" s="44">
        <v>862</v>
      </c>
      <c r="N915" s="32">
        <v>6.6877365423233082E-2</v>
      </c>
      <c r="O915" s="32">
        <f t="shared" si="166"/>
        <v>146</v>
      </c>
      <c r="P915" t="str">
        <f>LOOKUP(N915,'Info Sheet'!$L$2:$L$3,'Info Sheet'!$J$2:$J$3)</f>
        <v>Rainy, p</v>
      </c>
      <c r="Q915">
        <f>IF(P915='Info Sheet'!$J$3,'Info Sheet'!$M$3,'Info Sheet'!$M$2)</f>
        <v>0.7</v>
      </c>
      <c r="R915">
        <f>ROUNDDOWN(IF((O915*Q915)&gt;'Info Sheet'!$B$21,'Info Sheet'!$B$21,(O915*Q915)),0)</f>
        <v>102</v>
      </c>
      <c r="S915">
        <f t="shared" si="167"/>
        <v>2330.7000000000003</v>
      </c>
      <c r="T915">
        <f t="shared" si="168"/>
        <v>1370.7000000000003</v>
      </c>
      <c r="Y915" s="44">
        <v>862</v>
      </c>
      <c r="Z915" s="32">
        <v>8.8028832583113559E-3</v>
      </c>
      <c r="AA915" s="32">
        <f t="shared" si="174"/>
        <v>144</v>
      </c>
      <c r="AB915" t="str">
        <f>LOOKUP(Z915,'Info Sheet'!$L$2:$L$3,'Info Sheet'!$J$2:$J$3)</f>
        <v>Rainy, p</v>
      </c>
      <c r="AC915">
        <f>IF(AB915='Info Sheet'!$J$3,'Info Sheet'!$M$3,'Info Sheet'!$M$2)</f>
        <v>0.7</v>
      </c>
      <c r="AD915">
        <f>ROUNDDOWN(IF((AA915*AC915)&gt;'Info Sheet'!$B$21,'Info Sheet'!$B$21,(AA915*AC915)),0)</f>
        <v>100</v>
      </c>
      <c r="AE915">
        <f t="shared" si="169"/>
        <v>2285</v>
      </c>
      <c r="AF915">
        <f t="shared" si="170"/>
        <v>1325</v>
      </c>
      <c r="AK915" s="44">
        <v>862</v>
      </c>
      <c r="AL915" s="51">
        <v>7.6644599999999993E-2</v>
      </c>
      <c r="AM915" s="32">
        <f t="shared" si="175"/>
        <v>142</v>
      </c>
      <c r="AN915" t="str">
        <f>LOOKUP(AL915,'Info Sheet'!$L$2:$L$3,'Info Sheet'!$J$2:$J$3)</f>
        <v>Rainy, p</v>
      </c>
      <c r="AO915">
        <f>IF(AN915='Info Sheet'!$J$3,'Info Sheet'!$M$3,'Info Sheet'!$M$2)</f>
        <v>0.7</v>
      </c>
      <c r="AP915">
        <f>ROUNDDOWN(IF((AM915*AO915)&gt;'Info Sheet'!$B$21,'Info Sheet'!$B$21,(AM915*AO915)),0)</f>
        <v>99</v>
      </c>
      <c r="AQ915">
        <f t="shared" si="171"/>
        <v>2262.15</v>
      </c>
      <c r="AR915">
        <f t="shared" si="172"/>
        <v>1302.1500000000001</v>
      </c>
    </row>
    <row r="916" spans="1:44">
      <c r="A916" s="44">
        <v>863</v>
      </c>
      <c r="B916" s="32">
        <v>6.3049506787358767E-2</v>
      </c>
      <c r="C916" s="32">
        <f t="shared" si="173"/>
        <v>131</v>
      </c>
      <c r="D916" t="str">
        <f>LOOKUP(B916,'Info Sheet'!$L$2:$L$3,'Info Sheet'!$J$2:$J$3)</f>
        <v>Rainy, p</v>
      </c>
      <c r="E916">
        <f>IF(D916='Info Sheet'!$J$3,'Info Sheet'!$M$3,'Info Sheet'!$M$2)</f>
        <v>0.7</v>
      </c>
      <c r="F916">
        <f>ROUNDDOWN(IF((C916*E916)&gt;'Info Sheet'!$B$21,'Info Sheet'!$B$21,(C916*E916)),0)</f>
        <v>91</v>
      </c>
      <c r="G916">
        <f t="shared" si="176"/>
        <v>2079.35</v>
      </c>
      <c r="H916">
        <f t="shared" si="165"/>
        <v>1119.3499999999999</v>
      </c>
      <c r="M916" s="44">
        <v>863</v>
      </c>
      <c r="N916" s="32">
        <v>0.56783704220007969</v>
      </c>
      <c r="O916" s="32">
        <f t="shared" si="166"/>
        <v>174</v>
      </c>
      <c r="P916" t="str">
        <f>LOOKUP(N916,'Info Sheet'!$L$2:$L$3,'Info Sheet'!$J$2:$J$3)</f>
        <v>Non-Rainy</v>
      </c>
      <c r="Q916">
        <f>IF(P916='Info Sheet'!$J$3,'Info Sheet'!$M$3,'Info Sheet'!$M$2)</f>
        <v>1</v>
      </c>
      <c r="R916">
        <f>ROUNDDOWN(IF((O916*Q916)&gt;'Info Sheet'!$B$21,'Info Sheet'!$B$21,(O916*Q916)),0)</f>
        <v>174</v>
      </c>
      <c r="S916">
        <f t="shared" si="167"/>
        <v>3975.9</v>
      </c>
      <c r="T916">
        <f t="shared" si="168"/>
        <v>3015.9</v>
      </c>
      <c r="Y916" s="44">
        <v>863</v>
      </c>
      <c r="Z916" s="32">
        <v>0.85196524017849717</v>
      </c>
      <c r="AA916" s="32">
        <f t="shared" si="174"/>
        <v>204</v>
      </c>
      <c r="AB916" t="str">
        <f>LOOKUP(Z916,'Info Sheet'!$L$2:$L$3,'Info Sheet'!$J$2:$J$3)</f>
        <v>Non-Rainy</v>
      </c>
      <c r="AC916">
        <f>IF(AB916='Info Sheet'!$J$3,'Info Sheet'!$M$3,'Info Sheet'!$M$2)</f>
        <v>1</v>
      </c>
      <c r="AD916">
        <f>ROUNDDOWN(IF((AA916*AC916)&gt;'Info Sheet'!$B$21,'Info Sheet'!$B$21,(AA916*AC916)),0)</f>
        <v>188</v>
      </c>
      <c r="AE916">
        <f t="shared" si="169"/>
        <v>4295.8</v>
      </c>
      <c r="AF916">
        <f t="shared" si="170"/>
        <v>3335.8</v>
      </c>
      <c r="AK916" s="44">
        <v>863</v>
      </c>
      <c r="AL916" s="51">
        <v>0.49756285</v>
      </c>
      <c r="AM916" s="32">
        <f t="shared" si="175"/>
        <v>166</v>
      </c>
      <c r="AN916" t="str">
        <f>LOOKUP(AL916,'Info Sheet'!$L$2:$L$3,'Info Sheet'!$J$2:$J$3)</f>
        <v>Non-Rainy</v>
      </c>
      <c r="AO916">
        <f>IF(AN916='Info Sheet'!$J$3,'Info Sheet'!$M$3,'Info Sheet'!$M$2)</f>
        <v>1</v>
      </c>
      <c r="AP916">
        <f>ROUNDDOWN(IF((AM916*AO916)&gt;'Info Sheet'!$B$21,'Info Sheet'!$B$21,(AM916*AO916)),0)</f>
        <v>166</v>
      </c>
      <c r="AQ916">
        <f t="shared" si="171"/>
        <v>3793.1000000000004</v>
      </c>
      <c r="AR916">
        <f t="shared" si="172"/>
        <v>2833.1000000000004</v>
      </c>
    </row>
    <row r="917" spans="1:44">
      <c r="A917" s="44">
        <v>864</v>
      </c>
      <c r="B917" s="32">
        <v>0.3015171965919643</v>
      </c>
      <c r="C917" s="32">
        <f t="shared" si="173"/>
        <v>147</v>
      </c>
      <c r="D917" t="str">
        <f>LOOKUP(B917,'Info Sheet'!$L$2:$L$3,'Info Sheet'!$J$2:$J$3)</f>
        <v>Rainy, p</v>
      </c>
      <c r="E917">
        <f>IF(D917='Info Sheet'!$J$3,'Info Sheet'!$M$3,'Info Sheet'!$M$2)</f>
        <v>0.7</v>
      </c>
      <c r="F917">
        <f>ROUNDDOWN(IF((C917*E917)&gt;'Info Sheet'!$B$21,'Info Sheet'!$B$21,(C917*E917)),0)</f>
        <v>102</v>
      </c>
      <c r="G917">
        <f t="shared" si="176"/>
        <v>2330.7000000000003</v>
      </c>
      <c r="H917">
        <f t="shared" si="165"/>
        <v>1370.7000000000003</v>
      </c>
      <c r="M917" s="44">
        <v>864</v>
      </c>
      <c r="N917" s="32">
        <v>0.24568371518433696</v>
      </c>
      <c r="O917" s="32">
        <f t="shared" si="166"/>
        <v>159</v>
      </c>
      <c r="P917" t="str">
        <f>LOOKUP(N917,'Info Sheet'!$L$2:$L$3,'Info Sheet'!$J$2:$J$3)</f>
        <v>Rainy, p</v>
      </c>
      <c r="Q917">
        <f>IF(P917='Info Sheet'!$J$3,'Info Sheet'!$M$3,'Info Sheet'!$M$2)</f>
        <v>0.7</v>
      </c>
      <c r="R917">
        <f>ROUNDDOWN(IF((O917*Q917)&gt;'Info Sheet'!$B$21,'Info Sheet'!$B$21,(O917*Q917)),0)</f>
        <v>111</v>
      </c>
      <c r="S917">
        <f t="shared" si="167"/>
        <v>2536.3500000000004</v>
      </c>
      <c r="T917">
        <f t="shared" si="168"/>
        <v>1576.3500000000004</v>
      </c>
      <c r="Y917" s="44">
        <v>864</v>
      </c>
      <c r="Z917" s="32">
        <v>0.83961875032392297</v>
      </c>
      <c r="AA917" s="32">
        <f t="shared" si="174"/>
        <v>204</v>
      </c>
      <c r="AB917" t="str">
        <f>LOOKUP(Z917,'Info Sheet'!$L$2:$L$3,'Info Sheet'!$J$2:$J$3)</f>
        <v>Non-Rainy</v>
      </c>
      <c r="AC917">
        <f>IF(AB917='Info Sheet'!$J$3,'Info Sheet'!$M$3,'Info Sheet'!$M$2)</f>
        <v>1</v>
      </c>
      <c r="AD917">
        <f>ROUNDDOWN(IF((AA917*AC917)&gt;'Info Sheet'!$B$21,'Info Sheet'!$B$21,(AA917*AC917)),0)</f>
        <v>188</v>
      </c>
      <c r="AE917">
        <f t="shared" si="169"/>
        <v>4295.8</v>
      </c>
      <c r="AF917">
        <f t="shared" si="170"/>
        <v>3335.8</v>
      </c>
      <c r="AK917" s="44">
        <v>864</v>
      </c>
      <c r="AL917" s="51">
        <v>0.28159153999999997</v>
      </c>
      <c r="AM917" s="32">
        <f t="shared" si="175"/>
        <v>156</v>
      </c>
      <c r="AN917" t="str">
        <f>LOOKUP(AL917,'Info Sheet'!$L$2:$L$3,'Info Sheet'!$J$2:$J$3)</f>
        <v>Rainy, p</v>
      </c>
      <c r="AO917">
        <f>IF(AN917='Info Sheet'!$J$3,'Info Sheet'!$M$3,'Info Sheet'!$M$2)</f>
        <v>0.7</v>
      </c>
      <c r="AP917">
        <f>ROUNDDOWN(IF((AM917*AO917)&gt;'Info Sheet'!$B$21,'Info Sheet'!$B$21,(AM917*AO917)),0)</f>
        <v>109</v>
      </c>
      <c r="AQ917">
        <f t="shared" si="171"/>
        <v>2490.65</v>
      </c>
      <c r="AR917">
        <f t="shared" si="172"/>
        <v>1530.65</v>
      </c>
    </row>
    <row r="918" spans="1:44">
      <c r="A918" s="44">
        <v>865</v>
      </c>
      <c r="B918" s="32">
        <v>0.71138158795086104</v>
      </c>
      <c r="C918" s="32">
        <f t="shared" si="173"/>
        <v>164</v>
      </c>
      <c r="D918" t="str">
        <f>LOOKUP(B918,'Info Sheet'!$L$2:$L$3,'Info Sheet'!$J$2:$J$3)</f>
        <v>Non-Rainy</v>
      </c>
      <c r="E918">
        <f>IF(D918='Info Sheet'!$J$3,'Info Sheet'!$M$3,'Info Sheet'!$M$2)</f>
        <v>1</v>
      </c>
      <c r="F918">
        <f>ROUNDDOWN(IF((C918*E918)&gt;'Info Sheet'!$B$21,'Info Sheet'!$B$21,(C918*E918)),0)</f>
        <v>164</v>
      </c>
      <c r="G918">
        <f t="shared" si="176"/>
        <v>3747.4</v>
      </c>
      <c r="H918">
        <f t="shared" si="165"/>
        <v>2787.4</v>
      </c>
      <c r="M918" s="44">
        <v>865</v>
      </c>
      <c r="N918" s="32">
        <v>0.12192885272470855</v>
      </c>
      <c r="O918" s="32">
        <f t="shared" si="166"/>
        <v>151</v>
      </c>
      <c r="P918" t="str">
        <f>LOOKUP(N918,'Info Sheet'!$L$2:$L$3,'Info Sheet'!$J$2:$J$3)</f>
        <v>Rainy, p</v>
      </c>
      <c r="Q918">
        <f>IF(P918='Info Sheet'!$J$3,'Info Sheet'!$M$3,'Info Sheet'!$M$2)</f>
        <v>0.7</v>
      </c>
      <c r="R918">
        <f>ROUNDDOWN(IF((O918*Q918)&gt;'Info Sheet'!$B$21,'Info Sheet'!$B$21,(O918*Q918)),0)</f>
        <v>105</v>
      </c>
      <c r="S918">
        <f t="shared" si="167"/>
        <v>2399.25</v>
      </c>
      <c r="T918">
        <f t="shared" si="168"/>
        <v>1439.25</v>
      </c>
      <c r="Y918" s="44">
        <v>865</v>
      </c>
      <c r="Z918" s="32">
        <v>0.3574407781299026</v>
      </c>
      <c r="AA918" s="32">
        <f t="shared" si="174"/>
        <v>179</v>
      </c>
      <c r="AB918" t="str">
        <f>LOOKUP(Z918,'Info Sheet'!$L$2:$L$3,'Info Sheet'!$J$2:$J$3)</f>
        <v>Rainy, p</v>
      </c>
      <c r="AC918">
        <f>IF(AB918='Info Sheet'!$J$3,'Info Sheet'!$M$3,'Info Sheet'!$M$2)</f>
        <v>0.7</v>
      </c>
      <c r="AD918">
        <f>ROUNDDOWN(IF((AA918*AC918)&gt;'Info Sheet'!$B$21,'Info Sheet'!$B$21,(AA918*AC918)),0)</f>
        <v>125</v>
      </c>
      <c r="AE918">
        <f t="shared" si="169"/>
        <v>2856.25</v>
      </c>
      <c r="AF918">
        <f t="shared" si="170"/>
        <v>1896.25</v>
      </c>
      <c r="AK918" s="44">
        <v>865</v>
      </c>
      <c r="AL918" s="51">
        <v>0.68905391000000005</v>
      </c>
      <c r="AM918" s="32">
        <f t="shared" si="175"/>
        <v>174</v>
      </c>
      <c r="AN918" t="str">
        <f>LOOKUP(AL918,'Info Sheet'!$L$2:$L$3,'Info Sheet'!$J$2:$J$3)</f>
        <v>Non-Rainy</v>
      </c>
      <c r="AO918">
        <f>IF(AN918='Info Sheet'!$J$3,'Info Sheet'!$M$3,'Info Sheet'!$M$2)</f>
        <v>1</v>
      </c>
      <c r="AP918">
        <f>ROUNDDOWN(IF((AM918*AO918)&gt;'Info Sheet'!$B$21,'Info Sheet'!$B$21,(AM918*AO918)),0)</f>
        <v>174</v>
      </c>
      <c r="AQ918">
        <f t="shared" si="171"/>
        <v>3975.9</v>
      </c>
      <c r="AR918">
        <f t="shared" si="172"/>
        <v>3015.9</v>
      </c>
    </row>
    <row r="919" spans="1:44">
      <c r="A919" s="44">
        <v>866</v>
      </c>
      <c r="B919" s="32">
        <v>0.87966019588093425</v>
      </c>
      <c r="C919" s="32">
        <f t="shared" si="173"/>
        <v>174</v>
      </c>
      <c r="D919" t="str">
        <f>LOOKUP(B919,'Info Sheet'!$L$2:$L$3,'Info Sheet'!$J$2:$J$3)</f>
        <v>Non-Rainy</v>
      </c>
      <c r="E919">
        <f>IF(D919='Info Sheet'!$J$3,'Info Sheet'!$M$3,'Info Sheet'!$M$2)</f>
        <v>1</v>
      </c>
      <c r="F919">
        <f>ROUNDDOWN(IF((C919*E919)&gt;'Info Sheet'!$B$21,'Info Sheet'!$B$21,(C919*E919)),0)</f>
        <v>174</v>
      </c>
      <c r="G919">
        <f t="shared" si="176"/>
        <v>3975.9</v>
      </c>
      <c r="H919">
        <f t="shared" si="165"/>
        <v>3015.9</v>
      </c>
      <c r="M919" s="44">
        <v>866</v>
      </c>
      <c r="N919" s="32">
        <v>0.69313143238907693</v>
      </c>
      <c r="O919" s="32">
        <f t="shared" si="166"/>
        <v>179</v>
      </c>
      <c r="P919" t="str">
        <f>LOOKUP(N919,'Info Sheet'!$L$2:$L$3,'Info Sheet'!$J$2:$J$3)</f>
        <v>Non-Rainy</v>
      </c>
      <c r="Q919">
        <f>IF(P919='Info Sheet'!$J$3,'Info Sheet'!$M$3,'Info Sheet'!$M$2)</f>
        <v>1</v>
      </c>
      <c r="R919">
        <f>ROUNDDOWN(IF((O919*Q919)&gt;'Info Sheet'!$B$21,'Info Sheet'!$B$21,(O919*Q919)),0)</f>
        <v>179</v>
      </c>
      <c r="S919">
        <f t="shared" si="167"/>
        <v>4090.15</v>
      </c>
      <c r="T919">
        <f t="shared" si="168"/>
        <v>3130.15</v>
      </c>
      <c r="Y919" s="44">
        <v>866</v>
      </c>
      <c r="Z919" s="32">
        <v>0.78569198781927618</v>
      </c>
      <c r="AA919" s="32">
        <f t="shared" si="174"/>
        <v>200</v>
      </c>
      <c r="AB919" t="str">
        <f>LOOKUP(Z919,'Info Sheet'!$L$2:$L$3,'Info Sheet'!$J$2:$J$3)</f>
        <v>Non-Rainy</v>
      </c>
      <c r="AC919">
        <f>IF(AB919='Info Sheet'!$J$3,'Info Sheet'!$M$3,'Info Sheet'!$M$2)</f>
        <v>1</v>
      </c>
      <c r="AD919">
        <f>ROUNDDOWN(IF((AA919*AC919)&gt;'Info Sheet'!$B$21,'Info Sheet'!$B$21,(AA919*AC919)),0)</f>
        <v>188</v>
      </c>
      <c r="AE919">
        <f t="shared" si="169"/>
        <v>4295.8</v>
      </c>
      <c r="AF919">
        <f t="shared" si="170"/>
        <v>3335.8</v>
      </c>
      <c r="AK919" s="44">
        <v>866</v>
      </c>
      <c r="AL919" s="51">
        <v>0.44056891999999998</v>
      </c>
      <c r="AM919" s="32">
        <f t="shared" si="175"/>
        <v>163</v>
      </c>
      <c r="AN919" t="str">
        <f>LOOKUP(AL919,'Info Sheet'!$L$2:$L$3,'Info Sheet'!$J$2:$J$3)</f>
        <v>Non-Rainy</v>
      </c>
      <c r="AO919">
        <f>IF(AN919='Info Sheet'!$J$3,'Info Sheet'!$M$3,'Info Sheet'!$M$2)</f>
        <v>1</v>
      </c>
      <c r="AP919">
        <f>ROUNDDOWN(IF((AM919*AO919)&gt;'Info Sheet'!$B$21,'Info Sheet'!$B$21,(AM919*AO919)),0)</f>
        <v>163</v>
      </c>
      <c r="AQ919">
        <f t="shared" si="171"/>
        <v>3724.55</v>
      </c>
      <c r="AR919">
        <f t="shared" si="172"/>
        <v>2764.55</v>
      </c>
    </row>
    <row r="920" spans="1:44">
      <c r="A920" s="44">
        <v>867</v>
      </c>
      <c r="B920" s="32">
        <v>0.6839140035866913</v>
      </c>
      <c r="C920" s="32">
        <f t="shared" si="173"/>
        <v>163</v>
      </c>
      <c r="D920" t="str">
        <f>LOOKUP(B920,'Info Sheet'!$L$2:$L$3,'Info Sheet'!$J$2:$J$3)</f>
        <v>Non-Rainy</v>
      </c>
      <c r="E920">
        <f>IF(D920='Info Sheet'!$J$3,'Info Sheet'!$M$3,'Info Sheet'!$M$2)</f>
        <v>1</v>
      </c>
      <c r="F920">
        <f>ROUNDDOWN(IF((C920*E920)&gt;'Info Sheet'!$B$21,'Info Sheet'!$B$21,(C920*E920)),0)</f>
        <v>163</v>
      </c>
      <c r="G920">
        <f t="shared" si="176"/>
        <v>3724.55</v>
      </c>
      <c r="H920">
        <f t="shared" si="165"/>
        <v>2764.55</v>
      </c>
      <c r="M920" s="44">
        <v>867</v>
      </c>
      <c r="N920" s="32">
        <v>0.56406954278644816</v>
      </c>
      <c r="O920" s="32">
        <f t="shared" si="166"/>
        <v>173</v>
      </c>
      <c r="P920" t="str">
        <f>LOOKUP(N920,'Info Sheet'!$L$2:$L$3,'Info Sheet'!$J$2:$J$3)</f>
        <v>Non-Rainy</v>
      </c>
      <c r="Q920">
        <f>IF(P920='Info Sheet'!$J$3,'Info Sheet'!$M$3,'Info Sheet'!$M$2)</f>
        <v>1</v>
      </c>
      <c r="R920">
        <f>ROUNDDOWN(IF((O920*Q920)&gt;'Info Sheet'!$B$21,'Info Sheet'!$B$21,(O920*Q920)),0)</f>
        <v>173</v>
      </c>
      <c r="S920">
        <f t="shared" si="167"/>
        <v>3953.05</v>
      </c>
      <c r="T920">
        <f t="shared" si="168"/>
        <v>2993.05</v>
      </c>
      <c r="Y920" s="44">
        <v>867</v>
      </c>
      <c r="Z920" s="32">
        <v>0.70636167082498358</v>
      </c>
      <c r="AA920" s="32">
        <f t="shared" si="174"/>
        <v>196</v>
      </c>
      <c r="AB920" t="str">
        <f>LOOKUP(Z920,'Info Sheet'!$L$2:$L$3,'Info Sheet'!$J$2:$J$3)</f>
        <v>Non-Rainy</v>
      </c>
      <c r="AC920">
        <f>IF(AB920='Info Sheet'!$J$3,'Info Sheet'!$M$3,'Info Sheet'!$M$2)</f>
        <v>1</v>
      </c>
      <c r="AD920">
        <f>ROUNDDOWN(IF((AA920*AC920)&gt;'Info Sheet'!$B$21,'Info Sheet'!$B$21,(AA920*AC920)),0)</f>
        <v>188</v>
      </c>
      <c r="AE920">
        <f t="shared" si="169"/>
        <v>4295.8</v>
      </c>
      <c r="AF920">
        <f t="shared" si="170"/>
        <v>3335.8</v>
      </c>
      <c r="AK920" s="44">
        <v>867</v>
      </c>
      <c r="AL920" s="51">
        <v>0.49159319000000001</v>
      </c>
      <c r="AM920" s="32">
        <f t="shared" si="175"/>
        <v>166</v>
      </c>
      <c r="AN920" t="str">
        <f>LOOKUP(AL920,'Info Sheet'!$L$2:$L$3,'Info Sheet'!$J$2:$J$3)</f>
        <v>Non-Rainy</v>
      </c>
      <c r="AO920">
        <f>IF(AN920='Info Sheet'!$J$3,'Info Sheet'!$M$3,'Info Sheet'!$M$2)</f>
        <v>1</v>
      </c>
      <c r="AP920">
        <f>ROUNDDOWN(IF((AM920*AO920)&gt;'Info Sheet'!$B$21,'Info Sheet'!$B$21,(AM920*AO920)),0)</f>
        <v>166</v>
      </c>
      <c r="AQ920">
        <f t="shared" si="171"/>
        <v>3793.1000000000004</v>
      </c>
      <c r="AR920">
        <f t="shared" si="172"/>
        <v>2833.1000000000004</v>
      </c>
    </row>
    <row r="921" spans="1:44">
      <c r="A921" s="44">
        <v>868</v>
      </c>
      <c r="B921" s="32">
        <v>0.12548826131408097</v>
      </c>
      <c r="C921" s="32">
        <f t="shared" si="173"/>
        <v>137</v>
      </c>
      <c r="D921" t="str">
        <f>LOOKUP(B921,'Info Sheet'!$L$2:$L$3,'Info Sheet'!$J$2:$J$3)</f>
        <v>Rainy, p</v>
      </c>
      <c r="E921">
        <f>IF(D921='Info Sheet'!$J$3,'Info Sheet'!$M$3,'Info Sheet'!$M$2)</f>
        <v>0.7</v>
      </c>
      <c r="F921">
        <f>ROUNDDOWN(IF((C921*E921)&gt;'Info Sheet'!$B$21,'Info Sheet'!$B$21,(C921*E921)),0)</f>
        <v>95</v>
      </c>
      <c r="G921">
        <f t="shared" si="176"/>
        <v>2170.75</v>
      </c>
      <c r="H921">
        <f t="shared" si="165"/>
        <v>1210.75</v>
      </c>
      <c r="M921" s="44">
        <v>868</v>
      </c>
      <c r="N921" s="32">
        <v>0.67082174685033902</v>
      </c>
      <c r="O921" s="32">
        <f t="shared" si="166"/>
        <v>178</v>
      </c>
      <c r="P921" t="str">
        <f>LOOKUP(N921,'Info Sheet'!$L$2:$L$3,'Info Sheet'!$J$2:$J$3)</f>
        <v>Non-Rainy</v>
      </c>
      <c r="Q921">
        <f>IF(P921='Info Sheet'!$J$3,'Info Sheet'!$M$3,'Info Sheet'!$M$2)</f>
        <v>1</v>
      </c>
      <c r="R921">
        <f>ROUNDDOWN(IF((O921*Q921)&gt;'Info Sheet'!$B$21,'Info Sheet'!$B$21,(O921*Q921)),0)</f>
        <v>178</v>
      </c>
      <c r="S921">
        <f t="shared" si="167"/>
        <v>4067.3</v>
      </c>
      <c r="T921">
        <f t="shared" si="168"/>
        <v>3107.3</v>
      </c>
      <c r="Y921" s="44">
        <v>868</v>
      </c>
      <c r="Z921" s="32">
        <v>0.71034906995040403</v>
      </c>
      <c r="AA921" s="32">
        <f t="shared" si="174"/>
        <v>196</v>
      </c>
      <c r="AB921" t="str">
        <f>LOOKUP(Z921,'Info Sheet'!$L$2:$L$3,'Info Sheet'!$J$2:$J$3)</f>
        <v>Non-Rainy</v>
      </c>
      <c r="AC921">
        <f>IF(AB921='Info Sheet'!$J$3,'Info Sheet'!$M$3,'Info Sheet'!$M$2)</f>
        <v>1</v>
      </c>
      <c r="AD921">
        <f>ROUNDDOWN(IF((AA921*AC921)&gt;'Info Sheet'!$B$21,'Info Sheet'!$B$21,(AA921*AC921)),0)</f>
        <v>188</v>
      </c>
      <c r="AE921">
        <f t="shared" si="169"/>
        <v>4295.8</v>
      </c>
      <c r="AF921">
        <f t="shared" si="170"/>
        <v>3335.8</v>
      </c>
      <c r="AK921" s="44">
        <v>868</v>
      </c>
      <c r="AL921" s="51">
        <v>0.75343556</v>
      </c>
      <c r="AM921" s="32">
        <f t="shared" si="175"/>
        <v>177</v>
      </c>
      <c r="AN921" t="str">
        <f>LOOKUP(AL921,'Info Sheet'!$L$2:$L$3,'Info Sheet'!$J$2:$J$3)</f>
        <v>Non-Rainy</v>
      </c>
      <c r="AO921">
        <f>IF(AN921='Info Sheet'!$J$3,'Info Sheet'!$M$3,'Info Sheet'!$M$2)</f>
        <v>1</v>
      </c>
      <c r="AP921">
        <f>ROUNDDOWN(IF((AM921*AO921)&gt;'Info Sheet'!$B$21,'Info Sheet'!$B$21,(AM921*AO921)),0)</f>
        <v>177</v>
      </c>
      <c r="AQ921">
        <f t="shared" si="171"/>
        <v>4044.4500000000003</v>
      </c>
      <c r="AR921">
        <f t="shared" si="172"/>
        <v>3084.4500000000003</v>
      </c>
    </row>
    <row r="922" spans="1:44">
      <c r="A922" s="44">
        <v>869</v>
      </c>
      <c r="B922" s="32">
        <v>0.72123316711766394</v>
      </c>
      <c r="C922" s="32">
        <f t="shared" si="173"/>
        <v>165</v>
      </c>
      <c r="D922" t="str">
        <f>LOOKUP(B922,'Info Sheet'!$L$2:$L$3,'Info Sheet'!$J$2:$J$3)</f>
        <v>Non-Rainy</v>
      </c>
      <c r="E922">
        <f>IF(D922='Info Sheet'!$J$3,'Info Sheet'!$M$3,'Info Sheet'!$M$2)</f>
        <v>1</v>
      </c>
      <c r="F922">
        <f>ROUNDDOWN(IF((C922*E922)&gt;'Info Sheet'!$B$21,'Info Sheet'!$B$21,(C922*E922)),0)</f>
        <v>165</v>
      </c>
      <c r="G922">
        <f t="shared" si="176"/>
        <v>3770.2500000000005</v>
      </c>
      <c r="H922">
        <f t="shared" si="165"/>
        <v>2810.2500000000005</v>
      </c>
      <c r="M922" s="44">
        <v>869</v>
      </c>
      <c r="N922" s="32">
        <v>0.71599537865154084</v>
      </c>
      <c r="O922" s="32">
        <f t="shared" si="166"/>
        <v>180</v>
      </c>
      <c r="P922" t="str">
        <f>LOOKUP(N922,'Info Sheet'!$L$2:$L$3,'Info Sheet'!$J$2:$J$3)</f>
        <v>Non-Rainy</v>
      </c>
      <c r="Q922">
        <f>IF(P922='Info Sheet'!$J$3,'Info Sheet'!$M$3,'Info Sheet'!$M$2)</f>
        <v>1</v>
      </c>
      <c r="R922">
        <f>ROUNDDOWN(IF((O922*Q922)&gt;'Info Sheet'!$B$21,'Info Sheet'!$B$21,(O922*Q922)),0)</f>
        <v>180</v>
      </c>
      <c r="S922">
        <f t="shared" si="167"/>
        <v>4113</v>
      </c>
      <c r="T922">
        <f t="shared" si="168"/>
        <v>3153</v>
      </c>
      <c r="Y922" s="44">
        <v>869</v>
      </c>
      <c r="Z922" s="32">
        <v>0.26309288425307875</v>
      </c>
      <c r="AA922" s="32">
        <f t="shared" si="174"/>
        <v>175</v>
      </c>
      <c r="AB922" t="str">
        <f>LOOKUP(Z922,'Info Sheet'!$L$2:$L$3,'Info Sheet'!$J$2:$J$3)</f>
        <v>Rainy, p</v>
      </c>
      <c r="AC922">
        <f>IF(AB922='Info Sheet'!$J$3,'Info Sheet'!$M$3,'Info Sheet'!$M$2)</f>
        <v>0.7</v>
      </c>
      <c r="AD922">
        <f>ROUNDDOWN(IF((AA922*AC922)&gt;'Info Sheet'!$B$21,'Info Sheet'!$B$21,(AA922*AC922)),0)</f>
        <v>122</v>
      </c>
      <c r="AE922">
        <f t="shared" si="169"/>
        <v>2787.7000000000003</v>
      </c>
      <c r="AF922">
        <f t="shared" si="170"/>
        <v>1827.7000000000003</v>
      </c>
      <c r="AK922" s="44">
        <v>869</v>
      </c>
      <c r="AL922" s="51">
        <v>0.65398201</v>
      </c>
      <c r="AM922" s="32">
        <f t="shared" si="175"/>
        <v>172</v>
      </c>
      <c r="AN922" t="str">
        <f>LOOKUP(AL922,'Info Sheet'!$L$2:$L$3,'Info Sheet'!$J$2:$J$3)</f>
        <v>Non-Rainy</v>
      </c>
      <c r="AO922">
        <f>IF(AN922='Info Sheet'!$J$3,'Info Sheet'!$M$3,'Info Sheet'!$M$2)</f>
        <v>1</v>
      </c>
      <c r="AP922">
        <f>ROUNDDOWN(IF((AM922*AO922)&gt;'Info Sheet'!$B$21,'Info Sheet'!$B$21,(AM922*AO922)),0)</f>
        <v>172</v>
      </c>
      <c r="AQ922">
        <f t="shared" si="171"/>
        <v>3930.2000000000003</v>
      </c>
      <c r="AR922">
        <f t="shared" si="172"/>
        <v>2970.2000000000003</v>
      </c>
    </row>
    <row r="923" spans="1:44">
      <c r="A923" s="44">
        <v>870</v>
      </c>
      <c r="B923" s="32">
        <v>0.64206831664583852</v>
      </c>
      <c r="C923" s="32">
        <f t="shared" si="173"/>
        <v>161</v>
      </c>
      <c r="D923" t="str">
        <f>LOOKUP(B923,'Info Sheet'!$L$2:$L$3,'Info Sheet'!$J$2:$J$3)</f>
        <v>Non-Rainy</v>
      </c>
      <c r="E923">
        <f>IF(D923='Info Sheet'!$J$3,'Info Sheet'!$M$3,'Info Sheet'!$M$2)</f>
        <v>1</v>
      </c>
      <c r="F923">
        <f>ROUNDDOWN(IF((C923*E923)&gt;'Info Sheet'!$B$21,'Info Sheet'!$B$21,(C923*E923)),0)</f>
        <v>161</v>
      </c>
      <c r="G923">
        <f t="shared" si="176"/>
        <v>3678.8500000000004</v>
      </c>
      <c r="H923">
        <f t="shared" si="165"/>
        <v>2718.8500000000004</v>
      </c>
      <c r="M923" s="44">
        <v>870</v>
      </c>
      <c r="N923" s="32">
        <v>0.66707680742214503</v>
      </c>
      <c r="O923" s="32">
        <f t="shared" si="166"/>
        <v>178</v>
      </c>
      <c r="P923" t="str">
        <f>LOOKUP(N923,'Info Sheet'!$L$2:$L$3,'Info Sheet'!$J$2:$J$3)</f>
        <v>Non-Rainy</v>
      </c>
      <c r="Q923">
        <f>IF(P923='Info Sheet'!$J$3,'Info Sheet'!$M$3,'Info Sheet'!$M$2)</f>
        <v>1</v>
      </c>
      <c r="R923">
        <f>ROUNDDOWN(IF((O923*Q923)&gt;'Info Sheet'!$B$21,'Info Sheet'!$B$21,(O923*Q923)),0)</f>
        <v>178</v>
      </c>
      <c r="S923">
        <f t="shared" si="167"/>
        <v>4067.3</v>
      </c>
      <c r="T923">
        <f t="shared" si="168"/>
        <v>3107.3</v>
      </c>
      <c r="Y923" s="44">
        <v>870</v>
      </c>
      <c r="Z923" s="32">
        <v>0.15337783018356799</v>
      </c>
      <c r="AA923" s="32">
        <f t="shared" si="174"/>
        <v>168</v>
      </c>
      <c r="AB923" t="str">
        <f>LOOKUP(Z923,'Info Sheet'!$L$2:$L$3,'Info Sheet'!$J$2:$J$3)</f>
        <v>Rainy, p</v>
      </c>
      <c r="AC923">
        <f>IF(AB923='Info Sheet'!$J$3,'Info Sheet'!$M$3,'Info Sheet'!$M$2)</f>
        <v>0.7</v>
      </c>
      <c r="AD923">
        <f>ROUNDDOWN(IF((AA923*AC923)&gt;'Info Sheet'!$B$21,'Info Sheet'!$B$21,(AA923*AC923)),0)</f>
        <v>117</v>
      </c>
      <c r="AE923">
        <f t="shared" si="169"/>
        <v>2673.4500000000003</v>
      </c>
      <c r="AF923">
        <f t="shared" si="170"/>
        <v>1713.4500000000003</v>
      </c>
      <c r="AK923" s="44">
        <v>870</v>
      </c>
      <c r="AL923" s="51">
        <v>0.99340128999999999</v>
      </c>
      <c r="AM923" s="32">
        <f t="shared" si="175"/>
        <v>207</v>
      </c>
      <c r="AN923" t="str">
        <f>LOOKUP(AL923,'Info Sheet'!$L$2:$L$3,'Info Sheet'!$J$2:$J$3)</f>
        <v>Non-Rainy</v>
      </c>
      <c r="AO923">
        <f>IF(AN923='Info Sheet'!$J$3,'Info Sheet'!$M$3,'Info Sheet'!$M$2)</f>
        <v>1</v>
      </c>
      <c r="AP923">
        <f>ROUNDDOWN(IF((AM923*AO923)&gt;'Info Sheet'!$B$21,'Info Sheet'!$B$21,(AM923*AO923)),0)</f>
        <v>188</v>
      </c>
      <c r="AQ923">
        <f t="shared" si="171"/>
        <v>4295.8</v>
      </c>
      <c r="AR923">
        <f t="shared" si="172"/>
        <v>3335.8</v>
      </c>
    </row>
    <row r="924" spans="1:44">
      <c r="A924" s="44">
        <v>871</v>
      </c>
      <c r="B924" s="32">
        <v>0.77608047734505492</v>
      </c>
      <c r="C924" s="32">
        <f t="shared" si="173"/>
        <v>168</v>
      </c>
      <c r="D924" t="str">
        <f>LOOKUP(B924,'Info Sheet'!$L$2:$L$3,'Info Sheet'!$J$2:$J$3)</f>
        <v>Non-Rainy</v>
      </c>
      <c r="E924">
        <f>IF(D924='Info Sheet'!$J$3,'Info Sheet'!$M$3,'Info Sheet'!$M$2)</f>
        <v>1</v>
      </c>
      <c r="F924">
        <f>ROUNDDOWN(IF((C924*E924)&gt;'Info Sheet'!$B$21,'Info Sheet'!$B$21,(C924*E924)),0)</f>
        <v>168</v>
      </c>
      <c r="G924">
        <f t="shared" si="176"/>
        <v>3838.8</v>
      </c>
      <c r="H924">
        <f t="shared" si="165"/>
        <v>2878.8</v>
      </c>
      <c r="M924" s="44">
        <v>871</v>
      </c>
      <c r="N924" s="32">
        <v>0.19673068182355735</v>
      </c>
      <c r="O924" s="32">
        <f t="shared" si="166"/>
        <v>157</v>
      </c>
      <c r="P924" t="str">
        <f>LOOKUP(N924,'Info Sheet'!$L$2:$L$3,'Info Sheet'!$J$2:$J$3)</f>
        <v>Rainy, p</v>
      </c>
      <c r="Q924">
        <f>IF(P924='Info Sheet'!$J$3,'Info Sheet'!$M$3,'Info Sheet'!$M$2)</f>
        <v>0.7</v>
      </c>
      <c r="R924">
        <f>ROUNDDOWN(IF((O924*Q924)&gt;'Info Sheet'!$B$21,'Info Sheet'!$B$21,(O924*Q924)),0)</f>
        <v>109</v>
      </c>
      <c r="S924">
        <f t="shared" si="167"/>
        <v>2490.65</v>
      </c>
      <c r="T924">
        <f t="shared" si="168"/>
        <v>1530.65</v>
      </c>
      <c r="Y924" s="44">
        <v>871</v>
      </c>
      <c r="Z924" s="32">
        <v>0.17517946632490167</v>
      </c>
      <c r="AA924" s="32">
        <f t="shared" si="174"/>
        <v>169</v>
      </c>
      <c r="AB924" t="str">
        <f>LOOKUP(Z924,'Info Sheet'!$L$2:$L$3,'Info Sheet'!$J$2:$J$3)</f>
        <v>Rainy, p</v>
      </c>
      <c r="AC924">
        <f>IF(AB924='Info Sheet'!$J$3,'Info Sheet'!$M$3,'Info Sheet'!$M$2)</f>
        <v>0.7</v>
      </c>
      <c r="AD924">
        <f>ROUNDDOWN(IF((AA924*AC924)&gt;'Info Sheet'!$B$21,'Info Sheet'!$B$21,(AA924*AC924)),0)</f>
        <v>118</v>
      </c>
      <c r="AE924">
        <f t="shared" si="169"/>
        <v>2696.3</v>
      </c>
      <c r="AF924">
        <f t="shared" si="170"/>
        <v>1736.3000000000002</v>
      </c>
      <c r="AK924" s="44">
        <v>871</v>
      </c>
      <c r="AL924" s="51">
        <v>0.26449434999999999</v>
      </c>
      <c r="AM924" s="32">
        <f t="shared" si="175"/>
        <v>156</v>
      </c>
      <c r="AN924" t="str">
        <f>LOOKUP(AL924,'Info Sheet'!$L$2:$L$3,'Info Sheet'!$J$2:$J$3)</f>
        <v>Rainy, p</v>
      </c>
      <c r="AO924">
        <f>IF(AN924='Info Sheet'!$J$3,'Info Sheet'!$M$3,'Info Sheet'!$M$2)</f>
        <v>0.7</v>
      </c>
      <c r="AP924">
        <f>ROUNDDOWN(IF((AM924*AO924)&gt;'Info Sheet'!$B$21,'Info Sheet'!$B$21,(AM924*AO924)),0)</f>
        <v>109</v>
      </c>
      <c r="AQ924">
        <f t="shared" si="171"/>
        <v>2490.65</v>
      </c>
      <c r="AR924">
        <f t="shared" si="172"/>
        <v>1530.65</v>
      </c>
    </row>
    <row r="925" spans="1:44">
      <c r="A925" s="44">
        <v>872</v>
      </c>
      <c r="B925" s="32">
        <v>0.50155278408682191</v>
      </c>
      <c r="C925" s="32">
        <f t="shared" si="173"/>
        <v>156</v>
      </c>
      <c r="D925" t="str">
        <f>LOOKUP(B925,'Info Sheet'!$L$2:$L$3,'Info Sheet'!$J$2:$J$3)</f>
        <v>Non-Rainy</v>
      </c>
      <c r="E925">
        <f>IF(D925='Info Sheet'!$J$3,'Info Sheet'!$M$3,'Info Sheet'!$M$2)</f>
        <v>1</v>
      </c>
      <c r="F925">
        <f>ROUNDDOWN(IF((C925*E925)&gt;'Info Sheet'!$B$21,'Info Sheet'!$B$21,(C925*E925)),0)</f>
        <v>156</v>
      </c>
      <c r="G925">
        <f t="shared" si="176"/>
        <v>3564.6000000000004</v>
      </c>
      <c r="H925">
        <f t="shared" si="165"/>
        <v>2604.6000000000004</v>
      </c>
      <c r="M925" s="44">
        <v>872</v>
      </c>
      <c r="N925" s="32">
        <v>0.11145891244851902</v>
      </c>
      <c r="O925" s="32">
        <f t="shared" si="166"/>
        <v>150</v>
      </c>
      <c r="P925" t="str">
        <f>LOOKUP(N925,'Info Sheet'!$L$2:$L$3,'Info Sheet'!$J$2:$J$3)</f>
        <v>Rainy, p</v>
      </c>
      <c r="Q925">
        <f>IF(P925='Info Sheet'!$J$3,'Info Sheet'!$M$3,'Info Sheet'!$M$2)</f>
        <v>0.7</v>
      </c>
      <c r="R925">
        <f>ROUNDDOWN(IF((O925*Q925)&gt;'Info Sheet'!$B$21,'Info Sheet'!$B$21,(O925*Q925)),0)</f>
        <v>105</v>
      </c>
      <c r="S925">
        <f t="shared" si="167"/>
        <v>2399.25</v>
      </c>
      <c r="T925">
        <f t="shared" si="168"/>
        <v>1439.25</v>
      </c>
      <c r="Y925" s="44">
        <v>872</v>
      </c>
      <c r="Z925" s="32">
        <v>0.28422453890668287</v>
      </c>
      <c r="AA925" s="32">
        <f t="shared" si="174"/>
        <v>176</v>
      </c>
      <c r="AB925" t="str">
        <f>LOOKUP(Z925,'Info Sheet'!$L$2:$L$3,'Info Sheet'!$J$2:$J$3)</f>
        <v>Rainy, p</v>
      </c>
      <c r="AC925">
        <f>IF(AB925='Info Sheet'!$J$3,'Info Sheet'!$M$3,'Info Sheet'!$M$2)</f>
        <v>0.7</v>
      </c>
      <c r="AD925">
        <f>ROUNDDOWN(IF((AA925*AC925)&gt;'Info Sheet'!$B$21,'Info Sheet'!$B$21,(AA925*AC925)),0)</f>
        <v>123</v>
      </c>
      <c r="AE925">
        <f t="shared" si="169"/>
        <v>2810.55</v>
      </c>
      <c r="AF925">
        <f t="shared" si="170"/>
        <v>1850.5500000000002</v>
      </c>
      <c r="AK925" s="44">
        <v>872</v>
      </c>
      <c r="AL925" s="51">
        <v>0.12589760999999999</v>
      </c>
      <c r="AM925" s="32">
        <f t="shared" si="175"/>
        <v>147</v>
      </c>
      <c r="AN925" t="str">
        <f>LOOKUP(AL925,'Info Sheet'!$L$2:$L$3,'Info Sheet'!$J$2:$J$3)</f>
        <v>Rainy, p</v>
      </c>
      <c r="AO925">
        <f>IF(AN925='Info Sheet'!$J$3,'Info Sheet'!$M$3,'Info Sheet'!$M$2)</f>
        <v>0.7</v>
      </c>
      <c r="AP925">
        <f>ROUNDDOWN(IF((AM925*AO925)&gt;'Info Sheet'!$B$21,'Info Sheet'!$B$21,(AM925*AO925)),0)</f>
        <v>102</v>
      </c>
      <c r="AQ925">
        <f t="shared" si="171"/>
        <v>2330.7000000000003</v>
      </c>
      <c r="AR925">
        <f t="shared" si="172"/>
        <v>1370.7000000000003</v>
      </c>
    </row>
    <row r="926" spans="1:44">
      <c r="A926" s="44">
        <v>873</v>
      </c>
      <c r="B926" s="32">
        <v>0.2250684615799039</v>
      </c>
      <c r="C926" s="32">
        <f t="shared" si="173"/>
        <v>143</v>
      </c>
      <c r="D926" t="str">
        <f>LOOKUP(B926,'Info Sheet'!$L$2:$L$3,'Info Sheet'!$J$2:$J$3)</f>
        <v>Rainy, p</v>
      </c>
      <c r="E926">
        <f>IF(D926='Info Sheet'!$J$3,'Info Sheet'!$M$3,'Info Sheet'!$M$2)</f>
        <v>0.7</v>
      </c>
      <c r="F926">
        <f>ROUNDDOWN(IF((C926*E926)&gt;'Info Sheet'!$B$21,'Info Sheet'!$B$21,(C926*E926)),0)</f>
        <v>100</v>
      </c>
      <c r="G926">
        <f t="shared" si="176"/>
        <v>2285</v>
      </c>
      <c r="H926">
        <f t="shared" si="165"/>
        <v>1325</v>
      </c>
      <c r="M926" s="44">
        <v>873</v>
      </c>
      <c r="N926" s="32">
        <v>0.11361433859935322</v>
      </c>
      <c r="O926" s="32">
        <f t="shared" si="166"/>
        <v>151</v>
      </c>
      <c r="P926" t="str">
        <f>LOOKUP(N926,'Info Sheet'!$L$2:$L$3,'Info Sheet'!$J$2:$J$3)</f>
        <v>Rainy, p</v>
      </c>
      <c r="Q926">
        <f>IF(P926='Info Sheet'!$J$3,'Info Sheet'!$M$3,'Info Sheet'!$M$2)</f>
        <v>0.7</v>
      </c>
      <c r="R926">
        <f>ROUNDDOWN(IF((O926*Q926)&gt;'Info Sheet'!$B$21,'Info Sheet'!$B$21,(O926*Q926)),0)</f>
        <v>105</v>
      </c>
      <c r="S926">
        <f t="shared" si="167"/>
        <v>2399.25</v>
      </c>
      <c r="T926">
        <f t="shared" si="168"/>
        <v>1439.25</v>
      </c>
      <c r="Y926" s="44">
        <v>873</v>
      </c>
      <c r="Z926" s="32">
        <v>0.43856573781122377</v>
      </c>
      <c r="AA926" s="32">
        <f t="shared" si="174"/>
        <v>183</v>
      </c>
      <c r="AB926" t="str">
        <f>LOOKUP(Z926,'Info Sheet'!$L$2:$L$3,'Info Sheet'!$J$2:$J$3)</f>
        <v>Non-Rainy</v>
      </c>
      <c r="AC926">
        <f>IF(AB926='Info Sheet'!$J$3,'Info Sheet'!$M$3,'Info Sheet'!$M$2)</f>
        <v>1</v>
      </c>
      <c r="AD926">
        <f>ROUNDDOWN(IF((AA926*AC926)&gt;'Info Sheet'!$B$21,'Info Sheet'!$B$21,(AA926*AC926)),0)</f>
        <v>183</v>
      </c>
      <c r="AE926">
        <f t="shared" si="169"/>
        <v>4181.55</v>
      </c>
      <c r="AF926">
        <f t="shared" si="170"/>
        <v>3221.55</v>
      </c>
      <c r="AK926" s="44">
        <v>873</v>
      </c>
      <c r="AL926" s="51">
        <v>0.81830495999999997</v>
      </c>
      <c r="AM926" s="32">
        <f t="shared" si="175"/>
        <v>181</v>
      </c>
      <c r="AN926" t="str">
        <f>LOOKUP(AL926,'Info Sheet'!$L$2:$L$3,'Info Sheet'!$J$2:$J$3)</f>
        <v>Non-Rainy</v>
      </c>
      <c r="AO926">
        <f>IF(AN926='Info Sheet'!$J$3,'Info Sheet'!$M$3,'Info Sheet'!$M$2)</f>
        <v>1</v>
      </c>
      <c r="AP926">
        <f>ROUNDDOWN(IF((AM926*AO926)&gt;'Info Sheet'!$B$21,'Info Sheet'!$B$21,(AM926*AO926)),0)</f>
        <v>181</v>
      </c>
      <c r="AQ926">
        <f t="shared" si="171"/>
        <v>4135.8500000000004</v>
      </c>
      <c r="AR926">
        <f t="shared" si="172"/>
        <v>3175.8500000000004</v>
      </c>
    </row>
    <row r="927" spans="1:44">
      <c r="A927" s="44">
        <v>874</v>
      </c>
      <c r="B927" s="32">
        <v>0.37635794297317826</v>
      </c>
      <c r="C927" s="32">
        <f t="shared" si="173"/>
        <v>150</v>
      </c>
      <c r="D927" t="str">
        <f>LOOKUP(B927,'Info Sheet'!$L$2:$L$3,'Info Sheet'!$J$2:$J$3)</f>
        <v>Rainy, p</v>
      </c>
      <c r="E927">
        <f>IF(D927='Info Sheet'!$J$3,'Info Sheet'!$M$3,'Info Sheet'!$M$2)</f>
        <v>0.7</v>
      </c>
      <c r="F927">
        <f>ROUNDDOWN(IF((C927*E927)&gt;'Info Sheet'!$B$21,'Info Sheet'!$B$21,(C927*E927)),0)</f>
        <v>105</v>
      </c>
      <c r="G927">
        <f t="shared" si="176"/>
        <v>2399.25</v>
      </c>
      <c r="H927">
        <f t="shared" si="165"/>
        <v>1439.25</v>
      </c>
      <c r="M927" s="44">
        <v>874</v>
      </c>
      <c r="N927" s="32">
        <v>0.35085063140545725</v>
      </c>
      <c r="O927" s="32">
        <f t="shared" si="166"/>
        <v>164</v>
      </c>
      <c r="P927" t="str">
        <f>LOOKUP(N927,'Info Sheet'!$L$2:$L$3,'Info Sheet'!$J$2:$J$3)</f>
        <v>Rainy, p</v>
      </c>
      <c r="Q927">
        <f>IF(P927='Info Sheet'!$J$3,'Info Sheet'!$M$3,'Info Sheet'!$M$2)</f>
        <v>0.7</v>
      </c>
      <c r="R927">
        <f>ROUNDDOWN(IF((O927*Q927)&gt;'Info Sheet'!$B$21,'Info Sheet'!$B$21,(O927*Q927)),0)</f>
        <v>114</v>
      </c>
      <c r="S927">
        <f t="shared" si="167"/>
        <v>2604.9</v>
      </c>
      <c r="T927">
        <f t="shared" si="168"/>
        <v>1644.9</v>
      </c>
      <c r="Y927" s="44">
        <v>874</v>
      </c>
      <c r="Z927" s="32">
        <v>0.50985417533768451</v>
      </c>
      <c r="AA927" s="32">
        <f t="shared" si="174"/>
        <v>186</v>
      </c>
      <c r="AB927" t="str">
        <f>LOOKUP(Z927,'Info Sheet'!$L$2:$L$3,'Info Sheet'!$J$2:$J$3)</f>
        <v>Non-Rainy</v>
      </c>
      <c r="AC927">
        <f>IF(AB927='Info Sheet'!$J$3,'Info Sheet'!$M$3,'Info Sheet'!$M$2)</f>
        <v>1</v>
      </c>
      <c r="AD927">
        <f>ROUNDDOWN(IF((AA927*AC927)&gt;'Info Sheet'!$B$21,'Info Sheet'!$B$21,(AA927*AC927)),0)</f>
        <v>186</v>
      </c>
      <c r="AE927">
        <f t="shared" si="169"/>
        <v>4250.1000000000004</v>
      </c>
      <c r="AF927">
        <f t="shared" si="170"/>
        <v>3290.1000000000004</v>
      </c>
      <c r="AK927" s="44">
        <v>874</v>
      </c>
      <c r="AL927" s="51">
        <v>0.14166714999999999</v>
      </c>
      <c r="AM927" s="32">
        <f t="shared" si="175"/>
        <v>148</v>
      </c>
      <c r="AN927" t="str">
        <f>LOOKUP(AL927,'Info Sheet'!$L$2:$L$3,'Info Sheet'!$J$2:$J$3)</f>
        <v>Rainy, p</v>
      </c>
      <c r="AO927">
        <f>IF(AN927='Info Sheet'!$J$3,'Info Sheet'!$M$3,'Info Sheet'!$M$2)</f>
        <v>0.7</v>
      </c>
      <c r="AP927">
        <f>ROUNDDOWN(IF((AM927*AO927)&gt;'Info Sheet'!$B$21,'Info Sheet'!$B$21,(AM927*AO927)),0)</f>
        <v>103</v>
      </c>
      <c r="AQ927">
        <f t="shared" si="171"/>
        <v>2353.5500000000002</v>
      </c>
      <c r="AR927">
        <f t="shared" si="172"/>
        <v>1393.5500000000002</v>
      </c>
    </row>
    <row r="928" spans="1:44">
      <c r="A928" s="44">
        <v>875</v>
      </c>
      <c r="B928" s="32">
        <v>0.5723302646017796</v>
      </c>
      <c r="C928" s="32">
        <f t="shared" si="173"/>
        <v>158</v>
      </c>
      <c r="D928" t="str">
        <f>LOOKUP(B928,'Info Sheet'!$L$2:$L$3,'Info Sheet'!$J$2:$J$3)</f>
        <v>Non-Rainy</v>
      </c>
      <c r="E928">
        <f>IF(D928='Info Sheet'!$J$3,'Info Sheet'!$M$3,'Info Sheet'!$M$2)</f>
        <v>1</v>
      </c>
      <c r="F928">
        <f>ROUNDDOWN(IF((C928*E928)&gt;'Info Sheet'!$B$21,'Info Sheet'!$B$21,(C928*E928)),0)</f>
        <v>158</v>
      </c>
      <c r="G928">
        <f t="shared" si="176"/>
        <v>3610.3</v>
      </c>
      <c r="H928">
        <f t="shared" si="165"/>
        <v>2650.3</v>
      </c>
      <c r="M928" s="44">
        <v>875</v>
      </c>
      <c r="N928" s="32">
        <v>0.81090507704680892</v>
      </c>
      <c r="O928" s="32">
        <f t="shared" si="166"/>
        <v>185</v>
      </c>
      <c r="P928" t="str">
        <f>LOOKUP(N928,'Info Sheet'!$L$2:$L$3,'Info Sheet'!$J$2:$J$3)</f>
        <v>Non-Rainy</v>
      </c>
      <c r="Q928">
        <f>IF(P928='Info Sheet'!$J$3,'Info Sheet'!$M$3,'Info Sheet'!$M$2)</f>
        <v>1</v>
      </c>
      <c r="R928">
        <f>ROUNDDOWN(IF((O928*Q928)&gt;'Info Sheet'!$B$21,'Info Sheet'!$B$21,(O928*Q928)),0)</f>
        <v>185</v>
      </c>
      <c r="S928">
        <f t="shared" si="167"/>
        <v>4227.25</v>
      </c>
      <c r="T928">
        <f t="shared" si="168"/>
        <v>3267.25</v>
      </c>
      <c r="Y928" s="44">
        <v>875</v>
      </c>
      <c r="Z928" s="32">
        <v>0.89369369070880766</v>
      </c>
      <c r="AA928" s="32">
        <f t="shared" si="174"/>
        <v>208</v>
      </c>
      <c r="AB928" t="str">
        <f>LOOKUP(Z928,'Info Sheet'!$L$2:$L$3,'Info Sheet'!$J$2:$J$3)</f>
        <v>Non-Rainy</v>
      </c>
      <c r="AC928">
        <f>IF(AB928='Info Sheet'!$J$3,'Info Sheet'!$M$3,'Info Sheet'!$M$2)</f>
        <v>1</v>
      </c>
      <c r="AD928">
        <f>ROUNDDOWN(IF((AA928*AC928)&gt;'Info Sheet'!$B$21,'Info Sheet'!$B$21,(AA928*AC928)),0)</f>
        <v>188</v>
      </c>
      <c r="AE928">
        <f t="shared" si="169"/>
        <v>4295.8</v>
      </c>
      <c r="AF928">
        <f t="shared" si="170"/>
        <v>3335.8</v>
      </c>
      <c r="AK928" s="44">
        <v>875</v>
      </c>
      <c r="AL928" s="51">
        <v>0.70013307000000002</v>
      </c>
      <c r="AM928" s="32">
        <f t="shared" si="175"/>
        <v>175</v>
      </c>
      <c r="AN928" t="str">
        <f>LOOKUP(AL928,'Info Sheet'!$L$2:$L$3,'Info Sheet'!$J$2:$J$3)</f>
        <v>Non-Rainy</v>
      </c>
      <c r="AO928">
        <f>IF(AN928='Info Sheet'!$J$3,'Info Sheet'!$M$3,'Info Sheet'!$M$2)</f>
        <v>1</v>
      </c>
      <c r="AP928">
        <f>ROUNDDOWN(IF((AM928*AO928)&gt;'Info Sheet'!$B$21,'Info Sheet'!$B$21,(AM928*AO928)),0)</f>
        <v>175</v>
      </c>
      <c r="AQ928">
        <f t="shared" si="171"/>
        <v>3998.7500000000005</v>
      </c>
      <c r="AR928">
        <f t="shared" si="172"/>
        <v>3038.7500000000005</v>
      </c>
    </row>
    <row r="929" spans="1:44">
      <c r="A929" s="44">
        <v>876</v>
      </c>
      <c r="B929" s="32">
        <v>0.2249367751878496</v>
      </c>
      <c r="C929" s="32">
        <f t="shared" si="173"/>
        <v>143</v>
      </c>
      <c r="D929" t="str">
        <f>LOOKUP(B929,'Info Sheet'!$L$2:$L$3,'Info Sheet'!$J$2:$J$3)</f>
        <v>Rainy, p</v>
      </c>
      <c r="E929">
        <f>IF(D929='Info Sheet'!$J$3,'Info Sheet'!$M$3,'Info Sheet'!$M$2)</f>
        <v>0.7</v>
      </c>
      <c r="F929">
        <f>ROUNDDOWN(IF((C929*E929)&gt;'Info Sheet'!$B$21,'Info Sheet'!$B$21,(C929*E929)),0)</f>
        <v>100</v>
      </c>
      <c r="G929">
        <f t="shared" si="176"/>
        <v>2285</v>
      </c>
      <c r="H929">
        <f t="shared" si="165"/>
        <v>1325</v>
      </c>
      <c r="M929" s="44">
        <v>876</v>
      </c>
      <c r="N929" s="32">
        <v>0.52841809642066762</v>
      </c>
      <c r="O929" s="32">
        <f t="shared" si="166"/>
        <v>172</v>
      </c>
      <c r="P929" t="str">
        <f>LOOKUP(N929,'Info Sheet'!$L$2:$L$3,'Info Sheet'!$J$2:$J$3)</f>
        <v>Non-Rainy</v>
      </c>
      <c r="Q929">
        <f>IF(P929='Info Sheet'!$J$3,'Info Sheet'!$M$3,'Info Sheet'!$M$2)</f>
        <v>1</v>
      </c>
      <c r="R929">
        <f>ROUNDDOWN(IF((O929*Q929)&gt;'Info Sheet'!$B$21,'Info Sheet'!$B$21,(O929*Q929)),0)</f>
        <v>172</v>
      </c>
      <c r="S929">
        <f t="shared" si="167"/>
        <v>3930.2000000000003</v>
      </c>
      <c r="T929">
        <f t="shared" si="168"/>
        <v>2970.2000000000003</v>
      </c>
      <c r="Y929" s="44">
        <v>876</v>
      </c>
      <c r="Z929" s="32">
        <v>0.89734479241185328</v>
      </c>
      <c r="AA929" s="32">
        <f t="shared" si="174"/>
        <v>208</v>
      </c>
      <c r="AB929" t="str">
        <f>LOOKUP(Z929,'Info Sheet'!$L$2:$L$3,'Info Sheet'!$J$2:$J$3)</f>
        <v>Non-Rainy</v>
      </c>
      <c r="AC929">
        <f>IF(AB929='Info Sheet'!$J$3,'Info Sheet'!$M$3,'Info Sheet'!$M$2)</f>
        <v>1</v>
      </c>
      <c r="AD929">
        <f>ROUNDDOWN(IF((AA929*AC929)&gt;'Info Sheet'!$B$21,'Info Sheet'!$B$21,(AA929*AC929)),0)</f>
        <v>188</v>
      </c>
      <c r="AE929">
        <f t="shared" si="169"/>
        <v>4295.8</v>
      </c>
      <c r="AF929">
        <f t="shared" si="170"/>
        <v>3335.8</v>
      </c>
      <c r="AK929" s="44">
        <v>876</v>
      </c>
      <c r="AL929" s="51">
        <v>0.46452759999999998</v>
      </c>
      <c r="AM929" s="32">
        <f t="shared" si="175"/>
        <v>164</v>
      </c>
      <c r="AN929" t="str">
        <f>LOOKUP(AL929,'Info Sheet'!$L$2:$L$3,'Info Sheet'!$J$2:$J$3)</f>
        <v>Non-Rainy</v>
      </c>
      <c r="AO929">
        <f>IF(AN929='Info Sheet'!$J$3,'Info Sheet'!$M$3,'Info Sheet'!$M$2)</f>
        <v>1</v>
      </c>
      <c r="AP929">
        <f>ROUNDDOWN(IF((AM929*AO929)&gt;'Info Sheet'!$B$21,'Info Sheet'!$B$21,(AM929*AO929)),0)</f>
        <v>164</v>
      </c>
      <c r="AQ929">
        <f t="shared" si="171"/>
        <v>3747.4</v>
      </c>
      <c r="AR929">
        <f t="shared" si="172"/>
        <v>2787.4</v>
      </c>
    </row>
    <row r="930" spans="1:44">
      <c r="A930" s="44">
        <v>877</v>
      </c>
      <c r="B930" s="32">
        <v>0.30322472806035339</v>
      </c>
      <c r="C930" s="32">
        <f t="shared" si="173"/>
        <v>147</v>
      </c>
      <c r="D930" t="str">
        <f>LOOKUP(B930,'Info Sheet'!$L$2:$L$3,'Info Sheet'!$J$2:$J$3)</f>
        <v>Rainy, p</v>
      </c>
      <c r="E930">
        <f>IF(D930='Info Sheet'!$J$3,'Info Sheet'!$M$3,'Info Sheet'!$M$2)</f>
        <v>0.7</v>
      </c>
      <c r="F930">
        <f>ROUNDDOWN(IF((C930*E930)&gt;'Info Sheet'!$B$21,'Info Sheet'!$B$21,(C930*E930)),0)</f>
        <v>102</v>
      </c>
      <c r="G930">
        <f t="shared" si="176"/>
        <v>2330.7000000000003</v>
      </c>
      <c r="H930">
        <f t="shared" si="165"/>
        <v>1370.7000000000003</v>
      </c>
      <c r="M930" s="44">
        <v>877</v>
      </c>
      <c r="N930" s="32">
        <v>0.67089873243547482</v>
      </c>
      <c r="O930" s="32">
        <f t="shared" si="166"/>
        <v>178</v>
      </c>
      <c r="P930" t="str">
        <f>LOOKUP(N930,'Info Sheet'!$L$2:$L$3,'Info Sheet'!$J$2:$J$3)</f>
        <v>Non-Rainy</v>
      </c>
      <c r="Q930">
        <f>IF(P930='Info Sheet'!$J$3,'Info Sheet'!$M$3,'Info Sheet'!$M$2)</f>
        <v>1</v>
      </c>
      <c r="R930">
        <f>ROUNDDOWN(IF((O930*Q930)&gt;'Info Sheet'!$B$21,'Info Sheet'!$B$21,(O930*Q930)),0)</f>
        <v>178</v>
      </c>
      <c r="S930">
        <f t="shared" si="167"/>
        <v>4067.3</v>
      </c>
      <c r="T930">
        <f t="shared" si="168"/>
        <v>3107.3</v>
      </c>
      <c r="Y930" s="44">
        <v>877</v>
      </c>
      <c r="Z930" s="32">
        <v>1.7679171505272651E-2</v>
      </c>
      <c r="AA930" s="32">
        <f t="shared" si="174"/>
        <v>149</v>
      </c>
      <c r="AB930" t="str">
        <f>LOOKUP(Z930,'Info Sheet'!$L$2:$L$3,'Info Sheet'!$J$2:$J$3)</f>
        <v>Rainy, p</v>
      </c>
      <c r="AC930">
        <f>IF(AB930='Info Sheet'!$J$3,'Info Sheet'!$M$3,'Info Sheet'!$M$2)</f>
        <v>0.7</v>
      </c>
      <c r="AD930">
        <f>ROUNDDOWN(IF((AA930*AC930)&gt;'Info Sheet'!$B$21,'Info Sheet'!$B$21,(AA930*AC930)),0)</f>
        <v>104</v>
      </c>
      <c r="AE930">
        <f t="shared" si="169"/>
        <v>2376.4</v>
      </c>
      <c r="AF930">
        <f t="shared" si="170"/>
        <v>1416.4</v>
      </c>
      <c r="AK930" s="44">
        <v>877</v>
      </c>
      <c r="AL930" s="51">
        <v>0.99313476999999994</v>
      </c>
      <c r="AM930" s="32">
        <f t="shared" si="175"/>
        <v>207</v>
      </c>
      <c r="AN930" t="str">
        <f>LOOKUP(AL930,'Info Sheet'!$L$2:$L$3,'Info Sheet'!$J$2:$J$3)</f>
        <v>Non-Rainy</v>
      </c>
      <c r="AO930">
        <f>IF(AN930='Info Sheet'!$J$3,'Info Sheet'!$M$3,'Info Sheet'!$M$2)</f>
        <v>1</v>
      </c>
      <c r="AP930">
        <f>ROUNDDOWN(IF((AM930*AO930)&gt;'Info Sheet'!$B$21,'Info Sheet'!$B$21,(AM930*AO930)),0)</f>
        <v>188</v>
      </c>
      <c r="AQ930">
        <f t="shared" si="171"/>
        <v>4295.8</v>
      </c>
      <c r="AR930">
        <f t="shared" si="172"/>
        <v>3335.8</v>
      </c>
    </row>
    <row r="931" spans="1:44">
      <c r="A931" s="44">
        <v>878</v>
      </c>
      <c r="B931" s="32">
        <v>0.41468117397947246</v>
      </c>
      <c r="C931" s="32">
        <f t="shared" si="173"/>
        <v>152</v>
      </c>
      <c r="D931" t="str">
        <f>LOOKUP(B931,'Info Sheet'!$L$2:$L$3,'Info Sheet'!$J$2:$J$3)</f>
        <v>Non-Rainy</v>
      </c>
      <c r="E931">
        <f>IF(D931='Info Sheet'!$J$3,'Info Sheet'!$M$3,'Info Sheet'!$M$2)</f>
        <v>1</v>
      </c>
      <c r="F931">
        <f>ROUNDDOWN(IF((C931*E931)&gt;'Info Sheet'!$B$21,'Info Sheet'!$B$21,(C931*E931)),0)</f>
        <v>152</v>
      </c>
      <c r="G931">
        <f t="shared" si="176"/>
        <v>3473.2000000000003</v>
      </c>
      <c r="H931">
        <f t="shared" si="165"/>
        <v>2513.2000000000003</v>
      </c>
      <c r="M931" s="44">
        <v>878</v>
      </c>
      <c r="N931" s="32">
        <v>0.53066356692503081</v>
      </c>
      <c r="O931" s="32">
        <f t="shared" si="166"/>
        <v>172</v>
      </c>
      <c r="P931" t="str">
        <f>LOOKUP(N931,'Info Sheet'!$L$2:$L$3,'Info Sheet'!$J$2:$J$3)</f>
        <v>Non-Rainy</v>
      </c>
      <c r="Q931">
        <f>IF(P931='Info Sheet'!$J$3,'Info Sheet'!$M$3,'Info Sheet'!$M$2)</f>
        <v>1</v>
      </c>
      <c r="R931">
        <f>ROUNDDOWN(IF((O931*Q931)&gt;'Info Sheet'!$B$21,'Info Sheet'!$B$21,(O931*Q931)),0)</f>
        <v>172</v>
      </c>
      <c r="S931">
        <f t="shared" si="167"/>
        <v>3930.2000000000003</v>
      </c>
      <c r="T931">
        <f t="shared" si="168"/>
        <v>2970.2000000000003</v>
      </c>
      <c r="Y931" s="44">
        <v>878</v>
      </c>
      <c r="Z931" s="32">
        <v>0.90252186680754165</v>
      </c>
      <c r="AA931" s="32">
        <f t="shared" si="174"/>
        <v>209</v>
      </c>
      <c r="AB931" t="str">
        <f>LOOKUP(Z931,'Info Sheet'!$L$2:$L$3,'Info Sheet'!$J$2:$J$3)</f>
        <v>Non-Rainy</v>
      </c>
      <c r="AC931">
        <f>IF(AB931='Info Sheet'!$J$3,'Info Sheet'!$M$3,'Info Sheet'!$M$2)</f>
        <v>1</v>
      </c>
      <c r="AD931">
        <f>ROUNDDOWN(IF((AA931*AC931)&gt;'Info Sheet'!$B$21,'Info Sheet'!$B$21,(AA931*AC931)),0)</f>
        <v>188</v>
      </c>
      <c r="AE931">
        <f t="shared" si="169"/>
        <v>4295.8</v>
      </c>
      <c r="AF931">
        <f t="shared" si="170"/>
        <v>3335.8</v>
      </c>
      <c r="AK931" s="44">
        <v>878</v>
      </c>
      <c r="AL931" s="51">
        <v>0.58217633999999996</v>
      </c>
      <c r="AM931" s="32">
        <f t="shared" si="175"/>
        <v>169</v>
      </c>
      <c r="AN931" t="str">
        <f>LOOKUP(AL931,'Info Sheet'!$L$2:$L$3,'Info Sheet'!$J$2:$J$3)</f>
        <v>Non-Rainy</v>
      </c>
      <c r="AO931">
        <f>IF(AN931='Info Sheet'!$J$3,'Info Sheet'!$M$3,'Info Sheet'!$M$2)</f>
        <v>1</v>
      </c>
      <c r="AP931">
        <f>ROUNDDOWN(IF((AM931*AO931)&gt;'Info Sheet'!$B$21,'Info Sheet'!$B$21,(AM931*AO931)),0)</f>
        <v>169</v>
      </c>
      <c r="AQ931">
        <f t="shared" si="171"/>
        <v>3861.65</v>
      </c>
      <c r="AR931">
        <f t="shared" si="172"/>
        <v>2901.65</v>
      </c>
    </row>
    <row r="932" spans="1:44">
      <c r="A932" s="44">
        <v>879</v>
      </c>
      <c r="B932" s="32">
        <v>0.76144705232129084</v>
      </c>
      <c r="C932" s="32">
        <f t="shared" si="173"/>
        <v>167</v>
      </c>
      <c r="D932" t="str">
        <f>LOOKUP(B932,'Info Sheet'!$L$2:$L$3,'Info Sheet'!$J$2:$J$3)</f>
        <v>Non-Rainy</v>
      </c>
      <c r="E932">
        <f>IF(D932='Info Sheet'!$J$3,'Info Sheet'!$M$3,'Info Sheet'!$M$2)</f>
        <v>1</v>
      </c>
      <c r="F932">
        <f>ROUNDDOWN(IF((C932*E932)&gt;'Info Sheet'!$B$21,'Info Sheet'!$B$21,(C932*E932)),0)</f>
        <v>167</v>
      </c>
      <c r="G932">
        <f t="shared" si="176"/>
        <v>3815.9500000000003</v>
      </c>
      <c r="H932">
        <f t="shared" si="165"/>
        <v>2855.9500000000003</v>
      </c>
      <c r="M932" s="44">
        <v>879</v>
      </c>
      <c r="N932" s="32">
        <v>0.85992387885588517</v>
      </c>
      <c r="O932" s="32">
        <f t="shared" si="166"/>
        <v>189</v>
      </c>
      <c r="P932" t="str">
        <f>LOOKUP(N932,'Info Sheet'!$L$2:$L$3,'Info Sheet'!$J$2:$J$3)</f>
        <v>Non-Rainy</v>
      </c>
      <c r="Q932">
        <f>IF(P932='Info Sheet'!$J$3,'Info Sheet'!$M$3,'Info Sheet'!$M$2)</f>
        <v>1</v>
      </c>
      <c r="R932">
        <f>ROUNDDOWN(IF((O932*Q932)&gt;'Info Sheet'!$B$21,'Info Sheet'!$B$21,(O932*Q932)),0)</f>
        <v>188</v>
      </c>
      <c r="S932">
        <f t="shared" si="167"/>
        <v>4295.8</v>
      </c>
      <c r="T932">
        <f t="shared" si="168"/>
        <v>3335.8</v>
      </c>
      <c r="Y932" s="44">
        <v>879</v>
      </c>
      <c r="Z932" s="32">
        <v>0.88767314602911862</v>
      </c>
      <c r="AA932" s="32">
        <f t="shared" si="174"/>
        <v>207</v>
      </c>
      <c r="AB932" t="str">
        <f>LOOKUP(Z932,'Info Sheet'!$L$2:$L$3,'Info Sheet'!$J$2:$J$3)</f>
        <v>Non-Rainy</v>
      </c>
      <c r="AC932">
        <f>IF(AB932='Info Sheet'!$J$3,'Info Sheet'!$M$3,'Info Sheet'!$M$2)</f>
        <v>1</v>
      </c>
      <c r="AD932">
        <f>ROUNDDOWN(IF((AA932*AC932)&gt;'Info Sheet'!$B$21,'Info Sheet'!$B$21,(AA932*AC932)),0)</f>
        <v>188</v>
      </c>
      <c r="AE932">
        <f t="shared" si="169"/>
        <v>4295.8</v>
      </c>
      <c r="AF932">
        <f t="shared" si="170"/>
        <v>3335.8</v>
      </c>
      <c r="AK932" s="44">
        <v>879</v>
      </c>
      <c r="AL932" s="51">
        <v>0.95141337000000004</v>
      </c>
      <c r="AM932" s="32">
        <f t="shared" si="175"/>
        <v>193</v>
      </c>
      <c r="AN932" t="str">
        <f>LOOKUP(AL932,'Info Sheet'!$L$2:$L$3,'Info Sheet'!$J$2:$J$3)</f>
        <v>Non-Rainy</v>
      </c>
      <c r="AO932">
        <f>IF(AN932='Info Sheet'!$J$3,'Info Sheet'!$M$3,'Info Sheet'!$M$2)</f>
        <v>1</v>
      </c>
      <c r="AP932">
        <f>ROUNDDOWN(IF((AM932*AO932)&gt;'Info Sheet'!$B$21,'Info Sheet'!$B$21,(AM932*AO932)),0)</f>
        <v>188</v>
      </c>
      <c r="AQ932">
        <f t="shared" si="171"/>
        <v>4295.8</v>
      </c>
      <c r="AR932">
        <f t="shared" si="172"/>
        <v>3335.8</v>
      </c>
    </row>
    <row r="933" spans="1:44">
      <c r="A933" s="44">
        <v>880</v>
      </c>
      <c r="B933" s="32">
        <v>0.38430584631791465</v>
      </c>
      <c r="C933" s="32">
        <f t="shared" si="173"/>
        <v>151</v>
      </c>
      <c r="D933" t="str">
        <f>LOOKUP(B933,'Info Sheet'!$L$2:$L$3,'Info Sheet'!$J$2:$J$3)</f>
        <v>Rainy, p</v>
      </c>
      <c r="E933">
        <f>IF(D933='Info Sheet'!$J$3,'Info Sheet'!$M$3,'Info Sheet'!$M$2)</f>
        <v>0.7</v>
      </c>
      <c r="F933">
        <f>ROUNDDOWN(IF((C933*E933)&gt;'Info Sheet'!$B$21,'Info Sheet'!$B$21,(C933*E933)),0)</f>
        <v>105</v>
      </c>
      <c r="G933">
        <f t="shared" si="176"/>
        <v>2399.25</v>
      </c>
      <c r="H933">
        <f t="shared" si="165"/>
        <v>1439.25</v>
      </c>
      <c r="M933" s="44">
        <v>880</v>
      </c>
      <c r="N933" s="32">
        <v>0.98120685429339849</v>
      </c>
      <c r="O933" s="32">
        <f t="shared" si="166"/>
        <v>205</v>
      </c>
      <c r="P933" t="str">
        <f>LOOKUP(N933,'Info Sheet'!$L$2:$L$3,'Info Sheet'!$J$2:$J$3)</f>
        <v>Non-Rainy</v>
      </c>
      <c r="Q933">
        <f>IF(P933='Info Sheet'!$J$3,'Info Sheet'!$M$3,'Info Sheet'!$M$2)</f>
        <v>1</v>
      </c>
      <c r="R933">
        <f>ROUNDDOWN(IF((O933*Q933)&gt;'Info Sheet'!$B$21,'Info Sheet'!$B$21,(O933*Q933)),0)</f>
        <v>188</v>
      </c>
      <c r="S933">
        <f t="shared" si="167"/>
        <v>4295.8</v>
      </c>
      <c r="T933">
        <f t="shared" si="168"/>
        <v>3335.8</v>
      </c>
      <c r="Y933" s="44">
        <v>880</v>
      </c>
      <c r="Z933" s="32">
        <v>0.85847522447911673</v>
      </c>
      <c r="AA933" s="32">
        <f t="shared" si="174"/>
        <v>205</v>
      </c>
      <c r="AB933" t="str">
        <f>LOOKUP(Z933,'Info Sheet'!$L$2:$L$3,'Info Sheet'!$J$2:$J$3)</f>
        <v>Non-Rainy</v>
      </c>
      <c r="AC933">
        <f>IF(AB933='Info Sheet'!$J$3,'Info Sheet'!$M$3,'Info Sheet'!$M$2)</f>
        <v>1</v>
      </c>
      <c r="AD933">
        <f>ROUNDDOWN(IF((AA933*AC933)&gt;'Info Sheet'!$B$21,'Info Sheet'!$B$21,(AA933*AC933)),0)</f>
        <v>188</v>
      </c>
      <c r="AE933">
        <f t="shared" si="169"/>
        <v>4295.8</v>
      </c>
      <c r="AF933">
        <f t="shared" si="170"/>
        <v>3335.8</v>
      </c>
      <c r="AK933" s="44">
        <v>880</v>
      </c>
      <c r="AL933" s="51">
        <v>0.22486112999999999</v>
      </c>
      <c r="AM933" s="32">
        <f t="shared" si="175"/>
        <v>153</v>
      </c>
      <c r="AN933" t="str">
        <f>LOOKUP(AL933,'Info Sheet'!$L$2:$L$3,'Info Sheet'!$J$2:$J$3)</f>
        <v>Rainy, p</v>
      </c>
      <c r="AO933">
        <f>IF(AN933='Info Sheet'!$J$3,'Info Sheet'!$M$3,'Info Sheet'!$M$2)</f>
        <v>0.7</v>
      </c>
      <c r="AP933">
        <f>ROUNDDOWN(IF((AM933*AO933)&gt;'Info Sheet'!$B$21,'Info Sheet'!$B$21,(AM933*AO933)),0)</f>
        <v>107</v>
      </c>
      <c r="AQ933">
        <f t="shared" si="171"/>
        <v>2444.9500000000003</v>
      </c>
      <c r="AR933">
        <f t="shared" si="172"/>
        <v>1484.9500000000003</v>
      </c>
    </row>
    <row r="934" spans="1:44">
      <c r="A934" s="44">
        <v>881</v>
      </c>
      <c r="B934" s="32">
        <v>0.30728641660996658</v>
      </c>
      <c r="C934" s="32">
        <f t="shared" si="173"/>
        <v>147</v>
      </c>
      <c r="D934" t="str">
        <f>LOOKUP(B934,'Info Sheet'!$L$2:$L$3,'Info Sheet'!$J$2:$J$3)</f>
        <v>Rainy, p</v>
      </c>
      <c r="E934">
        <f>IF(D934='Info Sheet'!$J$3,'Info Sheet'!$M$3,'Info Sheet'!$M$2)</f>
        <v>0.7</v>
      </c>
      <c r="F934">
        <f>ROUNDDOWN(IF((C934*E934)&gt;'Info Sheet'!$B$21,'Info Sheet'!$B$21,(C934*E934)),0)</f>
        <v>102</v>
      </c>
      <c r="G934">
        <f t="shared" si="176"/>
        <v>2330.7000000000003</v>
      </c>
      <c r="H934">
        <f t="shared" si="165"/>
        <v>1370.7000000000003</v>
      </c>
      <c r="M934" s="44">
        <v>881</v>
      </c>
      <c r="N934" s="32">
        <v>0.56223631948196728</v>
      </c>
      <c r="O934" s="32">
        <f t="shared" si="166"/>
        <v>173</v>
      </c>
      <c r="P934" t="str">
        <f>LOOKUP(N934,'Info Sheet'!$L$2:$L$3,'Info Sheet'!$J$2:$J$3)</f>
        <v>Non-Rainy</v>
      </c>
      <c r="Q934">
        <f>IF(P934='Info Sheet'!$J$3,'Info Sheet'!$M$3,'Info Sheet'!$M$2)</f>
        <v>1</v>
      </c>
      <c r="R934">
        <f>ROUNDDOWN(IF((O934*Q934)&gt;'Info Sheet'!$B$21,'Info Sheet'!$B$21,(O934*Q934)),0)</f>
        <v>173</v>
      </c>
      <c r="S934">
        <f t="shared" si="167"/>
        <v>3953.05</v>
      </c>
      <c r="T934">
        <f t="shared" si="168"/>
        <v>2993.05</v>
      </c>
      <c r="Y934" s="44">
        <v>881</v>
      </c>
      <c r="Z934" s="32">
        <v>0.35243520047011856</v>
      </c>
      <c r="AA934" s="32">
        <f t="shared" si="174"/>
        <v>179</v>
      </c>
      <c r="AB934" t="str">
        <f>LOOKUP(Z934,'Info Sheet'!$L$2:$L$3,'Info Sheet'!$J$2:$J$3)</f>
        <v>Rainy, p</v>
      </c>
      <c r="AC934">
        <f>IF(AB934='Info Sheet'!$J$3,'Info Sheet'!$M$3,'Info Sheet'!$M$2)</f>
        <v>0.7</v>
      </c>
      <c r="AD934">
        <f>ROUNDDOWN(IF((AA934*AC934)&gt;'Info Sheet'!$B$21,'Info Sheet'!$B$21,(AA934*AC934)),0)</f>
        <v>125</v>
      </c>
      <c r="AE934">
        <f t="shared" si="169"/>
        <v>2856.25</v>
      </c>
      <c r="AF934">
        <f t="shared" si="170"/>
        <v>1896.25</v>
      </c>
      <c r="AK934" s="44">
        <v>881</v>
      </c>
      <c r="AL934" s="51">
        <v>0.27769817000000002</v>
      </c>
      <c r="AM934" s="32">
        <f t="shared" si="175"/>
        <v>156</v>
      </c>
      <c r="AN934" t="str">
        <f>LOOKUP(AL934,'Info Sheet'!$L$2:$L$3,'Info Sheet'!$J$2:$J$3)</f>
        <v>Rainy, p</v>
      </c>
      <c r="AO934">
        <f>IF(AN934='Info Sheet'!$J$3,'Info Sheet'!$M$3,'Info Sheet'!$M$2)</f>
        <v>0.7</v>
      </c>
      <c r="AP934">
        <f>ROUNDDOWN(IF((AM934*AO934)&gt;'Info Sheet'!$B$21,'Info Sheet'!$B$21,(AM934*AO934)),0)</f>
        <v>109</v>
      </c>
      <c r="AQ934">
        <f t="shared" si="171"/>
        <v>2490.65</v>
      </c>
      <c r="AR934">
        <f t="shared" si="172"/>
        <v>1530.65</v>
      </c>
    </row>
    <row r="935" spans="1:44">
      <c r="A935" s="44">
        <v>882</v>
      </c>
      <c r="B935" s="32">
        <v>0.28979731164498845</v>
      </c>
      <c r="C935" s="32">
        <f t="shared" si="173"/>
        <v>147</v>
      </c>
      <c r="D935" t="str">
        <f>LOOKUP(B935,'Info Sheet'!$L$2:$L$3,'Info Sheet'!$J$2:$J$3)</f>
        <v>Rainy, p</v>
      </c>
      <c r="E935">
        <f>IF(D935='Info Sheet'!$J$3,'Info Sheet'!$M$3,'Info Sheet'!$M$2)</f>
        <v>0.7</v>
      </c>
      <c r="F935">
        <f>ROUNDDOWN(IF((C935*E935)&gt;'Info Sheet'!$B$21,'Info Sheet'!$B$21,(C935*E935)),0)</f>
        <v>102</v>
      </c>
      <c r="G935">
        <f t="shared" si="176"/>
        <v>2330.7000000000003</v>
      </c>
      <c r="H935">
        <f t="shared" si="165"/>
        <v>1370.7000000000003</v>
      </c>
      <c r="M935" s="44">
        <v>882</v>
      </c>
      <c r="N935" s="32">
        <v>6.6231414459066773E-2</v>
      </c>
      <c r="O935" s="32">
        <f t="shared" si="166"/>
        <v>146</v>
      </c>
      <c r="P935" t="str">
        <f>LOOKUP(N935,'Info Sheet'!$L$2:$L$3,'Info Sheet'!$J$2:$J$3)</f>
        <v>Rainy, p</v>
      </c>
      <c r="Q935">
        <f>IF(P935='Info Sheet'!$J$3,'Info Sheet'!$M$3,'Info Sheet'!$M$2)</f>
        <v>0.7</v>
      </c>
      <c r="R935">
        <f>ROUNDDOWN(IF((O935*Q935)&gt;'Info Sheet'!$B$21,'Info Sheet'!$B$21,(O935*Q935)),0)</f>
        <v>102</v>
      </c>
      <c r="S935">
        <f t="shared" si="167"/>
        <v>2330.7000000000003</v>
      </c>
      <c r="T935">
        <f t="shared" si="168"/>
        <v>1370.7000000000003</v>
      </c>
      <c r="Y935" s="44">
        <v>882</v>
      </c>
      <c r="Z935" s="32">
        <v>0.12135437665055759</v>
      </c>
      <c r="AA935" s="32">
        <f t="shared" si="174"/>
        <v>165</v>
      </c>
      <c r="AB935" t="str">
        <f>LOOKUP(Z935,'Info Sheet'!$L$2:$L$3,'Info Sheet'!$J$2:$J$3)</f>
        <v>Rainy, p</v>
      </c>
      <c r="AC935">
        <f>IF(AB935='Info Sheet'!$J$3,'Info Sheet'!$M$3,'Info Sheet'!$M$2)</f>
        <v>0.7</v>
      </c>
      <c r="AD935">
        <f>ROUNDDOWN(IF((AA935*AC935)&gt;'Info Sheet'!$B$21,'Info Sheet'!$B$21,(AA935*AC935)),0)</f>
        <v>115</v>
      </c>
      <c r="AE935">
        <f t="shared" si="169"/>
        <v>2627.75</v>
      </c>
      <c r="AF935">
        <f t="shared" si="170"/>
        <v>1667.75</v>
      </c>
      <c r="AK935" s="44">
        <v>882</v>
      </c>
      <c r="AL935" s="51">
        <v>0.50756822000000001</v>
      </c>
      <c r="AM935" s="32">
        <f t="shared" si="175"/>
        <v>166</v>
      </c>
      <c r="AN935" t="str">
        <f>LOOKUP(AL935,'Info Sheet'!$L$2:$L$3,'Info Sheet'!$J$2:$J$3)</f>
        <v>Non-Rainy</v>
      </c>
      <c r="AO935">
        <f>IF(AN935='Info Sheet'!$J$3,'Info Sheet'!$M$3,'Info Sheet'!$M$2)</f>
        <v>1</v>
      </c>
      <c r="AP935">
        <f>ROUNDDOWN(IF((AM935*AO935)&gt;'Info Sheet'!$B$21,'Info Sheet'!$B$21,(AM935*AO935)),0)</f>
        <v>166</v>
      </c>
      <c r="AQ935">
        <f t="shared" si="171"/>
        <v>3793.1000000000004</v>
      </c>
      <c r="AR935">
        <f t="shared" si="172"/>
        <v>2833.1000000000004</v>
      </c>
    </row>
    <row r="936" spans="1:44">
      <c r="A936" s="44">
        <v>883</v>
      </c>
      <c r="B936" s="32">
        <v>0.54206220390671178</v>
      </c>
      <c r="C936" s="32">
        <f t="shared" si="173"/>
        <v>157</v>
      </c>
      <c r="D936" t="str">
        <f>LOOKUP(B936,'Info Sheet'!$L$2:$L$3,'Info Sheet'!$J$2:$J$3)</f>
        <v>Non-Rainy</v>
      </c>
      <c r="E936">
        <f>IF(D936='Info Sheet'!$J$3,'Info Sheet'!$M$3,'Info Sheet'!$M$2)</f>
        <v>1</v>
      </c>
      <c r="F936">
        <f>ROUNDDOWN(IF((C936*E936)&gt;'Info Sheet'!$B$21,'Info Sheet'!$B$21,(C936*E936)),0)</f>
        <v>157</v>
      </c>
      <c r="G936">
        <f t="shared" si="176"/>
        <v>3587.4500000000003</v>
      </c>
      <c r="H936">
        <f t="shared" si="165"/>
        <v>2627.4500000000003</v>
      </c>
      <c r="M936" s="44">
        <v>883</v>
      </c>
      <c r="N936" s="32">
        <v>0.72563597076379927</v>
      </c>
      <c r="O936" s="32">
        <f t="shared" si="166"/>
        <v>181</v>
      </c>
      <c r="P936" t="str">
        <f>LOOKUP(N936,'Info Sheet'!$L$2:$L$3,'Info Sheet'!$J$2:$J$3)</f>
        <v>Non-Rainy</v>
      </c>
      <c r="Q936">
        <f>IF(P936='Info Sheet'!$J$3,'Info Sheet'!$M$3,'Info Sheet'!$M$2)</f>
        <v>1</v>
      </c>
      <c r="R936">
        <f>ROUNDDOWN(IF((O936*Q936)&gt;'Info Sheet'!$B$21,'Info Sheet'!$B$21,(O936*Q936)),0)</f>
        <v>181</v>
      </c>
      <c r="S936">
        <f t="shared" si="167"/>
        <v>4135.8500000000004</v>
      </c>
      <c r="T936">
        <f t="shared" si="168"/>
        <v>3175.8500000000004</v>
      </c>
      <c r="Y936" s="44">
        <v>883</v>
      </c>
      <c r="Z936" s="32">
        <v>0.44478278954682871</v>
      </c>
      <c r="AA936" s="32">
        <f t="shared" si="174"/>
        <v>183</v>
      </c>
      <c r="AB936" t="str">
        <f>LOOKUP(Z936,'Info Sheet'!$L$2:$L$3,'Info Sheet'!$J$2:$J$3)</f>
        <v>Non-Rainy</v>
      </c>
      <c r="AC936">
        <f>IF(AB936='Info Sheet'!$J$3,'Info Sheet'!$M$3,'Info Sheet'!$M$2)</f>
        <v>1</v>
      </c>
      <c r="AD936">
        <f>ROUNDDOWN(IF((AA936*AC936)&gt;'Info Sheet'!$B$21,'Info Sheet'!$B$21,(AA936*AC936)),0)</f>
        <v>183</v>
      </c>
      <c r="AE936">
        <f t="shared" si="169"/>
        <v>4181.55</v>
      </c>
      <c r="AF936">
        <f t="shared" si="170"/>
        <v>3221.55</v>
      </c>
      <c r="AK936" s="44">
        <v>883</v>
      </c>
      <c r="AL936" s="51">
        <v>7.679822E-2</v>
      </c>
      <c r="AM936" s="32">
        <f t="shared" si="175"/>
        <v>142</v>
      </c>
      <c r="AN936" t="str">
        <f>LOOKUP(AL936,'Info Sheet'!$L$2:$L$3,'Info Sheet'!$J$2:$J$3)</f>
        <v>Rainy, p</v>
      </c>
      <c r="AO936">
        <f>IF(AN936='Info Sheet'!$J$3,'Info Sheet'!$M$3,'Info Sheet'!$M$2)</f>
        <v>0.7</v>
      </c>
      <c r="AP936">
        <f>ROUNDDOWN(IF((AM936*AO936)&gt;'Info Sheet'!$B$21,'Info Sheet'!$B$21,(AM936*AO936)),0)</f>
        <v>99</v>
      </c>
      <c r="AQ936">
        <f t="shared" si="171"/>
        <v>2262.15</v>
      </c>
      <c r="AR936">
        <f t="shared" si="172"/>
        <v>1302.1500000000001</v>
      </c>
    </row>
    <row r="937" spans="1:44">
      <c r="A937" s="44">
        <v>884</v>
      </c>
      <c r="B937" s="32">
        <v>0.26776836953130667</v>
      </c>
      <c r="C937" s="32">
        <f t="shared" si="173"/>
        <v>146</v>
      </c>
      <c r="D937" t="str">
        <f>LOOKUP(B937,'Info Sheet'!$L$2:$L$3,'Info Sheet'!$J$2:$J$3)</f>
        <v>Rainy, p</v>
      </c>
      <c r="E937">
        <f>IF(D937='Info Sheet'!$J$3,'Info Sheet'!$M$3,'Info Sheet'!$M$2)</f>
        <v>0.7</v>
      </c>
      <c r="F937">
        <f>ROUNDDOWN(IF((C937*E937)&gt;'Info Sheet'!$B$21,'Info Sheet'!$B$21,(C937*E937)),0)</f>
        <v>102</v>
      </c>
      <c r="G937">
        <f t="shared" si="176"/>
        <v>2330.7000000000003</v>
      </c>
      <c r="H937">
        <f t="shared" si="165"/>
        <v>1370.7000000000003</v>
      </c>
      <c r="M937" s="44">
        <v>884</v>
      </c>
      <c r="N937" s="32">
        <v>0.19632528942849092</v>
      </c>
      <c r="O937" s="32">
        <f t="shared" si="166"/>
        <v>157</v>
      </c>
      <c r="P937" t="str">
        <f>LOOKUP(N937,'Info Sheet'!$L$2:$L$3,'Info Sheet'!$J$2:$J$3)</f>
        <v>Rainy, p</v>
      </c>
      <c r="Q937">
        <f>IF(P937='Info Sheet'!$J$3,'Info Sheet'!$M$3,'Info Sheet'!$M$2)</f>
        <v>0.7</v>
      </c>
      <c r="R937">
        <f>ROUNDDOWN(IF((O937*Q937)&gt;'Info Sheet'!$B$21,'Info Sheet'!$B$21,(O937*Q937)),0)</f>
        <v>109</v>
      </c>
      <c r="S937">
        <f t="shared" si="167"/>
        <v>2490.65</v>
      </c>
      <c r="T937">
        <f t="shared" si="168"/>
        <v>1530.65</v>
      </c>
      <c r="Y937" s="44">
        <v>884</v>
      </c>
      <c r="Z937" s="32">
        <v>0.57193410459314131</v>
      </c>
      <c r="AA937" s="32">
        <f t="shared" si="174"/>
        <v>189</v>
      </c>
      <c r="AB937" t="str">
        <f>LOOKUP(Z937,'Info Sheet'!$L$2:$L$3,'Info Sheet'!$J$2:$J$3)</f>
        <v>Non-Rainy</v>
      </c>
      <c r="AC937">
        <f>IF(AB937='Info Sheet'!$J$3,'Info Sheet'!$M$3,'Info Sheet'!$M$2)</f>
        <v>1</v>
      </c>
      <c r="AD937">
        <f>ROUNDDOWN(IF((AA937*AC937)&gt;'Info Sheet'!$B$21,'Info Sheet'!$B$21,(AA937*AC937)),0)</f>
        <v>188</v>
      </c>
      <c r="AE937">
        <f t="shared" si="169"/>
        <v>4295.8</v>
      </c>
      <c r="AF937">
        <f t="shared" si="170"/>
        <v>3335.8</v>
      </c>
      <c r="AK937" s="44">
        <v>884</v>
      </c>
      <c r="AL937" s="51">
        <v>7.0302580000000003E-2</v>
      </c>
      <c r="AM937" s="32">
        <f t="shared" si="175"/>
        <v>142</v>
      </c>
      <c r="AN937" t="str">
        <f>LOOKUP(AL937,'Info Sheet'!$L$2:$L$3,'Info Sheet'!$J$2:$J$3)</f>
        <v>Rainy, p</v>
      </c>
      <c r="AO937">
        <f>IF(AN937='Info Sheet'!$J$3,'Info Sheet'!$M$3,'Info Sheet'!$M$2)</f>
        <v>0.7</v>
      </c>
      <c r="AP937">
        <f>ROUNDDOWN(IF((AM937*AO937)&gt;'Info Sheet'!$B$21,'Info Sheet'!$B$21,(AM937*AO937)),0)</f>
        <v>99</v>
      </c>
      <c r="AQ937">
        <f t="shared" si="171"/>
        <v>2262.15</v>
      </c>
      <c r="AR937">
        <f t="shared" si="172"/>
        <v>1302.1500000000001</v>
      </c>
    </row>
    <row r="938" spans="1:44">
      <c r="A938" s="44">
        <v>885</v>
      </c>
      <c r="B938" s="32">
        <v>0.18621169574268048</v>
      </c>
      <c r="C938" s="32">
        <f t="shared" si="173"/>
        <v>141</v>
      </c>
      <c r="D938" t="str">
        <f>LOOKUP(B938,'Info Sheet'!$L$2:$L$3,'Info Sheet'!$J$2:$J$3)</f>
        <v>Rainy, p</v>
      </c>
      <c r="E938">
        <f>IF(D938='Info Sheet'!$J$3,'Info Sheet'!$M$3,'Info Sheet'!$M$2)</f>
        <v>0.7</v>
      </c>
      <c r="F938">
        <f>ROUNDDOWN(IF((C938*E938)&gt;'Info Sheet'!$B$21,'Info Sheet'!$B$21,(C938*E938)),0)</f>
        <v>98</v>
      </c>
      <c r="G938">
        <f t="shared" si="176"/>
        <v>2239.3000000000002</v>
      </c>
      <c r="H938">
        <f t="shared" si="165"/>
        <v>1279.3000000000002</v>
      </c>
      <c r="M938" s="44">
        <v>885</v>
      </c>
      <c r="N938" s="32">
        <v>0.68366967804321832</v>
      </c>
      <c r="O938" s="32">
        <f t="shared" si="166"/>
        <v>179</v>
      </c>
      <c r="P938" t="str">
        <f>LOOKUP(N938,'Info Sheet'!$L$2:$L$3,'Info Sheet'!$J$2:$J$3)</f>
        <v>Non-Rainy</v>
      </c>
      <c r="Q938">
        <f>IF(P938='Info Sheet'!$J$3,'Info Sheet'!$M$3,'Info Sheet'!$M$2)</f>
        <v>1</v>
      </c>
      <c r="R938">
        <f>ROUNDDOWN(IF((O938*Q938)&gt;'Info Sheet'!$B$21,'Info Sheet'!$B$21,(O938*Q938)),0)</f>
        <v>179</v>
      </c>
      <c r="S938">
        <f t="shared" si="167"/>
        <v>4090.15</v>
      </c>
      <c r="T938">
        <f t="shared" si="168"/>
        <v>3130.15</v>
      </c>
      <c r="Y938" s="44">
        <v>885</v>
      </c>
      <c r="Z938" s="32">
        <v>0.54515716468693753</v>
      </c>
      <c r="AA938" s="32">
        <f t="shared" si="174"/>
        <v>188</v>
      </c>
      <c r="AB938" t="str">
        <f>LOOKUP(Z938,'Info Sheet'!$L$2:$L$3,'Info Sheet'!$J$2:$J$3)</f>
        <v>Non-Rainy</v>
      </c>
      <c r="AC938">
        <f>IF(AB938='Info Sheet'!$J$3,'Info Sheet'!$M$3,'Info Sheet'!$M$2)</f>
        <v>1</v>
      </c>
      <c r="AD938">
        <f>ROUNDDOWN(IF((AA938*AC938)&gt;'Info Sheet'!$B$21,'Info Sheet'!$B$21,(AA938*AC938)),0)</f>
        <v>188</v>
      </c>
      <c r="AE938">
        <f t="shared" si="169"/>
        <v>4295.8</v>
      </c>
      <c r="AF938">
        <f t="shared" si="170"/>
        <v>3335.8</v>
      </c>
      <c r="AK938" s="44">
        <v>885</v>
      </c>
      <c r="AL938" s="51">
        <v>0.97087151000000005</v>
      </c>
      <c r="AM938" s="32">
        <f t="shared" si="175"/>
        <v>197</v>
      </c>
      <c r="AN938" t="str">
        <f>LOOKUP(AL938,'Info Sheet'!$L$2:$L$3,'Info Sheet'!$J$2:$J$3)</f>
        <v>Non-Rainy</v>
      </c>
      <c r="AO938">
        <f>IF(AN938='Info Sheet'!$J$3,'Info Sheet'!$M$3,'Info Sheet'!$M$2)</f>
        <v>1</v>
      </c>
      <c r="AP938">
        <f>ROUNDDOWN(IF((AM938*AO938)&gt;'Info Sheet'!$B$21,'Info Sheet'!$B$21,(AM938*AO938)),0)</f>
        <v>188</v>
      </c>
      <c r="AQ938">
        <f t="shared" si="171"/>
        <v>4295.8</v>
      </c>
      <c r="AR938">
        <f t="shared" si="172"/>
        <v>3335.8</v>
      </c>
    </row>
    <row r="939" spans="1:44">
      <c r="A939" s="44">
        <v>886</v>
      </c>
      <c r="B939" s="32">
        <v>0.33184577900653189</v>
      </c>
      <c r="C939" s="32">
        <f t="shared" si="173"/>
        <v>149</v>
      </c>
      <c r="D939" t="str">
        <f>LOOKUP(B939,'Info Sheet'!$L$2:$L$3,'Info Sheet'!$J$2:$J$3)</f>
        <v>Rainy, p</v>
      </c>
      <c r="E939">
        <f>IF(D939='Info Sheet'!$J$3,'Info Sheet'!$M$3,'Info Sheet'!$M$2)</f>
        <v>0.7</v>
      </c>
      <c r="F939">
        <f>ROUNDDOWN(IF((C939*E939)&gt;'Info Sheet'!$B$21,'Info Sheet'!$B$21,(C939*E939)),0)</f>
        <v>104</v>
      </c>
      <c r="G939">
        <f t="shared" si="176"/>
        <v>2376.4</v>
      </c>
      <c r="H939">
        <f t="shared" si="165"/>
        <v>1416.4</v>
      </c>
      <c r="M939" s="44">
        <v>886</v>
      </c>
      <c r="N939" s="32">
        <v>0.21067889692650543</v>
      </c>
      <c r="O939" s="32">
        <f t="shared" si="166"/>
        <v>157</v>
      </c>
      <c r="P939" t="str">
        <f>LOOKUP(N939,'Info Sheet'!$L$2:$L$3,'Info Sheet'!$J$2:$J$3)</f>
        <v>Rainy, p</v>
      </c>
      <c r="Q939">
        <f>IF(P939='Info Sheet'!$J$3,'Info Sheet'!$M$3,'Info Sheet'!$M$2)</f>
        <v>0.7</v>
      </c>
      <c r="R939">
        <f>ROUNDDOWN(IF((O939*Q939)&gt;'Info Sheet'!$B$21,'Info Sheet'!$B$21,(O939*Q939)),0)</f>
        <v>109</v>
      </c>
      <c r="S939">
        <f t="shared" si="167"/>
        <v>2490.65</v>
      </c>
      <c r="T939">
        <f t="shared" si="168"/>
        <v>1530.65</v>
      </c>
      <c r="Y939" s="44">
        <v>886</v>
      </c>
      <c r="Z939" s="32">
        <v>0.31797230237699903</v>
      </c>
      <c r="AA939" s="32">
        <f t="shared" si="174"/>
        <v>178</v>
      </c>
      <c r="AB939" t="str">
        <f>LOOKUP(Z939,'Info Sheet'!$L$2:$L$3,'Info Sheet'!$J$2:$J$3)</f>
        <v>Rainy, p</v>
      </c>
      <c r="AC939">
        <f>IF(AB939='Info Sheet'!$J$3,'Info Sheet'!$M$3,'Info Sheet'!$M$2)</f>
        <v>0.7</v>
      </c>
      <c r="AD939">
        <f>ROUNDDOWN(IF((AA939*AC939)&gt;'Info Sheet'!$B$21,'Info Sheet'!$B$21,(AA939*AC939)),0)</f>
        <v>124</v>
      </c>
      <c r="AE939">
        <f t="shared" si="169"/>
        <v>2833.4</v>
      </c>
      <c r="AF939">
        <f t="shared" si="170"/>
        <v>1873.4</v>
      </c>
      <c r="AK939" s="44">
        <v>886</v>
      </c>
      <c r="AL939" s="51">
        <v>0.30789041</v>
      </c>
      <c r="AM939" s="32">
        <f t="shared" si="175"/>
        <v>158</v>
      </c>
      <c r="AN939" t="str">
        <f>LOOKUP(AL939,'Info Sheet'!$L$2:$L$3,'Info Sheet'!$J$2:$J$3)</f>
        <v>Rainy, p</v>
      </c>
      <c r="AO939">
        <f>IF(AN939='Info Sheet'!$J$3,'Info Sheet'!$M$3,'Info Sheet'!$M$2)</f>
        <v>0.7</v>
      </c>
      <c r="AP939">
        <f>ROUNDDOWN(IF((AM939*AO939)&gt;'Info Sheet'!$B$21,'Info Sheet'!$B$21,(AM939*AO939)),0)</f>
        <v>110</v>
      </c>
      <c r="AQ939">
        <f t="shared" si="171"/>
        <v>2513.5</v>
      </c>
      <c r="AR939">
        <f t="shared" si="172"/>
        <v>1553.5</v>
      </c>
    </row>
    <row r="940" spans="1:44">
      <c r="A940" s="44">
        <v>887</v>
      </c>
      <c r="B940" s="32">
        <v>0.45583797617804556</v>
      </c>
      <c r="C940" s="32">
        <f t="shared" si="173"/>
        <v>154</v>
      </c>
      <c r="D940" t="str">
        <f>LOOKUP(B940,'Info Sheet'!$L$2:$L$3,'Info Sheet'!$J$2:$J$3)</f>
        <v>Non-Rainy</v>
      </c>
      <c r="E940">
        <f>IF(D940='Info Sheet'!$J$3,'Info Sheet'!$M$3,'Info Sheet'!$M$2)</f>
        <v>1</v>
      </c>
      <c r="F940">
        <f>ROUNDDOWN(IF((C940*E940)&gt;'Info Sheet'!$B$21,'Info Sheet'!$B$21,(C940*E940)),0)</f>
        <v>154</v>
      </c>
      <c r="G940">
        <f t="shared" si="176"/>
        <v>3518.9</v>
      </c>
      <c r="H940">
        <f t="shared" si="165"/>
        <v>2558.9</v>
      </c>
      <c r="M940" s="44">
        <v>887</v>
      </c>
      <c r="N940" s="32">
        <v>0.22281415960631001</v>
      </c>
      <c r="O940" s="32">
        <f t="shared" si="166"/>
        <v>158</v>
      </c>
      <c r="P940" t="str">
        <f>LOOKUP(N940,'Info Sheet'!$L$2:$L$3,'Info Sheet'!$J$2:$J$3)</f>
        <v>Rainy, p</v>
      </c>
      <c r="Q940">
        <f>IF(P940='Info Sheet'!$J$3,'Info Sheet'!$M$3,'Info Sheet'!$M$2)</f>
        <v>0.7</v>
      </c>
      <c r="R940">
        <f>ROUNDDOWN(IF((O940*Q940)&gt;'Info Sheet'!$B$21,'Info Sheet'!$B$21,(O940*Q940)),0)</f>
        <v>110</v>
      </c>
      <c r="S940">
        <f t="shared" si="167"/>
        <v>2513.5</v>
      </c>
      <c r="T940">
        <f t="shared" si="168"/>
        <v>1553.5</v>
      </c>
      <c r="Y940" s="44">
        <v>887</v>
      </c>
      <c r="Z940" s="32">
        <v>4.4983412364710929E-2</v>
      </c>
      <c r="AA940" s="32">
        <f t="shared" si="174"/>
        <v>156</v>
      </c>
      <c r="AB940" t="str">
        <f>LOOKUP(Z940,'Info Sheet'!$L$2:$L$3,'Info Sheet'!$J$2:$J$3)</f>
        <v>Rainy, p</v>
      </c>
      <c r="AC940">
        <f>IF(AB940='Info Sheet'!$J$3,'Info Sheet'!$M$3,'Info Sheet'!$M$2)</f>
        <v>0.7</v>
      </c>
      <c r="AD940">
        <f>ROUNDDOWN(IF((AA940*AC940)&gt;'Info Sheet'!$B$21,'Info Sheet'!$B$21,(AA940*AC940)),0)</f>
        <v>109</v>
      </c>
      <c r="AE940">
        <f t="shared" si="169"/>
        <v>2490.65</v>
      </c>
      <c r="AF940">
        <f t="shared" si="170"/>
        <v>1530.65</v>
      </c>
      <c r="AK940" s="44">
        <v>887</v>
      </c>
      <c r="AL940" s="51">
        <v>0.85817652</v>
      </c>
      <c r="AM940" s="32">
        <f t="shared" si="175"/>
        <v>184</v>
      </c>
      <c r="AN940" t="str">
        <f>LOOKUP(AL940,'Info Sheet'!$L$2:$L$3,'Info Sheet'!$J$2:$J$3)</f>
        <v>Non-Rainy</v>
      </c>
      <c r="AO940">
        <f>IF(AN940='Info Sheet'!$J$3,'Info Sheet'!$M$3,'Info Sheet'!$M$2)</f>
        <v>1</v>
      </c>
      <c r="AP940">
        <f>ROUNDDOWN(IF((AM940*AO940)&gt;'Info Sheet'!$B$21,'Info Sheet'!$B$21,(AM940*AO940)),0)</f>
        <v>184</v>
      </c>
      <c r="AQ940">
        <f t="shared" si="171"/>
        <v>4204.4000000000005</v>
      </c>
      <c r="AR940">
        <f t="shared" si="172"/>
        <v>3244.4000000000005</v>
      </c>
    </row>
    <row r="941" spans="1:44">
      <c r="A941" s="44">
        <v>888</v>
      </c>
      <c r="B941" s="32">
        <v>0.92875931127920996</v>
      </c>
      <c r="C941" s="32">
        <f t="shared" si="173"/>
        <v>179</v>
      </c>
      <c r="D941" t="str">
        <f>LOOKUP(B941,'Info Sheet'!$L$2:$L$3,'Info Sheet'!$J$2:$J$3)</f>
        <v>Non-Rainy</v>
      </c>
      <c r="E941">
        <f>IF(D941='Info Sheet'!$J$3,'Info Sheet'!$M$3,'Info Sheet'!$M$2)</f>
        <v>1</v>
      </c>
      <c r="F941">
        <f>ROUNDDOWN(IF((C941*E941)&gt;'Info Sheet'!$B$21,'Info Sheet'!$B$21,(C941*E941)),0)</f>
        <v>179</v>
      </c>
      <c r="G941">
        <f t="shared" si="176"/>
        <v>4090.15</v>
      </c>
      <c r="H941">
        <f t="shared" si="165"/>
        <v>3130.15</v>
      </c>
      <c r="M941" s="44">
        <v>888</v>
      </c>
      <c r="N941" s="32">
        <v>0.81332262616421691</v>
      </c>
      <c r="O941" s="32">
        <f t="shared" si="166"/>
        <v>185</v>
      </c>
      <c r="P941" t="str">
        <f>LOOKUP(N941,'Info Sheet'!$L$2:$L$3,'Info Sheet'!$J$2:$J$3)</f>
        <v>Non-Rainy</v>
      </c>
      <c r="Q941">
        <f>IF(P941='Info Sheet'!$J$3,'Info Sheet'!$M$3,'Info Sheet'!$M$2)</f>
        <v>1</v>
      </c>
      <c r="R941">
        <f>ROUNDDOWN(IF((O941*Q941)&gt;'Info Sheet'!$B$21,'Info Sheet'!$B$21,(O941*Q941)),0)</f>
        <v>185</v>
      </c>
      <c r="S941">
        <f t="shared" si="167"/>
        <v>4227.25</v>
      </c>
      <c r="T941">
        <f t="shared" si="168"/>
        <v>3267.25</v>
      </c>
      <c r="Y941" s="44">
        <v>888</v>
      </c>
      <c r="Z941" s="32">
        <v>0.24097754643010305</v>
      </c>
      <c r="AA941" s="32">
        <f t="shared" si="174"/>
        <v>173</v>
      </c>
      <c r="AB941" t="str">
        <f>LOOKUP(Z941,'Info Sheet'!$L$2:$L$3,'Info Sheet'!$J$2:$J$3)</f>
        <v>Rainy, p</v>
      </c>
      <c r="AC941">
        <f>IF(AB941='Info Sheet'!$J$3,'Info Sheet'!$M$3,'Info Sheet'!$M$2)</f>
        <v>0.7</v>
      </c>
      <c r="AD941">
        <f>ROUNDDOWN(IF((AA941*AC941)&gt;'Info Sheet'!$B$21,'Info Sheet'!$B$21,(AA941*AC941)),0)</f>
        <v>121</v>
      </c>
      <c r="AE941">
        <f t="shared" si="169"/>
        <v>2764.8500000000004</v>
      </c>
      <c r="AF941">
        <f t="shared" si="170"/>
        <v>1804.8500000000004</v>
      </c>
      <c r="AK941" s="44">
        <v>888</v>
      </c>
      <c r="AL941" s="51">
        <v>0.31961051000000001</v>
      </c>
      <c r="AM941" s="32">
        <f t="shared" si="175"/>
        <v>158</v>
      </c>
      <c r="AN941" t="str">
        <f>LOOKUP(AL941,'Info Sheet'!$L$2:$L$3,'Info Sheet'!$J$2:$J$3)</f>
        <v>Rainy, p</v>
      </c>
      <c r="AO941">
        <f>IF(AN941='Info Sheet'!$J$3,'Info Sheet'!$M$3,'Info Sheet'!$M$2)</f>
        <v>0.7</v>
      </c>
      <c r="AP941">
        <f>ROUNDDOWN(IF((AM941*AO941)&gt;'Info Sheet'!$B$21,'Info Sheet'!$B$21,(AM941*AO941)),0)</f>
        <v>110</v>
      </c>
      <c r="AQ941">
        <f t="shared" si="171"/>
        <v>2513.5</v>
      </c>
      <c r="AR941">
        <f t="shared" si="172"/>
        <v>1553.5</v>
      </c>
    </row>
    <row r="942" spans="1:44">
      <c r="A942" s="44">
        <v>889</v>
      </c>
      <c r="B942" s="32">
        <v>0.11533835002092996</v>
      </c>
      <c r="C942" s="32">
        <f t="shared" si="173"/>
        <v>136</v>
      </c>
      <c r="D942" t="str">
        <f>LOOKUP(B942,'Info Sheet'!$L$2:$L$3,'Info Sheet'!$J$2:$J$3)</f>
        <v>Rainy, p</v>
      </c>
      <c r="E942">
        <f>IF(D942='Info Sheet'!$J$3,'Info Sheet'!$M$3,'Info Sheet'!$M$2)</f>
        <v>0.7</v>
      </c>
      <c r="F942">
        <f>ROUNDDOWN(IF((C942*E942)&gt;'Info Sheet'!$B$21,'Info Sheet'!$B$21,(C942*E942)),0)</f>
        <v>95</v>
      </c>
      <c r="G942">
        <f t="shared" si="176"/>
        <v>2170.75</v>
      </c>
      <c r="H942">
        <f t="shared" si="165"/>
        <v>1210.75</v>
      </c>
      <c r="M942" s="44">
        <v>889</v>
      </c>
      <c r="N942" s="32">
        <v>0.13593985343432735</v>
      </c>
      <c r="O942" s="32">
        <f t="shared" si="166"/>
        <v>152</v>
      </c>
      <c r="P942" t="str">
        <f>LOOKUP(N942,'Info Sheet'!$L$2:$L$3,'Info Sheet'!$J$2:$J$3)</f>
        <v>Rainy, p</v>
      </c>
      <c r="Q942">
        <f>IF(P942='Info Sheet'!$J$3,'Info Sheet'!$M$3,'Info Sheet'!$M$2)</f>
        <v>0.7</v>
      </c>
      <c r="R942">
        <f>ROUNDDOWN(IF((O942*Q942)&gt;'Info Sheet'!$B$21,'Info Sheet'!$B$21,(O942*Q942)),0)</f>
        <v>106</v>
      </c>
      <c r="S942">
        <f t="shared" si="167"/>
        <v>2422.1000000000004</v>
      </c>
      <c r="T942">
        <f t="shared" si="168"/>
        <v>1462.1000000000004</v>
      </c>
      <c r="Y942" s="44">
        <v>889</v>
      </c>
      <c r="Z942" s="32">
        <v>0.48051631281794993</v>
      </c>
      <c r="AA942" s="32">
        <f t="shared" si="174"/>
        <v>185</v>
      </c>
      <c r="AB942" t="str">
        <f>LOOKUP(Z942,'Info Sheet'!$L$2:$L$3,'Info Sheet'!$J$2:$J$3)</f>
        <v>Non-Rainy</v>
      </c>
      <c r="AC942">
        <f>IF(AB942='Info Sheet'!$J$3,'Info Sheet'!$M$3,'Info Sheet'!$M$2)</f>
        <v>1</v>
      </c>
      <c r="AD942">
        <f>ROUNDDOWN(IF((AA942*AC942)&gt;'Info Sheet'!$B$21,'Info Sheet'!$B$21,(AA942*AC942)),0)</f>
        <v>185</v>
      </c>
      <c r="AE942">
        <f t="shared" si="169"/>
        <v>4227.25</v>
      </c>
      <c r="AF942">
        <f t="shared" si="170"/>
        <v>3267.25</v>
      </c>
      <c r="AK942" s="44">
        <v>889</v>
      </c>
      <c r="AL942" s="51">
        <v>4.1821499999999999E-3</v>
      </c>
      <c r="AM942" s="32">
        <f t="shared" si="175"/>
        <v>122</v>
      </c>
      <c r="AN942" t="str">
        <f>LOOKUP(AL942,'Info Sheet'!$L$2:$L$3,'Info Sheet'!$J$2:$J$3)</f>
        <v>Rainy, p</v>
      </c>
      <c r="AO942">
        <f>IF(AN942='Info Sheet'!$J$3,'Info Sheet'!$M$3,'Info Sheet'!$M$2)</f>
        <v>0.7</v>
      </c>
      <c r="AP942">
        <f>ROUNDDOWN(IF((AM942*AO942)&gt;'Info Sheet'!$B$21,'Info Sheet'!$B$21,(AM942*AO942)),0)</f>
        <v>85</v>
      </c>
      <c r="AQ942">
        <f t="shared" si="171"/>
        <v>1942.2500000000002</v>
      </c>
      <c r="AR942">
        <f t="shared" si="172"/>
        <v>982.25000000000023</v>
      </c>
    </row>
    <row r="943" spans="1:44">
      <c r="A943" s="44">
        <v>890</v>
      </c>
      <c r="B943" s="32">
        <v>0.20428220853245371</v>
      </c>
      <c r="C943" s="32">
        <f t="shared" si="173"/>
        <v>142</v>
      </c>
      <c r="D943" t="str">
        <f>LOOKUP(B943,'Info Sheet'!$L$2:$L$3,'Info Sheet'!$J$2:$J$3)</f>
        <v>Rainy, p</v>
      </c>
      <c r="E943">
        <f>IF(D943='Info Sheet'!$J$3,'Info Sheet'!$M$3,'Info Sheet'!$M$2)</f>
        <v>0.7</v>
      </c>
      <c r="F943">
        <f>ROUNDDOWN(IF((C943*E943)&gt;'Info Sheet'!$B$21,'Info Sheet'!$B$21,(C943*E943)),0)</f>
        <v>99</v>
      </c>
      <c r="G943">
        <f t="shared" si="176"/>
        <v>2262.15</v>
      </c>
      <c r="H943">
        <f t="shared" si="165"/>
        <v>1302.1500000000001</v>
      </c>
      <c r="M943" s="44">
        <v>890</v>
      </c>
      <c r="N943" s="32">
        <v>0.73712398599746831</v>
      </c>
      <c r="O943" s="32">
        <f t="shared" si="166"/>
        <v>181</v>
      </c>
      <c r="P943" t="str">
        <f>LOOKUP(N943,'Info Sheet'!$L$2:$L$3,'Info Sheet'!$J$2:$J$3)</f>
        <v>Non-Rainy</v>
      </c>
      <c r="Q943">
        <f>IF(P943='Info Sheet'!$J$3,'Info Sheet'!$M$3,'Info Sheet'!$M$2)</f>
        <v>1</v>
      </c>
      <c r="R943">
        <f>ROUNDDOWN(IF((O943*Q943)&gt;'Info Sheet'!$B$21,'Info Sheet'!$B$21,(O943*Q943)),0)</f>
        <v>181</v>
      </c>
      <c r="S943">
        <f t="shared" si="167"/>
        <v>4135.8500000000004</v>
      </c>
      <c r="T943">
        <f t="shared" si="168"/>
        <v>3175.8500000000004</v>
      </c>
      <c r="Y943" s="44">
        <v>890</v>
      </c>
      <c r="Z943" s="32">
        <v>0.86113614829857921</v>
      </c>
      <c r="AA943" s="32">
        <f t="shared" si="174"/>
        <v>205</v>
      </c>
      <c r="AB943" t="str">
        <f>LOOKUP(Z943,'Info Sheet'!$L$2:$L$3,'Info Sheet'!$J$2:$J$3)</f>
        <v>Non-Rainy</v>
      </c>
      <c r="AC943">
        <f>IF(AB943='Info Sheet'!$J$3,'Info Sheet'!$M$3,'Info Sheet'!$M$2)</f>
        <v>1</v>
      </c>
      <c r="AD943">
        <f>ROUNDDOWN(IF((AA943*AC943)&gt;'Info Sheet'!$B$21,'Info Sheet'!$B$21,(AA943*AC943)),0)</f>
        <v>188</v>
      </c>
      <c r="AE943">
        <f t="shared" si="169"/>
        <v>4295.8</v>
      </c>
      <c r="AF943">
        <f t="shared" si="170"/>
        <v>3335.8</v>
      </c>
      <c r="AK943" s="44">
        <v>890</v>
      </c>
      <c r="AL943" s="51">
        <v>0.24507292</v>
      </c>
      <c r="AM943" s="32">
        <f t="shared" si="175"/>
        <v>155</v>
      </c>
      <c r="AN943" t="str">
        <f>LOOKUP(AL943,'Info Sheet'!$L$2:$L$3,'Info Sheet'!$J$2:$J$3)</f>
        <v>Rainy, p</v>
      </c>
      <c r="AO943">
        <f>IF(AN943='Info Sheet'!$J$3,'Info Sheet'!$M$3,'Info Sheet'!$M$2)</f>
        <v>0.7</v>
      </c>
      <c r="AP943">
        <f>ROUNDDOWN(IF((AM943*AO943)&gt;'Info Sheet'!$B$21,'Info Sheet'!$B$21,(AM943*AO943)),0)</f>
        <v>108</v>
      </c>
      <c r="AQ943">
        <f t="shared" si="171"/>
        <v>2467.8000000000002</v>
      </c>
      <c r="AR943">
        <f t="shared" si="172"/>
        <v>1507.8000000000002</v>
      </c>
    </row>
    <row r="944" spans="1:44">
      <c r="A944" s="44">
        <v>891</v>
      </c>
      <c r="B944" s="32">
        <v>0.27797545247550048</v>
      </c>
      <c r="C944" s="32">
        <f t="shared" si="173"/>
        <v>146</v>
      </c>
      <c r="D944" t="str">
        <f>LOOKUP(B944,'Info Sheet'!$L$2:$L$3,'Info Sheet'!$J$2:$J$3)</f>
        <v>Rainy, p</v>
      </c>
      <c r="E944">
        <f>IF(D944='Info Sheet'!$J$3,'Info Sheet'!$M$3,'Info Sheet'!$M$2)</f>
        <v>0.7</v>
      </c>
      <c r="F944">
        <f>ROUNDDOWN(IF((C944*E944)&gt;'Info Sheet'!$B$21,'Info Sheet'!$B$21,(C944*E944)),0)</f>
        <v>102</v>
      </c>
      <c r="G944">
        <f t="shared" si="176"/>
        <v>2330.7000000000003</v>
      </c>
      <c r="H944">
        <f t="shared" si="165"/>
        <v>1370.7000000000003</v>
      </c>
      <c r="M944" s="44">
        <v>891</v>
      </c>
      <c r="N944" s="32">
        <v>0.87829081857171876</v>
      </c>
      <c r="O944" s="32">
        <f t="shared" si="166"/>
        <v>190</v>
      </c>
      <c r="P944" t="str">
        <f>LOOKUP(N944,'Info Sheet'!$L$2:$L$3,'Info Sheet'!$J$2:$J$3)</f>
        <v>Non-Rainy</v>
      </c>
      <c r="Q944">
        <f>IF(P944='Info Sheet'!$J$3,'Info Sheet'!$M$3,'Info Sheet'!$M$2)</f>
        <v>1</v>
      </c>
      <c r="R944">
        <f>ROUNDDOWN(IF((O944*Q944)&gt;'Info Sheet'!$B$21,'Info Sheet'!$B$21,(O944*Q944)),0)</f>
        <v>188</v>
      </c>
      <c r="S944">
        <f t="shared" si="167"/>
        <v>4295.8</v>
      </c>
      <c r="T944">
        <f t="shared" si="168"/>
        <v>3335.8</v>
      </c>
      <c r="Y944" s="44">
        <v>891</v>
      </c>
      <c r="Z944" s="32">
        <v>0.65171236732305082</v>
      </c>
      <c r="AA944" s="32">
        <f t="shared" si="174"/>
        <v>193</v>
      </c>
      <c r="AB944" t="str">
        <f>LOOKUP(Z944,'Info Sheet'!$L$2:$L$3,'Info Sheet'!$J$2:$J$3)</f>
        <v>Non-Rainy</v>
      </c>
      <c r="AC944">
        <f>IF(AB944='Info Sheet'!$J$3,'Info Sheet'!$M$3,'Info Sheet'!$M$2)</f>
        <v>1</v>
      </c>
      <c r="AD944">
        <f>ROUNDDOWN(IF((AA944*AC944)&gt;'Info Sheet'!$B$21,'Info Sheet'!$B$21,(AA944*AC944)),0)</f>
        <v>188</v>
      </c>
      <c r="AE944">
        <f t="shared" si="169"/>
        <v>4295.8</v>
      </c>
      <c r="AF944">
        <f t="shared" si="170"/>
        <v>3335.8</v>
      </c>
      <c r="AK944" s="44">
        <v>891</v>
      </c>
      <c r="AL944" s="51">
        <v>0.68416352000000002</v>
      </c>
      <c r="AM944" s="32">
        <f t="shared" si="175"/>
        <v>174</v>
      </c>
      <c r="AN944" t="str">
        <f>LOOKUP(AL944,'Info Sheet'!$L$2:$L$3,'Info Sheet'!$J$2:$J$3)</f>
        <v>Non-Rainy</v>
      </c>
      <c r="AO944">
        <f>IF(AN944='Info Sheet'!$J$3,'Info Sheet'!$M$3,'Info Sheet'!$M$2)</f>
        <v>1</v>
      </c>
      <c r="AP944">
        <f>ROUNDDOWN(IF((AM944*AO944)&gt;'Info Sheet'!$B$21,'Info Sheet'!$B$21,(AM944*AO944)),0)</f>
        <v>174</v>
      </c>
      <c r="AQ944">
        <f t="shared" si="171"/>
        <v>3975.9</v>
      </c>
      <c r="AR944">
        <f t="shared" si="172"/>
        <v>3015.9</v>
      </c>
    </row>
    <row r="945" spans="1:44">
      <c r="A945" s="44">
        <v>892</v>
      </c>
      <c r="B945" s="32">
        <v>0.75027344256340134</v>
      </c>
      <c r="C945" s="32">
        <f t="shared" si="173"/>
        <v>166</v>
      </c>
      <c r="D945" t="str">
        <f>LOOKUP(B945,'Info Sheet'!$L$2:$L$3,'Info Sheet'!$J$2:$J$3)</f>
        <v>Non-Rainy</v>
      </c>
      <c r="E945">
        <f>IF(D945='Info Sheet'!$J$3,'Info Sheet'!$M$3,'Info Sheet'!$M$2)</f>
        <v>1</v>
      </c>
      <c r="F945">
        <f>ROUNDDOWN(IF((C945*E945)&gt;'Info Sheet'!$B$21,'Info Sheet'!$B$21,(C945*E945)),0)</f>
        <v>166</v>
      </c>
      <c r="G945">
        <f t="shared" si="176"/>
        <v>3793.1000000000004</v>
      </c>
      <c r="H945">
        <f t="shared" si="165"/>
        <v>2833.1000000000004</v>
      </c>
      <c r="M945" s="44">
        <v>892</v>
      </c>
      <c r="N945" s="32">
        <v>0.26020228776935372</v>
      </c>
      <c r="O945" s="32">
        <f t="shared" si="166"/>
        <v>160</v>
      </c>
      <c r="P945" t="str">
        <f>LOOKUP(N945,'Info Sheet'!$L$2:$L$3,'Info Sheet'!$J$2:$J$3)</f>
        <v>Rainy, p</v>
      </c>
      <c r="Q945">
        <f>IF(P945='Info Sheet'!$J$3,'Info Sheet'!$M$3,'Info Sheet'!$M$2)</f>
        <v>0.7</v>
      </c>
      <c r="R945">
        <f>ROUNDDOWN(IF((O945*Q945)&gt;'Info Sheet'!$B$21,'Info Sheet'!$B$21,(O945*Q945)),0)</f>
        <v>112</v>
      </c>
      <c r="S945">
        <f t="shared" si="167"/>
        <v>2559.2000000000003</v>
      </c>
      <c r="T945">
        <f t="shared" si="168"/>
        <v>1599.2000000000003</v>
      </c>
      <c r="Y945" s="44">
        <v>892</v>
      </c>
      <c r="Z945" s="32">
        <v>6.2405746687879238E-2</v>
      </c>
      <c r="AA945" s="32">
        <f t="shared" si="174"/>
        <v>159</v>
      </c>
      <c r="AB945" t="str">
        <f>LOOKUP(Z945,'Info Sheet'!$L$2:$L$3,'Info Sheet'!$J$2:$J$3)</f>
        <v>Rainy, p</v>
      </c>
      <c r="AC945">
        <f>IF(AB945='Info Sheet'!$J$3,'Info Sheet'!$M$3,'Info Sheet'!$M$2)</f>
        <v>0.7</v>
      </c>
      <c r="AD945">
        <f>ROUNDDOWN(IF((AA945*AC945)&gt;'Info Sheet'!$B$21,'Info Sheet'!$B$21,(AA945*AC945)),0)</f>
        <v>111</v>
      </c>
      <c r="AE945">
        <f t="shared" si="169"/>
        <v>2536.3500000000004</v>
      </c>
      <c r="AF945">
        <f t="shared" si="170"/>
        <v>1576.3500000000004</v>
      </c>
      <c r="AK945" s="44">
        <v>892</v>
      </c>
      <c r="AL945" s="51">
        <v>6.1719969999999999E-2</v>
      </c>
      <c r="AM945" s="32">
        <f t="shared" si="175"/>
        <v>140</v>
      </c>
      <c r="AN945" t="str">
        <f>LOOKUP(AL945,'Info Sheet'!$L$2:$L$3,'Info Sheet'!$J$2:$J$3)</f>
        <v>Rainy, p</v>
      </c>
      <c r="AO945">
        <f>IF(AN945='Info Sheet'!$J$3,'Info Sheet'!$M$3,'Info Sheet'!$M$2)</f>
        <v>0.7</v>
      </c>
      <c r="AP945">
        <f>ROUNDDOWN(IF((AM945*AO945)&gt;'Info Sheet'!$B$21,'Info Sheet'!$B$21,(AM945*AO945)),0)</f>
        <v>98</v>
      </c>
      <c r="AQ945">
        <f t="shared" si="171"/>
        <v>2239.3000000000002</v>
      </c>
      <c r="AR945">
        <f t="shared" si="172"/>
        <v>1279.3000000000002</v>
      </c>
    </row>
    <row r="946" spans="1:44">
      <c r="A946" s="44">
        <v>893</v>
      </c>
      <c r="B946" s="32">
        <v>0.46070557045331584</v>
      </c>
      <c r="C946" s="32">
        <f t="shared" si="173"/>
        <v>154</v>
      </c>
      <c r="D946" t="str">
        <f>LOOKUP(B946,'Info Sheet'!$L$2:$L$3,'Info Sheet'!$J$2:$J$3)</f>
        <v>Non-Rainy</v>
      </c>
      <c r="E946">
        <f>IF(D946='Info Sheet'!$J$3,'Info Sheet'!$M$3,'Info Sheet'!$M$2)</f>
        <v>1</v>
      </c>
      <c r="F946">
        <f>ROUNDDOWN(IF((C946*E946)&gt;'Info Sheet'!$B$21,'Info Sheet'!$B$21,(C946*E946)),0)</f>
        <v>154</v>
      </c>
      <c r="G946">
        <f t="shared" si="176"/>
        <v>3518.9</v>
      </c>
      <c r="H946">
        <f t="shared" si="165"/>
        <v>2558.9</v>
      </c>
      <c r="M946" s="44">
        <v>893</v>
      </c>
      <c r="N946" s="32">
        <v>3.209003958650003E-2</v>
      </c>
      <c r="O946" s="32">
        <f t="shared" si="166"/>
        <v>140</v>
      </c>
      <c r="P946" t="str">
        <f>LOOKUP(N946,'Info Sheet'!$L$2:$L$3,'Info Sheet'!$J$2:$J$3)</f>
        <v>Rainy, p</v>
      </c>
      <c r="Q946">
        <f>IF(P946='Info Sheet'!$J$3,'Info Sheet'!$M$3,'Info Sheet'!$M$2)</f>
        <v>0.7</v>
      </c>
      <c r="R946">
        <f>ROUNDDOWN(IF((O946*Q946)&gt;'Info Sheet'!$B$21,'Info Sheet'!$B$21,(O946*Q946)),0)</f>
        <v>98</v>
      </c>
      <c r="S946">
        <f t="shared" si="167"/>
        <v>2239.3000000000002</v>
      </c>
      <c r="T946">
        <f t="shared" si="168"/>
        <v>1279.3000000000002</v>
      </c>
      <c r="Y946" s="44">
        <v>893</v>
      </c>
      <c r="Z946" s="32">
        <v>0.92604362620928615</v>
      </c>
      <c r="AA946" s="32">
        <f t="shared" si="174"/>
        <v>212</v>
      </c>
      <c r="AB946" t="str">
        <f>LOOKUP(Z946,'Info Sheet'!$L$2:$L$3,'Info Sheet'!$J$2:$J$3)</f>
        <v>Non-Rainy</v>
      </c>
      <c r="AC946">
        <f>IF(AB946='Info Sheet'!$J$3,'Info Sheet'!$M$3,'Info Sheet'!$M$2)</f>
        <v>1</v>
      </c>
      <c r="AD946">
        <f>ROUNDDOWN(IF((AA946*AC946)&gt;'Info Sheet'!$B$21,'Info Sheet'!$B$21,(AA946*AC946)),0)</f>
        <v>188</v>
      </c>
      <c r="AE946">
        <f t="shared" si="169"/>
        <v>4295.8</v>
      </c>
      <c r="AF946">
        <f t="shared" si="170"/>
        <v>3335.8</v>
      </c>
      <c r="AK946" s="44">
        <v>893</v>
      </c>
      <c r="AL946" s="51">
        <v>0.50973778000000003</v>
      </c>
      <c r="AM946" s="32">
        <f t="shared" si="175"/>
        <v>166</v>
      </c>
      <c r="AN946" t="str">
        <f>LOOKUP(AL946,'Info Sheet'!$L$2:$L$3,'Info Sheet'!$J$2:$J$3)</f>
        <v>Non-Rainy</v>
      </c>
      <c r="AO946">
        <f>IF(AN946='Info Sheet'!$J$3,'Info Sheet'!$M$3,'Info Sheet'!$M$2)</f>
        <v>1</v>
      </c>
      <c r="AP946">
        <f>ROUNDDOWN(IF((AM946*AO946)&gt;'Info Sheet'!$B$21,'Info Sheet'!$B$21,(AM946*AO946)),0)</f>
        <v>166</v>
      </c>
      <c r="AQ946">
        <f t="shared" si="171"/>
        <v>3793.1000000000004</v>
      </c>
      <c r="AR946">
        <f t="shared" si="172"/>
        <v>2833.1000000000004</v>
      </c>
    </row>
    <row r="947" spans="1:44">
      <c r="A947" s="44">
        <v>894</v>
      </c>
      <c r="B947" s="32">
        <v>0.55519474767525701</v>
      </c>
      <c r="C947" s="32">
        <f t="shared" si="173"/>
        <v>158</v>
      </c>
      <c r="D947" t="str">
        <f>LOOKUP(B947,'Info Sheet'!$L$2:$L$3,'Info Sheet'!$J$2:$J$3)</f>
        <v>Non-Rainy</v>
      </c>
      <c r="E947">
        <f>IF(D947='Info Sheet'!$J$3,'Info Sheet'!$M$3,'Info Sheet'!$M$2)</f>
        <v>1</v>
      </c>
      <c r="F947">
        <f>ROUNDDOWN(IF((C947*E947)&gt;'Info Sheet'!$B$21,'Info Sheet'!$B$21,(C947*E947)),0)</f>
        <v>158</v>
      </c>
      <c r="G947">
        <f t="shared" si="176"/>
        <v>3610.3</v>
      </c>
      <c r="H947">
        <f t="shared" si="165"/>
        <v>2650.3</v>
      </c>
      <c r="M947" s="44">
        <v>894</v>
      </c>
      <c r="N947" s="32">
        <v>0.66799525184827946</v>
      </c>
      <c r="O947" s="32">
        <f t="shared" si="166"/>
        <v>178</v>
      </c>
      <c r="P947" t="str">
        <f>LOOKUP(N947,'Info Sheet'!$L$2:$L$3,'Info Sheet'!$J$2:$J$3)</f>
        <v>Non-Rainy</v>
      </c>
      <c r="Q947">
        <f>IF(P947='Info Sheet'!$J$3,'Info Sheet'!$M$3,'Info Sheet'!$M$2)</f>
        <v>1</v>
      </c>
      <c r="R947">
        <f>ROUNDDOWN(IF((O947*Q947)&gt;'Info Sheet'!$B$21,'Info Sheet'!$B$21,(O947*Q947)),0)</f>
        <v>178</v>
      </c>
      <c r="S947">
        <f t="shared" si="167"/>
        <v>4067.3</v>
      </c>
      <c r="T947">
        <f t="shared" si="168"/>
        <v>3107.3</v>
      </c>
      <c r="Y947" s="44">
        <v>894</v>
      </c>
      <c r="Z947" s="32">
        <v>0.53144926521523417</v>
      </c>
      <c r="AA947" s="32">
        <f t="shared" si="174"/>
        <v>187</v>
      </c>
      <c r="AB947" t="str">
        <f>LOOKUP(Z947,'Info Sheet'!$L$2:$L$3,'Info Sheet'!$J$2:$J$3)</f>
        <v>Non-Rainy</v>
      </c>
      <c r="AC947">
        <f>IF(AB947='Info Sheet'!$J$3,'Info Sheet'!$M$3,'Info Sheet'!$M$2)</f>
        <v>1</v>
      </c>
      <c r="AD947">
        <f>ROUNDDOWN(IF((AA947*AC947)&gt;'Info Sheet'!$B$21,'Info Sheet'!$B$21,(AA947*AC947)),0)</f>
        <v>187</v>
      </c>
      <c r="AE947">
        <f t="shared" si="169"/>
        <v>4272.95</v>
      </c>
      <c r="AF947">
        <f t="shared" si="170"/>
        <v>3312.95</v>
      </c>
      <c r="AK947" s="44">
        <v>894</v>
      </c>
      <c r="AL947" s="51">
        <v>0.22872131000000001</v>
      </c>
      <c r="AM947" s="32">
        <f t="shared" si="175"/>
        <v>154</v>
      </c>
      <c r="AN947" t="str">
        <f>LOOKUP(AL947,'Info Sheet'!$L$2:$L$3,'Info Sheet'!$J$2:$J$3)</f>
        <v>Rainy, p</v>
      </c>
      <c r="AO947">
        <f>IF(AN947='Info Sheet'!$J$3,'Info Sheet'!$M$3,'Info Sheet'!$M$2)</f>
        <v>0.7</v>
      </c>
      <c r="AP947">
        <f>ROUNDDOWN(IF((AM947*AO947)&gt;'Info Sheet'!$B$21,'Info Sheet'!$B$21,(AM947*AO947)),0)</f>
        <v>107</v>
      </c>
      <c r="AQ947">
        <f t="shared" si="171"/>
        <v>2444.9500000000003</v>
      </c>
      <c r="AR947">
        <f t="shared" si="172"/>
        <v>1484.9500000000003</v>
      </c>
    </row>
    <row r="948" spans="1:44">
      <c r="A948" s="44">
        <v>895</v>
      </c>
      <c r="B948" s="32">
        <v>0.78761135595513698</v>
      </c>
      <c r="C948" s="32">
        <f t="shared" si="173"/>
        <v>168</v>
      </c>
      <c r="D948" t="str">
        <f>LOOKUP(B948,'Info Sheet'!$L$2:$L$3,'Info Sheet'!$J$2:$J$3)</f>
        <v>Non-Rainy</v>
      </c>
      <c r="E948">
        <f>IF(D948='Info Sheet'!$J$3,'Info Sheet'!$M$3,'Info Sheet'!$M$2)</f>
        <v>1</v>
      </c>
      <c r="F948">
        <f>ROUNDDOWN(IF((C948*E948)&gt;'Info Sheet'!$B$21,'Info Sheet'!$B$21,(C948*E948)),0)</f>
        <v>168</v>
      </c>
      <c r="G948">
        <f t="shared" si="176"/>
        <v>3838.8</v>
      </c>
      <c r="H948">
        <f t="shared" si="165"/>
        <v>2878.8</v>
      </c>
      <c r="M948" s="44">
        <v>895</v>
      </c>
      <c r="N948" s="32">
        <v>0.69558035817274355</v>
      </c>
      <c r="O948" s="32">
        <f t="shared" si="166"/>
        <v>179</v>
      </c>
      <c r="P948" t="str">
        <f>LOOKUP(N948,'Info Sheet'!$L$2:$L$3,'Info Sheet'!$J$2:$J$3)</f>
        <v>Non-Rainy</v>
      </c>
      <c r="Q948">
        <f>IF(P948='Info Sheet'!$J$3,'Info Sheet'!$M$3,'Info Sheet'!$M$2)</f>
        <v>1</v>
      </c>
      <c r="R948">
        <f>ROUNDDOWN(IF((O948*Q948)&gt;'Info Sheet'!$B$21,'Info Sheet'!$B$21,(O948*Q948)),0)</f>
        <v>179</v>
      </c>
      <c r="S948">
        <f t="shared" si="167"/>
        <v>4090.15</v>
      </c>
      <c r="T948">
        <f t="shared" si="168"/>
        <v>3130.15</v>
      </c>
      <c r="Y948" s="44">
        <v>895</v>
      </c>
      <c r="Z948" s="32">
        <v>0.62550487530078869</v>
      </c>
      <c r="AA948" s="32">
        <f t="shared" si="174"/>
        <v>192</v>
      </c>
      <c r="AB948" t="str">
        <f>LOOKUP(Z948,'Info Sheet'!$L$2:$L$3,'Info Sheet'!$J$2:$J$3)</f>
        <v>Non-Rainy</v>
      </c>
      <c r="AC948">
        <f>IF(AB948='Info Sheet'!$J$3,'Info Sheet'!$M$3,'Info Sheet'!$M$2)</f>
        <v>1</v>
      </c>
      <c r="AD948">
        <f>ROUNDDOWN(IF((AA948*AC948)&gt;'Info Sheet'!$B$21,'Info Sheet'!$B$21,(AA948*AC948)),0)</f>
        <v>188</v>
      </c>
      <c r="AE948">
        <f t="shared" si="169"/>
        <v>4295.8</v>
      </c>
      <c r="AF948">
        <f t="shared" si="170"/>
        <v>3335.8</v>
      </c>
      <c r="AK948" s="44">
        <v>895</v>
      </c>
      <c r="AL948" s="51">
        <v>0.24025566000000001</v>
      </c>
      <c r="AM948" s="32">
        <f t="shared" si="175"/>
        <v>154</v>
      </c>
      <c r="AN948" t="str">
        <f>LOOKUP(AL948,'Info Sheet'!$L$2:$L$3,'Info Sheet'!$J$2:$J$3)</f>
        <v>Rainy, p</v>
      </c>
      <c r="AO948">
        <f>IF(AN948='Info Sheet'!$J$3,'Info Sheet'!$M$3,'Info Sheet'!$M$2)</f>
        <v>0.7</v>
      </c>
      <c r="AP948">
        <f>ROUNDDOWN(IF((AM948*AO948)&gt;'Info Sheet'!$B$21,'Info Sheet'!$B$21,(AM948*AO948)),0)</f>
        <v>107</v>
      </c>
      <c r="AQ948">
        <f t="shared" si="171"/>
        <v>2444.9500000000003</v>
      </c>
      <c r="AR948">
        <f t="shared" si="172"/>
        <v>1484.9500000000003</v>
      </c>
    </row>
    <row r="949" spans="1:44">
      <c r="A949" s="44">
        <v>896</v>
      </c>
      <c r="B949" s="32">
        <v>0.20775577094659414</v>
      </c>
      <c r="C949" s="32">
        <f t="shared" si="173"/>
        <v>142</v>
      </c>
      <c r="D949" t="str">
        <f>LOOKUP(B949,'Info Sheet'!$L$2:$L$3,'Info Sheet'!$J$2:$J$3)</f>
        <v>Rainy, p</v>
      </c>
      <c r="E949">
        <f>IF(D949='Info Sheet'!$J$3,'Info Sheet'!$M$3,'Info Sheet'!$M$2)</f>
        <v>0.7</v>
      </c>
      <c r="F949">
        <f>ROUNDDOWN(IF((C949*E949)&gt;'Info Sheet'!$B$21,'Info Sheet'!$B$21,(C949*E949)),0)</f>
        <v>99</v>
      </c>
      <c r="G949">
        <f t="shared" si="176"/>
        <v>2262.15</v>
      </c>
      <c r="H949">
        <f t="shared" si="165"/>
        <v>1302.1500000000001</v>
      </c>
      <c r="M949" s="44">
        <v>896</v>
      </c>
      <c r="N949" s="32">
        <v>0.4799387182367808</v>
      </c>
      <c r="O949" s="32">
        <f t="shared" si="166"/>
        <v>170</v>
      </c>
      <c r="P949" t="str">
        <f>LOOKUP(N949,'Info Sheet'!$L$2:$L$3,'Info Sheet'!$J$2:$J$3)</f>
        <v>Non-Rainy</v>
      </c>
      <c r="Q949">
        <f>IF(P949='Info Sheet'!$J$3,'Info Sheet'!$M$3,'Info Sheet'!$M$2)</f>
        <v>1</v>
      </c>
      <c r="R949">
        <f>ROUNDDOWN(IF((O949*Q949)&gt;'Info Sheet'!$B$21,'Info Sheet'!$B$21,(O949*Q949)),0)</f>
        <v>170</v>
      </c>
      <c r="S949">
        <f t="shared" si="167"/>
        <v>3884.5000000000005</v>
      </c>
      <c r="T949">
        <f t="shared" si="168"/>
        <v>2924.5000000000005</v>
      </c>
      <c r="Y949" s="44">
        <v>896</v>
      </c>
      <c r="Z949" s="32">
        <v>0.70618612957648108</v>
      </c>
      <c r="AA949" s="32">
        <f t="shared" si="174"/>
        <v>196</v>
      </c>
      <c r="AB949" t="str">
        <f>LOOKUP(Z949,'Info Sheet'!$L$2:$L$3,'Info Sheet'!$J$2:$J$3)</f>
        <v>Non-Rainy</v>
      </c>
      <c r="AC949">
        <f>IF(AB949='Info Sheet'!$J$3,'Info Sheet'!$M$3,'Info Sheet'!$M$2)</f>
        <v>1</v>
      </c>
      <c r="AD949">
        <f>ROUNDDOWN(IF((AA949*AC949)&gt;'Info Sheet'!$B$21,'Info Sheet'!$B$21,(AA949*AC949)),0)</f>
        <v>188</v>
      </c>
      <c r="AE949">
        <f t="shared" si="169"/>
        <v>4295.8</v>
      </c>
      <c r="AF949">
        <f t="shared" si="170"/>
        <v>3335.8</v>
      </c>
      <c r="AK949" s="44">
        <v>896</v>
      </c>
      <c r="AL949" s="51">
        <v>0.98607224999999998</v>
      </c>
      <c r="AM949" s="32">
        <f t="shared" si="175"/>
        <v>202</v>
      </c>
      <c r="AN949" t="str">
        <f>LOOKUP(AL949,'Info Sheet'!$L$2:$L$3,'Info Sheet'!$J$2:$J$3)</f>
        <v>Non-Rainy</v>
      </c>
      <c r="AO949">
        <f>IF(AN949='Info Sheet'!$J$3,'Info Sheet'!$M$3,'Info Sheet'!$M$2)</f>
        <v>1</v>
      </c>
      <c r="AP949">
        <f>ROUNDDOWN(IF((AM949*AO949)&gt;'Info Sheet'!$B$21,'Info Sheet'!$B$21,(AM949*AO949)),0)</f>
        <v>188</v>
      </c>
      <c r="AQ949">
        <f t="shared" si="171"/>
        <v>4295.8</v>
      </c>
      <c r="AR949">
        <f t="shared" si="172"/>
        <v>3335.8</v>
      </c>
    </row>
    <row r="950" spans="1:44">
      <c r="A950" s="44">
        <v>897</v>
      </c>
      <c r="B950" s="32">
        <v>3.8898662181935495E-2</v>
      </c>
      <c r="C950" s="32">
        <f t="shared" si="173"/>
        <v>127</v>
      </c>
      <c r="D950" t="str">
        <f>LOOKUP(B950,'Info Sheet'!$L$2:$L$3,'Info Sheet'!$J$2:$J$3)</f>
        <v>Rainy, p</v>
      </c>
      <c r="E950">
        <f>IF(D950='Info Sheet'!$J$3,'Info Sheet'!$M$3,'Info Sheet'!$M$2)</f>
        <v>0.7</v>
      </c>
      <c r="F950">
        <f>ROUNDDOWN(IF((C950*E950)&gt;'Info Sheet'!$B$21,'Info Sheet'!$B$21,(C950*E950)),0)</f>
        <v>88</v>
      </c>
      <c r="G950">
        <f t="shared" si="176"/>
        <v>2010.8000000000002</v>
      </c>
      <c r="H950">
        <f t="shared" ref="H950:H1013" si="177">G950-$J$48</f>
        <v>1050.8000000000002</v>
      </c>
      <c r="M950" s="44">
        <v>897</v>
      </c>
      <c r="N950" s="32">
        <v>0.22043579269779978</v>
      </c>
      <c r="O950" s="32">
        <f t="shared" ref="O950:O1013" si="178">ROUNDDOWN(_xlfn.NORM.INV(N950,$M$36,$M$40),0)</f>
        <v>158</v>
      </c>
      <c r="P950" t="str">
        <f>LOOKUP(N950,'Info Sheet'!$L$2:$L$3,'Info Sheet'!$J$2:$J$3)</f>
        <v>Rainy, p</v>
      </c>
      <c r="Q950">
        <f>IF(P950='Info Sheet'!$J$3,'Info Sheet'!$M$3,'Info Sheet'!$M$2)</f>
        <v>0.7</v>
      </c>
      <c r="R950">
        <f>ROUNDDOWN(IF((O950*Q950)&gt;'Info Sheet'!$B$21,'Info Sheet'!$B$21,(O950*Q950)),0)</f>
        <v>110</v>
      </c>
      <c r="S950">
        <f t="shared" ref="S950:S1013" si="179">R950*$V$47</f>
        <v>2513.5</v>
      </c>
      <c r="T950">
        <f t="shared" ref="T950:T1013" si="180">S950-$V$48</f>
        <v>1553.5</v>
      </c>
      <c r="Y950" s="44">
        <v>897</v>
      </c>
      <c r="Z950" s="32">
        <v>0.75519327970638761</v>
      </c>
      <c r="AA950" s="32">
        <f t="shared" si="174"/>
        <v>198</v>
      </c>
      <c r="AB950" t="str">
        <f>LOOKUP(Z950,'Info Sheet'!$L$2:$L$3,'Info Sheet'!$J$2:$J$3)</f>
        <v>Non-Rainy</v>
      </c>
      <c r="AC950">
        <f>IF(AB950='Info Sheet'!$J$3,'Info Sheet'!$M$3,'Info Sheet'!$M$2)</f>
        <v>1</v>
      </c>
      <c r="AD950">
        <f>ROUNDDOWN(IF((AA950*AC950)&gt;'Info Sheet'!$B$21,'Info Sheet'!$B$21,(AA950*AC950)),0)</f>
        <v>188</v>
      </c>
      <c r="AE950">
        <f t="shared" ref="AE950:AE1013" si="181">AD950*$AH$47</f>
        <v>4295.8</v>
      </c>
      <c r="AF950">
        <f t="shared" ref="AF950:AF1013" si="182">AE950-$AH$48</f>
        <v>3335.8</v>
      </c>
      <c r="AK950" s="44">
        <v>897</v>
      </c>
      <c r="AL950" s="51">
        <v>0.91111556000000005</v>
      </c>
      <c r="AM950" s="32">
        <f t="shared" si="175"/>
        <v>188</v>
      </c>
      <c r="AN950" t="str">
        <f>LOOKUP(AL950,'Info Sheet'!$L$2:$L$3,'Info Sheet'!$J$2:$J$3)</f>
        <v>Non-Rainy</v>
      </c>
      <c r="AO950">
        <f>IF(AN950='Info Sheet'!$J$3,'Info Sheet'!$M$3,'Info Sheet'!$M$2)</f>
        <v>1</v>
      </c>
      <c r="AP950">
        <f>ROUNDDOWN(IF((AM950*AO950)&gt;'Info Sheet'!$B$21,'Info Sheet'!$B$21,(AM950*AO950)),0)</f>
        <v>188</v>
      </c>
      <c r="AQ950">
        <f t="shared" ref="AQ950:AQ1013" si="183">AP950*$AT$47</f>
        <v>4295.8</v>
      </c>
      <c r="AR950">
        <f t="shared" ref="AR950:AR1013" si="184">AQ950-$AT$48</f>
        <v>3335.8</v>
      </c>
    </row>
    <row r="951" spans="1:44">
      <c r="A951" s="44">
        <v>898</v>
      </c>
      <c r="B951" s="32">
        <v>1.9435203981105542E-2</v>
      </c>
      <c r="C951" s="32">
        <f t="shared" ref="C951:C1014" si="185">ROUNDDOWN(_xlfn.NORM.INV(B951,$B$36,$B$40),0)</f>
        <v>122</v>
      </c>
      <c r="D951" t="str">
        <f>LOOKUP(B951,'Info Sheet'!$L$2:$L$3,'Info Sheet'!$J$2:$J$3)</f>
        <v>Rainy, p</v>
      </c>
      <c r="E951">
        <f>IF(D951='Info Sheet'!$J$3,'Info Sheet'!$M$3,'Info Sheet'!$M$2)</f>
        <v>0.7</v>
      </c>
      <c r="F951">
        <f>ROUNDDOWN(IF((C951*E951)&gt;'Info Sheet'!$B$21,'Info Sheet'!$B$21,(C951*E951)),0)</f>
        <v>85</v>
      </c>
      <c r="G951">
        <f t="shared" si="176"/>
        <v>1942.2500000000002</v>
      </c>
      <c r="H951">
        <f t="shared" si="177"/>
        <v>982.25000000000023</v>
      </c>
      <c r="M951" s="44">
        <v>898</v>
      </c>
      <c r="N951" s="32">
        <v>0.81205040964062614</v>
      </c>
      <c r="O951" s="32">
        <f t="shared" si="178"/>
        <v>185</v>
      </c>
      <c r="P951" t="str">
        <f>LOOKUP(N951,'Info Sheet'!$L$2:$L$3,'Info Sheet'!$J$2:$J$3)</f>
        <v>Non-Rainy</v>
      </c>
      <c r="Q951">
        <f>IF(P951='Info Sheet'!$J$3,'Info Sheet'!$M$3,'Info Sheet'!$M$2)</f>
        <v>1</v>
      </c>
      <c r="R951">
        <f>ROUNDDOWN(IF((O951*Q951)&gt;'Info Sheet'!$B$21,'Info Sheet'!$B$21,(O951*Q951)),0)</f>
        <v>185</v>
      </c>
      <c r="S951">
        <f t="shared" si="179"/>
        <v>4227.25</v>
      </c>
      <c r="T951">
        <f t="shared" si="180"/>
        <v>3267.25</v>
      </c>
      <c r="Y951" s="44">
        <v>898</v>
      </c>
      <c r="Z951" s="32">
        <v>0.25818637387620269</v>
      </c>
      <c r="AA951" s="32">
        <f t="shared" ref="AA951:AA1014" si="186">ROUNDDOWN(_xlfn.NORM.INV(Z951,$Y$36,$Y$40),0)</f>
        <v>174</v>
      </c>
      <c r="AB951" t="str">
        <f>LOOKUP(Z951,'Info Sheet'!$L$2:$L$3,'Info Sheet'!$J$2:$J$3)</f>
        <v>Rainy, p</v>
      </c>
      <c r="AC951">
        <f>IF(AB951='Info Sheet'!$J$3,'Info Sheet'!$M$3,'Info Sheet'!$M$2)</f>
        <v>0.7</v>
      </c>
      <c r="AD951">
        <f>ROUNDDOWN(IF((AA951*AC951)&gt;'Info Sheet'!$B$21,'Info Sheet'!$B$21,(AA951*AC951)),0)</f>
        <v>121</v>
      </c>
      <c r="AE951">
        <f t="shared" si="181"/>
        <v>2764.8500000000004</v>
      </c>
      <c r="AF951">
        <f t="shared" si="182"/>
        <v>1804.8500000000004</v>
      </c>
      <c r="AK951" s="44">
        <v>898</v>
      </c>
      <c r="AL951" s="51">
        <v>0.81078335999999995</v>
      </c>
      <c r="AM951" s="32">
        <f t="shared" ref="AM951:AM1014" si="187">ROUNDDOWN(_xlfn.NORM.INV(AL951,$AK$36,$AK$40),0)</f>
        <v>180</v>
      </c>
      <c r="AN951" t="str">
        <f>LOOKUP(AL951,'Info Sheet'!$L$2:$L$3,'Info Sheet'!$J$2:$J$3)</f>
        <v>Non-Rainy</v>
      </c>
      <c r="AO951">
        <f>IF(AN951='Info Sheet'!$J$3,'Info Sheet'!$M$3,'Info Sheet'!$M$2)</f>
        <v>1</v>
      </c>
      <c r="AP951">
        <f>ROUNDDOWN(IF((AM951*AO951)&gt;'Info Sheet'!$B$21,'Info Sheet'!$B$21,(AM951*AO951)),0)</f>
        <v>180</v>
      </c>
      <c r="AQ951">
        <f t="shared" si="183"/>
        <v>4113</v>
      </c>
      <c r="AR951">
        <f t="shared" si="184"/>
        <v>3153</v>
      </c>
    </row>
    <row r="952" spans="1:44">
      <c r="A952" s="44">
        <v>899</v>
      </c>
      <c r="B952" s="32">
        <v>0.68003036139635575</v>
      </c>
      <c r="C952" s="32">
        <f t="shared" si="185"/>
        <v>163</v>
      </c>
      <c r="D952" t="str">
        <f>LOOKUP(B952,'Info Sheet'!$L$2:$L$3,'Info Sheet'!$J$2:$J$3)</f>
        <v>Non-Rainy</v>
      </c>
      <c r="E952">
        <f>IF(D952='Info Sheet'!$J$3,'Info Sheet'!$M$3,'Info Sheet'!$M$2)</f>
        <v>1</v>
      </c>
      <c r="F952">
        <f>ROUNDDOWN(IF((C952*E952)&gt;'Info Sheet'!$B$21,'Info Sheet'!$B$21,(C952*E952)),0)</f>
        <v>163</v>
      </c>
      <c r="G952">
        <f t="shared" si="176"/>
        <v>3724.55</v>
      </c>
      <c r="H952">
        <f t="shared" si="177"/>
        <v>2764.55</v>
      </c>
      <c r="M952" s="44">
        <v>899</v>
      </c>
      <c r="N952" s="32">
        <v>0.63263776225779045</v>
      </c>
      <c r="O952" s="32">
        <f t="shared" si="178"/>
        <v>176</v>
      </c>
      <c r="P952" t="str">
        <f>LOOKUP(N952,'Info Sheet'!$L$2:$L$3,'Info Sheet'!$J$2:$J$3)</f>
        <v>Non-Rainy</v>
      </c>
      <c r="Q952">
        <f>IF(P952='Info Sheet'!$J$3,'Info Sheet'!$M$3,'Info Sheet'!$M$2)</f>
        <v>1</v>
      </c>
      <c r="R952">
        <f>ROUNDDOWN(IF((O952*Q952)&gt;'Info Sheet'!$B$21,'Info Sheet'!$B$21,(O952*Q952)),0)</f>
        <v>176</v>
      </c>
      <c r="S952">
        <f t="shared" si="179"/>
        <v>4021.6000000000004</v>
      </c>
      <c r="T952">
        <f t="shared" si="180"/>
        <v>3061.6000000000004</v>
      </c>
      <c r="Y952" s="44">
        <v>899</v>
      </c>
      <c r="Z952" s="32">
        <v>0.67354092885740346</v>
      </c>
      <c r="AA952" s="32">
        <f t="shared" si="186"/>
        <v>194</v>
      </c>
      <c r="AB952" t="str">
        <f>LOOKUP(Z952,'Info Sheet'!$L$2:$L$3,'Info Sheet'!$J$2:$J$3)</f>
        <v>Non-Rainy</v>
      </c>
      <c r="AC952">
        <f>IF(AB952='Info Sheet'!$J$3,'Info Sheet'!$M$3,'Info Sheet'!$M$2)</f>
        <v>1</v>
      </c>
      <c r="AD952">
        <f>ROUNDDOWN(IF((AA952*AC952)&gt;'Info Sheet'!$B$21,'Info Sheet'!$B$21,(AA952*AC952)),0)</f>
        <v>188</v>
      </c>
      <c r="AE952">
        <f t="shared" si="181"/>
        <v>4295.8</v>
      </c>
      <c r="AF952">
        <f t="shared" si="182"/>
        <v>3335.8</v>
      </c>
      <c r="AK952" s="44">
        <v>899</v>
      </c>
      <c r="AL952" s="51">
        <v>0.25068889999999999</v>
      </c>
      <c r="AM952" s="32">
        <f t="shared" si="187"/>
        <v>155</v>
      </c>
      <c r="AN952" t="str">
        <f>LOOKUP(AL952,'Info Sheet'!$L$2:$L$3,'Info Sheet'!$J$2:$J$3)</f>
        <v>Rainy, p</v>
      </c>
      <c r="AO952">
        <f>IF(AN952='Info Sheet'!$J$3,'Info Sheet'!$M$3,'Info Sheet'!$M$2)</f>
        <v>0.7</v>
      </c>
      <c r="AP952">
        <f>ROUNDDOWN(IF((AM952*AO952)&gt;'Info Sheet'!$B$21,'Info Sheet'!$B$21,(AM952*AO952)),0)</f>
        <v>108</v>
      </c>
      <c r="AQ952">
        <f t="shared" si="183"/>
        <v>2467.8000000000002</v>
      </c>
      <c r="AR952">
        <f t="shared" si="184"/>
        <v>1507.8000000000002</v>
      </c>
    </row>
    <row r="953" spans="1:44">
      <c r="A953" s="44">
        <v>900</v>
      </c>
      <c r="B953" s="32">
        <v>0.76690299610354462</v>
      </c>
      <c r="C953" s="32">
        <f t="shared" si="185"/>
        <v>167</v>
      </c>
      <c r="D953" t="str">
        <f>LOOKUP(B953,'Info Sheet'!$L$2:$L$3,'Info Sheet'!$J$2:$J$3)</f>
        <v>Non-Rainy</v>
      </c>
      <c r="E953">
        <f>IF(D953='Info Sheet'!$J$3,'Info Sheet'!$M$3,'Info Sheet'!$M$2)</f>
        <v>1</v>
      </c>
      <c r="F953">
        <f>ROUNDDOWN(IF((C953*E953)&gt;'Info Sheet'!$B$21,'Info Sheet'!$B$21,(C953*E953)),0)</f>
        <v>167</v>
      </c>
      <c r="G953">
        <f t="shared" si="176"/>
        <v>3815.9500000000003</v>
      </c>
      <c r="H953">
        <f t="shared" si="177"/>
        <v>2855.9500000000003</v>
      </c>
      <c r="M953" s="44">
        <v>900</v>
      </c>
      <c r="N953" s="32">
        <v>0.97302286952823946</v>
      </c>
      <c r="O953" s="32">
        <f t="shared" si="178"/>
        <v>203</v>
      </c>
      <c r="P953" t="str">
        <f>LOOKUP(N953,'Info Sheet'!$L$2:$L$3,'Info Sheet'!$J$2:$J$3)</f>
        <v>Non-Rainy</v>
      </c>
      <c r="Q953">
        <f>IF(P953='Info Sheet'!$J$3,'Info Sheet'!$M$3,'Info Sheet'!$M$2)</f>
        <v>1</v>
      </c>
      <c r="R953">
        <f>ROUNDDOWN(IF((O953*Q953)&gt;'Info Sheet'!$B$21,'Info Sheet'!$B$21,(O953*Q953)),0)</f>
        <v>188</v>
      </c>
      <c r="S953">
        <f t="shared" si="179"/>
        <v>4295.8</v>
      </c>
      <c r="T953">
        <f t="shared" si="180"/>
        <v>3335.8</v>
      </c>
      <c r="Y953" s="44">
        <v>900</v>
      </c>
      <c r="Z953" s="32">
        <v>0.72067322207696671</v>
      </c>
      <c r="AA953" s="32">
        <f t="shared" si="186"/>
        <v>196</v>
      </c>
      <c r="AB953" t="str">
        <f>LOOKUP(Z953,'Info Sheet'!$L$2:$L$3,'Info Sheet'!$J$2:$J$3)</f>
        <v>Non-Rainy</v>
      </c>
      <c r="AC953">
        <f>IF(AB953='Info Sheet'!$J$3,'Info Sheet'!$M$3,'Info Sheet'!$M$2)</f>
        <v>1</v>
      </c>
      <c r="AD953">
        <f>ROUNDDOWN(IF((AA953*AC953)&gt;'Info Sheet'!$B$21,'Info Sheet'!$B$21,(AA953*AC953)),0)</f>
        <v>188</v>
      </c>
      <c r="AE953">
        <f t="shared" si="181"/>
        <v>4295.8</v>
      </c>
      <c r="AF953">
        <f t="shared" si="182"/>
        <v>3335.8</v>
      </c>
      <c r="AK953" s="44">
        <v>900</v>
      </c>
      <c r="AL953" s="51">
        <v>0.58065918999999999</v>
      </c>
      <c r="AM953" s="32">
        <f t="shared" si="187"/>
        <v>169</v>
      </c>
      <c r="AN953" t="str">
        <f>LOOKUP(AL953,'Info Sheet'!$L$2:$L$3,'Info Sheet'!$J$2:$J$3)</f>
        <v>Non-Rainy</v>
      </c>
      <c r="AO953">
        <f>IF(AN953='Info Sheet'!$J$3,'Info Sheet'!$M$3,'Info Sheet'!$M$2)</f>
        <v>1</v>
      </c>
      <c r="AP953">
        <f>ROUNDDOWN(IF((AM953*AO953)&gt;'Info Sheet'!$B$21,'Info Sheet'!$B$21,(AM953*AO953)),0)</f>
        <v>169</v>
      </c>
      <c r="AQ953">
        <f t="shared" si="183"/>
        <v>3861.65</v>
      </c>
      <c r="AR953">
        <f t="shared" si="184"/>
        <v>2901.65</v>
      </c>
    </row>
    <row r="954" spans="1:44">
      <c r="A954" s="44">
        <v>901</v>
      </c>
      <c r="B954" s="32">
        <v>0.2931897845229513</v>
      </c>
      <c r="C954" s="32">
        <f t="shared" si="185"/>
        <v>147</v>
      </c>
      <c r="D954" t="str">
        <f>LOOKUP(B954,'Info Sheet'!$L$2:$L$3,'Info Sheet'!$J$2:$J$3)</f>
        <v>Rainy, p</v>
      </c>
      <c r="E954">
        <f>IF(D954='Info Sheet'!$J$3,'Info Sheet'!$M$3,'Info Sheet'!$M$2)</f>
        <v>0.7</v>
      </c>
      <c r="F954">
        <f>ROUNDDOWN(IF((C954*E954)&gt;'Info Sheet'!$B$21,'Info Sheet'!$B$21,(C954*E954)),0)</f>
        <v>102</v>
      </c>
      <c r="G954">
        <f t="shared" si="176"/>
        <v>2330.7000000000003</v>
      </c>
      <c r="H954">
        <f t="shared" si="177"/>
        <v>1370.7000000000003</v>
      </c>
      <c r="M954" s="44">
        <v>901</v>
      </c>
      <c r="N954" s="32">
        <v>0.85447790819398728</v>
      </c>
      <c r="O954" s="32">
        <f t="shared" si="178"/>
        <v>188</v>
      </c>
      <c r="P954" t="str">
        <f>LOOKUP(N954,'Info Sheet'!$L$2:$L$3,'Info Sheet'!$J$2:$J$3)</f>
        <v>Non-Rainy</v>
      </c>
      <c r="Q954">
        <f>IF(P954='Info Sheet'!$J$3,'Info Sheet'!$M$3,'Info Sheet'!$M$2)</f>
        <v>1</v>
      </c>
      <c r="R954">
        <f>ROUNDDOWN(IF((O954*Q954)&gt;'Info Sheet'!$B$21,'Info Sheet'!$B$21,(O954*Q954)),0)</f>
        <v>188</v>
      </c>
      <c r="S954">
        <f t="shared" si="179"/>
        <v>4295.8</v>
      </c>
      <c r="T954">
        <f t="shared" si="180"/>
        <v>3335.8</v>
      </c>
      <c r="Y954" s="44">
        <v>901</v>
      </c>
      <c r="Z954" s="32">
        <v>0.67873374110040408</v>
      </c>
      <c r="AA954" s="32">
        <f t="shared" si="186"/>
        <v>194</v>
      </c>
      <c r="AB954" t="str">
        <f>LOOKUP(Z954,'Info Sheet'!$L$2:$L$3,'Info Sheet'!$J$2:$J$3)</f>
        <v>Non-Rainy</v>
      </c>
      <c r="AC954">
        <f>IF(AB954='Info Sheet'!$J$3,'Info Sheet'!$M$3,'Info Sheet'!$M$2)</f>
        <v>1</v>
      </c>
      <c r="AD954">
        <f>ROUNDDOWN(IF((AA954*AC954)&gt;'Info Sheet'!$B$21,'Info Sheet'!$B$21,(AA954*AC954)),0)</f>
        <v>188</v>
      </c>
      <c r="AE954">
        <f t="shared" si="181"/>
        <v>4295.8</v>
      </c>
      <c r="AF954">
        <f t="shared" si="182"/>
        <v>3335.8</v>
      </c>
      <c r="AK954" s="44">
        <v>901</v>
      </c>
      <c r="AL954" s="51">
        <v>0.76578573000000005</v>
      </c>
      <c r="AM954" s="32">
        <f t="shared" si="187"/>
        <v>178</v>
      </c>
      <c r="AN954" t="str">
        <f>LOOKUP(AL954,'Info Sheet'!$L$2:$L$3,'Info Sheet'!$J$2:$J$3)</f>
        <v>Non-Rainy</v>
      </c>
      <c r="AO954">
        <f>IF(AN954='Info Sheet'!$J$3,'Info Sheet'!$M$3,'Info Sheet'!$M$2)</f>
        <v>1</v>
      </c>
      <c r="AP954">
        <f>ROUNDDOWN(IF((AM954*AO954)&gt;'Info Sheet'!$B$21,'Info Sheet'!$B$21,(AM954*AO954)),0)</f>
        <v>178</v>
      </c>
      <c r="AQ954">
        <f t="shared" si="183"/>
        <v>4067.3</v>
      </c>
      <c r="AR954">
        <f t="shared" si="184"/>
        <v>3107.3</v>
      </c>
    </row>
    <row r="955" spans="1:44">
      <c r="A955" s="44">
        <v>902</v>
      </c>
      <c r="B955" s="32">
        <v>0.88631435594688746</v>
      </c>
      <c r="C955" s="32">
        <f t="shared" si="185"/>
        <v>175</v>
      </c>
      <c r="D955" t="str">
        <f>LOOKUP(B955,'Info Sheet'!$L$2:$L$3,'Info Sheet'!$J$2:$J$3)</f>
        <v>Non-Rainy</v>
      </c>
      <c r="E955">
        <f>IF(D955='Info Sheet'!$J$3,'Info Sheet'!$M$3,'Info Sheet'!$M$2)</f>
        <v>1</v>
      </c>
      <c r="F955">
        <f>ROUNDDOWN(IF((C955*E955)&gt;'Info Sheet'!$B$21,'Info Sheet'!$B$21,(C955*E955)),0)</f>
        <v>175</v>
      </c>
      <c r="G955">
        <f t="shared" si="176"/>
        <v>3998.7500000000005</v>
      </c>
      <c r="H955">
        <f t="shared" si="177"/>
        <v>3038.7500000000005</v>
      </c>
      <c r="M955" s="44">
        <v>902</v>
      </c>
      <c r="N955" s="32">
        <v>0.35131063635518067</v>
      </c>
      <c r="O955" s="32">
        <f t="shared" si="178"/>
        <v>164</v>
      </c>
      <c r="P955" t="str">
        <f>LOOKUP(N955,'Info Sheet'!$L$2:$L$3,'Info Sheet'!$J$2:$J$3)</f>
        <v>Rainy, p</v>
      </c>
      <c r="Q955">
        <f>IF(P955='Info Sheet'!$J$3,'Info Sheet'!$M$3,'Info Sheet'!$M$2)</f>
        <v>0.7</v>
      </c>
      <c r="R955">
        <f>ROUNDDOWN(IF((O955*Q955)&gt;'Info Sheet'!$B$21,'Info Sheet'!$B$21,(O955*Q955)),0)</f>
        <v>114</v>
      </c>
      <c r="S955">
        <f t="shared" si="179"/>
        <v>2604.9</v>
      </c>
      <c r="T955">
        <f t="shared" si="180"/>
        <v>1644.9</v>
      </c>
      <c r="Y955" s="44">
        <v>902</v>
      </c>
      <c r="Z955" s="32">
        <v>0.78260650058628756</v>
      </c>
      <c r="AA955" s="32">
        <f t="shared" si="186"/>
        <v>200</v>
      </c>
      <c r="AB955" t="str">
        <f>LOOKUP(Z955,'Info Sheet'!$L$2:$L$3,'Info Sheet'!$J$2:$J$3)</f>
        <v>Non-Rainy</v>
      </c>
      <c r="AC955">
        <f>IF(AB955='Info Sheet'!$J$3,'Info Sheet'!$M$3,'Info Sheet'!$M$2)</f>
        <v>1</v>
      </c>
      <c r="AD955">
        <f>ROUNDDOWN(IF((AA955*AC955)&gt;'Info Sheet'!$B$21,'Info Sheet'!$B$21,(AA955*AC955)),0)</f>
        <v>188</v>
      </c>
      <c r="AE955">
        <f t="shared" si="181"/>
        <v>4295.8</v>
      </c>
      <c r="AF955">
        <f t="shared" si="182"/>
        <v>3335.8</v>
      </c>
      <c r="AK955" s="44">
        <v>902</v>
      </c>
      <c r="AL955" s="51">
        <v>0.48291493000000002</v>
      </c>
      <c r="AM955" s="32">
        <f t="shared" si="187"/>
        <v>165</v>
      </c>
      <c r="AN955" t="str">
        <f>LOOKUP(AL955,'Info Sheet'!$L$2:$L$3,'Info Sheet'!$J$2:$J$3)</f>
        <v>Non-Rainy</v>
      </c>
      <c r="AO955">
        <f>IF(AN955='Info Sheet'!$J$3,'Info Sheet'!$M$3,'Info Sheet'!$M$2)</f>
        <v>1</v>
      </c>
      <c r="AP955">
        <f>ROUNDDOWN(IF((AM955*AO955)&gt;'Info Sheet'!$B$21,'Info Sheet'!$B$21,(AM955*AO955)),0)</f>
        <v>165</v>
      </c>
      <c r="AQ955">
        <f t="shared" si="183"/>
        <v>3770.2500000000005</v>
      </c>
      <c r="AR955">
        <f t="shared" si="184"/>
        <v>2810.2500000000005</v>
      </c>
    </row>
    <row r="956" spans="1:44">
      <c r="A956" s="44">
        <v>903</v>
      </c>
      <c r="B956" s="32">
        <v>0.32176430251128996</v>
      </c>
      <c r="C956" s="32">
        <f t="shared" si="185"/>
        <v>148</v>
      </c>
      <c r="D956" t="str">
        <f>LOOKUP(B956,'Info Sheet'!$L$2:$L$3,'Info Sheet'!$J$2:$J$3)</f>
        <v>Rainy, p</v>
      </c>
      <c r="E956">
        <f>IF(D956='Info Sheet'!$J$3,'Info Sheet'!$M$3,'Info Sheet'!$M$2)</f>
        <v>0.7</v>
      </c>
      <c r="F956">
        <f>ROUNDDOWN(IF((C956*E956)&gt;'Info Sheet'!$B$21,'Info Sheet'!$B$21,(C956*E956)),0)</f>
        <v>103</v>
      </c>
      <c r="G956">
        <f t="shared" si="176"/>
        <v>2353.5500000000002</v>
      </c>
      <c r="H956">
        <f t="shared" si="177"/>
        <v>1393.5500000000002</v>
      </c>
      <c r="M956" s="44">
        <v>903</v>
      </c>
      <c r="N956" s="32">
        <v>0.30641206807567123</v>
      </c>
      <c r="O956" s="32">
        <f t="shared" si="178"/>
        <v>162</v>
      </c>
      <c r="P956" t="str">
        <f>LOOKUP(N956,'Info Sheet'!$L$2:$L$3,'Info Sheet'!$J$2:$J$3)</f>
        <v>Rainy, p</v>
      </c>
      <c r="Q956">
        <f>IF(P956='Info Sheet'!$J$3,'Info Sheet'!$M$3,'Info Sheet'!$M$2)</f>
        <v>0.7</v>
      </c>
      <c r="R956">
        <f>ROUNDDOWN(IF((O956*Q956)&gt;'Info Sheet'!$B$21,'Info Sheet'!$B$21,(O956*Q956)),0)</f>
        <v>113</v>
      </c>
      <c r="S956">
        <f t="shared" si="179"/>
        <v>2582.0500000000002</v>
      </c>
      <c r="T956">
        <f t="shared" si="180"/>
        <v>1622.0500000000002</v>
      </c>
      <c r="Y956" s="44">
        <v>903</v>
      </c>
      <c r="Z956" s="32">
        <v>0.27145268626798325</v>
      </c>
      <c r="AA956" s="32">
        <f t="shared" si="186"/>
        <v>175</v>
      </c>
      <c r="AB956" t="str">
        <f>LOOKUP(Z956,'Info Sheet'!$L$2:$L$3,'Info Sheet'!$J$2:$J$3)</f>
        <v>Rainy, p</v>
      </c>
      <c r="AC956">
        <f>IF(AB956='Info Sheet'!$J$3,'Info Sheet'!$M$3,'Info Sheet'!$M$2)</f>
        <v>0.7</v>
      </c>
      <c r="AD956">
        <f>ROUNDDOWN(IF((AA956*AC956)&gt;'Info Sheet'!$B$21,'Info Sheet'!$B$21,(AA956*AC956)),0)</f>
        <v>122</v>
      </c>
      <c r="AE956">
        <f t="shared" si="181"/>
        <v>2787.7000000000003</v>
      </c>
      <c r="AF956">
        <f t="shared" si="182"/>
        <v>1827.7000000000003</v>
      </c>
      <c r="AK956" s="44">
        <v>903</v>
      </c>
      <c r="AL956" s="51">
        <v>0.23399495000000001</v>
      </c>
      <c r="AM956" s="32">
        <f t="shared" si="187"/>
        <v>154</v>
      </c>
      <c r="AN956" t="str">
        <f>LOOKUP(AL956,'Info Sheet'!$L$2:$L$3,'Info Sheet'!$J$2:$J$3)</f>
        <v>Rainy, p</v>
      </c>
      <c r="AO956">
        <f>IF(AN956='Info Sheet'!$J$3,'Info Sheet'!$M$3,'Info Sheet'!$M$2)</f>
        <v>0.7</v>
      </c>
      <c r="AP956">
        <f>ROUNDDOWN(IF((AM956*AO956)&gt;'Info Sheet'!$B$21,'Info Sheet'!$B$21,(AM956*AO956)),0)</f>
        <v>107</v>
      </c>
      <c r="AQ956">
        <f t="shared" si="183"/>
        <v>2444.9500000000003</v>
      </c>
      <c r="AR956">
        <f t="shared" si="184"/>
        <v>1484.9500000000003</v>
      </c>
    </row>
    <row r="957" spans="1:44">
      <c r="A957" s="44">
        <v>904</v>
      </c>
      <c r="B957" s="32">
        <v>0.17603130612167428</v>
      </c>
      <c r="C957" s="32">
        <f t="shared" si="185"/>
        <v>141</v>
      </c>
      <c r="D957" t="str">
        <f>LOOKUP(B957,'Info Sheet'!$L$2:$L$3,'Info Sheet'!$J$2:$J$3)</f>
        <v>Rainy, p</v>
      </c>
      <c r="E957">
        <f>IF(D957='Info Sheet'!$J$3,'Info Sheet'!$M$3,'Info Sheet'!$M$2)</f>
        <v>0.7</v>
      </c>
      <c r="F957">
        <f>ROUNDDOWN(IF((C957*E957)&gt;'Info Sheet'!$B$21,'Info Sheet'!$B$21,(C957*E957)),0)</f>
        <v>98</v>
      </c>
      <c r="G957">
        <f t="shared" si="176"/>
        <v>2239.3000000000002</v>
      </c>
      <c r="H957">
        <f t="shared" si="177"/>
        <v>1279.3000000000002</v>
      </c>
      <c r="M957" s="44">
        <v>904</v>
      </c>
      <c r="N957" s="32">
        <v>0.1406980331817802</v>
      </c>
      <c r="O957" s="32">
        <f t="shared" si="178"/>
        <v>153</v>
      </c>
      <c r="P957" t="str">
        <f>LOOKUP(N957,'Info Sheet'!$L$2:$L$3,'Info Sheet'!$J$2:$J$3)</f>
        <v>Rainy, p</v>
      </c>
      <c r="Q957">
        <f>IF(P957='Info Sheet'!$J$3,'Info Sheet'!$M$3,'Info Sheet'!$M$2)</f>
        <v>0.7</v>
      </c>
      <c r="R957">
        <f>ROUNDDOWN(IF((O957*Q957)&gt;'Info Sheet'!$B$21,'Info Sheet'!$B$21,(O957*Q957)),0)</f>
        <v>107</v>
      </c>
      <c r="S957">
        <f t="shared" si="179"/>
        <v>2444.9500000000003</v>
      </c>
      <c r="T957">
        <f t="shared" si="180"/>
        <v>1484.9500000000003</v>
      </c>
      <c r="Y957" s="44">
        <v>904</v>
      </c>
      <c r="Z957" s="32">
        <v>0.64640355333228372</v>
      </c>
      <c r="AA957" s="32">
        <f t="shared" si="186"/>
        <v>193</v>
      </c>
      <c r="AB957" t="str">
        <f>LOOKUP(Z957,'Info Sheet'!$L$2:$L$3,'Info Sheet'!$J$2:$J$3)</f>
        <v>Non-Rainy</v>
      </c>
      <c r="AC957">
        <f>IF(AB957='Info Sheet'!$J$3,'Info Sheet'!$M$3,'Info Sheet'!$M$2)</f>
        <v>1</v>
      </c>
      <c r="AD957">
        <f>ROUNDDOWN(IF((AA957*AC957)&gt;'Info Sheet'!$B$21,'Info Sheet'!$B$21,(AA957*AC957)),0)</f>
        <v>188</v>
      </c>
      <c r="AE957">
        <f t="shared" si="181"/>
        <v>4295.8</v>
      </c>
      <c r="AF957">
        <f t="shared" si="182"/>
        <v>3335.8</v>
      </c>
      <c r="AK957" s="44">
        <v>904</v>
      </c>
      <c r="AL957" s="51">
        <v>0.11402087</v>
      </c>
      <c r="AM957" s="32">
        <f t="shared" si="187"/>
        <v>146</v>
      </c>
      <c r="AN957" t="str">
        <f>LOOKUP(AL957,'Info Sheet'!$L$2:$L$3,'Info Sheet'!$J$2:$J$3)</f>
        <v>Rainy, p</v>
      </c>
      <c r="AO957">
        <f>IF(AN957='Info Sheet'!$J$3,'Info Sheet'!$M$3,'Info Sheet'!$M$2)</f>
        <v>0.7</v>
      </c>
      <c r="AP957">
        <f>ROUNDDOWN(IF((AM957*AO957)&gt;'Info Sheet'!$B$21,'Info Sheet'!$B$21,(AM957*AO957)),0)</f>
        <v>102</v>
      </c>
      <c r="AQ957">
        <f t="shared" si="183"/>
        <v>2330.7000000000003</v>
      </c>
      <c r="AR957">
        <f t="shared" si="184"/>
        <v>1370.7000000000003</v>
      </c>
    </row>
    <row r="958" spans="1:44">
      <c r="A958" s="44">
        <v>905</v>
      </c>
      <c r="B958" s="32">
        <v>3.9688823123812278E-2</v>
      </c>
      <c r="C958" s="32">
        <f t="shared" si="185"/>
        <v>127</v>
      </c>
      <c r="D958" t="str">
        <f>LOOKUP(B958,'Info Sheet'!$L$2:$L$3,'Info Sheet'!$J$2:$J$3)</f>
        <v>Rainy, p</v>
      </c>
      <c r="E958">
        <f>IF(D958='Info Sheet'!$J$3,'Info Sheet'!$M$3,'Info Sheet'!$M$2)</f>
        <v>0.7</v>
      </c>
      <c r="F958">
        <f>ROUNDDOWN(IF((C958*E958)&gt;'Info Sheet'!$B$21,'Info Sheet'!$B$21,(C958*E958)),0)</f>
        <v>88</v>
      </c>
      <c r="G958">
        <f t="shared" si="176"/>
        <v>2010.8000000000002</v>
      </c>
      <c r="H958">
        <f t="shared" si="177"/>
        <v>1050.8000000000002</v>
      </c>
      <c r="M958" s="44">
        <v>905</v>
      </c>
      <c r="N958" s="32">
        <v>0.66261410933967602</v>
      </c>
      <c r="O958" s="32">
        <f t="shared" si="178"/>
        <v>178</v>
      </c>
      <c r="P958" t="str">
        <f>LOOKUP(N958,'Info Sheet'!$L$2:$L$3,'Info Sheet'!$J$2:$J$3)</f>
        <v>Non-Rainy</v>
      </c>
      <c r="Q958">
        <f>IF(P958='Info Sheet'!$J$3,'Info Sheet'!$M$3,'Info Sheet'!$M$2)</f>
        <v>1</v>
      </c>
      <c r="R958">
        <f>ROUNDDOWN(IF((O958*Q958)&gt;'Info Sheet'!$B$21,'Info Sheet'!$B$21,(O958*Q958)),0)</f>
        <v>178</v>
      </c>
      <c r="S958">
        <f t="shared" si="179"/>
        <v>4067.3</v>
      </c>
      <c r="T958">
        <f t="shared" si="180"/>
        <v>3107.3</v>
      </c>
      <c r="Y958" s="44">
        <v>905</v>
      </c>
      <c r="Z958" s="32">
        <v>0.174113079968511</v>
      </c>
      <c r="AA958" s="32">
        <f t="shared" si="186"/>
        <v>169</v>
      </c>
      <c r="AB958" t="str">
        <f>LOOKUP(Z958,'Info Sheet'!$L$2:$L$3,'Info Sheet'!$J$2:$J$3)</f>
        <v>Rainy, p</v>
      </c>
      <c r="AC958">
        <f>IF(AB958='Info Sheet'!$J$3,'Info Sheet'!$M$3,'Info Sheet'!$M$2)</f>
        <v>0.7</v>
      </c>
      <c r="AD958">
        <f>ROUNDDOWN(IF((AA958*AC958)&gt;'Info Sheet'!$B$21,'Info Sheet'!$B$21,(AA958*AC958)),0)</f>
        <v>118</v>
      </c>
      <c r="AE958">
        <f t="shared" si="181"/>
        <v>2696.3</v>
      </c>
      <c r="AF958">
        <f t="shared" si="182"/>
        <v>1736.3000000000002</v>
      </c>
      <c r="AK958" s="44">
        <v>905</v>
      </c>
      <c r="AL958" s="51">
        <v>0.88303003999999996</v>
      </c>
      <c r="AM958" s="32">
        <f t="shared" si="187"/>
        <v>186</v>
      </c>
      <c r="AN958" t="str">
        <f>LOOKUP(AL958,'Info Sheet'!$L$2:$L$3,'Info Sheet'!$J$2:$J$3)</f>
        <v>Non-Rainy</v>
      </c>
      <c r="AO958">
        <f>IF(AN958='Info Sheet'!$J$3,'Info Sheet'!$M$3,'Info Sheet'!$M$2)</f>
        <v>1</v>
      </c>
      <c r="AP958">
        <f>ROUNDDOWN(IF((AM958*AO958)&gt;'Info Sheet'!$B$21,'Info Sheet'!$B$21,(AM958*AO958)),0)</f>
        <v>186</v>
      </c>
      <c r="AQ958">
        <f t="shared" si="183"/>
        <v>4250.1000000000004</v>
      </c>
      <c r="AR958">
        <f t="shared" si="184"/>
        <v>3290.1000000000004</v>
      </c>
    </row>
    <row r="959" spans="1:44">
      <c r="A959" s="44">
        <v>906</v>
      </c>
      <c r="B959" s="32">
        <v>0.87732120934131308</v>
      </c>
      <c r="C959" s="32">
        <f t="shared" si="185"/>
        <v>174</v>
      </c>
      <c r="D959" t="str">
        <f>LOOKUP(B959,'Info Sheet'!$L$2:$L$3,'Info Sheet'!$J$2:$J$3)</f>
        <v>Non-Rainy</v>
      </c>
      <c r="E959">
        <f>IF(D959='Info Sheet'!$J$3,'Info Sheet'!$M$3,'Info Sheet'!$M$2)</f>
        <v>1</v>
      </c>
      <c r="F959">
        <f>ROUNDDOWN(IF((C959*E959)&gt;'Info Sheet'!$B$21,'Info Sheet'!$B$21,(C959*E959)),0)</f>
        <v>174</v>
      </c>
      <c r="G959">
        <f t="shared" si="176"/>
        <v>3975.9</v>
      </c>
      <c r="H959">
        <f t="shared" si="177"/>
        <v>3015.9</v>
      </c>
      <c r="M959" s="44">
        <v>906</v>
      </c>
      <c r="N959" s="32">
        <v>0.90847368202982981</v>
      </c>
      <c r="O959" s="32">
        <f t="shared" si="178"/>
        <v>193</v>
      </c>
      <c r="P959" t="str">
        <f>LOOKUP(N959,'Info Sheet'!$L$2:$L$3,'Info Sheet'!$J$2:$J$3)</f>
        <v>Non-Rainy</v>
      </c>
      <c r="Q959">
        <f>IF(P959='Info Sheet'!$J$3,'Info Sheet'!$M$3,'Info Sheet'!$M$2)</f>
        <v>1</v>
      </c>
      <c r="R959">
        <f>ROUNDDOWN(IF((O959*Q959)&gt;'Info Sheet'!$B$21,'Info Sheet'!$B$21,(O959*Q959)),0)</f>
        <v>188</v>
      </c>
      <c r="S959">
        <f t="shared" si="179"/>
        <v>4295.8</v>
      </c>
      <c r="T959">
        <f t="shared" si="180"/>
        <v>3335.8</v>
      </c>
      <c r="Y959" s="44">
        <v>906</v>
      </c>
      <c r="Z959" s="32">
        <v>0.27123780029967137</v>
      </c>
      <c r="AA959" s="32">
        <f t="shared" si="186"/>
        <v>175</v>
      </c>
      <c r="AB959" t="str">
        <f>LOOKUP(Z959,'Info Sheet'!$L$2:$L$3,'Info Sheet'!$J$2:$J$3)</f>
        <v>Rainy, p</v>
      </c>
      <c r="AC959">
        <f>IF(AB959='Info Sheet'!$J$3,'Info Sheet'!$M$3,'Info Sheet'!$M$2)</f>
        <v>0.7</v>
      </c>
      <c r="AD959">
        <f>ROUNDDOWN(IF((AA959*AC959)&gt;'Info Sheet'!$B$21,'Info Sheet'!$B$21,(AA959*AC959)),0)</f>
        <v>122</v>
      </c>
      <c r="AE959">
        <f t="shared" si="181"/>
        <v>2787.7000000000003</v>
      </c>
      <c r="AF959">
        <f t="shared" si="182"/>
        <v>1827.7000000000003</v>
      </c>
      <c r="AK959" s="44">
        <v>906</v>
      </c>
      <c r="AL959" s="51">
        <v>0.97031374000000004</v>
      </c>
      <c r="AM959" s="32">
        <f t="shared" si="187"/>
        <v>197</v>
      </c>
      <c r="AN959" t="str">
        <f>LOOKUP(AL959,'Info Sheet'!$L$2:$L$3,'Info Sheet'!$J$2:$J$3)</f>
        <v>Non-Rainy</v>
      </c>
      <c r="AO959">
        <f>IF(AN959='Info Sheet'!$J$3,'Info Sheet'!$M$3,'Info Sheet'!$M$2)</f>
        <v>1</v>
      </c>
      <c r="AP959">
        <f>ROUNDDOWN(IF((AM959*AO959)&gt;'Info Sheet'!$B$21,'Info Sheet'!$B$21,(AM959*AO959)),0)</f>
        <v>188</v>
      </c>
      <c r="AQ959">
        <f t="shared" si="183"/>
        <v>4295.8</v>
      </c>
      <c r="AR959">
        <f t="shared" si="184"/>
        <v>3335.8</v>
      </c>
    </row>
    <row r="960" spans="1:44">
      <c r="A960" s="44">
        <v>907</v>
      </c>
      <c r="B960" s="32">
        <v>0.89025980134455229</v>
      </c>
      <c r="C960" s="32">
        <f t="shared" si="185"/>
        <v>175</v>
      </c>
      <c r="D960" t="str">
        <f>LOOKUP(B960,'Info Sheet'!$L$2:$L$3,'Info Sheet'!$J$2:$J$3)</f>
        <v>Non-Rainy</v>
      </c>
      <c r="E960">
        <f>IF(D960='Info Sheet'!$J$3,'Info Sheet'!$M$3,'Info Sheet'!$M$2)</f>
        <v>1</v>
      </c>
      <c r="F960">
        <f>ROUNDDOWN(IF((C960*E960)&gt;'Info Sheet'!$B$21,'Info Sheet'!$B$21,(C960*E960)),0)</f>
        <v>175</v>
      </c>
      <c r="G960">
        <f t="shared" ref="G960:G1023" si="188">F960*$J$47</f>
        <v>3998.7500000000005</v>
      </c>
      <c r="H960">
        <f t="shared" si="177"/>
        <v>3038.7500000000005</v>
      </c>
      <c r="M960" s="44">
        <v>907</v>
      </c>
      <c r="N960" s="32">
        <v>0.17934152443349138</v>
      </c>
      <c r="O960" s="32">
        <f t="shared" si="178"/>
        <v>155</v>
      </c>
      <c r="P960" t="str">
        <f>LOOKUP(N960,'Info Sheet'!$L$2:$L$3,'Info Sheet'!$J$2:$J$3)</f>
        <v>Rainy, p</v>
      </c>
      <c r="Q960">
        <f>IF(P960='Info Sheet'!$J$3,'Info Sheet'!$M$3,'Info Sheet'!$M$2)</f>
        <v>0.7</v>
      </c>
      <c r="R960">
        <f>ROUNDDOWN(IF((O960*Q960)&gt;'Info Sheet'!$B$21,'Info Sheet'!$B$21,(O960*Q960)),0)</f>
        <v>108</v>
      </c>
      <c r="S960">
        <f t="shared" si="179"/>
        <v>2467.8000000000002</v>
      </c>
      <c r="T960">
        <f t="shared" si="180"/>
        <v>1507.8000000000002</v>
      </c>
      <c r="Y960" s="44">
        <v>907</v>
      </c>
      <c r="Z960" s="32">
        <v>0.7727032229127766</v>
      </c>
      <c r="AA960" s="32">
        <f t="shared" si="186"/>
        <v>199</v>
      </c>
      <c r="AB960" t="str">
        <f>LOOKUP(Z960,'Info Sheet'!$L$2:$L$3,'Info Sheet'!$J$2:$J$3)</f>
        <v>Non-Rainy</v>
      </c>
      <c r="AC960">
        <f>IF(AB960='Info Sheet'!$J$3,'Info Sheet'!$M$3,'Info Sheet'!$M$2)</f>
        <v>1</v>
      </c>
      <c r="AD960">
        <f>ROUNDDOWN(IF((AA960*AC960)&gt;'Info Sheet'!$B$21,'Info Sheet'!$B$21,(AA960*AC960)),0)</f>
        <v>188</v>
      </c>
      <c r="AE960">
        <f t="shared" si="181"/>
        <v>4295.8</v>
      </c>
      <c r="AF960">
        <f t="shared" si="182"/>
        <v>3335.8</v>
      </c>
      <c r="AK960" s="44">
        <v>907</v>
      </c>
      <c r="AL960" s="51">
        <v>0.40380998000000001</v>
      </c>
      <c r="AM960" s="32">
        <f t="shared" si="187"/>
        <v>162</v>
      </c>
      <c r="AN960" t="str">
        <f>LOOKUP(AL960,'Info Sheet'!$L$2:$L$3,'Info Sheet'!$J$2:$J$3)</f>
        <v>Non-Rainy</v>
      </c>
      <c r="AO960">
        <f>IF(AN960='Info Sheet'!$J$3,'Info Sheet'!$M$3,'Info Sheet'!$M$2)</f>
        <v>1</v>
      </c>
      <c r="AP960">
        <f>ROUNDDOWN(IF((AM960*AO960)&gt;'Info Sheet'!$B$21,'Info Sheet'!$B$21,(AM960*AO960)),0)</f>
        <v>162</v>
      </c>
      <c r="AQ960">
        <f t="shared" si="183"/>
        <v>3701.7000000000003</v>
      </c>
      <c r="AR960">
        <f t="shared" si="184"/>
        <v>2741.7000000000003</v>
      </c>
    </row>
    <row r="961" spans="1:44">
      <c r="A961" s="44">
        <v>908</v>
      </c>
      <c r="B961" s="32">
        <v>0.64236413345651866</v>
      </c>
      <c r="C961" s="32">
        <f t="shared" si="185"/>
        <v>161</v>
      </c>
      <c r="D961" t="str">
        <f>LOOKUP(B961,'Info Sheet'!$L$2:$L$3,'Info Sheet'!$J$2:$J$3)</f>
        <v>Non-Rainy</v>
      </c>
      <c r="E961">
        <f>IF(D961='Info Sheet'!$J$3,'Info Sheet'!$M$3,'Info Sheet'!$M$2)</f>
        <v>1</v>
      </c>
      <c r="F961">
        <f>ROUNDDOWN(IF((C961*E961)&gt;'Info Sheet'!$B$21,'Info Sheet'!$B$21,(C961*E961)),0)</f>
        <v>161</v>
      </c>
      <c r="G961">
        <f t="shared" si="188"/>
        <v>3678.8500000000004</v>
      </c>
      <c r="H961">
        <f t="shared" si="177"/>
        <v>2718.8500000000004</v>
      </c>
      <c r="M961" s="44">
        <v>908</v>
      </c>
      <c r="N961" s="32">
        <v>0.70409323681322589</v>
      </c>
      <c r="O961" s="32">
        <f t="shared" si="178"/>
        <v>180</v>
      </c>
      <c r="P961" t="str">
        <f>LOOKUP(N961,'Info Sheet'!$L$2:$L$3,'Info Sheet'!$J$2:$J$3)</f>
        <v>Non-Rainy</v>
      </c>
      <c r="Q961">
        <f>IF(P961='Info Sheet'!$J$3,'Info Sheet'!$M$3,'Info Sheet'!$M$2)</f>
        <v>1</v>
      </c>
      <c r="R961">
        <f>ROUNDDOWN(IF((O961*Q961)&gt;'Info Sheet'!$B$21,'Info Sheet'!$B$21,(O961*Q961)),0)</f>
        <v>180</v>
      </c>
      <c r="S961">
        <f t="shared" si="179"/>
        <v>4113</v>
      </c>
      <c r="T961">
        <f t="shared" si="180"/>
        <v>3153</v>
      </c>
      <c r="Y961" s="44">
        <v>908</v>
      </c>
      <c r="Z961" s="32">
        <v>0.31923177809071079</v>
      </c>
      <c r="AA961" s="32">
        <f t="shared" si="186"/>
        <v>178</v>
      </c>
      <c r="AB961" t="str">
        <f>LOOKUP(Z961,'Info Sheet'!$L$2:$L$3,'Info Sheet'!$J$2:$J$3)</f>
        <v>Rainy, p</v>
      </c>
      <c r="AC961">
        <f>IF(AB961='Info Sheet'!$J$3,'Info Sheet'!$M$3,'Info Sheet'!$M$2)</f>
        <v>0.7</v>
      </c>
      <c r="AD961">
        <f>ROUNDDOWN(IF((AA961*AC961)&gt;'Info Sheet'!$B$21,'Info Sheet'!$B$21,(AA961*AC961)),0)</f>
        <v>124</v>
      </c>
      <c r="AE961">
        <f t="shared" si="181"/>
        <v>2833.4</v>
      </c>
      <c r="AF961">
        <f t="shared" si="182"/>
        <v>1873.4</v>
      </c>
      <c r="AK961" s="44">
        <v>908</v>
      </c>
      <c r="AL961" s="51">
        <v>0.56736348999999997</v>
      </c>
      <c r="AM961" s="32">
        <f t="shared" si="187"/>
        <v>169</v>
      </c>
      <c r="AN961" t="str">
        <f>LOOKUP(AL961,'Info Sheet'!$L$2:$L$3,'Info Sheet'!$J$2:$J$3)</f>
        <v>Non-Rainy</v>
      </c>
      <c r="AO961">
        <f>IF(AN961='Info Sheet'!$J$3,'Info Sheet'!$M$3,'Info Sheet'!$M$2)</f>
        <v>1</v>
      </c>
      <c r="AP961">
        <f>ROUNDDOWN(IF((AM961*AO961)&gt;'Info Sheet'!$B$21,'Info Sheet'!$B$21,(AM961*AO961)),0)</f>
        <v>169</v>
      </c>
      <c r="AQ961">
        <f t="shared" si="183"/>
        <v>3861.65</v>
      </c>
      <c r="AR961">
        <f t="shared" si="184"/>
        <v>2901.65</v>
      </c>
    </row>
    <row r="962" spans="1:44">
      <c r="A962" s="44">
        <v>909</v>
      </c>
      <c r="B962" s="32">
        <v>0.46563008333913969</v>
      </c>
      <c r="C962" s="32">
        <f t="shared" si="185"/>
        <v>154</v>
      </c>
      <c r="D962" t="str">
        <f>LOOKUP(B962,'Info Sheet'!$L$2:$L$3,'Info Sheet'!$J$2:$J$3)</f>
        <v>Non-Rainy</v>
      </c>
      <c r="E962">
        <f>IF(D962='Info Sheet'!$J$3,'Info Sheet'!$M$3,'Info Sheet'!$M$2)</f>
        <v>1</v>
      </c>
      <c r="F962">
        <f>ROUNDDOWN(IF((C962*E962)&gt;'Info Sheet'!$B$21,'Info Sheet'!$B$21,(C962*E962)),0)</f>
        <v>154</v>
      </c>
      <c r="G962">
        <f t="shared" si="188"/>
        <v>3518.9</v>
      </c>
      <c r="H962">
        <f t="shared" si="177"/>
        <v>2558.9</v>
      </c>
      <c r="M962" s="44">
        <v>909</v>
      </c>
      <c r="N962" s="32">
        <v>3.7458053034341132E-2</v>
      </c>
      <c r="O962" s="32">
        <f t="shared" si="178"/>
        <v>141</v>
      </c>
      <c r="P962" t="str">
        <f>LOOKUP(N962,'Info Sheet'!$L$2:$L$3,'Info Sheet'!$J$2:$J$3)</f>
        <v>Rainy, p</v>
      </c>
      <c r="Q962">
        <f>IF(P962='Info Sheet'!$J$3,'Info Sheet'!$M$3,'Info Sheet'!$M$2)</f>
        <v>0.7</v>
      </c>
      <c r="R962">
        <f>ROUNDDOWN(IF((O962*Q962)&gt;'Info Sheet'!$B$21,'Info Sheet'!$B$21,(O962*Q962)),0)</f>
        <v>98</v>
      </c>
      <c r="S962">
        <f t="shared" si="179"/>
        <v>2239.3000000000002</v>
      </c>
      <c r="T962">
        <f t="shared" si="180"/>
        <v>1279.3000000000002</v>
      </c>
      <c r="Y962" s="44">
        <v>909</v>
      </c>
      <c r="Z962" s="32">
        <v>0.64007423256559604</v>
      </c>
      <c r="AA962" s="32">
        <f t="shared" si="186"/>
        <v>192</v>
      </c>
      <c r="AB962" t="str">
        <f>LOOKUP(Z962,'Info Sheet'!$L$2:$L$3,'Info Sheet'!$J$2:$J$3)</f>
        <v>Non-Rainy</v>
      </c>
      <c r="AC962">
        <f>IF(AB962='Info Sheet'!$J$3,'Info Sheet'!$M$3,'Info Sheet'!$M$2)</f>
        <v>1</v>
      </c>
      <c r="AD962">
        <f>ROUNDDOWN(IF((AA962*AC962)&gt;'Info Sheet'!$B$21,'Info Sheet'!$B$21,(AA962*AC962)),0)</f>
        <v>188</v>
      </c>
      <c r="AE962">
        <f t="shared" si="181"/>
        <v>4295.8</v>
      </c>
      <c r="AF962">
        <f t="shared" si="182"/>
        <v>3335.8</v>
      </c>
      <c r="AK962" s="44">
        <v>909</v>
      </c>
      <c r="AL962" s="51">
        <v>0.56619474000000003</v>
      </c>
      <c r="AM962" s="32">
        <f t="shared" si="187"/>
        <v>169</v>
      </c>
      <c r="AN962" t="str">
        <f>LOOKUP(AL962,'Info Sheet'!$L$2:$L$3,'Info Sheet'!$J$2:$J$3)</f>
        <v>Non-Rainy</v>
      </c>
      <c r="AO962">
        <f>IF(AN962='Info Sheet'!$J$3,'Info Sheet'!$M$3,'Info Sheet'!$M$2)</f>
        <v>1</v>
      </c>
      <c r="AP962">
        <f>ROUNDDOWN(IF((AM962*AO962)&gt;'Info Sheet'!$B$21,'Info Sheet'!$B$21,(AM962*AO962)),0)</f>
        <v>169</v>
      </c>
      <c r="AQ962">
        <f t="shared" si="183"/>
        <v>3861.65</v>
      </c>
      <c r="AR962">
        <f t="shared" si="184"/>
        <v>2901.65</v>
      </c>
    </row>
    <row r="963" spans="1:44">
      <c r="A963" s="44">
        <v>910</v>
      </c>
      <c r="B963" s="32">
        <v>0.45692331615214299</v>
      </c>
      <c r="C963" s="32">
        <f t="shared" si="185"/>
        <v>154</v>
      </c>
      <c r="D963" t="str">
        <f>LOOKUP(B963,'Info Sheet'!$L$2:$L$3,'Info Sheet'!$J$2:$J$3)</f>
        <v>Non-Rainy</v>
      </c>
      <c r="E963">
        <f>IF(D963='Info Sheet'!$J$3,'Info Sheet'!$M$3,'Info Sheet'!$M$2)</f>
        <v>1</v>
      </c>
      <c r="F963">
        <f>ROUNDDOWN(IF((C963*E963)&gt;'Info Sheet'!$B$21,'Info Sheet'!$B$21,(C963*E963)),0)</f>
        <v>154</v>
      </c>
      <c r="G963">
        <f t="shared" si="188"/>
        <v>3518.9</v>
      </c>
      <c r="H963">
        <f t="shared" si="177"/>
        <v>2558.9</v>
      </c>
      <c r="M963" s="44">
        <v>910</v>
      </c>
      <c r="N963" s="32">
        <v>0.18894473635367715</v>
      </c>
      <c r="O963" s="32">
        <f t="shared" si="178"/>
        <v>156</v>
      </c>
      <c r="P963" t="str">
        <f>LOOKUP(N963,'Info Sheet'!$L$2:$L$3,'Info Sheet'!$J$2:$J$3)</f>
        <v>Rainy, p</v>
      </c>
      <c r="Q963">
        <f>IF(P963='Info Sheet'!$J$3,'Info Sheet'!$M$3,'Info Sheet'!$M$2)</f>
        <v>0.7</v>
      </c>
      <c r="R963">
        <f>ROUNDDOWN(IF((O963*Q963)&gt;'Info Sheet'!$B$21,'Info Sheet'!$B$21,(O963*Q963)),0)</f>
        <v>109</v>
      </c>
      <c r="S963">
        <f t="shared" si="179"/>
        <v>2490.65</v>
      </c>
      <c r="T963">
        <f t="shared" si="180"/>
        <v>1530.65</v>
      </c>
      <c r="Y963" s="44">
        <v>910</v>
      </c>
      <c r="Z963" s="32">
        <v>0.24231122729511112</v>
      </c>
      <c r="AA963" s="32">
        <f t="shared" si="186"/>
        <v>174</v>
      </c>
      <c r="AB963" t="str">
        <f>LOOKUP(Z963,'Info Sheet'!$L$2:$L$3,'Info Sheet'!$J$2:$J$3)</f>
        <v>Rainy, p</v>
      </c>
      <c r="AC963">
        <f>IF(AB963='Info Sheet'!$J$3,'Info Sheet'!$M$3,'Info Sheet'!$M$2)</f>
        <v>0.7</v>
      </c>
      <c r="AD963">
        <f>ROUNDDOWN(IF((AA963*AC963)&gt;'Info Sheet'!$B$21,'Info Sheet'!$B$21,(AA963*AC963)),0)</f>
        <v>121</v>
      </c>
      <c r="AE963">
        <f t="shared" si="181"/>
        <v>2764.8500000000004</v>
      </c>
      <c r="AF963">
        <f t="shared" si="182"/>
        <v>1804.8500000000004</v>
      </c>
      <c r="AK963" s="44">
        <v>910</v>
      </c>
      <c r="AL963" s="51">
        <v>0.20037411999999999</v>
      </c>
      <c r="AM963" s="32">
        <f t="shared" si="187"/>
        <v>152</v>
      </c>
      <c r="AN963" t="str">
        <f>LOOKUP(AL963,'Info Sheet'!$L$2:$L$3,'Info Sheet'!$J$2:$J$3)</f>
        <v>Rainy, p</v>
      </c>
      <c r="AO963">
        <f>IF(AN963='Info Sheet'!$J$3,'Info Sheet'!$M$3,'Info Sheet'!$M$2)</f>
        <v>0.7</v>
      </c>
      <c r="AP963">
        <f>ROUNDDOWN(IF((AM963*AO963)&gt;'Info Sheet'!$B$21,'Info Sheet'!$B$21,(AM963*AO963)),0)</f>
        <v>106</v>
      </c>
      <c r="AQ963">
        <f t="shared" si="183"/>
        <v>2422.1000000000004</v>
      </c>
      <c r="AR963">
        <f t="shared" si="184"/>
        <v>1462.1000000000004</v>
      </c>
    </row>
    <row r="964" spans="1:44">
      <c r="A964" s="44">
        <v>911</v>
      </c>
      <c r="B964" s="32">
        <v>0.8926790474305264</v>
      </c>
      <c r="C964" s="32">
        <f t="shared" si="185"/>
        <v>175</v>
      </c>
      <c r="D964" t="str">
        <f>LOOKUP(B964,'Info Sheet'!$L$2:$L$3,'Info Sheet'!$J$2:$J$3)</f>
        <v>Non-Rainy</v>
      </c>
      <c r="E964">
        <f>IF(D964='Info Sheet'!$J$3,'Info Sheet'!$M$3,'Info Sheet'!$M$2)</f>
        <v>1</v>
      </c>
      <c r="F964">
        <f>ROUNDDOWN(IF((C964*E964)&gt;'Info Sheet'!$B$21,'Info Sheet'!$B$21,(C964*E964)),0)</f>
        <v>175</v>
      </c>
      <c r="G964">
        <f t="shared" si="188"/>
        <v>3998.7500000000005</v>
      </c>
      <c r="H964">
        <f t="shared" si="177"/>
        <v>3038.7500000000005</v>
      </c>
      <c r="M964" s="44">
        <v>911</v>
      </c>
      <c r="N964" s="32">
        <v>0.86201914937484025</v>
      </c>
      <c r="O964" s="32">
        <f t="shared" si="178"/>
        <v>189</v>
      </c>
      <c r="P964" t="str">
        <f>LOOKUP(N964,'Info Sheet'!$L$2:$L$3,'Info Sheet'!$J$2:$J$3)</f>
        <v>Non-Rainy</v>
      </c>
      <c r="Q964">
        <f>IF(P964='Info Sheet'!$J$3,'Info Sheet'!$M$3,'Info Sheet'!$M$2)</f>
        <v>1</v>
      </c>
      <c r="R964">
        <f>ROUNDDOWN(IF((O964*Q964)&gt;'Info Sheet'!$B$21,'Info Sheet'!$B$21,(O964*Q964)),0)</f>
        <v>188</v>
      </c>
      <c r="S964">
        <f t="shared" si="179"/>
        <v>4295.8</v>
      </c>
      <c r="T964">
        <f t="shared" si="180"/>
        <v>3335.8</v>
      </c>
      <c r="Y964" s="44">
        <v>911</v>
      </c>
      <c r="Z964" s="32">
        <v>0.15665255824726132</v>
      </c>
      <c r="AA964" s="32">
        <f t="shared" si="186"/>
        <v>168</v>
      </c>
      <c r="AB964" t="str">
        <f>LOOKUP(Z964,'Info Sheet'!$L$2:$L$3,'Info Sheet'!$J$2:$J$3)</f>
        <v>Rainy, p</v>
      </c>
      <c r="AC964">
        <f>IF(AB964='Info Sheet'!$J$3,'Info Sheet'!$M$3,'Info Sheet'!$M$2)</f>
        <v>0.7</v>
      </c>
      <c r="AD964">
        <f>ROUNDDOWN(IF((AA964*AC964)&gt;'Info Sheet'!$B$21,'Info Sheet'!$B$21,(AA964*AC964)),0)</f>
        <v>117</v>
      </c>
      <c r="AE964">
        <f t="shared" si="181"/>
        <v>2673.4500000000003</v>
      </c>
      <c r="AF964">
        <f t="shared" si="182"/>
        <v>1713.4500000000003</v>
      </c>
      <c r="AK964" s="44">
        <v>911</v>
      </c>
      <c r="AL964" s="51">
        <v>0.81655898000000005</v>
      </c>
      <c r="AM964" s="32">
        <f t="shared" si="187"/>
        <v>181</v>
      </c>
      <c r="AN964" t="str">
        <f>LOOKUP(AL964,'Info Sheet'!$L$2:$L$3,'Info Sheet'!$J$2:$J$3)</f>
        <v>Non-Rainy</v>
      </c>
      <c r="AO964">
        <f>IF(AN964='Info Sheet'!$J$3,'Info Sheet'!$M$3,'Info Sheet'!$M$2)</f>
        <v>1</v>
      </c>
      <c r="AP964">
        <f>ROUNDDOWN(IF((AM964*AO964)&gt;'Info Sheet'!$B$21,'Info Sheet'!$B$21,(AM964*AO964)),0)</f>
        <v>181</v>
      </c>
      <c r="AQ964">
        <f t="shared" si="183"/>
        <v>4135.8500000000004</v>
      </c>
      <c r="AR964">
        <f t="shared" si="184"/>
        <v>3175.8500000000004</v>
      </c>
    </row>
    <row r="965" spans="1:44">
      <c r="A965" s="44">
        <v>912</v>
      </c>
      <c r="B965" s="32">
        <v>3.8978440810559567E-2</v>
      </c>
      <c r="C965" s="32">
        <f t="shared" si="185"/>
        <v>127</v>
      </c>
      <c r="D965" t="str">
        <f>LOOKUP(B965,'Info Sheet'!$L$2:$L$3,'Info Sheet'!$J$2:$J$3)</f>
        <v>Rainy, p</v>
      </c>
      <c r="E965">
        <f>IF(D965='Info Sheet'!$J$3,'Info Sheet'!$M$3,'Info Sheet'!$M$2)</f>
        <v>0.7</v>
      </c>
      <c r="F965">
        <f>ROUNDDOWN(IF((C965*E965)&gt;'Info Sheet'!$B$21,'Info Sheet'!$B$21,(C965*E965)),0)</f>
        <v>88</v>
      </c>
      <c r="G965">
        <f t="shared" si="188"/>
        <v>2010.8000000000002</v>
      </c>
      <c r="H965">
        <f t="shared" si="177"/>
        <v>1050.8000000000002</v>
      </c>
      <c r="M965" s="44">
        <v>912</v>
      </c>
      <c r="N965" s="32">
        <v>0.53570495437310872</v>
      </c>
      <c r="O965" s="32">
        <f t="shared" si="178"/>
        <v>172</v>
      </c>
      <c r="P965" t="str">
        <f>LOOKUP(N965,'Info Sheet'!$L$2:$L$3,'Info Sheet'!$J$2:$J$3)</f>
        <v>Non-Rainy</v>
      </c>
      <c r="Q965">
        <f>IF(P965='Info Sheet'!$J$3,'Info Sheet'!$M$3,'Info Sheet'!$M$2)</f>
        <v>1</v>
      </c>
      <c r="R965">
        <f>ROUNDDOWN(IF((O965*Q965)&gt;'Info Sheet'!$B$21,'Info Sheet'!$B$21,(O965*Q965)),0)</f>
        <v>172</v>
      </c>
      <c r="S965">
        <f t="shared" si="179"/>
        <v>3930.2000000000003</v>
      </c>
      <c r="T965">
        <f t="shared" si="180"/>
        <v>2970.2000000000003</v>
      </c>
      <c r="Y965" s="44">
        <v>912</v>
      </c>
      <c r="Z965" s="32">
        <v>0.59140341286488785</v>
      </c>
      <c r="AA965" s="32">
        <f t="shared" si="186"/>
        <v>190</v>
      </c>
      <c r="AB965" t="str">
        <f>LOOKUP(Z965,'Info Sheet'!$L$2:$L$3,'Info Sheet'!$J$2:$J$3)</f>
        <v>Non-Rainy</v>
      </c>
      <c r="AC965">
        <f>IF(AB965='Info Sheet'!$J$3,'Info Sheet'!$M$3,'Info Sheet'!$M$2)</f>
        <v>1</v>
      </c>
      <c r="AD965">
        <f>ROUNDDOWN(IF((AA965*AC965)&gt;'Info Sheet'!$B$21,'Info Sheet'!$B$21,(AA965*AC965)),0)</f>
        <v>188</v>
      </c>
      <c r="AE965">
        <f t="shared" si="181"/>
        <v>4295.8</v>
      </c>
      <c r="AF965">
        <f t="shared" si="182"/>
        <v>3335.8</v>
      </c>
      <c r="AK965" s="44">
        <v>912</v>
      </c>
      <c r="AL965" s="51">
        <v>0.31004973000000002</v>
      </c>
      <c r="AM965" s="32">
        <f t="shared" si="187"/>
        <v>158</v>
      </c>
      <c r="AN965" t="str">
        <f>LOOKUP(AL965,'Info Sheet'!$L$2:$L$3,'Info Sheet'!$J$2:$J$3)</f>
        <v>Rainy, p</v>
      </c>
      <c r="AO965">
        <f>IF(AN965='Info Sheet'!$J$3,'Info Sheet'!$M$3,'Info Sheet'!$M$2)</f>
        <v>0.7</v>
      </c>
      <c r="AP965">
        <f>ROUNDDOWN(IF((AM965*AO965)&gt;'Info Sheet'!$B$21,'Info Sheet'!$B$21,(AM965*AO965)),0)</f>
        <v>110</v>
      </c>
      <c r="AQ965">
        <f t="shared" si="183"/>
        <v>2513.5</v>
      </c>
      <c r="AR965">
        <f t="shared" si="184"/>
        <v>1553.5</v>
      </c>
    </row>
    <row r="966" spans="1:44">
      <c r="A966" s="44">
        <v>913</v>
      </c>
      <c r="B966" s="32">
        <v>5.0061933914680168E-3</v>
      </c>
      <c r="C966" s="32">
        <f t="shared" si="185"/>
        <v>114</v>
      </c>
      <c r="D966" t="str">
        <f>LOOKUP(B966,'Info Sheet'!$L$2:$L$3,'Info Sheet'!$J$2:$J$3)</f>
        <v>Rainy, p</v>
      </c>
      <c r="E966">
        <f>IF(D966='Info Sheet'!$J$3,'Info Sheet'!$M$3,'Info Sheet'!$M$2)</f>
        <v>0.7</v>
      </c>
      <c r="F966">
        <f>ROUNDDOWN(IF((C966*E966)&gt;'Info Sheet'!$B$21,'Info Sheet'!$B$21,(C966*E966)),0)</f>
        <v>79</v>
      </c>
      <c r="G966">
        <f t="shared" si="188"/>
        <v>1805.15</v>
      </c>
      <c r="H966">
        <f t="shared" si="177"/>
        <v>845.15000000000009</v>
      </c>
      <c r="M966" s="44">
        <v>913</v>
      </c>
      <c r="N966" s="32">
        <v>0.59211424334112539</v>
      </c>
      <c r="O966" s="32">
        <f t="shared" si="178"/>
        <v>175</v>
      </c>
      <c r="P966" t="str">
        <f>LOOKUP(N966,'Info Sheet'!$L$2:$L$3,'Info Sheet'!$J$2:$J$3)</f>
        <v>Non-Rainy</v>
      </c>
      <c r="Q966">
        <f>IF(P966='Info Sheet'!$J$3,'Info Sheet'!$M$3,'Info Sheet'!$M$2)</f>
        <v>1</v>
      </c>
      <c r="R966">
        <f>ROUNDDOWN(IF((O966*Q966)&gt;'Info Sheet'!$B$21,'Info Sheet'!$B$21,(O966*Q966)),0)</f>
        <v>175</v>
      </c>
      <c r="S966">
        <f t="shared" si="179"/>
        <v>3998.7500000000005</v>
      </c>
      <c r="T966">
        <f t="shared" si="180"/>
        <v>3038.7500000000005</v>
      </c>
      <c r="Y966" s="44">
        <v>913</v>
      </c>
      <c r="Z966" s="32">
        <v>0.66690173390838259</v>
      </c>
      <c r="AA966" s="32">
        <f t="shared" si="186"/>
        <v>194</v>
      </c>
      <c r="AB966" t="str">
        <f>LOOKUP(Z966,'Info Sheet'!$L$2:$L$3,'Info Sheet'!$J$2:$J$3)</f>
        <v>Non-Rainy</v>
      </c>
      <c r="AC966">
        <f>IF(AB966='Info Sheet'!$J$3,'Info Sheet'!$M$3,'Info Sheet'!$M$2)</f>
        <v>1</v>
      </c>
      <c r="AD966">
        <f>ROUNDDOWN(IF((AA966*AC966)&gt;'Info Sheet'!$B$21,'Info Sheet'!$B$21,(AA966*AC966)),0)</f>
        <v>188</v>
      </c>
      <c r="AE966">
        <f t="shared" si="181"/>
        <v>4295.8</v>
      </c>
      <c r="AF966">
        <f t="shared" si="182"/>
        <v>3335.8</v>
      </c>
      <c r="AK966" s="44">
        <v>913</v>
      </c>
      <c r="AL966" s="51">
        <v>0.80434713000000002</v>
      </c>
      <c r="AM966" s="32">
        <f t="shared" si="187"/>
        <v>180</v>
      </c>
      <c r="AN966" t="str">
        <f>LOOKUP(AL966,'Info Sheet'!$L$2:$L$3,'Info Sheet'!$J$2:$J$3)</f>
        <v>Non-Rainy</v>
      </c>
      <c r="AO966">
        <f>IF(AN966='Info Sheet'!$J$3,'Info Sheet'!$M$3,'Info Sheet'!$M$2)</f>
        <v>1</v>
      </c>
      <c r="AP966">
        <f>ROUNDDOWN(IF((AM966*AO966)&gt;'Info Sheet'!$B$21,'Info Sheet'!$B$21,(AM966*AO966)),0)</f>
        <v>180</v>
      </c>
      <c r="AQ966">
        <f t="shared" si="183"/>
        <v>4113</v>
      </c>
      <c r="AR966">
        <f t="shared" si="184"/>
        <v>3153</v>
      </c>
    </row>
    <row r="967" spans="1:44">
      <c r="A967" s="44">
        <v>914</v>
      </c>
      <c r="B967" s="32">
        <v>2.0941429486080687E-2</v>
      </c>
      <c r="C967" s="32">
        <f t="shared" si="185"/>
        <v>123</v>
      </c>
      <c r="D967" t="str">
        <f>LOOKUP(B967,'Info Sheet'!$L$2:$L$3,'Info Sheet'!$J$2:$J$3)</f>
        <v>Rainy, p</v>
      </c>
      <c r="E967">
        <f>IF(D967='Info Sheet'!$J$3,'Info Sheet'!$M$3,'Info Sheet'!$M$2)</f>
        <v>0.7</v>
      </c>
      <c r="F967">
        <f>ROUNDDOWN(IF((C967*E967)&gt;'Info Sheet'!$B$21,'Info Sheet'!$B$21,(C967*E967)),0)</f>
        <v>86</v>
      </c>
      <c r="G967">
        <f t="shared" si="188"/>
        <v>1965.1000000000001</v>
      </c>
      <c r="H967">
        <f t="shared" si="177"/>
        <v>1005.1000000000001</v>
      </c>
      <c r="M967" s="44">
        <v>914</v>
      </c>
      <c r="N967" s="32">
        <v>0.20684307860530415</v>
      </c>
      <c r="O967" s="32">
        <f t="shared" si="178"/>
        <v>157</v>
      </c>
      <c r="P967" t="str">
        <f>LOOKUP(N967,'Info Sheet'!$L$2:$L$3,'Info Sheet'!$J$2:$J$3)</f>
        <v>Rainy, p</v>
      </c>
      <c r="Q967">
        <f>IF(P967='Info Sheet'!$J$3,'Info Sheet'!$M$3,'Info Sheet'!$M$2)</f>
        <v>0.7</v>
      </c>
      <c r="R967">
        <f>ROUNDDOWN(IF((O967*Q967)&gt;'Info Sheet'!$B$21,'Info Sheet'!$B$21,(O967*Q967)),0)</f>
        <v>109</v>
      </c>
      <c r="S967">
        <f t="shared" si="179"/>
        <v>2490.65</v>
      </c>
      <c r="T967">
        <f t="shared" si="180"/>
        <v>1530.65</v>
      </c>
      <c r="Y967" s="44">
        <v>914</v>
      </c>
      <c r="Z967" s="32">
        <v>0.23381277796745481</v>
      </c>
      <c r="AA967" s="32">
        <f t="shared" si="186"/>
        <v>173</v>
      </c>
      <c r="AB967" t="str">
        <f>LOOKUP(Z967,'Info Sheet'!$L$2:$L$3,'Info Sheet'!$J$2:$J$3)</f>
        <v>Rainy, p</v>
      </c>
      <c r="AC967">
        <f>IF(AB967='Info Sheet'!$J$3,'Info Sheet'!$M$3,'Info Sheet'!$M$2)</f>
        <v>0.7</v>
      </c>
      <c r="AD967">
        <f>ROUNDDOWN(IF((AA967*AC967)&gt;'Info Sheet'!$B$21,'Info Sheet'!$B$21,(AA967*AC967)),0)</f>
        <v>121</v>
      </c>
      <c r="AE967">
        <f t="shared" si="181"/>
        <v>2764.8500000000004</v>
      </c>
      <c r="AF967">
        <f t="shared" si="182"/>
        <v>1804.8500000000004</v>
      </c>
      <c r="AK967" s="44">
        <v>914</v>
      </c>
      <c r="AL967" s="51">
        <v>0.92781579999999997</v>
      </c>
      <c r="AM967" s="32">
        <f t="shared" si="187"/>
        <v>190</v>
      </c>
      <c r="AN967" t="str">
        <f>LOOKUP(AL967,'Info Sheet'!$L$2:$L$3,'Info Sheet'!$J$2:$J$3)</f>
        <v>Non-Rainy</v>
      </c>
      <c r="AO967">
        <f>IF(AN967='Info Sheet'!$J$3,'Info Sheet'!$M$3,'Info Sheet'!$M$2)</f>
        <v>1</v>
      </c>
      <c r="AP967">
        <f>ROUNDDOWN(IF((AM967*AO967)&gt;'Info Sheet'!$B$21,'Info Sheet'!$B$21,(AM967*AO967)),0)</f>
        <v>188</v>
      </c>
      <c r="AQ967">
        <f t="shared" si="183"/>
        <v>4295.8</v>
      </c>
      <c r="AR967">
        <f t="shared" si="184"/>
        <v>3335.8</v>
      </c>
    </row>
    <row r="968" spans="1:44">
      <c r="A968" s="44">
        <v>915</v>
      </c>
      <c r="B968" s="32">
        <v>0.24764018778709251</v>
      </c>
      <c r="C968" s="32">
        <f t="shared" si="185"/>
        <v>145</v>
      </c>
      <c r="D968" t="str">
        <f>LOOKUP(B968,'Info Sheet'!$L$2:$L$3,'Info Sheet'!$J$2:$J$3)</f>
        <v>Rainy, p</v>
      </c>
      <c r="E968">
        <f>IF(D968='Info Sheet'!$J$3,'Info Sheet'!$M$3,'Info Sheet'!$M$2)</f>
        <v>0.7</v>
      </c>
      <c r="F968">
        <f>ROUNDDOWN(IF((C968*E968)&gt;'Info Sheet'!$B$21,'Info Sheet'!$B$21,(C968*E968)),0)</f>
        <v>101</v>
      </c>
      <c r="G968">
        <f t="shared" si="188"/>
        <v>2307.8500000000004</v>
      </c>
      <c r="H968">
        <f t="shared" si="177"/>
        <v>1347.8500000000004</v>
      </c>
      <c r="M968" s="44">
        <v>915</v>
      </c>
      <c r="N968" s="32">
        <v>0.28724636140203141</v>
      </c>
      <c r="O968" s="32">
        <f t="shared" si="178"/>
        <v>161</v>
      </c>
      <c r="P968" t="str">
        <f>LOOKUP(N968,'Info Sheet'!$L$2:$L$3,'Info Sheet'!$J$2:$J$3)</f>
        <v>Rainy, p</v>
      </c>
      <c r="Q968">
        <f>IF(P968='Info Sheet'!$J$3,'Info Sheet'!$M$3,'Info Sheet'!$M$2)</f>
        <v>0.7</v>
      </c>
      <c r="R968">
        <f>ROUNDDOWN(IF((O968*Q968)&gt;'Info Sheet'!$B$21,'Info Sheet'!$B$21,(O968*Q968)),0)</f>
        <v>112</v>
      </c>
      <c r="S968">
        <f t="shared" si="179"/>
        <v>2559.2000000000003</v>
      </c>
      <c r="T968">
        <f t="shared" si="180"/>
        <v>1599.2000000000003</v>
      </c>
      <c r="Y968" s="44">
        <v>915</v>
      </c>
      <c r="Z968" s="32">
        <v>0.51067985661311499</v>
      </c>
      <c r="AA968" s="32">
        <f t="shared" si="186"/>
        <v>186</v>
      </c>
      <c r="AB968" t="str">
        <f>LOOKUP(Z968,'Info Sheet'!$L$2:$L$3,'Info Sheet'!$J$2:$J$3)</f>
        <v>Non-Rainy</v>
      </c>
      <c r="AC968">
        <f>IF(AB968='Info Sheet'!$J$3,'Info Sheet'!$M$3,'Info Sheet'!$M$2)</f>
        <v>1</v>
      </c>
      <c r="AD968">
        <f>ROUNDDOWN(IF((AA968*AC968)&gt;'Info Sheet'!$B$21,'Info Sheet'!$B$21,(AA968*AC968)),0)</f>
        <v>186</v>
      </c>
      <c r="AE968">
        <f t="shared" si="181"/>
        <v>4250.1000000000004</v>
      </c>
      <c r="AF968">
        <f t="shared" si="182"/>
        <v>3290.1000000000004</v>
      </c>
      <c r="AK968" s="44">
        <v>915</v>
      </c>
      <c r="AL968" s="51">
        <v>0.70993311999999997</v>
      </c>
      <c r="AM968" s="32">
        <f t="shared" si="187"/>
        <v>175</v>
      </c>
      <c r="AN968" t="str">
        <f>LOOKUP(AL968,'Info Sheet'!$L$2:$L$3,'Info Sheet'!$J$2:$J$3)</f>
        <v>Non-Rainy</v>
      </c>
      <c r="AO968">
        <f>IF(AN968='Info Sheet'!$J$3,'Info Sheet'!$M$3,'Info Sheet'!$M$2)</f>
        <v>1</v>
      </c>
      <c r="AP968">
        <f>ROUNDDOWN(IF((AM968*AO968)&gt;'Info Sheet'!$B$21,'Info Sheet'!$B$21,(AM968*AO968)),0)</f>
        <v>175</v>
      </c>
      <c r="AQ968">
        <f t="shared" si="183"/>
        <v>3998.7500000000005</v>
      </c>
      <c r="AR968">
        <f t="shared" si="184"/>
        <v>3038.7500000000005</v>
      </c>
    </row>
    <row r="969" spans="1:44">
      <c r="A969" s="44">
        <v>916</v>
      </c>
      <c r="B969" s="32">
        <v>0.31172623709348868</v>
      </c>
      <c r="C969" s="32">
        <f t="shared" si="185"/>
        <v>148</v>
      </c>
      <c r="D969" t="str">
        <f>LOOKUP(B969,'Info Sheet'!$L$2:$L$3,'Info Sheet'!$J$2:$J$3)</f>
        <v>Rainy, p</v>
      </c>
      <c r="E969">
        <f>IF(D969='Info Sheet'!$J$3,'Info Sheet'!$M$3,'Info Sheet'!$M$2)</f>
        <v>0.7</v>
      </c>
      <c r="F969">
        <f>ROUNDDOWN(IF((C969*E969)&gt;'Info Sheet'!$B$21,'Info Sheet'!$B$21,(C969*E969)),0)</f>
        <v>103</v>
      </c>
      <c r="G969">
        <f t="shared" si="188"/>
        <v>2353.5500000000002</v>
      </c>
      <c r="H969">
        <f t="shared" si="177"/>
        <v>1393.5500000000002</v>
      </c>
      <c r="M969" s="44">
        <v>916</v>
      </c>
      <c r="N969" s="32">
        <v>0.45564438500559268</v>
      </c>
      <c r="O969" s="32">
        <f t="shared" si="178"/>
        <v>169</v>
      </c>
      <c r="P969" t="str">
        <f>LOOKUP(N969,'Info Sheet'!$L$2:$L$3,'Info Sheet'!$J$2:$J$3)</f>
        <v>Non-Rainy</v>
      </c>
      <c r="Q969">
        <f>IF(P969='Info Sheet'!$J$3,'Info Sheet'!$M$3,'Info Sheet'!$M$2)</f>
        <v>1</v>
      </c>
      <c r="R969">
        <f>ROUNDDOWN(IF((O969*Q969)&gt;'Info Sheet'!$B$21,'Info Sheet'!$B$21,(O969*Q969)),0)</f>
        <v>169</v>
      </c>
      <c r="S969">
        <f t="shared" si="179"/>
        <v>3861.65</v>
      </c>
      <c r="T969">
        <f t="shared" si="180"/>
        <v>2901.65</v>
      </c>
      <c r="Y969" s="44">
        <v>916</v>
      </c>
      <c r="Z969" s="32">
        <v>0.70310216295647199</v>
      </c>
      <c r="AA969" s="32">
        <f t="shared" si="186"/>
        <v>195</v>
      </c>
      <c r="AB969" t="str">
        <f>LOOKUP(Z969,'Info Sheet'!$L$2:$L$3,'Info Sheet'!$J$2:$J$3)</f>
        <v>Non-Rainy</v>
      </c>
      <c r="AC969">
        <f>IF(AB969='Info Sheet'!$J$3,'Info Sheet'!$M$3,'Info Sheet'!$M$2)</f>
        <v>1</v>
      </c>
      <c r="AD969">
        <f>ROUNDDOWN(IF((AA969*AC969)&gt;'Info Sheet'!$B$21,'Info Sheet'!$B$21,(AA969*AC969)),0)</f>
        <v>188</v>
      </c>
      <c r="AE969">
        <f t="shared" si="181"/>
        <v>4295.8</v>
      </c>
      <c r="AF969">
        <f t="shared" si="182"/>
        <v>3335.8</v>
      </c>
      <c r="AK969" s="44">
        <v>916</v>
      </c>
      <c r="AL969" s="51">
        <v>0.51397556</v>
      </c>
      <c r="AM969" s="32">
        <f t="shared" si="187"/>
        <v>166</v>
      </c>
      <c r="AN969" t="str">
        <f>LOOKUP(AL969,'Info Sheet'!$L$2:$L$3,'Info Sheet'!$J$2:$J$3)</f>
        <v>Non-Rainy</v>
      </c>
      <c r="AO969">
        <f>IF(AN969='Info Sheet'!$J$3,'Info Sheet'!$M$3,'Info Sheet'!$M$2)</f>
        <v>1</v>
      </c>
      <c r="AP969">
        <f>ROUNDDOWN(IF((AM969*AO969)&gt;'Info Sheet'!$B$21,'Info Sheet'!$B$21,(AM969*AO969)),0)</f>
        <v>166</v>
      </c>
      <c r="AQ969">
        <f t="shared" si="183"/>
        <v>3793.1000000000004</v>
      </c>
      <c r="AR969">
        <f t="shared" si="184"/>
        <v>2833.1000000000004</v>
      </c>
    </row>
    <row r="970" spans="1:44">
      <c r="A970" s="44">
        <v>917</v>
      </c>
      <c r="B970" s="32">
        <v>0.16250568691327094</v>
      </c>
      <c r="C970" s="32">
        <f t="shared" si="185"/>
        <v>140</v>
      </c>
      <c r="D970" t="str">
        <f>LOOKUP(B970,'Info Sheet'!$L$2:$L$3,'Info Sheet'!$J$2:$J$3)</f>
        <v>Rainy, p</v>
      </c>
      <c r="E970">
        <f>IF(D970='Info Sheet'!$J$3,'Info Sheet'!$M$3,'Info Sheet'!$M$2)</f>
        <v>0.7</v>
      </c>
      <c r="F970">
        <f>ROUNDDOWN(IF((C970*E970)&gt;'Info Sheet'!$B$21,'Info Sheet'!$B$21,(C970*E970)),0)</f>
        <v>98</v>
      </c>
      <c r="G970">
        <f t="shared" si="188"/>
        <v>2239.3000000000002</v>
      </c>
      <c r="H970">
        <f t="shared" si="177"/>
        <v>1279.3000000000002</v>
      </c>
      <c r="M970" s="44">
        <v>917</v>
      </c>
      <c r="N970" s="32">
        <v>0.78005195760247803</v>
      </c>
      <c r="O970" s="32">
        <f t="shared" si="178"/>
        <v>184</v>
      </c>
      <c r="P970" t="str">
        <f>LOOKUP(N970,'Info Sheet'!$L$2:$L$3,'Info Sheet'!$J$2:$J$3)</f>
        <v>Non-Rainy</v>
      </c>
      <c r="Q970">
        <f>IF(P970='Info Sheet'!$J$3,'Info Sheet'!$M$3,'Info Sheet'!$M$2)</f>
        <v>1</v>
      </c>
      <c r="R970">
        <f>ROUNDDOWN(IF((O970*Q970)&gt;'Info Sheet'!$B$21,'Info Sheet'!$B$21,(O970*Q970)),0)</f>
        <v>184</v>
      </c>
      <c r="S970">
        <f t="shared" si="179"/>
        <v>4204.4000000000005</v>
      </c>
      <c r="T970">
        <f t="shared" si="180"/>
        <v>3244.4000000000005</v>
      </c>
      <c r="Y970" s="44">
        <v>917</v>
      </c>
      <c r="Z970" s="32">
        <v>0.86304601198449671</v>
      </c>
      <c r="AA970" s="32">
        <f t="shared" si="186"/>
        <v>205</v>
      </c>
      <c r="AB970" t="str">
        <f>LOOKUP(Z970,'Info Sheet'!$L$2:$L$3,'Info Sheet'!$J$2:$J$3)</f>
        <v>Non-Rainy</v>
      </c>
      <c r="AC970">
        <f>IF(AB970='Info Sheet'!$J$3,'Info Sheet'!$M$3,'Info Sheet'!$M$2)</f>
        <v>1</v>
      </c>
      <c r="AD970">
        <f>ROUNDDOWN(IF((AA970*AC970)&gt;'Info Sheet'!$B$21,'Info Sheet'!$B$21,(AA970*AC970)),0)</f>
        <v>188</v>
      </c>
      <c r="AE970">
        <f t="shared" si="181"/>
        <v>4295.8</v>
      </c>
      <c r="AF970">
        <f t="shared" si="182"/>
        <v>3335.8</v>
      </c>
      <c r="AK970" s="44">
        <v>917</v>
      </c>
      <c r="AL970" s="51">
        <v>0.61029783999999998</v>
      </c>
      <c r="AM970" s="32">
        <f t="shared" si="187"/>
        <v>171</v>
      </c>
      <c r="AN970" t="str">
        <f>LOOKUP(AL970,'Info Sheet'!$L$2:$L$3,'Info Sheet'!$J$2:$J$3)</f>
        <v>Non-Rainy</v>
      </c>
      <c r="AO970">
        <f>IF(AN970='Info Sheet'!$J$3,'Info Sheet'!$M$3,'Info Sheet'!$M$2)</f>
        <v>1</v>
      </c>
      <c r="AP970">
        <f>ROUNDDOWN(IF((AM970*AO970)&gt;'Info Sheet'!$B$21,'Info Sheet'!$B$21,(AM970*AO970)),0)</f>
        <v>171</v>
      </c>
      <c r="AQ970">
        <f t="shared" si="183"/>
        <v>3907.3500000000004</v>
      </c>
      <c r="AR970">
        <f t="shared" si="184"/>
        <v>2947.3500000000004</v>
      </c>
    </row>
    <row r="971" spans="1:44">
      <c r="A971" s="44">
        <v>918</v>
      </c>
      <c r="B971" s="32">
        <v>0.12328536767725928</v>
      </c>
      <c r="C971" s="32">
        <f t="shared" si="185"/>
        <v>137</v>
      </c>
      <c r="D971" t="str">
        <f>LOOKUP(B971,'Info Sheet'!$L$2:$L$3,'Info Sheet'!$J$2:$J$3)</f>
        <v>Rainy, p</v>
      </c>
      <c r="E971">
        <f>IF(D971='Info Sheet'!$J$3,'Info Sheet'!$M$3,'Info Sheet'!$M$2)</f>
        <v>0.7</v>
      </c>
      <c r="F971">
        <f>ROUNDDOWN(IF((C971*E971)&gt;'Info Sheet'!$B$21,'Info Sheet'!$B$21,(C971*E971)),0)</f>
        <v>95</v>
      </c>
      <c r="G971">
        <f t="shared" si="188"/>
        <v>2170.75</v>
      </c>
      <c r="H971">
        <f t="shared" si="177"/>
        <v>1210.75</v>
      </c>
      <c r="M971" s="44">
        <v>918</v>
      </c>
      <c r="N971" s="32">
        <v>0.69280563822848351</v>
      </c>
      <c r="O971" s="32">
        <f t="shared" si="178"/>
        <v>179</v>
      </c>
      <c r="P971" t="str">
        <f>LOOKUP(N971,'Info Sheet'!$L$2:$L$3,'Info Sheet'!$J$2:$J$3)</f>
        <v>Non-Rainy</v>
      </c>
      <c r="Q971">
        <f>IF(P971='Info Sheet'!$J$3,'Info Sheet'!$M$3,'Info Sheet'!$M$2)</f>
        <v>1</v>
      </c>
      <c r="R971">
        <f>ROUNDDOWN(IF((O971*Q971)&gt;'Info Sheet'!$B$21,'Info Sheet'!$B$21,(O971*Q971)),0)</f>
        <v>179</v>
      </c>
      <c r="S971">
        <f t="shared" si="179"/>
        <v>4090.15</v>
      </c>
      <c r="T971">
        <f t="shared" si="180"/>
        <v>3130.15</v>
      </c>
      <c r="Y971" s="44">
        <v>918</v>
      </c>
      <c r="Z971" s="32">
        <v>0.91352761014271788</v>
      </c>
      <c r="AA971" s="32">
        <f t="shared" si="186"/>
        <v>210</v>
      </c>
      <c r="AB971" t="str">
        <f>LOOKUP(Z971,'Info Sheet'!$L$2:$L$3,'Info Sheet'!$J$2:$J$3)</f>
        <v>Non-Rainy</v>
      </c>
      <c r="AC971">
        <f>IF(AB971='Info Sheet'!$J$3,'Info Sheet'!$M$3,'Info Sheet'!$M$2)</f>
        <v>1</v>
      </c>
      <c r="AD971">
        <f>ROUNDDOWN(IF((AA971*AC971)&gt;'Info Sheet'!$B$21,'Info Sheet'!$B$21,(AA971*AC971)),0)</f>
        <v>188</v>
      </c>
      <c r="AE971">
        <f t="shared" si="181"/>
        <v>4295.8</v>
      </c>
      <c r="AF971">
        <f t="shared" si="182"/>
        <v>3335.8</v>
      </c>
      <c r="AK971" s="44">
        <v>918</v>
      </c>
      <c r="AL971" s="51">
        <v>0.91741521000000004</v>
      </c>
      <c r="AM971" s="32">
        <f t="shared" si="187"/>
        <v>189</v>
      </c>
      <c r="AN971" t="str">
        <f>LOOKUP(AL971,'Info Sheet'!$L$2:$L$3,'Info Sheet'!$J$2:$J$3)</f>
        <v>Non-Rainy</v>
      </c>
      <c r="AO971">
        <f>IF(AN971='Info Sheet'!$J$3,'Info Sheet'!$M$3,'Info Sheet'!$M$2)</f>
        <v>1</v>
      </c>
      <c r="AP971">
        <f>ROUNDDOWN(IF((AM971*AO971)&gt;'Info Sheet'!$B$21,'Info Sheet'!$B$21,(AM971*AO971)),0)</f>
        <v>188</v>
      </c>
      <c r="AQ971">
        <f t="shared" si="183"/>
        <v>4295.8</v>
      </c>
      <c r="AR971">
        <f t="shared" si="184"/>
        <v>3335.8</v>
      </c>
    </row>
    <row r="972" spans="1:44">
      <c r="A972" s="44">
        <v>919</v>
      </c>
      <c r="B972" s="32">
        <v>0.11266738487630812</v>
      </c>
      <c r="C972" s="32">
        <f t="shared" si="185"/>
        <v>136</v>
      </c>
      <c r="D972" t="str">
        <f>LOOKUP(B972,'Info Sheet'!$L$2:$L$3,'Info Sheet'!$J$2:$J$3)</f>
        <v>Rainy, p</v>
      </c>
      <c r="E972">
        <f>IF(D972='Info Sheet'!$J$3,'Info Sheet'!$M$3,'Info Sheet'!$M$2)</f>
        <v>0.7</v>
      </c>
      <c r="F972">
        <f>ROUNDDOWN(IF((C972*E972)&gt;'Info Sheet'!$B$21,'Info Sheet'!$B$21,(C972*E972)),0)</f>
        <v>95</v>
      </c>
      <c r="G972">
        <f t="shared" si="188"/>
        <v>2170.75</v>
      </c>
      <c r="H972">
        <f t="shared" si="177"/>
        <v>1210.75</v>
      </c>
      <c r="M972" s="44">
        <v>919</v>
      </c>
      <c r="N972" s="32">
        <v>0.41468459265779734</v>
      </c>
      <c r="O972" s="32">
        <f t="shared" si="178"/>
        <v>167</v>
      </c>
      <c r="P972" t="str">
        <f>LOOKUP(N972,'Info Sheet'!$L$2:$L$3,'Info Sheet'!$J$2:$J$3)</f>
        <v>Non-Rainy</v>
      </c>
      <c r="Q972">
        <f>IF(P972='Info Sheet'!$J$3,'Info Sheet'!$M$3,'Info Sheet'!$M$2)</f>
        <v>1</v>
      </c>
      <c r="R972">
        <f>ROUNDDOWN(IF((O972*Q972)&gt;'Info Sheet'!$B$21,'Info Sheet'!$B$21,(O972*Q972)),0)</f>
        <v>167</v>
      </c>
      <c r="S972">
        <f t="shared" si="179"/>
        <v>3815.9500000000003</v>
      </c>
      <c r="T972">
        <f t="shared" si="180"/>
        <v>2855.9500000000003</v>
      </c>
      <c r="Y972" s="44">
        <v>919</v>
      </c>
      <c r="Z972" s="32">
        <v>0.28673238172165594</v>
      </c>
      <c r="AA972" s="32">
        <f t="shared" si="186"/>
        <v>176</v>
      </c>
      <c r="AB972" t="str">
        <f>LOOKUP(Z972,'Info Sheet'!$L$2:$L$3,'Info Sheet'!$J$2:$J$3)</f>
        <v>Rainy, p</v>
      </c>
      <c r="AC972">
        <f>IF(AB972='Info Sheet'!$J$3,'Info Sheet'!$M$3,'Info Sheet'!$M$2)</f>
        <v>0.7</v>
      </c>
      <c r="AD972">
        <f>ROUNDDOWN(IF((AA972*AC972)&gt;'Info Sheet'!$B$21,'Info Sheet'!$B$21,(AA972*AC972)),0)</f>
        <v>123</v>
      </c>
      <c r="AE972">
        <f t="shared" si="181"/>
        <v>2810.55</v>
      </c>
      <c r="AF972">
        <f t="shared" si="182"/>
        <v>1850.5500000000002</v>
      </c>
      <c r="AK972" s="44">
        <v>919</v>
      </c>
      <c r="AL972" s="51">
        <v>0.81113480000000004</v>
      </c>
      <c r="AM972" s="32">
        <f t="shared" si="187"/>
        <v>180</v>
      </c>
      <c r="AN972" t="str">
        <f>LOOKUP(AL972,'Info Sheet'!$L$2:$L$3,'Info Sheet'!$J$2:$J$3)</f>
        <v>Non-Rainy</v>
      </c>
      <c r="AO972">
        <f>IF(AN972='Info Sheet'!$J$3,'Info Sheet'!$M$3,'Info Sheet'!$M$2)</f>
        <v>1</v>
      </c>
      <c r="AP972">
        <f>ROUNDDOWN(IF((AM972*AO972)&gt;'Info Sheet'!$B$21,'Info Sheet'!$B$21,(AM972*AO972)),0)</f>
        <v>180</v>
      </c>
      <c r="AQ972">
        <f t="shared" si="183"/>
        <v>4113</v>
      </c>
      <c r="AR972">
        <f t="shared" si="184"/>
        <v>3153</v>
      </c>
    </row>
    <row r="973" spans="1:44">
      <c r="A973" s="44">
        <v>920</v>
      </c>
      <c r="B973" s="32">
        <v>0.33167015330731575</v>
      </c>
      <c r="C973" s="32">
        <f t="shared" si="185"/>
        <v>149</v>
      </c>
      <c r="D973" t="str">
        <f>LOOKUP(B973,'Info Sheet'!$L$2:$L$3,'Info Sheet'!$J$2:$J$3)</f>
        <v>Rainy, p</v>
      </c>
      <c r="E973">
        <f>IF(D973='Info Sheet'!$J$3,'Info Sheet'!$M$3,'Info Sheet'!$M$2)</f>
        <v>0.7</v>
      </c>
      <c r="F973">
        <f>ROUNDDOWN(IF((C973*E973)&gt;'Info Sheet'!$B$21,'Info Sheet'!$B$21,(C973*E973)),0)</f>
        <v>104</v>
      </c>
      <c r="G973">
        <f t="shared" si="188"/>
        <v>2376.4</v>
      </c>
      <c r="H973">
        <f t="shared" si="177"/>
        <v>1416.4</v>
      </c>
      <c r="M973" s="44">
        <v>920</v>
      </c>
      <c r="N973" s="32">
        <v>0.75499137150053497</v>
      </c>
      <c r="O973" s="32">
        <f t="shared" si="178"/>
        <v>182</v>
      </c>
      <c r="P973" t="str">
        <f>LOOKUP(N973,'Info Sheet'!$L$2:$L$3,'Info Sheet'!$J$2:$J$3)</f>
        <v>Non-Rainy</v>
      </c>
      <c r="Q973">
        <f>IF(P973='Info Sheet'!$J$3,'Info Sheet'!$M$3,'Info Sheet'!$M$2)</f>
        <v>1</v>
      </c>
      <c r="R973">
        <f>ROUNDDOWN(IF((O973*Q973)&gt;'Info Sheet'!$B$21,'Info Sheet'!$B$21,(O973*Q973)),0)</f>
        <v>182</v>
      </c>
      <c r="S973">
        <f t="shared" si="179"/>
        <v>4158.7</v>
      </c>
      <c r="T973">
        <f t="shared" si="180"/>
        <v>3198.7</v>
      </c>
      <c r="Y973" s="44">
        <v>920</v>
      </c>
      <c r="Z973" s="32">
        <v>0.29133593990047513</v>
      </c>
      <c r="AA973" s="32">
        <f t="shared" si="186"/>
        <v>176</v>
      </c>
      <c r="AB973" t="str">
        <f>LOOKUP(Z973,'Info Sheet'!$L$2:$L$3,'Info Sheet'!$J$2:$J$3)</f>
        <v>Rainy, p</v>
      </c>
      <c r="AC973">
        <f>IF(AB973='Info Sheet'!$J$3,'Info Sheet'!$M$3,'Info Sheet'!$M$2)</f>
        <v>0.7</v>
      </c>
      <c r="AD973">
        <f>ROUNDDOWN(IF((AA973*AC973)&gt;'Info Sheet'!$B$21,'Info Sheet'!$B$21,(AA973*AC973)),0)</f>
        <v>123</v>
      </c>
      <c r="AE973">
        <f t="shared" si="181"/>
        <v>2810.55</v>
      </c>
      <c r="AF973">
        <f t="shared" si="182"/>
        <v>1850.5500000000002</v>
      </c>
      <c r="AK973" s="44">
        <v>920</v>
      </c>
      <c r="AL973" s="51">
        <v>0.45618631999999998</v>
      </c>
      <c r="AM973" s="32">
        <f t="shared" si="187"/>
        <v>164</v>
      </c>
      <c r="AN973" t="str">
        <f>LOOKUP(AL973,'Info Sheet'!$L$2:$L$3,'Info Sheet'!$J$2:$J$3)</f>
        <v>Non-Rainy</v>
      </c>
      <c r="AO973">
        <f>IF(AN973='Info Sheet'!$J$3,'Info Sheet'!$M$3,'Info Sheet'!$M$2)</f>
        <v>1</v>
      </c>
      <c r="AP973">
        <f>ROUNDDOWN(IF((AM973*AO973)&gt;'Info Sheet'!$B$21,'Info Sheet'!$B$21,(AM973*AO973)),0)</f>
        <v>164</v>
      </c>
      <c r="AQ973">
        <f t="shared" si="183"/>
        <v>3747.4</v>
      </c>
      <c r="AR973">
        <f t="shared" si="184"/>
        <v>2787.4</v>
      </c>
    </row>
    <row r="974" spans="1:44">
      <c r="A974" s="44">
        <v>921</v>
      </c>
      <c r="B974" s="32">
        <v>0.55992426437407938</v>
      </c>
      <c r="C974" s="32">
        <f t="shared" si="185"/>
        <v>158</v>
      </c>
      <c r="D974" t="str">
        <f>LOOKUP(B974,'Info Sheet'!$L$2:$L$3,'Info Sheet'!$J$2:$J$3)</f>
        <v>Non-Rainy</v>
      </c>
      <c r="E974">
        <f>IF(D974='Info Sheet'!$J$3,'Info Sheet'!$M$3,'Info Sheet'!$M$2)</f>
        <v>1</v>
      </c>
      <c r="F974">
        <f>ROUNDDOWN(IF((C974*E974)&gt;'Info Sheet'!$B$21,'Info Sheet'!$B$21,(C974*E974)),0)</f>
        <v>158</v>
      </c>
      <c r="G974">
        <f t="shared" si="188"/>
        <v>3610.3</v>
      </c>
      <c r="H974">
        <f t="shared" si="177"/>
        <v>2650.3</v>
      </c>
      <c r="M974" s="44">
        <v>921</v>
      </c>
      <c r="N974" s="32">
        <v>0.51940116659946278</v>
      </c>
      <c r="O974" s="32">
        <f t="shared" si="178"/>
        <v>172</v>
      </c>
      <c r="P974" t="str">
        <f>LOOKUP(N974,'Info Sheet'!$L$2:$L$3,'Info Sheet'!$J$2:$J$3)</f>
        <v>Non-Rainy</v>
      </c>
      <c r="Q974">
        <f>IF(P974='Info Sheet'!$J$3,'Info Sheet'!$M$3,'Info Sheet'!$M$2)</f>
        <v>1</v>
      </c>
      <c r="R974">
        <f>ROUNDDOWN(IF((O974*Q974)&gt;'Info Sheet'!$B$21,'Info Sheet'!$B$21,(O974*Q974)),0)</f>
        <v>172</v>
      </c>
      <c r="S974">
        <f t="shared" si="179"/>
        <v>3930.2000000000003</v>
      </c>
      <c r="T974">
        <f t="shared" si="180"/>
        <v>2970.2000000000003</v>
      </c>
      <c r="Y974" s="44">
        <v>921</v>
      </c>
      <c r="Z974" s="32">
        <v>3.8614252519841852E-3</v>
      </c>
      <c r="AA974" s="32">
        <f t="shared" si="186"/>
        <v>139</v>
      </c>
      <c r="AB974" t="str">
        <f>LOOKUP(Z974,'Info Sheet'!$L$2:$L$3,'Info Sheet'!$J$2:$J$3)</f>
        <v>Rainy, p</v>
      </c>
      <c r="AC974">
        <f>IF(AB974='Info Sheet'!$J$3,'Info Sheet'!$M$3,'Info Sheet'!$M$2)</f>
        <v>0.7</v>
      </c>
      <c r="AD974">
        <f>ROUNDDOWN(IF((AA974*AC974)&gt;'Info Sheet'!$B$21,'Info Sheet'!$B$21,(AA974*AC974)),0)</f>
        <v>97</v>
      </c>
      <c r="AE974">
        <f t="shared" si="181"/>
        <v>2216.4500000000003</v>
      </c>
      <c r="AF974">
        <f t="shared" si="182"/>
        <v>1256.4500000000003</v>
      </c>
      <c r="AK974" s="44">
        <v>921</v>
      </c>
      <c r="AL974" s="51">
        <v>0.24591561000000001</v>
      </c>
      <c r="AM974" s="32">
        <f t="shared" si="187"/>
        <v>155</v>
      </c>
      <c r="AN974" t="str">
        <f>LOOKUP(AL974,'Info Sheet'!$L$2:$L$3,'Info Sheet'!$J$2:$J$3)</f>
        <v>Rainy, p</v>
      </c>
      <c r="AO974">
        <f>IF(AN974='Info Sheet'!$J$3,'Info Sheet'!$M$3,'Info Sheet'!$M$2)</f>
        <v>0.7</v>
      </c>
      <c r="AP974">
        <f>ROUNDDOWN(IF((AM974*AO974)&gt;'Info Sheet'!$B$21,'Info Sheet'!$B$21,(AM974*AO974)),0)</f>
        <v>108</v>
      </c>
      <c r="AQ974">
        <f t="shared" si="183"/>
        <v>2467.8000000000002</v>
      </c>
      <c r="AR974">
        <f t="shared" si="184"/>
        <v>1507.8000000000002</v>
      </c>
    </row>
    <row r="975" spans="1:44">
      <c r="A975" s="44">
        <v>922</v>
      </c>
      <c r="B975" s="32">
        <v>1.8719822148196452E-2</v>
      </c>
      <c r="C975" s="32">
        <f t="shared" si="185"/>
        <v>122</v>
      </c>
      <c r="D975" t="str">
        <f>LOOKUP(B975,'Info Sheet'!$L$2:$L$3,'Info Sheet'!$J$2:$J$3)</f>
        <v>Rainy, p</v>
      </c>
      <c r="E975">
        <f>IF(D975='Info Sheet'!$J$3,'Info Sheet'!$M$3,'Info Sheet'!$M$2)</f>
        <v>0.7</v>
      </c>
      <c r="F975">
        <f>ROUNDDOWN(IF((C975*E975)&gt;'Info Sheet'!$B$21,'Info Sheet'!$B$21,(C975*E975)),0)</f>
        <v>85</v>
      </c>
      <c r="G975">
        <f t="shared" si="188"/>
        <v>1942.2500000000002</v>
      </c>
      <c r="H975">
        <f t="shared" si="177"/>
        <v>982.25000000000023</v>
      </c>
      <c r="M975" s="44">
        <v>922</v>
      </c>
      <c r="N975" s="32">
        <v>0.49543413750142029</v>
      </c>
      <c r="O975" s="32">
        <f t="shared" si="178"/>
        <v>171</v>
      </c>
      <c r="P975" t="str">
        <f>LOOKUP(N975,'Info Sheet'!$L$2:$L$3,'Info Sheet'!$J$2:$J$3)</f>
        <v>Non-Rainy</v>
      </c>
      <c r="Q975">
        <f>IF(P975='Info Sheet'!$J$3,'Info Sheet'!$M$3,'Info Sheet'!$M$2)</f>
        <v>1</v>
      </c>
      <c r="R975">
        <f>ROUNDDOWN(IF((O975*Q975)&gt;'Info Sheet'!$B$21,'Info Sheet'!$B$21,(O975*Q975)),0)</f>
        <v>171</v>
      </c>
      <c r="S975">
        <f t="shared" si="179"/>
        <v>3907.3500000000004</v>
      </c>
      <c r="T975">
        <f t="shared" si="180"/>
        <v>2947.3500000000004</v>
      </c>
      <c r="Y975" s="44">
        <v>922</v>
      </c>
      <c r="Z975" s="32">
        <v>0.63884919150111308</v>
      </c>
      <c r="AA975" s="32">
        <f t="shared" si="186"/>
        <v>192</v>
      </c>
      <c r="AB975" t="str">
        <f>LOOKUP(Z975,'Info Sheet'!$L$2:$L$3,'Info Sheet'!$J$2:$J$3)</f>
        <v>Non-Rainy</v>
      </c>
      <c r="AC975">
        <f>IF(AB975='Info Sheet'!$J$3,'Info Sheet'!$M$3,'Info Sheet'!$M$2)</f>
        <v>1</v>
      </c>
      <c r="AD975">
        <f>ROUNDDOWN(IF((AA975*AC975)&gt;'Info Sheet'!$B$21,'Info Sheet'!$B$21,(AA975*AC975)),0)</f>
        <v>188</v>
      </c>
      <c r="AE975">
        <f t="shared" si="181"/>
        <v>4295.8</v>
      </c>
      <c r="AF975">
        <f t="shared" si="182"/>
        <v>3335.8</v>
      </c>
      <c r="AK975" s="44">
        <v>922</v>
      </c>
      <c r="AL975" s="51">
        <v>0.51561789999999996</v>
      </c>
      <c r="AM975" s="32">
        <f t="shared" si="187"/>
        <v>167</v>
      </c>
      <c r="AN975" t="str">
        <f>LOOKUP(AL975,'Info Sheet'!$L$2:$L$3,'Info Sheet'!$J$2:$J$3)</f>
        <v>Non-Rainy</v>
      </c>
      <c r="AO975">
        <f>IF(AN975='Info Sheet'!$J$3,'Info Sheet'!$M$3,'Info Sheet'!$M$2)</f>
        <v>1</v>
      </c>
      <c r="AP975">
        <f>ROUNDDOWN(IF((AM975*AO975)&gt;'Info Sheet'!$B$21,'Info Sheet'!$B$21,(AM975*AO975)),0)</f>
        <v>167</v>
      </c>
      <c r="AQ975">
        <f t="shared" si="183"/>
        <v>3815.9500000000003</v>
      </c>
      <c r="AR975">
        <f t="shared" si="184"/>
        <v>2855.9500000000003</v>
      </c>
    </row>
    <row r="976" spans="1:44">
      <c r="A976" s="44">
        <v>923</v>
      </c>
      <c r="B976" s="32">
        <v>0.75861299232882196</v>
      </c>
      <c r="C976" s="32">
        <f t="shared" si="185"/>
        <v>167</v>
      </c>
      <c r="D976" t="str">
        <f>LOOKUP(B976,'Info Sheet'!$L$2:$L$3,'Info Sheet'!$J$2:$J$3)</f>
        <v>Non-Rainy</v>
      </c>
      <c r="E976">
        <f>IF(D976='Info Sheet'!$J$3,'Info Sheet'!$M$3,'Info Sheet'!$M$2)</f>
        <v>1</v>
      </c>
      <c r="F976">
        <f>ROUNDDOWN(IF((C976*E976)&gt;'Info Sheet'!$B$21,'Info Sheet'!$B$21,(C976*E976)),0)</f>
        <v>167</v>
      </c>
      <c r="G976">
        <f t="shared" si="188"/>
        <v>3815.9500000000003</v>
      </c>
      <c r="H976">
        <f t="shared" si="177"/>
        <v>2855.9500000000003</v>
      </c>
      <c r="M976" s="44">
        <v>923</v>
      </c>
      <c r="N976" s="32">
        <v>0.11007500850165897</v>
      </c>
      <c r="O976" s="32">
        <f t="shared" si="178"/>
        <v>150</v>
      </c>
      <c r="P976" t="str">
        <f>LOOKUP(N976,'Info Sheet'!$L$2:$L$3,'Info Sheet'!$J$2:$J$3)</f>
        <v>Rainy, p</v>
      </c>
      <c r="Q976">
        <f>IF(P976='Info Sheet'!$J$3,'Info Sheet'!$M$3,'Info Sheet'!$M$2)</f>
        <v>0.7</v>
      </c>
      <c r="R976">
        <f>ROUNDDOWN(IF((O976*Q976)&gt;'Info Sheet'!$B$21,'Info Sheet'!$B$21,(O976*Q976)),0)</f>
        <v>105</v>
      </c>
      <c r="S976">
        <f t="shared" si="179"/>
        <v>2399.25</v>
      </c>
      <c r="T976">
        <f t="shared" si="180"/>
        <v>1439.25</v>
      </c>
      <c r="Y976" s="44">
        <v>923</v>
      </c>
      <c r="Z976" s="32">
        <v>3.3086701589921552E-2</v>
      </c>
      <c r="AA976" s="32">
        <f t="shared" si="186"/>
        <v>153</v>
      </c>
      <c r="AB976" t="str">
        <f>LOOKUP(Z976,'Info Sheet'!$L$2:$L$3,'Info Sheet'!$J$2:$J$3)</f>
        <v>Rainy, p</v>
      </c>
      <c r="AC976">
        <f>IF(AB976='Info Sheet'!$J$3,'Info Sheet'!$M$3,'Info Sheet'!$M$2)</f>
        <v>0.7</v>
      </c>
      <c r="AD976">
        <f>ROUNDDOWN(IF((AA976*AC976)&gt;'Info Sheet'!$B$21,'Info Sheet'!$B$21,(AA976*AC976)),0)</f>
        <v>107</v>
      </c>
      <c r="AE976">
        <f t="shared" si="181"/>
        <v>2444.9500000000003</v>
      </c>
      <c r="AF976">
        <f t="shared" si="182"/>
        <v>1484.9500000000003</v>
      </c>
      <c r="AK976" s="44">
        <v>923</v>
      </c>
      <c r="AL976" s="51">
        <v>0.27058710000000002</v>
      </c>
      <c r="AM976" s="32">
        <f t="shared" si="187"/>
        <v>156</v>
      </c>
      <c r="AN976" t="str">
        <f>LOOKUP(AL976,'Info Sheet'!$L$2:$L$3,'Info Sheet'!$J$2:$J$3)</f>
        <v>Rainy, p</v>
      </c>
      <c r="AO976">
        <f>IF(AN976='Info Sheet'!$J$3,'Info Sheet'!$M$3,'Info Sheet'!$M$2)</f>
        <v>0.7</v>
      </c>
      <c r="AP976">
        <f>ROUNDDOWN(IF((AM976*AO976)&gt;'Info Sheet'!$B$21,'Info Sheet'!$B$21,(AM976*AO976)),0)</f>
        <v>109</v>
      </c>
      <c r="AQ976">
        <f t="shared" si="183"/>
        <v>2490.65</v>
      </c>
      <c r="AR976">
        <f t="shared" si="184"/>
        <v>1530.65</v>
      </c>
    </row>
    <row r="977" spans="1:44">
      <c r="A977" s="44">
        <v>924</v>
      </c>
      <c r="B977" s="32">
        <v>0.93740966058182607</v>
      </c>
      <c r="C977" s="32">
        <f t="shared" si="185"/>
        <v>180</v>
      </c>
      <c r="D977" t="str">
        <f>LOOKUP(B977,'Info Sheet'!$L$2:$L$3,'Info Sheet'!$J$2:$J$3)</f>
        <v>Non-Rainy</v>
      </c>
      <c r="E977">
        <f>IF(D977='Info Sheet'!$J$3,'Info Sheet'!$M$3,'Info Sheet'!$M$2)</f>
        <v>1</v>
      </c>
      <c r="F977">
        <f>ROUNDDOWN(IF((C977*E977)&gt;'Info Sheet'!$B$21,'Info Sheet'!$B$21,(C977*E977)),0)</f>
        <v>180</v>
      </c>
      <c r="G977">
        <f t="shared" si="188"/>
        <v>4113</v>
      </c>
      <c r="H977">
        <f t="shared" si="177"/>
        <v>3153</v>
      </c>
      <c r="M977" s="44">
        <v>924</v>
      </c>
      <c r="N977" s="32">
        <v>0.38434218001676723</v>
      </c>
      <c r="O977" s="32">
        <f t="shared" si="178"/>
        <v>166</v>
      </c>
      <c r="P977" t="str">
        <f>LOOKUP(N977,'Info Sheet'!$L$2:$L$3,'Info Sheet'!$J$2:$J$3)</f>
        <v>Rainy, p</v>
      </c>
      <c r="Q977">
        <f>IF(P977='Info Sheet'!$J$3,'Info Sheet'!$M$3,'Info Sheet'!$M$2)</f>
        <v>0.7</v>
      </c>
      <c r="R977">
        <f>ROUNDDOWN(IF((O977*Q977)&gt;'Info Sheet'!$B$21,'Info Sheet'!$B$21,(O977*Q977)),0)</f>
        <v>116</v>
      </c>
      <c r="S977">
        <f t="shared" si="179"/>
        <v>2650.6000000000004</v>
      </c>
      <c r="T977">
        <f t="shared" si="180"/>
        <v>1690.6000000000004</v>
      </c>
      <c r="Y977" s="44">
        <v>924</v>
      </c>
      <c r="Z977" s="32">
        <v>0.10145095998645881</v>
      </c>
      <c r="AA977" s="32">
        <f t="shared" si="186"/>
        <v>163</v>
      </c>
      <c r="AB977" t="str">
        <f>LOOKUP(Z977,'Info Sheet'!$L$2:$L$3,'Info Sheet'!$J$2:$J$3)</f>
        <v>Rainy, p</v>
      </c>
      <c r="AC977">
        <f>IF(AB977='Info Sheet'!$J$3,'Info Sheet'!$M$3,'Info Sheet'!$M$2)</f>
        <v>0.7</v>
      </c>
      <c r="AD977">
        <f>ROUNDDOWN(IF((AA977*AC977)&gt;'Info Sheet'!$B$21,'Info Sheet'!$B$21,(AA977*AC977)),0)</f>
        <v>114</v>
      </c>
      <c r="AE977">
        <f t="shared" si="181"/>
        <v>2604.9</v>
      </c>
      <c r="AF977">
        <f t="shared" si="182"/>
        <v>1644.9</v>
      </c>
      <c r="AK977" s="44">
        <v>924</v>
      </c>
      <c r="AL977" s="51">
        <v>0.49728641000000001</v>
      </c>
      <c r="AM977" s="32">
        <f t="shared" si="187"/>
        <v>166</v>
      </c>
      <c r="AN977" t="str">
        <f>LOOKUP(AL977,'Info Sheet'!$L$2:$L$3,'Info Sheet'!$J$2:$J$3)</f>
        <v>Non-Rainy</v>
      </c>
      <c r="AO977">
        <f>IF(AN977='Info Sheet'!$J$3,'Info Sheet'!$M$3,'Info Sheet'!$M$2)</f>
        <v>1</v>
      </c>
      <c r="AP977">
        <f>ROUNDDOWN(IF((AM977*AO977)&gt;'Info Sheet'!$B$21,'Info Sheet'!$B$21,(AM977*AO977)),0)</f>
        <v>166</v>
      </c>
      <c r="AQ977">
        <f t="shared" si="183"/>
        <v>3793.1000000000004</v>
      </c>
      <c r="AR977">
        <f t="shared" si="184"/>
        <v>2833.1000000000004</v>
      </c>
    </row>
    <row r="978" spans="1:44">
      <c r="A978" s="44">
        <v>925</v>
      </c>
      <c r="B978" s="32">
        <v>0.90951667470430986</v>
      </c>
      <c r="C978" s="32">
        <f t="shared" si="185"/>
        <v>177</v>
      </c>
      <c r="D978" t="str">
        <f>LOOKUP(B978,'Info Sheet'!$L$2:$L$3,'Info Sheet'!$J$2:$J$3)</f>
        <v>Non-Rainy</v>
      </c>
      <c r="E978">
        <f>IF(D978='Info Sheet'!$J$3,'Info Sheet'!$M$3,'Info Sheet'!$M$2)</f>
        <v>1</v>
      </c>
      <c r="F978">
        <f>ROUNDDOWN(IF((C978*E978)&gt;'Info Sheet'!$B$21,'Info Sheet'!$B$21,(C978*E978)),0)</f>
        <v>177</v>
      </c>
      <c r="G978">
        <f t="shared" si="188"/>
        <v>4044.4500000000003</v>
      </c>
      <c r="H978">
        <f t="shared" si="177"/>
        <v>3084.4500000000003</v>
      </c>
      <c r="M978" s="44">
        <v>925</v>
      </c>
      <c r="N978" s="32">
        <v>0.65151530235706356</v>
      </c>
      <c r="O978" s="32">
        <f t="shared" si="178"/>
        <v>177</v>
      </c>
      <c r="P978" t="str">
        <f>LOOKUP(N978,'Info Sheet'!$L$2:$L$3,'Info Sheet'!$J$2:$J$3)</f>
        <v>Non-Rainy</v>
      </c>
      <c r="Q978">
        <f>IF(P978='Info Sheet'!$J$3,'Info Sheet'!$M$3,'Info Sheet'!$M$2)</f>
        <v>1</v>
      </c>
      <c r="R978">
        <f>ROUNDDOWN(IF((O978*Q978)&gt;'Info Sheet'!$B$21,'Info Sheet'!$B$21,(O978*Q978)),0)</f>
        <v>177</v>
      </c>
      <c r="S978">
        <f t="shared" si="179"/>
        <v>4044.4500000000003</v>
      </c>
      <c r="T978">
        <f t="shared" si="180"/>
        <v>3084.4500000000003</v>
      </c>
      <c r="Y978" s="44">
        <v>925</v>
      </c>
      <c r="Z978" s="32">
        <v>0.60035806303948336</v>
      </c>
      <c r="AA978" s="32">
        <f t="shared" si="186"/>
        <v>190</v>
      </c>
      <c r="AB978" t="str">
        <f>LOOKUP(Z978,'Info Sheet'!$L$2:$L$3,'Info Sheet'!$J$2:$J$3)</f>
        <v>Non-Rainy</v>
      </c>
      <c r="AC978">
        <f>IF(AB978='Info Sheet'!$J$3,'Info Sheet'!$M$3,'Info Sheet'!$M$2)</f>
        <v>1</v>
      </c>
      <c r="AD978">
        <f>ROUNDDOWN(IF((AA978*AC978)&gt;'Info Sheet'!$B$21,'Info Sheet'!$B$21,(AA978*AC978)),0)</f>
        <v>188</v>
      </c>
      <c r="AE978">
        <f t="shared" si="181"/>
        <v>4295.8</v>
      </c>
      <c r="AF978">
        <f t="shared" si="182"/>
        <v>3335.8</v>
      </c>
      <c r="AK978" s="44">
        <v>925</v>
      </c>
      <c r="AL978" s="51">
        <v>7.3882000000000003E-2</v>
      </c>
      <c r="AM978" s="32">
        <f t="shared" si="187"/>
        <v>142</v>
      </c>
      <c r="AN978" t="str">
        <f>LOOKUP(AL978,'Info Sheet'!$L$2:$L$3,'Info Sheet'!$J$2:$J$3)</f>
        <v>Rainy, p</v>
      </c>
      <c r="AO978">
        <f>IF(AN978='Info Sheet'!$J$3,'Info Sheet'!$M$3,'Info Sheet'!$M$2)</f>
        <v>0.7</v>
      </c>
      <c r="AP978">
        <f>ROUNDDOWN(IF((AM978*AO978)&gt;'Info Sheet'!$B$21,'Info Sheet'!$B$21,(AM978*AO978)),0)</f>
        <v>99</v>
      </c>
      <c r="AQ978">
        <f t="shared" si="183"/>
        <v>2262.15</v>
      </c>
      <c r="AR978">
        <f t="shared" si="184"/>
        <v>1302.1500000000001</v>
      </c>
    </row>
    <row r="979" spans="1:44">
      <c r="A979" s="44">
        <v>926</v>
      </c>
      <c r="B979" s="32">
        <v>0.80994552367433725</v>
      </c>
      <c r="C979" s="32">
        <f t="shared" si="185"/>
        <v>170</v>
      </c>
      <c r="D979" t="str">
        <f>LOOKUP(B979,'Info Sheet'!$L$2:$L$3,'Info Sheet'!$J$2:$J$3)</f>
        <v>Non-Rainy</v>
      </c>
      <c r="E979">
        <f>IF(D979='Info Sheet'!$J$3,'Info Sheet'!$M$3,'Info Sheet'!$M$2)</f>
        <v>1</v>
      </c>
      <c r="F979">
        <f>ROUNDDOWN(IF((C979*E979)&gt;'Info Sheet'!$B$21,'Info Sheet'!$B$21,(C979*E979)),0)</f>
        <v>170</v>
      </c>
      <c r="G979">
        <f t="shared" si="188"/>
        <v>3884.5000000000005</v>
      </c>
      <c r="H979">
        <f t="shared" si="177"/>
        <v>2924.5000000000005</v>
      </c>
      <c r="M979" s="44">
        <v>926</v>
      </c>
      <c r="N979" s="32">
        <v>0.53971732048216259</v>
      </c>
      <c r="O979" s="32">
        <f t="shared" si="178"/>
        <v>172</v>
      </c>
      <c r="P979" t="str">
        <f>LOOKUP(N979,'Info Sheet'!$L$2:$L$3,'Info Sheet'!$J$2:$J$3)</f>
        <v>Non-Rainy</v>
      </c>
      <c r="Q979">
        <f>IF(P979='Info Sheet'!$J$3,'Info Sheet'!$M$3,'Info Sheet'!$M$2)</f>
        <v>1</v>
      </c>
      <c r="R979">
        <f>ROUNDDOWN(IF((O979*Q979)&gt;'Info Sheet'!$B$21,'Info Sheet'!$B$21,(O979*Q979)),0)</f>
        <v>172</v>
      </c>
      <c r="S979">
        <f t="shared" si="179"/>
        <v>3930.2000000000003</v>
      </c>
      <c r="T979">
        <f t="shared" si="180"/>
        <v>2970.2000000000003</v>
      </c>
      <c r="Y979" s="44">
        <v>926</v>
      </c>
      <c r="Z979" s="32">
        <v>0.151654107734845</v>
      </c>
      <c r="AA979" s="32">
        <f t="shared" si="186"/>
        <v>168</v>
      </c>
      <c r="AB979" t="str">
        <f>LOOKUP(Z979,'Info Sheet'!$L$2:$L$3,'Info Sheet'!$J$2:$J$3)</f>
        <v>Rainy, p</v>
      </c>
      <c r="AC979">
        <f>IF(AB979='Info Sheet'!$J$3,'Info Sheet'!$M$3,'Info Sheet'!$M$2)</f>
        <v>0.7</v>
      </c>
      <c r="AD979">
        <f>ROUNDDOWN(IF((AA979*AC979)&gt;'Info Sheet'!$B$21,'Info Sheet'!$B$21,(AA979*AC979)),0)</f>
        <v>117</v>
      </c>
      <c r="AE979">
        <f t="shared" si="181"/>
        <v>2673.4500000000003</v>
      </c>
      <c r="AF979">
        <f t="shared" si="182"/>
        <v>1713.4500000000003</v>
      </c>
      <c r="AK979" s="44">
        <v>926</v>
      </c>
      <c r="AL979" s="51">
        <v>0.77714037999999996</v>
      </c>
      <c r="AM979" s="32">
        <f t="shared" si="187"/>
        <v>178</v>
      </c>
      <c r="AN979" t="str">
        <f>LOOKUP(AL979,'Info Sheet'!$L$2:$L$3,'Info Sheet'!$J$2:$J$3)</f>
        <v>Non-Rainy</v>
      </c>
      <c r="AO979">
        <f>IF(AN979='Info Sheet'!$J$3,'Info Sheet'!$M$3,'Info Sheet'!$M$2)</f>
        <v>1</v>
      </c>
      <c r="AP979">
        <f>ROUNDDOWN(IF((AM979*AO979)&gt;'Info Sheet'!$B$21,'Info Sheet'!$B$21,(AM979*AO979)),0)</f>
        <v>178</v>
      </c>
      <c r="AQ979">
        <f t="shared" si="183"/>
        <v>4067.3</v>
      </c>
      <c r="AR979">
        <f t="shared" si="184"/>
        <v>3107.3</v>
      </c>
    </row>
    <row r="980" spans="1:44">
      <c r="A980" s="44">
        <v>927</v>
      </c>
      <c r="B980" s="32">
        <v>1.9890139499136206E-2</v>
      </c>
      <c r="C980" s="32">
        <f t="shared" si="185"/>
        <v>123</v>
      </c>
      <c r="D980" t="str">
        <f>LOOKUP(B980,'Info Sheet'!$L$2:$L$3,'Info Sheet'!$J$2:$J$3)</f>
        <v>Rainy, p</v>
      </c>
      <c r="E980">
        <f>IF(D980='Info Sheet'!$J$3,'Info Sheet'!$M$3,'Info Sheet'!$M$2)</f>
        <v>0.7</v>
      </c>
      <c r="F980">
        <f>ROUNDDOWN(IF((C980*E980)&gt;'Info Sheet'!$B$21,'Info Sheet'!$B$21,(C980*E980)),0)</f>
        <v>86</v>
      </c>
      <c r="G980">
        <f t="shared" si="188"/>
        <v>1965.1000000000001</v>
      </c>
      <c r="H980">
        <f t="shared" si="177"/>
        <v>1005.1000000000001</v>
      </c>
      <c r="M980" s="44">
        <v>927</v>
      </c>
      <c r="N980" s="32">
        <v>0.94061921987600916</v>
      </c>
      <c r="O980" s="32">
        <f t="shared" si="178"/>
        <v>197</v>
      </c>
      <c r="P980" t="str">
        <f>LOOKUP(N980,'Info Sheet'!$L$2:$L$3,'Info Sheet'!$J$2:$J$3)</f>
        <v>Non-Rainy</v>
      </c>
      <c r="Q980">
        <f>IF(P980='Info Sheet'!$J$3,'Info Sheet'!$M$3,'Info Sheet'!$M$2)</f>
        <v>1</v>
      </c>
      <c r="R980">
        <f>ROUNDDOWN(IF((O980*Q980)&gt;'Info Sheet'!$B$21,'Info Sheet'!$B$21,(O980*Q980)),0)</f>
        <v>188</v>
      </c>
      <c r="S980">
        <f t="shared" si="179"/>
        <v>4295.8</v>
      </c>
      <c r="T980">
        <f t="shared" si="180"/>
        <v>3335.8</v>
      </c>
      <c r="Y980" s="44">
        <v>927</v>
      </c>
      <c r="Z980" s="32">
        <v>0.22533338902109612</v>
      </c>
      <c r="AA980" s="32">
        <f t="shared" si="186"/>
        <v>173</v>
      </c>
      <c r="AB980" t="str">
        <f>LOOKUP(Z980,'Info Sheet'!$L$2:$L$3,'Info Sheet'!$J$2:$J$3)</f>
        <v>Rainy, p</v>
      </c>
      <c r="AC980">
        <f>IF(AB980='Info Sheet'!$J$3,'Info Sheet'!$M$3,'Info Sheet'!$M$2)</f>
        <v>0.7</v>
      </c>
      <c r="AD980">
        <f>ROUNDDOWN(IF((AA980*AC980)&gt;'Info Sheet'!$B$21,'Info Sheet'!$B$21,(AA980*AC980)),0)</f>
        <v>121</v>
      </c>
      <c r="AE980">
        <f t="shared" si="181"/>
        <v>2764.8500000000004</v>
      </c>
      <c r="AF980">
        <f t="shared" si="182"/>
        <v>1804.8500000000004</v>
      </c>
      <c r="AK980" s="44">
        <v>927</v>
      </c>
      <c r="AL980" s="51">
        <v>8.5699700000000004E-2</v>
      </c>
      <c r="AM980" s="32">
        <f t="shared" si="187"/>
        <v>143</v>
      </c>
      <c r="AN980" t="str">
        <f>LOOKUP(AL980,'Info Sheet'!$L$2:$L$3,'Info Sheet'!$J$2:$J$3)</f>
        <v>Rainy, p</v>
      </c>
      <c r="AO980">
        <f>IF(AN980='Info Sheet'!$J$3,'Info Sheet'!$M$3,'Info Sheet'!$M$2)</f>
        <v>0.7</v>
      </c>
      <c r="AP980">
        <f>ROUNDDOWN(IF((AM980*AO980)&gt;'Info Sheet'!$B$21,'Info Sheet'!$B$21,(AM980*AO980)),0)</f>
        <v>100</v>
      </c>
      <c r="AQ980">
        <f t="shared" si="183"/>
        <v>2285</v>
      </c>
      <c r="AR980">
        <f t="shared" si="184"/>
        <v>1325</v>
      </c>
    </row>
    <row r="981" spans="1:44">
      <c r="A981" s="44">
        <v>928</v>
      </c>
      <c r="B981" s="32">
        <v>0.75864311552075103</v>
      </c>
      <c r="C981" s="32">
        <f t="shared" si="185"/>
        <v>167</v>
      </c>
      <c r="D981" t="str">
        <f>LOOKUP(B981,'Info Sheet'!$L$2:$L$3,'Info Sheet'!$J$2:$J$3)</f>
        <v>Non-Rainy</v>
      </c>
      <c r="E981">
        <f>IF(D981='Info Sheet'!$J$3,'Info Sheet'!$M$3,'Info Sheet'!$M$2)</f>
        <v>1</v>
      </c>
      <c r="F981">
        <f>ROUNDDOWN(IF((C981*E981)&gt;'Info Sheet'!$B$21,'Info Sheet'!$B$21,(C981*E981)),0)</f>
        <v>167</v>
      </c>
      <c r="G981">
        <f t="shared" si="188"/>
        <v>3815.9500000000003</v>
      </c>
      <c r="H981">
        <f t="shared" si="177"/>
        <v>2855.9500000000003</v>
      </c>
      <c r="M981" s="44">
        <v>928</v>
      </c>
      <c r="N981" s="32">
        <v>0.92172984503545308</v>
      </c>
      <c r="O981" s="32">
        <f t="shared" si="178"/>
        <v>194</v>
      </c>
      <c r="P981" t="str">
        <f>LOOKUP(N981,'Info Sheet'!$L$2:$L$3,'Info Sheet'!$J$2:$J$3)</f>
        <v>Non-Rainy</v>
      </c>
      <c r="Q981">
        <f>IF(P981='Info Sheet'!$J$3,'Info Sheet'!$M$3,'Info Sheet'!$M$2)</f>
        <v>1</v>
      </c>
      <c r="R981">
        <f>ROUNDDOWN(IF((O981*Q981)&gt;'Info Sheet'!$B$21,'Info Sheet'!$B$21,(O981*Q981)),0)</f>
        <v>188</v>
      </c>
      <c r="S981">
        <f t="shared" si="179"/>
        <v>4295.8</v>
      </c>
      <c r="T981">
        <f t="shared" si="180"/>
        <v>3335.8</v>
      </c>
      <c r="Y981" s="44">
        <v>928</v>
      </c>
      <c r="Z981" s="32">
        <v>0.78327455805617174</v>
      </c>
      <c r="AA981" s="32">
        <f t="shared" si="186"/>
        <v>200</v>
      </c>
      <c r="AB981" t="str">
        <f>LOOKUP(Z981,'Info Sheet'!$L$2:$L$3,'Info Sheet'!$J$2:$J$3)</f>
        <v>Non-Rainy</v>
      </c>
      <c r="AC981">
        <f>IF(AB981='Info Sheet'!$J$3,'Info Sheet'!$M$3,'Info Sheet'!$M$2)</f>
        <v>1</v>
      </c>
      <c r="AD981">
        <f>ROUNDDOWN(IF((AA981*AC981)&gt;'Info Sheet'!$B$21,'Info Sheet'!$B$21,(AA981*AC981)),0)</f>
        <v>188</v>
      </c>
      <c r="AE981">
        <f t="shared" si="181"/>
        <v>4295.8</v>
      </c>
      <c r="AF981">
        <f t="shared" si="182"/>
        <v>3335.8</v>
      </c>
      <c r="AK981" s="44">
        <v>928</v>
      </c>
      <c r="AL981" s="51">
        <v>0.28911021999999997</v>
      </c>
      <c r="AM981" s="32">
        <f t="shared" si="187"/>
        <v>157</v>
      </c>
      <c r="AN981" t="str">
        <f>LOOKUP(AL981,'Info Sheet'!$L$2:$L$3,'Info Sheet'!$J$2:$J$3)</f>
        <v>Rainy, p</v>
      </c>
      <c r="AO981">
        <f>IF(AN981='Info Sheet'!$J$3,'Info Sheet'!$M$3,'Info Sheet'!$M$2)</f>
        <v>0.7</v>
      </c>
      <c r="AP981">
        <f>ROUNDDOWN(IF((AM981*AO981)&gt;'Info Sheet'!$B$21,'Info Sheet'!$B$21,(AM981*AO981)),0)</f>
        <v>109</v>
      </c>
      <c r="AQ981">
        <f t="shared" si="183"/>
        <v>2490.65</v>
      </c>
      <c r="AR981">
        <f t="shared" si="184"/>
        <v>1530.65</v>
      </c>
    </row>
    <row r="982" spans="1:44">
      <c r="A982" s="44">
        <v>929</v>
      </c>
      <c r="B982" s="32">
        <v>0.61103968860052338</v>
      </c>
      <c r="C982" s="32">
        <f t="shared" si="185"/>
        <v>160</v>
      </c>
      <c r="D982" t="str">
        <f>LOOKUP(B982,'Info Sheet'!$L$2:$L$3,'Info Sheet'!$J$2:$J$3)</f>
        <v>Non-Rainy</v>
      </c>
      <c r="E982">
        <f>IF(D982='Info Sheet'!$J$3,'Info Sheet'!$M$3,'Info Sheet'!$M$2)</f>
        <v>1</v>
      </c>
      <c r="F982">
        <f>ROUNDDOWN(IF((C982*E982)&gt;'Info Sheet'!$B$21,'Info Sheet'!$B$21,(C982*E982)),0)</f>
        <v>160</v>
      </c>
      <c r="G982">
        <f t="shared" si="188"/>
        <v>3656</v>
      </c>
      <c r="H982">
        <f t="shared" si="177"/>
        <v>2696</v>
      </c>
      <c r="M982" s="44">
        <v>929</v>
      </c>
      <c r="N982" s="32">
        <v>0.56985447034516912</v>
      </c>
      <c r="O982" s="32">
        <f t="shared" si="178"/>
        <v>174</v>
      </c>
      <c r="P982" t="str">
        <f>LOOKUP(N982,'Info Sheet'!$L$2:$L$3,'Info Sheet'!$J$2:$J$3)</f>
        <v>Non-Rainy</v>
      </c>
      <c r="Q982">
        <f>IF(P982='Info Sheet'!$J$3,'Info Sheet'!$M$3,'Info Sheet'!$M$2)</f>
        <v>1</v>
      </c>
      <c r="R982">
        <f>ROUNDDOWN(IF((O982*Q982)&gt;'Info Sheet'!$B$21,'Info Sheet'!$B$21,(O982*Q982)),0)</f>
        <v>174</v>
      </c>
      <c r="S982">
        <f t="shared" si="179"/>
        <v>3975.9</v>
      </c>
      <c r="T982">
        <f t="shared" si="180"/>
        <v>3015.9</v>
      </c>
      <c r="Y982" s="44">
        <v>929</v>
      </c>
      <c r="Z982" s="32">
        <v>0.83541188634671459</v>
      </c>
      <c r="AA982" s="32">
        <f t="shared" si="186"/>
        <v>203</v>
      </c>
      <c r="AB982" t="str">
        <f>LOOKUP(Z982,'Info Sheet'!$L$2:$L$3,'Info Sheet'!$J$2:$J$3)</f>
        <v>Non-Rainy</v>
      </c>
      <c r="AC982">
        <f>IF(AB982='Info Sheet'!$J$3,'Info Sheet'!$M$3,'Info Sheet'!$M$2)</f>
        <v>1</v>
      </c>
      <c r="AD982">
        <f>ROUNDDOWN(IF((AA982*AC982)&gt;'Info Sheet'!$B$21,'Info Sheet'!$B$21,(AA982*AC982)),0)</f>
        <v>188</v>
      </c>
      <c r="AE982">
        <f t="shared" si="181"/>
        <v>4295.8</v>
      </c>
      <c r="AF982">
        <f t="shared" si="182"/>
        <v>3335.8</v>
      </c>
      <c r="AK982" s="44">
        <v>929</v>
      </c>
      <c r="AL982" s="51">
        <v>0.98688732000000001</v>
      </c>
      <c r="AM982" s="32">
        <f t="shared" si="187"/>
        <v>203</v>
      </c>
      <c r="AN982" t="str">
        <f>LOOKUP(AL982,'Info Sheet'!$L$2:$L$3,'Info Sheet'!$J$2:$J$3)</f>
        <v>Non-Rainy</v>
      </c>
      <c r="AO982">
        <f>IF(AN982='Info Sheet'!$J$3,'Info Sheet'!$M$3,'Info Sheet'!$M$2)</f>
        <v>1</v>
      </c>
      <c r="AP982">
        <f>ROUNDDOWN(IF((AM982*AO982)&gt;'Info Sheet'!$B$21,'Info Sheet'!$B$21,(AM982*AO982)),0)</f>
        <v>188</v>
      </c>
      <c r="AQ982">
        <f t="shared" si="183"/>
        <v>4295.8</v>
      </c>
      <c r="AR982">
        <f t="shared" si="184"/>
        <v>3335.8</v>
      </c>
    </row>
    <row r="983" spans="1:44">
      <c r="A983" s="44">
        <v>930</v>
      </c>
      <c r="B983" s="32">
        <v>0.8944506109291116</v>
      </c>
      <c r="C983" s="32">
        <f t="shared" si="185"/>
        <v>176</v>
      </c>
      <c r="D983" t="str">
        <f>LOOKUP(B983,'Info Sheet'!$L$2:$L$3,'Info Sheet'!$J$2:$J$3)</f>
        <v>Non-Rainy</v>
      </c>
      <c r="E983">
        <f>IF(D983='Info Sheet'!$J$3,'Info Sheet'!$M$3,'Info Sheet'!$M$2)</f>
        <v>1</v>
      </c>
      <c r="F983">
        <f>ROUNDDOWN(IF((C983*E983)&gt;'Info Sheet'!$B$21,'Info Sheet'!$B$21,(C983*E983)),0)</f>
        <v>176</v>
      </c>
      <c r="G983">
        <f t="shared" si="188"/>
        <v>4021.6000000000004</v>
      </c>
      <c r="H983">
        <f t="shared" si="177"/>
        <v>3061.6000000000004</v>
      </c>
      <c r="M983" s="44">
        <v>930</v>
      </c>
      <c r="N983" s="32">
        <v>0.51864565956461084</v>
      </c>
      <c r="O983" s="32">
        <f t="shared" si="178"/>
        <v>171</v>
      </c>
      <c r="P983" t="str">
        <f>LOOKUP(N983,'Info Sheet'!$L$2:$L$3,'Info Sheet'!$J$2:$J$3)</f>
        <v>Non-Rainy</v>
      </c>
      <c r="Q983">
        <f>IF(P983='Info Sheet'!$J$3,'Info Sheet'!$M$3,'Info Sheet'!$M$2)</f>
        <v>1</v>
      </c>
      <c r="R983">
        <f>ROUNDDOWN(IF((O983*Q983)&gt;'Info Sheet'!$B$21,'Info Sheet'!$B$21,(O983*Q983)),0)</f>
        <v>171</v>
      </c>
      <c r="S983">
        <f t="shared" si="179"/>
        <v>3907.3500000000004</v>
      </c>
      <c r="T983">
        <f t="shared" si="180"/>
        <v>2947.3500000000004</v>
      </c>
      <c r="Y983" s="44">
        <v>930</v>
      </c>
      <c r="Z983" s="32">
        <v>0.90656557568120144</v>
      </c>
      <c r="AA983" s="32">
        <f t="shared" si="186"/>
        <v>209</v>
      </c>
      <c r="AB983" t="str">
        <f>LOOKUP(Z983,'Info Sheet'!$L$2:$L$3,'Info Sheet'!$J$2:$J$3)</f>
        <v>Non-Rainy</v>
      </c>
      <c r="AC983">
        <f>IF(AB983='Info Sheet'!$J$3,'Info Sheet'!$M$3,'Info Sheet'!$M$2)</f>
        <v>1</v>
      </c>
      <c r="AD983">
        <f>ROUNDDOWN(IF((AA983*AC983)&gt;'Info Sheet'!$B$21,'Info Sheet'!$B$21,(AA983*AC983)),0)</f>
        <v>188</v>
      </c>
      <c r="AE983">
        <f t="shared" si="181"/>
        <v>4295.8</v>
      </c>
      <c r="AF983">
        <f t="shared" si="182"/>
        <v>3335.8</v>
      </c>
      <c r="AK983" s="44">
        <v>930</v>
      </c>
      <c r="AL983" s="51">
        <v>0.56424057999999999</v>
      </c>
      <c r="AM983" s="32">
        <f t="shared" si="187"/>
        <v>169</v>
      </c>
      <c r="AN983" t="str">
        <f>LOOKUP(AL983,'Info Sheet'!$L$2:$L$3,'Info Sheet'!$J$2:$J$3)</f>
        <v>Non-Rainy</v>
      </c>
      <c r="AO983">
        <f>IF(AN983='Info Sheet'!$J$3,'Info Sheet'!$M$3,'Info Sheet'!$M$2)</f>
        <v>1</v>
      </c>
      <c r="AP983">
        <f>ROUNDDOWN(IF((AM983*AO983)&gt;'Info Sheet'!$B$21,'Info Sheet'!$B$21,(AM983*AO983)),0)</f>
        <v>169</v>
      </c>
      <c r="AQ983">
        <f t="shared" si="183"/>
        <v>3861.65</v>
      </c>
      <c r="AR983">
        <f t="shared" si="184"/>
        <v>2901.65</v>
      </c>
    </row>
    <row r="984" spans="1:44">
      <c r="A984" s="44">
        <v>931</v>
      </c>
      <c r="B984" s="32">
        <v>0.58510904905871508</v>
      </c>
      <c r="C984" s="32">
        <f t="shared" si="185"/>
        <v>159</v>
      </c>
      <c r="D984" t="str">
        <f>LOOKUP(B984,'Info Sheet'!$L$2:$L$3,'Info Sheet'!$J$2:$J$3)</f>
        <v>Non-Rainy</v>
      </c>
      <c r="E984">
        <f>IF(D984='Info Sheet'!$J$3,'Info Sheet'!$M$3,'Info Sheet'!$M$2)</f>
        <v>1</v>
      </c>
      <c r="F984">
        <f>ROUNDDOWN(IF((C984*E984)&gt;'Info Sheet'!$B$21,'Info Sheet'!$B$21,(C984*E984)),0)</f>
        <v>159</v>
      </c>
      <c r="G984">
        <f t="shared" si="188"/>
        <v>3633.15</v>
      </c>
      <c r="H984">
        <f t="shared" si="177"/>
        <v>2673.15</v>
      </c>
      <c r="M984" s="44">
        <v>931</v>
      </c>
      <c r="N984" s="32">
        <v>5.5589048180315959E-2</v>
      </c>
      <c r="O984" s="32">
        <f t="shared" si="178"/>
        <v>144</v>
      </c>
      <c r="P984" t="str">
        <f>LOOKUP(N984,'Info Sheet'!$L$2:$L$3,'Info Sheet'!$J$2:$J$3)</f>
        <v>Rainy, p</v>
      </c>
      <c r="Q984">
        <f>IF(P984='Info Sheet'!$J$3,'Info Sheet'!$M$3,'Info Sheet'!$M$2)</f>
        <v>0.7</v>
      </c>
      <c r="R984">
        <f>ROUNDDOWN(IF((O984*Q984)&gt;'Info Sheet'!$B$21,'Info Sheet'!$B$21,(O984*Q984)),0)</f>
        <v>100</v>
      </c>
      <c r="S984">
        <f t="shared" si="179"/>
        <v>2285</v>
      </c>
      <c r="T984">
        <f t="shared" si="180"/>
        <v>1325</v>
      </c>
      <c r="Y984" s="44">
        <v>931</v>
      </c>
      <c r="Z984" s="32">
        <v>0.93223919510315256</v>
      </c>
      <c r="AA984" s="32">
        <f t="shared" si="186"/>
        <v>212</v>
      </c>
      <c r="AB984" t="str">
        <f>LOOKUP(Z984,'Info Sheet'!$L$2:$L$3,'Info Sheet'!$J$2:$J$3)</f>
        <v>Non-Rainy</v>
      </c>
      <c r="AC984">
        <f>IF(AB984='Info Sheet'!$J$3,'Info Sheet'!$M$3,'Info Sheet'!$M$2)</f>
        <v>1</v>
      </c>
      <c r="AD984">
        <f>ROUNDDOWN(IF((AA984*AC984)&gt;'Info Sheet'!$B$21,'Info Sheet'!$B$21,(AA984*AC984)),0)</f>
        <v>188</v>
      </c>
      <c r="AE984">
        <f t="shared" si="181"/>
        <v>4295.8</v>
      </c>
      <c r="AF984">
        <f t="shared" si="182"/>
        <v>3335.8</v>
      </c>
      <c r="AK984" s="44">
        <v>931</v>
      </c>
      <c r="AL984" s="51">
        <v>0.83318930000000002</v>
      </c>
      <c r="AM984" s="32">
        <f t="shared" si="187"/>
        <v>182</v>
      </c>
      <c r="AN984" t="str">
        <f>LOOKUP(AL984,'Info Sheet'!$L$2:$L$3,'Info Sheet'!$J$2:$J$3)</f>
        <v>Non-Rainy</v>
      </c>
      <c r="AO984">
        <f>IF(AN984='Info Sheet'!$J$3,'Info Sheet'!$M$3,'Info Sheet'!$M$2)</f>
        <v>1</v>
      </c>
      <c r="AP984">
        <f>ROUNDDOWN(IF((AM984*AO984)&gt;'Info Sheet'!$B$21,'Info Sheet'!$B$21,(AM984*AO984)),0)</f>
        <v>182</v>
      </c>
      <c r="AQ984">
        <f t="shared" si="183"/>
        <v>4158.7</v>
      </c>
      <c r="AR984">
        <f t="shared" si="184"/>
        <v>3198.7</v>
      </c>
    </row>
    <row r="985" spans="1:44">
      <c r="A985" s="44">
        <v>932</v>
      </c>
      <c r="B985" s="32">
        <v>0.96092534634405902</v>
      </c>
      <c r="C985" s="32">
        <f t="shared" si="185"/>
        <v>184</v>
      </c>
      <c r="D985" t="str">
        <f>LOOKUP(B985,'Info Sheet'!$L$2:$L$3,'Info Sheet'!$J$2:$J$3)</f>
        <v>Non-Rainy</v>
      </c>
      <c r="E985">
        <f>IF(D985='Info Sheet'!$J$3,'Info Sheet'!$M$3,'Info Sheet'!$M$2)</f>
        <v>1</v>
      </c>
      <c r="F985">
        <f>ROUNDDOWN(IF((C985*E985)&gt;'Info Sheet'!$B$21,'Info Sheet'!$B$21,(C985*E985)),0)</f>
        <v>184</v>
      </c>
      <c r="G985">
        <f t="shared" si="188"/>
        <v>4204.4000000000005</v>
      </c>
      <c r="H985">
        <f t="shared" si="177"/>
        <v>3244.4000000000005</v>
      </c>
      <c r="M985" s="44">
        <v>932</v>
      </c>
      <c r="N985" s="32">
        <v>0.8367139916332641</v>
      </c>
      <c r="O985" s="32">
        <f t="shared" si="178"/>
        <v>187</v>
      </c>
      <c r="P985" t="str">
        <f>LOOKUP(N985,'Info Sheet'!$L$2:$L$3,'Info Sheet'!$J$2:$J$3)</f>
        <v>Non-Rainy</v>
      </c>
      <c r="Q985">
        <f>IF(P985='Info Sheet'!$J$3,'Info Sheet'!$M$3,'Info Sheet'!$M$2)</f>
        <v>1</v>
      </c>
      <c r="R985">
        <f>ROUNDDOWN(IF((O985*Q985)&gt;'Info Sheet'!$B$21,'Info Sheet'!$B$21,(O985*Q985)),0)</f>
        <v>187</v>
      </c>
      <c r="S985">
        <f t="shared" si="179"/>
        <v>4272.95</v>
      </c>
      <c r="T985">
        <f t="shared" si="180"/>
        <v>3312.95</v>
      </c>
      <c r="Y985" s="44">
        <v>932</v>
      </c>
      <c r="Z985" s="32">
        <v>0.89172947591625851</v>
      </c>
      <c r="AA985" s="32">
        <f t="shared" si="186"/>
        <v>208</v>
      </c>
      <c r="AB985" t="str">
        <f>LOOKUP(Z985,'Info Sheet'!$L$2:$L$3,'Info Sheet'!$J$2:$J$3)</f>
        <v>Non-Rainy</v>
      </c>
      <c r="AC985">
        <f>IF(AB985='Info Sheet'!$J$3,'Info Sheet'!$M$3,'Info Sheet'!$M$2)</f>
        <v>1</v>
      </c>
      <c r="AD985">
        <f>ROUNDDOWN(IF((AA985*AC985)&gt;'Info Sheet'!$B$21,'Info Sheet'!$B$21,(AA985*AC985)),0)</f>
        <v>188</v>
      </c>
      <c r="AE985">
        <f t="shared" si="181"/>
        <v>4295.8</v>
      </c>
      <c r="AF985">
        <f t="shared" si="182"/>
        <v>3335.8</v>
      </c>
      <c r="AK985" s="44">
        <v>932</v>
      </c>
      <c r="AL985" s="51">
        <v>0.62557867</v>
      </c>
      <c r="AM985" s="32">
        <f t="shared" si="187"/>
        <v>171</v>
      </c>
      <c r="AN985" t="str">
        <f>LOOKUP(AL985,'Info Sheet'!$L$2:$L$3,'Info Sheet'!$J$2:$J$3)</f>
        <v>Non-Rainy</v>
      </c>
      <c r="AO985">
        <f>IF(AN985='Info Sheet'!$J$3,'Info Sheet'!$M$3,'Info Sheet'!$M$2)</f>
        <v>1</v>
      </c>
      <c r="AP985">
        <f>ROUNDDOWN(IF((AM985*AO985)&gt;'Info Sheet'!$B$21,'Info Sheet'!$B$21,(AM985*AO985)),0)</f>
        <v>171</v>
      </c>
      <c r="AQ985">
        <f t="shared" si="183"/>
        <v>3907.3500000000004</v>
      </c>
      <c r="AR985">
        <f t="shared" si="184"/>
        <v>2947.3500000000004</v>
      </c>
    </row>
    <row r="986" spans="1:44">
      <c r="A986" s="44">
        <v>933</v>
      </c>
      <c r="B986" s="32">
        <v>0.17512753145420046</v>
      </c>
      <c r="C986" s="32">
        <f t="shared" si="185"/>
        <v>141</v>
      </c>
      <c r="D986" t="str">
        <f>LOOKUP(B986,'Info Sheet'!$L$2:$L$3,'Info Sheet'!$J$2:$J$3)</f>
        <v>Rainy, p</v>
      </c>
      <c r="E986">
        <f>IF(D986='Info Sheet'!$J$3,'Info Sheet'!$M$3,'Info Sheet'!$M$2)</f>
        <v>0.7</v>
      </c>
      <c r="F986">
        <f>ROUNDDOWN(IF((C986*E986)&gt;'Info Sheet'!$B$21,'Info Sheet'!$B$21,(C986*E986)),0)</f>
        <v>98</v>
      </c>
      <c r="G986">
        <f t="shared" si="188"/>
        <v>2239.3000000000002</v>
      </c>
      <c r="H986">
        <f t="shared" si="177"/>
        <v>1279.3000000000002</v>
      </c>
      <c r="M986" s="44">
        <v>933</v>
      </c>
      <c r="N986" s="32">
        <v>0.82814500949873837</v>
      </c>
      <c r="O986" s="32">
        <f t="shared" si="178"/>
        <v>186</v>
      </c>
      <c r="P986" t="str">
        <f>LOOKUP(N986,'Info Sheet'!$L$2:$L$3,'Info Sheet'!$J$2:$J$3)</f>
        <v>Non-Rainy</v>
      </c>
      <c r="Q986">
        <f>IF(P986='Info Sheet'!$J$3,'Info Sheet'!$M$3,'Info Sheet'!$M$2)</f>
        <v>1</v>
      </c>
      <c r="R986">
        <f>ROUNDDOWN(IF((O986*Q986)&gt;'Info Sheet'!$B$21,'Info Sheet'!$B$21,(O986*Q986)),0)</f>
        <v>186</v>
      </c>
      <c r="S986">
        <f t="shared" si="179"/>
        <v>4250.1000000000004</v>
      </c>
      <c r="T986">
        <f t="shared" si="180"/>
        <v>3290.1000000000004</v>
      </c>
      <c r="Y986" s="44">
        <v>933</v>
      </c>
      <c r="Z986" s="32">
        <v>0.88050433624893709</v>
      </c>
      <c r="AA986" s="32">
        <f t="shared" si="186"/>
        <v>207</v>
      </c>
      <c r="AB986" t="str">
        <f>LOOKUP(Z986,'Info Sheet'!$L$2:$L$3,'Info Sheet'!$J$2:$J$3)</f>
        <v>Non-Rainy</v>
      </c>
      <c r="AC986">
        <f>IF(AB986='Info Sheet'!$J$3,'Info Sheet'!$M$3,'Info Sheet'!$M$2)</f>
        <v>1</v>
      </c>
      <c r="AD986">
        <f>ROUNDDOWN(IF((AA986*AC986)&gt;'Info Sheet'!$B$21,'Info Sheet'!$B$21,(AA986*AC986)),0)</f>
        <v>188</v>
      </c>
      <c r="AE986">
        <f t="shared" si="181"/>
        <v>4295.8</v>
      </c>
      <c r="AF986">
        <f t="shared" si="182"/>
        <v>3335.8</v>
      </c>
      <c r="AK986" s="44">
        <v>933</v>
      </c>
      <c r="AL986" s="51">
        <v>4.7468719999999999E-2</v>
      </c>
      <c r="AM986" s="32">
        <f t="shared" si="187"/>
        <v>138</v>
      </c>
      <c r="AN986" t="str">
        <f>LOOKUP(AL986,'Info Sheet'!$L$2:$L$3,'Info Sheet'!$J$2:$J$3)</f>
        <v>Rainy, p</v>
      </c>
      <c r="AO986">
        <f>IF(AN986='Info Sheet'!$J$3,'Info Sheet'!$M$3,'Info Sheet'!$M$2)</f>
        <v>0.7</v>
      </c>
      <c r="AP986">
        <f>ROUNDDOWN(IF((AM986*AO986)&gt;'Info Sheet'!$B$21,'Info Sheet'!$B$21,(AM986*AO986)),0)</f>
        <v>96</v>
      </c>
      <c r="AQ986">
        <f t="shared" si="183"/>
        <v>2193.6000000000004</v>
      </c>
      <c r="AR986">
        <f t="shared" si="184"/>
        <v>1233.6000000000004</v>
      </c>
    </row>
    <row r="987" spans="1:44">
      <c r="A987" s="44">
        <v>934</v>
      </c>
      <c r="B987" s="32">
        <v>0.75300926776963117</v>
      </c>
      <c r="C987" s="32">
        <f t="shared" si="185"/>
        <v>166</v>
      </c>
      <c r="D987" t="str">
        <f>LOOKUP(B987,'Info Sheet'!$L$2:$L$3,'Info Sheet'!$J$2:$J$3)</f>
        <v>Non-Rainy</v>
      </c>
      <c r="E987">
        <f>IF(D987='Info Sheet'!$J$3,'Info Sheet'!$M$3,'Info Sheet'!$M$2)</f>
        <v>1</v>
      </c>
      <c r="F987">
        <f>ROUNDDOWN(IF((C987*E987)&gt;'Info Sheet'!$B$21,'Info Sheet'!$B$21,(C987*E987)),0)</f>
        <v>166</v>
      </c>
      <c r="G987">
        <f t="shared" si="188"/>
        <v>3793.1000000000004</v>
      </c>
      <c r="H987">
        <f t="shared" si="177"/>
        <v>2833.1000000000004</v>
      </c>
      <c r="M987" s="44">
        <v>934</v>
      </c>
      <c r="N987" s="32">
        <v>0.50451336278987713</v>
      </c>
      <c r="O987" s="32">
        <f t="shared" si="178"/>
        <v>171</v>
      </c>
      <c r="P987" t="str">
        <f>LOOKUP(N987,'Info Sheet'!$L$2:$L$3,'Info Sheet'!$J$2:$J$3)</f>
        <v>Non-Rainy</v>
      </c>
      <c r="Q987">
        <f>IF(P987='Info Sheet'!$J$3,'Info Sheet'!$M$3,'Info Sheet'!$M$2)</f>
        <v>1</v>
      </c>
      <c r="R987">
        <f>ROUNDDOWN(IF((O987*Q987)&gt;'Info Sheet'!$B$21,'Info Sheet'!$B$21,(O987*Q987)),0)</f>
        <v>171</v>
      </c>
      <c r="S987">
        <f t="shared" si="179"/>
        <v>3907.3500000000004</v>
      </c>
      <c r="T987">
        <f t="shared" si="180"/>
        <v>2947.3500000000004</v>
      </c>
      <c r="Y987" s="44">
        <v>934</v>
      </c>
      <c r="Z987" s="32">
        <v>0.43987198592997978</v>
      </c>
      <c r="AA987" s="32">
        <f t="shared" si="186"/>
        <v>183</v>
      </c>
      <c r="AB987" t="str">
        <f>LOOKUP(Z987,'Info Sheet'!$L$2:$L$3,'Info Sheet'!$J$2:$J$3)</f>
        <v>Non-Rainy</v>
      </c>
      <c r="AC987">
        <f>IF(AB987='Info Sheet'!$J$3,'Info Sheet'!$M$3,'Info Sheet'!$M$2)</f>
        <v>1</v>
      </c>
      <c r="AD987">
        <f>ROUNDDOWN(IF((AA987*AC987)&gt;'Info Sheet'!$B$21,'Info Sheet'!$B$21,(AA987*AC987)),0)</f>
        <v>183</v>
      </c>
      <c r="AE987">
        <f t="shared" si="181"/>
        <v>4181.55</v>
      </c>
      <c r="AF987">
        <f t="shared" si="182"/>
        <v>3221.55</v>
      </c>
      <c r="AK987" s="44">
        <v>934</v>
      </c>
      <c r="AL987" s="51">
        <v>7.292121E-2</v>
      </c>
      <c r="AM987" s="32">
        <f t="shared" si="187"/>
        <v>142</v>
      </c>
      <c r="AN987" t="str">
        <f>LOOKUP(AL987,'Info Sheet'!$L$2:$L$3,'Info Sheet'!$J$2:$J$3)</f>
        <v>Rainy, p</v>
      </c>
      <c r="AO987">
        <f>IF(AN987='Info Sheet'!$J$3,'Info Sheet'!$M$3,'Info Sheet'!$M$2)</f>
        <v>0.7</v>
      </c>
      <c r="AP987">
        <f>ROUNDDOWN(IF((AM987*AO987)&gt;'Info Sheet'!$B$21,'Info Sheet'!$B$21,(AM987*AO987)),0)</f>
        <v>99</v>
      </c>
      <c r="AQ987">
        <f t="shared" si="183"/>
        <v>2262.15</v>
      </c>
      <c r="AR987">
        <f t="shared" si="184"/>
        <v>1302.1500000000001</v>
      </c>
    </row>
    <row r="988" spans="1:44">
      <c r="A988" s="44">
        <v>935</v>
      </c>
      <c r="B988" s="32">
        <v>0.71106442960526317</v>
      </c>
      <c r="C988" s="32">
        <f t="shared" si="185"/>
        <v>164</v>
      </c>
      <c r="D988" t="str">
        <f>LOOKUP(B988,'Info Sheet'!$L$2:$L$3,'Info Sheet'!$J$2:$J$3)</f>
        <v>Non-Rainy</v>
      </c>
      <c r="E988">
        <f>IF(D988='Info Sheet'!$J$3,'Info Sheet'!$M$3,'Info Sheet'!$M$2)</f>
        <v>1</v>
      </c>
      <c r="F988">
        <f>ROUNDDOWN(IF((C988*E988)&gt;'Info Sheet'!$B$21,'Info Sheet'!$B$21,(C988*E988)),0)</f>
        <v>164</v>
      </c>
      <c r="G988">
        <f t="shared" si="188"/>
        <v>3747.4</v>
      </c>
      <c r="H988">
        <f t="shared" si="177"/>
        <v>2787.4</v>
      </c>
      <c r="M988" s="44">
        <v>935</v>
      </c>
      <c r="N988" s="32">
        <v>0.26709134883921948</v>
      </c>
      <c r="O988" s="32">
        <f t="shared" si="178"/>
        <v>160</v>
      </c>
      <c r="P988" t="str">
        <f>LOOKUP(N988,'Info Sheet'!$L$2:$L$3,'Info Sheet'!$J$2:$J$3)</f>
        <v>Rainy, p</v>
      </c>
      <c r="Q988">
        <f>IF(P988='Info Sheet'!$J$3,'Info Sheet'!$M$3,'Info Sheet'!$M$2)</f>
        <v>0.7</v>
      </c>
      <c r="R988">
        <f>ROUNDDOWN(IF((O988*Q988)&gt;'Info Sheet'!$B$21,'Info Sheet'!$B$21,(O988*Q988)),0)</f>
        <v>112</v>
      </c>
      <c r="S988">
        <f t="shared" si="179"/>
        <v>2559.2000000000003</v>
      </c>
      <c r="T988">
        <f t="shared" si="180"/>
        <v>1599.2000000000003</v>
      </c>
      <c r="Y988" s="44">
        <v>935</v>
      </c>
      <c r="Z988" s="32">
        <v>6.5374961502435602E-2</v>
      </c>
      <c r="AA988" s="32">
        <f t="shared" si="186"/>
        <v>159</v>
      </c>
      <c r="AB988" t="str">
        <f>LOOKUP(Z988,'Info Sheet'!$L$2:$L$3,'Info Sheet'!$J$2:$J$3)</f>
        <v>Rainy, p</v>
      </c>
      <c r="AC988">
        <f>IF(AB988='Info Sheet'!$J$3,'Info Sheet'!$M$3,'Info Sheet'!$M$2)</f>
        <v>0.7</v>
      </c>
      <c r="AD988">
        <f>ROUNDDOWN(IF((AA988*AC988)&gt;'Info Sheet'!$B$21,'Info Sheet'!$B$21,(AA988*AC988)),0)</f>
        <v>111</v>
      </c>
      <c r="AE988">
        <f t="shared" si="181"/>
        <v>2536.3500000000004</v>
      </c>
      <c r="AF988">
        <f t="shared" si="182"/>
        <v>1576.3500000000004</v>
      </c>
      <c r="AK988" s="44">
        <v>935</v>
      </c>
      <c r="AL988" s="51">
        <v>0.21373933000000001</v>
      </c>
      <c r="AM988" s="32">
        <f t="shared" si="187"/>
        <v>153</v>
      </c>
      <c r="AN988" t="str">
        <f>LOOKUP(AL988,'Info Sheet'!$L$2:$L$3,'Info Sheet'!$J$2:$J$3)</f>
        <v>Rainy, p</v>
      </c>
      <c r="AO988">
        <f>IF(AN988='Info Sheet'!$J$3,'Info Sheet'!$M$3,'Info Sheet'!$M$2)</f>
        <v>0.7</v>
      </c>
      <c r="AP988">
        <f>ROUNDDOWN(IF((AM988*AO988)&gt;'Info Sheet'!$B$21,'Info Sheet'!$B$21,(AM988*AO988)),0)</f>
        <v>107</v>
      </c>
      <c r="AQ988">
        <f t="shared" si="183"/>
        <v>2444.9500000000003</v>
      </c>
      <c r="AR988">
        <f t="shared" si="184"/>
        <v>1484.9500000000003</v>
      </c>
    </row>
    <row r="989" spans="1:44">
      <c r="A989" s="44">
        <v>936</v>
      </c>
      <c r="B989" s="32">
        <v>0.45370940478456312</v>
      </c>
      <c r="C989" s="32">
        <f t="shared" si="185"/>
        <v>154</v>
      </c>
      <c r="D989" t="str">
        <f>LOOKUP(B989,'Info Sheet'!$L$2:$L$3,'Info Sheet'!$J$2:$J$3)</f>
        <v>Non-Rainy</v>
      </c>
      <c r="E989">
        <f>IF(D989='Info Sheet'!$J$3,'Info Sheet'!$M$3,'Info Sheet'!$M$2)</f>
        <v>1</v>
      </c>
      <c r="F989">
        <f>ROUNDDOWN(IF((C989*E989)&gt;'Info Sheet'!$B$21,'Info Sheet'!$B$21,(C989*E989)),0)</f>
        <v>154</v>
      </c>
      <c r="G989">
        <f t="shared" si="188"/>
        <v>3518.9</v>
      </c>
      <c r="H989">
        <f t="shared" si="177"/>
        <v>2558.9</v>
      </c>
      <c r="M989" s="44">
        <v>936</v>
      </c>
      <c r="N989" s="32">
        <v>0.23998179771922012</v>
      </c>
      <c r="O989" s="32">
        <f t="shared" si="178"/>
        <v>159</v>
      </c>
      <c r="P989" t="str">
        <f>LOOKUP(N989,'Info Sheet'!$L$2:$L$3,'Info Sheet'!$J$2:$J$3)</f>
        <v>Rainy, p</v>
      </c>
      <c r="Q989">
        <f>IF(P989='Info Sheet'!$J$3,'Info Sheet'!$M$3,'Info Sheet'!$M$2)</f>
        <v>0.7</v>
      </c>
      <c r="R989">
        <f>ROUNDDOWN(IF((O989*Q989)&gt;'Info Sheet'!$B$21,'Info Sheet'!$B$21,(O989*Q989)),0)</f>
        <v>111</v>
      </c>
      <c r="S989">
        <f t="shared" si="179"/>
        <v>2536.3500000000004</v>
      </c>
      <c r="T989">
        <f t="shared" si="180"/>
        <v>1576.3500000000004</v>
      </c>
      <c r="Y989" s="44">
        <v>936</v>
      </c>
      <c r="Z989" s="32">
        <v>0.69106893036737793</v>
      </c>
      <c r="AA989" s="32">
        <f t="shared" si="186"/>
        <v>195</v>
      </c>
      <c r="AB989" t="str">
        <f>LOOKUP(Z989,'Info Sheet'!$L$2:$L$3,'Info Sheet'!$J$2:$J$3)</f>
        <v>Non-Rainy</v>
      </c>
      <c r="AC989">
        <f>IF(AB989='Info Sheet'!$J$3,'Info Sheet'!$M$3,'Info Sheet'!$M$2)</f>
        <v>1</v>
      </c>
      <c r="AD989">
        <f>ROUNDDOWN(IF((AA989*AC989)&gt;'Info Sheet'!$B$21,'Info Sheet'!$B$21,(AA989*AC989)),0)</f>
        <v>188</v>
      </c>
      <c r="AE989">
        <f t="shared" si="181"/>
        <v>4295.8</v>
      </c>
      <c r="AF989">
        <f t="shared" si="182"/>
        <v>3335.8</v>
      </c>
      <c r="AK989" s="44">
        <v>936</v>
      </c>
      <c r="AL989" s="51">
        <v>0.12239416</v>
      </c>
      <c r="AM989" s="32">
        <f t="shared" si="187"/>
        <v>147</v>
      </c>
      <c r="AN989" t="str">
        <f>LOOKUP(AL989,'Info Sheet'!$L$2:$L$3,'Info Sheet'!$J$2:$J$3)</f>
        <v>Rainy, p</v>
      </c>
      <c r="AO989">
        <f>IF(AN989='Info Sheet'!$J$3,'Info Sheet'!$M$3,'Info Sheet'!$M$2)</f>
        <v>0.7</v>
      </c>
      <c r="AP989">
        <f>ROUNDDOWN(IF((AM989*AO989)&gt;'Info Sheet'!$B$21,'Info Sheet'!$B$21,(AM989*AO989)),0)</f>
        <v>102</v>
      </c>
      <c r="AQ989">
        <f t="shared" si="183"/>
        <v>2330.7000000000003</v>
      </c>
      <c r="AR989">
        <f t="shared" si="184"/>
        <v>1370.7000000000003</v>
      </c>
    </row>
    <row r="990" spans="1:44">
      <c r="A990" s="44">
        <v>937</v>
      </c>
      <c r="B990" s="32">
        <v>0.75297664919242624</v>
      </c>
      <c r="C990" s="32">
        <f t="shared" si="185"/>
        <v>166</v>
      </c>
      <c r="D990" t="str">
        <f>LOOKUP(B990,'Info Sheet'!$L$2:$L$3,'Info Sheet'!$J$2:$J$3)</f>
        <v>Non-Rainy</v>
      </c>
      <c r="E990">
        <f>IF(D990='Info Sheet'!$J$3,'Info Sheet'!$M$3,'Info Sheet'!$M$2)</f>
        <v>1</v>
      </c>
      <c r="F990">
        <f>ROUNDDOWN(IF((C990*E990)&gt;'Info Sheet'!$B$21,'Info Sheet'!$B$21,(C990*E990)),0)</f>
        <v>166</v>
      </c>
      <c r="G990">
        <f t="shared" si="188"/>
        <v>3793.1000000000004</v>
      </c>
      <c r="H990">
        <f t="shared" si="177"/>
        <v>2833.1000000000004</v>
      </c>
      <c r="M990" s="44">
        <v>937</v>
      </c>
      <c r="N990" s="32">
        <v>0.50181160887002796</v>
      </c>
      <c r="O990" s="32">
        <f t="shared" si="178"/>
        <v>171</v>
      </c>
      <c r="P990" t="str">
        <f>LOOKUP(N990,'Info Sheet'!$L$2:$L$3,'Info Sheet'!$J$2:$J$3)</f>
        <v>Non-Rainy</v>
      </c>
      <c r="Q990">
        <f>IF(P990='Info Sheet'!$J$3,'Info Sheet'!$M$3,'Info Sheet'!$M$2)</f>
        <v>1</v>
      </c>
      <c r="R990">
        <f>ROUNDDOWN(IF((O990*Q990)&gt;'Info Sheet'!$B$21,'Info Sheet'!$B$21,(O990*Q990)),0)</f>
        <v>171</v>
      </c>
      <c r="S990">
        <f t="shared" si="179"/>
        <v>3907.3500000000004</v>
      </c>
      <c r="T990">
        <f t="shared" si="180"/>
        <v>2947.3500000000004</v>
      </c>
      <c r="Y990" s="44">
        <v>937</v>
      </c>
      <c r="Z990" s="32">
        <v>2.0562740577403926E-2</v>
      </c>
      <c r="AA990" s="32">
        <f t="shared" si="186"/>
        <v>150</v>
      </c>
      <c r="AB990" t="str">
        <f>LOOKUP(Z990,'Info Sheet'!$L$2:$L$3,'Info Sheet'!$J$2:$J$3)</f>
        <v>Rainy, p</v>
      </c>
      <c r="AC990">
        <f>IF(AB990='Info Sheet'!$J$3,'Info Sheet'!$M$3,'Info Sheet'!$M$2)</f>
        <v>0.7</v>
      </c>
      <c r="AD990">
        <f>ROUNDDOWN(IF((AA990*AC990)&gt;'Info Sheet'!$B$21,'Info Sheet'!$B$21,(AA990*AC990)),0)</f>
        <v>105</v>
      </c>
      <c r="AE990">
        <f t="shared" si="181"/>
        <v>2399.25</v>
      </c>
      <c r="AF990">
        <f t="shared" si="182"/>
        <v>1439.25</v>
      </c>
      <c r="AK990" s="44">
        <v>937</v>
      </c>
      <c r="AL990" s="51">
        <v>0.68766068999999996</v>
      </c>
      <c r="AM990" s="32">
        <f t="shared" si="187"/>
        <v>174</v>
      </c>
      <c r="AN990" t="str">
        <f>LOOKUP(AL990,'Info Sheet'!$L$2:$L$3,'Info Sheet'!$J$2:$J$3)</f>
        <v>Non-Rainy</v>
      </c>
      <c r="AO990">
        <f>IF(AN990='Info Sheet'!$J$3,'Info Sheet'!$M$3,'Info Sheet'!$M$2)</f>
        <v>1</v>
      </c>
      <c r="AP990">
        <f>ROUNDDOWN(IF((AM990*AO990)&gt;'Info Sheet'!$B$21,'Info Sheet'!$B$21,(AM990*AO990)),0)</f>
        <v>174</v>
      </c>
      <c r="AQ990">
        <f t="shared" si="183"/>
        <v>3975.9</v>
      </c>
      <c r="AR990">
        <f t="shared" si="184"/>
        <v>3015.9</v>
      </c>
    </row>
    <row r="991" spans="1:44">
      <c r="A991" s="44">
        <v>938</v>
      </c>
      <c r="B991" s="32">
        <v>0.69359218020469227</v>
      </c>
      <c r="C991" s="32">
        <f t="shared" si="185"/>
        <v>164</v>
      </c>
      <c r="D991" t="str">
        <f>LOOKUP(B991,'Info Sheet'!$L$2:$L$3,'Info Sheet'!$J$2:$J$3)</f>
        <v>Non-Rainy</v>
      </c>
      <c r="E991">
        <f>IF(D991='Info Sheet'!$J$3,'Info Sheet'!$M$3,'Info Sheet'!$M$2)</f>
        <v>1</v>
      </c>
      <c r="F991">
        <f>ROUNDDOWN(IF((C991*E991)&gt;'Info Sheet'!$B$21,'Info Sheet'!$B$21,(C991*E991)),0)</f>
        <v>164</v>
      </c>
      <c r="G991">
        <f t="shared" si="188"/>
        <v>3747.4</v>
      </c>
      <c r="H991">
        <f t="shared" si="177"/>
        <v>2787.4</v>
      </c>
      <c r="M991" s="44">
        <v>938</v>
      </c>
      <c r="N991" s="32">
        <v>0.71310139016526297</v>
      </c>
      <c r="O991" s="32">
        <f t="shared" si="178"/>
        <v>180</v>
      </c>
      <c r="P991" t="str">
        <f>LOOKUP(N991,'Info Sheet'!$L$2:$L$3,'Info Sheet'!$J$2:$J$3)</f>
        <v>Non-Rainy</v>
      </c>
      <c r="Q991">
        <f>IF(P991='Info Sheet'!$J$3,'Info Sheet'!$M$3,'Info Sheet'!$M$2)</f>
        <v>1</v>
      </c>
      <c r="R991">
        <f>ROUNDDOWN(IF((O991*Q991)&gt;'Info Sheet'!$B$21,'Info Sheet'!$B$21,(O991*Q991)),0)</f>
        <v>180</v>
      </c>
      <c r="S991">
        <f t="shared" si="179"/>
        <v>4113</v>
      </c>
      <c r="T991">
        <f t="shared" si="180"/>
        <v>3153</v>
      </c>
      <c r="Y991" s="44">
        <v>938</v>
      </c>
      <c r="Z991" s="32">
        <v>6.2348011647880619E-2</v>
      </c>
      <c r="AA991" s="32">
        <f t="shared" si="186"/>
        <v>159</v>
      </c>
      <c r="AB991" t="str">
        <f>LOOKUP(Z991,'Info Sheet'!$L$2:$L$3,'Info Sheet'!$J$2:$J$3)</f>
        <v>Rainy, p</v>
      </c>
      <c r="AC991">
        <f>IF(AB991='Info Sheet'!$J$3,'Info Sheet'!$M$3,'Info Sheet'!$M$2)</f>
        <v>0.7</v>
      </c>
      <c r="AD991">
        <f>ROUNDDOWN(IF((AA991*AC991)&gt;'Info Sheet'!$B$21,'Info Sheet'!$B$21,(AA991*AC991)),0)</f>
        <v>111</v>
      </c>
      <c r="AE991">
        <f t="shared" si="181"/>
        <v>2536.3500000000004</v>
      </c>
      <c r="AF991">
        <f t="shared" si="182"/>
        <v>1576.3500000000004</v>
      </c>
      <c r="AK991" s="44">
        <v>938</v>
      </c>
      <c r="AL991" s="51">
        <v>0.95402070000000005</v>
      </c>
      <c r="AM991" s="32">
        <f t="shared" si="187"/>
        <v>194</v>
      </c>
      <c r="AN991" t="str">
        <f>LOOKUP(AL991,'Info Sheet'!$L$2:$L$3,'Info Sheet'!$J$2:$J$3)</f>
        <v>Non-Rainy</v>
      </c>
      <c r="AO991">
        <f>IF(AN991='Info Sheet'!$J$3,'Info Sheet'!$M$3,'Info Sheet'!$M$2)</f>
        <v>1</v>
      </c>
      <c r="AP991">
        <f>ROUNDDOWN(IF((AM991*AO991)&gt;'Info Sheet'!$B$21,'Info Sheet'!$B$21,(AM991*AO991)),0)</f>
        <v>188</v>
      </c>
      <c r="AQ991">
        <f t="shared" si="183"/>
        <v>4295.8</v>
      </c>
      <c r="AR991">
        <f t="shared" si="184"/>
        <v>3335.8</v>
      </c>
    </row>
    <row r="992" spans="1:44">
      <c r="A992" s="44">
        <v>939</v>
      </c>
      <c r="B992" s="32">
        <v>0.44699211090162128</v>
      </c>
      <c r="C992" s="32">
        <f t="shared" si="185"/>
        <v>153</v>
      </c>
      <c r="D992" t="str">
        <f>LOOKUP(B992,'Info Sheet'!$L$2:$L$3,'Info Sheet'!$J$2:$J$3)</f>
        <v>Non-Rainy</v>
      </c>
      <c r="E992">
        <f>IF(D992='Info Sheet'!$J$3,'Info Sheet'!$M$3,'Info Sheet'!$M$2)</f>
        <v>1</v>
      </c>
      <c r="F992">
        <f>ROUNDDOWN(IF((C992*E992)&gt;'Info Sheet'!$B$21,'Info Sheet'!$B$21,(C992*E992)),0)</f>
        <v>153</v>
      </c>
      <c r="G992">
        <f t="shared" si="188"/>
        <v>3496.05</v>
      </c>
      <c r="H992">
        <f t="shared" si="177"/>
        <v>2536.0500000000002</v>
      </c>
      <c r="M992" s="44">
        <v>939</v>
      </c>
      <c r="N992" s="32">
        <v>0.1130280733132224</v>
      </c>
      <c r="O992" s="32">
        <f t="shared" si="178"/>
        <v>151</v>
      </c>
      <c r="P992" t="str">
        <f>LOOKUP(N992,'Info Sheet'!$L$2:$L$3,'Info Sheet'!$J$2:$J$3)</f>
        <v>Rainy, p</v>
      </c>
      <c r="Q992">
        <f>IF(P992='Info Sheet'!$J$3,'Info Sheet'!$M$3,'Info Sheet'!$M$2)</f>
        <v>0.7</v>
      </c>
      <c r="R992">
        <f>ROUNDDOWN(IF((O992*Q992)&gt;'Info Sheet'!$B$21,'Info Sheet'!$B$21,(O992*Q992)),0)</f>
        <v>105</v>
      </c>
      <c r="S992">
        <f t="shared" si="179"/>
        <v>2399.25</v>
      </c>
      <c r="T992">
        <f t="shared" si="180"/>
        <v>1439.25</v>
      </c>
      <c r="Y992" s="44">
        <v>939</v>
      </c>
      <c r="Z992" s="32">
        <v>0.6497475506473892</v>
      </c>
      <c r="AA992" s="32">
        <f t="shared" si="186"/>
        <v>193</v>
      </c>
      <c r="AB992" t="str">
        <f>LOOKUP(Z992,'Info Sheet'!$L$2:$L$3,'Info Sheet'!$J$2:$J$3)</f>
        <v>Non-Rainy</v>
      </c>
      <c r="AC992">
        <f>IF(AB992='Info Sheet'!$J$3,'Info Sheet'!$M$3,'Info Sheet'!$M$2)</f>
        <v>1</v>
      </c>
      <c r="AD992">
        <f>ROUNDDOWN(IF((AA992*AC992)&gt;'Info Sheet'!$B$21,'Info Sheet'!$B$21,(AA992*AC992)),0)</f>
        <v>188</v>
      </c>
      <c r="AE992">
        <f t="shared" si="181"/>
        <v>4295.8</v>
      </c>
      <c r="AF992">
        <f t="shared" si="182"/>
        <v>3335.8</v>
      </c>
      <c r="AK992" s="44">
        <v>939</v>
      </c>
      <c r="AL992" s="51">
        <v>0.43894601999999999</v>
      </c>
      <c r="AM992" s="32">
        <f t="shared" si="187"/>
        <v>163</v>
      </c>
      <c r="AN992" t="str">
        <f>LOOKUP(AL992,'Info Sheet'!$L$2:$L$3,'Info Sheet'!$J$2:$J$3)</f>
        <v>Non-Rainy</v>
      </c>
      <c r="AO992">
        <f>IF(AN992='Info Sheet'!$J$3,'Info Sheet'!$M$3,'Info Sheet'!$M$2)</f>
        <v>1</v>
      </c>
      <c r="AP992">
        <f>ROUNDDOWN(IF((AM992*AO992)&gt;'Info Sheet'!$B$21,'Info Sheet'!$B$21,(AM992*AO992)),0)</f>
        <v>163</v>
      </c>
      <c r="AQ992">
        <f t="shared" si="183"/>
        <v>3724.55</v>
      </c>
      <c r="AR992">
        <f t="shared" si="184"/>
        <v>2764.55</v>
      </c>
    </row>
    <row r="993" spans="1:44">
      <c r="A993" s="44">
        <v>940</v>
      </c>
      <c r="B993" s="32">
        <v>0.32952941471682951</v>
      </c>
      <c r="C993" s="32">
        <f t="shared" si="185"/>
        <v>148</v>
      </c>
      <c r="D993" t="str">
        <f>LOOKUP(B993,'Info Sheet'!$L$2:$L$3,'Info Sheet'!$J$2:$J$3)</f>
        <v>Rainy, p</v>
      </c>
      <c r="E993">
        <f>IF(D993='Info Sheet'!$J$3,'Info Sheet'!$M$3,'Info Sheet'!$M$2)</f>
        <v>0.7</v>
      </c>
      <c r="F993">
        <f>ROUNDDOWN(IF((C993*E993)&gt;'Info Sheet'!$B$21,'Info Sheet'!$B$21,(C993*E993)),0)</f>
        <v>103</v>
      </c>
      <c r="G993">
        <f t="shared" si="188"/>
        <v>2353.5500000000002</v>
      </c>
      <c r="H993">
        <f t="shared" si="177"/>
        <v>1393.5500000000002</v>
      </c>
      <c r="M993" s="44">
        <v>940</v>
      </c>
      <c r="N993" s="32">
        <v>0.26795236770398378</v>
      </c>
      <c r="O993" s="32">
        <f t="shared" si="178"/>
        <v>160</v>
      </c>
      <c r="P993" t="str">
        <f>LOOKUP(N993,'Info Sheet'!$L$2:$L$3,'Info Sheet'!$J$2:$J$3)</f>
        <v>Rainy, p</v>
      </c>
      <c r="Q993">
        <f>IF(P993='Info Sheet'!$J$3,'Info Sheet'!$M$3,'Info Sheet'!$M$2)</f>
        <v>0.7</v>
      </c>
      <c r="R993">
        <f>ROUNDDOWN(IF((O993*Q993)&gt;'Info Sheet'!$B$21,'Info Sheet'!$B$21,(O993*Q993)),0)</f>
        <v>112</v>
      </c>
      <c r="S993">
        <f t="shared" si="179"/>
        <v>2559.2000000000003</v>
      </c>
      <c r="T993">
        <f t="shared" si="180"/>
        <v>1599.2000000000003</v>
      </c>
      <c r="Y993" s="44">
        <v>940</v>
      </c>
      <c r="Z993" s="32">
        <v>0.62478035944021826</v>
      </c>
      <c r="AA993" s="32">
        <f t="shared" si="186"/>
        <v>192</v>
      </c>
      <c r="AB993" t="str">
        <f>LOOKUP(Z993,'Info Sheet'!$L$2:$L$3,'Info Sheet'!$J$2:$J$3)</f>
        <v>Non-Rainy</v>
      </c>
      <c r="AC993">
        <f>IF(AB993='Info Sheet'!$J$3,'Info Sheet'!$M$3,'Info Sheet'!$M$2)</f>
        <v>1</v>
      </c>
      <c r="AD993">
        <f>ROUNDDOWN(IF((AA993*AC993)&gt;'Info Sheet'!$B$21,'Info Sheet'!$B$21,(AA993*AC993)),0)</f>
        <v>188</v>
      </c>
      <c r="AE993">
        <f t="shared" si="181"/>
        <v>4295.8</v>
      </c>
      <c r="AF993">
        <f t="shared" si="182"/>
        <v>3335.8</v>
      </c>
      <c r="AK993" s="44">
        <v>940</v>
      </c>
      <c r="AL993" s="51">
        <v>0.23181634000000001</v>
      </c>
      <c r="AM993" s="32">
        <f t="shared" si="187"/>
        <v>154</v>
      </c>
      <c r="AN993" t="str">
        <f>LOOKUP(AL993,'Info Sheet'!$L$2:$L$3,'Info Sheet'!$J$2:$J$3)</f>
        <v>Rainy, p</v>
      </c>
      <c r="AO993">
        <f>IF(AN993='Info Sheet'!$J$3,'Info Sheet'!$M$3,'Info Sheet'!$M$2)</f>
        <v>0.7</v>
      </c>
      <c r="AP993">
        <f>ROUNDDOWN(IF((AM993*AO993)&gt;'Info Sheet'!$B$21,'Info Sheet'!$B$21,(AM993*AO993)),0)</f>
        <v>107</v>
      </c>
      <c r="AQ993">
        <f t="shared" si="183"/>
        <v>2444.9500000000003</v>
      </c>
      <c r="AR993">
        <f t="shared" si="184"/>
        <v>1484.9500000000003</v>
      </c>
    </row>
    <row r="994" spans="1:44">
      <c r="A994" s="44">
        <v>941</v>
      </c>
      <c r="B994" s="32">
        <v>0.29199087688775638</v>
      </c>
      <c r="C994" s="32">
        <f t="shared" si="185"/>
        <v>147</v>
      </c>
      <c r="D994" t="str">
        <f>LOOKUP(B994,'Info Sheet'!$L$2:$L$3,'Info Sheet'!$J$2:$J$3)</f>
        <v>Rainy, p</v>
      </c>
      <c r="E994">
        <f>IF(D994='Info Sheet'!$J$3,'Info Sheet'!$M$3,'Info Sheet'!$M$2)</f>
        <v>0.7</v>
      </c>
      <c r="F994">
        <f>ROUNDDOWN(IF((C994*E994)&gt;'Info Sheet'!$B$21,'Info Sheet'!$B$21,(C994*E994)),0)</f>
        <v>102</v>
      </c>
      <c r="G994">
        <f t="shared" si="188"/>
        <v>2330.7000000000003</v>
      </c>
      <c r="H994">
        <f t="shared" si="177"/>
        <v>1370.7000000000003</v>
      </c>
      <c r="M994" s="44">
        <v>941</v>
      </c>
      <c r="N994" s="32">
        <v>0.64503095482558803</v>
      </c>
      <c r="O994" s="32">
        <f t="shared" si="178"/>
        <v>177</v>
      </c>
      <c r="P994" t="str">
        <f>LOOKUP(N994,'Info Sheet'!$L$2:$L$3,'Info Sheet'!$J$2:$J$3)</f>
        <v>Non-Rainy</v>
      </c>
      <c r="Q994">
        <f>IF(P994='Info Sheet'!$J$3,'Info Sheet'!$M$3,'Info Sheet'!$M$2)</f>
        <v>1</v>
      </c>
      <c r="R994">
        <f>ROUNDDOWN(IF((O994*Q994)&gt;'Info Sheet'!$B$21,'Info Sheet'!$B$21,(O994*Q994)),0)</f>
        <v>177</v>
      </c>
      <c r="S994">
        <f t="shared" si="179"/>
        <v>4044.4500000000003</v>
      </c>
      <c r="T994">
        <f t="shared" si="180"/>
        <v>3084.4500000000003</v>
      </c>
      <c r="Y994" s="44">
        <v>941</v>
      </c>
      <c r="Z994" s="32">
        <v>0.47679638322199513</v>
      </c>
      <c r="AA994" s="32">
        <f t="shared" si="186"/>
        <v>185</v>
      </c>
      <c r="AB994" t="str">
        <f>LOOKUP(Z994,'Info Sheet'!$L$2:$L$3,'Info Sheet'!$J$2:$J$3)</f>
        <v>Non-Rainy</v>
      </c>
      <c r="AC994">
        <f>IF(AB994='Info Sheet'!$J$3,'Info Sheet'!$M$3,'Info Sheet'!$M$2)</f>
        <v>1</v>
      </c>
      <c r="AD994">
        <f>ROUNDDOWN(IF((AA994*AC994)&gt;'Info Sheet'!$B$21,'Info Sheet'!$B$21,(AA994*AC994)),0)</f>
        <v>185</v>
      </c>
      <c r="AE994">
        <f t="shared" si="181"/>
        <v>4227.25</v>
      </c>
      <c r="AF994">
        <f t="shared" si="182"/>
        <v>3267.25</v>
      </c>
      <c r="AK994" s="44">
        <v>941</v>
      </c>
      <c r="AL994" s="51">
        <v>0.11366453999999999</v>
      </c>
      <c r="AM994" s="32">
        <f t="shared" si="187"/>
        <v>146</v>
      </c>
      <c r="AN994" t="str">
        <f>LOOKUP(AL994,'Info Sheet'!$L$2:$L$3,'Info Sheet'!$J$2:$J$3)</f>
        <v>Rainy, p</v>
      </c>
      <c r="AO994">
        <f>IF(AN994='Info Sheet'!$J$3,'Info Sheet'!$M$3,'Info Sheet'!$M$2)</f>
        <v>0.7</v>
      </c>
      <c r="AP994">
        <f>ROUNDDOWN(IF((AM994*AO994)&gt;'Info Sheet'!$B$21,'Info Sheet'!$B$21,(AM994*AO994)),0)</f>
        <v>102</v>
      </c>
      <c r="AQ994">
        <f t="shared" si="183"/>
        <v>2330.7000000000003</v>
      </c>
      <c r="AR994">
        <f t="shared" si="184"/>
        <v>1370.7000000000003</v>
      </c>
    </row>
    <row r="995" spans="1:44">
      <c r="A995" s="44">
        <v>942</v>
      </c>
      <c r="B995" s="32">
        <v>0.16423827087555509</v>
      </c>
      <c r="C995" s="32">
        <f t="shared" si="185"/>
        <v>140</v>
      </c>
      <c r="D995" t="str">
        <f>LOOKUP(B995,'Info Sheet'!$L$2:$L$3,'Info Sheet'!$J$2:$J$3)</f>
        <v>Rainy, p</v>
      </c>
      <c r="E995">
        <f>IF(D995='Info Sheet'!$J$3,'Info Sheet'!$M$3,'Info Sheet'!$M$2)</f>
        <v>0.7</v>
      </c>
      <c r="F995">
        <f>ROUNDDOWN(IF((C995*E995)&gt;'Info Sheet'!$B$21,'Info Sheet'!$B$21,(C995*E995)),0)</f>
        <v>98</v>
      </c>
      <c r="G995">
        <f t="shared" si="188"/>
        <v>2239.3000000000002</v>
      </c>
      <c r="H995">
        <f t="shared" si="177"/>
        <v>1279.3000000000002</v>
      </c>
      <c r="M995" s="44">
        <v>942</v>
      </c>
      <c r="N995" s="32">
        <v>0.44766403595652804</v>
      </c>
      <c r="O995" s="32">
        <f t="shared" si="178"/>
        <v>169</v>
      </c>
      <c r="P995" t="str">
        <f>LOOKUP(N995,'Info Sheet'!$L$2:$L$3,'Info Sheet'!$J$2:$J$3)</f>
        <v>Non-Rainy</v>
      </c>
      <c r="Q995">
        <f>IF(P995='Info Sheet'!$J$3,'Info Sheet'!$M$3,'Info Sheet'!$M$2)</f>
        <v>1</v>
      </c>
      <c r="R995">
        <f>ROUNDDOWN(IF((O995*Q995)&gt;'Info Sheet'!$B$21,'Info Sheet'!$B$21,(O995*Q995)),0)</f>
        <v>169</v>
      </c>
      <c r="S995">
        <f t="shared" si="179"/>
        <v>3861.65</v>
      </c>
      <c r="T995">
        <f t="shared" si="180"/>
        <v>2901.65</v>
      </c>
      <c r="Y995" s="44">
        <v>942</v>
      </c>
      <c r="Z995" s="32">
        <v>0.22755548294347983</v>
      </c>
      <c r="AA995" s="32">
        <f t="shared" si="186"/>
        <v>173</v>
      </c>
      <c r="AB995" t="str">
        <f>LOOKUP(Z995,'Info Sheet'!$L$2:$L$3,'Info Sheet'!$J$2:$J$3)</f>
        <v>Rainy, p</v>
      </c>
      <c r="AC995">
        <f>IF(AB995='Info Sheet'!$J$3,'Info Sheet'!$M$3,'Info Sheet'!$M$2)</f>
        <v>0.7</v>
      </c>
      <c r="AD995">
        <f>ROUNDDOWN(IF((AA995*AC995)&gt;'Info Sheet'!$B$21,'Info Sheet'!$B$21,(AA995*AC995)),0)</f>
        <v>121</v>
      </c>
      <c r="AE995">
        <f t="shared" si="181"/>
        <v>2764.8500000000004</v>
      </c>
      <c r="AF995">
        <f t="shared" si="182"/>
        <v>1804.8500000000004</v>
      </c>
      <c r="AK995" s="44">
        <v>942</v>
      </c>
      <c r="AL995" s="51">
        <v>0.51900016999999998</v>
      </c>
      <c r="AM995" s="32">
        <f t="shared" si="187"/>
        <v>167</v>
      </c>
      <c r="AN995" t="str">
        <f>LOOKUP(AL995,'Info Sheet'!$L$2:$L$3,'Info Sheet'!$J$2:$J$3)</f>
        <v>Non-Rainy</v>
      </c>
      <c r="AO995">
        <f>IF(AN995='Info Sheet'!$J$3,'Info Sheet'!$M$3,'Info Sheet'!$M$2)</f>
        <v>1</v>
      </c>
      <c r="AP995">
        <f>ROUNDDOWN(IF((AM995*AO995)&gt;'Info Sheet'!$B$21,'Info Sheet'!$B$21,(AM995*AO995)),0)</f>
        <v>167</v>
      </c>
      <c r="AQ995">
        <f t="shared" si="183"/>
        <v>3815.9500000000003</v>
      </c>
      <c r="AR995">
        <f t="shared" si="184"/>
        <v>2855.9500000000003</v>
      </c>
    </row>
    <row r="996" spans="1:44">
      <c r="A996" s="44">
        <v>943</v>
      </c>
      <c r="B996" s="32">
        <v>0.51819602362527462</v>
      </c>
      <c r="C996" s="32">
        <f t="shared" si="185"/>
        <v>156</v>
      </c>
      <c r="D996" t="str">
        <f>LOOKUP(B996,'Info Sheet'!$L$2:$L$3,'Info Sheet'!$J$2:$J$3)</f>
        <v>Non-Rainy</v>
      </c>
      <c r="E996">
        <f>IF(D996='Info Sheet'!$J$3,'Info Sheet'!$M$3,'Info Sheet'!$M$2)</f>
        <v>1</v>
      </c>
      <c r="F996">
        <f>ROUNDDOWN(IF((C996*E996)&gt;'Info Sheet'!$B$21,'Info Sheet'!$B$21,(C996*E996)),0)</f>
        <v>156</v>
      </c>
      <c r="G996">
        <f t="shared" si="188"/>
        <v>3564.6000000000004</v>
      </c>
      <c r="H996">
        <f t="shared" si="177"/>
        <v>2604.6000000000004</v>
      </c>
      <c r="M996" s="44">
        <v>943</v>
      </c>
      <c r="N996" s="32">
        <v>0.45181644619638361</v>
      </c>
      <c r="O996" s="32">
        <f t="shared" si="178"/>
        <v>169</v>
      </c>
      <c r="P996" t="str">
        <f>LOOKUP(N996,'Info Sheet'!$L$2:$L$3,'Info Sheet'!$J$2:$J$3)</f>
        <v>Non-Rainy</v>
      </c>
      <c r="Q996">
        <f>IF(P996='Info Sheet'!$J$3,'Info Sheet'!$M$3,'Info Sheet'!$M$2)</f>
        <v>1</v>
      </c>
      <c r="R996">
        <f>ROUNDDOWN(IF((O996*Q996)&gt;'Info Sheet'!$B$21,'Info Sheet'!$B$21,(O996*Q996)),0)</f>
        <v>169</v>
      </c>
      <c r="S996">
        <f t="shared" si="179"/>
        <v>3861.65</v>
      </c>
      <c r="T996">
        <f t="shared" si="180"/>
        <v>2901.65</v>
      </c>
      <c r="Y996" s="44">
        <v>943</v>
      </c>
      <c r="Z996" s="32">
        <v>1.3023037612322264E-2</v>
      </c>
      <c r="AA996" s="32">
        <f t="shared" si="186"/>
        <v>146</v>
      </c>
      <c r="AB996" t="str">
        <f>LOOKUP(Z996,'Info Sheet'!$L$2:$L$3,'Info Sheet'!$J$2:$J$3)</f>
        <v>Rainy, p</v>
      </c>
      <c r="AC996">
        <f>IF(AB996='Info Sheet'!$J$3,'Info Sheet'!$M$3,'Info Sheet'!$M$2)</f>
        <v>0.7</v>
      </c>
      <c r="AD996">
        <f>ROUNDDOWN(IF((AA996*AC996)&gt;'Info Sheet'!$B$21,'Info Sheet'!$B$21,(AA996*AC996)),0)</f>
        <v>102</v>
      </c>
      <c r="AE996">
        <f t="shared" si="181"/>
        <v>2330.7000000000003</v>
      </c>
      <c r="AF996">
        <f t="shared" si="182"/>
        <v>1370.7000000000003</v>
      </c>
      <c r="AK996" s="44">
        <v>943</v>
      </c>
      <c r="AL996" s="51">
        <v>0.77550125999999997</v>
      </c>
      <c r="AM996" s="32">
        <f t="shared" si="187"/>
        <v>178</v>
      </c>
      <c r="AN996" t="str">
        <f>LOOKUP(AL996,'Info Sheet'!$L$2:$L$3,'Info Sheet'!$J$2:$J$3)</f>
        <v>Non-Rainy</v>
      </c>
      <c r="AO996">
        <f>IF(AN996='Info Sheet'!$J$3,'Info Sheet'!$M$3,'Info Sheet'!$M$2)</f>
        <v>1</v>
      </c>
      <c r="AP996">
        <f>ROUNDDOWN(IF((AM996*AO996)&gt;'Info Sheet'!$B$21,'Info Sheet'!$B$21,(AM996*AO996)),0)</f>
        <v>178</v>
      </c>
      <c r="AQ996">
        <f t="shared" si="183"/>
        <v>4067.3</v>
      </c>
      <c r="AR996">
        <f t="shared" si="184"/>
        <v>3107.3</v>
      </c>
    </row>
    <row r="997" spans="1:44">
      <c r="A997" s="44">
        <v>944</v>
      </c>
      <c r="B997" s="32">
        <v>0.67552313996551294</v>
      </c>
      <c r="C997" s="32">
        <f t="shared" si="185"/>
        <v>163</v>
      </c>
      <c r="D997" t="str">
        <f>LOOKUP(B997,'Info Sheet'!$L$2:$L$3,'Info Sheet'!$J$2:$J$3)</f>
        <v>Non-Rainy</v>
      </c>
      <c r="E997">
        <f>IF(D997='Info Sheet'!$J$3,'Info Sheet'!$M$3,'Info Sheet'!$M$2)</f>
        <v>1</v>
      </c>
      <c r="F997">
        <f>ROUNDDOWN(IF((C997*E997)&gt;'Info Sheet'!$B$21,'Info Sheet'!$B$21,(C997*E997)),0)</f>
        <v>163</v>
      </c>
      <c r="G997">
        <f t="shared" si="188"/>
        <v>3724.55</v>
      </c>
      <c r="H997">
        <f t="shared" si="177"/>
        <v>2764.55</v>
      </c>
      <c r="M997" s="44">
        <v>944</v>
      </c>
      <c r="N997" s="32">
        <v>0.57112086317390653</v>
      </c>
      <c r="O997" s="32">
        <f t="shared" si="178"/>
        <v>174</v>
      </c>
      <c r="P997" t="str">
        <f>LOOKUP(N997,'Info Sheet'!$L$2:$L$3,'Info Sheet'!$J$2:$J$3)</f>
        <v>Non-Rainy</v>
      </c>
      <c r="Q997">
        <f>IF(P997='Info Sheet'!$J$3,'Info Sheet'!$M$3,'Info Sheet'!$M$2)</f>
        <v>1</v>
      </c>
      <c r="R997">
        <f>ROUNDDOWN(IF((O997*Q997)&gt;'Info Sheet'!$B$21,'Info Sheet'!$B$21,(O997*Q997)),0)</f>
        <v>174</v>
      </c>
      <c r="S997">
        <f t="shared" si="179"/>
        <v>3975.9</v>
      </c>
      <c r="T997">
        <f t="shared" si="180"/>
        <v>3015.9</v>
      </c>
      <c r="Y997" s="44">
        <v>944</v>
      </c>
      <c r="Z997" s="32">
        <v>1.2328838442728474E-2</v>
      </c>
      <c r="AA997" s="32">
        <f t="shared" si="186"/>
        <v>146</v>
      </c>
      <c r="AB997" t="str">
        <f>LOOKUP(Z997,'Info Sheet'!$L$2:$L$3,'Info Sheet'!$J$2:$J$3)</f>
        <v>Rainy, p</v>
      </c>
      <c r="AC997">
        <f>IF(AB997='Info Sheet'!$J$3,'Info Sheet'!$M$3,'Info Sheet'!$M$2)</f>
        <v>0.7</v>
      </c>
      <c r="AD997">
        <f>ROUNDDOWN(IF((AA997*AC997)&gt;'Info Sheet'!$B$21,'Info Sheet'!$B$21,(AA997*AC997)),0)</f>
        <v>102</v>
      </c>
      <c r="AE997">
        <f t="shared" si="181"/>
        <v>2330.7000000000003</v>
      </c>
      <c r="AF997">
        <f t="shared" si="182"/>
        <v>1370.7000000000003</v>
      </c>
      <c r="AK997" s="44">
        <v>944</v>
      </c>
      <c r="AL997" s="51">
        <v>0.91211693999999999</v>
      </c>
      <c r="AM997" s="32">
        <f t="shared" si="187"/>
        <v>188</v>
      </c>
      <c r="AN997" t="str">
        <f>LOOKUP(AL997,'Info Sheet'!$L$2:$L$3,'Info Sheet'!$J$2:$J$3)</f>
        <v>Non-Rainy</v>
      </c>
      <c r="AO997">
        <f>IF(AN997='Info Sheet'!$J$3,'Info Sheet'!$M$3,'Info Sheet'!$M$2)</f>
        <v>1</v>
      </c>
      <c r="AP997">
        <f>ROUNDDOWN(IF((AM997*AO997)&gt;'Info Sheet'!$B$21,'Info Sheet'!$B$21,(AM997*AO997)),0)</f>
        <v>188</v>
      </c>
      <c r="AQ997">
        <f t="shared" si="183"/>
        <v>4295.8</v>
      </c>
      <c r="AR997">
        <f t="shared" si="184"/>
        <v>3335.8</v>
      </c>
    </row>
    <row r="998" spans="1:44">
      <c r="A998" s="44">
        <v>945</v>
      </c>
      <c r="B998" s="32">
        <v>0.94351377904019273</v>
      </c>
      <c r="C998" s="32">
        <f t="shared" si="185"/>
        <v>181</v>
      </c>
      <c r="D998" t="str">
        <f>LOOKUP(B998,'Info Sheet'!$L$2:$L$3,'Info Sheet'!$J$2:$J$3)</f>
        <v>Non-Rainy</v>
      </c>
      <c r="E998">
        <f>IF(D998='Info Sheet'!$J$3,'Info Sheet'!$M$3,'Info Sheet'!$M$2)</f>
        <v>1</v>
      </c>
      <c r="F998">
        <f>ROUNDDOWN(IF((C998*E998)&gt;'Info Sheet'!$B$21,'Info Sheet'!$B$21,(C998*E998)),0)</f>
        <v>181</v>
      </c>
      <c r="G998">
        <f t="shared" si="188"/>
        <v>4135.8500000000004</v>
      </c>
      <c r="H998">
        <f t="shared" si="177"/>
        <v>3175.8500000000004</v>
      </c>
      <c r="M998" s="44">
        <v>945</v>
      </c>
      <c r="N998" s="32">
        <v>0.64811860851040748</v>
      </c>
      <c r="O998" s="32">
        <f t="shared" si="178"/>
        <v>177</v>
      </c>
      <c r="P998" t="str">
        <f>LOOKUP(N998,'Info Sheet'!$L$2:$L$3,'Info Sheet'!$J$2:$J$3)</f>
        <v>Non-Rainy</v>
      </c>
      <c r="Q998">
        <f>IF(P998='Info Sheet'!$J$3,'Info Sheet'!$M$3,'Info Sheet'!$M$2)</f>
        <v>1</v>
      </c>
      <c r="R998">
        <f>ROUNDDOWN(IF((O998*Q998)&gt;'Info Sheet'!$B$21,'Info Sheet'!$B$21,(O998*Q998)),0)</f>
        <v>177</v>
      </c>
      <c r="S998">
        <f t="shared" si="179"/>
        <v>4044.4500000000003</v>
      </c>
      <c r="T998">
        <f t="shared" si="180"/>
        <v>3084.4500000000003</v>
      </c>
      <c r="Y998" s="44">
        <v>945</v>
      </c>
      <c r="Z998" s="32">
        <v>0.52501224225292942</v>
      </c>
      <c r="AA998" s="32">
        <f t="shared" si="186"/>
        <v>187</v>
      </c>
      <c r="AB998" t="str">
        <f>LOOKUP(Z998,'Info Sheet'!$L$2:$L$3,'Info Sheet'!$J$2:$J$3)</f>
        <v>Non-Rainy</v>
      </c>
      <c r="AC998">
        <f>IF(AB998='Info Sheet'!$J$3,'Info Sheet'!$M$3,'Info Sheet'!$M$2)</f>
        <v>1</v>
      </c>
      <c r="AD998">
        <f>ROUNDDOWN(IF((AA998*AC998)&gt;'Info Sheet'!$B$21,'Info Sheet'!$B$21,(AA998*AC998)),0)</f>
        <v>187</v>
      </c>
      <c r="AE998">
        <f t="shared" si="181"/>
        <v>4272.95</v>
      </c>
      <c r="AF998">
        <f t="shared" si="182"/>
        <v>3312.95</v>
      </c>
      <c r="AK998" s="44">
        <v>945</v>
      </c>
      <c r="AL998" s="51">
        <v>0.75653029999999999</v>
      </c>
      <c r="AM998" s="32">
        <f t="shared" si="187"/>
        <v>177</v>
      </c>
      <c r="AN998" t="str">
        <f>LOOKUP(AL998,'Info Sheet'!$L$2:$L$3,'Info Sheet'!$J$2:$J$3)</f>
        <v>Non-Rainy</v>
      </c>
      <c r="AO998">
        <f>IF(AN998='Info Sheet'!$J$3,'Info Sheet'!$M$3,'Info Sheet'!$M$2)</f>
        <v>1</v>
      </c>
      <c r="AP998">
        <f>ROUNDDOWN(IF((AM998*AO998)&gt;'Info Sheet'!$B$21,'Info Sheet'!$B$21,(AM998*AO998)),0)</f>
        <v>177</v>
      </c>
      <c r="AQ998">
        <f t="shared" si="183"/>
        <v>4044.4500000000003</v>
      </c>
      <c r="AR998">
        <f t="shared" si="184"/>
        <v>3084.4500000000003</v>
      </c>
    </row>
    <row r="999" spans="1:44">
      <c r="A999" s="44">
        <v>946</v>
      </c>
      <c r="B999" s="32">
        <v>9.66286885118115E-2</v>
      </c>
      <c r="C999" s="32">
        <f t="shared" si="185"/>
        <v>135</v>
      </c>
      <c r="D999" t="str">
        <f>LOOKUP(B999,'Info Sheet'!$L$2:$L$3,'Info Sheet'!$J$2:$J$3)</f>
        <v>Rainy, p</v>
      </c>
      <c r="E999">
        <f>IF(D999='Info Sheet'!$J$3,'Info Sheet'!$M$3,'Info Sheet'!$M$2)</f>
        <v>0.7</v>
      </c>
      <c r="F999">
        <f>ROUNDDOWN(IF((C999*E999)&gt;'Info Sheet'!$B$21,'Info Sheet'!$B$21,(C999*E999)),0)</f>
        <v>94</v>
      </c>
      <c r="G999">
        <f t="shared" si="188"/>
        <v>2147.9</v>
      </c>
      <c r="H999">
        <f t="shared" si="177"/>
        <v>1187.9000000000001</v>
      </c>
      <c r="M999" s="44">
        <v>946</v>
      </c>
      <c r="N999" s="32">
        <v>0.12933651041574434</v>
      </c>
      <c r="O999" s="32">
        <f t="shared" si="178"/>
        <v>152</v>
      </c>
      <c r="P999" t="str">
        <f>LOOKUP(N999,'Info Sheet'!$L$2:$L$3,'Info Sheet'!$J$2:$J$3)</f>
        <v>Rainy, p</v>
      </c>
      <c r="Q999">
        <f>IF(P999='Info Sheet'!$J$3,'Info Sheet'!$M$3,'Info Sheet'!$M$2)</f>
        <v>0.7</v>
      </c>
      <c r="R999">
        <f>ROUNDDOWN(IF((O999*Q999)&gt;'Info Sheet'!$B$21,'Info Sheet'!$B$21,(O999*Q999)),0)</f>
        <v>106</v>
      </c>
      <c r="S999">
        <f t="shared" si="179"/>
        <v>2422.1000000000004</v>
      </c>
      <c r="T999">
        <f t="shared" si="180"/>
        <v>1462.1000000000004</v>
      </c>
      <c r="Y999" s="44">
        <v>946</v>
      </c>
      <c r="Z999" s="32">
        <v>0.86832386233188608</v>
      </c>
      <c r="AA999" s="32">
        <f t="shared" si="186"/>
        <v>206</v>
      </c>
      <c r="AB999" t="str">
        <f>LOOKUP(Z999,'Info Sheet'!$L$2:$L$3,'Info Sheet'!$J$2:$J$3)</f>
        <v>Non-Rainy</v>
      </c>
      <c r="AC999">
        <f>IF(AB999='Info Sheet'!$J$3,'Info Sheet'!$M$3,'Info Sheet'!$M$2)</f>
        <v>1</v>
      </c>
      <c r="AD999">
        <f>ROUNDDOWN(IF((AA999*AC999)&gt;'Info Sheet'!$B$21,'Info Sheet'!$B$21,(AA999*AC999)),0)</f>
        <v>188</v>
      </c>
      <c r="AE999">
        <f t="shared" si="181"/>
        <v>4295.8</v>
      </c>
      <c r="AF999">
        <f t="shared" si="182"/>
        <v>3335.8</v>
      </c>
      <c r="AK999" s="44">
        <v>946</v>
      </c>
      <c r="AL999" s="51">
        <v>0.34456382000000002</v>
      </c>
      <c r="AM999" s="32">
        <f t="shared" si="187"/>
        <v>159</v>
      </c>
      <c r="AN999" t="str">
        <f>LOOKUP(AL999,'Info Sheet'!$L$2:$L$3,'Info Sheet'!$J$2:$J$3)</f>
        <v>Rainy, p</v>
      </c>
      <c r="AO999">
        <f>IF(AN999='Info Sheet'!$J$3,'Info Sheet'!$M$3,'Info Sheet'!$M$2)</f>
        <v>0.7</v>
      </c>
      <c r="AP999">
        <f>ROUNDDOWN(IF((AM999*AO999)&gt;'Info Sheet'!$B$21,'Info Sheet'!$B$21,(AM999*AO999)),0)</f>
        <v>111</v>
      </c>
      <c r="AQ999">
        <f t="shared" si="183"/>
        <v>2536.3500000000004</v>
      </c>
      <c r="AR999">
        <f t="shared" si="184"/>
        <v>1576.3500000000004</v>
      </c>
    </row>
    <row r="1000" spans="1:44">
      <c r="A1000" s="44">
        <v>947</v>
      </c>
      <c r="B1000" s="32">
        <v>0.15240833119372377</v>
      </c>
      <c r="C1000" s="32">
        <f t="shared" si="185"/>
        <v>139</v>
      </c>
      <c r="D1000" t="str">
        <f>LOOKUP(B1000,'Info Sheet'!$L$2:$L$3,'Info Sheet'!$J$2:$J$3)</f>
        <v>Rainy, p</v>
      </c>
      <c r="E1000">
        <f>IF(D1000='Info Sheet'!$J$3,'Info Sheet'!$M$3,'Info Sheet'!$M$2)</f>
        <v>0.7</v>
      </c>
      <c r="F1000">
        <f>ROUNDDOWN(IF((C1000*E1000)&gt;'Info Sheet'!$B$21,'Info Sheet'!$B$21,(C1000*E1000)),0)</f>
        <v>97</v>
      </c>
      <c r="G1000">
        <f t="shared" si="188"/>
        <v>2216.4500000000003</v>
      </c>
      <c r="H1000">
        <f t="shared" si="177"/>
        <v>1256.4500000000003</v>
      </c>
      <c r="M1000" s="44">
        <v>947</v>
      </c>
      <c r="N1000" s="32">
        <v>0.8824703848728459</v>
      </c>
      <c r="O1000" s="32">
        <f t="shared" si="178"/>
        <v>190</v>
      </c>
      <c r="P1000" t="str">
        <f>LOOKUP(N1000,'Info Sheet'!$L$2:$L$3,'Info Sheet'!$J$2:$J$3)</f>
        <v>Non-Rainy</v>
      </c>
      <c r="Q1000">
        <f>IF(P1000='Info Sheet'!$J$3,'Info Sheet'!$M$3,'Info Sheet'!$M$2)</f>
        <v>1</v>
      </c>
      <c r="R1000">
        <f>ROUNDDOWN(IF((O1000*Q1000)&gt;'Info Sheet'!$B$21,'Info Sheet'!$B$21,(O1000*Q1000)),0)</f>
        <v>188</v>
      </c>
      <c r="S1000">
        <f t="shared" si="179"/>
        <v>4295.8</v>
      </c>
      <c r="T1000">
        <f t="shared" si="180"/>
        <v>3335.8</v>
      </c>
      <c r="Y1000" s="44">
        <v>947</v>
      </c>
      <c r="Z1000" s="32">
        <v>0.57974289627489572</v>
      </c>
      <c r="AA1000" s="32">
        <f t="shared" si="186"/>
        <v>189</v>
      </c>
      <c r="AB1000" t="str">
        <f>LOOKUP(Z1000,'Info Sheet'!$L$2:$L$3,'Info Sheet'!$J$2:$J$3)</f>
        <v>Non-Rainy</v>
      </c>
      <c r="AC1000">
        <f>IF(AB1000='Info Sheet'!$J$3,'Info Sheet'!$M$3,'Info Sheet'!$M$2)</f>
        <v>1</v>
      </c>
      <c r="AD1000">
        <f>ROUNDDOWN(IF((AA1000*AC1000)&gt;'Info Sheet'!$B$21,'Info Sheet'!$B$21,(AA1000*AC1000)),0)</f>
        <v>188</v>
      </c>
      <c r="AE1000">
        <f t="shared" si="181"/>
        <v>4295.8</v>
      </c>
      <c r="AF1000">
        <f t="shared" si="182"/>
        <v>3335.8</v>
      </c>
      <c r="AK1000" s="44">
        <v>947</v>
      </c>
      <c r="AL1000" s="51">
        <v>0.98626937999999997</v>
      </c>
      <c r="AM1000" s="32">
        <f t="shared" si="187"/>
        <v>202</v>
      </c>
      <c r="AN1000" t="str">
        <f>LOOKUP(AL1000,'Info Sheet'!$L$2:$L$3,'Info Sheet'!$J$2:$J$3)</f>
        <v>Non-Rainy</v>
      </c>
      <c r="AO1000">
        <f>IF(AN1000='Info Sheet'!$J$3,'Info Sheet'!$M$3,'Info Sheet'!$M$2)</f>
        <v>1</v>
      </c>
      <c r="AP1000">
        <f>ROUNDDOWN(IF((AM1000*AO1000)&gt;'Info Sheet'!$B$21,'Info Sheet'!$B$21,(AM1000*AO1000)),0)</f>
        <v>188</v>
      </c>
      <c r="AQ1000">
        <f t="shared" si="183"/>
        <v>4295.8</v>
      </c>
      <c r="AR1000">
        <f t="shared" si="184"/>
        <v>3335.8</v>
      </c>
    </row>
    <row r="1001" spans="1:44">
      <c r="A1001" s="44">
        <v>948</v>
      </c>
      <c r="B1001" s="32">
        <v>0.82255242297830766</v>
      </c>
      <c r="C1001" s="32">
        <f t="shared" si="185"/>
        <v>170</v>
      </c>
      <c r="D1001" t="str">
        <f>LOOKUP(B1001,'Info Sheet'!$L$2:$L$3,'Info Sheet'!$J$2:$J$3)</f>
        <v>Non-Rainy</v>
      </c>
      <c r="E1001">
        <f>IF(D1001='Info Sheet'!$J$3,'Info Sheet'!$M$3,'Info Sheet'!$M$2)</f>
        <v>1</v>
      </c>
      <c r="F1001">
        <f>ROUNDDOWN(IF((C1001*E1001)&gt;'Info Sheet'!$B$21,'Info Sheet'!$B$21,(C1001*E1001)),0)</f>
        <v>170</v>
      </c>
      <c r="G1001">
        <f t="shared" si="188"/>
        <v>3884.5000000000005</v>
      </c>
      <c r="H1001">
        <f t="shared" si="177"/>
        <v>2924.5000000000005</v>
      </c>
      <c r="M1001" s="44">
        <v>948</v>
      </c>
      <c r="N1001" s="32">
        <v>0.94131595733831308</v>
      </c>
      <c r="O1001" s="32">
        <f t="shared" si="178"/>
        <v>197</v>
      </c>
      <c r="P1001" t="str">
        <f>LOOKUP(N1001,'Info Sheet'!$L$2:$L$3,'Info Sheet'!$J$2:$J$3)</f>
        <v>Non-Rainy</v>
      </c>
      <c r="Q1001">
        <f>IF(P1001='Info Sheet'!$J$3,'Info Sheet'!$M$3,'Info Sheet'!$M$2)</f>
        <v>1</v>
      </c>
      <c r="R1001">
        <f>ROUNDDOWN(IF((O1001*Q1001)&gt;'Info Sheet'!$B$21,'Info Sheet'!$B$21,(O1001*Q1001)),0)</f>
        <v>188</v>
      </c>
      <c r="S1001">
        <f t="shared" si="179"/>
        <v>4295.8</v>
      </c>
      <c r="T1001">
        <f t="shared" si="180"/>
        <v>3335.8</v>
      </c>
      <c r="Y1001" s="44">
        <v>948</v>
      </c>
      <c r="Z1001" s="32">
        <v>0.46418089568931642</v>
      </c>
      <c r="AA1001" s="32">
        <f t="shared" si="186"/>
        <v>184</v>
      </c>
      <c r="AB1001" t="str">
        <f>LOOKUP(Z1001,'Info Sheet'!$L$2:$L$3,'Info Sheet'!$J$2:$J$3)</f>
        <v>Non-Rainy</v>
      </c>
      <c r="AC1001">
        <f>IF(AB1001='Info Sheet'!$J$3,'Info Sheet'!$M$3,'Info Sheet'!$M$2)</f>
        <v>1</v>
      </c>
      <c r="AD1001">
        <f>ROUNDDOWN(IF((AA1001*AC1001)&gt;'Info Sheet'!$B$21,'Info Sheet'!$B$21,(AA1001*AC1001)),0)</f>
        <v>184</v>
      </c>
      <c r="AE1001">
        <f t="shared" si="181"/>
        <v>4204.4000000000005</v>
      </c>
      <c r="AF1001">
        <f t="shared" si="182"/>
        <v>3244.4000000000005</v>
      </c>
      <c r="AK1001" s="44">
        <v>948</v>
      </c>
      <c r="AL1001" s="51">
        <v>0.36363297</v>
      </c>
      <c r="AM1001" s="32">
        <f t="shared" si="187"/>
        <v>160</v>
      </c>
      <c r="AN1001" t="str">
        <f>LOOKUP(AL1001,'Info Sheet'!$L$2:$L$3,'Info Sheet'!$J$2:$J$3)</f>
        <v>Rainy, p</v>
      </c>
      <c r="AO1001">
        <f>IF(AN1001='Info Sheet'!$J$3,'Info Sheet'!$M$3,'Info Sheet'!$M$2)</f>
        <v>0.7</v>
      </c>
      <c r="AP1001">
        <f>ROUNDDOWN(IF((AM1001*AO1001)&gt;'Info Sheet'!$B$21,'Info Sheet'!$B$21,(AM1001*AO1001)),0)</f>
        <v>112</v>
      </c>
      <c r="AQ1001">
        <f t="shared" si="183"/>
        <v>2559.2000000000003</v>
      </c>
      <c r="AR1001">
        <f t="shared" si="184"/>
        <v>1599.2000000000003</v>
      </c>
    </row>
    <row r="1002" spans="1:44">
      <c r="A1002" s="44">
        <v>949</v>
      </c>
      <c r="B1002" s="32">
        <v>0.70269456656427365</v>
      </c>
      <c r="C1002" s="32">
        <f t="shared" si="185"/>
        <v>164</v>
      </c>
      <c r="D1002" t="str">
        <f>LOOKUP(B1002,'Info Sheet'!$L$2:$L$3,'Info Sheet'!$J$2:$J$3)</f>
        <v>Non-Rainy</v>
      </c>
      <c r="E1002">
        <f>IF(D1002='Info Sheet'!$J$3,'Info Sheet'!$M$3,'Info Sheet'!$M$2)</f>
        <v>1</v>
      </c>
      <c r="F1002">
        <f>ROUNDDOWN(IF((C1002*E1002)&gt;'Info Sheet'!$B$21,'Info Sheet'!$B$21,(C1002*E1002)),0)</f>
        <v>164</v>
      </c>
      <c r="G1002">
        <f t="shared" si="188"/>
        <v>3747.4</v>
      </c>
      <c r="H1002">
        <f t="shared" si="177"/>
        <v>2787.4</v>
      </c>
      <c r="M1002" s="44">
        <v>949</v>
      </c>
      <c r="N1002" s="32">
        <v>0.61095149342598376</v>
      </c>
      <c r="O1002" s="32">
        <f t="shared" si="178"/>
        <v>175</v>
      </c>
      <c r="P1002" t="str">
        <f>LOOKUP(N1002,'Info Sheet'!$L$2:$L$3,'Info Sheet'!$J$2:$J$3)</f>
        <v>Non-Rainy</v>
      </c>
      <c r="Q1002">
        <f>IF(P1002='Info Sheet'!$J$3,'Info Sheet'!$M$3,'Info Sheet'!$M$2)</f>
        <v>1</v>
      </c>
      <c r="R1002">
        <f>ROUNDDOWN(IF((O1002*Q1002)&gt;'Info Sheet'!$B$21,'Info Sheet'!$B$21,(O1002*Q1002)),0)</f>
        <v>175</v>
      </c>
      <c r="S1002">
        <f t="shared" si="179"/>
        <v>3998.7500000000005</v>
      </c>
      <c r="T1002">
        <f t="shared" si="180"/>
        <v>3038.7500000000005</v>
      </c>
      <c r="Y1002" s="44">
        <v>949</v>
      </c>
      <c r="Z1002" s="32">
        <v>0.66836545803619196</v>
      </c>
      <c r="AA1002" s="32">
        <f t="shared" si="186"/>
        <v>194</v>
      </c>
      <c r="AB1002" t="str">
        <f>LOOKUP(Z1002,'Info Sheet'!$L$2:$L$3,'Info Sheet'!$J$2:$J$3)</f>
        <v>Non-Rainy</v>
      </c>
      <c r="AC1002">
        <f>IF(AB1002='Info Sheet'!$J$3,'Info Sheet'!$M$3,'Info Sheet'!$M$2)</f>
        <v>1</v>
      </c>
      <c r="AD1002">
        <f>ROUNDDOWN(IF((AA1002*AC1002)&gt;'Info Sheet'!$B$21,'Info Sheet'!$B$21,(AA1002*AC1002)),0)</f>
        <v>188</v>
      </c>
      <c r="AE1002">
        <f t="shared" si="181"/>
        <v>4295.8</v>
      </c>
      <c r="AF1002">
        <f t="shared" si="182"/>
        <v>3335.8</v>
      </c>
      <c r="AK1002" s="44">
        <v>949</v>
      </c>
      <c r="AL1002" s="51">
        <v>0.91868589</v>
      </c>
      <c r="AM1002" s="32">
        <f t="shared" si="187"/>
        <v>189</v>
      </c>
      <c r="AN1002" t="str">
        <f>LOOKUP(AL1002,'Info Sheet'!$L$2:$L$3,'Info Sheet'!$J$2:$J$3)</f>
        <v>Non-Rainy</v>
      </c>
      <c r="AO1002">
        <f>IF(AN1002='Info Sheet'!$J$3,'Info Sheet'!$M$3,'Info Sheet'!$M$2)</f>
        <v>1</v>
      </c>
      <c r="AP1002">
        <f>ROUNDDOWN(IF((AM1002*AO1002)&gt;'Info Sheet'!$B$21,'Info Sheet'!$B$21,(AM1002*AO1002)),0)</f>
        <v>188</v>
      </c>
      <c r="AQ1002">
        <f t="shared" si="183"/>
        <v>4295.8</v>
      </c>
      <c r="AR1002">
        <f t="shared" si="184"/>
        <v>3335.8</v>
      </c>
    </row>
    <row r="1003" spans="1:44">
      <c r="A1003" s="44">
        <v>950</v>
      </c>
      <c r="B1003" s="32">
        <v>0.58300092614036303</v>
      </c>
      <c r="C1003" s="32">
        <f t="shared" si="185"/>
        <v>159</v>
      </c>
      <c r="D1003" t="str">
        <f>LOOKUP(B1003,'Info Sheet'!$L$2:$L$3,'Info Sheet'!$J$2:$J$3)</f>
        <v>Non-Rainy</v>
      </c>
      <c r="E1003">
        <f>IF(D1003='Info Sheet'!$J$3,'Info Sheet'!$M$3,'Info Sheet'!$M$2)</f>
        <v>1</v>
      </c>
      <c r="F1003">
        <f>ROUNDDOWN(IF((C1003*E1003)&gt;'Info Sheet'!$B$21,'Info Sheet'!$B$21,(C1003*E1003)),0)</f>
        <v>159</v>
      </c>
      <c r="G1003">
        <f t="shared" si="188"/>
        <v>3633.15</v>
      </c>
      <c r="H1003">
        <f t="shared" si="177"/>
        <v>2673.15</v>
      </c>
      <c r="M1003" s="44">
        <v>950</v>
      </c>
      <c r="N1003" s="32">
        <v>0.19719479274903173</v>
      </c>
      <c r="O1003" s="32">
        <f t="shared" si="178"/>
        <v>157</v>
      </c>
      <c r="P1003" t="str">
        <f>LOOKUP(N1003,'Info Sheet'!$L$2:$L$3,'Info Sheet'!$J$2:$J$3)</f>
        <v>Rainy, p</v>
      </c>
      <c r="Q1003">
        <f>IF(P1003='Info Sheet'!$J$3,'Info Sheet'!$M$3,'Info Sheet'!$M$2)</f>
        <v>0.7</v>
      </c>
      <c r="R1003">
        <f>ROUNDDOWN(IF((O1003*Q1003)&gt;'Info Sheet'!$B$21,'Info Sheet'!$B$21,(O1003*Q1003)),0)</f>
        <v>109</v>
      </c>
      <c r="S1003">
        <f t="shared" si="179"/>
        <v>2490.65</v>
      </c>
      <c r="T1003">
        <f t="shared" si="180"/>
        <v>1530.65</v>
      </c>
      <c r="Y1003" s="44">
        <v>950</v>
      </c>
      <c r="Z1003" s="32">
        <v>0.50240103568228889</v>
      </c>
      <c r="AA1003" s="32">
        <f t="shared" si="186"/>
        <v>186</v>
      </c>
      <c r="AB1003" t="str">
        <f>LOOKUP(Z1003,'Info Sheet'!$L$2:$L$3,'Info Sheet'!$J$2:$J$3)</f>
        <v>Non-Rainy</v>
      </c>
      <c r="AC1003">
        <f>IF(AB1003='Info Sheet'!$J$3,'Info Sheet'!$M$3,'Info Sheet'!$M$2)</f>
        <v>1</v>
      </c>
      <c r="AD1003">
        <f>ROUNDDOWN(IF((AA1003*AC1003)&gt;'Info Sheet'!$B$21,'Info Sheet'!$B$21,(AA1003*AC1003)),0)</f>
        <v>186</v>
      </c>
      <c r="AE1003">
        <f t="shared" si="181"/>
        <v>4250.1000000000004</v>
      </c>
      <c r="AF1003">
        <f t="shared" si="182"/>
        <v>3290.1000000000004</v>
      </c>
      <c r="AK1003" s="44">
        <v>950</v>
      </c>
      <c r="AL1003" s="51">
        <v>6.1757100000000002E-2</v>
      </c>
      <c r="AM1003" s="32">
        <f t="shared" si="187"/>
        <v>140</v>
      </c>
      <c r="AN1003" t="str">
        <f>LOOKUP(AL1003,'Info Sheet'!$L$2:$L$3,'Info Sheet'!$J$2:$J$3)</f>
        <v>Rainy, p</v>
      </c>
      <c r="AO1003">
        <f>IF(AN1003='Info Sheet'!$J$3,'Info Sheet'!$M$3,'Info Sheet'!$M$2)</f>
        <v>0.7</v>
      </c>
      <c r="AP1003">
        <f>ROUNDDOWN(IF((AM1003*AO1003)&gt;'Info Sheet'!$B$21,'Info Sheet'!$B$21,(AM1003*AO1003)),0)</f>
        <v>98</v>
      </c>
      <c r="AQ1003">
        <f t="shared" si="183"/>
        <v>2239.3000000000002</v>
      </c>
      <c r="AR1003">
        <f t="shared" si="184"/>
        <v>1279.3000000000002</v>
      </c>
    </row>
    <row r="1004" spans="1:44">
      <c r="A1004" s="44">
        <v>951</v>
      </c>
      <c r="B1004" s="32">
        <v>0.22227389647314078</v>
      </c>
      <c r="C1004" s="32">
        <f t="shared" si="185"/>
        <v>143</v>
      </c>
      <c r="D1004" t="str">
        <f>LOOKUP(B1004,'Info Sheet'!$L$2:$L$3,'Info Sheet'!$J$2:$J$3)</f>
        <v>Rainy, p</v>
      </c>
      <c r="E1004">
        <f>IF(D1004='Info Sheet'!$J$3,'Info Sheet'!$M$3,'Info Sheet'!$M$2)</f>
        <v>0.7</v>
      </c>
      <c r="F1004">
        <f>ROUNDDOWN(IF((C1004*E1004)&gt;'Info Sheet'!$B$21,'Info Sheet'!$B$21,(C1004*E1004)),0)</f>
        <v>100</v>
      </c>
      <c r="G1004">
        <f t="shared" si="188"/>
        <v>2285</v>
      </c>
      <c r="H1004">
        <f t="shared" si="177"/>
        <v>1325</v>
      </c>
      <c r="M1004" s="44">
        <v>951</v>
      </c>
      <c r="N1004" s="32">
        <v>0.19566222876049466</v>
      </c>
      <c r="O1004" s="32">
        <f t="shared" si="178"/>
        <v>156</v>
      </c>
      <c r="P1004" t="str">
        <f>LOOKUP(N1004,'Info Sheet'!$L$2:$L$3,'Info Sheet'!$J$2:$J$3)</f>
        <v>Rainy, p</v>
      </c>
      <c r="Q1004">
        <f>IF(P1004='Info Sheet'!$J$3,'Info Sheet'!$M$3,'Info Sheet'!$M$2)</f>
        <v>0.7</v>
      </c>
      <c r="R1004">
        <f>ROUNDDOWN(IF((O1004*Q1004)&gt;'Info Sheet'!$B$21,'Info Sheet'!$B$21,(O1004*Q1004)),0)</f>
        <v>109</v>
      </c>
      <c r="S1004">
        <f t="shared" si="179"/>
        <v>2490.65</v>
      </c>
      <c r="T1004">
        <f t="shared" si="180"/>
        <v>1530.65</v>
      </c>
      <c r="Y1004" s="44">
        <v>951</v>
      </c>
      <c r="Z1004" s="32">
        <v>0.84403910168354279</v>
      </c>
      <c r="AA1004" s="32">
        <f t="shared" si="186"/>
        <v>204</v>
      </c>
      <c r="AB1004" t="str">
        <f>LOOKUP(Z1004,'Info Sheet'!$L$2:$L$3,'Info Sheet'!$J$2:$J$3)</f>
        <v>Non-Rainy</v>
      </c>
      <c r="AC1004">
        <f>IF(AB1004='Info Sheet'!$J$3,'Info Sheet'!$M$3,'Info Sheet'!$M$2)</f>
        <v>1</v>
      </c>
      <c r="AD1004">
        <f>ROUNDDOWN(IF((AA1004*AC1004)&gt;'Info Sheet'!$B$21,'Info Sheet'!$B$21,(AA1004*AC1004)),0)</f>
        <v>188</v>
      </c>
      <c r="AE1004">
        <f t="shared" si="181"/>
        <v>4295.8</v>
      </c>
      <c r="AF1004">
        <f t="shared" si="182"/>
        <v>3335.8</v>
      </c>
      <c r="AK1004" s="44">
        <v>951</v>
      </c>
      <c r="AL1004" s="51">
        <v>0.49810469000000002</v>
      </c>
      <c r="AM1004" s="32">
        <f t="shared" si="187"/>
        <v>166</v>
      </c>
      <c r="AN1004" t="str">
        <f>LOOKUP(AL1004,'Info Sheet'!$L$2:$L$3,'Info Sheet'!$J$2:$J$3)</f>
        <v>Non-Rainy</v>
      </c>
      <c r="AO1004">
        <f>IF(AN1004='Info Sheet'!$J$3,'Info Sheet'!$M$3,'Info Sheet'!$M$2)</f>
        <v>1</v>
      </c>
      <c r="AP1004">
        <f>ROUNDDOWN(IF((AM1004*AO1004)&gt;'Info Sheet'!$B$21,'Info Sheet'!$B$21,(AM1004*AO1004)),0)</f>
        <v>166</v>
      </c>
      <c r="AQ1004">
        <f t="shared" si="183"/>
        <v>3793.1000000000004</v>
      </c>
      <c r="AR1004">
        <f t="shared" si="184"/>
        <v>2833.1000000000004</v>
      </c>
    </row>
    <row r="1005" spans="1:44">
      <c r="A1005" s="44">
        <v>952</v>
      </c>
      <c r="B1005" s="32">
        <v>0.2792894924392052</v>
      </c>
      <c r="C1005" s="32">
        <f t="shared" si="185"/>
        <v>146</v>
      </c>
      <c r="D1005" t="str">
        <f>LOOKUP(B1005,'Info Sheet'!$L$2:$L$3,'Info Sheet'!$J$2:$J$3)</f>
        <v>Rainy, p</v>
      </c>
      <c r="E1005">
        <f>IF(D1005='Info Sheet'!$J$3,'Info Sheet'!$M$3,'Info Sheet'!$M$2)</f>
        <v>0.7</v>
      </c>
      <c r="F1005">
        <f>ROUNDDOWN(IF((C1005*E1005)&gt;'Info Sheet'!$B$21,'Info Sheet'!$B$21,(C1005*E1005)),0)</f>
        <v>102</v>
      </c>
      <c r="G1005">
        <f t="shared" si="188"/>
        <v>2330.7000000000003</v>
      </c>
      <c r="H1005">
        <f t="shared" si="177"/>
        <v>1370.7000000000003</v>
      </c>
      <c r="M1005" s="44">
        <v>952</v>
      </c>
      <c r="N1005" s="32">
        <v>0.38228615869124527</v>
      </c>
      <c r="O1005" s="32">
        <f t="shared" si="178"/>
        <v>166</v>
      </c>
      <c r="P1005" t="str">
        <f>LOOKUP(N1005,'Info Sheet'!$L$2:$L$3,'Info Sheet'!$J$2:$J$3)</f>
        <v>Rainy, p</v>
      </c>
      <c r="Q1005">
        <f>IF(P1005='Info Sheet'!$J$3,'Info Sheet'!$M$3,'Info Sheet'!$M$2)</f>
        <v>0.7</v>
      </c>
      <c r="R1005">
        <f>ROUNDDOWN(IF((O1005*Q1005)&gt;'Info Sheet'!$B$21,'Info Sheet'!$B$21,(O1005*Q1005)),0)</f>
        <v>116</v>
      </c>
      <c r="S1005">
        <f t="shared" si="179"/>
        <v>2650.6000000000004</v>
      </c>
      <c r="T1005">
        <f t="shared" si="180"/>
        <v>1690.6000000000004</v>
      </c>
      <c r="Y1005" s="44">
        <v>952</v>
      </c>
      <c r="Z1005" s="32">
        <v>0.12001895089389158</v>
      </c>
      <c r="AA1005" s="32">
        <f t="shared" si="186"/>
        <v>165</v>
      </c>
      <c r="AB1005" t="str">
        <f>LOOKUP(Z1005,'Info Sheet'!$L$2:$L$3,'Info Sheet'!$J$2:$J$3)</f>
        <v>Rainy, p</v>
      </c>
      <c r="AC1005">
        <f>IF(AB1005='Info Sheet'!$J$3,'Info Sheet'!$M$3,'Info Sheet'!$M$2)</f>
        <v>0.7</v>
      </c>
      <c r="AD1005">
        <f>ROUNDDOWN(IF((AA1005*AC1005)&gt;'Info Sheet'!$B$21,'Info Sheet'!$B$21,(AA1005*AC1005)),0)</f>
        <v>115</v>
      </c>
      <c r="AE1005">
        <f t="shared" si="181"/>
        <v>2627.75</v>
      </c>
      <c r="AF1005">
        <f t="shared" si="182"/>
        <v>1667.75</v>
      </c>
      <c r="AK1005" s="44">
        <v>952</v>
      </c>
      <c r="AL1005" s="51">
        <v>0.75809517999999998</v>
      </c>
      <c r="AM1005" s="32">
        <f t="shared" si="187"/>
        <v>177</v>
      </c>
      <c r="AN1005" t="str">
        <f>LOOKUP(AL1005,'Info Sheet'!$L$2:$L$3,'Info Sheet'!$J$2:$J$3)</f>
        <v>Non-Rainy</v>
      </c>
      <c r="AO1005">
        <f>IF(AN1005='Info Sheet'!$J$3,'Info Sheet'!$M$3,'Info Sheet'!$M$2)</f>
        <v>1</v>
      </c>
      <c r="AP1005">
        <f>ROUNDDOWN(IF((AM1005*AO1005)&gt;'Info Sheet'!$B$21,'Info Sheet'!$B$21,(AM1005*AO1005)),0)</f>
        <v>177</v>
      </c>
      <c r="AQ1005">
        <f t="shared" si="183"/>
        <v>4044.4500000000003</v>
      </c>
      <c r="AR1005">
        <f t="shared" si="184"/>
        <v>3084.4500000000003</v>
      </c>
    </row>
    <row r="1006" spans="1:44">
      <c r="A1006" s="44">
        <v>953</v>
      </c>
      <c r="B1006" s="32">
        <v>0.37174893727807923</v>
      </c>
      <c r="C1006" s="32">
        <f t="shared" si="185"/>
        <v>150</v>
      </c>
      <c r="D1006" t="str">
        <f>LOOKUP(B1006,'Info Sheet'!$L$2:$L$3,'Info Sheet'!$J$2:$J$3)</f>
        <v>Rainy, p</v>
      </c>
      <c r="E1006">
        <f>IF(D1006='Info Sheet'!$J$3,'Info Sheet'!$M$3,'Info Sheet'!$M$2)</f>
        <v>0.7</v>
      </c>
      <c r="F1006">
        <f>ROUNDDOWN(IF((C1006*E1006)&gt;'Info Sheet'!$B$21,'Info Sheet'!$B$21,(C1006*E1006)),0)</f>
        <v>105</v>
      </c>
      <c r="G1006">
        <f t="shared" si="188"/>
        <v>2399.25</v>
      </c>
      <c r="H1006">
        <f t="shared" si="177"/>
        <v>1439.25</v>
      </c>
      <c r="M1006" s="44">
        <v>953</v>
      </c>
      <c r="N1006" s="32">
        <v>0.12546912580612879</v>
      </c>
      <c r="O1006" s="32">
        <f t="shared" si="178"/>
        <v>152</v>
      </c>
      <c r="P1006" t="str">
        <f>LOOKUP(N1006,'Info Sheet'!$L$2:$L$3,'Info Sheet'!$J$2:$J$3)</f>
        <v>Rainy, p</v>
      </c>
      <c r="Q1006">
        <f>IF(P1006='Info Sheet'!$J$3,'Info Sheet'!$M$3,'Info Sheet'!$M$2)</f>
        <v>0.7</v>
      </c>
      <c r="R1006">
        <f>ROUNDDOWN(IF((O1006*Q1006)&gt;'Info Sheet'!$B$21,'Info Sheet'!$B$21,(O1006*Q1006)),0)</f>
        <v>106</v>
      </c>
      <c r="S1006">
        <f t="shared" si="179"/>
        <v>2422.1000000000004</v>
      </c>
      <c r="T1006">
        <f t="shared" si="180"/>
        <v>1462.1000000000004</v>
      </c>
      <c r="Y1006" s="44">
        <v>953</v>
      </c>
      <c r="Z1006" s="32">
        <v>0.6605570023935099</v>
      </c>
      <c r="AA1006" s="32">
        <f t="shared" si="186"/>
        <v>193</v>
      </c>
      <c r="AB1006" t="str">
        <f>LOOKUP(Z1006,'Info Sheet'!$L$2:$L$3,'Info Sheet'!$J$2:$J$3)</f>
        <v>Non-Rainy</v>
      </c>
      <c r="AC1006">
        <f>IF(AB1006='Info Sheet'!$J$3,'Info Sheet'!$M$3,'Info Sheet'!$M$2)</f>
        <v>1</v>
      </c>
      <c r="AD1006">
        <f>ROUNDDOWN(IF((AA1006*AC1006)&gt;'Info Sheet'!$B$21,'Info Sheet'!$B$21,(AA1006*AC1006)),0)</f>
        <v>188</v>
      </c>
      <c r="AE1006">
        <f t="shared" si="181"/>
        <v>4295.8</v>
      </c>
      <c r="AF1006">
        <f t="shared" si="182"/>
        <v>3335.8</v>
      </c>
      <c r="AK1006" s="44">
        <v>953</v>
      </c>
      <c r="AL1006" s="51">
        <v>0.12551082999999999</v>
      </c>
      <c r="AM1006" s="32">
        <f t="shared" si="187"/>
        <v>147</v>
      </c>
      <c r="AN1006" t="str">
        <f>LOOKUP(AL1006,'Info Sheet'!$L$2:$L$3,'Info Sheet'!$J$2:$J$3)</f>
        <v>Rainy, p</v>
      </c>
      <c r="AO1006">
        <f>IF(AN1006='Info Sheet'!$J$3,'Info Sheet'!$M$3,'Info Sheet'!$M$2)</f>
        <v>0.7</v>
      </c>
      <c r="AP1006">
        <f>ROUNDDOWN(IF((AM1006*AO1006)&gt;'Info Sheet'!$B$21,'Info Sheet'!$B$21,(AM1006*AO1006)),0)</f>
        <v>102</v>
      </c>
      <c r="AQ1006">
        <f t="shared" si="183"/>
        <v>2330.7000000000003</v>
      </c>
      <c r="AR1006">
        <f t="shared" si="184"/>
        <v>1370.7000000000003</v>
      </c>
    </row>
    <row r="1007" spans="1:44">
      <c r="A1007" s="44">
        <v>954</v>
      </c>
      <c r="B1007" s="32">
        <v>0.92388284924270769</v>
      </c>
      <c r="C1007" s="32">
        <f t="shared" si="185"/>
        <v>178</v>
      </c>
      <c r="D1007" t="str">
        <f>LOOKUP(B1007,'Info Sheet'!$L$2:$L$3,'Info Sheet'!$J$2:$J$3)</f>
        <v>Non-Rainy</v>
      </c>
      <c r="E1007">
        <f>IF(D1007='Info Sheet'!$J$3,'Info Sheet'!$M$3,'Info Sheet'!$M$2)</f>
        <v>1</v>
      </c>
      <c r="F1007">
        <f>ROUNDDOWN(IF((C1007*E1007)&gt;'Info Sheet'!$B$21,'Info Sheet'!$B$21,(C1007*E1007)),0)</f>
        <v>178</v>
      </c>
      <c r="G1007">
        <f t="shared" si="188"/>
        <v>4067.3</v>
      </c>
      <c r="H1007">
        <f t="shared" si="177"/>
        <v>3107.3</v>
      </c>
      <c r="M1007" s="44">
        <v>954</v>
      </c>
      <c r="N1007" s="32">
        <v>0.32462597065073417</v>
      </c>
      <c r="O1007" s="32">
        <f t="shared" si="178"/>
        <v>163</v>
      </c>
      <c r="P1007" t="str">
        <f>LOOKUP(N1007,'Info Sheet'!$L$2:$L$3,'Info Sheet'!$J$2:$J$3)</f>
        <v>Rainy, p</v>
      </c>
      <c r="Q1007">
        <f>IF(P1007='Info Sheet'!$J$3,'Info Sheet'!$M$3,'Info Sheet'!$M$2)</f>
        <v>0.7</v>
      </c>
      <c r="R1007">
        <f>ROUNDDOWN(IF((O1007*Q1007)&gt;'Info Sheet'!$B$21,'Info Sheet'!$B$21,(O1007*Q1007)),0)</f>
        <v>114</v>
      </c>
      <c r="S1007">
        <f t="shared" si="179"/>
        <v>2604.9</v>
      </c>
      <c r="T1007">
        <f t="shared" si="180"/>
        <v>1644.9</v>
      </c>
      <c r="Y1007" s="44">
        <v>954</v>
      </c>
      <c r="Z1007" s="32">
        <v>0.50030268377108478</v>
      </c>
      <c r="AA1007" s="32">
        <f t="shared" si="186"/>
        <v>186</v>
      </c>
      <c r="AB1007" t="str">
        <f>LOOKUP(Z1007,'Info Sheet'!$L$2:$L$3,'Info Sheet'!$J$2:$J$3)</f>
        <v>Non-Rainy</v>
      </c>
      <c r="AC1007">
        <f>IF(AB1007='Info Sheet'!$J$3,'Info Sheet'!$M$3,'Info Sheet'!$M$2)</f>
        <v>1</v>
      </c>
      <c r="AD1007">
        <f>ROUNDDOWN(IF((AA1007*AC1007)&gt;'Info Sheet'!$B$21,'Info Sheet'!$B$21,(AA1007*AC1007)),0)</f>
        <v>186</v>
      </c>
      <c r="AE1007">
        <f t="shared" si="181"/>
        <v>4250.1000000000004</v>
      </c>
      <c r="AF1007">
        <f t="shared" si="182"/>
        <v>3290.1000000000004</v>
      </c>
      <c r="AK1007" s="44">
        <v>954</v>
      </c>
      <c r="AL1007" s="51">
        <v>0.99391733999999998</v>
      </c>
      <c r="AM1007" s="32">
        <f t="shared" si="187"/>
        <v>207</v>
      </c>
      <c r="AN1007" t="str">
        <f>LOOKUP(AL1007,'Info Sheet'!$L$2:$L$3,'Info Sheet'!$J$2:$J$3)</f>
        <v>Non-Rainy</v>
      </c>
      <c r="AO1007">
        <f>IF(AN1007='Info Sheet'!$J$3,'Info Sheet'!$M$3,'Info Sheet'!$M$2)</f>
        <v>1</v>
      </c>
      <c r="AP1007">
        <f>ROUNDDOWN(IF((AM1007*AO1007)&gt;'Info Sheet'!$B$21,'Info Sheet'!$B$21,(AM1007*AO1007)),0)</f>
        <v>188</v>
      </c>
      <c r="AQ1007">
        <f t="shared" si="183"/>
        <v>4295.8</v>
      </c>
      <c r="AR1007">
        <f t="shared" si="184"/>
        <v>3335.8</v>
      </c>
    </row>
    <row r="1008" spans="1:44">
      <c r="A1008" s="44">
        <v>955</v>
      </c>
      <c r="B1008" s="32">
        <v>0.26364438398367884</v>
      </c>
      <c r="C1008" s="32">
        <f t="shared" si="185"/>
        <v>145</v>
      </c>
      <c r="D1008" t="str">
        <f>LOOKUP(B1008,'Info Sheet'!$L$2:$L$3,'Info Sheet'!$J$2:$J$3)</f>
        <v>Rainy, p</v>
      </c>
      <c r="E1008">
        <f>IF(D1008='Info Sheet'!$J$3,'Info Sheet'!$M$3,'Info Sheet'!$M$2)</f>
        <v>0.7</v>
      </c>
      <c r="F1008">
        <f>ROUNDDOWN(IF((C1008*E1008)&gt;'Info Sheet'!$B$21,'Info Sheet'!$B$21,(C1008*E1008)),0)</f>
        <v>101</v>
      </c>
      <c r="G1008">
        <f t="shared" si="188"/>
        <v>2307.8500000000004</v>
      </c>
      <c r="H1008">
        <f t="shared" si="177"/>
        <v>1347.8500000000004</v>
      </c>
      <c r="M1008" s="44">
        <v>955</v>
      </c>
      <c r="N1008" s="32">
        <v>1.7664873593898678E-2</v>
      </c>
      <c r="O1008" s="32">
        <f t="shared" si="178"/>
        <v>136</v>
      </c>
      <c r="P1008" t="str">
        <f>LOOKUP(N1008,'Info Sheet'!$L$2:$L$3,'Info Sheet'!$J$2:$J$3)</f>
        <v>Rainy, p</v>
      </c>
      <c r="Q1008">
        <f>IF(P1008='Info Sheet'!$J$3,'Info Sheet'!$M$3,'Info Sheet'!$M$2)</f>
        <v>0.7</v>
      </c>
      <c r="R1008">
        <f>ROUNDDOWN(IF((O1008*Q1008)&gt;'Info Sheet'!$B$21,'Info Sheet'!$B$21,(O1008*Q1008)),0)</f>
        <v>95</v>
      </c>
      <c r="S1008">
        <f t="shared" si="179"/>
        <v>2170.75</v>
      </c>
      <c r="T1008">
        <f t="shared" si="180"/>
        <v>1210.75</v>
      </c>
      <c r="Y1008" s="44">
        <v>955</v>
      </c>
      <c r="Z1008" s="32">
        <v>0.57763130301529797</v>
      </c>
      <c r="AA1008" s="32">
        <f t="shared" si="186"/>
        <v>189</v>
      </c>
      <c r="AB1008" t="str">
        <f>LOOKUP(Z1008,'Info Sheet'!$L$2:$L$3,'Info Sheet'!$J$2:$J$3)</f>
        <v>Non-Rainy</v>
      </c>
      <c r="AC1008">
        <f>IF(AB1008='Info Sheet'!$J$3,'Info Sheet'!$M$3,'Info Sheet'!$M$2)</f>
        <v>1</v>
      </c>
      <c r="AD1008">
        <f>ROUNDDOWN(IF((AA1008*AC1008)&gt;'Info Sheet'!$B$21,'Info Sheet'!$B$21,(AA1008*AC1008)),0)</f>
        <v>188</v>
      </c>
      <c r="AE1008">
        <f t="shared" si="181"/>
        <v>4295.8</v>
      </c>
      <c r="AF1008">
        <f t="shared" si="182"/>
        <v>3335.8</v>
      </c>
      <c r="AK1008" s="44">
        <v>955</v>
      </c>
      <c r="AL1008" s="51">
        <v>0.92585499000000004</v>
      </c>
      <c r="AM1008" s="32">
        <f t="shared" si="187"/>
        <v>190</v>
      </c>
      <c r="AN1008" t="str">
        <f>LOOKUP(AL1008,'Info Sheet'!$L$2:$L$3,'Info Sheet'!$J$2:$J$3)</f>
        <v>Non-Rainy</v>
      </c>
      <c r="AO1008">
        <f>IF(AN1008='Info Sheet'!$J$3,'Info Sheet'!$M$3,'Info Sheet'!$M$2)</f>
        <v>1</v>
      </c>
      <c r="AP1008">
        <f>ROUNDDOWN(IF((AM1008*AO1008)&gt;'Info Sheet'!$B$21,'Info Sheet'!$B$21,(AM1008*AO1008)),0)</f>
        <v>188</v>
      </c>
      <c r="AQ1008">
        <f t="shared" si="183"/>
        <v>4295.8</v>
      </c>
      <c r="AR1008">
        <f t="shared" si="184"/>
        <v>3335.8</v>
      </c>
    </row>
    <row r="1009" spans="1:44">
      <c r="A1009" s="44">
        <v>956</v>
      </c>
      <c r="B1009" s="32">
        <v>0.95700378703453803</v>
      </c>
      <c r="C1009" s="32">
        <f t="shared" si="185"/>
        <v>183</v>
      </c>
      <c r="D1009" t="str">
        <f>LOOKUP(B1009,'Info Sheet'!$L$2:$L$3,'Info Sheet'!$J$2:$J$3)</f>
        <v>Non-Rainy</v>
      </c>
      <c r="E1009">
        <f>IF(D1009='Info Sheet'!$J$3,'Info Sheet'!$M$3,'Info Sheet'!$M$2)</f>
        <v>1</v>
      </c>
      <c r="F1009">
        <f>ROUNDDOWN(IF((C1009*E1009)&gt;'Info Sheet'!$B$21,'Info Sheet'!$B$21,(C1009*E1009)),0)</f>
        <v>183</v>
      </c>
      <c r="G1009">
        <f t="shared" si="188"/>
        <v>4181.55</v>
      </c>
      <c r="H1009">
        <f t="shared" si="177"/>
        <v>3221.55</v>
      </c>
      <c r="M1009" s="44">
        <v>956</v>
      </c>
      <c r="N1009" s="32">
        <v>0.8763332801135012</v>
      </c>
      <c r="O1009" s="32">
        <f t="shared" si="178"/>
        <v>190</v>
      </c>
      <c r="P1009" t="str">
        <f>LOOKUP(N1009,'Info Sheet'!$L$2:$L$3,'Info Sheet'!$J$2:$J$3)</f>
        <v>Non-Rainy</v>
      </c>
      <c r="Q1009">
        <f>IF(P1009='Info Sheet'!$J$3,'Info Sheet'!$M$3,'Info Sheet'!$M$2)</f>
        <v>1</v>
      </c>
      <c r="R1009">
        <f>ROUNDDOWN(IF((O1009*Q1009)&gt;'Info Sheet'!$B$21,'Info Sheet'!$B$21,(O1009*Q1009)),0)</f>
        <v>188</v>
      </c>
      <c r="S1009">
        <f t="shared" si="179"/>
        <v>4295.8</v>
      </c>
      <c r="T1009">
        <f t="shared" si="180"/>
        <v>3335.8</v>
      </c>
      <c r="Y1009" s="44">
        <v>956</v>
      </c>
      <c r="Z1009" s="32">
        <v>0.6038064406719158</v>
      </c>
      <c r="AA1009" s="32">
        <f t="shared" si="186"/>
        <v>191</v>
      </c>
      <c r="AB1009" t="str">
        <f>LOOKUP(Z1009,'Info Sheet'!$L$2:$L$3,'Info Sheet'!$J$2:$J$3)</f>
        <v>Non-Rainy</v>
      </c>
      <c r="AC1009">
        <f>IF(AB1009='Info Sheet'!$J$3,'Info Sheet'!$M$3,'Info Sheet'!$M$2)</f>
        <v>1</v>
      </c>
      <c r="AD1009">
        <f>ROUNDDOWN(IF((AA1009*AC1009)&gt;'Info Sheet'!$B$21,'Info Sheet'!$B$21,(AA1009*AC1009)),0)</f>
        <v>188</v>
      </c>
      <c r="AE1009">
        <f t="shared" si="181"/>
        <v>4295.8</v>
      </c>
      <c r="AF1009">
        <f t="shared" si="182"/>
        <v>3335.8</v>
      </c>
      <c r="AK1009" s="44">
        <v>956</v>
      </c>
      <c r="AL1009" s="51">
        <v>0.63832758000000001</v>
      </c>
      <c r="AM1009" s="32">
        <f t="shared" si="187"/>
        <v>172</v>
      </c>
      <c r="AN1009" t="str">
        <f>LOOKUP(AL1009,'Info Sheet'!$L$2:$L$3,'Info Sheet'!$J$2:$J$3)</f>
        <v>Non-Rainy</v>
      </c>
      <c r="AO1009">
        <f>IF(AN1009='Info Sheet'!$J$3,'Info Sheet'!$M$3,'Info Sheet'!$M$2)</f>
        <v>1</v>
      </c>
      <c r="AP1009">
        <f>ROUNDDOWN(IF((AM1009*AO1009)&gt;'Info Sheet'!$B$21,'Info Sheet'!$B$21,(AM1009*AO1009)),0)</f>
        <v>172</v>
      </c>
      <c r="AQ1009">
        <f t="shared" si="183"/>
        <v>3930.2000000000003</v>
      </c>
      <c r="AR1009">
        <f t="shared" si="184"/>
        <v>2970.2000000000003</v>
      </c>
    </row>
    <row r="1010" spans="1:44">
      <c r="A1010" s="44">
        <v>957</v>
      </c>
      <c r="B1010" s="32">
        <v>0.74918040660744589</v>
      </c>
      <c r="C1010" s="32">
        <f t="shared" si="185"/>
        <v>166</v>
      </c>
      <c r="D1010" t="str">
        <f>LOOKUP(B1010,'Info Sheet'!$L$2:$L$3,'Info Sheet'!$J$2:$J$3)</f>
        <v>Non-Rainy</v>
      </c>
      <c r="E1010">
        <f>IF(D1010='Info Sheet'!$J$3,'Info Sheet'!$M$3,'Info Sheet'!$M$2)</f>
        <v>1</v>
      </c>
      <c r="F1010">
        <f>ROUNDDOWN(IF((C1010*E1010)&gt;'Info Sheet'!$B$21,'Info Sheet'!$B$21,(C1010*E1010)),0)</f>
        <v>166</v>
      </c>
      <c r="G1010">
        <f t="shared" si="188"/>
        <v>3793.1000000000004</v>
      </c>
      <c r="H1010">
        <f t="shared" si="177"/>
        <v>2833.1000000000004</v>
      </c>
      <c r="M1010" s="44">
        <v>957</v>
      </c>
      <c r="N1010" s="32">
        <v>0.15670164845260826</v>
      </c>
      <c r="O1010" s="32">
        <f t="shared" si="178"/>
        <v>154</v>
      </c>
      <c r="P1010" t="str">
        <f>LOOKUP(N1010,'Info Sheet'!$L$2:$L$3,'Info Sheet'!$J$2:$J$3)</f>
        <v>Rainy, p</v>
      </c>
      <c r="Q1010">
        <f>IF(P1010='Info Sheet'!$J$3,'Info Sheet'!$M$3,'Info Sheet'!$M$2)</f>
        <v>0.7</v>
      </c>
      <c r="R1010">
        <f>ROUNDDOWN(IF((O1010*Q1010)&gt;'Info Sheet'!$B$21,'Info Sheet'!$B$21,(O1010*Q1010)),0)</f>
        <v>107</v>
      </c>
      <c r="S1010">
        <f t="shared" si="179"/>
        <v>2444.9500000000003</v>
      </c>
      <c r="T1010">
        <f t="shared" si="180"/>
        <v>1484.9500000000003</v>
      </c>
      <c r="Y1010" s="44">
        <v>957</v>
      </c>
      <c r="Z1010" s="32">
        <v>0.34397432518630489</v>
      </c>
      <c r="AA1010" s="32">
        <f t="shared" si="186"/>
        <v>179</v>
      </c>
      <c r="AB1010" t="str">
        <f>LOOKUP(Z1010,'Info Sheet'!$L$2:$L$3,'Info Sheet'!$J$2:$J$3)</f>
        <v>Rainy, p</v>
      </c>
      <c r="AC1010">
        <f>IF(AB1010='Info Sheet'!$J$3,'Info Sheet'!$M$3,'Info Sheet'!$M$2)</f>
        <v>0.7</v>
      </c>
      <c r="AD1010">
        <f>ROUNDDOWN(IF((AA1010*AC1010)&gt;'Info Sheet'!$B$21,'Info Sheet'!$B$21,(AA1010*AC1010)),0)</f>
        <v>125</v>
      </c>
      <c r="AE1010">
        <f t="shared" si="181"/>
        <v>2856.25</v>
      </c>
      <c r="AF1010">
        <f t="shared" si="182"/>
        <v>1896.25</v>
      </c>
      <c r="AK1010" s="44">
        <v>957</v>
      </c>
      <c r="AL1010" s="51">
        <v>0.66237014999999999</v>
      </c>
      <c r="AM1010" s="32">
        <f t="shared" si="187"/>
        <v>173</v>
      </c>
      <c r="AN1010" t="str">
        <f>LOOKUP(AL1010,'Info Sheet'!$L$2:$L$3,'Info Sheet'!$J$2:$J$3)</f>
        <v>Non-Rainy</v>
      </c>
      <c r="AO1010">
        <f>IF(AN1010='Info Sheet'!$J$3,'Info Sheet'!$M$3,'Info Sheet'!$M$2)</f>
        <v>1</v>
      </c>
      <c r="AP1010">
        <f>ROUNDDOWN(IF((AM1010*AO1010)&gt;'Info Sheet'!$B$21,'Info Sheet'!$B$21,(AM1010*AO1010)),0)</f>
        <v>173</v>
      </c>
      <c r="AQ1010">
        <f t="shared" si="183"/>
        <v>3953.05</v>
      </c>
      <c r="AR1010">
        <f t="shared" si="184"/>
        <v>2993.05</v>
      </c>
    </row>
    <row r="1011" spans="1:44">
      <c r="A1011" s="44">
        <v>958</v>
      </c>
      <c r="B1011" s="32">
        <v>7.1417665441059319E-2</v>
      </c>
      <c r="C1011" s="32">
        <f t="shared" si="185"/>
        <v>132</v>
      </c>
      <c r="D1011" t="str">
        <f>LOOKUP(B1011,'Info Sheet'!$L$2:$L$3,'Info Sheet'!$J$2:$J$3)</f>
        <v>Rainy, p</v>
      </c>
      <c r="E1011">
        <f>IF(D1011='Info Sheet'!$J$3,'Info Sheet'!$M$3,'Info Sheet'!$M$2)</f>
        <v>0.7</v>
      </c>
      <c r="F1011">
        <f>ROUNDDOWN(IF((C1011*E1011)&gt;'Info Sheet'!$B$21,'Info Sheet'!$B$21,(C1011*E1011)),0)</f>
        <v>92</v>
      </c>
      <c r="G1011">
        <f t="shared" si="188"/>
        <v>2102.2000000000003</v>
      </c>
      <c r="H1011">
        <f t="shared" si="177"/>
        <v>1142.2000000000003</v>
      </c>
      <c r="M1011" s="44">
        <v>958</v>
      </c>
      <c r="N1011" s="32">
        <v>0.86562155448013089</v>
      </c>
      <c r="O1011" s="32">
        <f t="shared" si="178"/>
        <v>189</v>
      </c>
      <c r="P1011" t="str">
        <f>LOOKUP(N1011,'Info Sheet'!$L$2:$L$3,'Info Sheet'!$J$2:$J$3)</f>
        <v>Non-Rainy</v>
      </c>
      <c r="Q1011">
        <f>IF(P1011='Info Sheet'!$J$3,'Info Sheet'!$M$3,'Info Sheet'!$M$2)</f>
        <v>1</v>
      </c>
      <c r="R1011">
        <f>ROUNDDOWN(IF((O1011*Q1011)&gt;'Info Sheet'!$B$21,'Info Sheet'!$B$21,(O1011*Q1011)),0)</f>
        <v>188</v>
      </c>
      <c r="S1011">
        <f t="shared" si="179"/>
        <v>4295.8</v>
      </c>
      <c r="T1011">
        <f t="shared" si="180"/>
        <v>3335.8</v>
      </c>
      <c r="Y1011" s="44">
        <v>958</v>
      </c>
      <c r="Z1011" s="32">
        <v>0.29133320519903227</v>
      </c>
      <c r="AA1011" s="32">
        <f t="shared" si="186"/>
        <v>176</v>
      </c>
      <c r="AB1011" t="str">
        <f>LOOKUP(Z1011,'Info Sheet'!$L$2:$L$3,'Info Sheet'!$J$2:$J$3)</f>
        <v>Rainy, p</v>
      </c>
      <c r="AC1011">
        <f>IF(AB1011='Info Sheet'!$J$3,'Info Sheet'!$M$3,'Info Sheet'!$M$2)</f>
        <v>0.7</v>
      </c>
      <c r="AD1011">
        <f>ROUNDDOWN(IF((AA1011*AC1011)&gt;'Info Sheet'!$B$21,'Info Sheet'!$B$21,(AA1011*AC1011)),0)</f>
        <v>123</v>
      </c>
      <c r="AE1011">
        <f t="shared" si="181"/>
        <v>2810.55</v>
      </c>
      <c r="AF1011">
        <f t="shared" si="182"/>
        <v>1850.5500000000002</v>
      </c>
      <c r="AK1011" s="44">
        <v>958</v>
      </c>
      <c r="AL1011" s="51">
        <v>0.79026806999999999</v>
      </c>
      <c r="AM1011" s="32">
        <f t="shared" si="187"/>
        <v>179</v>
      </c>
      <c r="AN1011" t="str">
        <f>LOOKUP(AL1011,'Info Sheet'!$L$2:$L$3,'Info Sheet'!$J$2:$J$3)</f>
        <v>Non-Rainy</v>
      </c>
      <c r="AO1011">
        <f>IF(AN1011='Info Sheet'!$J$3,'Info Sheet'!$M$3,'Info Sheet'!$M$2)</f>
        <v>1</v>
      </c>
      <c r="AP1011">
        <f>ROUNDDOWN(IF((AM1011*AO1011)&gt;'Info Sheet'!$B$21,'Info Sheet'!$B$21,(AM1011*AO1011)),0)</f>
        <v>179</v>
      </c>
      <c r="AQ1011">
        <f t="shared" si="183"/>
        <v>4090.15</v>
      </c>
      <c r="AR1011">
        <f t="shared" si="184"/>
        <v>3130.15</v>
      </c>
    </row>
    <row r="1012" spans="1:44">
      <c r="A1012" s="44">
        <v>959</v>
      </c>
      <c r="B1012" s="32">
        <v>0.96175566632546761</v>
      </c>
      <c r="C1012" s="32">
        <f t="shared" si="185"/>
        <v>184</v>
      </c>
      <c r="D1012" t="str">
        <f>LOOKUP(B1012,'Info Sheet'!$L$2:$L$3,'Info Sheet'!$J$2:$J$3)</f>
        <v>Non-Rainy</v>
      </c>
      <c r="E1012">
        <f>IF(D1012='Info Sheet'!$J$3,'Info Sheet'!$M$3,'Info Sheet'!$M$2)</f>
        <v>1</v>
      </c>
      <c r="F1012">
        <f>ROUNDDOWN(IF((C1012*E1012)&gt;'Info Sheet'!$B$21,'Info Sheet'!$B$21,(C1012*E1012)),0)</f>
        <v>184</v>
      </c>
      <c r="G1012">
        <f t="shared" si="188"/>
        <v>4204.4000000000005</v>
      </c>
      <c r="H1012">
        <f t="shared" si="177"/>
        <v>3244.4000000000005</v>
      </c>
      <c r="M1012" s="44">
        <v>959</v>
      </c>
      <c r="N1012" s="32">
        <v>9.8940752962653811E-2</v>
      </c>
      <c r="O1012" s="32">
        <f t="shared" si="178"/>
        <v>149</v>
      </c>
      <c r="P1012" t="str">
        <f>LOOKUP(N1012,'Info Sheet'!$L$2:$L$3,'Info Sheet'!$J$2:$J$3)</f>
        <v>Rainy, p</v>
      </c>
      <c r="Q1012">
        <f>IF(P1012='Info Sheet'!$J$3,'Info Sheet'!$M$3,'Info Sheet'!$M$2)</f>
        <v>0.7</v>
      </c>
      <c r="R1012">
        <f>ROUNDDOWN(IF((O1012*Q1012)&gt;'Info Sheet'!$B$21,'Info Sheet'!$B$21,(O1012*Q1012)),0)</f>
        <v>104</v>
      </c>
      <c r="S1012">
        <f t="shared" si="179"/>
        <v>2376.4</v>
      </c>
      <c r="T1012">
        <f t="shared" si="180"/>
        <v>1416.4</v>
      </c>
      <c r="Y1012" s="44">
        <v>959</v>
      </c>
      <c r="Z1012" s="32">
        <v>0.69878308530036248</v>
      </c>
      <c r="AA1012" s="32">
        <f t="shared" si="186"/>
        <v>195</v>
      </c>
      <c r="AB1012" t="str">
        <f>LOOKUP(Z1012,'Info Sheet'!$L$2:$L$3,'Info Sheet'!$J$2:$J$3)</f>
        <v>Non-Rainy</v>
      </c>
      <c r="AC1012">
        <f>IF(AB1012='Info Sheet'!$J$3,'Info Sheet'!$M$3,'Info Sheet'!$M$2)</f>
        <v>1</v>
      </c>
      <c r="AD1012">
        <f>ROUNDDOWN(IF((AA1012*AC1012)&gt;'Info Sheet'!$B$21,'Info Sheet'!$B$21,(AA1012*AC1012)),0)</f>
        <v>188</v>
      </c>
      <c r="AE1012">
        <f t="shared" si="181"/>
        <v>4295.8</v>
      </c>
      <c r="AF1012">
        <f t="shared" si="182"/>
        <v>3335.8</v>
      </c>
      <c r="AK1012" s="44">
        <v>959</v>
      </c>
      <c r="AL1012" s="51">
        <v>4.7263430000000002E-2</v>
      </c>
      <c r="AM1012" s="32">
        <f t="shared" si="187"/>
        <v>138</v>
      </c>
      <c r="AN1012" t="str">
        <f>LOOKUP(AL1012,'Info Sheet'!$L$2:$L$3,'Info Sheet'!$J$2:$J$3)</f>
        <v>Rainy, p</v>
      </c>
      <c r="AO1012">
        <f>IF(AN1012='Info Sheet'!$J$3,'Info Sheet'!$M$3,'Info Sheet'!$M$2)</f>
        <v>0.7</v>
      </c>
      <c r="AP1012">
        <f>ROUNDDOWN(IF((AM1012*AO1012)&gt;'Info Sheet'!$B$21,'Info Sheet'!$B$21,(AM1012*AO1012)),0)</f>
        <v>96</v>
      </c>
      <c r="AQ1012">
        <f t="shared" si="183"/>
        <v>2193.6000000000004</v>
      </c>
      <c r="AR1012">
        <f t="shared" si="184"/>
        <v>1233.6000000000004</v>
      </c>
    </row>
    <row r="1013" spans="1:44">
      <c r="A1013" s="44">
        <v>960</v>
      </c>
      <c r="B1013" s="32">
        <v>0.92506906453496296</v>
      </c>
      <c r="C1013" s="32">
        <f t="shared" si="185"/>
        <v>179</v>
      </c>
      <c r="D1013" t="str">
        <f>LOOKUP(B1013,'Info Sheet'!$L$2:$L$3,'Info Sheet'!$J$2:$J$3)</f>
        <v>Non-Rainy</v>
      </c>
      <c r="E1013">
        <f>IF(D1013='Info Sheet'!$J$3,'Info Sheet'!$M$3,'Info Sheet'!$M$2)</f>
        <v>1</v>
      </c>
      <c r="F1013">
        <f>ROUNDDOWN(IF((C1013*E1013)&gt;'Info Sheet'!$B$21,'Info Sheet'!$B$21,(C1013*E1013)),0)</f>
        <v>179</v>
      </c>
      <c r="G1013">
        <f t="shared" si="188"/>
        <v>4090.15</v>
      </c>
      <c r="H1013">
        <f t="shared" si="177"/>
        <v>3130.15</v>
      </c>
      <c r="M1013" s="44">
        <v>960</v>
      </c>
      <c r="N1013" s="32">
        <v>0.37671149739783849</v>
      </c>
      <c r="O1013" s="32">
        <f t="shared" si="178"/>
        <v>165</v>
      </c>
      <c r="P1013" t="str">
        <f>LOOKUP(N1013,'Info Sheet'!$L$2:$L$3,'Info Sheet'!$J$2:$J$3)</f>
        <v>Rainy, p</v>
      </c>
      <c r="Q1013">
        <f>IF(P1013='Info Sheet'!$J$3,'Info Sheet'!$M$3,'Info Sheet'!$M$2)</f>
        <v>0.7</v>
      </c>
      <c r="R1013">
        <f>ROUNDDOWN(IF((O1013*Q1013)&gt;'Info Sheet'!$B$21,'Info Sheet'!$B$21,(O1013*Q1013)),0)</f>
        <v>115</v>
      </c>
      <c r="S1013">
        <f t="shared" si="179"/>
        <v>2627.75</v>
      </c>
      <c r="T1013">
        <f t="shared" si="180"/>
        <v>1667.75</v>
      </c>
      <c r="Y1013" s="44">
        <v>960</v>
      </c>
      <c r="Z1013" s="32">
        <v>0.34430331650731727</v>
      </c>
      <c r="AA1013" s="32">
        <f t="shared" si="186"/>
        <v>179</v>
      </c>
      <c r="AB1013" t="str">
        <f>LOOKUP(Z1013,'Info Sheet'!$L$2:$L$3,'Info Sheet'!$J$2:$J$3)</f>
        <v>Rainy, p</v>
      </c>
      <c r="AC1013">
        <f>IF(AB1013='Info Sheet'!$J$3,'Info Sheet'!$M$3,'Info Sheet'!$M$2)</f>
        <v>0.7</v>
      </c>
      <c r="AD1013">
        <f>ROUNDDOWN(IF((AA1013*AC1013)&gt;'Info Sheet'!$B$21,'Info Sheet'!$B$21,(AA1013*AC1013)),0)</f>
        <v>125</v>
      </c>
      <c r="AE1013">
        <f t="shared" si="181"/>
        <v>2856.25</v>
      </c>
      <c r="AF1013">
        <f t="shared" si="182"/>
        <v>1896.25</v>
      </c>
      <c r="AK1013" s="44">
        <v>960</v>
      </c>
      <c r="AL1013" s="51">
        <v>0.99208757999999997</v>
      </c>
      <c r="AM1013" s="32">
        <f t="shared" si="187"/>
        <v>206</v>
      </c>
      <c r="AN1013" t="str">
        <f>LOOKUP(AL1013,'Info Sheet'!$L$2:$L$3,'Info Sheet'!$J$2:$J$3)</f>
        <v>Non-Rainy</v>
      </c>
      <c r="AO1013">
        <f>IF(AN1013='Info Sheet'!$J$3,'Info Sheet'!$M$3,'Info Sheet'!$M$2)</f>
        <v>1</v>
      </c>
      <c r="AP1013">
        <f>ROUNDDOWN(IF((AM1013*AO1013)&gt;'Info Sheet'!$B$21,'Info Sheet'!$B$21,(AM1013*AO1013)),0)</f>
        <v>188</v>
      </c>
      <c r="AQ1013">
        <f t="shared" si="183"/>
        <v>4295.8</v>
      </c>
      <c r="AR1013">
        <f t="shared" si="184"/>
        <v>3335.8</v>
      </c>
    </row>
    <row r="1014" spans="1:44">
      <c r="A1014" s="44">
        <v>961</v>
      </c>
      <c r="B1014" s="32">
        <v>0.99140497332790212</v>
      </c>
      <c r="C1014" s="32">
        <f t="shared" si="185"/>
        <v>194</v>
      </c>
      <c r="D1014" t="str">
        <f>LOOKUP(B1014,'Info Sheet'!$L$2:$L$3,'Info Sheet'!$J$2:$J$3)</f>
        <v>Non-Rainy</v>
      </c>
      <c r="E1014">
        <f>IF(D1014='Info Sheet'!$J$3,'Info Sheet'!$M$3,'Info Sheet'!$M$2)</f>
        <v>1</v>
      </c>
      <c r="F1014">
        <f>ROUNDDOWN(IF((C1014*E1014)&gt;'Info Sheet'!$B$21,'Info Sheet'!$B$21,(C1014*E1014)),0)</f>
        <v>188</v>
      </c>
      <c r="G1014">
        <f t="shared" si="188"/>
        <v>4295.8</v>
      </c>
      <c r="H1014">
        <f t="shared" ref="H1014:H1053" si="189">G1014-$J$48</f>
        <v>3335.8</v>
      </c>
      <c r="M1014" s="44">
        <v>961</v>
      </c>
      <c r="N1014" s="32">
        <v>0.82700881632786838</v>
      </c>
      <c r="O1014" s="32">
        <f t="shared" ref="O1014:O1053" si="190">ROUNDDOWN(_xlfn.NORM.INV(N1014,$M$36,$M$40),0)</f>
        <v>186</v>
      </c>
      <c r="P1014" t="str">
        <f>LOOKUP(N1014,'Info Sheet'!$L$2:$L$3,'Info Sheet'!$J$2:$J$3)</f>
        <v>Non-Rainy</v>
      </c>
      <c r="Q1014">
        <f>IF(P1014='Info Sheet'!$J$3,'Info Sheet'!$M$3,'Info Sheet'!$M$2)</f>
        <v>1</v>
      </c>
      <c r="R1014">
        <f>ROUNDDOWN(IF((O1014*Q1014)&gt;'Info Sheet'!$B$21,'Info Sheet'!$B$21,(O1014*Q1014)),0)</f>
        <v>186</v>
      </c>
      <c r="S1014">
        <f t="shared" ref="S1014:S1053" si="191">R1014*$V$47</f>
        <v>4250.1000000000004</v>
      </c>
      <c r="T1014">
        <f t="shared" ref="T1014:T1053" si="192">S1014-$V$48</f>
        <v>3290.1000000000004</v>
      </c>
      <c r="Y1014" s="44">
        <v>961</v>
      </c>
      <c r="Z1014" s="32">
        <v>0.67459772412986252</v>
      </c>
      <c r="AA1014" s="32">
        <f t="shared" si="186"/>
        <v>194</v>
      </c>
      <c r="AB1014" t="str">
        <f>LOOKUP(Z1014,'Info Sheet'!$L$2:$L$3,'Info Sheet'!$J$2:$J$3)</f>
        <v>Non-Rainy</v>
      </c>
      <c r="AC1014">
        <f>IF(AB1014='Info Sheet'!$J$3,'Info Sheet'!$M$3,'Info Sheet'!$M$2)</f>
        <v>1</v>
      </c>
      <c r="AD1014">
        <f>ROUNDDOWN(IF((AA1014*AC1014)&gt;'Info Sheet'!$B$21,'Info Sheet'!$B$21,(AA1014*AC1014)),0)</f>
        <v>188</v>
      </c>
      <c r="AE1014">
        <f t="shared" ref="AE1014:AE1053" si="193">AD1014*$AH$47</f>
        <v>4295.8</v>
      </c>
      <c r="AF1014">
        <f t="shared" ref="AF1014:AF1053" si="194">AE1014-$AH$48</f>
        <v>3335.8</v>
      </c>
      <c r="AK1014" s="44">
        <v>961</v>
      </c>
      <c r="AL1014" s="51">
        <v>9.9431560000000002E-2</v>
      </c>
      <c r="AM1014" s="32">
        <f t="shared" si="187"/>
        <v>145</v>
      </c>
      <c r="AN1014" t="str">
        <f>LOOKUP(AL1014,'Info Sheet'!$L$2:$L$3,'Info Sheet'!$J$2:$J$3)</f>
        <v>Rainy, p</v>
      </c>
      <c r="AO1014">
        <f>IF(AN1014='Info Sheet'!$J$3,'Info Sheet'!$M$3,'Info Sheet'!$M$2)</f>
        <v>0.7</v>
      </c>
      <c r="AP1014">
        <f>ROUNDDOWN(IF((AM1014*AO1014)&gt;'Info Sheet'!$B$21,'Info Sheet'!$B$21,(AM1014*AO1014)),0)</f>
        <v>101</v>
      </c>
      <c r="AQ1014">
        <f t="shared" ref="AQ1014:AQ1053" si="195">AP1014*$AT$47</f>
        <v>2307.8500000000004</v>
      </c>
      <c r="AR1014">
        <f t="shared" ref="AR1014:AR1053" si="196">AQ1014-$AT$48</f>
        <v>1347.8500000000004</v>
      </c>
    </row>
    <row r="1015" spans="1:44">
      <c r="A1015" s="44">
        <v>962</v>
      </c>
      <c r="B1015" s="32">
        <v>0.63232189411863082</v>
      </c>
      <c r="C1015" s="32">
        <f t="shared" ref="C1015:C1053" si="197">ROUNDDOWN(_xlfn.NORM.INV(B1015,$B$36,$B$40),0)</f>
        <v>161</v>
      </c>
      <c r="D1015" t="str">
        <f>LOOKUP(B1015,'Info Sheet'!$L$2:$L$3,'Info Sheet'!$J$2:$J$3)</f>
        <v>Non-Rainy</v>
      </c>
      <c r="E1015">
        <f>IF(D1015='Info Sheet'!$J$3,'Info Sheet'!$M$3,'Info Sheet'!$M$2)</f>
        <v>1</v>
      </c>
      <c r="F1015">
        <f>ROUNDDOWN(IF((C1015*E1015)&gt;'Info Sheet'!$B$21,'Info Sheet'!$B$21,(C1015*E1015)),0)</f>
        <v>161</v>
      </c>
      <c r="G1015">
        <f t="shared" si="188"/>
        <v>3678.8500000000004</v>
      </c>
      <c r="H1015">
        <f t="shared" si="189"/>
        <v>2718.8500000000004</v>
      </c>
      <c r="M1015" s="44">
        <v>962</v>
      </c>
      <c r="N1015" s="32">
        <v>0.10680182900921786</v>
      </c>
      <c r="O1015" s="32">
        <f t="shared" si="190"/>
        <v>150</v>
      </c>
      <c r="P1015" t="str">
        <f>LOOKUP(N1015,'Info Sheet'!$L$2:$L$3,'Info Sheet'!$J$2:$J$3)</f>
        <v>Rainy, p</v>
      </c>
      <c r="Q1015">
        <f>IF(P1015='Info Sheet'!$J$3,'Info Sheet'!$M$3,'Info Sheet'!$M$2)</f>
        <v>0.7</v>
      </c>
      <c r="R1015">
        <f>ROUNDDOWN(IF((O1015*Q1015)&gt;'Info Sheet'!$B$21,'Info Sheet'!$B$21,(O1015*Q1015)),0)</f>
        <v>105</v>
      </c>
      <c r="S1015">
        <f t="shared" si="191"/>
        <v>2399.25</v>
      </c>
      <c r="T1015">
        <f t="shared" si="192"/>
        <v>1439.25</v>
      </c>
      <c r="Y1015" s="44">
        <v>962</v>
      </c>
      <c r="Z1015" s="32">
        <v>0.55207583247281777</v>
      </c>
      <c r="AA1015" s="32">
        <f t="shared" ref="AA1015:AA1053" si="198">ROUNDDOWN(_xlfn.NORM.INV(Z1015,$Y$36,$Y$40),0)</f>
        <v>188</v>
      </c>
      <c r="AB1015" t="str">
        <f>LOOKUP(Z1015,'Info Sheet'!$L$2:$L$3,'Info Sheet'!$J$2:$J$3)</f>
        <v>Non-Rainy</v>
      </c>
      <c r="AC1015">
        <f>IF(AB1015='Info Sheet'!$J$3,'Info Sheet'!$M$3,'Info Sheet'!$M$2)</f>
        <v>1</v>
      </c>
      <c r="AD1015">
        <f>ROUNDDOWN(IF((AA1015*AC1015)&gt;'Info Sheet'!$B$21,'Info Sheet'!$B$21,(AA1015*AC1015)),0)</f>
        <v>188</v>
      </c>
      <c r="AE1015">
        <f t="shared" si="193"/>
        <v>4295.8</v>
      </c>
      <c r="AF1015">
        <f t="shared" si="194"/>
        <v>3335.8</v>
      </c>
      <c r="AK1015" s="44">
        <v>962</v>
      </c>
      <c r="AL1015" s="51">
        <v>0.69173737000000002</v>
      </c>
      <c r="AM1015" s="32">
        <f t="shared" ref="AM1015:AM1053" si="199">ROUNDDOWN(_xlfn.NORM.INV(AL1015,$AK$36,$AK$40),0)</f>
        <v>174</v>
      </c>
      <c r="AN1015" t="str">
        <f>LOOKUP(AL1015,'Info Sheet'!$L$2:$L$3,'Info Sheet'!$J$2:$J$3)</f>
        <v>Non-Rainy</v>
      </c>
      <c r="AO1015">
        <f>IF(AN1015='Info Sheet'!$J$3,'Info Sheet'!$M$3,'Info Sheet'!$M$2)</f>
        <v>1</v>
      </c>
      <c r="AP1015">
        <f>ROUNDDOWN(IF((AM1015*AO1015)&gt;'Info Sheet'!$B$21,'Info Sheet'!$B$21,(AM1015*AO1015)),0)</f>
        <v>174</v>
      </c>
      <c r="AQ1015">
        <f t="shared" si="195"/>
        <v>3975.9</v>
      </c>
      <c r="AR1015">
        <f t="shared" si="196"/>
        <v>3015.9</v>
      </c>
    </row>
    <row r="1016" spans="1:44">
      <c r="A1016" s="44">
        <v>963</v>
      </c>
      <c r="B1016" s="32">
        <v>6.4061418349622534E-2</v>
      </c>
      <c r="C1016" s="32">
        <f t="shared" si="197"/>
        <v>131</v>
      </c>
      <c r="D1016" t="str">
        <f>LOOKUP(B1016,'Info Sheet'!$L$2:$L$3,'Info Sheet'!$J$2:$J$3)</f>
        <v>Rainy, p</v>
      </c>
      <c r="E1016">
        <f>IF(D1016='Info Sheet'!$J$3,'Info Sheet'!$M$3,'Info Sheet'!$M$2)</f>
        <v>0.7</v>
      </c>
      <c r="F1016">
        <f>ROUNDDOWN(IF((C1016*E1016)&gt;'Info Sheet'!$B$21,'Info Sheet'!$B$21,(C1016*E1016)),0)</f>
        <v>91</v>
      </c>
      <c r="G1016">
        <f t="shared" si="188"/>
        <v>2079.35</v>
      </c>
      <c r="H1016">
        <f t="shared" si="189"/>
        <v>1119.3499999999999</v>
      </c>
      <c r="M1016" s="44">
        <v>963</v>
      </c>
      <c r="N1016" s="32">
        <v>0.91560108014872532</v>
      </c>
      <c r="O1016" s="32">
        <f t="shared" si="190"/>
        <v>194</v>
      </c>
      <c r="P1016" t="str">
        <f>LOOKUP(N1016,'Info Sheet'!$L$2:$L$3,'Info Sheet'!$J$2:$J$3)</f>
        <v>Non-Rainy</v>
      </c>
      <c r="Q1016">
        <f>IF(P1016='Info Sheet'!$J$3,'Info Sheet'!$M$3,'Info Sheet'!$M$2)</f>
        <v>1</v>
      </c>
      <c r="R1016">
        <f>ROUNDDOWN(IF((O1016*Q1016)&gt;'Info Sheet'!$B$21,'Info Sheet'!$B$21,(O1016*Q1016)),0)</f>
        <v>188</v>
      </c>
      <c r="S1016">
        <f t="shared" si="191"/>
        <v>4295.8</v>
      </c>
      <c r="T1016">
        <f t="shared" si="192"/>
        <v>3335.8</v>
      </c>
      <c r="Y1016" s="44">
        <v>963</v>
      </c>
      <c r="Z1016" s="32">
        <v>0.98503459611030564</v>
      </c>
      <c r="AA1016" s="32">
        <f t="shared" si="198"/>
        <v>224</v>
      </c>
      <c r="AB1016" t="str">
        <f>LOOKUP(Z1016,'Info Sheet'!$L$2:$L$3,'Info Sheet'!$J$2:$J$3)</f>
        <v>Non-Rainy</v>
      </c>
      <c r="AC1016">
        <f>IF(AB1016='Info Sheet'!$J$3,'Info Sheet'!$M$3,'Info Sheet'!$M$2)</f>
        <v>1</v>
      </c>
      <c r="AD1016">
        <f>ROUNDDOWN(IF((AA1016*AC1016)&gt;'Info Sheet'!$B$21,'Info Sheet'!$B$21,(AA1016*AC1016)),0)</f>
        <v>188</v>
      </c>
      <c r="AE1016">
        <f t="shared" si="193"/>
        <v>4295.8</v>
      </c>
      <c r="AF1016">
        <f t="shared" si="194"/>
        <v>3335.8</v>
      </c>
      <c r="AK1016" s="44">
        <v>963</v>
      </c>
      <c r="AL1016" s="51">
        <v>5.9209249999999998E-2</v>
      </c>
      <c r="AM1016" s="32">
        <f t="shared" si="199"/>
        <v>140</v>
      </c>
      <c r="AN1016" t="str">
        <f>LOOKUP(AL1016,'Info Sheet'!$L$2:$L$3,'Info Sheet'!$J$2:$J$3)</f>
        <v>Rainy, p</v>
      </c>
      <c r="AO1016">
        <f>IF(AN1016='Info Sheet'!$J$3,'Info Sheet'!$M$3,'Info Sheet'!$M$2)</f>
        <v>0.7</v>
      </c>
      <c r="AP1016">
        <f>ROUNDDOWN(IF((AM1016*AO1016)&gt;'Info Sheet'!$B$21,'Info Sheet'!$B$21,(AM1016*AO1016)),0)</f>
        <v>98</v>
      </c>
      <c r="AQ1016">
        <f t="shared" si="195"/>
        <v>2239.3000000000002</v>
      </c>
      <c r="AR1016">
        <f t="shared" si="196"/>
        <v>1279.3000000000002</v>
      </c>
    </row>
    <row r="1017" spans="1:44">
      <c r="A1017" s="44">
        <v>964</v>
      </c>
      <c r="B1017" s="32">
        <v>0.19394561199769011</v>
      </c>
      <c r="C1017" s="32">
        <f t="shared" si="197"/>
        <v>142</v>
      </c>
      <c r="D1017" t="str">
        <f>LOOKUP(B1017,'Info Sheet'!$L$2:$L$3,'Info Sheet'!$J$2:$J$3)</f>
        <v>Rainy, p</v>
      </c>
      <c r="E1017">
        <f>IF(D1017='Info Sheet'!$J$3,'Info Sheet'!$M$3,'Info Sheet'!$M$2)</f>
        <v>0.7</v>
      </c>
      <c r="F1017">
        <f>ROUNDDOWN(IF((C1017*E1017)&gt;'Info Sheet'!$B$21,'Info Sheet'!$B$21,(C1017*E1017)),0)</f>
        <v>99</v>
      </c>
      <c r="G1017">
        <f t="shared" si="188"/>
        <v>2262.15</v>
      </c>
      <c r="H1017">
        <f t="shared" si="189"/>
        <v>1302.1500000000001</v>
      </c>
      <c r="M1017" s="44">
        <v>964</v>
      </c>
      <c r="N1017" s="32">
        <v>0.45400988799582309</v>
      </c>
      <c r="O1017" s="32">
        <f t="shared" si="190"/>
        <v>169</v>
      </c>
      <c r="P1017" t="str">
        <f>LOOKUP(N1017,'Info Sheet'!$L$2:$L$3,'Info Sheet'!$J$2:$J$3)</f>
        <v>Non-Rainy</v>
      </c>
      <c r="Q1017">
        <f>IF(P1017='Info Sheet'!$J$3,'Info Sheet'!$M$3,'Info Sheet'!$M$2)</f>
        <v>1</v>
      </c>
      <c r="R1017">
        <f>ROUNDDOWN(IF((O1017*Q1017)&gt;'Info Sheet'!$B$21,'Info Sheet'!$B$21,(O1017*Q1017)),0)</f>
        <v>169</v>
      </c>
      <c r="S1017">
        <f t="shared" si="191"/>
        <v>3861.65</v>
      </c>
      <c r="T1017">
        <f t="shared" si="192"/>
        <v>2901.65</v>
      </c>
      <c r="Y1017" s="44">
        <v>964</v>
      </c>
      <c r="Z1017" s="32">
        <v>3.9314837950320536E-3</v>
      </c>
      <c r="AA1017" s="32">
        <f t="shared" si="198"/>
        <v>139</v>
      </c>
      <c r="AB1017" t="str">
        <f>LOOKUP(Z1017,'Info Sheet'!$L$2:$L$3,'Info Sheet'!$J$2:$J$3)</f>
        <v>Rainy, p</v>
      </c>
      <c r="AC1017">
        <f>IF(AB1017='Info Sheet'!$J$3,'Info Sheet'!$M$3,'Info Sheet'!$M$2)</f>
        <v>0.7</v>
      </c>
      <c r="AD1017">
        <f>ROUNDDOWN(IF((AA1017*AC1017)&gt;'Info Sheet'!$B$21,'Info Sheet'!$B$21,(AA1017*AC1017)),0)</f>
        <v>97</v>
      </c>
      <c r="AE1017">
        <f t="shared" si="193"/>
        <v>2216.4500000000003</v>
      </c>
      <c r="AF1017">
        <f t="shared" si="194"/>
        <v>1256.4500000000003</v>
      </c>
      <c r="AK1017" s="44">
        <v>964</v>
      </c>
      <c r="AL1017" s="51">
        <v>0.54734335000000001</v>
      </c>
      <c r="AM1017" s="32">
        <f t="shared" si="199"/>
        <v>168</v>
      </c>
      <c r="AN1017" t="str">
        <f>LOOKUP(AL1017,'Info Sheet'!$L$2:$L$3,'Info Sheet'!$J$2:$J$3)</f>
        <v>Non-Rainy</v>
      </c>
      <c r="AO1017">
        <f>IF(AN1017='Info Sheet'!$J$3,'Info Sheet'!$M$3,'Info Sheet'!$M$2)</f>
        <v>1</v>
      </c>
      <c r="AP1017">
        <f>ROUNDDOWN(IF((AM1017*AO1017)&gt;'Info Sheet'!$B$21,'Info Sheet'!$B$21,(AM1017*AO1017)),0)</f>
        <v>168</v>
      </c>
      <c r="AQ1017">
        <f t="shared" si="195"/>
        <v>3838.8</v>
      </c>
      <c r="AR1017">
        <f t="shared" si="196"/>
        <v>2878.8</v>
      </c>
    </row>
    <row r="1018" spans="1:44">
      <c r="A1018" s="44">
        <v>965</v>
      </c>
      <c r="B1018" s="32">
        <v>0.50634304945096997</v>
      </c>
      <c r="C1018" s="32">
        <f t="shared" si="197"/>
        <v>156</v>
      </c>
      <c r="D1018" t="str">
        <f>LOOKUP(B1018,'Info Sheet'!$L$2:$L$3,'Info Sheet'!$J$2:$J$3)</f>
        <v>Non-Rainy</v>
      </c>
      <c r="E1018">
        <f>IF(D1018='Info Sheet'!$J$3,'Info Sheet'!$M$3,'Info Sheet'!$M$2)</f>
        <v>1</v>
      </c>
      <c r="F1018">
        <f>ROUNDDOWN(IF((C1018*E1018)&gt;'Info Sheet'!$B$21,'Info Sheet'!$B$21,(C1018*E1018)),0)</f>
        <v>156</v>
      </c>
      <c r="G1018">
        <f t="shared" si="188"/>
        <v>3564.6000000000004</v>
      </c>
      <c r="H1018">
        <f t="shared" si="189"/>
        <v>2604.6000000000004</v>
      </c>
      <c r="M1018" s="44">
        <v>965</v>
      </c>
      <c r="N1018" s="32">
        <v>9.5153688477136011E-2</v>
      </c>
      <c r="O1018" s="32">
        <f t="shared" si="190"/>
        <v>149</v>
      </c>
      <c r="P1018" t="str">
        <f>LOOKUP(N1018,'Info Sheet'!$L$2:$L$3,'Info Sheet'!$J$2:$J$3)</f>
        <v>Rainy, p</v>
      </c>
      <c r="Q1018">
        <f>IF(P1018='Info Sheet'!$J$3,'Info Sheet'!$M$3,'Info Sheet'!$M$2)</f>
        <v>0.7</v>
      </c>
      <c r="R1018">
        <f>ROUNDDOWN(IF((O1018*Q1018)&gt;'Info Sheet'!$B$21,'Info Sheet'!$B$21,(O1018*Q1018)),0)</f>
        <v>104</v>
      </c>
      <c r="S1018">
        <f t="shared" si="191"/>
        <v>2376.4</v>
      </c>
      <c r="T1018">
        <f t="shared" si="192"/>
        <v>1416.4</v>
      </c>
      <c r="Y1018" s="44">
        <v>965</v>
      </c>
      <c r="Z1018" s="32">
        <v>0.28991666963562102</v>
      </c>
      <c r="AA1018" s="32">
        <f t="shared" si="198"/>
        <v>176</v>
      </c>
      <c r="AB1018" t="str">
        <f>LOOKUP(Z1018,'Info Sheet'!$L$2:$L$3,'Info Sheet'!$J$2:$J$3)</f>
        <v>Rainy, p</v>
      </c>
      <c r="AC1018">
        <f>IF(AB1018='Info Sheet'!$J$3,'Info Sheet'!$M$3,'Info Sheet'!$M$2)</f>
        <v>0.7</v>
      </c>
      <c r="AD1018">
        <f>ROUNDDOWN(IF((AA1018*AC1018)&gt;'Info Sheet'!$B$21,'Info Sheet'!$B$21,(AA1018*AC1018)),0)</f>
        <v>123</v>
      </c>
      <c r="AE1018">
        <f t="shared" si="193"/>
        <v>2810.55</v>
      </c>
      <c r="AF1018">
        <f t="shared" si="194"/>
        <v>1850.5500000000002</v>
      </c>
      <c r="AK1018" s="44">
        <v>965</v>
      </c>
      <c r="AL1018" s="51">
        <v>0.71224692999999994</v>
      </c>
      <c r="AM1018" s="32">
        <f t="shared" si="199"/>
        <v>175</v>
      </c>
      <c r="AN1018" t="str">
        <f>LOOKUP(AL1018,'Info Sheet'!$L$2:$L$3,'Info Sheet'!$J$2:$J$3)</f>
        <v>Non-Rainy</v>
      </c>
      <c r="AO1018">
        <f>IF(AN1018='Info Sheet'!$J$3,'Info Sheet'!$M$3,'Info Sheet'!$M$2)</f>
        <v>1</v>
      </c>
      <c r="AP1018">
        <f>ROUNDDOWN(IF((AM1018*AO1018)&gt;'Info Sheet'!$B$21,'Info Sheet'!$B$21,(AM1018*AO1018)),0)</f>
        <v>175</v>
      </c>
      <c r="AQ1018">
        <f t="shared" si="195"/>
        <v>3998.7500000000005</v>
      </c>
      <c r="AR1018">
        <f t="shared" si="196"/>
        <v>3038.7500000000005</v>
      </c>
    </row>
    <row r="1019" spans="1:44">
      <c r="A1019" s="44">
        <v>966</v>
      </c>
      <c r="B1019" s="32">
        <v>0.66143202930794132</v>
      </c>
      <c r="C1019" s="32">
        <f t="shared" si="197"/>
        <v>162</v>
      </c>
      <c r="D1019" t="str">
        <f>LOOKUP(B1019,'Info Sheet'!$L$2:$L$3,'Info Sheet'!$J$2:$J$3)</f>
        <v>Non-Rainy</v>
      </c>
      <c r="E1019">
        <f>IF(D1019='Info Sheet'!$J$3,'Info Sheet'!$M$3,'Info Sheet'!$M$2)</f>
        <v>1</v>
      </c>
      <c r="F1019">
        <f>ROUNDDOWN(IF((C1019*E1019)&gt;'Info Sheet'!$B$21,'Info Sheet'!$B$21,(C1019*E1019)),0)</f>
        <v>162</v>
      </c>
      <c r="G1019">
        <f t="shared" si="188"/>
        <v>3701.7000000000003</v>
      </c>
      <c r="H1019">
        <f t="shared" si="189"/>
        <v>2741.7000000000003</v>
      </c>
      <c r="M1019" s="44">
        <v>966</v>
      </c>
      <c r="N1019" s="32">
        <v>0.27020102618213748</v>
      </c>
      <c r="O1019" s="32">
        <f t="shared" si="190"/>
        <v>161</v>
      </c>
      <c r="P1019" t="str">
        <f>LOOKUP(N1019,'Info Sheet'!$L$2:$L$3,'Info Sheet'!$J$2:$J$3)</f>
        <v>Rainy, p</v>
      </c>
      <c r="Q1019">
        <f>IF(P1019='Info Sheet'!$J$3,'Info Sheet'!$M$3,'Info Sheet'!$M$2)</f>
        <v>0.7</v>
      </c>
      <c r="R1019">
        <f>ROUNDDOWN(IF((O1019*Q1019)&gt;'Info Sheet'!$B$21,'Info Sheet'!$B$21,(O1019*Q1019)),0)</f>
        <v>112</v>
      </c>
      <c r="S1019">
        <f t="shared" si="191"/>
        <v>2559.2000000000003</v>
      </c>
      <c r="T1019">
        <f t="shared" si="192"/>
        <v>1599.2000000000003</v>
      </c>
      <c r="Y1019" s="44">
        <v>966</v>
      </c>
      <c r="Z1019" s="32">
        <v>0.49833667648473701</v>
      </c>
      <c r="AA1019" s="32">
        <f t="shared" si="198"/>
        <v>186</v>
      </c>
      <c r="AB1019" t="str">
        <f>LOOKUP(Z1019,'Info Sheet'!$L$2:$L$3,'Info Sheet'!$J$2:$J$3)</f>
        <v>Non-Rainy</v>
      </c>
      <c r="AC1019">
        <f>IF(AB1019='Info Sheet'!$J$3,'Info Sheet'!$M$3,'Info Sheet'!$M$2)</f>
        <v>1</v>
      </c>
      <c r="AD1019">
        <f>ROUNDDOWN(IF((AA1019*AC1019)&gt;'Info Sheet'!$B$21,'Info Sheet'!$B$21,(AA1019*AC1019)),0)</f>
        <v>186</v>
      </c>
      <c r="AE1019">
        <f t="shared" si="193"/>
        <v>4250.1000000000004</v>
      </c>
      <c r="AF1019">
        <f t="shared" si="194"/>
        <v>3290.1000000000004</v>
      </c>
      <c r="AK1019" s="44">
        <v>966</v>
      </c>
      <c r="AL1019" s="51">
        <v>0.95658304000000005</v>
      </c>
      <c r="AM1019" s="32">
        <f t="shared" si="199"/>
        <v>194</v>
      </c>
      <c r="AN1019" t="str">
        <f>LOOKUP(AL1019,'Info Sheet'!$L$2:$L$3,'Info Sheet'!$J$2:$J$3)</f>
        <v>Non-Rainy</v>
      </c>
      <c r="AO1019">
        <f>IF(AN1019='Info Sheet'!$J$3,'Info Sheet'!$M$3,'Info Sheet'!$M$2)</f>
        <v>1</v>
      </c>
      <c r="AP1019">
        <f>ROUNDDOWN(IF((AM1019*AO1019)&gt;'Info Sheet'!$B$21,'Info Sheet'!$B$21,(AM1019*AO1019)),0)</f>
        <v>188</v>
      </c>
      <c r="AQ1019">
        <f t="shared" si="195"/>
        <v>4295.8</v>
      </c>
      <c r="AR1019">
        <f t="shared" si="196"/>
        <v>3335.8</v>
      </c>
    </row>
    <row r="1020" spans="1:44">
      <c r="A1020" s="44">
        <v>967</v>
      </c>
      <c r="B1020" s="32">
        <v>5.3802861674097757E-2</v>
      </c>
      <c r="C1020" s="32">
        <f t="shared" si="197"/>
        <v>130</v>
      </c>
      <c r="D1020" t="str">
        <f>LOOKUP(B1020,'Info Sheet'!$L$2:$L$3,'Info Sheet'!$J$2:$J$3)</f>
        <v>Rainy, p</v>
      </c>
      <c r="E1020">
        <f>IF(D1020='Info Sheet'!$J$3,'Info Sheet'!$M$3,'Info Sheet'!$M$2)</f>
        <v>0.7</v>
      </c>
      <c r="F1020">
        <f>ROUNDDOWN(IF((C1020*E1020)&gt;'Info Sheet'!$B$21,'Info Sheet'!$B$21,(C1020*E1020)),0)</f>
        <v>91</v>
      </c>
      <c r="G1020">
        <f t="shared" si="188"/>
        <v>2079.35</v>
      </c>
      <c r="H1020">
        <f t="shared" si="189"/>
        <v>1119.3499999999999</v>
      </c>
      <c r="M1020" s="44">
        <v>967</v>
      </c>
      <c r="N1020" s="32">
        <v>0.11322674811194222</v>
      </c>
      <c r="O1020" s="32">
        <f t="shared" si="190"/>
        <v>151</v>
      </c>
      <c r="P1020" t="str">
        <f>LOOKUP(N1020,'Info Sheet'!$L$2:$L$3,'Info Sheet'!$J$2:$J$3)</f>
        <v>Rainy, p</v>
      </c>
      <c r="Q1020">
        <f>IF(P1020='Info Sheet'!$J$3,'Info Sheet'!$M$3,'Info Sheet'!$M$2)</f>
        <v>0.7</v>
      </c>
      <c r="R1020">
        <f>ROUNDDOWN(IF((O1020*Q1020)&gt;'Info Sheet'!$B$21,'Info Sheet'!$B$21,(O1020*Q1020)),0)</f>
        <v>105</v>
      </c>
      <c r="S1020">
        <f t="shared" si="191"/>
        <v>2399.25</v>
      </c>
      <c r="T1020">
        <f t="shared" si="192"/>
        <v>1439.25</v>
      </c>
      <c r="Y1020" s="44">
        <v>967</v>
      </c>
      <c r="Z1020" s="32">
        <v>0.59693130694885788</v>
      </c>
      <c r="AA1020" s="32">
        <f t="shared" si="198"/>
        <v>190</v>
      </c>
      <c r="AB1020" t="str">
        <f>LOOKUP(Z1020,'Info Sheet'!$L$2:$L$3,'Info Sheet'!$J$2:$J$3)</f>
        <v>Non-Rainy</v>
      </c>
      <c r="AC1020">
        <f>IF(AB1020='Info Sheet'!$J$3,'Info Sheet'!$M$3,'Info Sheet'!$M$2)</f>
        <v>1</v>
      </c>
      <c r="AD1020">
        <f>ROUNDDOWN(IF((AA1020*AC1020)&gt;'Info Sheet'!$B$21,'Info Sheet'!$B$21,(AA1020*AC1020)),0)</f>
        <v>188</v>
      </c>
      <c r="AE1020">
        <f t="shared" si="193"/>
        <v>4295.8</v>
      </c>
      <c r="AF1020">
        <f t="shared" si="194"/>
        <v>3335.8</v>
      </c>
      <c r="AK1020" s="44">
        <v>967</v>
      </c>
      <c r="AL1020" s="51">
        <v>0.40071677</v>
      </c>
      <c r="AM1020" s="32">
        <f t="shared" si="199"/>
        <v>162</v>
      </c>
      <c r="AN1020" t="str">
        <f>LOOKUP(AL1020,'Info Sheet'!$L$2:$L$3,'Info Sheet'!$J$2:$J$3)</f>
        <v>Non-Rainy</v>
      </c>
      <c r="AO1020">
        <f>IF(AN1020='Info Sheet'!$J$3,'Info Sheet'!$M$3,'Info Sheet'!$M$2)</f>
        <v>1</v>
      </c>
      <c r="AP1020">
        <f>ROUNDDOWN(IF((AM1020*AO1020)&gt;'Info Sheet'!$B$21,'Info Sheet'!$B$21,(AM1020*AO1020)),0)</f>
        <v>162</v>
      </c>
      <c r="AQ1020">
        <f t="shared" si="195"/>
        <v>3701.7000000000003</v>
      </c>
      <c r="AR1020">
        <f t="shared" si="196"/>
        <v>2741.7000000000003</v>
      </c>
    </row>
    <row r="1021" spans="1:44">
      <c r="A1021" s="44">
        <v>968</v>
      </c>
      <c r="B1021" s="32">
        <v>8.7139978524172435E-2</v>
      </c>
      <c r="C1021" s="32">
        <f t="shared" si="197"/>
        <v>134</v>
      </c>
      <c r="D1021" t="str">
        <f>LOOKUP(B1021,'Info Sheet'!$L$2:$L$3,'Info Sheet'!$J$2:$J$3)</f>
        <v>Rainy, p</v>
      </c>
      <c r="E1021">
        <f>IF(D1021='Info Sheet'!$J$3,'Info Sheet'!$M$3,'Info Sheet'!$M$2)</f>
        <v>0.7</v>
      </c>
      <c r="F1021">
        <f>ROUNDDOWN(IF((C1021*E1021)&gt;'Info Sheet'!$B$21,'Info Sheet'!$B$21,(C1021*E1021)),0)</f>
        <v>93</v>
      </c>
      <c r="G1021">
        <f t="shared" si="188"/>
        <v>2125.0500000000002</v>
      </c>
      <c r="H1021">
        <f t="shared" si="189"/>
        <v>1165.0500000000002</v>
      </c>
      <c r="M1021" s="44">
        <v>968</v>
      </c>
      <c r="N1021" s="32">
        <v>0.65541767443062315</v>
      </c>
      <c r="O1021" s="32">
        <f t="shared" si="190"/>
        <v>177</v>
      </c>
      <c r="P1021" t="str">
        <f>LOOKUP(N1021,'Info Sheet'!$L$2:$L$3,'Info Sheet'!$J$2:$J$3)</f>
        <v>Non-Rainy</v>
      </c>
      <c r="Q1021">
        <f>IF(P1021='Info Sheet'!$J$3,'Info Sheet'!$M$3,'Info Sheet'!$M$2)</f>
        <v>1</v>
      </c>
      <c r="R1021">
        <f>ROUNDDOWN(IF((O1021*Q1021)&gt;'Info Sheet'!$B$21,'Info Sheet'!$B$21,(O1021*Q1021)),0)</f>
        <v>177</v>
      </c>
      <c r="S1021">
        <f t="shared" si="191"/>
        <v>4044.4500000000003</v>
      </c>
      <c r="T1021">
        <f t="shared" si="192"/>
        <v>3084.4500000000003</v>
      </c>
      <c r="Y1021" s="44">
        <v>968</v>
      </c>
      <c r="Z1021" s="32">
        <v>0.65687346201531438</v>
      </c>
      <c r="AA1021" s="32">
        <f t="shared" si="198"/>
        <v>193</v>
      </c>
      <c r="AB1021" t="str">
        <f>LOOKUP(Z1021,'Info Sheet'!$L$2:$L$3,'Info Sheet'!$J$2:$J$3)</f>
        <v>Non-Rainy</v>
      </c>
      <c r="AC1021">
        <f>IF(AB1021='Info Sheet'!$J$3,'Info Sheet'!$M$3,'Info Sheet'!$M$2)</f>
        <v>1</v>
      </c>
      <c r="AD1021">
        <f>ROUNDDOWN(IF((AA1021*AC1021)&gt;'Info Sheet'!$B$21,'Info Sheet'!$B$21,(AA1021*AC1021)),0)</f>
        <v>188</v>
      </c>
      <c r="AE1021">
        <f t="shared" si="193"/>
        <v>4295.8</v>
      </c>
      <c r="AF1021">
        <f t="shared" si="194"/>
        <v>3335.8</v>
      </c>
      <c r="AK1021" s="44">
        <v>968</v>
      </c>
      <c r="AL1021" s="51">
        <v>0.74768232999999995</v>
      </c>
      <c r="AM1021" s="32">
        <f t="shared" si="199"/>
        <v>177</v>
      </c>
      <c r="AN1021" t="str">
        <f>LOOKUP(AL1021,'Info Sheet'!$L$2:$L$3,'Info Sheet'!$J$2:$J$3)</f>
        <v>Non-Rainy</v>
      </c>
      <c r="AO1021">
        <f>IF(AN1021='Info Sheet'!$J$3,'Info Sheet'!$M$3,'Info Sheet'!$M$2)</f>
        <v>1</v>
      </c>
      <c r="AP1021">
        <f>ROUNDDOWN(IF((AM1021*AO1021)&gt;'Info Sheet'!$B$21,'Info Sheet'!$B$21,(AM1021*AO1021)),0)</f>
        <v>177</v>
      </c>
      <c r="AQ1021">
        <f t="shared" si="195"/>
        <v>4044.4500000000003</v>
      </c>
      <c r="AR1021">
        <f t="shared" si="196"/>
        <v>3084.4500000000003</v>
      </c>
    </row>
    <row r="1022" spans="1:44">
      <c r="A1022" s="44">
        <v>969</v>
      </c>
      <c r="B1022" s="32">
        <v>0.94698927866684302</v>
      </c>
      <c r="C1022" s="32">
        <f t="shared" si="197"/>
        <v>181</v>
      </c>
      <c r="D1022" t="str">
        <f>LOOKUP(B1022,'Info Sheet'!$L$2:$L$3,'Info Sheet'!$J$2:$J$3)</f>
        <v>Non-Rainy</v>
      </c>
      <c r="E1022">
        <f>IF(D1022='Info Sheet'!$J$3,'Info Sheet'!$M$3,'Info Sheet'!$M$2)</f>
        <v>1</v>
      </c>
      <c r="F1022">
        <f>ROUNDDOWN(IF((C1022*E1022)&gt;'Info Sheet'!$B$21,'Info Sheet'!$B$21,(C1022*E1022)),0)</f>
        <v>181</v>
      </c>
      <c r="G1022">
        <f t="shared" si="188"/>
        <v>4135.8500000000004</v>
      </c>
      <c r="H1022">
        <f t="shared" si="189"/>
        <v>3175.8500000000004</v>
      </c>
      <c r="M1022" s="44">
        <v>969</v>
      </c>
      <c r="N1022" s="32">
        <v>0.36959596294322872</v>
      </c>
      <c r="O1022" s="32">
        <f t="shared" si="190"/>
        <v>165</v>
      </c>
      <c r="P1022" t="str">
        <f>LOOKUP(N1022,'Info Sheet'!$L$2:$L$3,'Info Sheet'!$J$2:$J$3)</f>
        <v>Rainy, p</v>
      </c>
      <c r="Q1022">
        <f>IF(P1022='Info Sheet'!$J$3,'Info Sheet'!$M$3,'Info Sheet'!$M$2)</f>
        <v>0.7</v>
      </c>
      <c r="R1022">
        <f>ROUNDDOWN(IF((O1022*Q1022)&gt;'Info Sheet'!$B$21,'Info Sheet'!$B$21,(O1022*Q1022)),0)</f>
        <v>115</v>
      </c>
      <c r="S1022">
        <f t="shared" si="191"/>
        <v>2627.75</v>
      </c>
      <c r="T1022">
        <f t="shared" si="192"/>
        <v>1667.75</v>
      </c>
      <c r="Y1022" s="44">
        <v>969</v>
      </c>
      <c r="Z1022" s="32">
        <v>0.74553485509353057</v>
      </c>
      <c r="AA1022" s="32">
        <f t="shared" si="198"/>
        <v>198</v>
      </c>
      <c r="AB1022" t="str">
        <f>LOOKUP(Z1022,'Info Sheet'!$L$2:$L$3,'Info Sheet'!$J$2:$J$3)</f>
        <v>Non-Rainy</v>
      </c>
      <c r="AC1022">
        <f>IF(AB1022='Info Sheet'!$J$3,'Info Sheet'!$M$3,'Info Sheet'!$M$2)</f>
        <v>1</v>
      </c>
      <c r="AD1022">
        <f>ROUNDDOWN(IF((AA1022*AC1022)&gt;'Info Sheet'!$B$21,'Info Sheet'!$B$21,(AA1022*AC1022)),0)</f>
        <v>188</v>
      </c>
      <c r="AE1022">
        <f t="shared" si="193"/>
        <v>4295.8</v>
      </c>
      <c r="AF1022">
        <f t="shared" si="194"/>
        <v>3335.8</v>
      </c>
      <c r="AK1022" s="44">
        <v>969</v>
      </c>
      <c r="AL1022" s="51">
        <v>0.29604468</v>
      </c>
      <c r="AM1022" s="32">
        <f t="shared" si="199"/>
        <v>157</v>
      </c>
      <c r="AN1022" t="str">
        <f>LOOKUP(AL1022,'Info Sheet'!$L$2:$L$3,'Info Sheet'!$J$2:$J$3)</f>
        <v>Rainy, p</v>
      </c>
      <c r="AO1022">
        <f>IF(AN1022='Info Sheet'!$J$3,'Info Sheet'!$M$3,'Info Sheet'!$M$2)</f>
        <v>0.7</v>
      </c>
      <c r="AP1022">
        <f>ROUNDDOWN(IF((AM1022*AO1022)&gt;'Info Sheet'!$B$21,'Info Sheet'!$B$21,(AM1022*AO1022)),0)</f>
        <v>109</v>
      </c>
      <c r="AQ1022">
        <f t="shared" si="195"/>
        <v>2490.65</v>
      </c>
      <c r="AR1022">
        <f t="shared" si="196"/>
        <v>1530.65</v>
      </c>
    </row>
    <row r="1023" spans="1:44">
      <c r="A1023" s="44">
        <v>970</v>
      </c>
      <c r="B1023" s="32">
        <v>0.94567414880451361</v>
      </c>
      <c r="C1023" s="32">
        <f t="shared" si="197"/>
        <v>181</v>
      </c>
      <c r="D1023" t="str">
        <f>LOOKUP(B1023,'Info Sheet'!$L$2:$L$3,'Info Sheet'!$J$2:$J$3)</f>
        <v>Non-Rainy</v>
      </c>
      <c r="E1023">
        <f>IF(D1023='Info Sheet'!$J$3,'Info Sheet'!$M$3,'Info Sheet'!$M$2)</f>
        <v>1</v>
      </c>
      <c r="F1023">
        <f>ROUNDDOWN(IF((C1023*E1023)&gt;'Info Sheet'!$B$21,'Info Sheet'!$B$21,(C1023*E1023)),0)</f>
        <v>181</v>
      </c>
      <c r="G1023">
        <f t="shared" si="188"/>
        <v>4135.8500000000004</v>
      </c>
      <c r="H1023">
        <f t="shared" si="189"/>
        <v>3175.8500000000004</v>
      </c>
      <c r="M1023" s="44">
        <v>970</v>
      </c>
      <c r="N1023" s="32">
        <v>0.95829340331611745</v>
      </c>
      <c r="O1023" s="32">
        <f t="shared" si="190"/>
        <v>199</v>
      </c>
      <c r="P1023" t="str">
        <f>LOOKUP(N1023,'Info Sheet'!$L$2:$L$3,'Info Sheet'!$J$2:$J$3)</f>
        <v>Non-Rainy</v>
      </c>
      <c r="Q1023">
        <f>IF(P1023='Info Sheet'!$J$3,'Info Sheet'!$M$3,'Info Sheet'!$M$2)</f>
        <v>1</v>
      </c>
      <c r="R1023">
        <f>ROUNDDOWN(IF((O1023*Q1023)&gt;'Info Sheet'!$B$21,'Info Sheet'!$B$21,(O1023*Q1023)),0)</f>
        <v>188</v>
      </c>
      <c r="S1023">
        <f t="shared" si="191"/>
        <v>4295.8</v>
      </c>
      <c r="T1023">
        <f t="shared" si="192"/>
        <v>3335.8</v>
      </c>
      <c r="Y1023" s="44">
        <v>970</v>
      </c>
      <c r="Z1023" s="32">
        <v>0.60514323517416513</v>
      </c>
      <c r="AA1023" s="32">
        <f t="shared" si="198"/>
        <v>191</v>
      </c>
      <c r="AB1023" t="str">
        <f>LOOKUP(Z1023,'Info Sheet'!$L$2:$L$3,'Info Sheet'!$J$2:$J$3)</f>
        <v>Non-Rainy</v>
      </c>
      <c r="AC1023">
        <f>IF(AB1023='Info Sheet'!$J$3,'Info Sheet'!$M$3,'Info Sheet'!$M$2)</f>
        <v>1</v>
      </c>
      <c r="AD1023">
        <f>ROUNDDOWN(IF((AA1023*AC1023)&gt;'Info Sheet'!$B$21,'Info Sheet'!$B$21,(AA1023*AC1023)),0)</f>
        <v>188</v>
      </c>
      <c r="AE1023">
        <f t="shared" si="193"/>
        <v>4295.8</v>
      </c>
      <c r="AF1023">
        <f t="shared" si="194"/>
        <v>3335.8</v>
      </c>
      <c r="AK1023" s="44">
        <v>970</v>
      </c>
      <c r="AL1023" s="51">
        <v>0.33933634000000001</v>
      </c>
      <c r="AM1023" s="32">
        <f t="shared" si="199"/>
        <v>159</v>
      </c>
      <c r="AN1023" t="str">
        <f>LOOKUP(AL1023,'Info Sheet'!$L$2:$L$3,'Info Sheet'!$J$2:$J$3)</f>
        <v>Rainy, p</v>
      </c>
      <c r="AO1023">
        <f>IF(AN1023='Info Sheet'!$J$3,'Info Sheet'!$M$3,'Info Sheet'!$M$2)</f>
        <v>0.7</v>
      </c>
      <c r="AP1023">
        <f>ROUNDDOWN(IF((AM1023*AO1023)&gt;'Info Sheet'!$B$21,'Info Sheet'!$B$21,(AM1023*AO1023)),0)</f>
        <v>111</v>
      </c>
      <c r="AQ1023">
        <f t="shared" si="195"/>
        <v>2536.3500000000004</v>
      </c>
      <c r="AR1023">
        <f t="shared" si="196"/>
        <v>1576.3500000000004</v>
      </c>
    </row>
    <row r="1024" spans="1:44">
      <c r="A1024" s="44">
        <v>971</v>
      </c>
      <c r="B1024" s="32">
        <v>0.95728249245782704</v>
      </c>
      <c r="C1024" s="32">
        <f t="shared" si="197"/>
        <v>183</v>
      </c>
      <c r="D1024" t="str">
        <f>LOOKUP(B1024,'Info Sheet'!$L$2:$L$3,'Info Sheet'!$J$2:$J$3)</f>
        <v>Non-Rainy</v>
      </c>
      <c r="E1024">
        <f>IF(D1024='Info Sheet'!$J$3,'Info Sheet'!$M$3,'Info Sheet'!$M$2)</f>
        <v>1</v>
      </c>
      <c r="F1024">
        <f>ROUNDDOWN(IF((C1024*E1024)&gt;'Info Sheet'!$B$21,'Info Sheet'!$B$21,(C1024*E1024)),0)</f>
        <v>183</v>
      </c>
      <c r="G1024">
        <f t="shared" ref="G1024:G1053" si="200">F1024*$J$47</f>
        <v>4181.55</v>
      </c>
      <c r="H1024">
        <f t="shared" si="189"/>
        <v>3221.55</v>
      </c>
      <c r="M1024" s="44">
        <v>971</v>
      </c>
      <c r="N1024" s="32">
        <v>0.73753763990025722</v>
      </c>
      <c r="O1024" s="32">
        <f t="shared" si="190"/>
        <v>181</v>
      </c>
      <c r="P1024" t="str">
        <f>LOOKUP(N1024,'Info Sheet'!$L$2:$L$3,'Info Sheet'!$J$2:$J$3)</f>
        <v>Non-Rainy</v>
      </c>
      <c r="Q1024">
        <f>IF(P1024='Info Sheet'!$J$3,'Info Sheet'!$M$3,'Info Sheet'!$M$2)</f>
        <v>1</v>
      </c>
      <c r="R1024">
        <f>ROUNDDOWN(IF((O1024*Q1024)&gt;'Info Sheet'!$B$21,'Info Sheet'!$B$21,(O1024*Q1024)),0)</f>
        <v>181</v>
      </c>
      <c r="S1024">
        <f t="shared" si="191"/>
        <v>4135.8500000000004</v>
      </c>
      <c r="T1024">
        <f t="shared" si="192"/>
        <v>3175.8500000000004</v>
      </c>
      <c r="Y1024" s="44">
        <v>971</v>
      </c>
      <c r="Z1024" s="32">
        <v>0.45067097287209124</v>
      </c>
      <c r="AA1024" s="32">
        <f t="shared" si="198"/>
        <v>184</v>
      </c>
      <c r="AB1024" t="str">
        <f>LOOKUP(Z1024,'Info Sheet'!$L$2:$L$3,'Info Sheet'!$J$2:$J$3)</f>
        <v>Non-Rainy</v>
      </c>
      <c r="AC1024">
        <f>IF(AB1024='Info Sheet'!$J$3,'Info Sheet'!$M$3,'Info Sheet'!$M$2)</f>
        <v>1</v>
      </c>
      <c r="AD1024">
        <f>ROUNDDOWN(IF((AA1024*AC1024)&gt;'Info Sheet'!$B$21,'Info Sheet'!$B$21,(AA1024*AC1024)),0)</f>
        <v>184</v>
      </c>
      <c r="AE1024">
        <f t="shared" si="193"/>
        <v>4204.4000000000005</v>
      </c>
      <c r="AF1024">
        <f t="shared" si="194"/>
        <v>3244.4000000000005</v>
      </c>
      <c r="AK1024" s="44">
        <v>971</v>
      </c>
      <c r="AL1024" s="51">
        <v>0.42278341000000003</v>
      </c>
      <c r="AM1024" s="32">
        <f t="shared" si="199"/>
        <v>163</v>
      </c>
      <c r="AN1024" t="str">
        <f>LOOKUP(AL1024,'Info Sheet'!$L$2:$L$3,'Info Sheet'!$J$2:$J$3)</f>
        <v>Non-Rainy</v>
      </c>
      <c r="AO1024">
        <f>IF(AN1024='Info Sheet'!$J$3,'Info Sheet'!$M$3,'Info Sheet'!$M$2)</f>
        <v>1</v>
      </c>
      <c r="AP1024">
        <f>ROUNDDOWN(IF((AM1024*AO1024)&gt;'Info Sheet'!$B$21,'Info Sheet'!$B$21,(AM1024*AO1024)),0)</f>
        <v>163</v>
      </c>
      <c r="AQ1024">
        <f t="shared" si="195"/>
        <v>3724.55</v>
      </c>
      <c r="AR1024">
        <f t="shared" si="196"/>
        <v>2764.55</v>
      </c>
    </row>
    <row r="1025" spans="1:44">
      <c r="A1025" s="44">
        <v>972</v>
      </c>
      <c r="B1025" s="32">
        <v>0.37614526666446524</v>
      </c>
      <c r="C1025" s="32">
        <f t="shared" si="197"/>
        <v>150</v>
      </c>
      <c r="D1025" t="str">
        <f>LOOKUP(B1025,'Info Sheet'!$L$2:$L$3,'Info Sheet'!$J$2:$J$3)</f>
        <v>Rainy, p</v>
      </c>
      <c r="E1025">
        <f>IF(D1025='Info Sheet'!$J$3,'Info Sheet'!$M$3,'Info Sheet'!$M$2)</f>
        <v>0.7</v>
      </c>
      <c r="F1025">
        <f>ROUNDDOWN(IF((C1025*E1025)&gt;'Info Sheet'!$B$21,'Info Sheet'!$B$21,(C1025*E1025)),0)</f>
        <v>105</v>
      </c>
      <c r="G1025">
        <f t="shared" si="200"/>
        <v>2399.25</v>
      </c>
      <c r="H1025">
        <f t="shared" si="189"/>
        <v>1439.25</v>
      </c>
      <c r="M1025" s="44">
        <v>972</v>
      </c>
      <c r="N1025" s="32">
        <v>0.46659449308577261</v>
      </c>
      <c r="O1025" s="32">
        <f t="shared" si="190"/>
        <v>169</v>
      </c>
      <c r="P1025" t="str">
        <f>LOOKUP(N1025,'Info Sheet'!$L$2:$L$3,'Info Sheet'!$J$2:$J$3)</f>
        <v>Non-Rainy</v>
      </c>
      <c r="Q1025">
        <f>IF(P1025='Info Sheet'!$J$3,'Info Sheet'!$M$3,'Info Sheet'!$M$2)</f>
        <v>1</v>
      </c>
      <c r="R1025">
        <f>ROUNDDOWN(IF((O1025*Q1025)&gt;'Info Sheet'!$B$21,'Info Sheet'!$B$21,(O1025*Q1025)),0)</f>
        <v>169</v>
      </c>
      <c r="S1025">
        <f t="shared" si="191"/>
        <v>3861.65</v>
      </c>
      <c r="T1025">
        <f t="shared" si="192"/>
        <v>2901.65</v>
      </c>
      <c r="Y1025" s="44">
        <v>972</v>
      </c>
      <c r="Z1025" s="32">
        <v>0.87154896657510894</v>
      </c>
      <c r="AA1025" s="32">
        <f t="shared" si="198"/>
        <v>206</v>
      </c>
      <c r="AB1025" t="str">
        <f>LOOKUP(Z1025,'Info Sheet'!$L$2:$L$3,'Info Sheet'!$J$2:$J$3)</f>
        <v>Non-Rainy</v>
      </c>
      <c r="AC1025">
        <f>IF(AB1025='Info Sheet'!$J$3,'Info Sheet'!$M$3,'Info Sheet'!$M$2)</f>
        <v>1</v>
      </c>
      <c r="AD1025">
        <f>ROUNDDOWN(IF((AA1025*AC1025)&gt;'Info Sheet'!$B$21,'Info Sheet'!$B$21,(AA1025*AC1025)),0)</f>
        <v>188</v>
      </c>
      <c r="AE1025">
        <f t="shared" si="193"/>
        <v>4295.8</v>
      </c>
      <c r="AF1025">
        <f t="shared" si="194"/>
        <v>3335.8</v>
      </c>
      <c r="AK1025" s="44">
        <v>972</v>
      </c>
      <c r="AL1025" s="51">
        <v>0.28620054</v>
      </c>
      <c r="AM1025" s="32">
        <f t="shared" si="199"/>
        <v>157</v>
      </c>
      <c r="AN1025" t="str">
        <f>LOOKUP(AL1025,'Info Sheet'!$L$2:$L$3,'Info Sheet'!$J$2:$J$3)</f>
        <v>Rainy, p</v>
      </c>
      <c r="AO1025">
        <f>IF(AN1025='Info Sheet'!$J$3,'Info Sheet'!$M$3,'Info Sheet'!$M$2)</f>
        <v>0.7</v>
      </c>
      <c r="AP1025">
        <f>ROUNDDOWN(IF((AM1025*AO1025)&gt;'Info Sheet'!$B$21,'Info Sheet'!$B$21,(AM1025*AO1025)),0)</f>
        <v>109</v>
      </c>
      <c r="AQ1025">
        <f t="shared" si="195"/>
        <v>2490.65</v>
      </c>
      <c r="AR1025">
        <f t="shared" si="196"/>
        <v>1530.65</v>
      </c>
    </row>
    <row r="1026" spans="1:44">
      <c r="A1026" s="44">
        <v>973</v>
      </c>
      <c r="B1026" s="32">
        <v>0.54276776472481636</v>
      </c>
      <c r="C1026" s="32">
        <f t="shared" si="197"/>
        <v>157</v>
      </c>
      <c r="D1026" t="str">
        <f>LOOKUP(B1026,'Info Sheet'!$L$2:$L$3,'Info Sheet'!$J$2:$J$3)</f>
        <v>Non-Rainy</v>
      </c>
      <c r="E1026">
        <f>IF(D1026='Info Sheet'!$J$3,'Info Sheet'!$M$3,'Info Sheet'!$M$2)</f>
        <v>1</v>
      </c>
      <c r="F1026">
        <f>ROUNDDOWN(IF((C1026*E1026)&gt;'Info Sheet'!$B$21,'Info Sheet'!$B$21,(C1026*E1026)),0)</f>
        <v>157</v>
      </c>
      <c r="G1026">
        <f t="shared" si="200"/>
        <v>3587.4500000000003</v>
      </c>
      <c r="H1026">
        <f t="shared" si="189"/>
        <v>2627.4500000000003</v>
      </c>
      <c r="M1026" s="44">
        <v>973</v>
      </c>
      <c r="N1026" s="32">
        <v>7.8249815258406796E-2</v>
      </c>
      <c r="O1026" s="32">
        <f t="shared" si="190"/>
        <v>147</v>
      </c>
      <c r="P1026" t="str">
        <f>LOOKUP(N1026,'Info Sheet'!$L$2:$L$3,'Info Sheet'!$J$2:$J$3)</f>
        <v>Rainy, p</v>
      </c>
      <c r="Q1026">
        <f>IF(P1026='Info Sheet'!$J$3,'Info Sheet'!$M$3,'Info Sheet'!$M$2)</f>
        <v>0.7</v>
      </c>
      <c r="R1026">
        <f>ROUNDDOWN(IF((O1026*Q1026)&gt;'Info Sheet'!$B$21,'Info Sheet'!$B$21,(O1026*Q1026)),0)</f>
        <v>102</v>
      </c>
      <c r="S1026">
        <f t="shared" si="191"/>
        <v>2330.7000000000003</v>
      </c>
      <c r="T1026">
        <f t="shared" si="192"/>
        <v>1370.7000000000003</v>
      </c>
      <c r="Y1026" s="44">
        <v>973</v>
      </c>
      <c r="Z1026" s="32">
        <v>0.29051243364761625</v>
      </c>
      <c r="AA1026" s="32">
        <f t="shared" si="198"/>
        <v>176</v>
      </c>
      <c r="AB1026" t="str">
        <f>LOOKUP(Z1026,'Info Sheet'!$L$2:$L$3,'Info Sheet'!$J$2:$J$3)</f>
        <v>Rainy, p</v>
      </c>
      <c r="AC1026">
        <f>IF(AB1026='Info Sheet'!$J$3,'Info Sheet'!$M$3,'Info Sheet'!$M$2)</f>
        <v>0.7</v>
      </c>
      <c r="AD1026">
        <f>ROUNDDOWN(IF((AA1026*AC1026)&gt;'Info Sheet'!$B$21,'Info Sheet'!$B$21,(AA1026*AC1026)),0)</f>
        <v>123</v>
      </c>
      <c r="AE1026">
        <f t="shared" si="193"/>
        <v>2810.55</v>
      </c>
      <c r="AF1026">
        <f t="shared" si="194"/>
        <v>1850.5500000000002</v>
      </c>
      <c r="AK1026" s="44">
        <v>973</v>
      </c>
      <c r="AL1026" s="51">
        <v>0.20122249</v>
      </c>
      <c r="AM1026" s="32">
        <f t="shared" si="199"/>
        <v>152</v>
      </c>
      <c r="AN1026" t="str">
        <f>LOOKUP(AL1026,'Info Sheet'!$L$2:$L$3,'Info Sheet'!$J$2:$J$3)</f>
        <v>Rainy, p</v>
      </c>
      <c r="AO1026">
        <f>IF(AN1026='Info Sheet'!$J$3,'Info Sheet'!$M$3,'Info Sheet'!$M$2)</f>
        <v>0.7</v>
      </c>
      <c r="AP1026">
        <f>ROUNDDOWN(IF((AM1026*AO1026)&gt;'Info Sheet'!$B$21,'Info Sheet'!$B$21,(AM1026*AO1026)),0)</f>
        <v>106</v>
      </c>
      <c r="AQ1026">
        <f t="shared" si="195"/>
        <v>2422.1000000000004</v>
      </c>
      <c r="AR1026">
        <f t="shared" si="196"/>
        <v>1462.1000000000004</v>
      </c>
    </row>
    <row r="1027" spans="1:44">
      <c r="A1027" s="44">
        <v>974</v>
      </c>
      <c r="B1027" s="32">
        <v>0.48760735858457371</v>
      </c>
      <c r="C1027" s="32">
        <f t="shared" si="197"/>
        <v>155</v>
      </c>
      <c r="D1027" t="str">
        <f>LOOKUP(B1027,'Info Sheet'!$L$2:$L$3,'Info Sheet'!$J$2:$J$3)</f>
        <v>Non-Rainy</v>
      </c>
      <c r="E1027">
        <f>IF(D1027='Info Sheet'!$J$3,'Info Sheet'!$M$3,'Info Sheet'!$M$2)</f>
        <v>1</v>
      </c>
      <c r="F1027">
        <f>ROUNDDOWN(IF((C1027*E1027)&gt;'Info Sheet'!$B$21,'Info Sheet'!$B$21,(C1027*E1027)),0)</f>
        <v>155</v>
      </c>
      <c r="G1027">
        <f t="shared" si="200"/>
        <v>3541.75</v>
      </c>
      <c r="H1027">
        <f t="shared" si="189"/>
        <v>2581.75</v>
      </c>
      <c r="M1027" s="44">
        <v>974</v>
      </c>
      <c r="N1027" s="32">
        <v>0.13055300796663816</v>
      </c>
      <c r="O1027" s="32">
        <f t="shared" si="190"/>
        <v>152</v>
      </c>
      <c r="P1027" t="str">
        <f>LOOKUP(N1027,'Info Sheet'!$L$2:$L$3,'Info Sheet'!$J$2:$J$3)</f>
        <v>Rainy, p</v>
      </c>
      <c r="Q1027">
        <f>IF(P1027='Info Sheet'!$J$3,'Info Sheet'!$M$3,'Info Sheet'!$M$2)</f>
        <v>0.7</v>
      </c>
      <c r="R1027">
        <f>ROUNDDOWN(IF((O1027*Q1027)&gt;'Info Sheet'!$B$21,'Info Sheet'!$B$21,(O1027*Q1027)),0)</f>
        <v>106</v>
      </c>
      <c r="S1027">
        <f t="shared" si="191"/>
        <v>2422.1000000000004</v>
      </c>
      <c r="T1027">
        <f t="shared" si="192"/>
        <v>1462.1000000000004</v>
      </c>
      <c r="Y1027" s="44">
        <v>974</v>
      </c>
      <c r="Z1027" s="32">
        <v>0.62652376013340938</v>
      </c>
      <c r="AA1027" s="32">
        <f t="shared" si="198"/>
        <v>192</v>
      </c>
      <c r="AB1027" t="str">
        <f>LOOKUP(Z1027,'Info Sheet'!$L$2:$L$3,'Info Sheet'!$J$2:$J$3)</f>
        <v>Non-Rainy</v>
      </c>
      <c r="AC1027">
        <f>IF(AB1027='Info Sheet'!$J$3,'Info Sheet'!$M$3,'Info Sheet'!$M$2)</f>
        <v>1</v>
      </c>
      <c r="AD1027">
        <f>ROUNDDOWN(IF((AA1027*AC1027)&gt;'Info Sheet'!$B$21,'Info Sheet'!$B$21,(AA1027*AC1027)),0)</f>
        <v>188</v>
      </c>
      <c r="AE1027">
        <f t="shared" si="193"/>
        <v>4295.8</v>
      </c>
      <c r="AF1027">
        <f t="shared" si="194"/>
        <v>3335.8</v>
      </c>
      <c r="AK1027" s="44">
        <v>974</v>
      </c>
      <c r="AL1027" s="51">
        <v>0.56431224999999996</v>
      </c>
      <c r="AM1027" s="32">
        <f t="shared" si="199"/>
        <v>169</v>
      </c>
      <c r="AN1027" t="str">
        <f>LOOKUP(AL1027,'Info Sheet'!$L$2:$L$3,'Info Sheet'!$J$2:$J$3)</f>
        <v>Non-Rainy</v>
      </c>
      <c r="AO1027">
        <f>IF(AN1027='Info Sheet'!$J$3,'Info Sheet'!$M$3,'Info Sheet'!$M$2)</f>
        <v>1</v>
      </c>
      <c r="AP1027">
        <f>ROUNDDOWN(IF((AM1027*AO1027)&gt;'Info Sheet'!$B$21,'Info Sheet'!$B$21,(AM1027*AO1027)),0)</f>
        <v>169</v>
      </c>
      <c r="AQ1027">
        <f t="shared" si="195"/>
        <v>3861.65</v>
      </c>
      <c r="AR1027">
        <f t="shared" si="196"/>
        <v>2901.65</v>
      </c>
    </row>
    <row r="1028" spans="1:44">
      <c r="A1028" s="44">
        <v>975</v>
      </c>
      <c r="B1028" s="32">
        <v>0.95614165981346466</v>
      </c>
      <c r="C1028" s="32">
        <f t="shared" si="197"/>
        <v>183</v>
      </c>
      <c r="D1028" t="str">
        <f>LOOKUP(B1028,'Info Sheet'!$L$2:$L$3,'Info Sheet'!$J$2:$J$3)</f>
        <v>Non-Rainy</v>
      </c>
      <c r="E1028">
        <f>IF(D1028='Info Sheet'!$J$3,'Info Sheet'!$M$3,'Info Sheet'!$M$2)</f>
        <v>1</v>
      </c>
      <c r="F1028">
        <f>ROUNDDOWN(IF((C1028*E1028)&gt;'Info Sheet'!$B$21,'Info Sheet'!$B$21,(C1028*E1028)),0)</f>
        <v>183</v>
      </c>
      <c r="G1028">
        <f t="shared" si="200"/>
        <v>4181.55</v>
      </c>
      <c r="H1028">
        <f t="shared" si="189"/>
        <v>3221.55</v>
      </c>
      <c r="M1028" s="44">
        <v>975</v>
      </c>
      <c r="N1028" s="32">
        <v>0.59353418497907917</v>
      </c>
      <c r="O1028" s="32">
        <f t="shared" si="190"/>
        <v>175</v>
      </c>
      <c r="P1028" t="str">
        <f>LOOKUP(N1028,'Info Sheet'!$L$2:$L$3,'Info Sheet'!$J$2:$J$3)</f>
        <v>Non-Rainy</v>
      </c>
      <c r="Q1028">
        <f>IF(P1028='Info Sheet'!$J$3,'Info Sheet'!$M$3,'Info Sheet'!$M$2)</f>
        <v>1</v>
      </c>
      <c r="R1028">
        <f>ROUNDDOWN(IF((O1028*Q1028)&gt;'Info Sheet'!$B$21,'Info Sheet'!$B$21,(O1028*Q1028)),0)</f>
        <v>175</v>
      </c>
      <c r="S1028">
        <f t="shared" si="191"/>
        <v>3998.7500000000005</v>
      </c>
      <c r="T1028">
        <f t="shared" si="192"/>
        <v>3038.7500000000005</v>
      </c>
      <c r="Y1028" s="44">
        <v>975</v>
      </c>
      <c r="Z1028" s="32">
        <v>0.96921223560317749</v>
      </c>
      <c r="AA1028" s="32">
        <f t="shared" si="198"/>
        <v>219</v>
      </c>
      <c r="AB1028" t="str">
        <f>LOOKUP(Z1028,'Info Sheet'!$L$2:$L$3,'Info Sheet'!$J$2:$J$3)</f>
        <v>Non-Rainy</v>
      </c>
      <c r="AC1028">
        <f>IF(AB1028='Info Sheet'!$J$3,'Info Sheet'!$M$3,'Info Sheet'!$M$2)</f>
        <v>1</v>
      </c>
      <c r="AD1028">
        <f>ROUNDDOWN(IF((AA1028*AC1028)&gt;'Info Sheet'!$B$21,'Info Sheet'!$B$21,(AA1028*AC1028)),0)</f>
        <v>188</v>
      </c>
      <c r="AE1028">
        <f t="shared" si="193"/>
        <v>4295.8</v>
      </c>
      <c r="AF1028">
        <f t="shared" si="194"/>
        <v>3335.8</v>
      </c>
      <c r="AK1028" s="44">
        <v>975</v>
      </c>
      <c r="AL1028" s="51">
        <v>0.75798975000000002</v>
      </c>
      <c r="AM1028" s="32">
        <f t="shared" si="199"/>
        <v>177</v>
      </c>
      <c r="AN1028" t="str">
        <f>LOOKUP(AL1028,'Info Sheet'!$L$2:$L$3,'Info Sheet'!$J$2:$J$3)</f>
        <v>Non-Rainy</v>
      </c>
      <c r="AO1028">
        <f>IF(AN1028='Info Sheet'!$J$3,'Info Sheet'!$M$3,'Info Sheet'!$M$2)</f>
        <v>1</v>
      </c>
      <c r="AP1028">
        <f>ROUNDDOWN(IF((AM1028*AO1028)&gt;'Info Sheet'!$B$21,'Info Sheet'!$B$21,(AM1028*AO1028)),0)</f>
        <v>177</v>
      </c>
      <c r="AQ1028">
        <f t="shared" si="195"/>
        <v>4044.4500000000003</v>
      </c>
      <c r="AR1028">
        <f t="shared" si="196"/>
        <v>3084.4500000000003</v>
      </c>
    </row>
    <row r="1029" spans="1:44">
      <c r="A1029" s="44">
        <v>976</v>
      </c>
      <c r="B1029" s="32">
        <v>0.55510668588412959</v>
      </c>
      <c r="C1029" s="32">
        <f t="shared" si="197"/>
        <v>158</v>
      </c>
      <c r="D1029" t="str">
        <f>LOOKUP(B1029,'Info Sheet'!$L$2:$L$3,'Info Sheet'!$J$2:$J$3)</f>
        <v>Non-Rainy</v>
      </c>
      <c r="E1029">
        <f>IF(D1029='Info Sheet'!$J$3,'Info Sheet'!$M$3,'Info Sheet'!$M$2)</f>
        <v>1</v>
      </c>
      <c r="F1029">
        <f>ROUNDDOWN(IF((C1029*E1029)&gt;'Info Sheet'!$B$21,'Info Sheet'!$B$21,(C1029*E1029)),0)</f>
        <v>158</v>
      </c>
      <c r="G1029">
        <f t="shared" si="200"/>
        <v>3610.3</v>
      </c>
      <c r="H1029">
        <f t="shared" si="189"/>
        <v>2650.3</v>
      </c>
      <c r="M1029" s="44">
        <v>976</v>
      </c>
      <c r="N1029" s="32">
        <v>0.54267228494264064</v>
      </c>
      <c r="O1029" s="32">
        <f t="shared" si="190"/>
        <v>172</v>
      </c>
      <c r="P1029" t="str">
        <f>LOOKUP(N1029,'Info Sheet'!$L$2:$L$3,'Info Sheet'!$J$2:$J$3)</f>
        <v>Non-Rainy</v>
      </c>
      <c r="Q1029">
        <f>IF(P1029='Info Sheet'!$J$3,'Info Sheet'!$M$3,'Info Sheet'!$M$2)</f>
        <v>1</v>
      </c>
      <c r="R1029">
        <f>ROUNDDOWN(IF((O1029*Q1029)&gt;'Info Sheet'!$B$21,'Info Sheet'!$B$21,(O1029*Q1029)),0)</f>
        <v>172</v>
      </c>
      <c r="S1029">
        <f t="shared" si="191"/>
        <v>3930.2000000000003</v>
      </c>
      <c r="T1029">
        <f t="shared" si="192"/>
        <v>2970.2000000000003</v>
      </c>
      <c r="Y1029" s="44">
        <v>976</v>
      </c>
      <c r="Z1029" s="32">
        <v>0.77105780031628035</v>
      </c>
      <c r="AA1029" s="32">
        <f t="shared" si="198"/>
        <v>199</v>
      </c>
      <c r="AB1029" t="str">
        <f>LOOKUP(Z1029,'Info Sheet'!$L$2:$L$3,'Info Sheet'!$J$2:$J$3)</f>
        <v>Non-Rainy</v>
      </c>
      <c r="AC1029">
        <f>IF(AB1029='Info Sheet'!$J$3,'Info Sheet'!$M$3,'Info Sheet'!$M$2)</f>
        <v>1</v>
      </c>
      <c r="AD1029">
        <f>ROUNDDOWN(IF((AA1029*AC1029)&gt;'Info Sheet'!$B$21,'Info Sheet'!$B$21,(AA1029*AC1029)),0)</f>
        <v>188</v>
      </c>
      <c r="AE1029">
        <f t="shared" si="193"/>
        <v>4295.8</v>
      </c>
      <c r="AF1029">
        <f t="shared" si="194"/>
        <v>3335.8</v>
      </c>
      <c r="AK1029" s="44">
        <v>976</v>
      </c>
      <c r="AL1029" s="51">
        <v>0.37745054</v>
      </c>
      <c r="AM1029" s="32">
        <f t="shared" si="199"/>
        <v>161</v>
      </c>
      <c r="AN1029" t="str">
        <f>LOOKUP(AL1029,'Info Sheet'!$L$2:$L$3,'Info Sheet'!$J$2:$J$3)</f>
        <v>Rainy, p</v>
      </c>
      <c r="AO1029">
        <f>IF(AN1029='Info Sheet'!$J$3,'Info Sheet'!$M$3,'Info Sheet'!$M$2)</f>
        <v>0.7</v>
      </c>
      <c r="AP1029">
        <f>ROUNDDOWN(IF((AM1029*AO1029)&gt;'Info Sheet'!$B$21,'Info Sheet'!$B$21,(AM1029*AO1029)),0)</f>
        <v>112</v>
      </c>
      <c r="AQ1029">
        <f t="shared" si="195"/>
        <v>2559.2000000000003</v>
      </c>
      <c r="AR1029">
        <f t="shared" si="196"/>
        <v>1599.2000000000003</v>
      </c>
    </row>
    <row r="1030" spans="1:44">
      <c r="A1030" s="44">
        <v>977</v>
      </c>
      <c r="B1030" s="32">
        <v>0.58480947818583418</v>
      </c>
      <c r="C1030" s="32">
        <f t="shared" si="197"/>
        <v>159</v>
      </c>
      <c r="D1030" t="str">
        <f>LOOKUP(B1030,'Info Sheet'!$L$2:$L$3,'Info Sheet'!$J$2:$J$3)</f>
        <v>Non-Rainy</v>
      </c>
      <c r="E1030">
        <f>IF(D1030='Info Sheet'!$J$3,'Info Sheet'!$M$3,'Info Sheet'!$M$2)</f>
        <v>1</v>
      </c>
      <c r="F1030">
        <f>ROUNDDOWN(IF((C1030*E1030)&gt;'Info Sheet'!$B$21,'Info Sheet'!$B$21,(C1030*E1030)),0)</f>
        <v>159</v>
      </c>
      <c r="G1030">
        <f t="shared" si="200"/>
        <v>3633.15</v>
      </c>
      <c r="H1030">
        <f t="shared" si="189"/>
        <v>2673.15</v>
      </c>
      <c r="M1030" s="44">
        <v>977</v>
      </c>
      <c r="N1030" s="32">
        <v>0.18483135849170373</v>
      </c>
      <c r="O1030" s="32">
        <f t="shared" si="190"/>
        <v>156</v>
      </c>
      <c r="P1030" t="str">
        <f>LOOKUP(N1030,'Info Sheet'!$L$2:$L$3,'Info Sheet'!$J$2:$J$3)</f>
        <v>Rainy, p</v>
      </c>
      <c r="Q1030">
        <f>IF(P1030='Info Sheet'!$J$3,'Info Sheet'!$M$3,'Info Sheet'!$M$2)</f>
        <v>0.7</v>
      </c>
      <c r="R1030">
        <f>ROUNDDOWN(IF((O1030*Q1030)&gt;'Info Sheet'!$B$21,'Info Sheet'!$B$21,(O1030*Q1030)),0)</f>
        <v>109</v>
      </c>
      <c r="S1030">
        <f t="shared" si="191"/>
        <v>2490.65</v>
      </c>
      <c r="T1030">
        <f t="shared" si="192"/>
        <v>1530.65</v>
      </c>
      <c r="Y1030" s="44">
        <v>977</v>
      </c>
      <c r="Z1030" s="32">
        <v>0.24821354274368035</v>
      </c>
      <c r="AA1030" s="32">
        <f t="shared" si="198"/>
        <v>174</v>
      </c>
      <c r="AB1030" t="str">
        <f>LOOKUP(Z1030,'Info Sheet'!$L$2:$L$3,'Info Sheet'!$J$2:$J$3)</f>
        <v>Rainy, p</v>
      </c>
      <c r="AC1030">
        <f>IF(AB1030='Info Sheet'!$J$3,'Info Sheet'!$M$3,'Info Sheet'!$M$2)</f>
        <v>0.7</v>
      </c>
      <c r="AD1030">
        <f>ROUNDDOWN(IF((AA1030*AC1030)&gt;'Info Sheet'!$B$21,'Info Sheet'!$B$21,(AA1030*AC1030)),0)</f>
        <v>121</v>
      </c>
      <c r="AE1030">
        <f t="shared" si="193"/>
        <v>2764.8500000000004</v>
      </c>
      <c r="AF1030">
        <f t="shared" si="194"/>
        <v>1804.8500000000004</v>
      </c>
      <c r="AK1030" s="44">
        <v>977</v>
      </c>
      <c r="AL1030" s="51">
        <v>0.77832869000000005</v>
      </c>
      <c r="AM1030" s="32">
        <f t="shared" si="199"/>
        <v>179</v>
      </c>
      <c r="AN1030" t="str">
        <f>LOOKUP(AL1030,'Info Sheet'!$L$2:$L$3,'Info Sheet'!$J$2:$J$3)</f>
        <v>Non-Rainy</v>
      </c>
      <c r="AO1030">
        <f>IF(AN1030='Info Sheet'!$J$3,'Info Sheet'!$M$3,'Info Sheet'!$M$2)</f>
        <v>1</v>
      </c>
      <c r="AP1030">
        <f>ROUNDDOWN(IF((AM1030*AO1030)&gt;'Info Sheet'!$B$21,'Info Sheet'!$B$21,(AM1030*AO1030)),0)</f>
        <v>179</v>
      </c>
      <c r="AQ1030">
        <f t="shared" si="195"/>
        <v>4090.15</v>
      </c>
      <c r="AR1030">
        <f t="shared" si="196"/>
        <v>3130.15</v>
      </c>
    </row>
    <row r="1031" spans="1:44">
      <c r="A1031" s="44">
        <v>978</v>
      </c>
      <c r="B1031" s="32">
        <v>0.37284894945626823</v>
      </c>
      <c r="C1031" s="32">
        <f t="shared" si="197"/>
        <v>150</v>
      </c>
      <c r="D1031" t="str">
        <f>LOOKUP(B1031,'Info Sheet'!$L$2:$L$3,'Info Sheet'!$J$2:$J$3)</f>
        <v>Rainy, p</v>
      </c>
      <c r="E1031">
        <f>IF(D1031='Info Sheet'!$J$3,'Info Sheet'!$M$3,'Info Sheet'!$M$2)</f>
        <v>0.7</v>
      </c>
      <c r="F1031">
        <f>ROUNDDOWN(IF((C1031*E1031)&gt;'Info Sheet'!$B$21,'Info Sheet'!$B$21,(C1031*E1031)),0)</f>
        <v>105</v>
      </c>
      <c r="G1031">
        <f t="shared" si="200"/>
        <v>2399.25</v>
      </c>
      <c r="H1031">
        <f t="shared" si="189"/>
        <v>1439.25</v>
      </c>
      <c r="M1031" s="44">
        <v>978</v>
      </c>
      <c r="N1031" s="32">
        <v>0.77792915818545805</v>
      </c>
      <c r="O1031" s="32">
        <f t="shared" si="190"/>
        <v>183</v>
      </c>
      <c r="P1031" t="str">
        <f>LOOKUP(N1031,'Info Sheet'!$L$2:$L$3,'Info Sheet'!$J$2:$J$3)</f>
        <v>Non-Rainy</v>
      </c>
      <c r="Q1031">
        <f>IF(P1031='Info Sheet'!$J$3,'Info Sheet'!$M$3,'Info Sheet'!$M$2)</f>
        <v>1</v>
      </c>
      <c r="R1031">
        <f>ROUNDDOWN(IF((O1031*Q1031)&gt;'Info Sheet'!$B$21,'Info Sheet'!$B$21,(O1031*Q1031)),0)</f>
        <v>183</v>
      </c>
      <c r="S1031">
        <f t="shared" si="191"/>
        <v>4181.55</v>
      </c>
      <c r="T1031">
        <f t="shared" si="192"/>
        <v>3221.55</v>
      </c>
      <c r="Y1031" s="44">
        <v>978</v>
      </c>
      <c r="Z1031" s="32">
        <v>0.7837186234606407</v>
      </c>
      <c r="AA1031" s="32">
        <f t="shared" si="198"/>
        <v>200</v>
      </c>
      <c r="AB1031" t="str">
        <f>LOOKUP(Z1031,'Info Sheet'!$L$2:$L$3,'Info Sheet'!$J$2:$J$3)</f>
        <v>Non-Rainy</v>
      </c>
      <c r="AC1031">
        <f>IF(AB1031='Info Sheet'!$J$3,'Info Sheet'!$M$3,'Info Sheet'!$M$2)</f>
        <v>1</v>
      </c>
      <c r="AD1031">
        <f>ROUNDDOWN(IF((AA1031*AC1031)&gt;'Info Sheet'!$B$21,'Info Sheet'!$B$21,(AA1031*AC1031)),0)</f>
        <v>188</v>
      </c>
      <c r="AE1031">
        <f t="shared" si="193"/>
        <v>4295.8</v>
      </c>
      <c r="AF1031">
        <f t="shared" si="194"/>
        <v>3335.8</v>
      </c>
      <c r="AK1031" s="44">
        <v>978</v>
      </c>
      <c r="AL1031" s="51">
        <v>0.48852203999999999</v>
      </c>
      <c r="AM1031" s="32">
        <f t="shared" si="199"/>
        <v>165</v>
      </c>
      <c r="AN1031" t="str">
        <f>LOOKUP(AL1031,'Info Sheet'!$L$2:$L$3,'Info Sheet'!$J$2:$J$3)</f>
        <v>Non-Rainy</v>
      </c>
      <c r="AO1031">
        <f>IF(AN1031='Info Sheet'!$J$3,'Info Sheet'!$M$3,'Info Sheet'!$M$2)</f>
        <v>1</v>
      </c>
      <c r="AP1031">
        <f>ROUNDDOWN(IF((AM1031*AO1031)&gt;'Info Sheet'!$B$21,'Info Sheet'!$B$21,(AM1031*AO1031)),0)</f>
        <v>165</v>
      </c>
      <c r="AQ1031">
        <f t="shared" si="195"/>
        <v>3770.2500000000005</v>
      </c>
      <c r="AR1031">
        <f t="shared" si="196"/>
        <v>2810.2500000000005</v>
      </c>
    </row>
    <row r="1032" spans="1:44">
      <c r="A1032" s="44">
        <v>979</v>
      </c>
      <c r="B1032" s="32">
        <v>0.91094937578300117</v>
      </c>
      <c r="C1032" s="32">
        <f t="shared" si="197"/>
        <v>177</v>
      </c>
      <c r="D1032" t="str">
        <f>LOOKUP(B1032,'Info Sheet'!$L$2:$L$3,'Info Sheet'!$J$2:$J$3)</f>
        <v>Non-Rainy</v>
      </c>
      <c r="E1032">
        <f>IF(D1032='Info Sheet'!$J$3,'Info Sheet'!$M$3,'Info Sheet'!$M$2)</f>
        <v>1</v>
      </c>
      <c r="F1032">
        <f>ROUNDDOWN(IF((C1032*E1032)&gt;'Info Sheet'!$B$21,'Info Sheet'!$B$21,(C1032*E1032)),0)</f>
        <v>177</v>
      </c>
      <c r="G1032">
        <f t="shared" si="200"/>
        <v>4044.4500000000003</v>
      </c>
      <c r="H1032">
        <f t="shared" si="189"/>
        <v>3084.4500000000003</v>
      </c>
      <c r="M1032" s="44">
        <v>979</v>
      </c>
      <c r="N1032" s="32">
        <v>0.68099226964930837</v>
      </c>
      <c r="O1032" s="32">
        <f t="shared" si="190"/>
        <v>179</v>
      </c>
      <c r="P1032" t="str">
        <f>LOOKUP(N1032,'Info Sheet'!$L$2:$L$3,'Info Sheet'!$J$2:$J$3)</f>
        <v>Non-Rainy</v>
      </c>
      <c r="Q1032">
        <f>IF(P1032='Info Sheet'!$J$3,'Info Sheet'!$M$3,'Info Sheet'!$M$2)</f>
        <v>1</v>
      </c>
      <c r="R1032">
        <f>ROUNDDOWN(IF((O1032*Q1032)&gt;'Info Sheet'!$B$21,'Info Sheet'!$B$21,(O1032*Q1032)),0)</f>
        <v>179</v>
      </c>
      <c r="S1032">
        <f t="shared" si="191"/>
        <v>4090.15</v>
      </c>
      <c r="T1032">
        <f t="shared" si="192"/>
        <v>3130.15</v>
      </c>
      <c r="Y1032" s="44">
        <v>979</v>
      </c>
      <c r="Z1032" s="32">
        <v>0.24968880457035425</v>
      </c>
      <c r="AA1032" s="32">
        <f t="shared" si="198"/>
        <v>174</v>
      </c>
      <c r="AB1032" t="str">
        <f>LOOKUP(Z1032,'Info Sheet'!$L$2:$L$3,'Info Sheet'!$J$2:$J$3)</f>
        <v>Rainy, p</v>
      </c>
      <c r="AC1032">
        <f>IF(AB1032='Info Sheet'!$J$3,'Info Sheet'!$M$3,'Info Sheet'!$M$2)</f>
        <v>0.7</v>
      </c>
      <c r="AD1032">
        <f>ROUNDDOWN(IF((AA1032*AC1032)&gt;'Info Sheet'!$B$21,'Info Sheet'!$B$21,(AA1032*AC1032)),0)</f>
        <v>121</v>
      </c>
      <c r="AE1032">
        <f t="shared" si="193"/>
        <v>2764.8500000000004</v>
      </c>
      <c r="AF1032">
        <f t="shared" si="194"/>
        <v>1804.8500000000004</v>
      </c>
      <c r="AK1032" s="44">
        <v>979</v>
      </c>
      <c r="AL1032" s="51">
        <v>0.37229589000000002</v>
      </c>
      <c r="AM1032" s="32">
        <f t="shared" si="199"/>
        <v>161</v>
      </c>
      <c r="AN1032" t="str">
        <f>LOOKUP(AL1032,'Info Sheet'!$L$2:$L$3,'Info Sheet'!$J$2:$J$3)</f>
        <v>Rainy, p</v>
      </c>
      <c r="AO1032">
        <f>IF(AN1032='Info Sheet'!$J$3,'Info Sheet'!$M$3,'Info Sheet'!$M$2)</f>
        <v>0.7</v>
      </c>
      <c r="AP1032">
        <f>ROUNDDOWN(IF((AM1032*AO1032)&gt;'Info Sheet'!$B$21,'Info Sheet'!$B$21,(AM1032*AO1032)),0)</f>
        <v>112</v>
      </c>
      <c r="AQ1032">
        <f t="shared" si="195"/>
        <v>2559.2000000000003</v>
      </c>
      <c r="AR1032">
        <f t="shared" si="196"/>
        <v>1599.2000000000003</v>
      </c>
    </row>
    <row r="1033" spans="1:44">
      <c r="A1033" s="44">
        <v>980</v>
      </c>
      <c r="B1033" s="32">
        <v>0.58410457091492951</v>
      </c>
      <c r="C1033" s="32">
        <f t="shared" si="197"/>
        <v>159</v>
      </c>
      <c r="D1033" t="str">
        <f>LOOKUP(B1033,'Info Sheet'!$L$2:$L$3,'Info Sheet'!$J$2:$J$3)</f>
        <v>Non-Rainy</v>
      </c>
      <c r="E1033">
        <f>IF(D1033='Info Sheet'!$J$3,'Info Sheet'!$M$3,'Info Sheet'!$M$2)</f>
        <v>1</v>
      </c>
      <c r="F1033">
        <f>ROUNDDOWN(IF((C1033*E1033)&gt;'Info Sheet'!$B$21,'Info Sheet'!$B$21,(C1033*E1033)),0)</f>
        <v>159</v>
      </c>
      <c r="G1033">
        <f t="shared" si="200"/>
        <v>3633.15</v>
      </c>
      <c r="H1033">
        <f t="shared" si="189"/>
        <v>2673.15</v>
      </c>
      <c r="M1033" s="44">
        <v>980</v>
      </c>
      <c r="N1033" s="32">
        <v>8.7299067585330459E-2</v>
      </c>
      <c r="O1033" s="32">
        <f t="shared" si="190"/>
        <v>148</v>
      </c>
      <c r="P1033" t="str">
        <f>LOOKUP(N1033,'Info Sheet'!$L$2:$L$3,'Info Sheet'!$J$2:$J$3)</f>
        <v>Rainy, p</v>
      </c>
      <c r="Q1033">
        <f>IF(P1033='Info Sheet'!$J$3,'Info Sheet'!$M$3,'Info Sheet'!$M$2)</f>
        <v>0.7</v>
      </c>
      <c r="R1033">
        <f>ROUNDDOWN(IF((O1033*Q1033)&gt;'Info Sheet'!$B$21,'Info Sheet'!$B$21,(O1033*Q1033)),0)</f>
        <v>103</v>
      </c>
      <c r="S1033">
        <f t="shared" si="191"/>
        <v>2353.5500000000002</v>
      </c>
      <c r="T1033">
        <f t="shared" si="192"/>
        <v>1393.5500000000002</v>
      </c>
      <c r="Y1033" s="44">
        <v>980</v>
      </c>
      <c r="Z1033" s="32">
        <v>0.65431570251238746</v>
      </c>
      <c r="AA1033" s="32">
        <f t="shared" si="198"/>
        <v>193</v>
      </c>
      <c r="AB1033" t="str">
        <f>LOOKUP(Z1033,'Info Sheet'!$L$2:$L$3,'Info Sheet'!$J$2:$J$3)</f>
        <v>Non-Rainy</v>
      </c>
      <c r="AC1033">
        <f>IF(AB1033='Info Sheet'!$J$3,'Info Sheet'!$M$3,'Info Sheet'!$M$2)</f>
        <v>1</v>
      </c>
      <c r="AD1033">
        <f>ROUNDDOWN(IF((AA1033*AC1033)&gt;'Info Sheet'!$B$21,'Info Sheet'!$B$21,(AA1033*AC1033)),0)</f>
        <v>188</v>
      </c>
      <c r="AE1033">
        <f t="shared" si="193"/>
        <v>4295.8</v>
      </c>
      <c r="AF1033">
        <f t="shared" si="194"/>
        <v>3335.8</v>
      </c>
      <c r="AK1033" s="44">
        <v>980</v>
      </c>
      <c r="AL1033" s="51">
        <v>0.39992077999999998</v>
      </c>
      <c r="AM1033" s="32">
        <f t="shared" si="199"/>
        <v>162</v>
      </c>
      <c r="AN1033" t="str">
        <f>LOOKUP(AL1033,'Info Sheet'!$L$2:$L$3,'Info Sheet'!$J$2:$J$3)</f>
        <v>Rainy, p</v>
      </c>
      <c r="AO1033">
        <f>IF(AN1033='Info Sheet'!$J$3,'Info Sheet'!$M$3,'Info Sheet'!$M$2)</f>
        <v>0.7</v>
      </c>
      <c r="AP1033">
        <f>ROUNDDOWN(IF((AM1033*AO1033)&gt;'Info Sheet'!$B$21,'Info Sheet'!$B$21,(AM1033*AO1033)),0)</f>
        <v>113</v>
      </c>
      <c r="AQ1033">
        <f t="shared" si="195"/>
        <v>2582.0500000000002</v>
      </c>
      <c r="AR1033">
        <f t="shared" si="196"/>
        <v>1622.0500000000002</v>
      </c>
    </row>
    <row r="1034" spans="1:44">
      <c r="A1034" s="44">
        <v>981</v>
      </c>
      <c r="B1034" s="32">
        <v>0.57165084851770487</v>
      </c>
      <c r="C1034" s="32">
        <f t="shared" si="197"/>
        <v>158</v>
      </c>
      <c r="D1034" t="str">
        <f>LOOKUP(B1034,'Info Sheet'!$L$2:$L$3,'Info Sheet'!$J$2:$J$3)</f>
        <v>Non-Rainy</v>
      </c>
      <c r="E1034">
        <f>IF(D1034='Info Sheet'!$J$3,'Info Sheet'!$M$3,'Info Sheet'!$M$2)</f>
        <v>1</v>
      </c>
      <c r="F1034">
        <f>ROUNDDOWN(IF((C1034*E1034)&gt;'Info Sheet'!$B$21,'Info Sheet'!$B$21,(C1034*E1034)),0)</f>
        <v>158</v>
      </c>
      <c r="G1034">
        <f t="shared" si="200"/>
        <v>3610.3</v>
      </c>
      <c r="H1034">
        <f t="shared" si="189"/>
        <v>2650.3</v>
      </c>
      <c r="M1034" s="44">
        <v>981</v>
      </c>
      <c r="N1034" s="32">
        <v>0.16778866982588014</v>
      </c>
      <c r="O1034" s="32">
        <f t="shared" si="190"/>
        <v>155</v>
      </c>
      <c r="P1034" t="str">
        <f>LOOKUP(N1034,'Info Sheet'!$L$2:$L$3,'Info Sheet'!$J$2:$J$3)</f>
        <v>Rainy, p</v>
      </c>
      <c r="Q1034">
        <f>IF(P1034='Info Sheet'!$J$3,'Info Sheet'!$M$3,'Info Sheet'!$M$2)</f>
        <v>0.7</v>
      </c>
      <c r="R1034">
        <f>ROUNDDOWN(IF((O1034*Q1034)&gt;'Info Sheet'!$B$21,'Info Sheet'!$B$21,(O1034*Q1034)),0)</f>
        <v>108</v>
      </c>
      <c r="S1034">
        <f t="shared" si="191"/>
        <v>2467.8000000000002</v>
      </c>
      <c r="T1034">
        <f t="shared" si="192"/>
        <v>1507.8000000000002</v>
      </c>
      <c r="Y1034" s="44">
        <v>981</v>
      </c>
      <c r="Z1034" s="32">
        <v>0.32313004318045402</v>
      </c>
      <c r="AA1034" s="32">
        <f t="shared" si="198"/>
        <v>178</v>
      </c>
      <c r="AB1034" t="str">
        <f>LOOKUP(Z1034,'Info Sheet'!$L$2:$L$3,'Info Sheet'!$J$2:$J$3)</f>
        <v>Rainy, p</v>
      </c>
      <c r="AC1034">
        <f>IF(AB1034='Info Sheet'!$J$3,'Info Sheet'!$M$3,'Info Sheet'!$M$2)</f>
        <v>0.7</v>
      </c>
      <c r="AD1034">
        <f>ROUNDDOWN(IF((AA1034*AC1034)&gt;'Info Sheet'!$B$21,'Info Sheet'!$B$21,(AA1034*AC1034)),0)</f>
        <v>124</v>
      </c>
      <c r="AE1034">
        <f t="shared" si="193"/>
        <v>2833.4</v>
      </c>
      <c r="AF1034">
        <f t="shared" si="194"/>
        <v>1873.4</v>
      </c>
      <c r="AK1034" s="44">
        <v>981</v>
      </c>
      <c r="AL1034" s="51">
        <v>0.78031724000000002</v>
      </c>
      <c r="AM1034" s="32">
        <f t="shared" si="199"/>
        <v>179</v>
      </c>
      <c r="AN1034" t="str">
        <f>LOOKUP(AL1034,'Info Sheet'!$L$2:$L$3,'Info Sheet'!$J$2:$J$3)</f>
        <v>Non-Rainy</v>
      </c>
      <c r="AO1034">
        <f>IF(AN1034='Info Sheet'!$J$3,'Info Sheet'!$M$3,'Info Sheet'!$M$2)</f>
        <v>1</v>
      </c>
      <c r="AP1034">
        <f>ROUNDDOWN(IF((AM1034*AO1034)&gt;'Info Sheet'!$B$21,'Info Sheet'!$B$21,(AM1034*AO1034)),0)</f>
        <v>179</v>
      </c>
      <c r="AQ1034">
        <f t="shared" si="195"/>
        <v>4090.15</v>
      </c>
      <c r="AR1034">
        <f t="shared" si="196"/>
        <v>3130.15</v>
      </c>
    </row>
    <row r="1035" spans="1:44">
      <c r="A1035" s="44">
        <v>982</v>
      </c>
      <c r="B1035" s="32">
        <v>0.46132167104736888</v>
      </c>
      <c r="C1035" s="32">
        <f t="shared" si="197"/>
        <v>154</v>
      </c>
      <c r="D1035" t="str">
        <f>LOOKUP(B1035,'Info Sheet'!$L$2:$L$3,'Info Sheet'!$J$2:$J$3)</f>
        <v>Non-Rainy</v>
      </c>
      <c r="E1035">
        <f>IF(D1035='Info Sheet'!$J$3,'Info Sheet'!$M$3,'Info Sheet'!$M$2)</f>
        <v>1</v>
      </c>
      <c r="F1035">
        <f>ROUNDDOWN(IF((C1035*E1035)&gt;'Info Sheet'!$B$21,'Info Sheet'!$B$21,(C1035*E1035)),0)</f>
        <v>154</v>
      </c>
      <c r="G1035">
        <f t="shared" si="200"/>
        <v>3518.9</v>
      </c>
      <c r="H1035">
        <f t="shared" si="189"/>
        <v>2558.9</v>
      </c>
      <c r="M1035" s="44">
        <v>982</v>
      </c>
      <c r="N1035" s="32">
        <v>0.63589182415124434</v>
      </c>
      <c r="O1035" s="32">
        <f t="shared" si="190"/>
        <v>176</v>
      </c>
      <c r="P1035" t="str">
        <f>LOOKUP(N1035,'Info Sheet'!$L$2:$L$3,'Info Sheet'!$J$2:$J$3)</f>
        <v>Non-Rainy</v>
      </c>
      <c r="Q1035">
        <f>IF(P1035='Info Sheet'!$J$3,'Info Sheet'!$M$3,'Info Sheet'!$M$2)</f>
        <v>1</v>
      </c>
      <c r="R1035">
        <f>ROUNDDOWN(IF((O1035*Q1035)&gt;'Info Sheet'!$B$21,'Info Sheet'!$B$21,(O1035*Q1035)),0)</f>
        <v>176</v>
      </c>
      <c r="S1035">
        <f t="shared" si="191"/>
        <v>4021.6000000000004</v>
      </c>
      <c r="T1035">
        <f t="shared" si="192"/>
        <v>3061.6000000000004</v>
      </c>
      <c r="Y1035" s="44">
        <v>982</v>
      </c>
      <c r="Z1035" s="32">
        <v>0.7459420303508294</v>
      </c>
      <c r="AA1035" s="32">
        <f t="shared" si="198"/>
        <v>198</v>
      </c>
      <c r="AB1035" t="str">
        <f>LOOKUP(Z1035,'Info Sheet'!$L$2:$L$3,'Info Sheet'!$J$2:$J$3)</f>
        <v>Non-Rainy</v>
      </c>
      <c r="AC1035">
        <f>IF(AB1035='Info Sheet'!$J$3,'Info Sheet'!$M$3,'Info Sheet'!$M$2)</f>
        <v>1</v>
      </c>
      <c r="AD1035">
        <f>ROUNDDOWN(IF((AA1035*AC1035)&gt;'Info Sheet'!$B$21,'Info Sheet'!$B$21,(AA1035*AC1035)),0)</f>
        <v>188</v>
      </c>
      <c r="AE1035">
        <f t="shared" si="193"/>
        <v>4295.8</v>
      </c>
      <c r="AF1035">
        <f t="shared" si="194"/>
        <v>3335.8</v>
      </c>
      <c r="AK1035" s="44">
        <v>982</v>
      </c>
      <c r="AL1035" s="51">
        <v>0.12542032</v>
      </c>
      <c r="AM1035" s="32">
        <f t="shared" si="199"/>
        <v>147</v>
      </c>
      <c r="AN1035" t="str">
        <f>LOOKUP(AL1035,'Info Sheet'!$L$2:$L$3,'Info Sheet'!$J$2:$J$3)</f>
        <v>Rainy, p</v>
      </c>
      <c r="AO1035">
        <f>IF(AN1035='Info Sheet'!$J$3,'Info Sheet'!$M$3,'Info Sheet'!$M$2)</f>
        <v>0.7</v>
      </c>
      <c r="AP1035">
        <f>ROUNDDOWN(IF((AM1035*AO1035)&gt;'Info Sheet'!$B$21,'Info Sheet'!$B$21,(AM1035*AO1035)),0)</f>
        <v>102</v>
      </c>
      <c r="AQ1035">
        <f t="shared" si="195"/>
        <v>2330.7000000000003</v>
      </c>
      <c r="AR1035">
        <f t="shared" si="196"/>
        <v>1370.7000000000003</v>
      </c>
    </row>
    <row r="1036" spans="1:44">
      <c r="A1036" s="44">
        <v>983</v>
      </c>
      <c r="B1036" s="32">
        <v>6.2904007917620297E-2</v>
      </c>
      <c r="C1036" s="32">
        <f t="shared" si="197"/>
        <v>131</v>
      </c>
      <c r="D1036" t="str">
        <f>LOOKUP(B1036,'Info Sheet'!$L$2:$L$3,'Info Sheet'!$J$2:$J$3)</f>
        <v>Rainy, p</v>
      </c>
      <c r="E1036">
        <f>IF(D1036='Info Sheet'!$J$3,'Info Sheet'!$M$3,'Info Sheet'!$M$2)</f>
        <v>0.7</v>
      </c>
      <c r="F1036">
        <f>ROUNDDOWN(IF((C1036*E1036)&gt;'Info Sheet'!$B$21,'Info Sheet'!$B$21,(C1036*E1036)),0)</f>
        <v>91</v>
      </c>
      <c r="G1036">
        <f t="shared" si="200"/>
        <v>2079.35</v>
      </c>
      <c r="H1036">
        <f t="shared" si="189"/>
        <v>1119.3499999999999</v>
      </c>
      <c r="M1036" s="44">
        <v>983</v>
      </c>
      <c r="N1036" s="32">
        <v>0.20528765725121256</v>
      </c>
      <c r="O1036" s="32">
        <f t="shared" si="190"/>
        <v>157</v>
      </c>
      <c r="P1036" t="str">
        <f>LOOKUP(N1036,'Info Sheet'!$L$2:$L$3,'Info Sheet'!$J$2:$J$3)</f>
        <v>Rainy, p</v>
      </c>
      <c r="Q1036">
        <f>IF(P1036='Info Sheet'!$J$3,'Info Sheet'!$M$3,'Info Sheet'!$M$2)</f>
        <v>0.7</v>
      </c>
      <c r="R1036">
        <f>ROUNDDOWN(IF((O1036*Q1036)&gt;'Info Sheet'!$B$21,'Info Sheet'!$B$21,(O1036*Q1036)),0)</f>
        <v>109</v>
      </c>
      <c r="S1036">
        <f t="shared" si="191"/>
        <v>2490.65</v>
      </c>
      <c r="T1036">
        <f t="shared" si="192"/>
        <v>1530.65</v>
      </c>
      <c r="Y1036" s="44">
        <v>983</v>
      </c>
      <c r="Z1036" s="32">
        <v>0.33325915128955041</v>
      </c>
      <c r="AA1036" s="32">
        <f t="shared" si="198"/>
        <v>178</v>
      </c>
      <c r="AB1036" t="str">
        <f>LOOKUP(Z1036,'Info Sheet'!$L$2:$L$3,'Info Sheet'!$J$2:$J$3)</f>
        <v>Rainy, p</v>
      </c>
      <c r="AC1036">
        <f>IF(AB1036='Info Sheet'!$J$3,'Info Sheet'!$M$3,'Info Sheet'!$M$2)</f>
        <v>0.7</v>
      </c>
      <c r="AD1036">
        <f>ROUNDDOWN(IF((AA1036*AC1036)&gt;'Info Sheet'!$B$21,'Info Sheet'!$B$21,(AA1036*AC1036)),0)</f>
        <v>124</v>
      </c>
      <c r="AE1036">
        <f t="shared" si="193"/>
        <v>2833.4</v>
      </c>
      <c r="AF1036">
        <f t="shared" si="194"/>
        <v>1873.4</v>
      </c>
      <c r="AK1036" s="44">
        <v>983</v>
      </c>
      <c r="AL1036" s="51">
        <v>0.46435120000000002</v>
      </c>
      <c r="AM1036" s="32">
        <f t="shared" si="199"/>
        <v>164</v>
      </c>
      <c r="AN1036" t="str">
        <f>LOOKUP(AL1036,'Info Sheet'!$L$2:$L$3,'Info Sheet'!$J$2:$J$3)</f>
        <v>Non-Rainy</v>
      </c>
      <c r="AO1036">
        <f>IF(AN1036='Info Sheet'!$J$3,'Info Sheet'!$M$3,'Info Sheet'!$M$2)</f>
        <v>1</v>
      </c>
      <c r="AP1036">
        <f>ROUNDDOWN(IF((AM1036*AO1036)&gt;'Info Sheet'!$B$21,'Info Sheet'!$B$21,(AM1036*AO1036)),0)</f>
        <v>164</v>
      </c>
      <c r="AQ1036">
        <f t="shared" si="195"/>
        <v>3747.4</v>
      </c>
      <c r="AR1036">
        <f t="shared" si="196"/>
        <v>2787.4</v>
      </c>
    </row>
    <row r="1037" spans="1:44">
      <c r="A1037" s="44">
        <v>984</v>
      </c>
      <c r="B1037" s="32">
        <v>0.16016431174709456</v>
      </c>
      <c r="C1037" s="32">
        <f t="shared" si="197"/>
        <v>140</v>
      </c>
      <c r="D1037" t="str">
        <f>LOOKUP(B1037,'Info Sheet'!$L$2:$L$3,'Info Sheet'!$J$2:$J$3)</f>
        <v>Rainy, p</v>
      </c>
      <c r="E1037">
        <f>IF(D1037='Info Sheet'!$J$3,'Info Sheet'!$M$3,'Info Sheet'!$M$2)</f>
        <v>0.7</v>
      </c>
      <c r="F1037">
        <f>ROUNDDOWN(IF((C1037*E1037)&gt;'Info Sheet'!$B$21,'Info Sheet'!$B$21,(C1037*E1037)),0)</f>
        <v>98</v>
      </c>
      <c r="G1037">
        <f t="shared" si="200"/>
        <v>2239.3000000000002</v>
      </c>
      <c r="H1037">
        <f t="shared" si="189"/>
        <v>1279.3000000000002</v>
      </c>
      <c r="M1037" s="44">
        <v>984</v>
      </c>
      <c r="N1037" s="32">
        <v>0.53747516408862228</v>
      </c>
      <c r="O1037" s="32">
        <f t="shared" si="190"/>
        <v>172</v>
      </c>
      <c r="P1037" t="str">
        <f>LOOKUP(N1037,'Info Sheet'!$L$2:$L$3,'Info Sheet'!$J$2:$J$3)</f>
        <v>Non-Rainy</v>
      </c>
      <c r="Q1037">
        <f>IF(P1037='Info Sheet'!$J$3,'Info Sheet'!$M$3,'Info Sheet'!$M$2)</f>
        <v>1</v>
      </c>
      <c r="R1037">
        <f>ROUNDDOWN(IF((O1037*Q1037)&gt;'Info Sheet'!$B$21,'Info Sheet'!$B$21,(O1037*Q1037)),0)</f>
        <v>172</v>
      </c>
      <c r="S1037">
        <f t="shared" si="191"/>
        <v>3930.2000000000003</v>
      </c>
      <c r="T1037">
        <f t="shared" si="192"/>
        <v>2970.2000000000003</v>
      </c>
      <c r="Y1037" s="44">
        <v>984</v>
      </c>
      <c r="Z1037" s="32">
        <v>0.18537988021422103</v>
      </c>
      <c r="AA1037" s="32">
        <f t="shared" si="198"/>
        <v>170</v>
      </c>
      <c r="AB1037" t="str">
        <f>LOOKUP(Z1037,'Info Sheet'!$L$2:$L$3,'Info Sheet'!$J$2:$J$3)</f>
        <v>Rainy, p</v>
      </c>
      <c r="AC1037">
        <f>IF(AB1037='Info Sheet'!$J$3,'Info Sheet'!$M$3,'Info Sheet'!$M$2)</f>
        <v>0.7</v>
      </c>
      <c r="AD1037">
        <f>ROUNDDOWN(IF((AA1037*AC1037)&gt;'Info Sheet'!$B$21,'Info Sheet'!$B$21,(AA1037*AC1037)),0)</f>
        <v>119</v>
      </c>
      <c r="AE1037">
        <f t="shared" si="193"/>
        <v>2719.15</v>
      </c>
      <c r="AF1037">
        <f t="shared" si="194"/>
        <v>1759.15</v>
      </c>
      <c r="AK1037" s="44">
        <v>984</v>
      </c>
      <c r="AL1037" s="51">
        <v>0.21559814999999999</v>
      </c>
      <c r="AM1037" s="32">
        <f t="shared" si="199"/>
        <v>153</v>
      </c>
      <c r="AN1037" t="str">
        <f>LOOKUP(AL1037,'Info Sheet'!$L$2:$L$3,'Info Sheet'!$J$2:$J$3)</f>
        <v>Rainy, p</v>
      </c>
      <c r="AO1037">
        <f>IF(AN1037='Info Sheet'!$J$3,'Info Sheet'!$M$3,'Info Sheet'!$M$2)</f>
        <v>0.7</v>
      </c>
      <c r="AP1037">
        <f>ROUNDDOWN(IF((AM1037*AO1037)&gt;'Info Sheet'!$B$21,'Info Sheet'!$B$21,(AM1037*AO1037)),0)</f>
        <v>107</v>
      </c>
      <c r="AQ1037">
        <f t="shared" si="195"/>
        <v>2444.9500000000003</v>
      </c>
      <c r="AR1037">
        <f t="shared" si="196"/>
        <v>1484.9500000000003</v>
      </c>
    </row>
    <row r="1038" spans="1:44">
      <c r="A1038" s="44">
        <v>985</v>
      </c>
      <c r="B1038" s="32">
        <v>0.30748459005306505</v>
      </c>
      <c r="C1038" s="32">
        <f t="shared" si="197"/>
        <v>147</v>
      </c>
      <c r="D1038" t="str">
        <f>LOOKUP(B1038,'Info Sheet'!$L$2:$L$3,'Info Sheet'!$J$2:$J$3)</f>
        <v>Rainy, p</v>
      </c>
      <c r="E1038">
        <f>IF(D1038='Info Sheet'!$J$3,'Info Sheet'!$M$3,'Info Sheet'!$M$2)</f>
        <v>0.7</v>
      </c>
      <c r="F1038">
        <f>ROUNDDOWN(IF((C1038*E1038)&gt;'Info Sheet'!$B$21,'Info Sheet'!$B$21,(C1038*E1038)),0)</f>
        <v>102</v>
      </c>
      <c r="G1038">
        <f t="shared" si="200"/>
        <v>2330.7000000000003</v>
      </c>
      <c r="H1038">
        <f t="shared" si="189"/>
        <v>1370.7000000000003</v>
      </c>
      <c r="M1038" s="44">
        <v>985</v>
      </c>
      <c r="N1038" s="32">
        <v>0.75918772326834016</v>
      </c>
      <c r="O1038" s="32">
        <f t="shared" si="190"/>
        <v>182</v>
      </c>
      <c r="P1038" t="str">
        <f>LOOKUP(N1038,'Info Sheet'!$L$2:$L$3,'Info Sheet'!$J$2:$J$3)</f>
        <v>Non-Rainy</v>
      </c>
      <c r="Q1038">
        <f>IF(P1038='Info Sheet'!$J$3,'Info Sheet'!$M$3,'Info Sheet'!$M$2)</f>
        <v>1</v>
      </c>
      <c r="R1038">
        <f>ROUNDDOWN(IF((O1038*Q1038)&gt;'Info Sheet'!$B$21,'Info Sheet'!$B$21,(O1038*Q1038)),0)</f>
        <v>182</v>
      </c>
      <c r="S1038">
        <f t="shared" si="191"/>
        <v>4158.7</v>
      </c>
      <c r="T1038">
        <f t="shared" si="192"/>
        <v>3198.7</v>
      </c>
      <c r="Y1038" s="44">
        <v>985</v>
      </c>
      <c r="Z1038" s="32">
        <v>0.51025001011780913</v>
      </c>
      <c r="AA1038" s="32">
        <f t="shared" si="198"/>
        <v>186</v>
      </c>
      <c r="AB1038" t="str">
        <f>LOOKUP(Z1038,'Info Sheet'!$L$2:$L$3,'Info Sheet'!$J$2:$J$3)</f>
        <v>Non-Rainy</v>
      </c>
      <c r="AC1038">
        <f>IF(AB1038='Info Sheet'!$J$3,'Info Sheet'!$M$3,'Info Sheet'!$M$2)</f>
        <v>1</v>
      </c>
      <c r="AD1038">
        <f>ROUNDDOWN(IF((AA1038*AC1038)&gt;'Info Sheet'!$B$21,'Info Sheet'!$B$21,(AA1038*AC1038)),0)</f>
        <v>186</v>
      </c>
      <c r="AE1038">
        <f t="shared" si="193"/>
        <v>4250.1000000000004</v>
      </c>
      <c r="AF1038">
        <f t="shared" si="194"/>
        <v>3290.1000000000004</v>
      </c>
      <c r="AK1038" s="44">
        <v>985</v>
      </c>
      <c r="AL1038" s="51">
        <v>0.35011344</v>
      </c>
      <c r="AM1038" s="32">
        <f t="shared" si="199"/>
        <v>160</v>
      </c>
      <c r="AN1038" t="str">
        <f>LOOKUP(AL1038,'Info Sheet'!$L$2:$L$3,'Info Sheet'!$J$2:$J$3)</f>
        <v>Rainy, p</v>
      </c>
      <c r="AO1038">
        <f>IF(AN1038='Info Sheet'!$J$3,'Info Sheet'!$M$3,'Info Sheet'!$M$2)</f>
        <v>0.7</v>
      </c>
      <c r="AP1038">
        <f>ROUNDDOWN(IF((AM1038*AO1038)&gt;'Info Sheet'!$B$21,'Info Sheet'!$B$21,(AM1038*AO1038)),0)</f>
        <v>112</v>
      </c>
      <c r="AQ1038">
        <f t="shared" si="195"/>
        <v>2559.2000000000003</v>
      </c>
      <c r="AR1038">
        <f t="shared" si="196"/>
        <v>1599.2000000000003</v>
      </c>
    </row>
    <row r="1039" spans="1:44">
      <c r="A1039" s="44">
        <v>986</v>
      </c>
      <c r="B1039" s="32">
        <v>0.20756227729816501</v>
      </c>
      <c r="C1039" s="32">
        <f t="shared" si="197"/>
        <v>142</v>
      </c>
      <c r="D1039" t="str">
        <f>LOOKUP(B1039,'Info Sheet'!$L$2:$L$3,'Info Sheet'!$J$2:$J$3)</f>
        <v>Rainy, p</v>
      </c>
      <c r="E1039">
        <f>IF(D1039='Info Sheet'!$J$3,'Info Sheet'!$M$3,'Info Sheet'!$M$2)</f>
        <v>0.7</v>
      </c>
      <c r="F1039">
        <f>ROUNDDOWN(IF((C1039*E1039)&gt;'Info Sheet'!$B$21,'Info Sheet'!$B$21,(C1039*E1039)),0)</f>
        <v>99</v>
      </c>
      <c r="G1039">
        <f t="shared" si="200"/>
        <v>2262.15</v>
      </c>
      <c r="H1039">
        <f t="shared" si="189"/>
        <v>1302.1500000000001</v>
      </c>
      <c r="M1039" s="44">
        <v>986</v>
      </c>
      <c r="N1039" s="32">
        <v>0.55474447687884598</v>
      </c>
      <c r="O1039" s="32">
        <f t="shared" si="190"/>
        <v>173</v>
      </c>
      <c r="P1039" t="str">
        <f>LOOKUP(N1039,'Info Sheet'!$L$2:$L$3,'Info Sheet'!$J$2:$J$3)</f>
        <v>Non-Rainy</v>
      </c>
      <c r="Q1039">
        <f>IF(P1039='Info Sheet'!$J$3,'Info Sheet'!$M$3,'Info Sheet'!$M$2)</f>
        <v>1</v>
      </c>
      <c r="R1039">
        <f>ROUNDDOWN(IF((O1039*Q1039)&gt;'Info Sheet'!$B$21,'Info Sheet'!$B$21,(O1039*Q1039)),0)</f>
        <v>173</v>
      </c>
      <c r="S1039">
        <f t="shared" si="191"/>
        <v>3953.05</v>
      </c>
      <c r="T1039">
        <f t="shared" si="192"/>
        <v>2993.05</v>
      </c>
      <c r="Y1039" s="44">
        <v>986</v>
      </c>
      <c r="Z1039" s="32">
        <v>0.41549387655796421</v>
      </c>
      <c r="AA1039" s="32">
        <f t="shared" si="198"/>
        <v>182</v>
      </c>
      <c r="AB1039" t="str">
        <f>LOOKUP(Z1039,'Info Sheet'!$L$2:$L$3,'Info Sheet'!$J$2:$J$3)</f>
        <v>Non-Rainy</v>
      </c>
      <c r="AC1039">
        <f>IF(AB1039='Info Sheet'!$J$3,'Info Sheet'!$M$3,'Info Sheet'!$M$2)</f>
        <v>1</v>
      </c>
      <c r="AD1039">
        <f>ROUNDDOWN(IF((AA1039*AC1039)&gt;'Info Sheet'!$B$21,'Info Sheet'!$B$21,(AA1039*AC1039)),0)</f>
        <v>182</v>
      </c>
      <c r="AE1039">
        <f t="shared" si="193"/>
        <v>4158.7</v>
      </c>
      <c r="AF1039">
        <f t="shared" si="194"/>
        <v>3198.7</v>
      </c>
      <c r="AK1039" s="44">
        <v>986</v>
      </c>
      <c r="AL1039" s="51">
        <v>0.99372512000000002</v>
      </c>
      <c r="AM1039" s="32">
        <f t="shared" si="199"/>
        <v>207</v>
      </c>
      <c r="AN1039" t="str">
        <f>LOOKUP(AL1039,'Info Sheet'!$L$2:$L$3,'Info Sheet'!$J$2:$J$3)</f>
        <v>Non-Rainy</v>
      </c>
      <c r="AO1039">
        <f>IF(AN1039='Info Sheet'!$J$3,'Info Sheet'!$M$3,'Info Sheet'!$M$2)</f>
        <v>1</v>
      </c>
      <c r="AP1039">
        <f>ROUNDDOWN(IF((AM1039*AO1039)&gt;'Info Sheet'!$B$21,'Info Sheet'!$B$21,(AM1039*AO1039)),0)</f>
        <v>188</v>
      </c>
      <c r="AQ1039">
        <f t="shared" si="195"/>
        <v>4295.8</v>
      </c>
      <c r="AR1039">
        <f t="shared" si="196"/>
        <v>3335.8</v>
      </c>
    </row>
    <row r="1040" spans="1:44">
      <c r="A1040" s="44">
        <v>987</v>
      </c>
      <c r="B1040" s="32">
        <v>0.52047797948407737</v>
      </c>
      <c r="C1040" s="32">
        <f t="shared" si="197"/>
        <v>156</v>
      </c>
      <c r="D1040" t="str">
        <f>LOOKUP(B1040,'Info Sheet'!$L$2:$L$3,'Info Sheet'!$J$2:$J$3)</f>
        <v>Non-Rainy</v>
      </c>
      <c r="E1040">
        <f>IF(D1040='Info Sheet'!$J$3,'Info Sheet'!$M$3,'Info Sheet'!$M$2)</f>
        <v>1</v>
      </c>
      <c r="F1040">
        <f>ROUNDDOWN(IF((C1040*E1040)&gt;'Info Sheet'!$B$21,'Info Sheet'!$B$21,(C1040*E1040)),0)</f>
        <v>156</v>
      </c>
      <c r="G1040">
        <f t="shared" si="200"/>
        <v>3564.6000000000004</v>
      </c>
      <c r="H1040">
        <f t="shared" si="189"/>
        <v>2604.6000000000004</v>
      </c>
      <c r="M1040" s="44">
        <v>987</v>
      </c>
      <c r="N1040" s="32">
        <v>0.58442588405589857</v>
      </c>
      <c r="O1040" s="32">
        <f t="shared" si="190"/>
        <v>174</v>
      </c>
      <c r="P1040" t="str">
        <f>LOOKUP(N1040,'Info Sheet'!$L$2:$L$3,'Info Sheet'!$J$2:$J$3)</f>
        <v>Non-Rainy</v>
      </c>
      <c r="Q1040">
        <f>IF(P1040='Info Sheet'!$J$3,'Info Sheet'!$M$3,'Info Sheet'!$M$2)</f>
        <v>1</v>
      </c>
      <c r="R1040">
        <f>ROUNDDOWN(IF((O1040*Q1040)&gt;'Info Sheet'!$B$21,'Info Sheet'!$B$21,(O1040*Q1040)),0)</f>
        <v>174</v>
      </c>
      <c r="S1040">
        <f t="shared" si="191"/>
        <v>3975.9</v>
      </c>
      <c r="T1040">
        <f t="shared" si="192"/>
        <v>3015.9</v>
      </c>
      <c r="Y1040" s="44">
        <v>987</v>
      </c>
      <c r="Z1040" s="32">
        <v>0.18770588939020949</v>
      </c>
      <c r="AA1040" s="32">
        <f t="shared" si="198"/>
        <v>170</v>
      </c>
      <c r="AB1040" t="str">
        <f>LOOKUP(Z1040,'Info Sheet'!$L$2:$L$3,'Info Sheet'!$J$2:$J$3)</f>
        <v>Rainy, p</v>
      </c>
      <c r="AC1040">
        <f>IF(AB1040='Info Sheet'!$J$3,'Info Sheet'!$M$3,'Info Sheet'!$M$2)</f>
        <v>0.7</v>
      </c>
      <c r="AD1040">
        <f>ROUNDDOWN(IF((AA1040*AC1040)&gt;'Info Sheet'!$B$21,'Info Sheet'!$B$21,(AA1040*AC1040)),0)</f>
        <v>119</v>
      </c>
      <c r="AE1040">
        <f t="shared" si="193"/>
        <v>2719.15</v>
      </c>
      <c r="AF1040">
        <f t="shared" si="194"/>
        <v>1759.15</v>
      </c>
      <c r="AK1040" s="44">
        <v>987</v>
      </c>
      <c r="AL1040" s="51">
        <v>0.42258644000000001</v>
      </c>
      <c r="AM1040" s="32">
        <f t="shared" si="199"/>
        <v>163</v>
      </c>
      <c r="AN1040" t="str">
        <f>LOOKUP(AL1040,'Info Sheet'!$L$2:$L$3,'Info Sheet'!$J$2:$J$3)</f>
        <v>Non-Rainy</v>
      </c>
      <c r="AO1040">
        <f>IF(AN1040='Info Sheet'!$J$3,'Info Sheet'!$M$3,'Info Sheet'!$M$2)</f>
        <v>1</v>
      </c>
      <c r="AP1040">
        <f>ROUNDDOWN(IF((AM1040*AO1040)&gt;'Info Sheet'!$B$21,'Info Sheet'!$B$21,(AM1040*AO1040)),0)</f>
        <v>163</v>
      </c>
      <c r="AQ1040">
        <f t="shared" si="195"/>
        <v>3724.55</v>
      </c>
      <c r="AR1040">
        <f t="shared" si="196"/>
        <v>2764.55</v>
      </c>
    </row>
    <row r="1041" spans="1:44">
      <c r="A1041" s="44">
        <v>988</v>
      </c>
      <c r="B1041" s="32">
        <v>0.56208652720966223</v>
      </c>
      <c r="C1041" s="32">
        <f t="shared" si="197"/>
        <v>158</v>
      </c>
      <c r="D1041" t="str">
        <f>LOOKUP(B1041,'Info Sheet'!$L$2:$L$3,'Info Sheet'!$J$2:$J$3)</f>
        <v>Non-Rainy</v>
      </c>
      <c r="E1041">
        <f>IF(D1041='Info Sheet'!$J$3,'Info Sheet'!$M$3,'Info Sheet'!$M$2)</f>
        <v>1</v>
      </c>
      <c r="F1041">
        <f>ROUNDDOWN(IF((C1041*E1041)&gt;'Info Sheet'!$B$21,'Info Sheet'!$B$21,(C1041*E1041)),0)</f>
        <v>158</v>
      </c>
      <c r="G1041">
        <f t="shared" si="200"/>
        <v>3610.3</v>
      </c>
      <c r="H1041">
        <f t="shared" si="189"/>
        <v>2650.3</v>
      </c>
      <c r="M1041" s="44">
        <v>988</v>
      </c>
      <c r="N1041" s="32">
        <v>0.17716456381181334</v>
      </c>
      <c r="O1041" s="32">
        <f t="shared" si="190"/>
        <v>155</v>
      </c>
      <c r="P1041" t="str">
        <f>LOOKUP(N1041,'Info Sheet'!$L$2:$L$3,'Info Sheet'!$J$2:$J$3)</f>
        <v>Rainy, p</v>
      </c>
      <c r="Q1041">
        <f>IF(P1041='Info Sheet'!$J$3,'Info Sheet'!$M$3,'Info Sheet'!$M$2)</f>
        <v>0.7</v>
      </c>
      <c r="R1041">
        <f>ROUNDDOWN(IF((O1041*Q1041)&gt;'Info Sheet'!$B$21,'Info Sheet'!$B$21,(O1041*Q1041)),0)</f>
        <v>108</v>
      </c>
      <c r="S1041">
        <f t="shared" si="191"/>
        <v>2467.8000000000002</v>
      </c>
      <c r="T1041">
        <f t="shared" si="192"/>
        <v>1507.8000000000002</v>
      </c>
      <c r="Y1041" s="44">
        <v>988</v>
      </c>
      <c r="Z1041" s="32">
        <v>0.59045004373745058</v>
      </c>
      <c r="AA1041" s="32">
        <f t="shared" si="198"/>
        <v>190</v>
      </c>
      <c r="AB1041" t="str">
        <f>LOOKUP(Z1041,'Info Sheet'!$L$2:$L$3,'Info Sheet'!$J$2:$J$3)</f>
        <v>Non-Rainy</v>
      </c>
      <c r="AC1041">
        <f>IF(AB1041='Info Sheet'!$J$3,'Info Sheet'!$M$3,'Info Sheet'!$M$2)</f>
        <v>1</v>
      </c>
      <c r="AD1041">
        <f>ROUNDDOWN(IF((AA1041*AC1041)&gt;'Info Sheet'!$B$21,'Info Sheet'!$B$21,(AA1041*AC1041)),0)</f>
        <v>188</v>
      </c>
      <c r="AE1041">
        <f t="shared" si="193"/>
        <v>4295.8</v>
      </c>
      <c r="AF1041">
        <f t="shared" si="194"/>
        <v>3335.8</v>
      </c>
      <c r="AK1041" s="44">
        <v>988</v>
      </c>
      <c r="AL1041" s="51">
        <v>0.37964392000000002</v>
      </c>
      <c r="AM1041" s="32">
        <f t="shared" si="199"/>
        <v>161</v>
      </c>
      <c r="AN1041" t="str">
        <f>LOOKUP(AL1041,'Info Sheet'!$L$2:$L$3,'Info Sheet'!$J$2:$J$3)</f>
        <v>Rainy, p</v>
      </c>
      <c r="AO1041">
        <f>IF(AN1041='Info Sheet'!$J$3,'Info Sheet'!$M$3,'Info Sheet'!$M$2)</f>
        <v>0.7</v>
      </c>
      <c r="AP1041">
        <f>ROUNDDOWN(IF((AM1041*AO1041)&gt;'Info Sheet'!$B$21,'Info Sheet'!$B$21,(AM1041*AO1041)),0)</f>
        <v>112</v>
      </c>
      <c r="AQ1041">
        <f t="shared" si="195"/>
        <v>2559.2000000000003</v>
      </c>
      <c r="AR1041">
        <f t="shared" si="196"/>
        <v>1599.2000000000003</v>
      </c>
    </row>
    <row r="1042" spans="1:44">
      <c r="A1042" s="44">
        <v>989</v>
      </c>
      <c r="B1042" s="32">
        <v>0.89494383183431003</v>
      </c>
      <c r="C1042" s="32">
        <f t="shared" si="197"/>
        <v>176</v>
      </c>
      <c r="D1042" t="str">
        <f>LOOKUP(B1042,'Info Sheet'!$L$2:$L$3,'Info Sheet'!$J$2:$J$3)</f>
        <v>Non-Rainy</v>
      </c>
      <c r="E1042">
        <f>IF(D1042='Info Sheet'!$J$3,'Info Sheet'!$M$3,'Info Sheet'!$M$2)</f>
        <v>1</v>
      </c>
      <c r="F1042">
        <f>ROUNDDOWN(IF((C1042*E1042)&gt;'Info Sheet'!$B$21,'Info Sheet'!$B$21,(C1042*E1042)),0)</f>
        <v>176</v>
      </c>
      <c r="G1042">
        <f t="shared" si="200"/>
        <v>4021.6000000000004</v>
      </c>
      <c r="H1042">
        <f t="shared" si="189"/>
        <v>3061.6000000000004</v>
      </c>
      <c r="M1042" s="44">
        <v>989</v>
      </c>
      <c r="N1042" s="32">
        <v>0.93695652930349294</v>
      </c>
      <c r="O1042" s="32">
        <f t="shared" si="190"/>
        <v>196</v>
      </c>
      <c r="P1042" t="str">
        <f>LOOKUP(N1042,'Info Sheet'!$L$2:$L$3,'Info Sheet'!$J$2:$J$3)</f>
        <v>Non-Rainy</v>
      </c>
      <c r="Q1042">
        <f>IF(P1042='Info Sheet'!$J$3,'Info Sheet'!$M$3,'Info Sheet'!$M$2)</f>
        <v>1</v>
      </c>
      <c r="R1042">
        <f>ROUNDDOWN(IF((O1042*Q1042)&gt;'Info Sheet'!$B$21,'Info Sheet'!$B$21,(O1042*Q1042)),0)</f>
        <v>188</v>
      </c>
      <c r="S1042">
        <f t="shared" si="191"/>
        <v>4295.8</v>
      </c>
      <c r="T1042">
        <f t="shared" si="192"/>
        <v>3335.8</v>
      </c>
      <c r="Y1042" s="44">
        <v>989</v>
      </c>
      <c r="Z1042" s="32">
        <v>0.96165833305319715</v>
      </c>
      <c r="AA1042" s="32">
        <f t="shared" si="198"/>
        <v>217</v>
      </c>
      <c r="AB1042" t="str">
        <f>LOOKUP(Z1042,'Info Sheet'!$L$2:$L$3,'Info Sheet'!$J$2:$J$3)</f>
        <v>Non-Rainy</v>
      </c>
      <c r="AC1042">
        <f>IF(AB1042='Info Sheet'!$J$3,'Info Sheet'!$M$3,'Info Sheet'!$M$2)</f>
        <v>1</v>
      </c>
      <c r="AD1042">
        <f>ROUNDDOWN(IF((AA1042*AC1042)&gt;'Info Sheet'!$B$21,'Info Sheet'!$B$21,(AA1042*AC1042)),0)</f>
        <v>188</v>
      </c>
      <c r="AE1042">
        <f t="shared" si="193"/>
        <v>4295.8</v>
      </c>
      <c r="AF1042">
        <f t="shared" si="194"/>
        <v>3335.8</v>
      </c>
      <c r="AK1042" s="44">
        <v>989</v>
      </c>
      <c r="AL1042" s="51">
        <v>0.67920475999999996</v>
      </c>
      <c r="AM1042" s="32">
        <f t="shared" si="199"/>
        <v>174</v>
      </c>
      <c r="AN1042" t="str">
        <f>LOOKUP(AL1042,'Info Sheet'!$L$2:$L$3,'Info Sheet'!$J$2:$J$3)</f>
        <v>Non-Rainy</v>
      </c>
      <c r="AO1042">
        <f>IF(AN1042='Info Sheet'!$J$3,'Info Sheet'!$M$3,'Info Sheet'!$M$2)</f>
        <v>1</v>
      </c>
      <c r="AP1042">
        <f>ROUNDDOWN(IF((AM1042*AO1042)&gt;'Info Sheet'!$B$21,'Info Sheet'!$B$21,(AM1042*AO1042)),0)</f>
        <v>174</v>
      </c>
      <c r="AQ1042">
        <f t="shared" si="195"/>
        <v>3975.9</v>
      </c>
      <c r="AR1042">
        <f t="shared" si="196"/>
        <v>3015.9</v>
      </c>
    </row>
    <row r="1043" spans="1:44">
      <c r="A1043" s="44">
        <v>990</v>
      </c>
      <c r="B1043" s="32">
        <v>0.40968288574264144</v>
      </c>
      <c r="C1043" s="32">
        <f t="shared" si="197"/>
        <v>152</v>
      </c>
      <c r="D1043" t="str">
        <f>LOOKUP(B1043,'Info Sheet'!$L$2:$L$3,'Info Sheet'!$J$2:$J$3)</f>
        <v>Non-Rainy</v>
      </c>
      <c r="E1043">
        <f>IF(D1043='Info Sheet'!$J$3,'Info Sheet'!$M$3,'Info Sheet'!$M$2)</f>
        <v>1</v>
      </c>
      <c r="F1043">
        <f>ROUNDDOWN(IF((C1043*E1043)&gt;'Info Sheet'!$B$21,'Info Sheet'!$B$21,(C1043*E1043)),0)</f>
        <v>152</v>
      </c>
      <c r="G1043">
        <f t="shared" si="200"/>
        <v>3473.2000000000003</v>
      </c>
      <c r="H1043">
        <f t="shared" si="189"/>
        <v>2513.2000000000003</v>
      </c>
      <c r="M1043" s="44">
        <v>990</v>
      </c>
      <c r="N1043" s="32">
        <v>8.837036131524223E-2</v>
      </c>
      <c r="O1043" s="32">
        <f t="shared" si="190"/>
        <v>148</v>
      </c>
      <c r="P1043" t="str">
        <f>LOOKUP(N1043,'Info Sheet'!$L$2:$L$3,'Info Sheet'!$J$2:$J$3)</f>
        <v>Rainy, p</v>
      </c>
      <c r="Q1043">
        <f>IF(P1043='Info Sheet'!$J$3,'Info Sheet'!$M$3,'Info Sheet'!$M$2)</f>
        <v>0.7</v>
      </c>
      <c r="R1043">
        <f>ROUNDDOWN(IF((O1043*Q1043)&gt;'Info Sheet'!$B$21,'Info Sheet'!$B$21,(O1043*Q1043)),0)</f>
        <v>103</v>
      </c>
      <c r="S1043">
        <f t="shared" si="191"/>
        <v>2353.5500000000002</v>
      </c>
      <c r="T1043">
        <f t="shared" si="192"/>
        <v>1393.5500000000002</v>
      </c>
      <c r="Y1043" s="44">
        <v>990</v>
      </c>
      <c r="Z1043" s="32">
        <v>0.22221952604425754</v>
      </c>
      <c r="AA1043" s="32">
        <f t="shared" si="198"/>
        <v>172</v>
      </c>
      <c r="AB1043" t="str">
        <f>LOOKUP(Z1043,'Info Sheet'!$L$2:$L$3,'Info Sheet'!$J$2:$J$3)</f>
        <v>Rainy, p</v>
      </c>
      <c r="AC1043">
        <f>IF(AB1043='Info Sheet'!$J$3,'Info Sheet'!$M$3,'Info Sheet'!$M$2)</f>
        <v>0.7</v>
      </c>
      <c r="AD1043">
        <f>ROUNDDOWN(IF((AA1043*AC1043)&gt;'Info Sheet'!$B$21,'Info Sheet'!$B$21,(AA1043*AC1043)),0)</f>
        <v>120</v>
      </c>
      <c r="AE1043">
        <f t="shared" si="193"/>
        <v>2742</v>
      </c>
      <c r="AF1043">
        <f t="shared" si="194"/>
        <v>1782</v>
      </c>
      <c r="AK1043" s="44">
        <v>990</v>
      </c>
      <c r="AL1043" s="51">
        <v>0.57003028</v>
      </c>
      <c r="AM1043" s="32">
        <f t="shared" si="199"/>
        <v>169</v>
      </c>
      <c r="AN1043" t="str">
        <f>LOOKUP(AL1043,'Info Sheet'!$L$2:$L$3,'Info Sheet'!$J$2:$J$3)</f>
        <v>Non-Rainy</v>
      </c>
      <c r="AO1043">
        <f>IF(AN1043='Info Sheet'!$J$3,'Info Sheet'!$M$3,'Info Sheet'!$M$2)</f>
        <v>1</v>
      </c>
      <c r="AP1043">
        <f>ROUNDDOWN(IF((AM1043*AO1043)&gt;'Info Sheet'!$B$21,'Info Sheet'!$B$21,(AM1043*AO1043)),0)</f>
        <v>169</v>
      </c>
      <c r="AQ1043">
        <f t="shared" si="195"/>
        <v>3861.65</v>
      </c>
      <c r="AR1043">
        <f t="shared" si="196"/>
        <v>2901.65</v>
      </c>
    </row>
    <row r="1044" spans="1:44">
      <c r="A1044" s="44">
        <v>991</v>
      </c>
      <c r="B1044" s="32">
        <v>7.9968729026841934E-2</v>
      </c>
      <c r="C1044" s="32">
        <f t="shared" si="197"/>
        <v>133</v>
      </c>
      <c r="D1044" t="str">
        <f>LOOKUP(B1044,'Info Sheet'!$L$2:$L$3,'Info Sheet'!$J$2:$J$3)</f>
        <v>Rainy, p</v>
      </c>
      <c r="E1044">
        <f>IF(D1044='Info Sheet'!$J$3,'Info Sheet'!$M$3,'Info Sheet'!$M$2)</f>
        <v>0.7</v>
      </c>
      <c r="F1044">
        <f>ROUNDDOWN(IF((C1044*E1044)&gt;'Info Sheet'!$B$21,'Info Sheet'!$B$21,(C1044*E1044)),0)</f>
        <v>93</v>
      </c>
      <c r="G1044">
        <f t="shared" si="200"/>
        <v>2125.0500000000002</v>
      </c>
      <c r="H1044">
        <f t="shared" si="189"/>
        <v>1165.0500000000002</v>
      </c>
      <c r="M1044" s="44">
        <v>991</v>
      </c>
      <c r="N1044" s="32">
        <v>0.57325708302849565</v>
      </c>
      <c r="O1044" s="32">
        <f t="shared" si="190"/>
        <v>174</v>
      </c>
      <c r="P1044" t="str">
        <f>LOOKUP(N1044,'Info Sheet'!$L$2:$L$3,'Info Sheet'!$J$2:$J$3)</f>
        <v>Non-Rainy</v>
      </c>
      <c r="Q1044">
        <f>IF(P1044='Info Sheet'!$J$3,'Info Sheet'!$M$3,'Info Sheet'!$M$2)</f>
        <v>1</v>
      </c>
      <c r="R1044">
        <f>ROUNDDOWN(IF((O1044*Q1044)&gt;'Info Sheet'!$B$21,'Info Sheet'!$B$21,(O1044*Q1044)),0)</f>
        <v>174</v>
      </c>
      <c r="S1044">
        <f t="shared" si="191"/>
        <v>3975.9</v>
      </c>
      <c r="T1044">
        <f t="shared" si="192"/>
        <v>3015.9</v>
      </c>
      <c r="Y1044" s="44">
        <v>991</v>
      </c>
      <c r="Z1044" s="32">
        <v>0.32133413494128094</v>
      </c>
      <c r="AA1044" s="32">
        <f t="shared" si="198"/>
        <v>178</v>
      </c>
      <c r="AB1044" t="str">
        <f>LOOKUP(Z1044,'Info Sheet'!$L$2:$L$3,'Info Sheet'!$J$2:$J$3)</f>
        <v>Rainy, p</v>
      </c>
      <c r="AC1044">
        <f>IF(AB1044='Info Sheet'!$J$3,'Info Sheet'!$M$3,'Info Sheet'!$M$2)</f>
        <v>0.7</v>
      </c>
      <c r="AD1044">
        <f>ROUNDDOWN(IF((AA1044*AC1044)&gt;'Info Sheet'!$B$21,'Info Sheet'!$B$21,(AA1044*AC1044)),0)</f>
        <v>124</v>
      </c>
      <c r="AE1044">
        <f t="shared" si="193"/>
        <v>2833.4</v>
      </c>
      <c r="AF1044">
        <f t="shared" si="194"/>
        <v>1873.4</v>
      </c>
      <c r="AK1044" s="44">
        <v>991</v>
      </c>
      <c r="AL1044" s="51">
        <v>0.66077079999999999</v>
      </c>
      <c r="AM1044" s="32">
        <f t="shared" si="199"/>
        <v>173</v>
      </c>
      <c r="AN1044" t="str">
        <f>LOOKUP(AL1044,'Info Sheet'!$L$2:$L$3,'Info Sheet'!$J$2:$J$3)</f>
        <v>Non-Rainy</v>
      </c>
      <c r="AO1044">
        <f>IF(AN1044='Info Sheet'!$J$3,'Info Sheet'!$M$3,'Info Sheet'!$M$2)</f>
        <v>1</v>
      </c>
      <c r="AP1044">
        <f>ROUNDDOWN(IF((AM1044*AO1044)&gt;'Info Sheet'!$B$21,'Info Sheet'!$B$21,(AM1044*AO1044)),0)</f>
        <v>173</v>
      </c>
      <c r="AQ1044">
        <f t="shared" si="195"/>
        <v>3953.05</v>
      </c>
      <c r="AR1044">
        <f t="shared" si="196"/>
        <v>2993.05</v>
      </c>
    </row>
    <row r="1045" spans="1:44">
      <c r="A1045" s="44">
        <v>992</v>
      </c>
      <c r="B1045" s="32">
        <v>1.2203634327293655E-2</v>
      </c>
      <c r="C1045" s="32">
        <f t="shared" si="197"/>
        <v>119</v>
      </c>
      <c r="D1045" t="str">
        <f>LOOKUP(B1045,'Info Sheet'!$L$2:$L$3,'Info Sheet'!$J$2:$J$3)</f>
        <v>Rainy, p</v>
      </c>
      <c r="E1045">
        <f>IF(D1045='Info Sheet'!$J$3,'Info Sheet'!$M$3,'Info Sheet'!$M$2)</f>
        <v>0.7</v>
      </c>
      <c r="F1045">
        <f>ROUNDDOWN(IF((C1045*E1045)&gt;'Info Sheet'!$B$21,'Info Sheet'!$B$21,(C1045*E1045)),0)</f>
        <v>83</v>
      </c>
      <c r="G1045">
        <f t="shared" si="200"/>
        <v>1896.5500000000002</v>
      </c>
      <c r="H1045">
        <f t="shared" si="189"/>
        <v>936.55000000000018</v>
      </c>
      <c r="M1045" s="44">
        <v>992</v>
      </c>
      <c r="N1045" s="32">
        <v>0.84184737580724767</v>
      </c>
      <c r="O1045" s="32">
        <f t="shared" si="190"/>
        <v>187</v>
      </c>
      <c r="P1045" t="str">
        <f>LOOKUP(N1045,'Info Sheet'!$L$2:$L$3,'Info Sheet'!$J$2:$J$3)</f>
        <v>Non-Rainy</v>
      </c>
      <c r="Q1045">
        <f>IF(P1045='Info Sheet'!$J$3,'Info Sheet'!$M$3,'Info Sheet'!$M$2)</f>
        <v>1</v>
      </c>
      <c r="R1045">
        <f>ROUNDDOWN(IF((O1045*Q1045)&gt;'Info Sheet'!$B$21,'Info Sheet'!$B$21,(O1045*Q1045)),0)</f>
        <v>187</v>
      </c>
      <c r="S1045">
        <f t="shared" si="191"/>
        <v>4272.95</v>
      </c>
      <c r="T1045">
        <f t="shared" si="192"/>
        <v>3312.95</v>
      </c>
      <c r="Y1045" s="44">
        <v>992</v>
      </c>
      <c r="Z1045" s="32">
        <v>0.31088695635382124</v>
      </c>
      <c r="AA1045" s="32">
        <f t="shared" si="198"/>
        <v>177</v>
      </c>
      <c r="AB1045" t="str">
        <f>LOOKUP(Z1045,'Info Sheet'!$L$2:$L$3,'Info Sheet'!$J$2:$J$3)</f>
        <v>Rainy, p</v>
      </c>
      <c r="AC1045">
        <f>IF(AB1045='Info Sheet'!$J$3,'Info Sheet'!$M$3,'Info Sheet'!$M$2)</f>
        <v>0.7</v>
      </c>
      <c r="AD1045">
        <f>ROUNDDOWN(IF((AA1045*AC1045)&gt;'Info Sheet'!$B$21,'Info Sheet'!$B$21,(AA1045*AC1045)),0)</f>
        <v>123</v>
      </c>
      <c r="AE1045">
        <f t="shared" si="193"/>
        <v>2810.55</v>
      </c>
      <c r="AF1045">
        <f t="shared" si="194"/>
        <v>1850.5500000000002</v>
      </c>
      <c r="AK1045" s="44">
        <v>992</v>
      </c>
      <c r="AL1045" s="51">
        <v>0.19265138000000001</v>
      </c>
      <c r="AM1045" s="32">
        <f t="shared" si="199"/>
        <v>152</v>
      </c>
      <c r="AN1045" t="str">
        <f>LOOKUP(AL1045,'Info Sheet'!$L$2:$L$3,'Info Sheet'!$J$2:$J$3)</f>
        <v>Rainy, p</v>
      </c>
      <c r="AO1045">
        <f>IF(AN1045='Info Sheet'!$J$3,'Info Sheet'!$M$3,'Info Sheet'!$M$2)</f>
        <v>0.7</v>
      </c>
      <c r="AP1045">
        <f>ROUNDDOWN(IF((AM1045*AO1045)&gt;'Info Sheet'!$B$21,'Info Sheet'!$B$21,(AM1045*AO1045)),0)</f>
        <v>106</v>
      </c>
      <c r="AQ1045">
        <f t="shared" si="195"/>
        <v>2422.1000000000004</v>
      </c>
      <c r="AR1045">
        <f t="shared" si="196"/>
        <v>1462.1000000000004</v>
      </c>
    </row>
    <row r="1046" spans="1:44">
      <c r="A1046" s="44">
        <v>993</v>
      </c>
      <c r="B1046" s="32">
        <v>0.57112661045735114</v>
      </c>
      <c r="C1046" s="32">
        <f t="shared" si="197"/>
        <v>158</v>
      </c>
      <c r="D1046" t="str">
        <f>LOOKUP(B1046,'Info Sheet'!$L$2:$L$3,'Info Sheet'!$J$2:$J$3)</f>
        <v>Non-Rainy</v>
      </c>
      <c r="E1046">
        <f>IF(D1046='Info Sheet'!$J$3,'Info Sheet'!$M$3,'Info Sheet'!$M$2)</f>
        <v>1</v>
      </c>
      <c r="F1046">
        <f>ROUNDDOWN(IF((C1046*E1046)&gt;'Info Sheet'!$B$21,'Info Sheet'!$B$21,(C1046*E1046)),0)</f>
        <v>158</v>
      </c>
      <c r="G1046">
        <f t="shared" si="200"/>
        <v>3610.3</v>
      </c>
      <c r="H1046">
        <f t="shared" si="189"/>
        <v>2650.3</v>
      </c>
      <c r="M1046" s="44">
        <v>993</v>
      </c>
      <c r="N1046" s="32">
        <v>0.31035269887054262</v>
      </c>
      <c r="O1046" s="32">
        <f t="shared" si="190"/>
        <v>162</v>
      </c>
      <c r="P1046" t="str">
        <f>LOOKUP(N1046,'Info Sheet'!$L$2:$L$3,'Info Sheet'!$J$2:$J$3)</f>
        <v>Rainy, p</v>
      </c>
      <c r="Q1046">
        <f>IF(P1046='Info Sheet'!$J$3,'Info Sheet'!$M$3,'Info Sheet'!$M$2)</f>
        <v>0.7</v>
      </c>
      <c r="R1046">
        <f>ROUNDDOWN(IF((O1046*Q1046)&gt;'Info Sheet'!$B$21,'Info Sheet'!$B$21,(O1046*Q1046)),0)</f>
        <v>113</v>
      </c>
      <c r="S1046">
        <f t="shared" si="191"/>
        <v>2582.0500000000002</v>
      </c>
      <c r="T1046">
        <f t="shared" si="192"/>
        <v>1622.0500000000002</v>
      </c>
      <c r="Y1046" s="44">
        <v>993</v>
      </c>
      <c r="Z1046" s="32">
        <v>6.657321967983254E-2</v>
      </c>
      <c r="AA1046" s="32">
        <f t="shared" si="198"/>
        <v>159</v>
      </c>
      <c r="AB1046" t="str">
        <f>LOOKUP(Z1046,'Info Sheet'!$L$2:$L$3,'Info Sheet'!$J$2:$J$3)</f>
        <v>Rainy, p</v>
      </c>
      <c r="AC1046">
        <f>IF(AB1046='Info Sheet'!$J$3,'Info Sheet'!$M$3,'Info Sheet'!$M$2)</f>
        <v>0.7</v>
      </c>
      <c r="AD1046">
        <f>ROUNDDOWN(IF((AA1046*AC1046)&gt;'Info Sheet'!$B$21,'Info Sheet'!$B$21,(AA1046*AC1046)),0)</f>
        <v>111</v>
      </c>
      <c r="AE1046">
        <f t="shared" si="193"/>
        <v>2536.3500000000004</v>
      </c>
      <c r="AF1046">
        <f t="shared" si="194"/>
        <v>1576.3500000000004</v>
      </c>
      <c r="AK1046" s="44">
        <v>993</v>
      </c>
      <c r="AL1046" s="51">
        <v>0.92011262999999999</v>
      </c>
      <c r="AM1046" s="32">
        <f t="shared" si="199"/>
        <v>189</v>
      </c>
      <c r="AN1046" t="str">
        <f>LOOKUP(AL1046,'Info Sheet'!$L$2:$L$3,'Info Sheet'!$J$2:$J$3)</f>
        <v>Non-Rainy</v>
      </c>
      <c r="AO1046">
        <f>IF(AN1046='Info Sheet'!$J$3,'Info Sheet'!$M$3,'Info Sheet'!$M$2)</f>
        <v>1</v>
      </c>
      <c r="AP1046">
        <f>ROUNDDOWN(IF((AM1046*AO1046)&gt;'Info Sheet'!$B$21,'Info Sheet'!$B$21,(AM1046*AO1046)),0)</f>
        <v>188</v>
      </c>
      <c r="AQ1046">
        <f t="shared" si="195"/>
        <v>4295.8</v>
      </c>
      <c r="AR1046">
        <f t="shared" si="196"/>
        <v>3335.8</v>
      </c>
    </row>
    <row r="1047" spans="1:44">
      <c r="A1047" s="44">
        <v>994</v>
      </c>
      <c r="B1047" s="32">
        <v>0.16746220584001847</v>
      </c>
      <c r="C1047" s="32">
        <f t="shared" si="197"/>
        <v>140</v>
      </c>
      <c r="D1047" t="str">
        <f>LOOKUP(B1047,'Info Sheet'!$L$2:$L$3,'Info Sheet'!$J$2:$J$3)</f>
        <v>Rainy, p</v>
      </c>
      <c r="E1047">
        <f>IF(D1047='Info Sheet'!$J$3,'Info Sheet'!$M$3,'Info Sheet'!$M$2)</f>
        <v>0.7</v>
      </c>
      <c r="F1047">
        <f>ROUNDDOWN(IF((C1047*E1047)&gt;'Info Sheet'!$B$21,'Info Sheet'!$B$21,(C1047*E1047)),0)</f>
        <v>98</v>
      </c>
      <c r="G1047">
        <f t="shared" si="200"/>
        <v>2239.3000000000002</v>
      </c>
      <c r="H1047">
        <f t="shared" si="189"/>
        <v>1279.3000000000002</v>
      </c>
      <c r="M1047" s="44">
        <v>994</v>
      </c>
      <c r="N1047" s="32">
        <v>0.51402460788940663</v>
      </c>
      <c r="O1047" s="32">
        <f t="shared" si="190"/>
        <v>171</v>
      </c>
      <c r="P1047" t="str">
        <f>LOOKUP(N1047,'Info Sheet'!$L$2:$L$3,'Info Sheet'!$J$2:$J$3)</f>
        <v>Non-Rainy</v>
      </c>
      <c r="Q1047">
        <f>IF(P1047='Info Sheet'!$J$3,'Info Sheet'!$M$3,'Info Sheet'!$M$2)</f>
        <v>1</v>
      </c>
      <c r="R1047">
        <f>ROUNDDOWN(IF((O1047*Q1047)&gt;'Info Sheet'!$B$21,'Info Sheet'!$B$21,(O1047*Q1047)),0)</f>
        <v>171</v>
      </c>
      <c r="S1047">
        <f t="shared" si="191"/>
        <v>3907.3500000000004</v>
      </c>
      <c r="T1047">
        <f t="shared" si="192"/>
        <v>2947.3500000000004</v>
      </c>
      <c r="Y1047" s="44">
        <v>994</v>
      </c>
      <c r="Z1047" s="32">
        <v>0.68124567004576175</v>
      </c>
      <c r="AA1047" s="32">
        <f t="shared" si="198"/>
        <v>194</v>
      </c>
      <c r="AB1047" t="str">
        <f>LOOKUP(Z1047,'Info Sheet'!$L$2:$L$3,'Info Sheet'!$J$2:$J$3)</f>
        <v>Non-Rainy</v>
      </c>
      <c r="AC1047">
        <f>IF(AB1047='Info Sheet'!$J$3,'Info Sheet'!$M$3,'Info Sheet'!$M$2)</f>
        <v>1</v>
      </c>
      <c r="AD1047">
        <f>ROUNDDOWN(IF((AA1047*AC1047)&gt;'Info Sheet'!$B$21,'Info Sheet'!$B$21,(AA1047*AC1047)),0)</f>
        <v>188</v>
      </c>
      <c r="AE1047">
        <f t="shared" si="193"/>
        <v>4295.8</v>
      </c>
      <c r="AF1047">
        <f t="shared" si="194"/>
        <v>3335.8</v>
      </c>
      <c r="AK1047" s="44">
        <v>994</v>
      </c>
      <c r="AL1047" s="51">
        <v>0.19544967999999999</v>
      </c>
      <c r="AM1047" s="32">
        <f t="shared" si="199"/>
        <v>152</v>
      </c>
      <c r="AN1047" t="str">
        <f>LOOKUP(AL1047,'Info Sheet'!$L$2:$L$3,'Info Sheet'!$J$2:$J$3)</f>
        <v>Rainy, p</v>
      </c>
      <c r="AO1047">
        <f>IF(AN1047='Info Sheet'!$J$3,'Info Sheet'!$M$3,'Info Sheet'!$M$2)</f>
        <v>0.7</v>
      </c>
      <c r="AP1047">
        <f>ROUNDDOWN(IF((AM1047*AO1047)&gt;'Info Sheet'!$B$21,'Info Sheet'!$B$21,(AM1047*AO1047)),0)</f>
        <v>106</v>
      </c>
      <c r="AQ1047">
        <f t="shared" si="195"/>
        <v>2422.1000000000004</v>
      </c>
      <c r="AR1047">
        <f t="shared" si="196"/>
        <v>1462.1000000000004</v>
      </c>
    </row>
    <row r="1048" spans="1:44">
      <c r="A1048" s="44">
        <v>995</v>
      </c>
      <c r="B1048" s="32">
        <v>0.44194590205922701</v>
      </c>
      <c r="C1048" s="32">
        <f t="shared" si="197"/>
        <v>153</v>
      </c>
      <c r="D1048" t="str">
        <f>LOOKUP(B1048,'Info Sheet'!$L$2:$L$3,'Info Sheet'!$J$2:$J$3)</f>
        <v>Non-Rainy</v>
      </c>
      <c r="E1048">
        <f>IF(D1048='Info Sheet'!$J$3,'Info Sheet'!$M$3,'Info Sheet'!$M$2)</f>
        <v>1</v>
      </c>
      <c r="F1048">
        <f>ROUNDDOWN(IF((C1048*E1048)&gt;'Info Sheet'!$B$21,'Info Sheet'!$B$21,(C1048*E1048)),0)</f>
        <v>153</v>
      </c>
      <c r="G1048">
        <f t="shared" si="200"/>
        <v>3496.05</v>
      </c>
      <c r="H1048">
        <f t="shared" si="189"/>
        <v>2536.0500000000002</v>
      </c>
      <c r="M1048" s="44">
        <v>995</v>
      </c>
      <c r="N1048" s="32">
        <v>0.48635435828693929</v>
      </c>
      <c r="O1048" s="32">
        <f t="shared" si="190"/>
        <v>170</v>
      </c>
      <c r="P1048" t="str">
        <f>LOOKUP(N1048,'Info Sheet'!$L$2:$L$3,'Info Sheet'!$J$2:$J$3)</f>
        <v>Non-Rainy</v>
      </c>
      <c r="Q1048">
        <f>IF(P1048='Info Sheet'!$J$3,'Info Sheet'!$M$3,'Info Sheet'!$M$2)</f>
        <v>1</v>
      </c>
      <c r="R1048">
        <f>ROUNDDOWN(IF((O1048*Q1048)&gt;'Info Sheet'!$B$21,'Info Sheet'!$B$21,(O1048*Q1048)),0)</f>
        <v>170</v>
      </c>
      <c r="S1048">
        <f t="shared" si="191"/>
        <v>3884.5000000000005</v>
      </c>
      <c r="T1048">
        <f t="shared" si="192"/>
        <v>2924.5000000000005</v>
      </c>
      <c r="Y1048" s="44">
        <v>995</v>
      </c>
      <c r="Z1048" s="32">
        <v>0.51201865215809694</v>
      </c>
      <c r="AA1048" s="32">
        <f t="shared" si="198"/>
        <v>186</v>
      </c>
      <c r="AB1048" t="str">
        <f>LOOKUP(Z1048,'Info Sheet'!$L$2:$L$3,'Info Sheet'!$J$2:$J$3)</f>
        <v>Non-Rainy</v>
      </c>
      <c r="AC1048">
        <f>IF(AB1048='Info Sheet'!$J$3,'Info Sheet'!$M$3,'Info Sheet'!$M$2)</f>
        <v>1</v>
      </c>
      <c r="AD1048">
        <f>ROUNDDOWN(IF((AA1048*AC1048)&gt;'Info Sheet'!$B$21,'Info Sheet'!$B$21,(AA1048*AC1048)),0)</f>
        <v>186</v>
      </c>
      <c r="AE1048">
        <f t="shared" si="193"/>
        <v>4250.1000000000004</v>
      </c>
      <c r="AF1048">
        <f t="shared" si="194"/>
        <v>3290.1000000000004</v>
      </c>
      <c r="AK1048" s="44">
        <v>995</v>
      </c>
      <c r="AL1048" s="51">
        <v>0.59088854999999996</v>
      </c>
      <c r="AM1048" s="32">
        <f t="shared" si="199"/>
        <v>170</v>
      </c>
      <c r="AN1048" t="str">
        <f>LOOKUP(AL1048,'Info Sheet'!$L$2:$L$3,'Info Sheet'!$J$2:$J$3)</f>
        <v>Non-Rainy</v>
      </c>
      <c r="AO1048">
        <f>IF(AN1048='Info Sheet'!$J$3,'Info Sheet'!$M$3,'Info Sheet'!$M$2)</f>
        <v>1</v>
      </c>
      <c r="AP1048">
        <f>ROUNDDOWN(IF((AM1048*AO1048)&gt;'Info Sheet'!$B$21,'Info Sheet'!$B$21,(AM1048*AO1048)),0)</f>
        <v>170</v>
      </c>
      <c r="AQ1048">
        <f t="shared" si="195"/>
        <v>3884.5000000000005</v>
      </c>
      <c r="AR1048">
        <f t="shared" si="196"/>
        <v>2924.5000000000005</v>
      </c>
    </row>
    <row r="1049" spans="1:44">
      <c r="A1049" s="44">
        <v>996</v>
      </c>
      <c r="B1049" s="32">
        <v>0.52691599642445941</v>
      </c>
      <c r="C1049" s="32">
        <f t="shared" si="197"/>
        <v>157</v>
      </c>
      <c r="D1049" t="str">
        <f>LOOKUP(B1049,'Info Sheet'!$L$2:$L$3,'Info Sheet'!$J$2:$J$3)</f>
        <v>Non-Rainy</v>
      </c>
      <c r="E1049">
        <f>IF(D1049='Info Sheet'!$J$3,'Info Sheet'!$M$3,'Info Sheet'!$M$2)</f>
        <v>1</v>
      </c>
      <c r="F1049">
        <f>ROUNDDOWN(IF((C1049*E1049)&gt;'Info Sheet'!$B$21,'Info Sheet'!$B$21,(C1049*E1049)),0)</f>
        <v>157</v>
      </c>
      <c r="G1049">
        <f t="shared" si="200"/>
        <v>3587.4500000000003</v>
      </c>
      <c r="H1049">
        <f t="shared" si="189"/>
        <v>2627.4500000000003</v>
      </c>
      <c r="M1049" s="44">
        <v>996</v>
      </c>
      <c r="N1049" s="32">
        <v>0.1011821815167131</v>
      </c>
      <c r="O1049" s="32">
        <f t="shared" si="190"/>
        <v>150</v>
      </c>
      <c r="P1049" t="str">
        <f>LOOKUP(N1049,'Info Sheet'!$L$2:$L$3,'Info Sheet'!$J$2:$J$3)</f>
        <v>Rainy, p</v>
      </c>
      <c r="Q1049">
        <f>IF(P1049='Info Sheet'!$J$3,'Info Sheet'!$M$3,'Info Sheet'!$M$2)</f>
        <v>0.7</v>
      </c>
      <c r="R1049">
        <f>ROUNDDOWN(IF((O1049*Q1049)&gt;'Info Sheet'!$B$21,'Info Sheet'!$B$21,(O1049*Q1049)),0)</f>
        <v>105</v>
      </c>
      <c r="S1049">
        <f t="shared" si="191"/>
        <v>2399.25</v>
      </c>
      <c r="T1049">
        <f t="shared" si="192"/>
        <v>1439.25</v>
      </c>
      <c r="Y1049" s="44">
        <v>996</v>
      </c>
      <c r="Z1049" s="32">
        <v>3.8936353960522974E-2</v>
      </c>
      <c r="AA1049" s="32">
        <f t="shared" si="198"/>
        <v>155</v>
      </c>
      <c r="AB1049" t="str">
        <f>LOOKUP(Z1049,'Info Sheet'!$L$2:$L$3,'Info Sheet'!$J$2:$J$3)</f>
        <v>Rainy, p</v>
      </c>
      <c r="AC1049">
        <f>IF(AB1049='Info Sheet'!$J$3,'Info Sheet'!$M$3,'Info Sheet'!$M$2)</f>
        <v>0.7</v>
      </c>
      <c r="AD1049">
        <f>ROUNDDOWN(IF((AA1049*AC1049)&gt;'Info Sheet'!$B$21,'Info Sheet'!$B$21,(AA1049*AC1049)),0)</f>
        <v>108</v>
      </c>
      <c r="AE1049">
        <f t="shared" si="193"/>
        <v>2467.8000000000002</v>
      </c>
      <c r="AF1049">
        <f t="shared" si="194"/>
        <v>1507.8000000000002</v>
      </c>
      <c r="AK1049" s="44">
        <v>996</v>
      </c>
      <c r="AL1049" s="51">
        <v>0.11734573</v>
      </c>
      <c r="AM1049" s="32">
        <f t="shared" si="199"/>
        <v>146</v>
      </c>
      <c r="AN1049" t="str">
        <f>LOOKUP(AL1049,'Info Sheet'!$L$2:$L$3,'Info Sheet'!$J$2:$J$3)</f>
        <v>Rainy, p</v>
      </c>
      <c r="AO1049">
        <f>IF(AN1049='Info Sheet'!$J$3,'Info Sheet'!$M$3,'Info Sheet'!$M$2)</f>
        <v>0.7</v>
      </c>
      <c r="AP1049">
        <f>ROUNDDOWN(IF((AM1049*AO1049)&gt;'Info Sheet'!$B$21,'Info Sheet'!$B$21,(AM1049*AO1049)),0)</f>
        <v>102</v>
      </c>
      <c r="AQ1049">
        <f t="shared" si="195"/>
        <v>2330.7000000000003</v>
      </c>
      <c r="AR1049">
        <f t="shared" si="196"/>
        <v>1370.7000000000003</v>
      </c>
    </row>
    <row r="1050" spans="1:44">
      <c r="A1050" s="44">
        <v>997</v>
      </c>
      <c r="B1050" s="32">
        <v>0.21064911861355506</v>
      </c>
      <c r="C1050" s="32">
        <f t="shared" si="197"/>
        <v>143</v>
      </c>
      <c r="D1050" t="str">
        <f>LOOKUP(B1050,'Info Sheet'!$L$2:$L$3,'Info Sheet'!$J$2:$J$3)</f>
        <v>Rainy, p</v>
      </c>
      <c r="E1050">
        <f>IF(D1050='Info Sheet'!$J$3,'Info Sheet'!$M$3,'Info Sheet'!$M$2)</f>
        <v>0.7</v>
      </c>
      <c r="F1050">
        <f>ROUNDDOWN(IF((C1050*E1050)&gt;'Info Sheet'!$B$21,'Info Sheet'!$B$21,(C1050*E1050)),0)</f>
        <v>100</v>
      </c>
      <c r="G1050">
        <f t="shared" si="200"/>
        <v>2285</v>
      </c>
      <c r="H1050">
        <f t="shared" si="189"/>
        <v>1325</v>
      </c>
      <c r="M1050" s="44">
        <v>997</v>
      </c>
      <c r="N1050" s="32">
        <v>6.2094616319415485E-2</v>
      </c>
      <c r="O1050" s="32">
        <f t="shared" si="190"/>
        <v>145</v>
      </c>
      <c r="P1050" t="str">
        <f>LOOKUP(N1050,'Info Sheet'!$L$2:$L$3,'Info Sheet'!$J$2:$J$3)</f>
        <v>Rainy, p</v>
      </c>
      <c r="Q1050">
        <f>IF(P1050='Info Sheet'!$J$3,'Info Sheet'!$M$3,'Info Sheet'!$M$2)</f>
        <v>0.7</v>
      </c>
      <c r="R1050">
        <f>ROUNDDOWN(IF((O1050*Q1050)&gt;'Info Sheet'!$B$21,'Info Sheet'!$B$21,(O1050*Q1050)),0)</f>
        <v>101</v>
      </c>
      <c r="S1050">
        <f t="shared" si="191"/>
        <v>2307.8500000000004</v>
      </c>
      <c r="T1050">
        <f t="shared" si="192"/>
        <v>1347.8500000000004</v>
      </c>
      <c r="Y1050" s="44">
        <v>997</v>
      </c>
      <c r="Z1050" s="32">
        <v>0.16261646211293512</v>
      </c>
      <c r="AA1050" s="32">
        <f t="shared" si="198"/>
        <v>168</v>
      </c>
      <c r="AB1050" t="str">
        <f>LOOKUP(Z1050,'Info Sheet'!$L$2:$L$3,'Info Sheet'!$J$2:$J$3)</f>
        <v>Rainy, p</v>
      </c>
      <c r="AC1050">
        <f>IF(AB1050='Info Sheet'!$J$3,'Info Sheet'!$M$3,'Info Sheet'!$M$2)</f>
        <v>0.7</v>
      </c>
      <c r="AD1050">
        <f>ROUNDDOWN(IF((AA1050*AC1050)&gt;'Info Sheet'!$B$21,'Info Sheet'!$B$21,(AA1050*AC1050)),0)</f>
        <v>117</v>
      </c>
      <c r="AE1050">
        <f t="shared" si="193"/>
        <v>2673.4500000000003</v>
      </c>
      <c r="AF1050">
        <f t="shared" si="194"/>
        <v>1713.4500000000003</v>
      </c>
      <c r="AK1050" s="44">
        <v>997</v>
      </c>
      <c r="AL1050" s="51">
        <v>0.85497864999999995</v>
      </c>
      <c r="AM1050" s="32">
        <f t="shared" si="199"/>
        <v>183</v>
      </c>
      <c r="AN1050" t="str">
        <f>LOOKUP(AL1050,'Info Sheet'!$L$2:$L$3,'Info Sheet'!$J$2:$J$3)</f>
        <v>Non-Rainy</v>
      </c>
      <c r="AO1050">
        <f>IF(AN1050='Info Sheet'!$J$3,'Info Sheet'!$M$3,'Info Sheet'!$M$2)</f>
        <v>1</v>
      </c>
      <c r="AP1050">
        <f>ROUNDDOWN(IF((AM1050*AO1050)&gt;'Info Sheet'!$B$21,'Info Sheet'!$B$21,(AM1050*AO1050)),0)</f>
        <v>183</v>
      </c>
      <c r="AQ1050">
        <f t="shared" si="195"/>
        <v>4181.55</v>
      </c>
      <c r="AR1050">
        <f t="shared" si="196"/>
        <v>3221.55</v>
      </c>
    </row>
    <row r="1051" spans="1:44">
      <c r="A1051" s="44">
        <v>998</v>
      </c>
      <c r="B1051" s="32">
        <v>0.21632003319048332</v>
      </c>
      <c r="C1051" s="32">
        <f t="shared" si="197"/>
        <v>143</v>
      </c>
      <c r="D1051" t="str">
        <f>LOOKUP(B1051,'Info Sheet'!$L$2:$L$3,'Info Sheet'!$J$2:$J$3)</f>
        <v>Rainy, p</v>
      </c>
      <c r="E1051">
        <f>IF(D1051='Info Sheet'!$J$3,'Info Sheet'!$M$3,'Info Sheet'!$M$2)</f>
        <v>0.7</v>
      </c>
      <c r="F1051">
        <f>ROUNDDOWN(IF((C1051*E1051)&gt;'Info Sheet'!$B$21,'Info Sheet'!$B$21,(C1051*E1051)),0)</f>
        <v>100</v>
      </c>
      <c r="G1051">
        <f t="shared" si="200"/>
        <v>2285</v>
      </c>
      <c r="H1051">
        <f t="shared" si="189"/>
        <v>1325</v>
      </c>
      <c r="M1051" s="44">
        <v>998</v>
      </c>
      <c r="N1051" s="32">
        <v>0.42774179080098662</v>
      </c>
      <c r="O1051" s="32">
        <f t="shared" si="190"/>
        <v>168</v>
      </c>
      <c r="P1051" t="str">
        <f>LOOKUP(N1051,'Info Sheet'!$L$2:$L$3,'Info Sheet'!$J$2:$J$3)</f>
        <v>Non-Rainy</v>
      </c>
      <c r="Q1051">
        <f>IF(P1051='Info Sheet'!$J$3,'Info Sheet'!$M$3,'Info Sheet'!$M$2)</f>
        <v>1</v>
      </c>
      <c r="R1051">
        <f>ROUNDDOWN(IF((O1051*Q1051)&gt;'Info Sheet'!$B$21,'Info Sheet'!$B$21,(O1051*Q1051)),0)</f>
        <v>168</v>
      </c>
      <c r="S1051">
        <f t="shared" si="191"/>
        <v>3838.8</v>
      </c>
      <c r="T1051">
        <f t="shared" si="192"/>
        <v>2878.8</v>
      </c>
      <c r="Y1051" s="44">
        <v>998</v>
      </c>
      <c r="Z1051" s="32">
        <v>0.27876684426170539</v>
      </c>
      <c r="AA1051" s="32">
        <f t="shared" si="198"/>
        <v>175</v>
      </c>
      <c r="AB1051" t="str">
        <f>LOOKUP(Z1051,'Info Sheet'!$L$2:$L$3,'Info Sheet'!$J$2:$J$3)</f>
        <v>Rainy, p</v>
      </c>
      <c r="AC1051">
        <f>IF(AB1051='Info Sheet'!$J$3,'Info Sheet'!$M$3,'Info Sheet'!$M$2)</f>
        <v>0.7</v>
      </c>
      <c r="AD1051">
        <f>ROUNDDOWN(IF((AA1051*AC1051)&gt;'Info Sheet'!$B$21,'Info Sheet'!$B$21,(AA1051*AC1051)),0)</f>
        <v>122</v>
      </c>
      <c r="AE1051">
        <f t="shared" si="193"/>
        <v>2787.7000000000003</v>
      </c>
      <c r="AF1051">
        <f t="shared" si="194"/>
        <v>1827.7000000000003</v>
      </c>
      <c r="AK1051" s="44">
        <v>998</v>
      </c>
      <c r="AL1051" s="51">
        <v>0.64832471000000003</v>
      </c>
      <c r="AM1051" s="32">
        <f t="shared" si="199"/>
        <v>172</v>
      </c>
      <c r="AN1051" t="str">
        <f>LOOKUP(AL1051,'Info Sheet'!$L$2:$L$3,'Info Sheet'!$J$2:$J$3)</f>
        <v>Non-Rainy</v>
      </c>
      <c r="AO1051">
        <f>IF(AN1051='Info Sheet'!$J$3,'Info Sheet'!$M$3,'Info Sheet'!$M$2)</f>
        <v>1</v>
      </c>
      <c r="AP1051">
        <f>ROUNDDOWN(IF((AM1051*AO1051)&gt;'Info Sheet'!$B$21,'Info Sheet'!$B$21,(AM1051*AO1051)),0)</f>
        <v>172</v>
      </c>
      <c r="AQ1051">
        <f t="shared" si="195"/>
        <v>3930.2000000000003</v>
      </c>
      <c r="AR1051">
        <f t="shared" si="196"/>
        <v>2970.2000000000003</v>
      </c>
    </row>
    <row r="1052" spans="1:44">
      <c r="A1052" s="44">
        <v>999</v>
      </c>
      <c r="B1052" s="32">
        <v>0.64707126151615135</v>
      </c>
      <c r="C1052" s="32">
        <f t="shared" si="197"/>
        <v>162</v>
      </c>
      <c r="D1052" t="str">
        <f>LOOKUP(B1052,'Info Sheet'!$L$2:$L$3,'Info Sheet'!$J$2:$J$3)</f>
        <v>Non-Rainy</v>
      </c>
      <c r="E1052">
        <f>IF(D1052='Info Sheet'!$J$3,'Info Sheet'!$M$3,'Info Sheet'!$M$2)</f>
        <v>1</v>
      </c>
      <c r="F1052">
        <f>ROUNDDOWN(IF((C1052*E1052)&gt;'Info Sheet'!$B$21,'Info Sheet'!$B$21,(C1052*E1052)),0)</f>
        <v>162</v>
      </c>
      <c r="G1052">
        <f t="shared" si="200"/>
        <v>3701.7000000000003</v>
      </c>
      <c r="H1052">
        <f t="shared" si="189"/>
        <v>2741.7000000000003</v>
      </c>
      <c r="M1052" s="44">
        <v>999</v>
      </c>
      <c r="N1052" s="32">
        <v>0.84143351196604366</v>
      </c>
      <c r="O1052" s="32">
        <f t="shared" si="190"/>
        <v>187</v>
      </c>
      <c r="P1052" t="str">
        <f>LOOKUP(N1052,'Info Sheet'!$L$2:$L$3,'Info Sheet'!$J$2:$J$3)</f>
        <v>Non-Rainy</v>
      </c>
      <c r="Q1052">
        <f>IF(P1052='Info Sheet'!$J$3,'Info Sheet'!$M$3,'Info Sheet'!$M$2)</f>
        <v>1</v>
      </c>
      <c r="R1052">
        <f>ROUNDDOWN(IF((O1052*Q1052)&gt;'Info Sheet'!$B$21,'Info Sheet'!$B$21,(O1052*Q1052)),0)</f>
        <v>187</v>
      </c>
      <c r="S1052">
        <f t="shared" si="191"/>
        <v>4272.95</v>
      </c>
      <c r="T1052">
        <f t="shared" si="192"/>
        <v>3312.95</v>
      </c>
      <c r="Y1052" s="44">
        <v>999</v>
      </c>
      <c r="Z1052" s="32">
        <v>0.28646705589449772</v>
      </c>
      <c r="AA1052" s="32">
        <f t="shared" si="198"/>
        <v>176</v>
      </c>
      <c r="AB1052" t="str">
        <f>LOOKUP(Z1052,'Info Sheet'!$L$2:$L$3,'Info Sheet'!$J$2:$J$3)</f>
        <v>Rainy, p</v>
      </c>
      <c r="AC1052">
        <f>IF(AB1052='Info Sheet'!$J$3,'Info Sheet'!$M$3,'Info Sheet'!$M$2)</f>
        <v>0.7</v>
      </c>
      <c r="AD1052">
        <f>ROUNDDOWN(IF((AA1052*AC1052)&gt;'Info Sheet'!$B$21,'Info Sheet'!$B$21,(AA1052*AC1052)),0)</f>
        <v>123</v>
      </c>
      <c r="AE1052">
        <f t="shared" si="193"/>
        <v>2810.55</v>
      </c>
      <c r="AF1052">
        <f t="shared" si="194"/>
        <v>1850.5500000000002</v>
      </c>
      <c r="AK1052" s="44">
        <v>999</v>
      </c>
      <c r="AL1052" s="51">
        <v>0.11339961</v>
      </c>
      <c r="AM1052" s="32">
        <f t="shared" si="199"/>
        <v>146</v>
      </c>
      <c r="AN1052" t="str">
        <f>LOOKUP(AL1052,'Info Sheet'!$L$2:$L$3,'Info Sheet'!$J$2:$J$3)</f>
        <v>Rainy, p</v>
      </c>
      <c r="AO1052">
        <f>IF(AN1052='Info Sheet'!$J$3,'Info Sheet'!$M$3,'Info Sheet'!$M$2)</f>
        <v>0.7</v>
      </c>
      <c r="AP1052">
        <f>ROUNDDOWN(IF((AM1052*AO1052)&gt;'Info Sheet'!$B$21,'Info Sheet'!$B$21,(AM1052*AO1052)),0)</f>
        <v>102</v>
      </c>
      <c r="AQ1052">
        <f t="shared" si="195"/>
        <v>2330.7000000000003</v>
      </c>
      <c r="AR1052">
        <f t="shared" si="196"/>
        <v>1370.7000000000003</v>
      </c>
    </row>
    <row r="1053" spans="1:44">
      <c r="A1053" s="44">
        <v>1000</v>
      </c>
      <c r="B1053" s="32">
        <v>0.64107269574240588</v>
      </c>
      <c r="C1053" s="32">
        <f t="shared" si="197"/>
        <v>161</v>
      </c>
      <c r="D1053" t="str">
        <f>LOOKUP(B1053,'Info Sheet'!$L$2:$L$3,'Info Sheet'!$J$2:$J$3)</f>
        <v>Non-Rainy</v>
      </c>
      <c r="E1053">
        <f>IF(D1053='Info Sheet'!$J$3,'Info Sheet'!$M$3,'Info Sheet'!$M$2)</f>
        <v>1</v>
      </c>
      <c r="F1053">
        <f>ROUNDDOWN(IF((C1053*E1053)&gt;'Info Sheet'!$B$21,'Info Sheet'!$B$21,(C1053*E1053)),0)</f>
        <v>161</v>
      </c>
      <c r="G1053">
        <f t="shared" si="200"/>
        <v>3678.8500000000004</v>
      </c>
      <c r="H1053">
        <f t="shared" si="189"/>
        <v>2718.8500000000004</v>
      </c>
      <c r="M1053" s="44">
        <v>1000</v>
      </c>
      <c r="N1053" s="32">
        <v>0.53058715605745987</v>
      </c>
      <c r="O1053" s="32">
        <f t="shared" si="190"/>
        <v>172</v>
      </c>
      <c r="P1053" t="str">
        <f>LOOKUP(N1053,'Info Sheet'!$L$2:$L$3,'Info Sheet'!$J$2:$J$3)</f>
        <v>Non-Rainy</v>
      </c>
      <c r="Q1053">
        <f>IF(P1053='Info Sheet'!$J$3,'Info Sheet'!$M$3,'Info Sheet'!$M$2)</f>
        <v>1</v>
      </c>
      <c r="R1053">
        <f>ROUNDDOWN(IF((O1053*Q1053)&gt;'Info Sheet'!$B$21,'Info Sheet'!$B$21,(O1053*Q1053)),0)</f>
        <v>172</v>
      </c>
      <c r="S1053">
        <f t="shared" si="191"/>
        <v>3930.2000000000003</v>
      </c>
      <c r="T1053">
        <f t="shared" si="192"/>
        <v>2970.2000000000003</v>
      </c>
      <c r="Y1053" s="44">
        <v>1000</v>
      </c>
      <c r="Z1053" s="32">
        <v>0.62094175280646069</v>
      </c>
      <c r="AA1053" s="32">
        <f t="shared" si="198"/>
        <v>191</v>
      </c>
      <c r="AB1053" t="str">
        <f>LOOKUP(Z1053,'Info Sheet'!$L$2:$L$3,'Info Sheet'!$J$2:$J$3)</f>
        <v>Non-Rainy</v>
      </c>
      <c r="AC1053">
        <f>IF(AB1053='Info Sheet'!$J$3,'Info Sheet'!$M$3,'Info Sheet'!$M$2)</f>
        <v>1</v>
      </c>
      <c r="AD1053">
        <f>ROUNDDOWN(IF((AA1053*AC1053)&gt;'Info Sheet'!$B$21,'Info Sheet'!$B$21,(AA1053*AC1053)),0)</f>
        <v>188</v>
      </c>
      <c r="AE1053">
        <f t="shared" si="193"/>
        <v>4295.8</v>
      </c>
      <c r="AF1053">
        <f t="shared" si="194"/>
        <v>3335.8</v>
      </c>
      <c r="AK1053" s="44">
        <v>1000</v>
      </c>
      <c r="AL1053" s="51">
        <v>0.82074203999999995</v>
      </c>
      <c r="AM1053" s="32">
        <f t="shared" si="199"/>
        <v>181</v>
      </c>
      <c r="AN1053" t="str">
        <f>LOOKUP(AL1053,'Info Sheet'!$L$2:$L$3,'Info Sheet'!$J$2:$J$3)</f>
        <v>Non-Rainy</v>
      </c>
      <c r="AO1053">
        <f>IF(AN1053='Info Sheet'!$J$3,'Info Sheet'!$M$3,'Info Sheet'!$M$2)</f>
        <v>1</v>
      </c>
      <c r="AP1053">
        <f>ROUNDDOWN(IF((AM1053*AO1053)&gt;'Info Sheet'!$B$21,'Info Sheet'!$B$21,(AM1053*AO1053)),0)</f>
        <v>181</v>
      </c>
      <c r="AQ1053">
        <f t="shared" si="195"/>
        <v>4135.8500000000004</v>
      </c>
      <c r="AR1053">
        <f t="shared" si="196"/>
        <v>3175.8500000000004</v>
      </c>
    </row>
    <row r="1060" spans="37:39">
      <c r="AK1060" s="32"/>
      <c r="AL1060" s="32"/>
      <c r="AM1060" s="32"/>
    </row>
    <row r="1061" spans="37:39">
      <c r="AK1061" s="32"/>
      <c r="AL1061" s="32"/>
      <c r="AM1061" s="32"/>
    </row>
    <row r="1062" spans="37:39">
      <c r="AK1062" s="32"/>
      <c r="AL1062" s="32"/>
      <c r="AM1062" s="32"/>
    </row>
  </sheetData>
  <mergeCells count="7">
    <mergeCell ref="B35:E35"/>
    <mergeCell ref="B37:F37"/>
    <mergeCell ref="AJ19:AK19"/>
    <mergeCell ref="Y35:AD35"/>
    <mergeCell ref="Y37:AD37"/>
    <mergeCell ref="AK35:AP35"/>
    <mergeCell ref="AK37:AQ3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80690-EAFE-431B-8FFE-DABDC63503E5}">
  <dimension ref="A2:BP1096"/>
  <sheetViews>
    <sheetView topLeftCell="E17" workbookViewId="0">
      <selection activeCell="AK50" sqref="AK50"/>
    </sheetView>
  </sheetViews>
  <sheetFormatPr baseColWidth="10" defaultColWidth="8.83203125" defaultRowHeight="16"/>
  <cols>
    <col min="1" max="1" width="15.6640625" customWidth="1"/>
    <col min="2" max="2" width="20.5" bestFit="1" customWidth="1"/>
    <col min="3" max="3" width="14" customWidth="1"/>
    <col min="5" max="6" width="13.6640625" customWidth="1"/>
    <col min="7" max="7" width="12.33203125" customWidth="1"/>
    <col min="8" max="8" width="12.1640625" customWidth="1"/>
    <col min="9" max="9" width="15.6640625" customWidth="1"/>
    <col min="10" max="10" width="31.1640625" customWidth="1"/>
    <col min="11" max="11" width="25.1640625" customWidth="1"/>
    <col min="12" max="12" width="13.1640625" customWidth="1"/>
    <col min="13" max="13" width="13.1640625" style="4" customWidth="1"/>
    <col min="14" max="14" width="13.1640625" customWidth="1"/>
    <col min="15" max="15" width="20.5" bestFit="1" customWidth="1"/>
    <col min="16" max="16" width="11.5" customWidth="1"/>
    <col min="17" max="17" width="8.83203125" bestFit="1" customWidth="1"/>
    <col min="18" max="18" width="15" customWidth="1"/>
    <col min="19" max="19" width="12.1640625" customWidth="1"/>
    <col min="20" max="20" width="15.83203125" customWidth="1"/>
    <col min="22" max="22" width="9.1640625" customWidth="1"/>
    <col min="23" max="23" width="18.6640625" bestFit="1" customWidth="1"/>
    <col min="24" max="24" width="26" customWidth="1"/>
    <col min="28" max="28" width="20.5" bestFit="1" customWidth="1"/>
    <col min="29" max="29" width="12.6640625" customWidth="1"/>
    <col min="30" max="30" width="27.6640625" customWidth="1"/>
    <col min="31" max="31" width="9.33203125" bestFit="1" customWidth="1"/>
    <col min="33" max="33" width="13.6640625" customWidth="1"/>
    <col min="34" max="34" width="12.33203125" customWidth="1"/>
    <col min="35" max="35" width="9.83203125" customWidth="1"/>
    <col min="36" max="36" width="19.83203125" customWidth="1"/>
    <col min="37" max="37" width="10.1640625" bestFit="1" customWidth="1"/>
    <col min="38" max="38" width="24.6640625" customWidth="1"/>
    <col min="41" max="41" width="21.5" customWidth="1"/>
    <col min="49" max="49" width="12.5" customWidth="1"/>
    <col min="50" max="50" width="16.5" customWidth="1"/>
    <col min="55" max="55" width="21" customWidth="1"/>
    <col min="60" max="60" width="12.83203125" customWidth="1"/>
    <col min="63" max="63" width="17" customWidth="1"/>
  </cols>
  <sheetData>
    <row r="2" spans="1:68">
      <c r="A2" s="4"/>
      <c r="B2" s="180" t="s">
        <v>125</v>
      </c>
      <c r="C2" s="180" t="s">
        <v>126</v>
      </c>
      <c r="D2" s="4"/>
      <c r="E2" s="180" t="s">
        <v>98</v>
      </c>
      <c r="F2" s="367">
        <f>MAX(C3:C5)</f>
        <v>2398.5029500000014</v>
      </c>
    </row>
    <row r="3" spans="1:68" ht="15.75" customHeight="1">
      <c r="A3" s="4"/>
      <c r="B3" s="352">
        <v>3</v>
      </c>
      <c r="C3" s="241">
        <f>AK49</f>
        <v>2313.7523000000097</v>
      </c>
      <c r="D3" s="4"/>
      <c r="E3" s="180" t="s">
        <v>97</v>
      </c>
      <c r="F3" s="352">
        <f>LOOKUP(F2,C3:C5,B3:B5)</f>
        <v>1</v>
      </c>
      <c r="G3" s="377"/>
      <c r="H3" s="378"/>
      <c r="I3" s="4"/>
      <c r="AJ3" s="84"/>
    </row>
    <row r="4" spans="1:68" ht="15.75" customHeight="1">
      <c r="A4" s="4"/>
      <c r="B4" s="352">
        <v>2</v>
      </c>
      <c r="C4" s="241">
        <f>X49</f>
        <v>2286.3780000000106</v>
      </c>
      <c r="D4" s="4"/>
      <c r="E4" s="246"/>
      <c r="G4" s="4"/>
      <c r="H4" s="4"/>
      <c r="I4" s="4"/>
      <c r="AJ4" s="84"/>
    </row>
    <row r="5" spans="1:68" ht="15.75" customHeight="1">
      <c r="A5" s="4"/>
      <c r="B5" s="352">
        <v>1</v>
      </c>
      <c r="C5" s="241">
        <f>K49</f>
        <v>2398.5029500000014</v>
      </c>
      <c r="D5" s="4"/>
      <c r="E5" s="4"/>
      <c r="G5" s="185"/>
      <c r="H5" s="4"/>
      <c r="I5" s="4"/>
      <c r="AJ5" s="84"/>
    </row>
    <row r="6" spans="1:68" ht="15.75" customHeight="1">
      <c r="A6" s="4"/>
      <c r="B6" s="213"/>
      <c r="C6" s="239"/>
      <c r="D6" s="4"/>
      <c r="E6" s="4"/>
      <c r="G6" s="185"/>
      <c r="H6" s="4"/>
      <c r="I6" s="4"/>
      <c r="AJ6" s="84"/>
    </row>
    <row r="7" spans="1:68" ht="15.75" customHeight="1">
      <c r="A7" s="4"/>
      <c r="B7" s="213"/>
      <c r="C7" s="240"/>
      <c r="D7" s="4"/>
      <c r="E7" s="4"/>
      <c r="I7" s="238"/>
      <c r="AI7" s="84"/>
      <c r="AJ7" s="84"/>
      <c r="AO7" s="84" t="s">
        <v>127</v>
      </c>
    </row>
    <row r="8" spans="1:68" ht="15.75" customHeight="1">
      <c r="A8" s="244" t="s">
        <v>128</v>
      </c>
      <c r="B8" s="213"/>
      <c r="C8" s="239"/>
      <c r="D8" s="4"/>
      <c r="E8" s="4"/>
      <c r="AI8" s="84"/>
      <c r="AJ8" s="84"/>
    </row>
    <row r="9" spans="1:68" ht="15.75" customHeight="1">
      <c r="B9" s="5" t="s">
        <v>22</v>
      </c>
      <c r="C9" s="232" t="s">
        <v>23</v>
      </c>
      <c r="D9" s="5" t="s">
        <v>24</v>
      </c>
      <c r="E9" s="5" t="s">
        <v>25</v>
      </c>
      <c r="F9" s="5" t="s">
        <v>26</v>
      </c>
      <c r="G9" s="5" t="s">
        <v>27</v>
      </c>
      <c r="X9" s="4"/>
      <c r="AO9" s="46" t="s">
        <v>129</v>
      </c>
      <c r="AP9" s="46"/>
      <c r="AQ9" s="47" t="s">
        <v>107</v>
      </c>
      <c r="AW9" s="4" t="s">
        <v>100</v>
      </c>
    </row>
    <row r="10" spans="1:68">
      <c r="A10" s="184">
        <v>1</v>
      </c>
      <c r="B10" s="62"/>
      <c r="C10" s="62"/>
      <c r="D10" s="11"/>
      <c r="E10" s="11"/>
      <c r="F10" s="11"/>
      <c r="G10" s="15"/>
      <c r="I10" s="4" t="s">
        <v>100</v>
      </c>
      <c r="AO10" s="5"/>
      <c r="AP10" s="5" t="s">
        <v>22</v>
      </c>
      <c r="AQ10" s="5" t="s">
        <v>23</v>
      </c>
      <c r="AR10" s="5" t="s">
        <v>24</v>
      </c>
      <c r="AS10" s="5" t="s">
        <v>25</v>
      </c>
      <c r="AT10" s="5" t="s">
        <v>26</v>
      </c>
      <c r="AU10" s="5" t="s">
        <v>27</v>
      </c>
      <c r="AV10" s="5"/>
      <c r="AW10" t="s">
        <v>62</v>
      </c>
    </row>
    <row r="11" spans="1:68">
      <c r="A11" s="184">
        <v>2</v>
      </c>
      <c r="B11" s="62"/>
      <c r="C11" s="62"/>
      <c r="D11" s="11"/>
      <c r="E11" s="11"/>
      <c r="F11" s="11"/>
      <c r="G11" s="11"/>
      <c r="I11" t="s">
        <v>62</v>
      </c>
      <c r="AO11" s="163">
        <v>1</v>
      </c>
      <c r="AP11" s="8"/>
      <c r="AQ11" s="8"/>
      <c r="AR11" s="26"/>
      <c r="AS11" s="26"/>
      <c r="AT11" s="11"/>
      <c r="AU11" s="35"/>
      <c r="AV11" s="5"/>
      <c r="AW11" t="s">
        <v>63</v>
      </c>
    </row>
    <row r="12" spans="1:68">
      <c r="A12" s="184">
        <v>3</v>
      </c>
      <c r="B12" s="62"/>
      <c r="C12" s="62"/>
      <c r="D12" s="11"/>
      <c r="E12" s="11"/>
      <c r="F12" s="11"/>
      <c r="G12" s="55"/>
      <c r="I12" t="s">
        <v>63</v>
      </c>
      <c r="AO12" s="163">
        <v>2</v>
      </c>
      <c r="AP12" s="8"/>
      <c r="AQ12" s="8"/>
      <c r="AR12" s="26"/>
      <c r="AS12" s="26"/>
      <c r="AT12" s="11"/>
      <c r="AU12" s="11"/>
      <c r="AV12" s="5"/>
      <c r="AW12" t="s">
        <v>101</v>
      </c>
    </row>
    <row r="13" spans="1:68">
      <c r="A13" s="184">
        <v>4</v>
      </c>
      <c r="B13" s="62"/>
      <c r="C13" s="62"/>
      <c r="D13" s="11"/>
      <c r="E13" s="15"/>
      <c r="F13" s="15"/>
      <c r="G13" s="55"/>
      <c r="I13" t="s">
        <v>101</v>
      </c>
      <c r="AO13" s="163">
        <v>3</v>
      </c>
      <c r="AP13" s="8"/>
      <c r="AQ13" s="52">
        <v>0</v>
      </c>
      <c r="AR13" s="11"/>
      <c r="AS13" s="11"/>
      <c r="AT13" s="11"/>
      <c r="AU13" s="55"/>
      <c r="AV13" s="5"/>
      <c r="AW13" t="s">
        <v>130</v>
      </c>
    </row>
    <row r="14" spans="1:68">
      <c r="A14" s="184">
        <v>5</v>
      </c>
      <c r="B14" s="62"/>
      <c r="C14" s="64"/>
      <c r="D14" s="55"/>
      <c r="E14" s="55"/>
      <c r="F14" s="55"/>
      <c r="G14" s="55"/>
      <c r="I14" t="s">
        <v>130</v>
      </c>
      <c r="AO14" s="163">
        <v>4</v>
      </c>
      <c r="AP14" s="8"/>
      <c r="AQ14" s="8"/>
      <c r="AR14" s="11"/>
      <c r="AS14" s="85"/>
      <c r="AT14" s="85"/>
      <c r="AU14" s="55"/>
      <c r="AV14" s="5"/>
    </row>
    <row r="15" spans="1:68" ht="21.75" customHeight="1">
      <c r="A15" s="184">
        <v>6</v>
      </c>
      <c r="B15" s="62"/>
      <c r="C15" s="63"/>
      <c r="D15" s="55"/>
      <c r="E15" s="55"/>
      <c r="F15" s="55"/>
      <c r="G15" s="15"/>
      <c r="AO15" s="163">
        <v>5</v>
      </c>
      <c r="AP15" s="8"/>
      <c r="AQ15" s="53"/>
      <c r="AR15" s="53"/>
      <c r="AS15" s="55"/>
      <c r="AT15" s="55"/>
      <c r="AU15" s="55"/>
      <c r="AV15" s="5"/>
    </row>
    <row r="16" spans="1:68" s="19" customFormat="1" ht="17.25" customHeight="1">
      <c r="A16"/>
      <c r="B16"/>
      <c r="C16"/>
      <c r="D16"/>
      <c r="E16"/>
      <c r="F16"/>
      <c r="G16"/>
      <c r="H16" s="184"/>
      <c r="I16" s="184"/>
      <c r="J16" s="184"/>
      <c r="K16" s="184"/>
      <c r="L16" s="184"/>
      <c r="M16" s="185"/>
      <c r="N16" s="184"/>
      <c r="O16" s="184"/>
      <c r="P16" s="184"/>
      <c r="Q16" s="184"/>
      <c r="R16" s="184"/>
      <c r="S16" s="184"/>
      <c r="T16" s="184"/>
      <c r="U16" s="184"/>
      <c r="V16" s="184"/>
      <c r="W16" s="184"/>
      <c r="X16"/>
      <c r="Y16" s="184"/>
      <c r="Z16" s="184"/>
      <c r="AA16" s="184"/>
      <c r="AB16" s="184"/>
      <c r="AC16" s="184"/>
      <c r="AD16" s="184"/>
      <c r="AE16" s="184"/>
      <c r="AF16" s="184"/>
      <c r="AG16" s="184"/>
      <c r="AH16" s="184"/>
      <c r="AI16" s="184"/>
      <c r="AJ16" s="184"/>
      <c r="AK16" s="184"/>
      <c r="AL16" s="184"/>
      <c r="AM16" s="184"/>
      <c r="AN16"/>
      <c r="AO16" s="163">
        <v>6</v>
      </c>
      <c r="AP16" s="8"/>
      <c r="AQ16" s="55"/>
      <c r="AR16" s="55"/>
      <c r="AS16" s="55"/>
      <c r="AT16" s="55"/>
      <c r="AU16" s="85"/>
      <c r="AV16" s="5"/>
      <c r="AW16"/>
      <c r="AX16"/>
      <c r="AY16" s="184"/>
      <c r="AZ16"/>
      <c r="BA16"/>
      <c r="BB16" s="184"/>
      <c r="BC16" s="184"/>
      <c r="BD16" s="184"/>
      <c r="BE16" s="184"/>
      <c r="BF16" s="184"/>
      <c r="BG16" s="184"/>
      <c r="BH16" s="184"/>
      <c r="BI16" s="184"/>
      <c r="BJ16" s="184"/>
      <c r="BK16" s="184"/>
      <c r="BL16"/>
      <c r="BM16" s="184"/>
      <c r="BN16" s="184"/>
      <c r="BO16" s="184"/>
      <c r="BP16" s="184"/>
    </row>
    <row r="17" spans="1:64">
      <c r="AB17" s="4"/>
      <c r="AO17" s="184"/>
      <c r="AP17" s="184"/>
      <c r="AQ17" s="184"/>
      <c r="AR17" s="184"/>
      <c r="AS17" s="184"/>
      <c r="AT17" s="184"/>
      <c r="AU17" s="184"/>
      <c r="AV17" s="184"/>
      <c r="AW17" s="184"/>
      <c r="AX17" s="184"/>
      <c r="AZ17" s="184"/>
      <c r="BA17" s="184"/>
      <c r="BL17" s="184"/>
    </row>
    <row r="19" spans="1:64">
      <c r="B19" s="46" t="s">
        <v>129</v>
      </c>
      <c r="C19" s="46"/>
      <c r="D19" s="47" t="s">
        <v>104</v>
      </c>
      <c r="O19" s="14" t="s">
        <v>129</v>
      </c>
      <c r="P19" s="14"/>
      <c r="Q19" s="47" t="s">
        <v>105</v>
      </c>
      <c r="AB19" s="14" t="s">
        <v>129</v>
      </c>
      <c r="AC19" s="14"/>
      <c r="AD19" s="47" t="s">
        <v>106</v>
      </c>
      <c r="AO19" s="14" t="s">
        <v>129</v>
      </c>
      <c r="AP19" s="14"/>
      <c r="AQ19" s="47" t="s">
        <v>131</v>
      </c>
      <c r="AS19" s="184"/>
      <c r="AT19" s="184"/>
    </row>
    <row r="20" spans="1:64">
      <c r="A20" s="5"/>
      <c r="B20" s="5" t="s">
        <v>22</v>
      </c>
      <c r="C20" s="5" t="s">
        <v>23</v>
      </c>
      <c r="D20" s="5" t="s">
        <v>24</v>
      </c>
      <c r="E20" s="5" t="s">
        <v>25</v>
      </c>
      <c r="F20" s="5" t="s">
        <v>26</v>
      </c>
      <c r="G20" s="5" t="s">
        <v>27</v>
      </c>
      <c r="H20" s="5"/>
      <c r="L20" s="5"/>
      <c r="M20" s="213"/>
      <c r="N20" s="5"/>
      <c r="O20" s="5" t="s">
        <v>22</v>
      </c>
      <c r="P20" s="5" t="s">
        <v>23</v>
      </c>
      <c r="Q20" s="5" t="s">
        <v>24</v>
      </c>
      <c r="R20" s="5" t="s">
        <v>25</v>
      </c>
      <c r="S20" s="5" t="s">
        <v>26</v>
      </c>
      <c r="T20" s="5" t="s">
        <v>27</v>
      </c>
      <c r="U20" s="5"/>
      <c r="AA20" s="5"/>
      <c r="AB20" s="5" t="s">
        <v>22</v>
      </c>
      <c r="AC20" s="5" t="s">
        <v>23</v>
      </c>
      <c r="AD20" s="5" t="s">
        <v>24</v>
      </c>
      <c r="AE20" s="5" t="s">
        <v>25</v>
      </c>
      <c r="AF20" s="5" t="s">
        <v>26</v>
      </c>
      <c r="AG20" s="5" t="s">
        <v>27</v>
      </c>
      <c r="AO20" s="5"/>
      <c r="AP20" s="5" t="s">
        <v>22</v>
      </c>
      <c r="AQ20" s="5" t="s">
        <v>23</v>
      </c>
      <c r="AR20" s="5" t="s">
        <v>24</v>
      </c>
      <c r="AS20" s="5" t="s">
        <v>25</v>
      </c>
      <c r="AT20" s="5" t="s">
        <v>26</v>
      </c>
      <c r="AU20" s="5" t="s">
        <v>27</v>
      </c>
      <c r="AW20" s="23"/>
      <c r="AX20" s="23"/>
      <c r="AZ20" s="23"/>
      <c r="BA20" s="23"/>
      <c r="BB20" s="23"/>
      <c r="BC20" s="23"/>
    </row>
    <row r="21" spans="1:64">
      <c r="A21" s="163">
        <v>1</v>
      </c>
      <c r="B21" s="8">
        <v>3</v>
      </c>
      <c r="C21" s="8">
        <v>2</v>
      </c>
      <c r="D21" s="11">
        <v>3</v>
      </c>
      <c r="E21" s="26">
        <v>2</v>
      </c>
      <c r="F21" s="11">
        <v>3</v>
      </c>
      <c r="G21" s="57"/>
      <c r="H21" s="5"/>
      <c r="N21" s="163">
        <v>1</v>
      </c>
      <c r="O21" s="8">
        <v>3</v>
      </c>
      <c r="P21" s="8">
        <v>2</v>
      </c>
      <c r="Q21" s="11">
        <v>3</v>
      </c>
      <c r="R21" s="11">
        <v>2</v>
      </c>
      <c r="S21" s="11">
        <v>3</v>
      </c>
      <c r="T21" s="60"/>
      <c r="U21" s="5"/>
      <c r="Z21" s="4"/>
      <c r="AA21" s="163">
        <v>1</v>
      </c>
      <c r="AB21" s="8">
        <v>3</v>
      </c>
      <c r="AC21" s="8">
        <v>2</v>
      </c>
      <c r="AD21" s="11">
        <v>3</v>
      </c>
      <c r="AE21" s="11">
        <v>2</v>
      </c>
      <c r="AF21" s="11">
        <v>3</v>
      </c>
      <c r="AG21" s="60"/>
      <c r="AO21" s="163">
        <v>1</v>
      </c>
      <c r="AP21" s="8"/>
      <c r="AQ21" s="8"/>
      <c r="AR21" s="26"/>
      <c r="AS21" s="26"/>
      <c r="AT21" s="11"/>
      <c r="AU21" s="35"/>
      <c r="AW21" s="23"/>
      <c r="AX21" s="23"/>
      <c r="AZ21" s="23"/>
      <c r="BA21" s="23"/>
      <c r="BB21" s="23"/>
      <c r="BC21" s="23"/>
    </row>
    <row r="22" spans="1:64">
      <c r="A22" s="163">
        <v>2</v>
      </c>
      <c r="B22" s="8">
        <v>2</v>
      </c>
      <c r="C22" s="8">
        <v>1</v>
      </c>
      <c r="D22" s="26">
        <v>2</v>
      </c>
      <c r="E22" s="26">
        <v>1</v>
      </c>
      <c r="F22" s="11">
        <v>2</v>
      </c>
      <c r="G22" s="11">
        <v>3</v>
      </c>
      <c r="H22" s="5"/>
      <c r="I22" t="s">
        <v>108</v>
      </c>
      <c r="N22" s="163">
        <v>2</v>
      </c>
      <c r="O22" s="8">
        <v>2</v>
      </c>
      <c r="P22" s="8">
        <v>1</v>
      </c>
      <c r="Q22" s="11">
        <v>2</v>
      </c>
      <c r="R22" s="11">
        <v>1</v>
      </c>
      <c r="S22" s="11">
        <v>2</v>
      </c>
      <c r="T22" s="11">
        <v>3</v>
      </c>
      <c r="U22" s="5"/>
      <c r="V22" t="s">
        <v>108</v>
      </c>
      <c r="Z22" s="4"/>
      <c r="AA22" s="163">
        <v>2</v>
      </c>
      <c r="AB22" s="8">
        <v>2</v>
      </c>
      <c r="AC22" s="8">
        <v>1</v>
      </c>
      <c r="AD22" s="11">
        <v>2</v>
      </c>
      <c r="AE22" s="11">
        <v>1</v>
      </c>
      <c r="AF22" s="11">
        <v>2</v>
      </c>
      <c r="AG22" s="11">
        <v>3</v>
      </c>
      <c r="AI22" t="s">
        <v>108</v>
      </c>
      <c r="AO22" s="163">
        <v>2</v>
      </c>
      <c r="AP22" s="8"/>
      <c r="AQ22" s="8"/>
      <c r="AR22" s="26"/>
      <c r="AS22" s="26"/>
      <c r="AT22" s="26"/>
      <c r="AU22" s="26"/>
      <c r="AW22" s="23"/>
      <c r="AX22" s="219"/>
      <c r="AZ22" s="209"/>
      <c r="BA22" s="209"/>
      <c r="BB22" s="23"/>
      <c r="BC22" s="23"/>
    </row>
    <row r="23" spans="1:64">
      <c r="A23" s="163">
        <v>3</v>
      </c>
      <c r="B23" s="8">
        <v>1</v>
      </c>
      <c r="C23" s="52">
        <v>0</v>
      </c>
      <c r="D23" s="11">
        <v>1</v>
      </c>
      <c r="E23" s="48">
        <v>0</v>
      </c>
      <c r="F23" s="11">
        <v>1</v>
      </c>
      <c r="G23" s="55">
        <v>5</v>
      </c>
      <c r="H23" s="5"/>
      <c r="I23" t="s">
        <v>109</v>
      </c>
      <c r="N23" s="163">
        <v>3</v>
      </c>
      <c r="O23" s="8">
        <v>1</v>
      </c>
      <c r="P23" s="52">
        <v>0</v>
      </c>
      <c r="Q23" s="11">
        <v>1</v>
      </c>
      <c r="R23" s="48">
        <v>0</v>
      </c>
      <c r="S23" s="11">
        <v>1</v>
      </c>
      <c r="T23" s="54">
        <v>7</v>
      </c>
      <c r="U23" s="5"/>
      <c r="V23" t="s">
        <v>109</v>
      </c>
      <c r="Z23" s="4"/>
      <c r="AA23" s="163">
        <v>3</v>
      </c>
      <c r="AB23" s="8">
        <v>1</v>
      </c>
      <c r="AC23" s="52">
        <v>0</v>
      </c>
      <c r="AD23" s="11">
        <v>1</v>
      </c>
      <c r="AE23" s="48">
        <v>0</v>
      </c>
      <c r="AF23" s="11">
        <v>1</v>
      </c>
      <c r="AG23" s="55">
        <v>6</v>
      </c>
      <c r="AI23" t="s">
        <v>109</v>
      </c>
      <c r="AO23" s="163">
        <v>3</v>
      </c>
      <c r="AP23" s="8"/>
      <c r="AQ23" s="52">
        <v>0</v>
      </c>
      <c r="AR23" s="11"/>
      <c r="AS23" s="11"/>
      <c r="AT23" s="11"/>
      <c r="AU23" s="55"/>
      <c r="AW23" s="23"/>
      <c r="BB23" s="209"/>
      <c r="BC23" s="23"/>
    </row>
    <row r="24" spans="1:64">
      <c r="A24" s="163">
        <v>4</v>
      </c>
      <c r="B24" s="8">
        <v>2</v>
      </c>
      <c r="C24" s="8">
        <v>1</v>
      </c>
      <c r="D24" s="11">
        <v>2</v>
      </c>
      <c r="E24" s="56"/>
      <c r="F24" s="56"/>
      <c r="G24" s="55">
        <v>4</v>
      </c>
      <c r="H24" s="5"/>
      <c r="N24" s="163">
        <v>4</v>
      </c>
      <c r="O24" s="8">
        <v>2</v>
      </c>
      <c r="P24" s="8">
        <v>1</v>
      </c>
      <c r="Q24" s="11">
        <v>2</v>
      </c>
      <c r="R24" s="85"/>
      <c r="S24" s="85"/>
      <c r="T24" s="54">
        <v>6</v>
      </c>
      <c r="U24" s="5"/>
      <c r="Z24" s="4"/>
      <c r="AA24" s="163">
        <v>4</v>
      </c>
      <c r="AB24" s="8">
        <v>2</v>
      </c>
      <c r="AC24" s="8">
        <v>1</v>
      </c>
      <c r="AD24" s="11">
        <v>2</v>
      </c>
      <c r="AE24" s="85"/>
      <c r="AF24" s="85"/>
      <c r="AG24" s="55">
        <v>5</v>
      </c>
      <c r="AO24" s="163">
        <v>4</v>
      </c>
      <c r="AP24" s="8"/>
      <c r="AQ24" s="8"/>
      <c r="AR24" s="11"/>
      <c r="AS24" s="85"/>
      <c r="AT24" s="85"/>
      <c r="AU24" s="55"/>
      <c r="AW24" s="23"/>
      <c r="BB24" s="170"/>
      <c r="BC24" s="23"/>
    </row>
    <row r="25" spans="1:64">
      <c r="A25" s="163">
        <v>5</v>
      </c>
      <c r="B25" s="8">
        <v>3</v>
      </c>
      <c r="C25" s="54">
        <v>1</v>
      </c>
      <c r="D25" s="101">
        <v>0</v>
      </c>
      <c r="E25" s="54">
        <v>1</v>
      </c>
      <c r="F25" s="54">
        <v>2</v>
      </c>
      <c r="G25" s="55">
        <v>3</v>
      </c>
      <c r="H25" s="5"/>
      <c r="N25" s="163">
        <v>5</v>
      </c>
      <c r="O25" s="8">
        <v>3</v>
      </c>
      <c r="P25" s="54">
        <v>1</v>
      </c>
      <c r="Q25" s="54">
        <v>2</v>
      </c>
      <c r="R25" s="54">
        <v>3</v>
      </c>
      <c r="S25" s="54">
        <v>4</v>
      </c>
      <c r="T25" s="54">
        <v>5</v>
      </c>
      <c r="U25" s="5"/>
      <c r="Z25" s="4"/>
      <c r="AA25" s="163">
        <v>5</v>
      </c>
      <c r="AB25" s="8">
        <v>3</v>
      </c>
      <c r="AC25" s="88">
        <v>0</v>
      </c>
      <c r="AD25" s="54">
        <v>1</v>
      </c>
      <c r="AE25" s="55">
        <v>2</v>
      </c>
      <c r="AF25" s="55">
        <v>3</v>
      </c>
      <c r="AG25" s="55">
        <v>4</v>
      </c>
      <c r="AO25" s="163">
        <v>5</v>
      </c>
      <c r="AP25" s="8"/>
      <c r="AQ25" s="48"/>
      <c r="AR25" s="55"/>
      <c r="AS25" s="55"/>
      <c r="AT25" s="55"/>
      <c r="AU25" s="55"/>
      <c r="AW25" s="23"/>
      <c r="BB25" s="170"/>
      <c r="BC25" s="23"/>
    </row>
    <row r="26" spans="1:64">
      <c r="A26" s="163">
        <v>6</v>
      </c>
      <c r="B26" s="8">
        <v>4</v>
      </c>
      <c r="C26" s="54">
        <v>2</v>
      </c>
      <c r="D26" s="55">
        <v>1</v>
      </c>
      <c r="E26" s="54">
        <v>2</v>
      </c>
      <c r="F26" s="54">
        <v>3</v>
      </c>
      <c r="G26" s="56"/>
      <c r="H26" s="5"/>
      <c r="N26" s="163">
        <v>6</v>
      </c>
      <c r="O26" s="8">
        <v>4</v>
      </c>
      <c r="P26" s="101">
        <v>0</v>
      </c>
      <c r="Q26" s="55">
        <v>1</v>
      </c>
      <c r="R26" s="54">
        <v>2</v>
      </c>
      <c r="S26" s="54">
        <v>3</v>
      </c>
      <c r="T26" s="85"/>
      <c r="U26" s="5"/>
      <c r="Z26" s="4"/>
      <c r="AA26" s="163">
        <v>6</v>
      </c>
      <c r="AB26" s="8">
        <v>4</v>
      </c>
      <c r="AC26" s="54">
        <v>1</v>
      </c>
      <c r="AD26" s="54">
        <v>2</v>
      </c>
      <c r="AE26" s="55">
        <v>3</v>
      </c>
      <c r="AF26" s="55">
        <v>4</v>
      </c>
      <c r="AG26" s="85"/>
      <c r="AO26" s="163">
        <v>6</v>
      </c>
      <c r="AP26" s="8"/>
      <c r="AQ26" s="53"/>
      <c r="AR26" s="55"/>
      <c r="AS26" s="55"/>
      <c r="AT26" s="55"/>
      <c r="AU26" s="85"/>
      <c r="AW26" s="23"/>
      <c r="BB26" s="170"/>
      <c r="BC26" s="23"/>
    </row>
    <row r="27" spans="1:64" s="4" customFormat="1">
      <c r="A27" s="291"/>
      <c r="B27" s="210"/>
      <c r="C27" s="292"/>
      <c r="D27" s="170"/>
      <c r="E27" s="292"/>
      <c r="F27" s="292"/>
      <c r="G27" s="170"/>
      <c r="H27" s="213"/>
      <c r="N27" s="291"/>
      <c r="O27" s="210"/>
      <c r="P27" s="293"/>
      <c r="Q27" s="170"/>
      <c r="R27" s="292"/>
      <c r="S27" s="292"/>
      <c r="T27" s="214"/>
      <c r="U27" s="213"/>
      <c r="AA27" s="291"/>
      <c r="AB27" s="210"/>
      <c r="AC27" s="292"/>
      <c r="AD27" s="292"/>
      <c r="AE27" s="170"/>
      <c r="AF27" s="170"/>
      <c r="AG27" s="214"/>
      <c r="AO27" s="291"/>
      <c r="AP27" s="210"/>
      <c r="AQ27" s="294"/>
      <c r="AR27" s="170"/>
      <c r="AS27" s="170"/>
      <c r="AT27" s="170"/>
      <c r="AU27" s="214"/>
      <c r="AW27" s="23"/>
      <c r="BB27" s="170"/>
      <c r="BC27" s="23"/>
    </row>
    <row r="28" spans="1:64" s="4" customFormat="1">
      <c r="A28" s="291"/>
      <c r="B28" s="295" t="s">
        <v>65</v>
      </c>
      <c r="C28" s="296" t="s">
        <v>66</v>
      </c>
      <c r="D28" s="296"/>
      <c r="F28" s="292"/>
      <c r="G28" s="170"/>
      <c r="H28" s="213"/>
      <c r="N28" s="291"/>
      <c r="O28" s="295" t="s">
        <v>65</v>
      </c>
      <c r="P28" s="296" t="s">
        <v>66</v>
      </c>
      <c r="Q28" s="296"/>
      <c r="S28" s="292"/>
      <c r="T28" s="214"/>
      <c r="U28" s="213"/>
      <c r="AA28" s="291"/>
      <c r="AB28" s="295" t="s">
        <v>65</v>
      </c>
      <c r="AC28" s="297" t="s">
        <v>66</v>
      </c>
      <c r="AD28" s="296"/>
      <c r="AF28" s="170"/>
      <c r="AG28" s="214"/>
      <c r="AO28" s="14" t="s">
        <v>129</v>
      </c>
      <c r="AP28" s="14"/>
      <c r="AQ28" s="47" t="s">
        <v>132</v>
      </c>
      <c r="AR28"/>
      <c r="AS28"/>
      <c r="AT28"/>
      <c r="AU28"/>
      <c r="AW28" s="23"/>
      <c r="BB28" s="170"/>
      <c r="BC28" s="23"/>
    </row>
    <row r="29" spans="1:64">
      <c r="A29" s="213"/>
      <c r="B29" s="289" t="s">
        <v>67</v>
      </c>
      <c r="C29" s="288" t="s">
        <v>68</v>
      </c>
      <c r="D29" s="288"/>
      <c r="F29" s="213"/>
      <c r="G29" s="213"/>
      <c r="H29" s="213"/>
      <c r="I29" s="4"/>
      <c r="L29" s="5"/>
      <c r="M29" s="213"/>
      <c r="N29" s="5"/>
      <c r="O29" s="289" t="s">
        <v>67</v>
      </c>
      <c r="P29" s="288" t="s">
        <v>68</v>
      </c>
      <c r="Q29" s="288"/>
      <c r="S29" s="5"/>
      <c r="T29" s="5"/>
      <c r="U29" s="5"/>
      <c r="Z29" s="4"/>
      <c r="AA29" s="5"/>
      <c r="AB29" s="289" t="s">
        <v>67</v>
      </c>
      <c r="AC29" s="288" t="s">
        <v>68</v>
      </c>
      <c r="AD29" s="288"/>
      <c r="AF29" s="5"/>
      <c r="AG29" s="5"/>
      <c r="AL29" s="184"/>
      <c r="AO29" s="5"/>
      <c r="AP29" s="5" t="s">
        <v>22</v>
      </c>
      <c r="AQ29" s="5" t="s">
        <v>23</v>
      </c>
      <c r="AR29" s="5" t="s">
        <v>24</v>
      </c>
      <c r="AS29" s="5" t="s">
        <v>25</v>
      </c>
      <c r="AT29" s="5" t="s">
        <v>26</v>
      </c>
      <c r="AU29" s="5" t="s">
        <v>27</v>
      </c>
      <c r="AV29" s="4"/>
      <c r="AW29" s="23"/>
      <c r="BB29" s="23"/>
      <c r="BC29" s="23"/>
    </row>
    <row r="30" spans="1:64">
      <c r="A30" s="213"/>
      <c r="B30" s="289"/>
      <c r="C30" s="288"/>
      <c r="D30" s="288"/>
      <c r="F30" s="213"/>
      <c r="G30" s="213"/>
      <c r="H30" s="213"/>
      <c r="I30" s="4"/>
      <c r="L30" s="5"/>
      <c r="M30" s="213"/>
      <c r="N30" s="5"/>
      <c r="O30" s="5"/>
      <c r="P30" s="5"/>
      <c r="Q30" s="5"/>
      <c r="R30" s="5"/>
      <c r="S30" s="5"/>
      <c r="T30" s="5"/>
      <c r="U30" s="5"/>
      <c r="Z30" s="4"/>
      <c r="AA30" s="5"/>
      <c r="AB30" s="5"/>
      <c r="AC30" s="5"/>
      <c r="AD30" s="5"/>
      <c r="AE30" s="5"/>
      <c r="AF30" s="5"/>
      <c r="AG30" s="5"/>
      <c r="AL30" s="184"/>
      <c r="AO30" s="163">
        <v>1</v>
      </c>
      <c r="AP30" s="8"/>
      <c r="AQ30" s="8"/>
      <c r="AR30" s="11"/>
      <c r="AS30" s="11"/>
      <c r="AT30" s="11"/>
      <c r="AU30" s="60"/>
      <c r="AV30" s="4"/>
      <c r="AW30" s="23"/>
      <c r="BB30" s="23"/>
      <c r="BC30" s="23"/>
    </row>
    <row r="31" spans="1:64">
      <c r="B31" s="103" t="s">
        <v>69</v>
      </c>
      <c r="C31" s="108">
        <f>'Info Sheet'!$B$17</f>
        <v>8</v>
      </c>
      <c r="O31" s="103" t="s">
        <v>69</v>
      </c>
      <c r="P31" s="108">
        <f>'Info Sheet'!$B$17</f>
        <v>8</v>
      </c>
      <c r="Z31" s="4"/>
      <c r="AB31" s="103" t="s">
        <v>69</v>
      </c>
      <c r="AC31" s="108">
        <f>'Info Sheet'!$B$17</f>
        <v>8</v>
      </c>
      <c r="AO31" s="163">
        <v>2</v>
      </c>
      <c r="AP31" s="8"/>
      <c r="AQ31" s="8"/>
      <c r="AR31" s="11"/>
      <c r="AS31" s="11"/>
      <c r="AT31" s="11"/>
      <c r="AU31" s="11"/>
      <c r="AV31" s="23"/>
      <c r="AW31" s="23"/>
      <c r="BB31" s="23"/>
      <c r="BC31" s="23"/>
      <c r="BD31" s="23"/>
      <c r="BE31" s="23"/>
      <c r="BF31" s="23"/>
    </row>
    <row r="32" spans="1:64">
      <c r="B32" s="121" t="s">
        <v>70</v>
      </c>
      <c r="C32" s="108">
        <f>'Info Sheet'!$B$18</f>
        <v>4</v>
      </c>
      <c r="D32" s="184"/>
      <c r="O32" s="121" t="s">
        <v>70</v>
      </c>
      <c r="P32" s="108">
        <f>'Info Sheet'!$B$18</f>
        <v>4</v>
      </c>
      <c r="Z32" s="4"/>
      <c r="AB32" s="121" t="s">
        <v>70</v>
      </c>
      <c r="AC32" s="108">
        <f>'Info Sheet'!$B$18</f>
        <v>4</v>
      </c>
      <c r="AD32" s="184"/>
      <c r="AE32" s="184"/>
      <c r="AF32" s="184"/>
      <c r="AG32" s="184"/>
      <c r="AH32" s="184"/>
      <c r="AO32" s="163">
        <v>3</v>
      </c>
      <c r="AP32" s="8"/>
      <c r="AQ32" s="52">
        <v>0</v>
      </c>
      <c r="AR32" s="11"/>
      <c r="AS32" s="11"/>
      <c r="AT32" s="11"/>
      <c r="AU32" s="55"/>
      <c r="AV32" s="23"/>
      <c r="AW32" s="170"/>
      <c r="BB32" s="23"/>
      <c r="BC32" s="23"/>
      <c r="BD32" s="23"/>
      <c r="BE32" s="23"/>
      <c r="BF32" s="23"/>
    </row>
    <row r="33" spans="2:58">
      <c r="B33" s="103" t="s">
        <v>71</v>
      </c>
      <c r="C33" s="103">
        <f>'Info Sheet'!$B$19</f>
        <v>16</v>
      </c>
      <c r="D33" s="184"/>
      <c r="O33" s="103" t="s">
        <v>71</v>
      </c>
      <c r="P33" s="103">
        <f>'Info Sheet'!$B$19</f>
        <v>16</v>
      </c>
      <c r="Z33" s="4"/>
      <c r="AB33" s="103" t="s">
        <v>71</v>
      </c>
      <c r="AC33" s="103">
        <f>'Info Sheet'!$B$19</f>
        <v>16</v>
      </c>
      <c r="AD33" s="184"/>
      <c r="AE33" s="184"/>
      <c r="AF33" s="184"/>
      <c r="AG33" s="184"/>
      <c r="AH33" s="184"/>
      <c r="AO33" s="163">
        <v>4</v>
      </c>
      <c r="AP33" s="8"/>
      <c r="AQ33" s="8"/>
      <c r="AR33" s="11"/>
      <c r="AS33" s="85"/>
      <c r="AT33" s="85"/>
      <c r="AU33" s="55"/>
      <c r="AV33" s="23"/>
      <c r="AW33" s="23"/>
      <c r="BB33" s="209"/>
      <c r="BC33" s="209"/>
      <c r="BD33" s="209"/>
      <c r="BE33" s="209"/>
      <c r="BF33" s="210"/>
    </row>
    <row r="34" spans="2:58">
      <c r="B34" s="3" t="s">
        <v>36</v>
      </c>
      <c r="C34" s="127">
        <f>'Info Sheet'!$B$20</f>
        <v>32</v>
      </c>
      <c r="D34" s="184"/>
      <c r="O34" s="3" t="s">
        <v>36</v>
      </c>
      <c r="P34" s="75">
        <f>'Info Sheet'!$B$20</f>
        <v>32</v>
      </c>
      <c r="Z34" s="4"/>
      <c r="AB34" s="114" t="s">
        <v>36</v>
      </c>
      <c r="AC34" s="127">
        <f>'Info Sheet'!$B$20</f>
        <v>32</v>
      </c>
      <c r="AD34" s="184"/>
      <c r="AE34" s="184"/>
      <c r="AF34" s="184"/>
      <c r="AG34" s="184"/>
      <c r="AH34" s="184"/>
      <c r="AO34" s="163">
        <v>5</v>
      </c>
      <c r="AP34" s="8"/>
      <c r="AQ34" s="55"/>
      <c r="AR34" s="48"/>
      <c r="AS34" s="55"/>
      <c r="AT34" s="55"/>
      <c r="AU34" s="55"/>
      <c r="AW34" s="23"/>
      <c r="BB34" s="209"/>
      <c r="BC34" s="209"/>
      <c r="BD34" s="209"/>
      <c r="BE34" s="210"/>
      <c r="BF34" s="210"/>
    </row>
    <row r="35" spans="2:58">
      <c r="B35" s="12" t="s">
        <v>72</v>
      </c>
      <c r="C35" s="397" t="s">
        <v>133</v>
      </c>
      <c r="D35" s="397"/>
      <c r="E35" s="397"/>
      <c r="F35" s="397"/>
      <c r="G35" s="397"/>
      <c r="H35" s="397"/>
      <c r="O35" s="12" t="s">
        <v>72</v>
      </c>
      <c r="P35" s="397" t="s">
        <v>134</v>
      </c>
      <c r="Q35" s="397"/>
      <c r="R35" s="397"/>
      <c r="S35" s="397"/>
      <c r="T35" s="397"/>
      <c r="Z35" s="4"/>
      <c r="AB35" s="12" t="s">
        <v>72</v>
      </c>
      <c r="AC35" s="397" t="s">
        <v>135</v>
      </c>
      <c r="AD35" s="397"/>
      <c r="AE35" s="397"/>
      <c r="AF35" s="397"/>
      <c r="AG35" s="397"/>
      <c r="AH35" s="397"/>
      <c r="AO35" s="163">
        <v>6</v>
      </c>
      <c r="AP35" s="8"/>
      <c r="AQ35" s="88"/>
      <c r="AR35" s="55"/>
      <c r="AS35" s="55"/>
      <c r="AT35" s="55"/>
      <c r="AU35" s="85"/>
      <c r="AZ35" s="23"/>
      <c r="BA35" s="209"/>
      <c r="BB35" s="211"/>
      <c r="BC35" s="210"/>
      <c r="BD35" s="212"/>
      <c r="BE35" s="210"/>
      <c r="BF35" s="210"/>
    </row>
    <row r="36" spans="2:58">
      <c r="B36" s="146" t="s">
        <v>74</v>
      </c>
      <c r="C36" s="147">
        <f>SUMPRODUCT(C43:C49,D43:D49,F43:F49)</f>
        <v>215.2</v>
      </c>
      <c r="O36" s="119" t="s">
        <v>74</v>
      </c>
      <c r="P36" s="140">
        <f>SUMPRODUCT(P43:P49,Q43:Q49,S43:S49)</f>
        <v>200</v>
      </c>
      <c r="Z36" s="4"/>
      <c r="AB36" s="130" t="s">
        <v>74</v>
      </c>
      <c r="AC36" s="149">
        <f>SUMPRODUCT(AC43:AC49,AD43:AD49,AF43:AF49)</f>
        <v>203.2</v>
      </c>
      <c r="AD36" s="184"/>
      <c r="AE36" s="184"/>
      <c r="AF36" s="184"/>
      <c r="AG36" s="184"/>
      <c r="AH36" s="184"/>
      <c r="AZ36" s="23"/>
      <c r="BA36" s="209"/>
      <c r="BB36" s="209"/>
      <c r="BC36" s="210"/>
      <c r="BD36" s="23"/>
      <c r="BE36" s="23"/>
      <c r="BF36" s="210"/>
    </row>
    <row r="37" spans="2:58">
      <c r="B37" s="12" t="s">
        <v>75</v>
      </c>
      <c r="C37" s="397" t="s">
        <v>136</v>
      </c>
      <c r="D37" s="397"/>
      <c r="E37" s="397"/>
      <c r="F37" s="397"/>
      <c r="G37" s="397"/>
      <c r="H37" s="397"/>
      <c r="I37" s="397"/>
      <c r="N37" s="4"/>
      <c r="O37" s="12" t="s">
        <v>75</v>
      </c>
      <c r="P37" s="138" t="s">
        <v>137</v>
      </c>
      <c r="Q37" s="138"/>
      <c r="R37" s="138"/>
      <c r="S37" s="138"/>
      <c r="T37" s="3"/>
      <c r="U37" s="3"/>
      <c r="V37" s="3"/>
      <c r="Z37" s="4"/>
      <c r="AB37" s="117" t="s">
        <v>75</v>
      </c>
      <c r="AC37" s="397" t="s">
        <v>138</v>
      </c>
      <c r="AD37" s="397"/>
      <c r="AE37" s="397"/>
      <c r="AF37" s="397"/>
      <c r="AG37" s="397"/>
      <c r="AH37" s="397"/>
      <c r="AI37" s="397"/>
      <c r="AZ37" s="23"/>
      <c r="BA37" s="209"/>
      <c r="BB37" s="212"/>
      <c r="BC37" s="212"/>
      <c r="BD37" s="210"/>
      <c r="BE37" s="210"/>
      <c r="BF37" s="210"/>
    </row>
    <row r="38" spans="2:58">
      <c r="B38" s="146" t="s">
        <v>75</v>
      </c>
      <c r="C38" s="148">
        <f>SUMPRODUCT(C43:C49,E43:E49,G43:G49)</f>
        <v>382.24</v>
      </c>
      <c r="N38" s="4"/>
      <c r="O38" s="119" t="s">
        <v>75</v>
      </c>
      <c r="P38" s="137">
        <f>SUMPRODUCT(P43:P49,R43:R49,T43:T49)</f>
        <v>353.28</v>
      </c>
      <c r="Z38" s="4"/>
      <c r="AB38" s="130" t="s">
        <v>75</v>
      </c>
      <c r="AC38" s="137">
        <f>SUMPRODUCT(AC43:AC49,AE43:AE49,AG43:AG49)</f>
        <v>355.84</v>
      </c>
      <c r="AD38" s="184"/>
      <c r="AE38" s="184"/>
      <c r="AF38" s="184"/>
      <c r="AG38" s="184"/>
      <c r="AH38" s="184"/>
      <c r="AZ38" s="23"/>
      <c r="BA38" s="209"/>
      <c r="BB38" s="212"/>
      <c r="BC38" s="210"/>
      <c r="BD38" s="210"/>
      <c r="BE38" s="210"/>
      <c r="BF38" s="23"/>
    </row>
    <row r="39" spans="2:58">
      <c r="B39" s="3" t="s">
        <v>77</v>
      </c>
      <c r="C39" s="49" t="s">
        <v>78</v>
      </c>
      <c r="N39" s="4"/>
      <c r="O39" s="3" t="s">
        <v>77</v>
      </c>
      <c r="P39" s="59" t="s">
        <v>78</v>
      </c>
      <c r="Z39" s="4"/>
      <c r="AB39" s="114" t="s">
        <v>77</v>
      </c>
      <c r="AC39" s="138" t="s">
        <v>78</v>
      </c>
      <c r="AD39" s="184"/>
      <c r="AE39" s="184"/>
      <c r="AF39" s="184"/>
      <c r="AG39" s="184"/>
      <c r="AH39" s="184"/>
      <c r="AZ39" s="23"/>
      <c r="BA39" s="23"/>
      <c r="BB39" s="23"/>
      <c r="BC39" s="23"/>
      <c r="BD39" s="23"/>
      <c r="BE39" s="23"/>
      <c r="BF39" s="23"/>
    </row>
    <row r="40" spans="2:58">
      <c r="B40" s="146" t="s">
        <v>77</v>
      </c>
      <c r="C40" s="146">
        <f>SQRT(C38)</f>
        <v>19.5509590557599</v>
      </c>
      <c r="N40" s="4"/>
      <c r="O40" s="119" t="s">
        <v>77</v>
      </c>
      <c r="P40" s="119">
        <f>SQRT(P38)</f>
        <v>18.79574419915317</v>
      </c>
      <c r="Z40" s="4"/>
      <c r="AB40" s="130" t="s">
        <v>77</v>
      </c>
      <c r="AC40" s="130">
        <f>SQRT(AC38)</f>
        <v>18.863721796082555</v>
      </c>
      <c r="AD40" s="184"/>
      <c r="AE40" s="184"/>
      <c r="AF40" s="184"/>
      <c r="AG40" s="184"/>
      <c r="AH40" s="184"/>
      <c r="AZ40" s="23"/>
      <c r="BA40" s="23"/>
      <c r="BB40" s="23"/>
      <c r="BC40" s="23"/>
      <c r="BD40" s="23"/>
      <c r="BE40" s="23"/>
      <c r="BF40" s="23"/>
    </row>
    <row r="41" spans="2:58">
      <c r="N41" s="4"/>
      <c r="Z41" s="4"/>
      <c r="AZ41" s="23"/>
    </row>
    <row r="42" spans="2:58" ht="64">
      <c r="B42" s="24" t="s">
        <v>79</v>
      </c>
      <c r="C42" s="25" t="s">
        <v>80</v>
      </c>
      <c r="D42" s="39" t="s">
        <v>81</v>
      </c>
      <c r="E42" s="39" t="s">
        <v>82</v>
      </c>
      <c r="F42" s="40" t="s">
        <v>83</v>
      </c>
      <c r="G42" s="132" t="s">
        <v>84</v>
      </c>
      <c r="H42" s="40" t="s">
        <v>85</v>
      </c>
      <c r="J42" s="108" t="s">
        <v>86</v>
      </c>
      <c r="K42" s="103">
        <f>SUMPRODUCT(C43:C49,H43:H49)</f>
        <v>157.5</v>
      </c>
      <c r="M42" s="206"/>
      <c r="N42" s="206"/>
      <c r="O42" s="24" t="s">
        <v>79</v>
      </c>
      <c r="P42" s="25" t="s">
        <v>80</v>
      </c>
      <c r="Q42" s="39" t="s">
        <v>81</v>
      </c>
      <c r="R42" s="39" t="s">
        <v>82</v>
      </c>
      <c r="S42" s="40" t="s">
        <v>83</v>
      </c>
      <c r="T42" s="132" t="s">
        <v>84</v>
      </c>
      <c r="U42" s="40" t="s">
        <v>85</v>
      </c>
      <c r="W42" s="102" t="s">
        <v>86</v>
      </c>
      <c r="X42" s="103">
        <f>SUMPRODUCT(P43:P49,U43:U49)</f>
        <v>180</v>
      </c>
      <c r="Z42" s="206"/>
      <c r="AB42" s="24" t="s">
        <v>79</v>
      </c>
      <c r="AC42" s="25" t="s">
        <v>80</v>
      </c>
      <c r="AD42" s="39" t="s">
        <v>81</v>
      </c>
      <c r="AE42" s="39" t="s">
        <v>82</v>
      </c>
      <c r="AF42" s="40" t="s">
        <v>83</v>
      </c>
      <c r="AG42" s="132" t="s">
        <v>84</v>
      </c>
      <c r="AH42" s="40" t="s">
        <v>85</v>
      </c>
      <c r="AJ42" s="102" t="s">
        <v>86</v>
      </c>
      <c r="AK42" s="103">
        <f>SUMPRODUCT(AC43:AC49,AH43:AH49)</f>
        <v>175</v>
      </c>
      <c r="AP42" s="23"/>
      <c r="BA42" s="23"/>
    </row>
    <row r="43" spans="2:58" s="268" customFormat="1" ht="32">
      <c r="B43" s="72">
        <f>'Info Sheet'!$G$2</f>
        <v>0</v>
      </c>
      <c r="C43" s="175">
        <f>COUNTIF($B$21:$G$26,B43)</f>
        <v>3</v>
      </c>
      <c r="D43" s="71">
        <f>LOOKUP(B43,'Info Sheet'!$G$2:$G$8,'Info Sheet'!$H$2:$H$8)</f>
        <v>1</v>
      </c>
      <c r="E43" s="71">
        <f t="shared" ref="E43:E49" si="0">D43^2</f>
        <v>1</v>
      </c>
      <c r="F43" s="18">
        <f>'Info Sheet'!$B$17</f>
        <v>8</v>
      </c>
      <c r="G43" s="175">
        <f>'Info Sheet'!$B$19</f>
        <v>16</v>
      </c>
      <c r="H43" s="18">
        <f>'Info Sheet'!$K$5*B43</f>
        <v>0</v>
      </c>
      <c r="J43" s="102" t="s">
        <v>87</v>
      </c>
      <c r="K43" s="280">
        <f>K42/C34</f>
        <v>4.921875</v>
      </c>
      <c r="M43" s="281"/>
      <c r="N43" s="281"/>
      <c r="O43" s="72">
        <f>'Info Sheet'!$G$2</f>
        <v>0</v>
      </c>
      <c r="P43" s="175">
        <f t="shared" ref="P43:P49" si="1">COUNTIF($O$21:$T$26,O43)</f>
        <v>3</v>
      </c>
      <c r="Q43" s="71">
        <f>LOOKUP(O43,'Info Sheet'!$G$2:$G$8,'Info Sheet'!$H$2:$H$8)</f>
        <v>1</v>
      </c>
      <c r="R43" s="71">
        <f t="shared" ref="R43:R49" si="2">Q43^2</f>
        <v>1</v>
      </c>
      <c r="S43" s="18">
        <f>'Info Sheet'!$B$17</f>
        <v>8</v>
      </c>
      <c r="T43" s="175">
        <f>'Info Sheet'!$B$19</f>
        <v>16</v>
      </c>
      <c r="U43" s="18">
        <f>'Info Sheet'!$K$5*O43</f>
        <v>0</v>
      </c>
      <c r="W43" s="102" t="s">
        <v>87</v>
      </c>
      <c r="X43" s="280">
        <f>X42/P34</f>
        <v>5.625</v>
      </c>
      <c r="Z43" s="281"/>
      <c r="AB43" s="72">
        <f>'Info Sheet'!$G$2</f>
        <v>0</v>
      </c>
      <c r="AC43" s="175">
        <f>COUNTIF($AB$21:$AG$26,AB43)</f>
        <v>3</v>
      </c>
      <c r="AD43" s="71">
        <f>LOOKUP(AB43,'Info Sheet'!$G$2:$G$8,'Info Sheet'!$H$2:$H$8)</f>
        <v>1</v>
      </c>
      <c r="AE43" s="71">
        <f t="shared" ref="AE43:AE49" si="3">AD43^2</f>
        <v>1</v>
      </c>
      <c r="AF43" s="18">
        <f>'Info Sheet'!$B$17</f>
        <v>8</v>
      </c>
      <c r="AG43" s="175">
        <f>'Info Sheet'!$B$19</f>
        <v>16</v>
      </c>
      <c r="AH43" s="18">
        <f>'Info Sheet'!$K$5*AB43</f>
        <v>0</v>
      </c>
      <c r="AJ43" s="102" t="s">
        <v>87</v>
      </c>
      <c r="AK43" s="280">
        <f>AK42/AC34</f>
        <v>5.46875</v>
      </c>
      <c r="AP43" s="215"/>
      <c r="AQ43" s="215"/>
      <c r="AR43" s="215"/>
      <c r="AS43" s="215"/>
      <c r="AT43" s="282"/>
      <c r="AU43" s="282"/>
      <c r="AV43" s="282"/>
      <c r="AW43" s="282"/>
      <c r="AX43" s="215"/>
      <c r="AY43" s="215"/>
      <c r="BA43" s="215"/>
    </row>
    <row r="44" spans="2:58">
      <c r="B44" s="72">
        <f>'Info Sheet'!$G$3</f>
        <v>1</v>
      </c>
      <c r="C44" s="352">
        <f t="shared" ref="C44:C49" si="4">COUNTIF($B$21:$G$26,B44)</f>
        <v>9</v>
      </c>
      <c r="D44" s="71">
        <f>LOOKUP(B44,'Info Sheet'!$G$2:$G$8,'Info Sheet'!$H$2:$H$8)</f>
        <v>1</v>
      </c>
      <c r="E44" s="71">
        <f t="shared" si="0"/>
        <v>1</v>
      </c>
      <c r="F44" s="18">
        <f>'Info Sheet'!$B$17</f>
        <v>8</v>
      </c>
      <c r="G44" s="352">
        <f>'Info Sheet'!$B$19</f>
        <v>16</v>
      </c>
      <c r="H44" s="3">
        <f>'Info Sheet'!$K$5*B44</f>
        <v>2.5</v>
      </c>
      <c r="N44" s="4"/>
      <c r="O44" s="72">
        <f>'Info Sheet'!$G$3</f>
        <v>1</v>
      </c>
      <c r="P44" s="352">
        <f t="shared" si="1"/>
        <v>8</v>
      </c>
      <c r="Q44" s="71">
        <f>LOOKUP(O44,'Info Sheet'!$G$2:$G$8,'Info Sheet'!$H$2:$H$8)</f>
        <v>1</v>
      </c>
      <c r="R44" s="71">
        <f t="shared" si="2"/>
        <v>1</v>
      </c>
      <c r="S44" s="18">
        <f>'Info Sheet'!$B$17</f>
        <v>8</v>
      </c>
      <c r="T44" s="352">
        <f>'Info Sheet'!$B$19</f>
        <v>16</v>
      </c>
      <c r="U44" s="3">
        <f>'Info Sheet'!$K$5*O44</f>
        <v>2.5</v>
      </c>
      <c r="Z44" s="4"/>
      <c r="AB44" s="72">
        <f>'Info Sheet'!$G$3</f>
        <v>1</v>
      </c>
      <c r="AC44" s="352">
        <f t="shared" ref="AC44:AC49" si="5">COUNTIF($AB$21:$AG$26,AB44)</f>
        <v>8</v>
      </c>
      <c r="AD44" s="71">
        <f>LOOKUP(AB44,'Info Sheet'!$G$2:$G$8,'Info Sheet'!$H$2:$H$8)</f>
        <v>1</v>
      </c>
      <c r="AE44" s="71">
        <f t="shared" si="3"/>
        <v>1</v>
      </c>
      <c r="AF44" s="18">
        <f>'Info Sheet'!$B$17</f>
        <v>8</v>
      </c>
      <c r="AG44" s="352">
        <f>'Info Sheet'!$B$19</f>
        <v>16</v>
      </c>
      <c r="AH44" s="3">
        <f>'Info Sheet'!$K$5*AB44</f>
        <v>2.5</v>
      </c>
      <c r="AP44" s="23"/>
      <c r="AQ44" s="65"/>
      <c r="AR44" s="219"/>
      <c r="AS44" s="219"/>
      <c r="AT44" s="209"/>
      <c r="AU44" s="209"/>
      <c r="AV44" s="209"/>
      <c r="AW44" s="23"/>
      <c r="AX44" s="23"/>
      <c r="AY44" s="23"/>
      <c r="BA44" s="23"/>
    </row>
    <row r="45" spans="2:58">
      <c r="B45" s="72">
        <f>'Info Sheet'!$G$4</f>
        <v>2</v>
      </c>
      <c r="C45" s="352">
        <f t="shared" si="4"/>
        <v>10</v>
      </c>
      <c r="D45" s="71">
        <f>LOOKUP(B45,'Info Sheet'!$G$2:$G$8,'Info Sheet'!$H$2:$H$8)</f>
        <v>0.9</v>
      </c>
      <c r="E45" s="71">
        <f t="shared" si="0"/>
        <v>0.81</v>
      </c>
      <c r="F45" s="18">
        <f>'Info Sheet'!$B$17</f>
        <v>8</v>
      </c>
      <c r="G45" s="352">
        <f>'Info Sheet'!$B$19</f>
        <v>16</v>
      </c>
      <c r="H45" s="3">
        <f>'Info Sheet'!$K$5*B45</f>
        <v>5</v>
      </c>
      <c r="N45" s="4"/>
      <c r="O45" s="72">
        <f>'Info Sheet'!$G$4</f>
        <v>2</v>
      </c>
      <c r="P45" s="352">
        <f t="shared" si="1"/>
        <v>9</v>
      </c>
      <c r="Q45" s="71">
        <f>LOOKUP(O45,'Info Sheet'!$G$2:$G$8,'Info Sheet'!$H$2:$H$8)</f>
        <v>0.9</v>
      </c>
      <c r="R45" s="71">
        <f t="shared" si="2"/>
        <v>0.81</v>
      </c>
      <c r="S45" s="18">
        <f>'Info Sheet'!$B$17</f>
        <v>8</v>
      </c>
      <c r="T45" s="352">
        <f>'Info Sheet'!$B$19</f>
        <v>16</v>
      </c>
      <c r="U45" s="3">
        <f>'Info Sheet'!$K$5*O45</f>
        <v>5</v>
      </c>
      <c r="Z45" s="4"/>
      <c r="AB45" s="72">
        <f>'Info Sheet'!$G$4</f>
        <v>2</v>
      </c>
      <c r="AC45" s="352">
        <f t="shared" si="5"/>
        <v>9</v>
      </c>
      <c r="AD45" s="71">
        <f>LOOKUP(AB45,'Info Sheet'!$G$2:$G$8,'Info Sheet'!$H$2:$H$8)</f>
        <v>0.9</v>
      </c>
      <c r="AE45" s="71">
        <f t="shared" si="3"/>
        <v>0.81</v>
      </c>
      <c r="AF45" s="18">
        <f>'Info Sheet'!$B$17</f>
        <v>8</v>
      </c>
      <c r="AG45" s="352">
        <f>'Info Sheet'!$B$19</f>
        <v>16</v>
      </c>
      <c r="AH45" s="3">
        <f>'Info Sheet'!$K$5*AB45</f>
        <v>5</v>
      </c>
      <c r="AP45" s="23"/>
      <c r="AQ45" s="65"/>
      <c r="AR45" s="219"/>
      <c r="AS45" s="219"/>
      <c r="AT45" s="209"/>
      <c r="AU45" s="209"/>
      <c r="AV45" s="209"/>
      <c r="AW45" s="209"/>
      <c r="AX45" s="23"/>
      <c r="AY45" s="23"/>
      <c r="BA45" s="23"/>
    </row>
    <row r="46" spans="2:58" ht="34">
      <c r="B46" s="72">
        <f>'Info Sheet'!$G$5</f>
        <v>3</v>
      </c>
      <c r="C46" s="352">
        <f t="shared" si="4"/>
        <v>7</v>
      </c>
      <c r="D46" s="71">
        <f>LOOKUP(B46,'Info Sheet'!$G$2:$G$8,'Info Sheet'!$H$2:$H$8)</f>
        <v>0.7</v>
      </c>
      <c r="E46" s="71">
        <f t="shared" si="0"/>
        <v>0.48999999999999994</v>
      </c>
      <c r="F46" s="18">
        <f>'Info Sheet'!$B$17</f>
        <v>8</v>
      </c>
      <c r="G46" s="352">
        <f>'Info Sheet'!$B$19</f>
        <v>16</v>
      </c>
      <c r="H46" s="3">
        <f>'Info Sheet'!$K$5*B46</f>
        <v>7.5</v>
      </c>
      <c r="J46" s="269" t="s">
        <v>21</v>
      </c>
      <c r="K46" s="123">
        <f>'Info Sheet'!$B$11</f>
        <v>22.85</v>
      </c>
      <c r="M46" s="278"/>
      <c r="N46" s="278"/>
      <c r="O46" s="72">
        <f>'Info Sheet'!$G$5</f>
        <v>3</v>
      </c>
      <c r="P46" s="352">
        <f t="shared" si="1"/>
        <v>7</v>
      </c>
      <c r="Q46" s="71">
        <f>LOOKUP(O46,'Info Sheet'!$G$2:$G$8,'Info Sheet'!$H$2:$H$8)</f>
        <v>0.7</v>
      </c>
      <c r="R46" s="71">
        <f t="shared" si="2"/>
        <v>0.48999999999999994</v>
      </c>
      <c r="S46" s="18">
        <f>'Info Sheet'!$B$17</f>
        <v>8</v>
      </c>
      <c r="T46" s="352">
        <f>'Info Sheet'!$B$19</f>
        <v>16</v>
      </c>
      <c r="U46" s="3">
        <f>'Info Sheet'!$K$5*O46</f>
        <v>7.5</v>
      </c>
      <c r="W46" s="159" t="s">
        <v>21</v>
      </c>
      <c r="X46" s="125">
        <f>'Info Sheet'!$B$11</f>
        <v>22.85</v>
      </c>
      <c r="Z46" s="217"/>
      <c r="AB46" s="72">
        <f>'Info Sheet'!$G$5</f>
        <v>3</v>
      </c>
      <c r="AC46" s="352">
        <f t="shared" si="5"/>
        <v>7</v>
      </c>
      <c r="AD46" s="71">
        <f>LOOKUP(AB46,'Info Sheet'!$G$2:$G$8,'Info Sheet'!$H$2:$H$8)</f>
        <v>0.7</v>
      </c>
      <c r="AE46" s="71">
        <f t="shared" si="3"/>
        <v>0.48999999999999994</v>
      </c>
      <c r="AF46" s="18">
        <f>'Info Sheet'!$B$17</f>
        <v>8</v>
      </c>
      <c r="AG46" s="352">
        <f>'Info Sheet'!$B$19</f>
        <v>16</v>
      </c>
      <c r="AH46" s="3">
        <f>'Info Sheet'!$K$5*AB46</f>
        <v>7.5</v>
      </c>
      <c r="AJ46" s="159" t="s">
        <v>21</v>
      </c>
      <c r="AK46" s="125">
        <f>'Info Sheet'!$B$11</f>
        <v>22.85</v>
      </c>
      <c r="AP46" s="23"/>
      <c r="AQ46" s="65"/>
      <c r="AR46" s="219"/>
      <c r="AS46" s="219"/>
      <c r="AT46" s="209"/>
      <c r="AU46" s="209"/>
      <c r="AV46" s="209"/>
      <c r="AW46" s="170"/>
      <c r="AX46" s="23"/>
      <c r="AY46" s="23"/>
      <c r="BA46" s="23"/>
    </row>
    <row r="47" spans="2:58">
      <c r="B47" s="73">
        <f>'Info Sheet'!$G$6</f>
        <v>4</v>
      </c>
      <c r="C47" s="352">
        <f t="shared" si="4"/>
        <v>2</v>
      </c>
      <c r="D47" s="71">
        <f>LOOKUP(B47,'Info Sheet'!$G$2:$G$8,'Info Sheet'!$H$2:$H$8)</f>
        <v>0.4</v>
      </c>
      <c r="E47" s="71">
        <f t="shared" si="0"/>
        <v>0.16000000000000003</v>
      </c>
      <c r="F47" s="18">
        <f>'Info Sheet'!$B$17</f>
        <v>8</v>
      </c>
      <c r="G47" s="352">
        <f>'Info Sheet'!$B$19</f>
        <v>16</v>
      </c>
      <c r="H47" s="3">
        <f>'Info Sheet'!$K$5*B47</f>
        <v>10</v>
      </c>
      <c r="J47" s="112" t="s">
        <v>139</v>
      </c>
      <c r="K47" s="124">
        <f>'Info Sheet'!D2</f>
        <v>1440</v>
      </c>
      <c r="M47" s="279"/>
      <c r="N47" s="279"/>
      <c r="O47" s="73">
        <f>'Info Sheet'!$G$6</f>
        <v>4</v>
      </c>
      <c r="P47" s="352">
        <f t="shared" si="1"/>
        <v>2</v>
      </c>
      <c r="Q47" s="71">
        <f>LOOKUP(O47,'Info Sheet'!$G$2:$G$8,'Info Sheet'!$H$2:$H$8)</f>
        <v>0.4</v>
      </c>
      <c r="R47" s="71">
        <f t="shared" si="2"/>
        <v>0.16000000000000003</v>
      </c>
      <c r="S47" s="18">
        <f>'Info Sheet'!$B$17</f>
        <v>8</v>
      </c>
      <c r="T47" s="352">
        <f>'Info Sheet'!$B$19</f>
        <v>16</v>
      </c>
      <c r="U47" s="3">
        <f>'Info Sheet'!$K$5*O47</f>
        <v>10</v>
      </c>
      <c r="W47" s="112" t="s">
        <v>139</v>
      </c>
      <c r="X47" s="126">
        <f>'Info Sheet'!D2</f>
        <v>1440</v>
      </c>
      <c r="Z47" s="218"/>
      <c r="AB47" s="73">
        <f>'Info Sheet'!$G$6</f>
        <v>4</v>
      </c>
      <c r="AC47" s="352">
        <f t="shared" si="5"/>
        <v>3</v>
      </c>
      <c r="AD47" s="71">
        <f>LOOKUP(AB47,'Info Sheet'!$G$2:$G$8,'Info Sheet'!$H$2:$H$8)</f>
        <v>0.4</v>
      </c>
      <c r="AE47" s="71">
        <f t="shared" si="3"/>
        <v>0.16000000000000003</v>
      </c>
      <c r="AF47" s="18">
        <f>'Info Sheet'!$B$17</f>
        <v>8</v>
      </c>
      <c r="AG47" s="352">
        <f>'Info Sheet'!$B$19</f>
        <v>16</v>
      </c>
      <c r="AH47" s="3">
        <f>'Info Sheet'!$K$5*AB47</f>
        <v>10</v>
      </c>
      <c r="AJ47" s="112" t="s">
        <v>139</v>
      </c>
      <c r="AK47" s="126">
        <f>'Info Sheet'!D2</f>
        <v>1440</v>
      </c>
      <c r="AP47" s="23"/>
      <c r="AQ47" s="65"/>
      <c r="AR47" s="219"/>
      <c r="AS47" s="219"/>
      <c r="AT47" s="209"/>
      <c r="AU47" s="23"/>
      <c r="AV47" s="23"/>
      <c r="AW47" s="170"/>
      <c r="AX47" s="23"/>
      <c r="AY47" s="23"/>
      <c r="BA47" s="23"/>
    </row>
    <row r="48" spans="2:58">
      <c r="B48" s="72">
        <f>'Info Sheet'!$G$7</f>
        <v>5</v>
      </c>
      <c r="C48" s="352">
        <f t="shared" si="4"/>
        <v>1</v>
      </c>
      <c r="D48" s="71">
        <f>LOOKUP(B48,'Info Sheet'!$G$2:$G$8,'Info Sheet'!$H$2:$H$8)</f>
        <v>0.2</v>
      </c>
      <c r="E48" s="71">
        <f t="shared" si="0"/>
        <v>4.0000000000000008E-2</v>
      </c>
      <c r="F48" s="18">
        <f>'Info Sheet'!$B$17</f>
        <v>8</v>
      </c>
      <c r="G48" s="352">
        <f>'Info Sheet'!$B$19</f>
        <v>16</v>
      </c>
      <c r="H48" s="3">
        <f>'Info Sheet'!$K$5*B48</f>
        <v>12.5</v>
      </c>
      <c r="N48" s="4"/>
      <c r="O48" s="72">
        <f>'Info Sheet'!$G$7</f>
        <v>5</v>
      </c>
      <c r="P48" s="352">
        <f t="shared" si="1"/>
        <v>1</v>
      </c>
      <c r="Q48" s="71">
        <f>LOOKUP(O48,'Info Sheet'!$G$2:$G$8,'Info Sheet'!$H$2:$H$8)</f>
        <v>0.2</v>
      </c>
      <c r="R48" s="71">
        <f t="shared" si="2"/>
        <v>4.0000000000000008E-2</v>
      </c>
      <c r="S48" s="18">
        <f>'Info Sheet'!$B$17</f>
        <v>8</v>
      </c>
      <c r="T48" s="352">
        <f>'Info Sheet'!$B$19</f>
        <v>16</v>
      </c>
      <c r="U48" s="3">
        <f>'Info Sheet'!$K$5*O48</f>
        <v>12.5</v>
      </c>
      <c r="Z48" s="4"/>
      <c r="AB48" s="73">
        <f>'Info Sheet'!$G$7</f>
        <v>5</v>
      </c>
      <c r="AC48" s="86">
        <f t="shared" si="5"/>
        <v>1</v>
      </c>
      <c r="AD48" s="74">
        <f>LOOKUP(AB48,'Info Sheet'!$G$2:$G$8,'Info Sheet'!$H$2:$H$8)</f>
        <v>0.2</v>
      </c>
      <c r="AE48" s="74">
        <f t="shared" si="3"/>
        <v>4.0000000000000008E-2</v>
      </c>
      <c r="AF48" s="18">
        <f>'Info Sheet'!$B$17</f>
        <v>8</v>
      </c>
      <c r="AG48" s="352">
        <f>'Info Sheet'!$B$19</f>
        <v>16</v>
      </c>
      <c r="AH48" s="3">
        <f>'Info Sheet'!$K$5*AB48</f>
        <v>12.5</v>
      </c>
      <c r="AP48" s="23"/>
      <c r="AQ48" s="65"/>
      <c r="AR48" s="219"/>
      <c r="AS48" s="220"/>
      <c r="AT48" s="170"/>
      <c r="AU48" s="170"/>
      <c r="AV48" s="170"/>
      <c r="AW48" s="170"/>
      <c r="AX48" s="23"/>
      <c r="AY48" s="23"/>
      <c r="BA48" s="23"/>
    </row>
    <row r="49" spans="1:53" ht="17">
      <c r="B49" s="72" t="str">
        <f>'Info Sheet'!$G$8</f>
        <v>&gt;5</v>
      </c>
      <c r="C49" s="352">
        <f t="shared" si="4"/>
        <v>0</v>
      </c>
      <c r="D49" s="71">
        <f>LOOKUP(B49,'Info Sheet'!$G$2:$G$8,'Info Sheet'!$H$2:$H$8)</f>
        <v>0</v>
      </c>
      <c r="E49" s="71">
        <f t="shared" si="0"/>
        <v>0</v>
      </c>
      <c r="F49" s="18">
        <f>'Info Sheet'!$B$17</f>
        <v>8</v>
      </c>
      <c r="G49" s="352">
        <f>'Info Sheet'!$B$19</f>
        <v>16</v>
      </c>
      <c r="H49" s="3">
        <f>'Info Sheet'!$K$6</f>
        <v>15</v>
      </c>
      <c r="J49" s="103" t="s">
        <v>90</v>
      </c>
      <c r="K49" s="224">
        <f>AVERAGE(I53:I1052)</f>
        <v>2398.5029500000014</v>
      </c>
      <c r="M49" s="261"/>
      <c r="N49" s="261"/>
      <c r="O49" s="72" t="str">
        <f>'Info Sheet'!$G$8</f>
        <v>&gt;5</v>
      </c>
      <c r="P49" s="352">
        <f t="shared" si="1"/>
        <v>2</v>
      </c>
      <c r="Q49" s="71">
        <f>LOOKUP(O49,'Info Sheet'!$G$2:$G$8,'Info Sheet'!$H$2:$H$8)</f>
        <v>0</v>
      </c>
      <c r="R49" s="71">
        <f t="shared" si="2"/>
        <v>0</v>
      </c>
      <c r="S49" s="18">
        <f>'Info Sheet'!$B$17</f>
        <v>8</v>
      </c>
      <c r="T49" s="352">
        <f>'Info Sheet'!$B$19</f>
        <v>16</v>
      </c>
      <c r="U49" s="3">
        <f>'Info Sheet'!$K$6</f>
        <v>15</v>
      </c>
      <c r="W49" s="103" t="s">
        <v>90</v>
      </c>
      <c r="X49" s="222">
        <f>AVERAGE(V53:V1052)</f>
        <v>2286.3780000000106</v>
      </c>
      <c r="Z49" s="261"/>
      <c r="AB49" s="72" t="str">
        <f>'Info Sheet'!$G$8</f>
        <v>&gt;5</v>
      </c>
      <c r="AC49" s="352">
        <f t="shared" si="5"/>
        <v>1</v>
      </c>
      <c r="AD49" s="70">
        <f>LOOKUP(AB49,'Info Sheet'!$G$2:$G$8,'Info Sheet'!$H$2:$H$8)</f>
        <v>0</v>
      </c>
      <c r="AE49" s="70">
        <f t="shared" si="3"/>
        <v>0</v>
      </c>
      <c r="AF49" s="87">
        <f>'Info Sheet'!$B$17</f>
        <v>8</v>
      </c>
      <c r="AG49" s="352">
        <f>'Info Sheet'!$B$19</f>
        <v>16</v>
      </c>
      <c r="AH49" s="3">
        <f>'Info Sheet'!$K$6</f>
        <v>15</v>
      </c>
      <c r="AJ49" s="103" t="s">
        <v>90</v>
      </c>
      <c r="AK49" s="222">
        <f>AVERAGE(AI53:AI1052)</f>
        <v>2313.7523000000097</v>
      </c>
      <c r="AP49" s="23"/>
      <c r="AQ49" s="65"/>
      <c r="AR49" s="219"/>
      <c r="AS49" s="221"/>
      <c r="AT49" s="170"/>
      <c r="AU49" s="170"/>
      <c r="AV49" s="170"/>
      <c r="AW49" s="23"/>
      <c r="AX49" s="23"/>
      <c r="AY49" s="23"/>
      <c r="BA49" s="23"/>
    </row>
    <row r="50" spans="1:53">
      <c r="N50" s="4"/>
      <c r="Z50" s="4"/>
      <c r="AC50" s="13"/>
      <c r="AE50" s="13"/>
      <c r="AF50" s="13"/>
    </row>
    <row r="51" spans="1:53">
      <c r="N51" s="4"/>
      <c r="Z51" s="4"/>
      <c r="AO51" s="23"/>
      <c r="AP51" s="23"/>
      <c r="AQ51" s="23"/>
      <c r="AR51" s="23"/>
      <c r="AS51" s="23"/>
      <c r="AT51" s="23"/>
      <c r="AU51" s="23"/>
      <c r="AV51" s="23"/>
      <c r="AW51" s="23"/>
      <c r="AX51" s="23"/>
    </row>
    <row r="52" spans="1:53">
      <c r="B52" s="31" t="s">
        <v>91</v>
      </c>
      <c r="C52" s="31" t="s">
        <v>92</v>
      </c>
      <c r="D52" s="31" t="s">
        <v>118</v>
      </c>
      <c r="E52" s="31" t="s">
        <v>93</v>
      </c>
      <c r="F52" s="31" t="s">
        <v>6</v>
      </c>
      <c r="G52" s="31" t="s">
        <v>94</v>
      </c>
      <c r="H52" s="31" t="s">
        <v>122</v>
      </c>
      <c r="I52" s="31" t="s">
        <v>140</v>
      </c>
      <c r="N52" s="4"/>
      <c r="O52" s="31" t="s">
        <v>91</v>
      </c>
      <c r="P52" s="31" t="s">
        <v>92</v>
      </c>
      <c r="Q52" s="31" t="s">
        <v>118</v>
      </c>
      <c r="R52" s="31" t="s">
        <v>93</v>
      </c>
      <c r="S52" s="31" t="s">
        <v>6</v>
      </c>
      <c r="T52" s="31" t="s">
        <v>94</v>
      </c>
      <c r="U52" s="31" t="s">
        <v>122</v>
      </c>
      <c r="V52" s="31" t="s">
        <v>141</v>
      </c>
      <c r="W52" s="4"/>
      <c r="X52" s="4"/>
      <c r="Y52" s="4"/>
      <c r="Z52" s="4"/>
      <c r="AB52" s="31" t="s">
        <v>91</v>
      </c>
      <c r="AC52" s="31" t="s">
        <v>92</v>
      </c>
      <c r="AD52" s="31" t="s">
        <v>118</v>
      </c>
      <c r="AE52" s="31" t="s">
        <v>93</v>
      </c>
      <c r="AF52" s="31" t="s">
        <v>6</v>
      </c>
      <c r="AG52" s="31" t="s">
        <v>94</v>
      </c>
      <c r="AH52" s="31" t="s">
        <v>122</v>
      </c>
      <c r="AI52" s="31" t="s">
        <v>142</v>
      </c>
    </row>
    <row r="53" spans="1:53">
      <c r="B53" s="44">
        <v>1</v>
      </c>
      <c r="C53" s="32">
        <v>0.10515549659865286</v>
      </c>
      <c r="D53" s="32">
        <f>ROUNDDOWN(_xlfn.NORM.INV(C53,$C$36,$C$40),0)</f>
        <v>190</v>
      </c>
      <c r="E53" t="str">
        <f>LOOKUP(C53,'Info Sheet'!$L$2:$L$3,'Info Sheet'!$J$2:$J$3)</f>
        <v>Rainy, p</v>
      </c>
      <c r="F53">
        <f>IF(E53='Info Sheet'!$J$3,'Info Sheet'!$M$3,'Info Sheet'!$M$2)</f>
        <v>0.7</v>
      </c>
      <c r="G53">
        <f>ROUNDDOWN(IF((D53*F53)&gt;'Info Sheet'!$B$21,'Info Sheet'!$B$21,(D53*F53)),0)</f>
        <v>133</v>
      </c>
      <c r="H53">
        <f t="shared" ref="H53:H116" si="6">G53*$K$46</f>
        <v>3039.05</v>
      </c>
      <c r="I53">
        <f t="shared" ref="I53:I116" si="7">H53-$K$47</f>
        <v>1599.0500000000002</v>
      </c>
      <c r="N53" s="4"/>
      <c r="O53" s="44">
        <v>1</v>
      </c>
      <c r="P53" s="32">
        <v>0.60664285804071283</v>
      </c>
      <c r="Q53">
        <f t="shared" ref="Q53:Q116" si="8">ROUNDDOWN(_xlfn.NORM.INV(P53,$P$36,$P$40),0)</f>
        <v>205</v>
      </c>
      <c r="R53" t="str">
        <f>LOOKUP(P53,'Info Sheet'!$L$2:$L$3,'Info Sheet'!$J$2:$J$3)</f>
        <v>Non-Rainy</v>
      </c>
      <c r="S53">
        <f>IF(R53='Info Sheet'!$J$3,'Info Sheet'!$M$3,'Info Sheet'!$M$2)</f>
        <v>1</v>
      </c>
      <c r="T53">
        <f>ROUNDDOWN(IF((Q53*S53)&gt;'Info Sheet'!$B$21,'Info Sheet'!$B$21,(Q53*S53)),0)</f>
        <v>188</v>
      </c>
      <c r="U53">
        <f t="shared" ref="U53:U116" si="9">T53*$K$46</f>
        <v>4295.8</v>
      </c>
      <c r="V53">
        <f t="shared" ref="V53:V116" si="10">U53-$K$47</f>
        <v>2855.8</v>
      </c>
      <c r="Z53" s="4"/>
      <c r="AB53" s="44">
        <v>1</v>
      </c>
      <c r="AC53" s="61">
        <v>0.75994300999999997</v>
      </c>
      <c r="AD53">
        <f t="shared" ref="AD53:AD116" si="11">ROUNDDOWN(_xlfn.NORM.INV(AC53,$AC$36,$AC$40),0)</f>
        <v>216</v>
      </c>
      <c r="AE53" t="str">
        <f>LOOKUP(AC53,'Info Sheet'!$L$2:$L$3,'Info Sheet'!$J$2:$J$3)</f>
        <v>Non-Rainy</v>
      </c>
      <c r="AF53">
        <f>IF(AE53='Info Sheet'!$J$3,'Info Sheet'!$M$3,'Info Sheet'!$M$2)</f>
        <v>1</v>
      </c>
      <c r="AG53">
        <f>ROUNDDOWN(IF((AD53*AF53)&gt;'Info Sheet'!$B$21,'Info Sheet'!$B$21,(AD53*AF53)),0)</f>
        <v>188</v>
      </c>
      <c r="AH53">
        <f t="shared" ref="AH53:AH116" si="12">AG53*$K$46</f>
        <v>4295.8</v>
      </c>
      <c r="AI53">
        <f t="shared" ref="AI53:AI116" si="13">AH53-$K$47</f>
        <v>2855.8</v>
      </c>
    </row>
    <row r="54" spans="1:53">
      <c r="A54" s="44"/>
      <c r="B54" s="44">
        <v>2</v>
      </c>
      <c r="C54" s="32">
        <v>3.8324015183212268E-2</v>
      </c>
      <c r="D54" s="32">
        <f t="shared" ref="D54:D117" si="14">ROUNDDOWN(_xlfn.NORM.INV(C54,$C$36,$C$40),0)</f>
        <v>180</v>
      </c>
      <c r="E54" t="str">
        <f>LOOKUP(C54,'Info Sheet'!$L$2:$L$3,'Info Sheet'!$J$2:$J$3)</f>
        <v>Rainy, p</v>
      </c>
      <c r="F54">
        <f>IF(E54='Info Sheet'!$J$3,'Info Sheet'!$M$3,'Info Sheet'!$M$2)</f>
        <v>0.7</v>
      </c>
      <c r="G54">
        <f>ROUNDDOWN(IF((D54*F54)&gt;'Info Sheet'!$B$21,'Info Sheet'!$B$21,(D54*F54)),0)</f>
        <v>126</v>
      </c>
      <c r="H54">
        <f t="shared" si="6"/>
        <v>2879.1000000000004</v>
      </c>
      <c r="I54">
        <f t="shared" si="7"/>
        <v>1439.1000000000004</v>
      </c>
      <c r="J54" s="44"/>
      <c r="K54" s="32"/>
      <c r="L54" s="32"/>
      <c r="M54" s="283"/>
      <c r="N54" s="32"/>
      <c r="O54" s="44">
        <v>2</v>
      </c>
      <c r="P54" s="32">
        <v>0.60203474085366826</v>
      </c>
      <c r="Q54">
        <f t="shared" si="8"/>
        <v>204</v>
      </c>
      <c r="R54" t="str">
        <f>LOOKUP(P54,'Info Sheet'!$L$2:$L$3,'Info Sheet'!$J$2:$J$3)</f>
        <v>Non-Rainy</v>
      </c>
      <c r="S54">
        <f>IF(R54='Info Sheet'!$J$3,'Info Sheet'!$M$3,'Info Sheet'!$M$2)</f>
        <v>1</v>
      </c>
      <c r="T54">
        <f>ROUNDDOWN(IF((Q54*S54)&gt;'Info Sheet'!$B$21,'Info Sheet'!$B$21,(Q54*S54)),0)</f>
        <v>188</v>
      </c>
      <c r="U54">
        <f t="shared" si="9"/>
        <v>4295.8</v>
      </c>
      <c r="V54">
        <f t="shared" si="10"/>
        <v>2855.8</v>
      </c>
      <c r="AB54" s="44">
        <v>2</v>
      </c>
      <c r="AC54" s="61">
        <v>0.98746042999999994</v>
      </c>
      <c r="AD54">
        <f t="shared" si="11"/>
        <v>245</v>
      </c>
      <c r="AE54" t="str">
        <f>LOOKUP(AC54,'Info Sheet'!$L$2:$L$3,'Info Sheet'!$J$2:$J$3)</f>
        <v>Non-Rainy</v>
      </c>
      <c r="AF54">
        <f>IF(AE54='Info Sheet'!$J$3,'Info Sheet'!$M$3,'Info Sheet'!$M$2)</f>
        <v>1</v>
      </c>
      <c r="AG54">
        <f>ROUNDDOWN(IF((AD54*AF54)&gt;'Info Sheet'!$B$21,'Info Sheet'!$B$21,(AD54*AF54)),0)</f>
        <v>188</v>
      </c>
      <c r="AH54">
        <f t="shared" si="12"/>
        <v>4295.8</v>
      </c>
      <c r="AI54">
        <f t="shared" si="13"/>
        <v>2855.8</v>
      </c>
    </row>
    <row r="55" spans="1:53">
      <c r="A55" s="44"/>
      <c r="B55" s="44">
        <v>3</v>
      </c>
      <c r="C55" s="32">
        <v>0.60545528899849288</v>
      </c>
      <c r="D55" s="32">
        <f t="shared" si="14"/>
        <v>220</v>
      </c>
      <c r="E55" t="str">
        <f>LOOKUP(C55,'Info Sheet'!$L$2:$L$3,'Info Sheet'!$J$2:$J$3)</f>
        <v>Non-Rainy</v>
      </c>
      <c r="F55">
        <f>IF(E55='Info Sheet'!$J$3,'Info Sheet'!$M$3,'Info Sheet'!$M$2)</f>
        <v>1</v>
      </c>
      <c r="G55">
        <f>ROUNDDOWN(IF((D55*F55)&gt;'Info Sheet'!$B$21,'Info Sheet'!$B$21,(D55*F55)),0)</f>
        <v>188</v>
      </c>
      <c r="H55">
        <f t="shared" si="6"/>
        <v>4295.8</v>
      </c>
      <c r="I55">
        <f t="shared" si="7"/>
        <v>2855.8</v>
      </c>
      <c r="J55" s="44"/>
      <c r="K55" s="32"/>
      <c r="L55" s="32"/>
      <c r="M55" s="283"/>
      <c r="N55" s="32"/>
      <c r="O55" s="44">
        <v>3</v>
      </c>
      <c r="P55" s="32">
        <v>0.40359165032787692</v>
      </c>
      <c r="Q55">
        <f t="shared" si="8"/>
        <v>195</v>
      </c>
      <c r="R55" t="str">
        <f>LOOKUP(P55,'Info Sheet'!$L$2:$L$3,'Info Sheet'!$J$2:$J$3)</f>
        <v>Non-Rainy</v>
      </c>
      <c r="S55">
        <f>IF(R55='Info Sheet'!$J$3,'Info Sheet'!$M$3,'Info Sheet'!$M$2)</f>
        <v>1</v>
      </c>
      <c r="T55">
        <f>ROUNDDOWN(IF((Q55*S55)&gt;'Info Sheet'!$B$21,'Info Sheet'!$B$21,(Q55*S55)),0)</f>
        <v>188</v>
      </c>
      <c r="U55">
        <f t="shared" si="9"/>
        <v>4295.8</v>
      </c>
      <c r="V55">
        <f t="shared" si="10"/>
        <v>2855.8</v>
      </c>
      <c r="AB55" s="44">
        <v>3</v>
      </c>
      <c r="AC55" s="61">
        <v>0.83044061999999996</v>
      </c>
      <c r="AD55">
        <f t="shared" si="11"/>
        <v>221</v>
      </c>
      <c r="AE55" t="str">
        <f>LOOKUP(AC55,'Info Sheet'!$L$2:$L$3,'Info Sheet'!$J$2:$J$3)</f>
        <v>Non-Rainy</v>
      </c>
      <c r="AF55">
        <f>IF(AE55='Info Sheet'!$J$3,'Info Sheet'!$M$3,'Info Sheet'!$M$2)</f>
        <v>1</v>
      </c>
      <c r="AG55">
        <f>ROUNDDOWN(IF((AD55*AF55)&gt;'Info Sheet'!$B$21,'Info Sheet'!$B$21,(AD55*AF55)),0)</f>
        <v>188</v>
      </c>
      <c r="AH55">
        <f t="shared" si="12"/>
        <v>4295.8</v>
      </c>
      <c r="AI55">
        <f t="shared" si="13"/>
        <v>2855.8</v>
      </c>
    </row>
    <row r="56" spans="1:53">
      <c r="A56" s="44"/>
      <c r="B56" s="44">
        <v>4</v>
      </c>
      <c r="C56" s="32">
        <v>0.2721010275595015</v>
      </c>
      <c r="D56" s="32">
        <f t="shared" si="14"/>
        <v>203</v>
      </c>
      <c r="E56" t="str">
        <f>LOOKUP(C56,'Info Sheet'!$L$2:$L$3,'Info Sheet'!$J$2:$J$3)</f>
        <v>Rainy, p</v>
      </c>
      <c r="F56">
        <f>IF(E56='Info Sheet'!$J$3,'Info Sheet'!$M$3,'Info Sheet'!$M$2)</f>
        <v>0.7</v>
      </c>
      <c r="G56">
        <f>ROUNDDOWN(IF((D56*F56)&gt;'Info Sheet'!$B$21,'Info Sheet'!$B$21,(D56*F56)),0)</f>
        <v>142</v>
      </c>
      <c r="H56">
        <f t="shared" si="6"/>
        <v>3244.7000000000003</v>
      </c>
      <c r="I56">
        <f t="shared" si="7"/>
        <v>1804.7000000000003</v>
      </c>
      <c r="J56" s="44"/>
      <c r="K56" s="32"/>
      <c r="L56" s="32"/>
      <c r="M56" s="283"/>
      <c r="N56" s="32"/>
      <c r="O56" s="44">
        <v>4</v>
      </c>
      <c r="P56" s="32">
        <v>0.11183480159111081</v>
      </c>
      <c r="Q56">
        <f t="shared" si="8"/>
        <v>177</v>
      </c>
      <c r="R56" t="str">
        <f>LOOKUP(P56,'Info Sheet'!$L$2:$L$3,'Info Sheet'!$J$2:$J$3)</f>
        <v>Rainy, p</v>
      </c>
      <c r="S56">
        <f>IF(R56='Info Sheet'!$J$3,'Info Sheet'!$M$3,'Info Sheet'!$M$2)</f>
        <v>0.7</v>
      </c>
      <c r="T56">
        <f>ROUNDDOWN(IF((Q56*S56)&gt;'Info Sheet'!$B$21,'Info Sheet'!$B$21,(Q56*S56)),0)</f>
        <v>123</v>
      </c>
      <c r="U56">
        <f t="shared" si="9"/>
        <v>2810.55</v>
      </c>
      <c r="V56">
        <f t="shared" si="10"/>
        <v>1370.5500000000002</v>
      </c>
      <c r="AB56" s="44">
        <v>4</v>
      </c>
      <c r="AC56" s="61">
        <v>0.18419144000000001</v>
      </c>
      <c r="AD56">
        <f t="shared" si="11"/>
        <v>186</v>
      </c>
      <c r="AE56" t="str">
        <f>LOOKUP(AC56,'Info Sheet'!$L$2:$L$3,'Info Sheet'!$J$2:$J$3)</f>
        <v>Rainy, p</v>
      </c>
      <c r="AF56">
        <f>IF(AE56='Info Sheet'!$J$3,'Info Sheet'!$M$3,'Info Sheet'!$M$2)</f>
        <v>0.7</v>
      </c>
      <c r="AG56">
        <f>ROUNDDOWN(IF((AD56*AF56)&gt;'Info Sheet'!$B$21,'Info Sheet'!$B$21,(AD56*AF56)),0)</f>
        <v>130</v>
      </c>
      <c r="AH56">
        <f t="shared" si="12"/>
        <v>2970.5</v>
      </c>
      <c r="AI56">
        <f t="shared" si="13"/>
        <v>1530.5</v>
      </c>
    </row>
    <row r="57" spans="1:53">
      <c r="A57" s="44"/>
      <c r="B57" s="44">
        <v>5</v>
      </c>
      <c r="C57" s="32">
        <v>2.1578361504604127E-2</v>
      </c>
      <c r="D57" s="32">
        <f t="shared" si="14"/>
        <v>175</v>
      </c>
      <c r="E57" t="str">
        <f>LOOKUP(C57,'Info Sheet'!$L$2:$L$3,'Info Sheet'!$J$2:$J$3)</f>
        <v>Rainy, p</v>
      </c>
      <c r="F57">
        <f>IF(E57='Info Sheet'!$J$3,'Info Sheet'!$M$3,'Info Sheet'!$M$2)</f>
        <v>0.7</v>
      </c>
      <c r="G57">
        <f>ROUNDDOWN(IF((D57*F57)&gt;'Info Sheet'!$B$21,'Info Sheet'!$B$21,(D57*F57)),0)</f>
        <v>122</v>
      </c>
      <c r="H57">
        <f t="shared" si="6"/>
        <v>2787.7000000000003</v>
      </c>
      <c r="I57">
        <f t="shared" si="7"/>
        <v>1347.7000000000003</v>
      </c>
      <c r="J57" s="44"/>
      <c r="K57" s="32"/>
      <c r="L57" s="32"/>
      <c r="M57" s="283"/>
      <c r="N57" s="32"/>
      <c r="O57" s="44">
        <v>5</v>
      </c>
      <c r="P57" s="32">
        <v>0.98444534807880701</v>
      </c>
      <c r="Q57">
        <f t="shared" si="8"/>
        <v>240</v>
      </c>
      <c r="R57" t="str">
        <f>LOOKUP(P57,'Info Sheet'!$L$2:$L$3,'Info Sheet'!$J$2:$J$3)</f>
        <v>Non-Rainy</v>
      </c>
      <c r="S57">
        <f>IF(R57='Info Sheet'!$J$3,'Info Sheet'!$M$3,'Info Sheet'!$M$2)</f>
        <v>1</v>
      </c>
      <c r="T57">
        <f>ROUNDDOWN(IF((Q57*S57)&gt;'Info Sheet'!$B$21,'Info Sheet'!$B$21,(Q57*S57)),0)</f>
        <v>188</v>
      </c>
      <c r="U57">
        <f t="shared" si="9"/>
        <v>4295.8</v>
      </c>
      <c r="V57">
        <f t="shared" si="10"/>
        <v>2855.8</v>
      </c>
      <c r="AB57" s="44">
        <v>5</v>
      </c>
      <c r="AC57" s="61">
        <v>0.70786088000000003</v>
      </c>
      <c r="AD57">
        <f t="shared" si="11"/>
        <v>213</v>
      </c>
      <c r="AE57" t="str">
        <f>LOOKUP(AC57,'Info Sheet'!$L$2:$L$3,'Info Sheet'!$J$2:$J$3)</f>
        <v>Non-Rainy</v>
      </c>
      <c r="AF57">
        <f>IF(AE57='Info Sheet'!$J$3,'Info Sheet'!$M$3,'Info Sheet'!$M$2)</f>
        <v>1</v>
      </c>
      <c r="AG57">
        <f>ROUNDDOWN(IF((AD57*AF57)&gt;'Info Sheet'!$B$21,'Info Sheet'!$B$21,(AD57*AF57)),0)</f>
        <v>188</v>
      </c>
      <c r="AH57">
        <f t="shared" si="12"/>
        <v>4295.8</v>
      </c>
      <c r="AI57">
        <f t="shared" si="13"/>
        <v>2855.8</v>
      </c>
    </row>
    <row r="58" spans="1:53">
      <c r="B58" s="44">
        <v>6</v>
      </c>
      <c r="C58" s="32">
        <v>7.8394847405666268E-2</v>
      </c>
      <c r="D58" s="32">
        <f t="shared" si="14"/>
        <v>187</v>
      </c>
      <c r="E58" t="str">
        <f>LOOKUP(C58,'Info Sheet'!$L$2:$L$3,'Info Sheet'!$J$2:$J$3)</f>
        <v>Rainy, p</v>
      </c>
      <c r="F58">
        <f>IF(E58='Info Sheet'!$J$3,'Info Sheet'!$M$3,'Info Sheet'!$M$2)</f>
        <v>0.7</v>
      </c>
      <c r="G58">
        <f>ROUNDDOWN(IF((D58*F58)&gt;'Info Sheet'!$B$21,'Info Sheet'!$B$21,(D58*F58)),0)</f>
        <v>130</v>
      </c>
      <c r="H58">
        <f t="shared" si="6"/>
        <v>2970.5</v>
      </c>
      <c r="I58">
        <f t="shared" si="7"/>
        <v>1530.5</v>
      </c>
      <c r="J58" s="44"/>
      <c r="K58" s="32"/>
      <c r="L58" s="32"/>
      <c r="M58" s="283"/>
      <c r="N58" s="32"/>
      <c r="O58" s="44">
        <v>6</v>
      </c>
      <c r="P58" s="32">
        <v>1.7547641718118734E-2</v>
      </c>
      <c r="Q58">
        <f t="shared" si="8"/>
        <v>160</v>
      </c>
      <c r="R58" t="str">
        <f>LOOKUP(P58,'Info Sheet'!$L$2:$L$3,'Info Sheet'!$J$2:$J$3)</f>
        <v>Rainy, p</v>
      </c>
      <c r="S58">
        <f>IF(R58='Info Sheet'!$J$3,'Info Sheet'!$M$3,'Info Sheet'!$M$2)</f>
        <v>0.7</v>
      </c>
      <c r="T58">
        <f>ROUNDDOWN(IF((Q58*S58)&gt;'Info Sheet'!$B$21,'Info Sheet'!$B$21,(Q58*S58)),0)</f>
        <v>112</v>
      </c>
      <c r="U58">
        <f t="shared" si="9"/>
        <v>2559.2000000000003</v>
      </c>
      <c r="V58">
        <f t="shared" si="10"/>
        <v>1119.2000000000003</v>
      </c>
      <c r="AB58" s="44">
        <v>6</v>
      </c>
      <c r="AC58" s="61">
        <v>0.73524215999999998</v>
      </c>
      <c r="AD58">
        <f t="shared" si="11"/>
        <v>215</v>
      </c>
      <c r="AE58" t="str">
        <f>LOOKUP(AC58,'Info Sheet'!$L$2:$L$3,'Info Sheet'!$J$2:$J$3)</f>
        <v>Non-Rainy</v>
      </c>
      <c r="AF58">
        <f>IF(AE58='Info Sheet'!$J$3,'Info Sheet'!$M$3,'Info Sheet'!$M$2)</f>
        <v>1</v>
      </c>
      <c r="AG58">
        <f>ROUNDDOWN(IF((AD58*AF58)&gt;'Info Sheet'!$B$21,'Info Sheet'!$B$21,(AD58*AF58)),0)</f>
        <v>188</v>
      </c>
      <c r="AH58">
        <f t="shared" si="12"/>
        <v>4295.8</v>
      </c>
      <c r="AI58">
        <f t="shared" si="13"/>
        <v>2855.8</v>
      </c>
    </row>
    <row r="59" spans="1:53">
      <c r="B59" s="44">
        <v>7</v>
      </c>
      <c r="C59" s="32">
        <v>0.58214855347334482</v>
      </c>
      <c r="D59" s="32">
        <f t="shared" si="14"/>
        <v>219</v>
      </c>
      <c r="E59" t="str">
        <f>LOOKUP(C59,'Info Sheet'!$L$2:$L$3,'Info Sheet'!$J$2:$J$3)</f>
        <v>Non-Rainy</v>
      </c>
      <c r="F59">
        <f>IF(E59='Info Sheet'!$J$3,'Info Sheet'!$M$3,'Info Sheet'!$M$2)</f>
        <v>1</v>
      </c>
      <c r="G59">
        <f>ROUNDDOWN(IF((D59*F59)&gt;'Info Sheet'!$B$21,'Info Sheet'!$B$21,(D59*F59)),0)</f>
        <v>188</v>
      </c>
      <c r="H59">
        <f t="shared" si="6"/>
        <v>4295.8</v>
      </c>
      <c r="I59">
        <f t="shared" si="7"/>
        <v>2855.8</v>
      </c>
      <c r="J59" s="44"/>
      <c r="K59" s="32"/>
      <c r="L59" s="32"/>
      <c r="M59" s="283"/>
      <c r="N59" s="32"/>
      <c r="O59" s="44">
        <v>7</v>
      </c>
      <c r="P59" s="32">
        <v>0.76630845906342027</v>
      </c>
      <c r="Q59">
        <f t="shared" si="8"/>
        <v>213</v>
      </c>
      <c r="R59" t="str">
        <f>LOOKUP(P59,'Info Sheet'!$L$2:$L$3,'Info Sheet'!$J$2:$J$3)</f>
        <v>Non-Rainy</v>
      </c>
      <c r="S59">
        <f>IF(R59='Info Sheet'!$J$3,'Info Sheet'!$M$3,'Info Sheet'!$M$2)</f>
        <v>1</v>
      </c>
      <c r="T59">
        <f>ROUNDDOWN(IF((Q59*S59)&gt;'Info Sheet'!$B$21,'Info Sheet'!$B$21,(Q59*S59)),0)</f>
        <v>188</v>
      </c>
      <c r="U59">
        <f t="shared" si="9"/>
        <v>4295.8</v>
      </c>
      <c r="V59">
        <f t="shared" si="10"/>
        <v>2855.8</v>
      </c>
      <c r="AB59" s="44">
        <v>7</v>
      </c>
      <c r="AC59" s="61">
        <v>0.87049986000000001</v>
      </c>
      <c r="AD59">
        <f t="shared" si="11"/>
        <v>224</v>
      </c>
      <c r="AE59" t="str">
        <f>LOOKUP(AC59,'Info Sheet'!$L$2:$L$3,'Info Sheet'!$J$2:$J$3)</f>
        <v>Non-Rainy</v>
      </c>
      <c r="AF59">
        <f>IF(AE59='Info Sheet'!$J$3,'Info Sheet'!$M$3,'Info Sheet'!$M$2)</f>
        <v>1</v>
      </c>
      <c r="AG59">
        <f>ROUNDDOWN(IF((AD59*AF59)&gt;'Info Sheet'!$B$21,'Info Sheet'!$B$21,(AD59*AF59)),0)</f>
        <v>188</v>
      </c>
      <c r="AH59">
        <f t="shared" si="12"/>
        <v>4295.8</v>
      </c>
      <c r="AI59">
        <f t="shared" si="13"/>
        <v>2855.8</v>
      </c>
    </row>
    <row r="60" spans="1:53">
      <c r="B60" s="44">
        <v>8</v>
      </c>
      <c r="C60" s="32">
        <v>0.19629915028101663</v>
      </c>
      <c r="D60" s="32">
        <f t="shared" si="14"/>
        <v>198</v>
      </c>
      <c r="E60" t="str">
        <f>LOOKUP(C60,'Info Sheet'!$L$2:$L$3,'Info Sheet'!$J$2:$J$3)</f>
        <v>Rainy, p</v>
      </c>
      <c r="F60">
        <f>IF(E60='Info Sheet'!$J$3,'Info Sheet'!$M$3,'Info Sheet'!$M$2)</f>
        <v>0.7</v>
      </c>
      <c r="G60">
        <f>ROUNDDOWN(IF((D60*F60)&gt;'Info Sheet'!$B$21,'Info Sheet'!$B$21,(D60*F60)),0)</f>
        <v>138</v>
      </c>
      <c r="H60">
        <f t="shared" si="6"/>
        <v>3153.3</v>
      </c>
      <c r="I60">
        <f t="shared" si="7"/>
        <v>1713.3000000000002</v>
      </c>
      <c r="J60" s="44"/>
      <c r="K60" s="32"/>
      <c r="L60" s="32"/>
      <c r="M60" s="283"/>
      <c r="N60" s="32"/>
      <c r="O60" s="44">
        <v>8</v>
      </c>
      <c r="P60" s="32">
        <v>0.24983101206302893</v>
      </c>
      <c r="Q60">
        <f t="shared" si="8"/>
        <v>187</v>
      </c>
      <c r="R60" t="str">
        <f>LOOKUP(P60,'Info Sheet'!$L$2:$L$3,'Info Sheet'!$J$2:$J$3)</f>
        <v>Rainy, p</v>
      </c>
      <c r="S60">
        <f>IF(R60='Info Sheet'!$J$3,'Info Sheet'!$M$3,'Info Sheet'!$M$2)</f>
        <v>0.7</v>
      </c>
      <c r="T60">
        <f>ROUNDDOWN(IF((Q60*S60)&gt;'Info Sheet'!$B$21,'Info Sheet'!$B$21,(Q60*S60)),0)</f>
        <v>130</v>
      </c>
      <c r="U60">
        <f t="shared" si="9"/>
        <v>2970.5</v>
      </c>
      <c r="V60">
        <f t="shared" si="10"/>
        <v>1530.5</v>
      </c>
      <c r="AB60" s="44">
        <v>8</v>
      </c>
      <c r="AC60" s="61">
        <v>0.54509353999999999</v>
      </c>
      <c r="AD60">
        <f t="shared" si="11"/>
        <v>205</v>
      </c>
      <c r="AE60" t="str">
        <f>LOOKUP(AC60,'Info Sheet'!$L$2:$L$3,'Info Sheet'!$J$2:$J$3)</f>
        <v>Non-Rainy</v>
      </c>
      <c r="AF60">
        <f>IF(AE60='Info Sheet'!$J$3,'Info Sheet'!$M$3,'Info Sheet'!$M$2)</f>
        <v>1</v>
      </c>
      <c r="AG60">
        <f>ROUNDDOWN(IF((AD60*AF60)&gt;'Info Sheet'!$B$21,'Info Sheet'!$B$21,(AD60*AF60)),0)</f>
        <v>188</v>
      </c>
      <c r="AH60">
        <f t="shared" si="12"/>
        <v>4295.8</v>
      </c>
      <c r="AI60">
        <f t="shared" si="13"/>
        <v>2855.8</v>
      </c>
    </row>
    <row r="61" spans="1:53">
      <c r="B61" s="44">
        <v>9</v>
      </c>
      <c r="C61" s="32">
        <v>0.63133414723366543</v>
      </c>
      <c r="D61" s="32">
        <f t="shared" si="14"/>
        <v>221</v>
      </c>
      <c r="E61" t="str">
        <f>LOOKUP(C61,'Info Sheet'!$L$2:$L$3,'Info Sheet'!$J$2:$J$3)</f>
        <v>Non-Rainy</v>
      </c>
      <c r="F61">
        <f>IF(E61='Info Sheet'!$J$3,'Info Sheet'!$M$3,'Info Sheet'!$M$2)</f>
        <v>1</v>
      </c>
      <c r="G61">
        <f>ROUNDDOWN(IF((D61*F61)&gt;'Info Sheet'!$B$21,'Info Sheet'!$B$21,(D61*F61)),0)</f>
        <v>188</v>
      </c>
      <c r="H61">
        <f t="shared" si="6"/>
        <v>4295.8</v>
      </c>
      <c r="I61">
        <f t="shared" si="7"/>
        <v>2855.8</v>
      </c>
      <c r="J61" s="44"/>
      <c r="K61" s="32"/>
      <c r="L61" s="32"/>
      <c r="M61" s="283"/>
      <c r="N61" s="32"/>
      <c r="O61" s="44">
        <v>9</v>
      </c>
      <c r="P61" s="32">
        <v>0.11857062754015157</v>
      </c>
      <c r="Q61">
        <f t="shared" si="8"/>
        <v>177</v>
      </c>
      <c r="R61" t="str">
        <f>LOOKUP(P61,'Info Sheet'!$L$2:$L$3,'Info Sheet'!$J$2:$J$3)</f>
        <v>Rainy, p</v>
      </c>
      <c r="S61">
        <f>IF(R61='Info Sheet'!$J$3,'Info Sheet'!$M$3,'Info Sheet'!$M$2)</f>
        <v>0.7</v>
      </c>
      <c r="T61">
        <f>ROUNDDOWN(IF((Q61*S61)&gt;'Info Sheet'!$B$21,'Info Sheet'!$B$21,(Q61*S61)),0)</f>
        <v>123</v>
      </c>
      <c r="U61">
        <f t="shared" si="9"/>
        <v>2810.55</v>
      </c>
      <c r="V61">
        <f t="shared" si="10"/>
        <v>1370.5500000000002</v>
      </c>
      <c r="AB61" s="44">
        <v>9</v>
      </c>
      <c r="AC61" s="61">
        <v>0.25617023</v>
      </c>
      <c r="AD61">
        <f t="shared" si="11"/>
        <v>190</v>
      </c>
      <c r="AE61" t="str">
        <f>LOOKUP(AC61,'Info Sheet'!$L$2:$L$3,'Info Sheet'!$J$2:$J$3)</f>
        <v>Rainy, p</v>
      </c>
      <c r="AF61">
        <f>IF(AE61='Info Sheet'!$J$3,'Info Sheet'!$M$3,'Info Sheet'!$M$2)</f>
        <v>0.7</v>
      </c>
      <c r="AG61">
        <f>ROUNDDOWN(IF((AD61*AF61)&gt;'Info Sheet'!$B$21,'Info Sheet'!$B$21,(AD61*AF61)),0)</f>
        <v>133</v>
      </c>
      <c r="AH61">
        <f t="shared" si="12"/>
        <v>3039.05</v>
      </c>
      <c r="AI61">
        <f t="shared" si="13"/>
        <v>1599.0500000000002</v>
      </c>
    </row>
    <row r="62" spans="1:53">
      <c r="B62" s="44">
        <v>10</v>
      </c>
      <c r="C62" s="32">
        <v>0.21398404586217423</v>
      </c>
      <c r="D62" s="32">
        <f t="shared" si="14"/>
        <v>199</v>
      </c>
      <c r="E62" t="str">
        <f>LOOKUP(C62,'Info Sheet'!$L$2:$L$3,'Info Sheet'!$J$2:$J$3)</f>
        <v>Rainy, p</v>
      </c>
      <c r="F62">
        <f>IF(E62='Info Sheet'!$J$3,'Info Sheet'!$M$3,'Info Sheet'!$M$2)</f>
        <v>0.7</v>
      </c>
      <c r="G62">
        <f>ROUNDDOWN(IF((D62*F62)&gt;'Info Sheet'!$B$21,'Info Sheet'!$B$21,(D62*F62)),0)</f>
        <v>139</v>
      </c>
      <c r="H62">
        <f t="shared" si="6"/>
        <v>3176.15</v>
      </c>
      <c r="I62">
        <f t="shared" si="7"/>
        <v>1736.15</v>
      </c>
      <c r="J62" s="44"/>
      <c r="K62" s="32"/>
      <c r="L62" s="32"/>
      <c r="M62" s="283"/>
      <c r="N62" s="32"/>
      <c r="O62" s="44">
        <v>10</v>
      </c>
      <c r="P62" s="32">
        <v>0.23850009671492856</v>
      </c>
      <c r="Q62">
        <f t="shared" si="8"/>
        <v>186</v>
      </c>
      <c r="R62" t="str">
        <f>LOOKUP(P62,'Info Sheet'!$L$2:$L$3,'Info Sheet'!$J$2:$J$3)</f>
        <v>Rainy, p</v>
      </c>
      <c r="S62">
        <f>IF(R62='Info Sheet'!$J$3,'Info Sheet'!$M$3,'Info Sheet'!$M$2)</f>
        <v>0.7</v>
      </c>
      <c r="T62">
        <f>ROUNDDOWN(IF((Q62*S62)&gt;'Info Sheet'!$B$21,'Info Sheet'!$B$21,(Q62*S62)),0)</f>
        <v>130</v>
      </c>
      <c r="U62">
        <f t="shared" si="9"/>
        <v>2970.5</v>
      </c>
      <c r="V62">
        <f t="shared" si="10"/>
        <v>1530.5</v>
      </c>
      <c r="AB62" s="44">
        <v>10</v>
      </c>
      <c r="AC62" s="61">
        <v>0.79320018999999997</v>
      </c>
      <c r="AD62">
        <f t="shared" si="11"/>
        <v>218</v>
      </c>
      <c r="AE62" t="str">
        <f>LOOKUP(AC62,'Info Sheet'!$L$2:$L$3,'Info Sheet'!$J$2:$J$3)</f>
        <v>Non-Rainy</v>
      </c>
      <c r="AF62">
        <f>IF(AE62='Info Sheet'!$J$3,'Info Sheet'!$M$3,'Info Sheet'!$M$2)</f>
        <v>1</v>
      </c>
      <c r="AG62">
        <f>ROUNDDOWN(IF((AD62*AF62)&gt;'Info Sheet'!$B$21,'Info Sheet'!$B$21,(AD62*AF62)),0)</f>
        <v>188</v>
      </c>
      <c r="AH62">
        <f t="shared" si="12"/>
        <v>4295.8</v>
      </c>
      <c r="AI62">
        <f t="shared" si="13"/>
        <v>2855.8</v>
      </c>
    </row>
    <row r="63" spans="1:53">
      <c r="B63" s="44">
        <v>11</v>
      </c>
      <c r="C63" s="32">
        <v>0.4517223487749954</v>
      </c>
      <c r="D63" s="32">
        <f t="shared" si="14"/>
        <v>212</v>
      </c>
      <c r="E63" t="str">
        <f>LOOKUP(C63,'Info Sheet'!$L$2:$L$3,'Info Sheet'!$J$2:$J$3)</f>
        <v>Non-Rainy</v>
      </c>
      <c r="F63">
        <f>IF(E63='Info Sheet'!$J$3,'Info Sheet'!$M$3,'Info Sheet'!$M$2)</f>
        <v>1</v>
      </c>
      <c r="G63">
        <f>ROUNDDOWN(IF((D63*F63)&gt;'Info Sheet'!$B$21,'Info Sheet'!$B$21,(D63*F63)),0)</f>
        <v>188</v>
      </c>
      <c r="H63">
        <f t="shared" si="6"/>
        <v>4295.8</v>
      </c>
      <c r="I63">
        <f t="shared" si="7"/>
        <v>2855.8</v>
      </c>
      <c r="J63" s="44"/>
      <c r="K63" s="32"/>
      <c r="L63" s="32"/>
      <c r="M63" s="283"/>
      <c r="N63" s="32"/>
      <c r="O63" s="44">
        <v>11</v>
      </c>
      <c r="P63" s="32">
        <v>0.74954188969619751</v>
      </c>
      <c r="Q63">
        <f t="shared" si="8"/>
        <v>212</v>
      </c>
      <c r="R63" t="str">
        <f>LOOKUP(P63,'Info Sheet'!$L$2:$L$3,'Info Sheet'!$J$2:$J$3)</f>
        <v>Non-Rainy</v>
      </c>
      <c r="S63">
        <f>IF(R63='Info Sheet'!$J$3,'Info Sheet'!$M$3,'Info Sheet'!$M$2)</f>
        <v>1</v>
      </c>
      <c r="T63">
        <f>ROUNDDOWN(IF((Q63*S63)&gt;'Info Sheet'!$B$21,'Info Sheet'!$B$21,(Q63*S63)),0)</f>
        <v>188</v>
      </c>
      <c r="U63">
        <f t="shared" si="9"/>
        <v>4295.8</v>
      </c>
      <c r="V63">
        <f t="shared" si="10"/>
        <v>2855.8</v>
      </c>
      <c r="AB63" s="44">
        <v>11</v>
      </c>
      <c r="AC63" s="61">
        <v>0.34266878000000001</v>
      </c>
      <c r="AD63">
        <f t="shared" si="11"/>
        <v>195</v>
      </c>
      <c r="AE63" t="str">
        <f>LOOKUP(AC63,'Info Sheet'!$L$2:$L$3,'Info Sheet'!$J$2:$J$3)</f>
        <v>Rainy, p</v>
      </c>
      <c r="AF63">
        <f>IF(AE63='Info Sheet'!$J$3,'Info Sheet'!$M$3,'Info Sheet'!$M$2)</f>
        <v>0.7</v>
      </c>
      <c r="AG63">
        <f>ROUNDDOWN(IF((AD63*AF63)&gt;'Info Sheet'!$B$21,'Info Sheet'!$B$21,(AD63*AF63)),0)</f>
        <v>136</v>
      </c>
      <c r="AH63">
        <f t="shared" si="12"/>
        <v>3107.6000000000004</v>
      </c>
      <c r="AI63">
        <f t="shared" si="13"/>
        <v>1667.6000000000004</v>
      </c>
    </row>
    <row r="64" spans="1:53">
      <c r="B64" s="44">
        <v>12</v>
      </c>
      <c r="C64" s="32">
        <v>0.17899653611492272</v>
      </c>
      <c r="D64" s="32">
        <f t="shared" si="14"/>
        <v>197</v>
      </c>
      <c r="E64" t="str">
        <f>LOOKUP(C64,'Info Sheet'!$L$2:$L$3,'Info Sheet'!$J$2:$J$3)</f>
        <v>Rainy, p</v>
      </c>
      <c r="F64">
        <f>IF(E64='Info Sheet'!$J$3,'Info Sheet'!$M$3,'Info Sheet'!$M$2)</f>
        <v>0.7</v>
      </c>
      <c r="G64">
        <f>ROUNDDOWN(IF((D64*F64)&gt;'Info Sheet'!$B$21,'Info Sheet'!$B$21,(D64*F64)),0)</f>
        <v>137</v>
      </c>
      <c r="H64">
        <f t="shared" si="6"/>
        <v>3130.4500000000003</v>
      </c>
      <c r="I64">
        <f t="shared" si="7"/>
        <v>1690.4500000000003</v>
      </c>
      <c r="J64" s="44"/>
      <c r="K64" s="32"/>
      <c r="L64" s="32"/>
      <c r="M64" s="283"/>
      <c r="N64" s="32"/>
      <c r="O64" s="44">
        <v>12</v>
      </c>
      <c r="P64" s="32">
        <v>0.48423741661759123</v>
      </c>
      <c r="Q64">
        <f t="shared" si="8"/>
        <v>199</v>
      </c>
      <c r="R64" t="str">
        <f>LOOKUP(P64,'Info Sheet'!$L$2:$L$3,'Info Sheet'!$J$2:$J$3)</f>
        <v>Non-Rainy</v>
      </c>
      <c r="S64">
        <f>IF(R64='Info Sheet'!$J$3,'Info Sheet'!$M$3,'Info Sheet'!$M$2)</f>
        <v>1</v>
      </c>
      <c r="T64">
        <f>ROUNDDOWN(IF((Q64*S64)&gt;'Info Sheet'!$B$21,'Info Sheet'!$B$21,(Q64*S64)),0)</f>
        <v>188</v>
      </c>
      <c r="U64">
        <f t="shared" si="9"/>
        <v>4295.8</v>
      </c>
      <c r="V64">
        <f t="shared" si="10"/>
        <v>2855.8</v>
      </c>
      <c r="AB64" s="44">
        <v>12</v>
      </c>
      <c r="AC64" s="61">
        <v>0.95747853999999999</v>
      </c>
      <c r="AD64">
        <f t="shared" si="11"/>
        <v>235</v>
      </c>
      <c r="AE64" t="str">
        <f>LOOKUP(AC64,'Info Sheet'!$L$2:$L$3,'Info Sheet'!$J$2:$J$3)</f>
        <v>Non-Rainy</v>
      </c>
      <c r="AF64">
        <f>IF(AE64='Info Sheet'!$J$3,'Info Sheet'!$M$3,'Info Sheet'!$M$2)</f>
        <v>1</v>
      </c>
      <c r="AG64">
        <f>ROUNDDOWN(IF((AD64*AF64)&gt;'Info Sheet'!$B$21,'Info Sheet'!$B$21,(AD64*AF64)),0)</f>
        <v>188</v>
      </c>
      <c r="AH64">
        <f t="shared" si="12"/>
        <v>4295.8</v>
      </c>
      <c r="AI64">
        <f t="shared" si="13"/>
        <v>2855.8</v>
      </c>
    </row>
    <row r="65" spans="2:35">
      <c r="B65" s="44">
        <v>13</v>
      </c>
      <c r="C65" s="32">
        <v>1.68524466078257E-3</v>
      </c>
      <c r="D65" s="32">
        <f t="shared" si="14"/>
        <v>157</v>
      </c>
      <c r="E65" t="str">
        <f>LOOKUP(C65,'Info Sheet'!$L$2:$L$3,'Info Sheet'!$J$2:$J$3)</f>
        <v>Rainy, p</v>
      </c>
      <c r="F65">
        <f>IF(E65='Info Sheet'!$J$3,'Info Sheet'!$M$3,'Info Sheet'!$M$2)</f>
        <v>0.7</v>
      </c>
      <c r="G65">
        <f>ROUNDDOWN(IF((D65*F65)&gt;'Info Sheet'!$B$21,'Info Sheet'!$B$21,(D65*F65)),0)</f>
        <v>109</v>
      </c>
      <c r="H65">
        <f t="shared" si="6"/>
        <v>2490.65</v>
      </c>
      <c r="I65">
        <f t="shared" si="7"/>
        <v>1050.6500000000001</v>
      </c>
      <c r="J65" s="44"/>
      <c r="K65" s="32"/>
      <c r="L65" s="32"/>
      <c r="M65" s="283"/>
      <c r="N65" s="32"/>
      <c r="O65" s="44">
        <v>13</v>
      </c>
      <c r="P65" s="32">
        <v>0.39965868941965599</v>
      </c>
      <c r="Q65">
        <f t="shared" si="8"/>
        <v>195</v>
      </c>
      <c r="R65" t="str">
        <f>LOOKUP(P65,'Info Sheet'!$L$2:$L$3,'Info Sheet'!$J$2:$J$3)</f>
        <v>Rainy, p</v>
      </c>
      <c r="S65">
        <f>IF(R65='Info Sheet'!$J$3,'Info Sheet'!$M$3,'Info Sheet'!$M$2)</f>
        <v>0.7</v>
      </c>
      <c r="T65">
        <f>ROUNDDOWN(IF((Q65*S65)&gt;'Info Sheet'!$B$21,'Info Sheet'!$B$21,(Q65*S65)),0)</f>
        <v>136</v>
      </c>
      <c r="U65">
        <f t="shared" si="9"/>
        <v>3107.6000000000004</v>
      </c>
      <c r="V65">
        <f t="shared" si="10"/>
        <v>1667.6000000000004</v>
      </c>
      <c r="AB65" s="44">
        <v>13</v>
      </c>
      <c r="AC65" s="61">
        <v>0.61495909999999998</v>
      </c>
      <c r="AD65">
        <f t="shared" si="11"/>
        <v>208</v>
      </c>
      <c r="AE65" t="str">
        <f>LOOKUP(AC65,'Info Sheet'!$L$2:$L$3,'Info Sheet'!$J$2:$J$3)</f>
        <v>Non-Rainy</v>
      </c>
      <c r="AF65">
        <f>IF(AE65='Info Sheet'!$J$3,'Info Sheet'!$M$3,'Info Sheet'!$M$2)</f>
        <v>1</v>
      </c>
      <c r="AG65">
        <f>ROUNDDOWN(IF((AD65*AF65)&gt;'Info Sheet'!$B$21,'Info Sheet'!$B$21,(AD65*AF65)),0)</f>
        <v>188</v>
      </c>
      <c r="AH65">
        <f t="shared" si="12"/>
        <v>4295.8</v>
      </c>
      <c r="AI65">
        <f t="shared" si="13"/>
        <v>2855.8</v>
      </c>
    </row>
    <row r="66" spans="2:35">
      <c r="B66" s="44">
        <v>14</v>
      </c>
      <c r="C66" s="32">
        <v>0.86118520474736882</v>
      </c>
      <c r="D66" s="32">
        <f t="shared" si="14"/>
        <v>236</v>
      </c>
      <c r="E66" t="str">
        <f>LOOKUP(C66,'Info Sheet'!$L$2:$L$3,'Info Sheet'!$J$2:$J$3)</f>
        <v>Non-Rainy</v>
      </c>
      <c r="F66">
        <f>IF(E66='Info Sheet'!$J$3,'Info Sheet'!$M$3,'Info Sheet'!$M$2)</f>
        <v>1</v>
      </c>
      <c r="G66">
        <f>ROUNDDOWN(IF((D66*F66)&gt;'Info Sheet'!$B$21,'Info Sheet'!$B$21,(D66*F66)),0)</f>
        <v>188</v>
      </c>
      <c r="H66">
        <f t="shared" si="6"/>
        <v>4295.8</v>
      </c>
      <c r="I66">
        <f t="shared" si="7"/>
        <v>2855.8</v>
      </c>
      <c r="J66" s="44"/>
      <c r="K66" s="32"/>
      <c r="L66" s="32"/>
      <c r="M66" s="283"/>
      <c r="N66" s="32"/>
      <c r="O66" s="44">
        <v>14</v>
      </c>
      <c r="P66" s="32">
        <v>0.20874147573334201</v>
      </c>
      <c r="Q66">
        <f t="shared" si="8"/>
        <v>184</v>
      </c>
      <c r="R66" t="str">
        <f>LOOKUP(P66,'Info Sheet'!$L$2:$L$3,'Info Sheet'!$J$2:$J$3)</f>
        <v>Rainy, p</v>
      </c>
      <c r="S66">
        <f>IF(R66='Info Sheet'!$J$3,'Info Sheet'!$M$3,'Info Sheet'!$M$2)</f>
        <v>0.7</v>
      </c>
      <c r="T66">
        <f>ROUNDDOWN(IF((Q66*S66)&gt;'Info Sheet'!$B$21,'Info Sheet'!$B$21,(Q66*S66)),0)</f>
        <v>128</v>
      </c>
      <c r="U66">
        <f t="shared" si="9"/>
        <v>2924.8</v>
      </c>
      <c r="V66">
        <f t="shared" si="10"/>
        <v>1484.8000000000002</v>
      </c>
      <c r="AB66" s="44">
        <v>14</v>
      </c>
      <c r="AC66" s="61">
        <v>0.33212847000000001</v>
      </c>
      <c r="AD66">
        <f t="shared" si="11"/>
        <v>195</v>
      </c>
      <c r="AE66" t="str">
        <f>LOOKUP(AC66,'Info Sheet'!$L$2:$L$3,'Info Sheet'!$J$2:$J$3)</f>
        <v>Rainy, p</v>
      </c>
      <c r="AF66">
        <f>IF(AE66='Info Sheet'!$J$3,'Info Sheet'!$M$3,'Info Sheet'!$M$2)</f>
        <v>0.7</v>
      </c>
      <c r="AG66">
        <f>ROUNDDOWN(IF((AD66*AF66)&gt;'Info Sheet'!$B$21,'Info Sheet'!$B$21,(AD66*AF66)),0)</f>
        <v>136</v>
      </c>
      <c r="AH66">
        <f t="shared" si="12"/>
        <v>3107.6000000000004</v>
      </c>
      <c r="AI66">
        <f t="shared" si="13"/>
        <v>1667.6000000000004</v>
      </c>
    </row>
    <row r="67" spans="2:35">
      <c r="B67" s="44">
        <v>15</v>
      </c>
      <c r="C67" s="32">
        <v>0.11483912027788445</v>
      </c>
      <c r="D67" s="32">
        <f t="shared" si="14"/>
        <v>191</v>
      </c>
      <c r="E67" t="str">
        <f>LOOKUP(C67,'Info Sheet'!$L$2:$L$3,'Info Sheet'!$J$2:$J$3)</f>
        <v>Rainy, p</v>
      </c>
      <c r="F67">
        <f>IF(E67='Info Sheet'!$J$3,'Info Sheet'!$M$3,'Info Sheet'!$M$2)</f>
        <v>0.7</v>
      </c>
      <c r="G67">
        <f>ROUNDDOWN(IF((D67*F67)&gt;'Info Sheet'!$B$21,'Info Sheet'!$B$21,(D67*F67)),0)</f>
        <v>133</v>
      </c>
      <c r="H67">
        <f t="shared" si="6"/>
        <v>3039.05</v>
      </c>
      <c r="I67">
        <f t="shared" si="7"/>
        <v>1599.0500000000002</v>
      </c>
      <c r="J67" s="44"/>
      <c r="K67" s="32"/>
      <c r="L67" s="32"/>
      <c r="M67" s="283"/>
      <c r="N67" s="32"/>
      <c r="O67" s="44">
        <v>15</v>
      </c>
      <c r="P67" s="32">
        <v>0.43856818604363645</v>
      </c>
      <c r="Q67">
        <f t="shared" si="8"/>
        <v>197</v>
      </c>
      <c r="R67" t="str">
        <f>LOOKUP(P67,'Info Sheet'!$L$2:$L$3,'Info Sheet'!$J$2:$J$3)</f>
        <v>Non-Rainy</v>
      </c>
      <c r="S67">
        <f>IF(R67='Info Sheet'!$J$3,'Info Sheet'!$M$3,'Info Sheet'!$M$2)</f>
        <v>1</v>
      </c>
      <c r="T67">
        <f>ROUNDDOWN(IF((Q67*S67)&gt;'Info Sheet'!$B$21,'Info Sheet'!$B$21,(Q67*S67)),0)</f>
        <v>188</v>
      </c>
      <c r="U67">
        <f t="shared" si="9"/>
        <v>4295.8</v>
      </c>
      <c r="V67">
        <f t="shared" si="10"/>
        <v>2855.8</v>
      </c>
      <c r="AB67" s="44">
        <v>15</v>
      </c>
      <c r="AC67" s="61">
        <v>0.54737859</v>
      </c>
      <c r="AD67">
        <f t="shared" si="11"/>
        <v>205</v>
      </c>
      <c r="AE67" t="str">
        <f>LOOKUP(AC67,'Info Sheet'!$L$2:$L$3,'Info Sheet'!$J$2:$J$3)</f>
        <v>Non-Rainy</v>
      </c>
      <c r="AF67">
        <f>IF(AE67='Info Sheet'!$J$3,'Info Sheet'!$M$3,'Info Sheet'!$M$2)</f>
        <v>1</v>
      </c>
      <c r="AG67">
        <f>ROUNDDOWN(IF((AD67*AF67)&gt;'Info Sheet'!$B$21,'Info Sheet'!$B$21,(AD67*AF67)),0)</f>
        <v>188</v>
      </c>
      <c r="AH67">
        <f t="shared" si="12"/>
        <v>4295.8</v>
      </c>
      <c r="AI67">
        <f t="shared" si="13"/>
        <v>2855.8</v>
      </c>
    </row>
    <row r="68" spans="2:35">
      <c r="B68" s="44">
        <v>16</v>
      </c>
      <c r="C68" s="32">
        <v>0.39918662388404735</v>
      </c>
      <c r="D68" s="32">
        <f t="shared" si="14"/>
        <v>210</v>
      </c>
      <c r="E68" t="str">
        <f>LOOKUP(C68,'Info Sheet'!$L$2:$L$3,'Info Sheet'!$J$2:$J$3)</f>
        <v>Rainy, p</v>
      </c>
      <c r="F68">
        <f>IF(E68='Info Sheet'!$J$3,'Info Sheet'!$M$3,'Info Sheet'!$M$2)</f>
        <v>0.7</v>
      </c>
      <c r="G68">
        <f>ROUNDDOWN(IF((D68*F68)&gt;'Info Sheet'!$B$21,'Info Sheet'!$B$21,(D68*F68)),0)</f>
        <v>147</v>
      </c>
      <c r="H68">
        <f t="shared" si="6"/>
        <v>3358.9500000000003</v>
      </c>
      <c r="I68">
        <f t="shared" si="7"/>
        <v>1918.9500000000003</v>
      </c>
      <c r="J68" s="44"/>
      <c r="K68" s="32"/>
      <c r="L68" s="32"/>
      <c r="M68" s="283"/>
      <c r="N68" s="32"/>
      <c r="O68" s="44">
        <v>16</v>
      </c>
      <c r="P68" s="32">
        <v>0.93990864951513486</v>
      </c>
      <c r="Q68">
        <f t="shared" si="8"/>
        <v>229</v>
      </c>
      <c r="R68" t="str">
        <f>LOOKUP(P68,'Info Sheet'!$L$2:$L$3,'Info Sheet'!$J$2:$J$3)</f>
        <v>Non-Rainy</v>
      </c>
      <c r="S68">
        <f>IF(R68='Info Sheet'!$J$3,'Info Sheet'!$M$3,'Info Sheet'!$M$2)</f>
        <v>1</v>
      </c>
      <c r="T68">
        <f>ROUNDDOWN(IF((Q68*S68)&gt;'Info Sheet'!$B$21,'Info Sheet'!$B$21,(Q68*S68)),0)</f>
        <v>188</v>
      </c>
      <c r="U68">
        <f t="shared" si="9"/>
        <v>4295.8</v>
      </c>
      <c r="V68">
        <f t="shared" si="10"/>
        <v>2855.8</v>
      </c>
      <c r="AB68" s="44">
        <v>16</v>
      </c>
      <c r="AC68" s="61">
        <v>0.34493359000000001</v>
      </c>
      <c r="AD68">
        <f t="shared" si="11"/>
        <v>195</v>
      </c>
      <c r="AE68" t="str">
        <f>LOOKUP(AC68,'Info Sheet'!$L$2:$L$3,'Info Sheet'!$J$2:$J$3)</f>
        <v>Rainy, p</v>
      </c>
      <c r="AF68">
        <f>IF(AE68='Info Sheet'!$J$3,'Info Sheet'!$M$3,'Info Sheet'!$M$2)</f>
        <v>0.7</v>
      </c>
      <c r="AG68">
        <f>ROUNDDOWN(IF((AD68*AF68)&gt;'Info Sheet'!$B$21,'Info Sheet'!$B$21,(AD68*AF68)),0)</f>
        <v>136</v>
      </c>
      <c r="AH68">
        <f t="shared" si="12"/>
        <v>3107.6000000000004</v>
      </c>
      <c r="AI68">
        <f t="shared" si="13"/>
        <v>1667.6000000000004</v>
      </c>
    </row>
    <row r="69" spans="2:35">
      <c r="B69" s="44">
        <v>17</v>
      </c>
      <c r="C69" s="32">
        <v>0.92552704151027487</v>
      </c>
      <c r="D69" s="32">
        <f t="shared" si="14"/>
        <v>243</v>
      </c>
      <c r="E69" t="str">
        <f>LOOKUP(C69,'Info Sheet'!$L$2:$L$3,'Info Sheet'!$J$2:$J$3)</f>
        <v>Non-Rainy</v>
      </c>
      <c r="F69">
        <f>IF(E69='Info Sheet'!$J$3,'Info Sheet'!$M$3,'Info Sheet'!$M$2)</f>
        <v>1</v>
      </c>
      <c r="G69">
        <f>ROUNDDOWN(IF((D69*F69)&gt;'Info Sheet'!$B$21,'Info Sheet'!$B$21,(D69*F69)),0)</f>
        <v>188</v>
      </c>
      <c r="H69">
        <f t="shared" si="6"/>
        <v>4295.8</v>
      </c>
      <c r="I69">
        <f t="shared" si="7"/>
        <v>2855.8</v>
      </c>
      <c r="J69" s="44"/>
      <c r="K69" s="32"/>
      <c r="L69" s="32"/>
      <c r="M69" s="283"/>
      <c r="N69" s="32"/>
      <c r="O69" s="44">
        <v>17</v>
      </c>
      <c r="P69" s="32">
        <v>0.32466364754373567</v>
      </c>
      <c r="Q69">
        <f t="shared" si="8"/>
        <v>191</v>
      </c>
      <c r="R69" t="str">
        <f>LOOKUP(P69,'Info Sheet'!$L$2:$L$3,'Info Sheet'!$J$2:$J$3)</f>
        <v>Rainy, p</v>
      </c>
      <c r="S69">
        <f>IF(R69='Info Sheet'!$J$3,'Info Sheet'!$M$3,'Info Sheet'!$M$2)</f>
        <v>0.7</v>
      </c>
      <c r="T69">
        <f>ROUNDDOWN(IF((Q69*S69)&gt;'Info Sheet'!$B$21,'Info Sheet'!$B$21,(Q69*S69)),0)</f>
        <v>133</v>
      </c>
      <c r="U69">
        <f t="shared" si="9"/>
        <v>3039.05</v>
      </c>
      <c r="V69">
        <f t="shared" si="10"/>
        <v>1599.0500000000002</v>
      </c>
      <c r="AB69" s="44">
        <v>17</v>
      </c>
      <c r="AC69" s="61">
        <v>1.3323959999999999E-2</v>
      </c>
      <c r="AD69">
        <f t="shared" si="11"/>
        <v>161</v>
      </c>
      <c r="AE69" t="str">
        <f>LOOKUP(AC69,'Info Sheet'!$L$2:$L$3,'Info Sheet'!$J$2:$J$3)</f>
        <v>Rainy, p</v>
      </c>
      <c r="AF69">
        <f>IF(AE69='Info Sheet'!$J$3,'Info Sheet'!$M$3,'Info Sheet'!$M$2)</f>
        <v>0.7</v>
      </c>
      <c r="AG69">
        <f>ROUNDDOWN(IF((AD69*AF69)&gt;'Info Sheet'!$B$21,'Info Sheet'!$B$21,(AD69*AF69)),0)</f>
        <v>112</v>
      </c>
      <c r="AH69">
        <f t="shared" si="12"/>
        <v>2559.2000000000003</v>
      </c>
      <c r="AI69">
        <f t="shared" si="13"/>
        <v>1119.2000000000003</v>
      </c>
    </row>
    <row r="70" spans="2:35">
      <c r="B70" s="44">
        <v>18</v>
      </c>
      <c r="C70" s="32">
        <v>0.85500609829242835</v>
      </c>
      <c r="D70" s="32">
        <f t="shared" si="14"/>
        <v>235</v>
      </c>
      <c r="E70" t="str">
        <f>LOOKUP(C70,'Info Sheet'!$L$2:$L$3,'Info Sheet'!$J$2:$J$3)</f>
        <v>Non-Rainy</v>
      </c>
      <c r="F70">
        <f>IF(E70='Info Sheet'!$J$3,'Info Sheet'!$M$3,'Info Sheet'!$M$2)</f>
        <v>1</v>
      </c>
      <c r="G70">
        <f>ROUNDDOWN(IF((D70*F70)&gt;'Info Sheet'!$B$21,'Info Sheet'!$B$21,(D70*F70)),0)</f>
        <v>188</v>
      </c>
      <c r="H70">
        <f t="shared" si="6"/>
        <v>4295.8</v>
      </c>
      <c r="I70">
        <f t="shared" si="7"/>
        <v>2855.8</v>
      </c>
      <c r="J70" s="44"/>
      <c r="K70" s="32"/>
      <c r="L70" s="32"/>
      <c r="M70" s="283"/>
      <c r="N70" s="32"/>
      <c r="O70" s="44">
        <v>18</v>
      </c>
      <c r="P70" s="32">
        <v>0.43404332967726944</v>
      </c>
      <c r="Q70">
        <f t="shared" si="8"/>
        <v>196</v>
      </c>
      <c r="R70" t="str">
        <f>LOOKUP(P70,'Info Sheet'!$L$2:$L$3,'Info Sheet'!$J$2:$J$3)</f>
        <v>Non-Rainy</v>
      </c>
      <c r="S70">
        <f>IF(R70='Info Sheet'!$J$3,'Info Sheet'!$M$3,'Info Sheet'!$M$2)</f>
        <v>1</v>
      </c>
      <c r="T70">
        <f>ROUNDDOWN(IF((Q70*S70)&gt;'Info Sheet'!$B$21,'Info Sheet'!$B$21,(Q70*S70)),0)</f>
        <v>188</v>
      </c>
      <c r="U70">
        <f t="shared" si="9"/>
        <v>4295.8</v>
      </c>
      <c r="V70">
        <f t="shared" si="10"/>
        <v>2855.8</v>
      </c>
      <c r="AB70" s="44">
        <v>18</v>
      </c>
      <c r="AC70" s="61">
        <v>0.96341414000000003</v>
      </c>
      <c r="AD70">
        <f t="shared" si="11"/>
        <v>236</v>
      </c>
      <c r="AE70" t="str">
        <f>LOOKUP(AC70,'Info Sheet'!$L$2:$L$3,'Info Sheet'!$J$2:$J$3)</f>
        <v>Non-Rainy</v>
      </c>
      <c r="AF70">
        <f>IF(AE70='Info Sheet'!$J$3,'Info Sheet'!$M$3,'Info Sheet'!$M$2)</f>
        <v>1</v>
      </c>
      <c r="AG70">
        <f>ROUNDDOWN(IF((AD70*AF70)&gt;'Info Sheet'!$B$21,'Info Sheet'!$B$21,(AD70*AF70)),0)</f>
        <v>188</v>
      </c>
      <c r="AH70">
        <f t="shared" si="12"/>
        <v>4295.8</v>
      </c>
      <c r="AI70">
        <f t="shared" si="13"/>
        <v>2855.8</v>
      </c>
    </row>
    <row r="71" spans="2:35">
      <c r="B71" s="44">
        <v>19</v>
      </c>
      <c r="C71" s="32">
        <v>0.59978408262230842</v>
      </c>
      <c r="D71" s="32">
        <f t="shared" si="14"/>
        <v>220</v>
      </c>
      <c r="E71" t="str">
        <f>LOOKUP(C71,'Info Sheet'!$L$2:$L$3,'Info Sheet'!$J$2:$J$3)</f>
        <v>Non-Rainy</v>
      </c>
      <c r="F71">
        <f>IF(E71='Info Sheet'!$J$3,'Info Sheet'!$M$3,'Info Sheet'!$M$2)</f>
        <v>1</v>
      </c>
      <c r="G71">
        <f>ROUNDDOWN(IF((D71*F71)&gt;'Info Sheet'!$B$21,'Info Sheet'!$B$21,(D71*F71)),0)</f>
        <v>188</v>
      </c>
      <c r="H71">
        <f t="shared" si="6"/>
        <v>4295.8</v>
      </c>
      <c r="I71">
        <f t="shared" si="7"/>
        <v>2855.8</v>
      </c>
      <c r="J71" s="44"/>
      <c r="K71" s="32"/>
      <c r="L71" s="32"/>
      <c r="M71" s="283"/>
      <c r="N71" s="32"/>
      <c r="O71" s="44">
        <v>19</v>
      </c>
      <c r="P71" s="32">
        <v>0.16283541920420974</v>
      </c>
      <c r="Q71">
        <f t="shared" si="8"/>
        <v>181</v>
      </c>
      <c r="R71" t="str">
        <f>LOOKUP(P71,'Info Sheet'!$L$2:$L$3,'Info Sheet'!$J$2:$J$3)</f>
        <v>Rainy, p</v>
      </c>
      <c r="S71">
        <f>IF(R71='Info Sheet'!$J$3,'Info Sheet'!$M$3,'Info Sheet'!$M$2)</f>
        <v>0.7</v>
      </c>
      <c r="T71">
        <f>ROUNDDOWN(IF((Q71*S71)&gt;'Info Sheet'!$B$21,'Info Sheet'!$B$21,(Q71*S71)),0)</f>
        <v>126</v>
      </c>
      <c r="U71">
        <f t="shared" si="9"/>
        <v>2879.1000000000004</v>
      </c>
      <c r="V71">
        <f t="shared" si="10"/>
        <v>1439.1000000000004</v>
      </c>
      <c r="AB71" s="44">
        <v>19</v>
      </c>
      <c r="AC71" s="61">
        <v>0.17794562999999999</v>
      </c>
      <c r="AD71">
        <f t="shared" si="11"/>
        <v>185</v>
      </c>
      <c r="AE71" t="str">
        <f>LOOKUP(AC71,'Info Sheet'!$L$2:$L$3,'Info Sheet'!$J$2:$J$3)</f>
        <v>Rainy, p</v>
      </c>
      <c r="AF71">
        <f>IF(AE71='Info Sheet'!$J$3,'Info Sheet'!$M$3,'Info Sheet'!$M$2)</f>
        <v>0.7</v>
      </c>
      <c r="AG71">
        <f>ROUNDDOWN(IF((AD71*AF71)&gt;'Info Sheet'!$B$21,'Info Sheet'!$B$21,(AD71*AF71)),0)</f>
        <v>129</v>
      </c>
      <c r="AH71">
        <f t="shared" si="12"/>
        <v>2947.65</v>
      </c>
      <c r="AI71">
        <f t="shared" si="13"/>
        <v>1507.65</v>
      </c>
    </row>
    <row r="72" spans="2:35">
      <c r="B72" s="44">
        <v>20</v>
      </c>
      <c r="C72" s="32">
        <v>0.72465784710318315</v>
      </c>
      <c r="D72" s="32">
        <f t="shared" si="14"/>
        <v>226</v>
      </c>
      <c r="E72" t="str">
        <f>LOOKUP(C72,'Info Sheet'!$L$2:$L$3,'Info Sheet'!$J$2:$J$3)</f>
        <v>Non-Rainy</v>
      </c>
      <c r="F72">
        <f>IF(E72='Info Sheet'!$J$3,'Info Sheet'!$M$3,'Info Sheet'!$M$2)</f>
        <v>1</v>
      </c>
      <c r="G72">
        <f>ROUNDDOWN(IF((D72*F72)&gt;'Info Sheet'!$B$21,'Info Sheet'!$B$21,(D72*F72)),0)</f>
        <v>188</v>
      </c>
      <c r="H72">
        <f t="shared" si="6"/>
        <v>4295.8</v>
      </c>
      <c r="I72">
        <f t="shared" si="7"/>
        <v>2855.8</v>
      </c>
      <c r="J72" s="44"/>
      <c r="K72" s="32"/>
      <c r="L72" s="32"/>
      <c r="M72" s="283"/>
      <c r="N72" s="32"/>
      <c r="O72" s="44">
        <v>20</v>
      </c>
      <c r="P72" s="32">
        <v>0.10190683759158248</v>
      </c>
      <c r="Q72">
        <f t="shared" si="8"/>
        <v>176</v>
      </c>
      <c r="R72" t="str">
        <f>LOOKUP(P72,'Info Sheet'!$L$2:$L$3,'Info Sheet'!$J$2:$J$3)</f>
        <v>Rainy, p</v>
      </c>
      <c r="S72">
        <f>IF(R72='Info Sheet'!$J$3,'Info Sheet'!$M$3,'Info Sheet'!$M$2)</f>
        <v>0.7</v>
      </c>
      <c r="T72">
        <f>ROUNDDOWN(IF((Q72*S72)&gt;'Info Sheet'!$B$21,'Info Sheet'!$B$21,(Q72*S72)),0)</f>
        <v>123</v>
      </c>
      <c r="U72">
        <f t="shared" si="9"/>
        <v>2810.55</v>
      </c>
      <c r="V72">
        <f t="shared" si="10"/>
        <v>1370.5500000000002</v>
      </c>
      <c r="AB72" s="44">
        <v>20</v>
      </c>
      <c r="AC72" s="61">
        <v>0.89058658000000002</v>
      </c>
      <c r="AD72">
        <f t="shared" si="11"/>
        <v>226</v>
      </c>
      <c r="AE72" t="str">
        <f>LOOKUP(AC72,'Info Sheet'!$L$2:$L$3,'Info Sheet'!$J$2:$J$3)</f>
        <v>Non-Rainy</v>
      </c>
      <c r="AF72">
        <f>IF(AE72='Info Sheet'!$J$3,'Info Sheet'!$M$3,'Info Sheet'!$M$2)</f>
        <v>1</v>
      </c>
      <c r="AG72">
        <f>ROUNDDOWN(IF((AD72*AF72)&gt;'Info Sheet'!$B$21,'Info Sheet'!$B$21,(AD72*AF72)),0)</f>
        <v>188</v>
      </c>
      <c r="AH72">
        <f t="shared" si="12"/>
        <v>4295.8</v>
      </c>
      <c r="AI72">
        <f t="shared" si="13"/>
        <v>2855.8</v>
      </c>
    </row>
    <row r="73" spans="2:35">
      <c r="B73" s="44">
        <v>21</v>
      </c>
      <c r="C73" s="32">
        <v>0.69799417172104794</v>
      </c>
      <c r="D73" s="32">
        <f t="shared" si="14"/>
        <v>225</v>
      </c>
      <c r="E73" t="str">
        <f>LOOKUP(C73,'Info Sheet'!$L$2:$L$3,'Info Sheet'!$J$2:$J$3)</f>
        <v>Non-Rainy</v>
      </c>
      <c r="F73">
        <f>IF(E73='Info Sheet'!$J$3,'Info Sheet'!$M$3,'Info Sheet'!$M$2)</f>
        <v>1</v>
      </c>
      <c r="G73">
        <f>ROUNDDOWN(IF((D73*F73)&gt;'Info Sheet'!$B$21,'Info Sheet'!$B$21,(D73*F73)),0)</f>
        <v>188</v>
      </c>
      <c r="H73">
        <f t="shared" si="6"/>
        <v>4295.8</v>
      </c>
      <c r="I73">
        <f t="shared" si="7"/>
        <v>2855.8</v>
      </c>
      <c r="J73" s="44"/>
      <c r="K73" s="32"/>
      <c r="L73" s="32"/>
      <c r="M73" s="283"/>
      <c r="N73" s="32"/>
      <c r="O73" s="44">
        <v>21</v>
      </c>
      <c r="P73" s="32">
        <v>0.83606494171410173</v>
      </c>
      <c r="Q73">
        <f t="shared" si="8"/>
        <v>218</v>
      </c>
      <c r="R73" t="str">
        <f>LOOKUP(P73,'Info Sheet'!$L$2:$L$3,'Info Sheet'!$J$2:$J$3)</f>
        <v>Non-Rainy</v>
      </c>
      <c r="S73">
        <f>IF(R73='Info Sheet'!$J$3,'Info Sheet'!$M$3,'Info Sheet'!$M$2)</f>
        <v>1</v>
      </c>
      <c r="T73">
        <f>ROUNDDOWN(IF((Q73*S73)&gt;'Info Sheet'!$B$21,'Info Sheet'!$B$21,(Q73*S73)),0)</f>
        <v>188</v>
      </c>
      <c r="U73">
        <f t="shared" si="9"/>
        <v>4295.8</v>
      </c>
      <c r="V73">
        <f t="shared" si="10"/>
        <v>2855.8</v>
      </c>
      <c r="AB73" s="44">
        <v>21</v>
      </c>
      <c r="AC73" s="61">
        <v>0.64208878000000003</v>
      </c>
      <c r="AD73">
        <f t="shared" si="11"/>
        <v>210</v>
      </c>
      <c r="AE73" t="str">
        <f>LOOKUP(AC73,'Info Sheet'!$L$2:$L$3,'Info Sheet'!$J$2:$J$3)</f>
        <v>Non-Rainy</v>
      </c>
      <c r="AF73">
        <f>IF(AE73='Info Sheet'!$J$3,'Info Sheet'!$M$3,'Info Sheet'!$M$2)</f>
        <v>1</v>
      </c>
      <c r="AG73">
        <f>ROUNDDOWN(IF((AD73*AF73)&gt;'Info Sheet'!$B$21,'Info Sheet'!$B$21,(AD73*AF73)),0)</f>
        <v>188</v>
      </c>
      <c r="AH73">
        <f t="shared" si="12"/>
        <v>4295.8</v>
      </c>
      <c r="AI73">
        <f t="shared" si="13"/>
        <v>2855.8</v>
      </c>
    </row>
    <row r="74" spans="2:35">
      <c r="B74" s="44">
        <v>22</v>
      </c>
      <c r="C74" s="32">
        <v>0.26589343277037147</v>
      </c>
      <c r="D74" s="32">
        <f t="shared" si="14"/>
        <v>202</v>
      </c>
      <c r="E74" t="str">
        <f>LOOKUP(C74,'Info Sheet'!$L$2:$L$3,'Info Sheet'!$J$2:$J$3)</f>
        <v>Rainy, p</v>
      </c>
      <c r="F74">
        <f>IF(E74='Info Sheet'!$J$3,'Info Sheet'!$M$3,'Info Sheet'!$M$2)</f>
        <v>0.7</v>
      </c>
      <c r="G74">
        <f>ROUNDDOWN(IF((D74*F74)&gt;'Info Sheet'!$B$21,'Info Sheet'!$B$21,(D74*F74)),0)</f>
        <v>141</v>
      </c>
      <c r="H74">
        <f t="shared" si="6"/>
        <v>3221.8500000000004</v>
      </c>
      <c r="I74">
        <f t="shared" si="7"/>
        <v>1781.8500000000004</v>
      </c>
      <c r="J74" s="44"/>
      <c r="K74" s="32"/>
      <c r="L74" s="32"/>
      <c r="M74" s="283"/>
      <c r="N74" s="32"/>
      <c r="O74" s="44">
        <v>22</v>
      </c>
      <c r="P74" s="32">
        <v>0.14985242665190546</v>
      </c>
      <c r="Q74">
        <f t="shared" si="8"/>
        <v>180</v>
      </c>
      <c r="R74" t="str">
        <f>LOOKUP(P74,'Info Sheet'!$L$2:$L$3,'Info Sheet'!$J$2:$J$3)</f>
        <v>Rainy, p</v>
      </c>
      <c r="S74">
        <f>IF(R74='Info Sheet'!$J$3,'Info Sheet'!$M$3,'Info Sheet'!$M$2)</f>
        <v>0.7</v>
      </c>
      <c r="T74">
        <f>ROUNDDOWN(IF((Q74*S74)&gt;'Info Sheet'!$B$21,'Info Sheet'!$B$21,(Q74*S74)),0)</f>
        <v>126</v>
      </c>
      <c r="U74">
        <f t="shared" si="9"/>
        <v>2879.1000000000004</v>
      </c>
      <c r="V74">
        <f t="shared" si="10"/>
        <v>1439.1000000000004</v>
      </c>
      <c r="AB74" s="44">
        <v>22</v>
      </c>
      <c r="AC74" s="61">
        <v>0.9512756</v>
      </c>
      <c r="AD74">
        <f t="shared" si="11"/>
        <v>234</v>
      </c>
      <c r="AE74" t="str">
        <f>LOOKUP(AC74,'Info Sheet'!$L$2:$L$3,'Info Sheet'!$J$2:$J$3)</f>
        <v>Non-Rainy</v>
      </c>
      <c r="AF74">
        <f>IF(AE74='Info Sheet'!$J$3,'Info Sheet'!$M$3,'Info Sheet'!$M$2)</f>
        <v>1</v>
      </c>
      <c r="AG74">
        <f>ROUNDDOWN(IF((AD74*AF74)&gt;'Info Sheet'!$B$21,'Info Sheet'!$B$21,(AD74*AF74)),0)</f>
        <v>188</v>
      </c>
      <c r="AH74">
        <f t="shared" si="12"/>
        <v>4295.8</v>
      </c>
      <c r="AI74">
        <f t="shared" si="13"/>
        <v>2855.8</v>
      </c>
    </row>
    <row r="75" spans="2:35">
      <c r="B75" s="44">
        <v>23</v>
      </c>
      <c r="C75" s="32">
        <v>0.95399972505167197</v>
      </c>
      <c r="D75" s="32">
        <f t="shared" si="14"/>
        <v>248</v>
      </c>
      <c r="E75" t="str">
        <f>LOOKUP(C75,'Info Sheet'!$L$2:$L$3,'Info Sheet'!$J$2:$J$3)</f>
        <v>Non-Rainy</v>
      </c>
      <c r="F75">
        <f>IF(E75='Info Sheet'!$J$3,'Info Sheet'!$M$3,'Info Sheet'!$M$2)</f>
        <v>1</v>
      </c>
      <c r="G75">
        <f>ROUNDDOWN(IF((D75*F75)&gt;'Info Sheet'!$B$21,'Info Sheet'!$B$21,(D75*F75)),0)</f>
        <v>188</v>
      </c>
      <c r="H75">
        <f t="shared" si="6"/>
        <v>4295.8</v>
      </c>
      <c r="I75">
        <f t="shared" si="7"/>
        <v>2855.8</v>
      </c>
      <c r="J75" s="44"/>
      <c r="K75" s="32"/>
      <c r="L75" s="32"/>
      <c r="M75" s="283"/>
      <c r="N75" s="32"/>
      <c r="O75" s="44">
        <v>23</v>
      </c>
      <c r="P75" s="32">
        <v>0.86703546054339309</v>
      </c>
      <c r="Q75">
        <f t="shared" si="8"/>
        <v>220</v>
      </c>
      <c r="R75" t="str">
        <f>LOOKUP(P75,'Info Sheet'!$L$2:$L$3,'Info Sheet'!$J$2:$J$3)</f>
        <v>Non-Rainy</v>
      </c>
      <c r="S75">
        <f>IF(R75='Info Sheet'!$J$3,'Info Sheet'!$M$3,'Info Sheet'!$M$2)</f>
        <v>1</v>
      </c>
      <c r="T75">
        <f>ROUNDDOWN(IF((Q75*S75)&gt;'Info Sheet'!$B$21,'Info Sheet'!$B$21,(Q75*S75)),0)</f>
        <v>188</v>
      </c>
      <c r="U75">
        <f t="shared" si="9"/>
        <v>4295.8</v>
      </c>
      <c r="V75">
        <f t="shared" si="10"/>
        <v>2855.8</v>
      </c>
      <c r="AB75" s="44">
        <v>23</v>
      </c>
      <c r="AC75" s="61">
        <v>8.0502200000000003E-3</v>
      </c>
      <c r="AD75">
        <f t="shared" si="11"/>
        <v>157</v>
      </c>
      <c r="AE75" t="str">
        <f>LOOKUP(AC75,'Info Sheet'!$L$2:$L$3,'Info Sheet'!$J$2:$J$3)</f>
        <v>Rainy, p</v>
      </c>
      <c r="AF75">
        <f>IF(AE75='Info Sheet'!$J$3,'Info Sheet'!$M$3,'Info Sheet'!$M$2)</f>
        <v>0.7</v>
      </c>
      <c r="AG75">
        <f>ROUNDDOWN(IF((AD75*AF75)&gt;'Info Sheet'!$B$21,'Info Sheet'!$B$21,(AD75*AF75)),0)</f>
        <v>109</v>
      </c>
      <c r="AH75">
        <f t="shared" si="12"/>
        <v>2490.65</v>
      </c>
      <c r="AI75">
        <f t="shared" si="13"/>
        <v>1050.6500000000001</v>
      </c>
    </row>
    <row r="76" spans="2:35">
      <c r="B76" s="44">
        <v>24</v>
      </c>
      <c r="C76" s="32">
        <v>0.26613189106477797</v>
      </c>
      <c r="D76" s="32">
        <f t="shared" si="14"/>
        <v>202</v>
      </c>
      <c r="E76" t="str">
        <f>LOOKUP(C76,'Info Sheet'!$L$2:$L$3,'Info Sheet'!$J$2:$J$3)</f>
        <v>Rainy, p</v>
      </c>
      <c r="F76">
        <f>IF(E76='Info Sheet'!$J$3,'Info Sheet'!$M$3,'Info Sheet'!$M$2)</f>
        <v>0.7</v>
      </c>
      <c r="G76">
        <f>ROUNDDOWN(IF((D76*F76)&gt;'Info Sheet'!$B$21,'Info Sheet'!$B$21,(D76*F76)),0)</f>
        <v>141</v>
      </c>
      <c r="H76">
        <f t="shared" si="6"/>
        <v>3221.8500000000004</v>
      </c>
      <c r="I76">
        <f t="shared" si="7"/>
        <v>1781.8500000000004</v>
      </c>
      <c r="J76" s="44"/>
      <c r="K76" s="32"/>
      <c r="L76" s="32"/>
      <c r="M76" s="283"/>
      <c r="N76" s="32"/>
      <c r="O76" s="44">
        <v>24</v>
      </c>
      <c r="P76" s="32">
        <v>0.20527246592795212</v>
      </c>
      <c r="Q76">
        <f t="shared" si="8"/>
        <v>184</v>
      </c>
      <c r="R76" t="str">
        <f>LOOKUP(P76,'Info Sheet'!$L$2:$L$3,'Info Sheet'!$J$2:$J$3)</f>
        <v>Rainy, p</v>
      </c>
      <c r="S76">
        <f>IF(R76='Info Sheet'!$J$3,'Info Sheet'!$M$3,'Info Sheet'!$M$2)</f>
        <v>0.7</v>
      </c>
      <c r="T76">
        <f>ROUNDDOWN(IF((Q76*S76)&gt;'Info Sheet'!$B$21,'Info Sheet'!$B$21,(Q76*S76)),0)</f>
        <v>128</v>
      </c>
      <c r="U76">
        <f t="shared" si="9"/>
        <v>2924.8</v>
      </c>
      <c r="V76">
        <f t="shared" si="10"/>
        <v>1484.8000000000002</v>
      </c>
      <c r="AB76" s="44">
        <v>24</v>
      </c>
      <c r="AC76" s="61">
        <v>0.92018160999999998</v>
      </c>
      <c r="AD76">
        <f t="shared" si="11"/>
        <v>229</v>
      </c>
      <c r="AE76" t="str">
        <f>LOOKUP(AC76,'Info Sheet'!$L$2:$L$3,'Info Sheet'!$J$2:$J$3)</f>
        <v>Non-Rainy</v>
      </c>
      <c r="AF76">
        <f>IF(AE76='Info Sheet'!$J$3,'Info Sheet'!$M$3,'Info Sheet'!$M$2)</f>
        <v>1</v>
      </c>
      <c r="AG76">
        <f>ROUNDDOWN(IF((AD76*AF76)&gt;'Info Sheet'!$B$21,'Info Sheet'!$B$21,(AD76*AF76)),0)</f>
        <v>188</v>
      </c>
      <c r="AH76">
        <f t="shared" si="12"/>
        <v>4295.8</v>
      </c>
      <c r="AI76">
        <f t="shared" si="13"/>
        <v>2855.8</v>
      </c>
    </row>
    <row r="77" spans="2:35">
      <c r="B77" s="44">
        <v>25</v>
      </c>
      <c r="C77" s="32">
        <v>5.5246192657744331E-2</v>
      </c>
      <c r="D77" s="32">
        <f t="shared" si="14"/>
        <v>183</v>
      </c>
      <c r="E77" t="str">
        <f>LOOKUP(C77,'Info Sheet'!$L$2:$L$3,'Info Sheet'!$J$2:$J$3)</f>
        <v>Rainy, p</v>
      </c>
      <c r="F77">
        <f>IF(E77='Info Sheet'!$J$3,'Info Sheet'!$M$3,'Info Sheet'!$M$2)</f>
        <v>0.7</v>
      </c>
      <c r="G77">
        <f>ROUNDDOWN(IF((D77*F77)&gt;'Info Sheet'!$B$21,'Info Sheet'!$B$21,(D77*F77)),0)</f>
        <v>128</v>
      </c>
      <c r="H77">
        <f t="shared" si="6"/>
        <v>2924.8</v>
      </c>
      <c r="I77">
        <f t="shared" si="7"/>
        <v>1484.8000000000002</v>
      </c>
      <c r="J77" s="44"/>
      <c r="K77" s="32"/>
      <c r="L77" s="32"/>
      <c r="M77" s="283"/>
      <c r="N77" s="32"/>
      <c r="O77" s="44">
        <v>25</v>
      </c>
      <c r="P77" s="32">
        <v>0.97010694216317017</v>
      </c>
      <c r="Q77">
        <f t="shared" si="8"/>
        <v>235</v>
      </c>
      <c r="R77" t="str">
        <f>LOOKUP(P77,'Info Sheet'!$L$2:$L$3,'Info Sheet'!$J$2:$J$3)</f>
        <v>Non-Rainy</v>
      </c>
      <c r="S77">
        <f>IF(R77='Info Sheet'!$J$3,'Info Sheet'!$M$3,'Info Sheet'!$M$2)</f>
        <v>1</v>
      </c>
      <c r="T77">
        <f>ROUNDDOWN(IF((Q77*S77)&gt;'Info Sheet'!$B$21,'Info Sheet'!$B$21,(Q77*S77)),0)</f>
        <v>188</v>
      </c>
      <c r="U77">
        <f t="shared" si="9"/>
        <v>4295.8</v>
      </c>
      <c r="V77">
        <f t="shared" si="10"/>
        <v>2855.8</v>
      </c>
      <c r="AB77" s="44">
        <v>25</v>
      </c>
      <c r="AC77" s="61">
        <v>0.68948560000000003</v>
      </c>
      <c r="AD77">
        <f t="shared" si="11"/>
        <v>212</v>
      </c>
      <c r="AE77" t="str">
        <f>LOOKUP(AC77,'Info Sheet'!$L$2:$L$3,'Info Sheet'!$J$2:$J$3)</f>
        <v>Non-Rainy</v>
      </c>
      <c r="AF77">
        <f>IF(AE77='Info Sheet'!$J$3,'Info Sheet'!$M$3,'Info Sheet'!$M$2)</f>
        <v>1</v>
      </c>
      <c r="AG77">
        <f>ROUNDDOWN(IF((AD77*AF77)&gt;'Info Sheet'!$B$21,'Info Sheet'!$B$21,(AD77*AF77)),0)</f>
        <v>188</v>
      </c>
      <c r="AH77">
        <f t="shared" si="12"/>
        <v>4295.8</v>
      </c>
      <c r="AI77">
        <f t="shared" si="13"/>
        <v>2855.8</v>
      </c>
    </row>
    <row r="78" spans="2:35">
      <c r="B78" s="44">
        <v>26</v>
      </c>
      <c r="C78" s="32">
        <v>0.87932904826117708</v>
      </c>
      <c r="D78" s="32">
        <f t="shared" si="14"/>
        <v>238</v>
      </c>
      <c r="E78" t="str">
        <f>LOOKUP(C78,'Info Sheet'!$L$2:$L$3,'Info Sheet'!$J$2:$J$3)</f>
        <v>Non-Rainy</v>
      </c>
      <c r="F78">
        <f>IF(E78='Info Sheet'!$J$3,'Info Sheet'!$M$3,'Info Sheet'!$M$2)</f>
        <v>1</v>
      </c>
      <c r="G78">
        <f>ROUNDDOWN(IF((D78*F78)&gt;'Info Sheet'!$B$21,'Info Sheet'!$B$21,(D78*F78)),0)</f>
        <v>188</v>
      </c>
      <c r="H78">
        <f t="shared" si="6"/>
        <v>4295.8</v>
      </c>
      <c r="I78">
        <f t="shared" si="7"/>
        <v>2855.8</v>
      </c>
      <c r="J78" s="44"/>
      <c r="K78" s="32"/>
      <c r="L78" s="32"/>
      <c r="M78" s="283"/>
      <c r="N78" s="32"/>
      <c r="O78" s="44">
        <v>26</v>
      </c>
      <c r="P78" s="32">
        <v>0.31063878004792678</v>
      </c>
      <c r="Q78">
        <f t="shared" si="8"/>
        <v>190</v>
      </c>
      <c r="R78" t="str">
        <f>LOOKUP(P78,'Info Sheet'!$L$2:$L$3,'Info Sheet'!$J$2:$J$3)</f>
        <v>Rainy, p</v>
      </c>
      <c r="S78">
        <f>IF(R78='Info Sheet'!$J$3,'Info Sheet'!$M$3,'Info Sheet'!$M$2)</f>
        <v>0.7</v>
      </c>
      <c r="T78">
        <f>ROUNDDOWN(IF((Q78*S78)&gt;'Info Sheet'!$B$21,'Info Sheet'!$B$21,(Q78*S78)),0)</f>
        <v>133</v>
      </c>
      <c r="U78">
        <f t="shared" si="9"/>
        <v>3039.05</v>
      </c>
      <c r="V78">
        <f t="shared" si="10"/>
        <v>1599.0500000000002</v>
      </c>
      <c r="AB78" s="44">
        <v>26</v>
      </c>
      <c r="AC78" s="61">
        <v>0.61686828999999999</v>
      </c>
      <c r="AD78">
        <f t="shared" si="11"/>
        <v>208</v>
      </c>
      <c r="AE78" t="str">
        <f>LOOKUP(AC78,'Info Sheet'!$L$2:$L$3,'Info Sheet'!$J$2:$J$3)</f>
        <v>Non-Rainy</v>
      </c>
      <c r="AF78">
        <f>IF(AE78='Info Sheet'!$J$3,'Info Sheet'!$M$3,'Info Sheet'!$M$2)</f>
        <v>1</v>
      </c>
      <c r="AG78">
        <f>ROUNDDOWN(IF((AD78*AF78)&gt;'Info Sheet'!$B$21,'Info Sheet'!$B$21,(AD78*AF78)),0)</f>
        <v>188</v>
      </c>
      <c r="AH78">
        <f t="shared" si="12"/>
        <v>4295.8</v>
      </c>
      <c r="AI78">
        <f t="shared" si="13"/>
        <v>2855.8</v>
      </c>
    </row>
    <row r="79" spans="2:35">
      <c r="B79" s="44">
        <v>27</v>
      </c>
      <c r="C79" s="32">
        <v>0.35705951663257463</v>
      </c>
      <c r="D79" s="32">
        <f t="shared" si="14"/>
        <v>208</v>
      </c>
      <c r="E79" t="str">
        <f>LOOKUP(C79,'Info Sheet'!$L$2:$L$3,'Info Sheet'!$J$2:$J$3)</f>
        <v>Rainy, p</v>
      </c>
      <c r="F79">
        <f>IF(E79='Info Sheet'!$J$3,'Info Sheet'!$M$3,'Info Sheet'!$M$2)</f>
        <v>0.7</v>
      </c>
      <c r="G79">
        <f>ROUNDDOWN(IF((D79*F79)&gt;'Info Sheet'!$B$21,'Info Sheet'!$B$21,(D79*F79)),0)</f>
        <v>145</v>
      </c>
      <c r="H79">
        <f t="shared" si="6"/>
        <v>3313.25</v>
      </c>
      <c r="I79">
        <f t="shared" si="7"/>
        <v>1873.25</v>
      </c>
      <c r="J79" s="44"/>
      <c r="K79" s="32"/>
      <c r="L79" s="32"/>
      <c r="M79" s="283"/>
      <c r="N79" s="32"/>
      <c r="O79" s="44">
        <v>27</v>
      </c>
      <c r="P79" s="32">
        <v>0.93549323456914701</v>
      </c>
      <c r="Q79">
        <f t="shared" si="8"/>
        <v>228</v>
      </c>
      <c r="R79" t="str">
        <f>LOOKUP(P79,'Info Sheet'!$L$2:$L$3,'Info Sheet'!$J$2:$J$3)</f>
        <v>Non-Rainy</v>
      </c>
      <c r="S79">
        <f>IF(R79='Info Sheet'!$J$3,'Info Sheet'!$M$3,'Info Sheet'!$M$2)</f>
        <v>1</v>
      </c>
      <c r="T79">
        <f>ROUNDDOWN(IF((Q79*S79)&gt;'Info Sheet'!$B$21,'Info Sheet'!$B$21,(Q79*S79)),0)</f>
        <v>188</v>
      </c>
      <c r="U79">
        <f t="shared" si="9"/>
        <v>4295.8</v>
      </c>
      <c r="V79">
        <f t="shared" si="10"/>
        <v>2855.8</v>
      </c>
      <c r="AB79" s="44">
        <v>27</v>
      </c>
      <c r="AC79" s="61">
        <v>0.91171415</v>
      </c>
      <c r="AD79">
        <f t="shared" si="11"/>
        <v>228</v>
      </c>
      <c r="AE79" t="str">
        <f>LOOKUP(AC79,'Info Sheet'!$L$2:$L$3,'Info Sheet'!$J$2:$J$3)</f>
        <v>Non-Rainy</v>
      </c>
      <c r="AF79">
        <f>IF(AE79='Info Sheet'!$J$3,'Info Sheet'!$M$3,'Info Sheet'!$M$2)</f>
        <v>1</v>
      </c>
      <c r="AG79">
        <f>ROUNDDOWN(IF((AD79*AF79)&gt;'Info Sheet'!$B$21,'Info Sheet'!$B$21,(AD79*AF79)),0)</f>
        <v>188</v>
      </c>
      <c r="AH79">
        <f t="shared" si="12"/>
        <v>4295.8</v>
      </c>
      <c r="AI79">
        <f t="shared" si="13"/>
        <v>2855.8</v>
      </c>
    </row>
    <row r="80" spans="2:35">
      <c r="B80" s="44">
        <v>28</v>
      </c>
      <c r="C80" s="32">
        <v>0.87019080849450392</v>
      </c>
      <c r="D80" s="32">
        <f t="shared" si="14"/>
        <v>237</v>
      </c>
      <c r="E80" t="str">
        <f>LOOKUP(C80,'Info Sheet'!$L$2:$L$3,'Info Sheet'!$J$2:$J$3)</f>
        <v>Non-Rainy</v>
      </c>
      <c r="F80">
        <f>IF(E80='Info Sheet'!$J$3,'Info Sheet'!$M$3,'Info Sheet'!$M$2)</f>
        <v>1</v>
      </c>
      <c r="G80">
        <f>ROUNDDOWN(IF((D80*F80)&gt;'Info Sheet'!$B$21,'Info Sheet'!$B$21,(D80*F80)),0)</f>
        <v>188</v>
      </c>
      <c r="H80">
        <f t="shared" si="6"/>
        <v>4295.8</v>
      </c>
      <c r="I80">
        <f t="shared" si="7"/>
        <v>2855.8</v>
      </c>
      <c r="J80" s="44"/>
      <c r="K80" s="32"/>
      <c r="L80" s="32"/>
      <c r="M80" s="283"/>
      <c r="N80" s="32"/>
      <c r="O80" s="44">
        <v>28</v>
      </c>
      <c r="P80" s="32">
        <v>0.58990964025637704</v>
      </c>
      <c r="Q80">
        <f t="shared" si="8"/>
        <v>204</v>
      </c>
      <c r="R80" t="str">
        <f>LOOKUP(P80,'Info Sheet'!$L$2:$L$3,'Info Sheet'!$J$2:$J$3)</f>
        <v>Non-Rainy</v>
      </c>
      <c r="S80">
        <f>IF(R80='Info Sheet'!$J$3,'Info Sheet'!$M$3,'Info Sheet'!$M$2)</f>
        <v>1</v>
      </c>
      <c r="T80">
        <f>ROUNDDOWN(IF((Q80*S80)&gt;'Info Sheet'!$B$21,'Info Sheet'!$B$21,(Q80*S80)),0)</f>
        <v>188</v>
      </c>
      <c r="U80">
        <f t="shared" si="9"/>
        <v>4295.8</v>
      </c>
      <c r="V80">
        <f t="shared" si="10"/>
        <v>2855.8</v>
      </c>
      <c r="AB80" s="44">
        <v>28</v>
      </c>
      <c r="AC80" s="61">
        <v>0.75791695000000003</v>
      </c>
      <c r="AD80">
        <f t="shared" si="11"/>
        <v>216</v>
      </c>
      <c r="AE80" t="str">
        <f>LOOKUP(AC80,'Info Sheet'!$L$2:$L$3,'Info Sheet'!$J$2:$J$3)</f>
        <v>Non-Rainy</v>
      </c>
      <c r="AF80">
        <f>IF(AE80='Info Sheet'!$J$3,'Info Sheet'!$M$3,'Info Sheet'!$M$2)</f>
        <v>1</v>
      </c>
      <c r="AG80">
        <f>ROUNDDOWN(IF((AD80*AF80)&gt;'Info Sheet'!$B$21,'Info Sheet'!$B$21,(AD80*AF80)),0)</f>
        <v>188</v>
      </c>
      <c r="AH80">
        <f t="shared" si="12"/>
        <v>4295.8</v>
      </c>
      <c r="AI80">
        <f t="shared" si="13"/>
        <v>2855.8</v>
      </c>
    </row>
    <row r="81" spans="2:35">
      <c r="B81" s="44">
        <v>29</v>
      </c>
      <c r="C81" s="32">
        <v>0.43785879344285072</v>
      </c>
      <c r="D81" s="32">
        <f t="shared" si="14"/>
        <v>212</v>
      </c>
      <c r="E81" t="str">
        <f>LOOKUP(C81,'Info Sheet'!$L$2:$L$3,'Info Sheet'!$J$2:$J$3)</f>
        <v>Non-Rainy</v>
      </c>
      <c r="F81">
        <f>IF(E81='Info Sheet'!$J$3,'Info Sheet'!$M$3,'Info Sheet'!$M$2)</f>
        <v>1</v>
      </c>
      <c r="G81">
        <f>ROUNDDOWN(IF((D81*F81)&gt;'Info Sheet'!$B$21,'Info Sheet'!$B$21,(D81*F81)),0)</f>
        <v>188</v>
      </c>
      <c r="H81">
        <f t="shared" si="6"/>
        <v>4295.8</v>
      </c>
      <c r="I81">
        <f t="shared" si="7"/>
        <v>2855.8</v>
      </c>
      <c r="J81" s="44"/>
      <c r="K81" s="32"/>
      <c r="L81" s="32"/>
      <c r="M81" s="283"/>
      <c r="N81" s="32"/>
      <c r="O81" s="44">
        <v>29</v>
      </c>
      <c r="P81" s="32">
        <v>0.70231915438745351</v>
      </c>
      <c r="Q81">
        <f t="shared" si="8"/>
        <v>209</v>
      </c>
      <c r="R81" t="str">
        <f>LOOKUP(P81,'Info Sheet'!$L$2:$L$3,'Info Sheet'!$J$2:$J$3)</f>
        <v>Non-Rainy</v>
      </c>
      <c r="S81">
        <f>IF(R81='Info Sheet'!$J$3,'Info Sheet'!$M$3,'Info Sheet'!$M$2)</f>
        <v>1</v>
      </c>
      <c r="T81">
        <f>ROUNDDOWN(IF((Q81*S81)&gt;'Info Sheet'!$B$21,'Info Sheet'!$B$21,(Q81*S81)),0)</f>
        <v>188</v>
      </c>
      <c r="U81">
        <f t="shared" si="9"/>
        <v>4295.8</v>
      </c>
      <c r="V81">
        <f t="shared" si="10"/>
        <v>2855.8</v>
      </c>
      <c r="AB81" s="44">
        <v>29</v>
      </c>
      <c r="AC81" s="61">
        <v>0.80602984</v>
      </c>
      <c r="AD81">
        <f t="shared" si="11"/>
        <v>219</v>
      </c>
      <c r="AE81" t="str">
        <f>LOOKUP(AC81,'Info Sheet'!$L$2:$L$3,'Info Sheet'!$J$2:$J$3)</f>
        <v>Non-Rainy</v>
      </c>
      <c r="AF81">
        <f>IF(AE81='Info Sheet'!$J$3,'Info Sheet'!$M$3,'Info Sheet'!$M$2)</f>
        <v>1</v>
      </c>
      <c r="AG81">
        <f>ROUNDDOWN(IF((AD81*AF81)&gt;'Info Sheet'!$B$21,'Info Sheet'!$B$21,(AD81*AF81)),0)</f>
        <v>188</v>
      </c>
      <c r="AH81">
        <f t="shared" si="12"/>
        <v>4295.8</v>
      </c>
      <c r="AI81">
        <f t="shared" si="13"/>
        <v>2855.8</v>
      </c>
    </row>
    <row r="82" spans="2:35">
      <c r="B82" s="44">
        <v>30</v>
      </c>
      <c r="C82" s="32">
        <v>6.0602193814488059E-2</v>
      </c>
      <c r="D82" s="32">
        <f t="shared" si="14"/>
        <v>184</v>
      </c>
      <c r="E82" t="str">
        <f>LOOKUP(C82,'Info Sheet'!$L$2:$L$3,'Info Sheet'!$J$2:$J$3)</f>
        <v>Rainy, p</v>
      </c>
      <c r="F82">
        <f>IF(E82='Info Sheet'!$J$3,'Info Sheet'!$M$3,'Info Sheet'!$M$2)</f>
        <v>0.7</v>
      </c>
      <c r="G82">
        <f>ROUNDDOWN(IF((D82*F82)&gt;'Info Sheet'!$B$21,'Info Sheet'!$B$21,(D82*F82)),0)</f>
        <v>128</v>
      </c>
      <c r="H82">
        <f t="shared" si="6"/>
        <v>2924.8</v>
      </c>
      <c r="I82">
        <f t="shared" si="7"/>
        <v>1484.8000000000002</v>
      </c>
      <c r="J82" s="44"/>
      <c r="K82" s="32"/>
      <c r="L82" s="32"/>
      <c r="M82" s="283"/>
      <c r="N82" s="32"/>
      <c r="O82" s="44">
        <v>30</v>
      </c>
      <c r="P82" s="32">
        <v>0.90339572353474551</v>
      </c>
      <c r="Q82">
        <f t="shared" si="8"/>
        <v>224</v>
      </c>
      <c r="R82" t="str">
        <f>LOOKUP(P82,'Info Sheet'!$L$2:$L$3,'Info Sheet'!$J$2:$J$3)</f>
        <v>Non-Rainy</v>
      </c>
      <c r="S82">
        <f>IF(R82='Info Sheet'!$J$3,'Info Sheet'!$M$3,'Info Sheet'!$M$2)</f>
        <v>1</v>
      </c>
      <c r="T82">
        <f>ROUNDDOWN(IF((Q82*S82)&gt;'Info Sheet'!$B$21,'Info Sheet'!$B$21,(Q82*S82)),0)</f>
        <v>188</v>
      </c>
      <c r="U82">
        <f t="shared" si="9"/>
        <v>4295.8</v>
      </c>
      <c r="V82">
        <f t="shared" si="10"/>
        <v>2855.8</v>
      </c>
      <c r="AB82" s="44">
        <v>30</v>
      </c>
      <c r="AC82" s="61">
        <v>0.93648575999999994</v>
      </c>
      <c r="AD82">
        <f t="shared" si="11"/>
        <v>231</v>
      </c>
      <c r="AE82" t="str">
        <f>LOOKUP(AC82,'Info Sheet'!$L$2:$L$3,'Info Sheet'!$J$2:$J$3)</f>
        <v>Non-Rainy</v>
      </c>
      <c r="AF82">
        <f>IF(AE82='Info Sheet'!$J$3,'Info Sheet'!$M$3,'Info Sheet'!$M$2)</f>
        <v>1</v>
      </c>
      <c r="AG82">
        <f>ROUNDDOWN(IF((AD82*AF82)&gt;'Info Sheet'!$B$21,'Info Sheet'!$B$21,(AD82*AF82)),0)</f>
        <v>188</v>
      </c>
      <c r="AH82">
        <f t="shared" si="12"/>
        <v>4295.8</v>
      </c>
      <c r="AI82">
        <f t="shared" si="13"/>
        <v>2855.8</v>
      </c>
    </row>
    <row r="83" spans="2:35">
      <c r="B83" s="44">
        <v>31</v>
      </c>
      <c r="C83" s="32">
        <v>0.2845736724955974</v>
      </c>
      <c r="D83" s="32">
        <f t="shared" si="14"/>
        <v>204</v>
      </c>
      <c r="E83" t="str">
        <f>LOOKUP(C83,'Info Sheet'!$L$2:$L$3,'Info Sheet'!$J$2:$J$3)</f>
        <v>Rainy, p</v>
      </c>
      <c r="F83">
        <f>IF(E83='Info Sheet'!$J$3,'Info Sheet'!$M$3,'Info Sheet'!$M$2)</f>
        <v>0.7</v>
      </c>
      <c r="G83">
        <f>ROUNDDOWN(IF((D83*F83)&gt;'Info Sheet'!$B$21,'Info Sheet'!$B$21,(D83*F83)),0)</f>
        <v>142</v>
      </c>
      <c r="H83">
        <f t="shared" si="6"/>
        <v>3244.7000000000003</v>
      </c>
      <c r="I83">
        <f t="shared" si="7"/>
        <v>1804.7000000000003</v>
      </c>
      <c r="J83" s="44"/>
      <c r="K83" s="32"/>
      <c r="L83" s="32"/>
      <c r="M83" s="283"/>
      <c r="N83" s="32"/>
      <c r="O83" s="44">
        <v>31</v>
      </c>
      <c r="P83" s="32">
        <v>0.57675051283776135</v>
      </c>
      <c r="Q83">
        <f t="shared" si="8"/>
        <v>203</v>
      </c>
      <c r="R83" t="str">
        <f>LOOKUP(P83,'Info Sheet'!$L$2:$L$3,'Info Sheet'!$J$2:$J$3)</f>
        <v>Non-Rainy</v>
      </c>
      <c r="S83">
        <f>IF(R83='Info Sheet'!$J$3,'Info Sheet'!$M$3,'Info Sheet'!$M$2)</f>
        <v>1</v>
      </c>
      <c r="T83">
        <f>ROUNDDOWN(IF((Q83*S83)&gt;'Info Sheet'!$B$21,'Info Sheet'!$B$21,(Q83*S83)),0)</f>
        <v>188</v>
      </c>
      <c r="U83">
        <f t="shared" si="9"/>
        <v>4295.8</v>
      </c>
      <c r="V83">
        <f t="shared" si="10"/>
        <v>2855.8</v>
      </c>
      <c r="AB83" s="44">
        <v>31</v>
      </c>
      <c r="AC83" s="61">
        <v>0.91726996999999999</v>
      </c>
      <c r="AD83">
        <f t="shared" si="11"/>
        <v>229</v>
      </c>
      <c r="AE83" t="str">
        <f>LOOKUP(AC83,'Info Sheet'!$L$2:$L$3,'Info Sheet'!$J$2:$J$3)</f>
        <v>Non-Rainy</v>
      </c>
      <c r="AF83">
        <f>IF(AE83='Info Sheet'!$J$3,'Info Sheet'!$M$3,'Info Sheet'!$M$2)</f>
        <v>1</v>
      </c>
      <c r="AG83">
        <f>ROUNDDOWN(IF((AD83*AF83)&gt;'Info Sheet'!$B$21,'Info Sheet'!$B$21,(AD83*AF83)),0)</f>
        <v>188</v>
      </c>
      <c r="AH83">
        <f t="shared" si="12"/>
        <v>4295.8</v>
      </c>
      <c r="AI83">
        <f t="shared" si="13"/>
        <v>2855.8</v>
      </c>
    </row>
    <row r="84" spans="2:35">
      <c r="B84" s="44">
        <v>32</v>
      </c>
      <c r="C84" s="32">
        <v>3.2582196983070966E-2</v>
      </c>
      <c r="D84" s="32">
        <f t="shared" si="14"/>
        <v>179</v>
      </c>
      <c r="E84" t="str">
        <f>LOOKUP(C84,'Info Sheet'!$L$2:$L$3,'Info Sheet'!$J$2:$J$3)</f>
        <v>Rainy, p</v>
      </c>
      <c r="F84">
        <f>IF(E84='Info Sheet'!$J$3,'Info Sheet'!$M$3,'Info Sheet'!$M$2)</f>
        <v>0.7</v>
      </c>
      <c r="G84">
        <f>ROUNDDOWN(IF((D84*F84)&gt;'Info Sheet'!$B$21,'Info Sheet'!$B$21,(D84*F84)),0)</f>
        <v>125</v>
      </c>
      <c r="H84">
        <f t="shared" si="6"/>
        <v>2856.25</v>
      </c>
      <c r="I84">
        <f t="shared" si="7"/>
        <v>1416.25</v>
      </c>
      <c r="J84" s="44"/>
      <c r="K84" s="32"/>
      <c r="L84" s="32"/>
      <c r="M84" s="283"/>
      <c r="N84" s="32"/>
      <c r="O84" s="44">
        <v>32</v>
      </c>
      <c r="P84" s="32">
        <v>0.25636976648911247</v>
      </c>
      <c r="Q84">
        <f t="shared" si="8"/>
        <v>187</v>
      </c>
      <c r="R84" t="str">
        <f>LOOKUP(P84,'Info Sheet'!$L$2:$L$3,'Info Sheet'!$J$2:$J$3)</f>
        <v>Rainy, p</v>
      </c>
      <c r="S84">
        <f>IF(R84='Info Sheet'!$J$3,'Info Sheet'!$M$3,'Info Sheet'!$M$2)</f>
        <v>0.7</v>
      </c>
      <c r="T84">
        <f>ROUNDDOWN(IF((Q84*S84)&gt;'Info Sheet'!$B$21,'Info Sheet'!$B$21,(Q84*S84)),0)</f>
        <v>130</v>
      </c>
      <c r="U84">
        <f t="shared" si="9"/>
        <v>2970.5</v>
      </c>
      <c r="V84">
        <f t="shared" si="10"/>
        <v>1530.5</v>
      </c>
      <c r="AB84" s="44">
        <v>32</v>
      </c>
      <c r="AC84" s="61">
        <v>0.77496081000000006</v>
      </c>
      <c r="AD84">
        <f t="shared" si="11"/>
        <v>217</v>
      </c>
      <c r="AE84" t="str">
        <f>LOOKUP(AC84,'Info Sheet'!$L$2:$L$3,'Info Sheet'!$J$2:$J$3)</f>
        <v>Non-Rainy</v>
      </c>
      <c r="AF84">
        <f>IF(AE84='Info Sheet'!$J$3,'Info Sheet'!$M$3,'Info Sheet'!$M$2)</f>
        <v>1</v>
      </c>
      <c r="AG84">
        <f>ROUNDDOWN(IF((AD84*AF84)&gt;'Info Sheet'!$B$21,'Info Sheet'!$B$21,(AD84*AF84)),0)</f>
        <v>188</v>
      </c>
      <c r="AH84">
        <f t="shared" si="12"/>
        <v>4295.8</v>
      </c>
      <c r="AI84">
        <f t="shared" si="13"/>
        <v>2855.8</v>
      </c>
    </row>
    <row r="85" spans="2:35">
      <c r="B85" s="44">
        <v>33</v>
      </c>
      <c r="C85" s="32">
        <v>0.73172017059910222</v>
      </c>
      <c r="D85" s="32">
        <f t="shared" si="14"/>
        <v>227</v>
      </c>
      <c r="E85" t="str">
        <f>LOOKUP(C85,'Info Sheet'!$L$2:$L$3,'Info Sheet'!$J$2:$J$3)</f>
        <v>Non-Rainy</v>
      </c>
      <c r="F85">
        <f>IF(E85='Info Sheet'!$J$3,'Info Sheet'!$M$3,'Info Sheet'!$M$2)</f>
        <v>1</v>
      </c>
      <c r="G85">
        <f>ROUNDDOWN(IF((D85*F85)&gt;'Info Sheet'!$B$21,'Info Sheet'!$B$21,(D85*F85)),0)</f>
        <v>188</v>
      </c>
      <c r="H85">
        <f t="shared" si="6"/>
        <v>4295.8</v>
      </c>
      <c r="I85">
        <f t="shared" si="7"/>
        <v>2855.8</v>
      </c>
      <c r="J85" s="44"/>
      <c r="K85" s="32"/>
      <c r="L85" s="32"/>
      <c r="M85" s="283"/>
      <c r="N85" s="32"/>
      <c r="O85" s="44">
        <v>33</v>
      </c>
      <c r="P85" s="32">
        <v>0.76974987338470413</v>
      </c>
      <c r="Q85">
        <f t="shared" si="8"/>
        <v>213</v>
      </c>
      <c r="R85" t="str">
        <f>LOOKUP(P85,'Info Sheet'!$L$2:$L$3,'Info Sheet'!$J$2:$J$3)</f>
        <v>Non-Rainy</v>
      </c>
      <c r="S85">
        <f>IF(R85='Info Sheet'!$J$3,'Info Sheet'!$M$3,'Info Sheet'!$M$2)</f>
        <v>1</v>
      </c>
      <c r="T85">
        <f>ROUNDDOWN(IF((Q85*S85)&gt;'Info Sheet'!$B$21,'Info Sheet'!$B$21,(Q85*S85)),0)</f>
        <v>188</v>
      </c>
      <c r="U85">
        <f t="shared" si="9"/>
        <v>4295.8</v>
      </c>
      <c r="V85">
        <f t="shared" si="10"/>
        <v>2855.8</v>
      </c>
      <c r="AB85" s="44">
        <v>33</v>
      </c>
      <c r="AC85" s="61">
        <v>0.90056676000000002</v>
      </c>
      <c r="AD85">
        <f t="shared" si="11"/>
        <v>227</v>
      </c>
      <c r="AE85" t="str">
        <f>LOOKUP(AC85,'Info Sheet'!$L$2:$L$3,'Info Sheet'!$J$2:$J$3)</f>
        <v>Non-Rainy</v>
      </c>
      <c r="AF85">
        <f>IF(AE85='Info Sheet'!$J$3,'Info Sheet'!$M$3,'Info Sheet'!$M$2)</f>
        <v>1</v>
      </c>
      <c r="AG85">
        <f>ROUNDDOWN(IF((AD85*AF85)&gt;'Info Sheet'!$B$21,'Info Sheet'!$B$21,(AD85*AF85)),0)</f>
        <v>188</v>
      </c>
      <c r="AH85">
        <f t="shared" si="12"/>
        <v>4295.8</v>
      </c>
      <c r="AI85">
        <f t="shared" si="13"/>
        <v>2855.8</v>
      </c>
    </row>
    <row r="86" spans="2:35">
      <c r="B86" s="44">
        <v>34</v>
      </c>
      <c r="C86" s="32">
        <v>0.92005862354047041</v>
      </c>
      <c r="D86" s="32">
        <f t="shared" si="14"/>
        <v>242</v>
      </c>
      <c r="E86" t="str">
        <f>LOOKUP(C86,'Info Sheet'!$L$2:$L$3,'Info Sheet'!$J$2:$J$3)</f>
        <v>Non-Rainy</v>
      </c>
      <c r="F86">
        <f>IF(E86='Info Sheet'!$J$3,'Info Sheet'!$M$3,'Info Sheet'!$M$2)</f>
        <v>1</v>
      </c>
      <c r="G86">
        <f>ROUNDDOWN(IF((D86*F86)&gt;'Info Sheet'!$B$21,'Info Sheet'!$B$21,(D86*F86)),0)</f>
        <v>188</v>
      </c>
      <c r="H86">
        <f t="shared" si="6"/>
        <v>4295.8</v>
      </c>
      <c r="I86">
        <f t="shared" si="7"/>
        <v>2855.8</v>
      </c>
      <c r="J86" s="44"/>
      <c r="K86" s="32"/>
      <c r="L86" s="32"/>
      <c r="M86" s="283"/>
      <c r="N86" s="32"/>
      <c r="O86" s="44">
        <v>34</v>
      </c>
      <c r="P86" s="32">
        <v>0.27212144508692426</v>
      </c>
      <c r="Q86">
        <f t="shared" si="8"/>
        <v>188</v>
      </c>
      <c r="R86" t="str">
        <f>LOOKUP(P86,'Info Sheet'!$L$2:$L$3,'Info Sheet'!$J$2:$J$3)</f>
        <v>Rainy, p</v>
      </c>
      <c r="S86">
        <f>IF(R86='Info Sheet'!$J$3,'Info Sheet'!$M$3,'Info Sheet'!$M$2)</f>
        <v>0.7</v>
      </c>
      <c r="T86">
        <f>ROUNDDOWN(IF((Q86*S86)&gt;'Info Sheet'!$B$21,'Info Sheet'!$B$21,(Q86*S86)),0)</f>
        <v>131</v>
      </c>
      <c r="U86">
        <f t="shared" si="9"/>
        <v>2993.3500000000004</v>
      </c>
      <c r="V86">
        <f t="shared" si="10"/>
        <v>1553.3500000000004</v>
      </c>
      <c r="AB86" s="44">
        <v>34</v>
      </c>
      <c r="AC86" s="61">
        <v>0.74254098000000002</v>
      </c>
      <c r="AD86">
        <f t="shared" si="11"/>
        <v>215</v>
      </c>
      <c r="AE86" t="str">
        <f>LOOKUP(AC86,'Info Sheet'!$L$2:$L$3,'Info Sheet'!$J$2:$J$3)</f>
        <v>Non-Rainy</v>
      </c>
      <c r="AF86">
        <f>IF(AE86='Info Sheet'!$J$3,'Info Sheet'!$M$3,'Info Sheet'!$M$2)</f>
        <v>1</v>
      </c>
      <c r="AG86">
        <f>ROUNDDOWN(IF((AD86*AF86)&gt;'Info Sheet'!$B$21,'Info Sheet'!$B$21,(AD86*AF86)),0)</f>
        <v>188</v>
      </c>
      <c r="AH86">
        <f t="shared" si="12"/>
        <v>4295.8</v>
      </c>
      <c r="AI86">
        <f t="shared" si="13"/>
        <v>2855.8</v>
      </c>
    </row>
    <row r="87" spans="2:35">
      <c r="B87" s="44">
        <v>35</v>
      </c>
      <c r="C87" s="32">
        <v>7.2435286768916529E-2</v>
      </c>
      <c r="D87" s="32">
        <f t="shared" si="14"/>
        <v>186</v>
      </c>
      <c r="E87" t="str">
        <f>LOOKUP(C87,'Info Sheet'!$L$2:$L$3,'Info Sheet'!$J$2:$J$3)</f>
        <v>Rainy, p</v>
      </c>
      <c r="F87">
        <f>IF(E87='Info Sheet'!$J$3,'Info Sheet'!$M$3,'Info Sheet'!$M$2)</f>
        <v>0.7</v>
      </c>
      <c r="G87">
        <f>ROUNDDOWN(IF((D87*F87)&gt;'Info Sheet'!$B$21,'Info Sheet'!$B$21,(D87*F87)),0)</f>
        <v>130</v>
      </c>
      <c r="H87">
        <f t="shared" si="6"/>
        <v>2970.5</v>
      </c>
      <c r="I87">
        <f t="shared" si="7"/>
        <v>1530.5</v>
      </c>
      <c r="J87" s="44"/>
      <c r="K87" s="32"/>
      <c r="L87" s="32"/>
      <c r="M87" s="283"/>
      <c r="N87" s="32"/>
      <c r="O87" s="44">
        <v>35</v>
      </c>
      <c r="P87" s="32">
        <v>0.760293433166082</v>
      </c>
      <c r="Q87">
        <f t="shared" si="8"/>
        <v>213</v>
      </c>
      <c r="R87" t="str">
        <f>LOOKUP(P87,'Info Sheet'!$L$2:$L$3,'Info Sheet'!$J$2:$J$3)</f>
        <v>Non-Rainy</v>
      </c>
      <c r="S87">
        <f>IF(R87='Info Sheet'!$J$3,'Info Sheet'!$M$3,'Info Sheet'!$M$2)</f>
        <v>1</v>
      </c>
      <c r="T87">
        <f>ROUNDDOWN(IF((Q87*S87)&gt;'Info Sheet'!$B$21,'Info Sheet'!$B$21,(Q87*S87)),0)</f>
        <v>188</v>
      </c>
      <c r="U87">
        <f t="shared" si="9"/>
        <v>4295.8</v>
      </c>
      <c r="V87">
        <f t="shared" si="10"/>
        <v>2855.8</v>
      </c>
      <c r="AB87" s="44">
        <v>35</v>
      </c>
      <c r="AC87" s="61">
        <v>0.89504658000000004</v>
      </c>
      <c r="AD87">
        <f t="shared" si="11"/>
        <v>226</v>
      </c>
      <c r="AE87" t="str">
        <f>LOOKUP(AC87,'Info Sheet'!$L$2:$L$3,'Info Sheet'!$J$2:$J$3)</f>
        <v>Non-Rainy</v>
      </c>
      <c r="AF87">
        <f>IF(AE87='Info Sheet'!$J$3,'Info Sheet'!$M$3,'Info Sheet'!$M$2)</f>
        <v>1</v>
      </c>
      <c r="AG87">
        <f>ROUNDDOWN(IF((AD87*AF87)&gt;'Info Sheet'!$B$21,'Info Sheet'!$B$21,(AD87*AF87)),0)</f>
        <v>188</v>
      </c>
      <c r="AH87">
        <f t="shared" si="12"/>
        <v>4295.8</v>
      </c>
      <c r="AI87">
        <f t="shared" si="13"/>
        <v>2855.8</v>
      </c>
    </row>
    <row r="88" spans="2:35">
      <c r="B88" s="44">
        <v>36</v>
      </c>
      <c r="C88" s="32">
        <v>0.22659317138691437</v>
      </c>
      <c r="D88" s="32">
        <f t="shared" si="14"/>
        <v>200</v>
      </c>
      <c r="E88" t="str">
        <f>LOOKUP(C88,'Info Sheet'!$L$2:$L$3,'Info Sheet'!$J$2:$J$3)</f>
        <v>Rainy, p</v>
      </c>
      <c r="F88">
        <f>IF(E88='Info Sheet'!$J$3,'Info Sheet'!$M$3,'Info Sheet'!$M$2)</f>
        <v>0.7</v>
      </c>
      <c r="G88">
        <f>ROUNDDOWN(IF((D88*F88)&gt;'Info Sheet'!$B$21,'Info Sheet'!$B$21,(D88*F88)),0)</f>
        <v>140</v>
      </c>
      <c r="H88">
        <f t="shared" si="6"/>
        <v>3199</v>
      </c>
      <c r="I88">
        <f t="shared" si="7"/>
        <v>1759</v>
      </c>
      <c r="J88" s="44"/>
      <c r="K88" s="32"/>
      <c r="L88" s="32"/>
      <c r="M88" s="283"/>
      <c r="N88" s="32"/>
      <c r="O88" s="44">
        <v>36</v>
      </c>
      <c r="P88" s="32">
        <v>0.34279913905063919</v>
      </c>
      <c r="Q88">
        <f t="shared" si="8"/>
        <v>192</v>
      </c>
      <c r="R88" t="str">
        <f>LOOKUP(P88,'Info Sheet'!$L$2:$L$3,'Info Sheet'!$J$2:$J$3)</f>
        <v>Rainy, p</v>
      </c>
      <c r="S88">
        <f>IF(R88='Info Sheet'!$J$3,'Info Sheet'!$M$3,'Info Sheet'!$M$2)</f>
        <v>0.7</v>
      </c>
      <c r="T88">
        <f>ROUNDDOWN(IF((Q88*S88)&gt;'Info Sheet'!$B$21,'Info Sheet'!$B$21,(Q88*S88)),0)</f>
        <v>134</v>
      </c>
      <c r="U88">
        <f t="shared" si="9"/>
        <v>3061.9</v>
      </c>
      <c r="V88">
        <f t="shared" si="10"/>
        <v>1621.9</v>
      </c>
      <c r="AB88" s="44">
        <v>36</v>
      </c>
      <c r="AC88" s="61">
        <v>1.8330430000000002E-2</v>
      </c>
      <c r="AD88">
        <f t="shared" si="11"/>
        <v>163</v>
      </c>
      <c r="AE88" t="str">
        <f>LOOKUP(AC88,'Info Sheet'!$L$2:$L$3,'Info Sheet'!$J$2:$J$3)</f>
        <v>Rainy, p</v>
      </c>
      <c r="AF88">
        <f>IF(AE88='Info Sheet'!$J$3,'Info Sheet'!$M$3,'Info Sheet'!$M$2)</f>
        <v>0.7</v>
      </c>
      <c r="AG88">
        <f>ROUNDDOWN(IF((AD88*AF88)&gt;'Info Sheet'!$B$21,'Info Sheet'!$B$21,(AD88*AF88)),0)</f>
        <v>114</v>
      </c>
      <c r="AH88">
        <f t="shared" si="12"/>
        <v>2604.9</v>
      </c>
      <c r="AI88">
        <f t="shared" si="13"/>
        <v>1164.9000000000001</v>
      </c>
    </row>
    <row r="89" spans="2:35">
      <c r="B89" s="44">
        <v>37</v>
      </c>
      <c r="C89" s="32">
        <v>0.50075639843666642</v>
      </c>
      <c r="D89" s="32">
        <f t="shared" si="14"/>
        <v>215</v>
      </c>
      <c r="E89" t="str">
        <f>LOOKUP(C89,'Info Sheet'!$L$2:$L$3,'Info Sheet'!$J$2:$J$3)</f>
        <v>Non-Rainy</v>
      </c>
      <c r="F89">
        <f>IF(E89='Info Sheet'!$J$3,'Info Sheet'!$M$3,'Info Sheet'!$M$2)</f>
        <v>1</v>
      </c>
      <c r="G89">
        <f>ROUNDDOWN(IF((D89*F89)&gt;'Info Sheet'!$B$21,'Info Sheet'!$B$21,(D89*F89)),0)</f>
        <v>188</v>
      </c>
      <c r="H89">
        <f t="shared" si="6"/>
        <v>4295.8</v>
      </c>
      <c r="I89">
        <f t="shared" si="7"/>
        <v>2855.8</v>
      </c>
      <c r="J89" s="44"/>
      <c r="K89" s="32"/>
      <c r="L89" s="32"/>
      <c r="M89" s="283"/>
      <c r="N89" s="32"/>
      <c r="O89" s="44">
        <v>37</v>
      </c>
      <c r="P89" s="32">
        <v>7.2692086586525817E-2</v>
      </c>
      <c r="Q89">
        <f t="shared" si="8"/>
        <v>172</v>
      </c>
      <c r="R89" t="str">
        <f>LOOKUP(P89,'Info Sheet'!$L$2:$L$3,'Info Sheet'!$J$2:$J$3)</f>
        <v>Rainy, p</v>
      </c>
      <c r="S89">
        <f>IF(R89='Info Sheet'!$J$3,'Info Sheet'!$M$3,'Info Sheet'!$M$2)</f>
        <v>0.7</v>
      </c>
      <c r="T89">
        <f>ROUNDDOWN(IF((Q89*S89)&gt;'Info Sheet'!$B$21,'Info Sheet'!$B$21,(Q89*S89)),0)</f>
        <v>120</v>
      </c>
      <c r="U89">
        <f t="shared" si="9"/>
        <v>2742</v>
      </c>
      <c r="V89">
        <f t="shared" si="10"/>
        <v>1302</v>
      </c>
      <c r="AB89" s="44">
        <v>37</v>
      </c>
      <c r="AC89" s="61">
        <v>0.13147486</v>
      </c>
      <c r="AD89">
        <f t="shared" si="11"/>
        <v>182</v>
      </c>
      <c r="AE89" t="str">
        <f>LOOKUP(AC89,'Info Sheet'!$L$2:$L$3,'Info Sheet'!$J$2:$J$3)</f>
        <v>Rainy, p</v>
      </c>
      <c r="AF89">
        <f>IF(AE89='Info Sheet'!$J$3,'Info Sheet'!$M$3,'Info Sheet'!$M$2)</f>
        <v>0.7</v>
      </c>
      <c r="AG89">
        <f>ROUNDDOWN(IF((AD89*AF89)&gt;'Info Sheet'!$B$21,'Info Sheet'!$B$21,(AD89*AF89)),0)</f>
        <v>127</v>
      </c>
      <c r="AH89">
        <f t="shared" si="12"/>
        <v>2901.9500000000003</v>
      </c>
      <c r="AI89">
        <f t="shared" si="13"/>
        <v>1461.9500000000003</v>
      </c>
    </row>
    <row r="90" spans="2:35">
      <c r="B90" s="44">
        <v>38</v>
      </c>
      <c r="C90" s="32">
        <v>0.31862124214143994</v>
      </c>
      <c r="D90" s="32">
        <f t="shared" si="14"/>
        <v>205</v>
      </c>
      <c r="E90" t="str">
        <f>LOOKUP(C90,'Info Sheet'!$L$2:$L$3,'Info Sheet'!$J$2:$J$3)</f>
        <v>Rainy, p</v>
      </c>
      <c r="F90">
        <f>IF(E90='Info Sheet'!$J$3,'Info Sheet'!$M$3,'Info Sheet'!$M$2)</f>
        <v>0.7</v>
      </c>
      <c r="G90">
        <f>ROUNDDOWN(IF((D90*F90)&gt;'Info Sheet'!$B$21,'Info Sheet'!$B$21,(D90*F90)),0)</f>
        <v>143</v>
      </c>
      <c r="H90">
        <f t="shared" si="6"/>
        <v>3267.55</v>
      </c>
      <c r="I90">
        <f t="shared" si="7"/>
        <v>1827.5500000000002</v>
      </c>
      <c r="J90" s="44"/>
      <c r="K90" s="32"/>
      <c r="L90" s="32"/>
      <c r="M90" s="283"/>
      <c r="N90" s="32"/>
      <c r="O90" s="44">
        <v>38</v>
      </c>
      <c r="P90" s="32">
        <v>0.52647627967235289</v>
      </c>
      <c r="Q90">
        <f t="shared" si="8"/>
        <v>201</v>
      </c>
      <c r="R90" t="str">
        <f>LOOKUP(P90,'Info Sheet'!$L$2:$L$3,'Info Sheet'!$J$2:$J$3)</f>
        <v>Non-Rainy</v>
      </c>
      <c r="S90">
        <f>IF(R90='Info Sheet'!$J$3,'Info Sheet'!$M$3,'Info Sheet'!$M$2)</f>
        <v>1</v>
      </c>
      <c r="T90">
        <f>ROUNDDOWN(IF((Q90*S90)&gt;'Info Sheet'!$B$21,'Info Sheet'!$B$21,(Q90*S90)),0)</f>
        <v>188</v>
      </c>
      <c r="U90">
        <f t="shared" si="9"/>
        <v>4295.8</v>
      </c>
      <c r="V90">
        <f t="shared" si="10"/>
        <v>2855.8</v>
      </c>
      <c r="AB90" s="44">
        <v>38</v>
      </c>
      <c r="AC90" s="61">
        <v>0.64939466999999995</v>
      </c>
      <c r="AD90">
        <f t="shared" si="11"/>
        <v>210</v>
      </c>
      <c r="AE90" t="str">
        <f>LOOKUP(AC90,'Info Sheet'!$L$2:$L$3,'Info Sheet'!$J$2:$J$3)</f>
        <v>Non-Rainy</v>
      </c>
      <c r="AF90">
        <f>IF(AE90='Info Sheet'!$J$3,'Info Sheet'!$M$3,'Info Sheet'!$M$2)</f>
        <v>1</v>
      </c>
      <c r="AG90">
        <f>ROUNDDOWN(IF((AD90*AF90)&gt;'Info Sheet'!$B$21,'Info Sheet'!$B$21,(AD90*AF90)),0)</f>
        <v>188</v>
      </c>
      <c r="AH90">
        <f t="shared" si="12"/>
        <v>4295.8</v>
      </c>
      <c r="AI90">
        <f t="shared" si="13"/>
        <v>2855.8</v>
      </c>
    </row>
    <row r="91" spans="2:35">
      <c r="B91" s="44">
        <v>39</v>
      </c>
      <c r="C91" s="32">
        <v>0.6807390238785288</v>
      </c>
      <c r="D91" s="32">
        <f t="shared" si="14"/>
        <v>224</v>
      </c>
      <c r="E91" t="str">
        <f>LOOKUP(C91,'Info Sheet'!$L$2:$L$3,'Info Sheet'!$J$2:$J$3)</f>
        <v>Non-Rainy</v>
      </c>
      <c r="F91">
        <f>IF(E91='Info Sheet'!$J$3,'Info Sheet'!$M$3,'Info Sheet'!$M$2)</f>
        <v>1</v>
      </c>
      <c r="G91">
        <f>ROUNDDOWN(IF((D91*F91)&gt;'Info Sheet'!$B$21,'Info Sheet'!$B$21,(D91*F91)),0)</f>
        <v>188</v>
      </c>
      <c r="H91">
        <f t="shared" si="6"/>
        <v>4295.8</v>
      </c>
      <c r="I91">
        <f t="shared" si="7"/>
        <v>2855.8</v>
      </c>
      <c r="J91" s="44"/>
      <c r="K91" s="32"/>
      <c r="L91" s="32"/>
      <c r="M91" s="283"/>
      <c r="N91" s="32"/>
      <c r="O91" s="44">
        <v>39</v>
      </c>
      <c r="P91" s="32">
        <v>0.64169620494233381</v>
      </c>
      <c r="Q91">
        <f t="shared" si="8"/>
        <v>206</v>
      </c>
      <c r="R91" t="str">
        <f>LOOKUP(P91,'Info Sheet'!$L$2:$L$3,'Info Sheet'!$J$2:$J$3)</f>
        <v>Non-Rainy</v>
      </c>
      <c r="S91">
        <f>IF(R91='Info Sheet'!$J$3,'Info Sheet'!$M$3,'Info Sheet'!$M$2)</f>
        <v>1</v>
      </c>
      <c r="T91">
        <f>ROUNDDOWN(IF((Q91*S91)&gt;'Info Sheet'!$B$21,'Info Sheet'!$B$21,(Q91*S91)),0)</f>
        <v>188</v>
      </c>
      <c r="U91">
        <f t="shared" si="9"/>
        <v>4295.8</v>
      </c>
      <c r="V91">
        <f t="shared" si="10"/>
        <v>2855.8</v>
      </c>
      <c r="AB91" s="44">
        <v>39</v>
      </c>
      <c r="AC91" s="61">
        <v>0.63320451</v>
      </c>
      <c r="AD91">
        <f t="shared" si="11"/>
        <v>209</v>
      </c>
      <c r="AE91" t="str">
        <f>LOOKUP(AC91,'Info Sheet'!$L$2:$L$3,'Info Sheet'!$J$2:$J$3)</f>
        <v>Non-Rainy</v>
      </c>
      <c r="AF91">
        <f>IF(AE91='Info Sheet'!$J$3,'Info Sheet'!$M$3,'Info Sheet'!$M$2)</f>
        <v>1</v>
      </c>
      <c r="AG91">
        <f>ROUNDDOWN(IF((AD91*AF91)&gt;'Info Sheet'!$B$21,'Info Sheet'!$B$21,(AD91*AF91)),0)</f>
        <v>188</v>
      </c>
      <c r="AH91">
        <f t="shared" si="12"/>
        <v>4295.8</v>
      </c>
      <c r="AI91">
        <f t="shared" si="13"/>
        <v>2855.8</v>
      </c>
    </row>
    <row r="92" spans="2:35">
      <c r="B92" s="44">
        <v>40</v>
      </c>
      <c r="C92" s="32">
        <v>0.28383759177679979</v>
      </c>
      <c r="D92" s="32">
        <f t="shared" si="14"/>
        <v>204</v>
      </c>
      <c r="E92" t="str">
        <f>LOOKUP(C92,'Info Sheet'!$L$2:$L$3,'Info Sheet'!$J$2:$J$3)</f>
        <v>Rainy, p</v>
      </c>
      <c r="F92">
        <f>IF(E92='Info Sheet'!$J$3,'Info Sheet'!$M$3,'Info Sheet'!$M$2)</f>
        <v>0.7</v>
      </c>
      <c r="G92">
        <f>ROUNDDOWN(IF((D92*F92)&gt;'Info Sheet'!$B$21,'Info Sheet'!$B$21,(D92*F92)),0)</f>
        <v>142</v>
      </c>
      <c r="H92">
        <f t="shared" si="6"/>
        <v>3244.7000000000003</v>
      </c>
      <c r="I92">
        <f t="shared" si="7"/>
        <v>1804.7000000000003</v>
      </c>
      <c r="J92" s="44"/>
      <c r="K92" s="32"/>
      <c r="L92" s="32"/>
      <c r="M92" s="283"/>
      <c r="N92" s="32"/>
      <c r="O92" s="44">
        <v>40</v>
      </c>
      <c r="P92" s="32">
        <v>0.45291153217802205</v>
      </c>
      <c r="Q92">
        <f t="shared" si="8"/>
        <v>197</v>
      </c>
      <c r="R92" t="str">
        <f>LOOKUP(P92,'Info Sheet'!$L$2:$L$3,'Info Sheet'!$J$2:$J$3)</f>
        <v>Non-Rainy</v>
      </c>
      <c r="S92">
        <f>IF(R92='Info Sheet'!$J$3,'Info Sheet'!$M$3,'Info Sheet'!$M$2)</f>
        <v>1</v>
      </c>
      <c r="T92">
        <f>ROUNDDOWN(IF((Q92*S92)&gt;'Info Sheet'!$B$21,'Info Sheet'!$B$21,(Q92*S92)),0)</f>
        <v>188</v>
      </c>
      <c r="U92">
        <f t="shared" si="9"/>
        <v>4295.8</v>
      </c>
      <c r="V92">
        <f t="shared" si="10"/>
        <v>2855.8</v>
      </c>
      <c r="AB92" s="44">
        <v>40</v>
      </c>
      <c r="AC92" s="61">
        <v>0.69662665000000001</v>
      </c>
      <c r="AD92">
        <f t="shared" si="11"/>
        <v>212</v>
      </c>
      <c r="AE92" t="str">
        <f>LOOKUP(AC92,'Info Sheet'!$L$2:$L$3,'Info Sheet'!$J$2:$J$3)</f>
        <v>Non-Rainy</v>
      </c>
      <c r="AF92">
        <f>IF(AE92='Info Sheet'!$J$3,'Info Sheet'!$M$3,'Info Sheet'!$M$2)</f>
        <v>1</v>
      </c>
      <c r="AG92">
        <f>ROUNDDOWN(IF((AD92*AF92)&gt;'Info Sheet'!$B$21,'Info Sheet'!$B$21,(AD92*AF92)),0)</f>
        <v>188</v>
      </c>
      <c r="AH92">
        <f t="shared" si="12"/>
        <v>4295.8</v>
      </c>
      <c r="AI92">
        <f t="shared" si="13"/>
        <v>2855.8</v>
      </c>
    </row>
    <row r="93" spans="2:35">
      <c r="B93" s="44">
        <v>41</v>
      </c>
      <c r="C93" s="32">
        <v>0.35609368389450469</v>
      </c>
      <c r="D93" s="32">
        <f t="shared" si="14"/>
        <v>207</v>
      </c>
      <c r="E93" t="str">
        <f>LOOKUP(C93,'Info Sheet'!$L$2:$L$3,'Info Sheet'!$J$2:$J$3)</f>
        <v>Rainy, p</v>
      </c>
      <c r="F93">
        <f>IF(E93='Info Sheet'!$J$3,'Info Sheet'!$M$3,'Info Sheet'!$M$2)</f>
        <v>0.7</v>
      </c>
      <c r="G93">
        <f>ROUNDDOWN(IF((D93*F93)&gt;'Info Sheet'!$B$21,'Info Sheet'!$B$21,(D93*F93)),0)</f>
        <v>144</v>
      </c>
      <c r="H93">
        <f t="shared" si="6"/>
        <v>3290.4</v>
      </c>
      <c r="I93">
        <f t="shared" si="7"/>
        <v>1850.4</v>
      </c>
      <c r="J93" s="44"/>
      <c r="K93" s="32"/>
      <c r="L93" s="32"/>
      <c r="M93" s="283"/>
      <c r="N93" s="32"/>
      <c r="O93" s="44">
        <v>41</v>
      </c>
      <c r="P93" s="32">
        <v>0.78185934788407119</v>
      </c>
      <c r="Q93">
        <f t="shared" si="8"/>
        <v>214</v>
      </c>
      <c r="R93" t="str">
        <f>LOOKUP(P93,'Info Sheet'!$L$2:$L$3,'Info Sheet'!$J$2:$J$3)</f>
        <v>Non-Rainy</v>
      </c>
      <c r="S93">
        <f>IF(R93='Info Sheet'!$J$3,'Info Sheet'!$M$3,'Info Sheet'!$M$2)</f>
        <v>1</v>
      </c>
      <c r="T93">
        <f>ROUNDDOWN(IF((Q93*S93)&gt;'Info Sheet'!$B$21,'Info Sheet'!$B$21,(Q93*S93)),0)</f>
        <v>188</v>
      </c>
      <c r="U93">
        <f t="shared" si="9"/>
        <v>4295.8</v>
      </c>
      <c r="V93">
        <f t="shared" si="10"/>
        <v>2855.8</v>
      </c>
      <c r="AB93" s="44">
        <v>41</v>
      </c>
      <c r="AC93" s="61">
        <v>0.63540965999999999</v>
      </c>
      <c r="AD93">
        <f t="shared" si="11"/>
        <v>209</v>
      </c>
      <c r="AE93" t="str">
        <f>LOOKUP(AC93,'Info Sheet'!$L$2:$L$3,'Info Sheet'!$J$2:$J$3)</f>
        <v>Non-Rainy</v>
      </c>
      <c r="AF93">
        <f>IF(AE93='Info Sheet'!$J$3,'Info Sheet'!$M$3,'Info Sheet'!$M$2)</f>
        <v>1</v>
      </c>
      <c r="AG93">
        <f>ROUNDDOWN(IF((AD93*AF93)&gt;'Info Sheet'!$B$21,'Info Sheet'!$B$21,(AD93*AF93)),0)</f>
        <v>188</v>
      </c>
      <c r="AH93">
        <f t="shared" si="12"/>
        <v>4295.8</v>
      </c>
      <c r="AI93">
        <f t="shared" si="13"/>
        <v>2855.8</v>
      </c>
    </row>
    <row r="94" spans="2:35">
      <c r="B94" s="44">
        <v>42</v>
      </c>
      <c r="C94" s="32">
        <v>0.67456228437179566</v>
      </c>
      <c r="D94" s="32">
        <f t="shared" si="14"/>
        <v>224</v>
      </c>
      <c r="E94" t="str">
        <f>LOOKUP(C94,'Info Sheet'!$L$2:$L$3,'Info Sheet'!$J$2:$J$3)</f>
        <v>Non-Rainy</v>
      </c>
      <c r="F94">
        <f>IF(E94='Info Sheet'!$J$3,'Info Sheet'!$M$3,'Info Sheet'!$M$2)</f>
        <v>1</v>
      </c>
      <c r="G94">
        <f>ROUNDDOWN(IF((D94*F94)&gt;'Info Sheet'!$B$21,'Info Sheet'!$B$21,(D94*F94)),0)</f>
        <v>188</v>
      </c>
      <c r="H94">
        <f t="shared" si="6"/>
        <v>4295.8</v>
      </c>
      <c r="I94">
        <f t="shared" si="7"/>
        <v>2855.8</v>
      </c>
      <c r="J94" s="44"/>
      <c r="K94" s="32"/>
      <c r="L94" s="32"/>
      <c r="M94" s="283"/>
      <c r="N94" s="32"/>
      <c r="O94" s="44">
        <v>42</v>
      </c>
      <c r="P94" s="32">
        <v>0.17692164977138725</v>
      </c>
      <c r="Q94">
        <f t="shared" si="8"/>
        <v>182</v>
      </c>
      <c r="R94" t="str">
        <f>LOOKUP(P94,'Info Sheet'!$L$2:$L$3,'Info Sheet'!$J$2:$J$3)</f>
        <v>Rainy, p</v>
      </c>
      <c r="S94">
        <f>IF(R94='Info Sheet'!$J$3,'Info Sheet'!$M$3,'Info Sheet'!$M$2)</f>
        <v>0.7</v>
      </c>
      <c r="T94">
        <f>ROUNDDOWN(IF((Q94*S94)&gt;'Info Sheet'!$B$21,'Info Sheet'!$B$21,(Q94*S94)),0)</f>
        <v>127</v>
      </c>
      <c r="U94">
        <f t="shared" si="9"/>
        <v>2901.9500000000003</v>
      </c>
      <c r="V94">
        <f t="shared" si="10"/>
        <v>1461.9500000000003</v>
      </c>
      <c r="AB94" s="44">
        <v>42</v>
      </c>
      <c r="AC94" s="61">
        <v>0.81437254999999997</v>
      </c>
      <c r="AD94">
        <f t="shared" si="11"/>
        <v>220</v>
      </c>
      <c r="AE94" t="str">
        <f>LOOKUP(AC94,'Info Sheet'!$L$2:$L$3,'Info Sheet'!$J$2:$J$3)</f>
        <v>Non-Rainy</v>
      </c>
      <c r="AF94">
        <f>IF(AE94='Info Sheet'!$J$3,'Info Sheet'!$M$3,'Info Sheet'!$M$2)</f>
        <v>1</v>
      </c>
      <c r="AG94">
        <f>ROUNDDOWN(IF((AD94*AF94)&gt;'Info Sheet'!$B$21,'Info Sheet'!$B$21,(AD94*AF94)),0)</f>
        <v>188</v>
      </c>
      <c r="AH94">
        <f t="shared" si="12"/>
        <v>4295.8</v>
      </c>
      <c r="AI94">
        <f t="shared" si="13"/>
        <v>2855.8</v>
      </c>
    </row>
    <row r="95" spans="2:35">
      <c r="B95" s="44">
        <v>43</v>
      </c>
      <c r="C95" s="32">
        <v>0.1450343374629357</v>
      </c>
      <c r="D95" s="32">
        <f t="shared" si="14"/>
        <v>194</v>
      </c>
      <c r="E95" t="str">
        <f>LOOKUP(C95,'Info Sheet'!$L$2:$L$3,'Info Sheet'!$J$2:$J$3)</f>
        <v>Rainy, p</v>
      </c>
      <c r="F95">
        <f>IF(E95='Info Sheet'!$J$3,'Info Sheet'!$M$3,'Info Sheet'!$M$2)</f>
        <v>0.7</v>
      </c>
      <c r="G95">
        <f>ROUNDDOWN(IF((D95*F95)&gt;'Info Sheet'!$B$21,'Info Sheet'!$B$21,(D95*F95)),0)</f>
        <v>135</v>
      </c>
      <c r="H95">
        <f t="shared" si="6"/>
        <v>3084.75</v>
      </c>
      <c r="I95">
        <f t="shared" si="7"/>
        <v>1644.75</v>
      </c>
      <c r="J95" s="44"/>
      <c r="K95" s="32"/>
      <c r="L95" s="32"/>
      <c r="M95" s="283"/>
      <c r="N95" s="32"/>
      <c r="O95" s="44">
        <v>43</v>
      </c>
      <c r="P95" s="32">
        <v>0.42347723470208209</v>
      </c>
      <c r="Q95">
        <f t="shared" si="8"/>
        <v>196</v>
      </c>
      <c r="R95" t="str">
        <f>LOOKUP(P95,'Info Sheet'!$L$2:$L$3,'Info Sheet'!$J$2:$J$3)</f>
        <v>Non-Rainy</v>
      </c>
      <c r="S95">
        <f>IF(R95='Info Sheet'!$J$3,'Info Sheet'!$M$3,'Info Sheet'!$M$2)</f>
        <v>1</v>
      </c>
      <c r="T95">
        <f>ROUNDDOWN(IF((Q95*S95)&gt;'Info Sheet'!$B$21,'Info Sheet'!$B$21,(Q95*S95)),0)</f>
        <v>188</v>
      </c>
      <c r="U95">
        <f t="shared" si="9"/>
        <v>4295.8</v>
      </c>
      <c r="V95">
        <f t="shared" si="10"/>
        <v>2855.8</v>
      </c>
      <c r="AB95" s="44">
        <v>43</v>
      </c>
      <c r="AC95" s="61">
        <v>9.9341479999999996E-2</v>
      </c>
      <c r="AD95">
        <f t="shared" si="11"/>
        <v>178</v>
      </c>
      <c r="AE95" t="str">
        <f>LOOKUP(AC95,'Info Sheet'!$L$2:$L$3,'Info Sheet'!$J$2:$J$3)</f>
        <v>Rainy, p</v>
      </c>
      <c r="AF95">
        <f>IF(AE95='Info Sheet'!$J$3,'Info Sheet'!$M$3,'Info Sheet'!$M$2)</f>
        <v>0.7</v>
      </c>
      <c r="AG95">
        <f>ROUNDDOWN(IF((AD95*AF95)&gt;'Info Sheet'!$B$21,'Info Sheet'!$B$21,(AD95*AF95)),0)</f>
        <v>124</v>
      </c>
      <c r="AH95">
        <f t="shared" si="12"/>
        <v>2833.4</v>
      </c>
      <c r="AI95">
        <f t="shared" si="13"/>
        <v>1393.4</v>
      </c>
    </row>
    <row r="96" spans="2:35">
      <c r="B96" s="44">
        <v>44</v>
      </c>
      <c r="C96" s="32">
        <v>0.91012333064460638</v>
      </c>
      <c r="D96" s="32">
        <f t="shared" si="14"/>
        <v>241</v>
      </c>
      <c r="E96" t="str">
        <f>LOOKUP(C96,'Info Sheet'!$L$2:$L$3,'Info Sheet'!$J$2:$J$3)</f>
        <v>Non-Rainy</v>
      </c>
      <c r="F96">
        <f>IF(E96='Info Sheet'!$J$3,'Info Sheet'!$M$3,'Info Sheet'!$M$2)</f>
        <v>1</v>
      </c>
      <c r="G96">
        <f>ROUNDDOWN(IF((D96*F96)&gt;'Info Sheet'!$B$21,'Info Sheet'!$B$21,(D96*F96)),0)</f>
        <v>188</v>
      </c>
      <c r="H96">
        <f t="shared" si="6"/>
        <v>4295.8</v>
      </c>
      <c r="I96">
        <f t="shared" si="7"/>
        <v>2855.8</v>
      </c>
      <c r="J96" s="44"/>
      <c r="K96" s="32"/>
      <c r="L96" s="32"/>
      <c r="M96" s="283"/>
      <c r="N96" s="32"/>
      <c r="O96" s="44">
        <v>44</v>
      </c>
      <c r="P96" s="32">
        <v>0.95024635410462721</v>
      </c>
      <c r="Q96">
        <f t="shared" si="8"/>
        <v>230</v>
      </c>
      <c r="R96" t="str">
        <f>LOOKUP(P96,'Info Sheet'!$L$2:$L$3,'Info Sheet'!$J$2:$J$3)</f>
        <v>Non-Rainy</v>
      </c>
      <c r="S96">
        <f>IF(R96='Info Sheet'!$J$3,'Info Sheet'!$M$3,'Info Sheet'!$M$2)</f>
        <v>1</v>
      </c>
      <c r="T96">
        <f>ROUNDDOWN(IF((Q96*S96)&gt;'Info Sheet'!$B$21,'Info Sheet'!$B$21,(Q96*S96)),0)</f>
        <v>188</v>
      </c>
      <c r="U96">
        <f t="shared" si="9"/>
        <v>4295.8</v>
      </c>
      <c r="V96">
        <f t="shared" si="10"/>
        <v>2855.8</v>
      </c>
      <c r="AB96" s="44">
        <v>44</v>
      </c>
      <c r="AC96" s="61">
        <v>0.62579262999999996</v>
      </c>
      <c r="AD96">
        <f t="shared" si="11"/>
        <v>209</v>
      </c>
      <c r="AE96" t="str">
        <f>LOOKUP(AC96,'Info Sheet'!$L$2:$L$3,'Info Sheet'!$J$2:$J$3)</f>
        <v>Non-Rainy</v>
      </c>
      <c r="AF96">
        <f>IF(AE96='Info Sheet'!$J$3,'Info Sheet'!$M$3,'Info Sheet'!$M$2)</f>
        <v>1</v>
      </c>
      <c r="AG96">
        <f>ROUNDDOWN(IF((AD96*AF96)&gt;'Info Sheet'!$B$21,'Info Sheet'!$B$21,(AD96*AF96)),0)</f>
        <v>188</v>
      </c>
      <c r="AH96">
        <f t="shared" si="12"/>
        <v>4295.8</v>
      </c>
      <c r="AI96">
        <f t="shared" si="13"/>
        <v>2855.8</v>
      </c>
    </row>
    <row r="97" spans="2:35">
      <c r="B97" s="44">
        <v>45</v>
      </c>
      <c r="C97" s="32">
        <v>0.73704094565194378</v>
      </c>
      <c r="D97" s="32">
        <f t="shared" si="14"/>
        <v>227</v>
      </c>
      <c r="E97" t="str">
        <f>LOOKUP(C97,'Info Sheet'!$L$2:$L$3,'Info Sheet'!$J$2:$J$3)</f>
        <v>Non-Rainy</v>
      </c>
      <c r="F97">
        <f>IF(E97='Info Sheet'!$J$3,'Info Sheet'!$M$3,'Info Sheet'!$M$2)</f>
        <v>1</v>
      </c>
      <c r="G97">
        <f>ROUNDDOWN(IF((D97*F97)&gt;'Info Sheet'!$B$21,'Info Sheet'!$B$21,(D97*F97)),0)</f>
        <v>188</v>
      </c>
      <c r="H97">
        <f t="shared" si="6"/>
        <v>4295.8</v>
      </c>
      <c r="I97">
        <f t="shared" si="7"/>
        <v>2855.8</v>
      </c>
      <c r="J97" s="44"/>
      <c r="K97" s="32"/>
      <c r="L97" s="32"/>
      <c r="M97" s="283"/>
      <c r="N97" s="32"/>
      <c r="O97" s="44">
        <v>45</v>
      </c>
      <c r="P97" s="32">
        <v>0.20160790383339644</v>
      </c>
      <c r="Q97">
        <f t="shared" si="8"/>
        <v>184</v>
      </c>
      <c r="R97" t="str">
        <f>LOOKUP(P97,'Info Sheet'!$L$2:$L$3,'Info Sheet'!$J$2:$J$3)</f>
        <v>Rainy, p</v>
      </c>
      <c r="S97">
        <f>IF(R97='Info Sheet'!$J$3,'Info Sheet'!$M$3,'Info Sheet'!$M$2)</f>
        <v>0.7</v>
      </c>
      <c r="T97">
        <f>ROUNDDOWN(IF((Q97*S97)&gt;'Info Sheet'!$B$21,'Info Sheet'!$B$21,(Q97*S97)),0)</f>
        <v>128</v>
      </c>
      <c r="U97">
        <f t="shared" si="9"/>
        <v>2924.8</v>
      </c>
      <c r="V97">
        <f t="shared" si="10"/>
        <v>1484.8000000000002</v>
      </c>
      <c r="AB97" s="44">
        <v>45</v>
      </c>
      <c r="AC97" s="61">
        <v>0.13392112</v>
      </c>
      <c r="AD97">
        <f t="shared" si="11"/>
        <v>182</v>
      </c>
      <c r="AE97" t="str">
        <f>LOOKUP(AC97,'Info Sheet'!$L$2:$L$3,'Info Sheet'!$J$2:$J$3)</f>
        <v>Rainy, p</v>
      </c>
      <c r="AF97">
        <f>IF(AE97='Info Sheet'!$J$3,'Info Sheet'!$M$3,'Info Sheet'!$M$2)</f>
        <v>0.7</v>
      </c>
      <c r="AG97">
        <f>ROUNDDOWN(IF((AD97*AF97)&gt;'Info Sheet'!$B$21,'Info Sheet'!$B$21,(AD97*AF97)),0)</f>
        <v>127</v>
      </c>
      <c r="AH97">
        <f t="shared" si="12"/>
        <v>2901.9500000000003</v>
      </c>
      <c r="AI97">
        <f t="shared" si="13"/>
        <v>1461.9500000000003</v>
      </c>
    </row>
    <row r="98" spans="2:35">
      <c r="B98" s="44">
        <v>46</v>
      </c>
      <c r="C98" s="32">
        <v>0.75505607839753275</v>
      </c>
      <c r="D98" s="32">
        <f t="shared" si="14"/>
        <v>228</v>
      </c>
      <c r="E98" t="str">
        <f>LOOKUP(C98,'Info Sheet'!$L$2:$L$3,'Info Sheet'!$J$2:$J$3)</f>
        <v>Non-Rainy</v>
      </c>
      <c r="F98">
        <f>IF(E98='Info Sheet'!$J$3,'Info Sheet'!$M$3,'Info Sheet'!$M$2)</f>
        <v>1</v>
      </c>
      <c r="G98">
        <f>ROUNDDOWN(IF((D98*F98)&gt;'Info Sheet'!$B$21,'Info Sheet'!$B$21,(D98*F98)),0)</f>
        <v>188</v>
      </c>
      <c r="H98">
        <f t="shared" si="6"/>
        <v>4295.8</v>
      </c>
      <c r="I98">
        <f t="shared" si="7"/>
        <v>2855.8</v>
      </c>
      <c r="J98" s="44"/>
      <c r="K98" s="32"/>
      <c r="L98" s="32"/>
      <c r="M98" s="283"/>
      <c r="N98" s="32"/>
      <c r="O98" s="44">
        <v>46</v>
      </c>
      <c r="P98" s="32">
        <v>0.33476793506080482</v>
      </c>
      <c r="Q98">
        <f t="shared" si="8"/>
        <v>191</v>
      </c>
      <c r="R98" t="str">
        <f>LOOKUP(P98,'Info Sheet'!$L$2:$L$3,'Info Sheet'!$J$2:$J$3)</f>
        <v>Rainy, p</v>
      </c>
      <c r="S98">
        <f>IF(R98='Info Sheet'!$J$3,'Info Sheet'!$M$3,'Info Sheet'!$M$2)</f>
        <v>0.7</v>
      </c>
      <c r="T98">
        <f>ROUNDDOWN(IF((Q98*S98)&gt;'Info Sheet'!$B$21,'Info Sheet'!$B$21,(Q98*S98)),0)</f>
        <v>133</v>
      </c>
      <c r="U98">
        <f t="shared" si="9"/>
        <v>3039.05</v>
      </c>
      <c r="V98">
        <f t="shared" si="10"/>
        <v>1599.0500000000002</v>
      </c>
      <c r="AB98" s="44">
        <v>46</v>
      </c>
      <c r="AC98" s="61">
        <v>0.63088116999999999</v>
      </c>
      <c r="AD98">
        <f t="shared" si="11"/>
        <v>209</v>
      </c>
      <c r="AE98" t="str">
        <f>LOOKUP(AC98,'Info Sheet'!$L$2:$L$3,'Info Sheet'!$J$2:$J$3)</f>
        <v>Non-Rainy</v>
      </c>
      <c r="AF98">
        <f>IF(AE98='Info Sheet'!$J$3,'Info Sheet'!$M$3,'Info Sheet'!$M$2)</f>
        <v>1</v>
      </c>
      <c r="AG98">
        <f>ROUNDDOWN(IF((AD98*AF98)&gt;'Info Sheet'!$B$21,'Info Sheet'!$B$21,(AD98*AF98)),0)</f>
        <v>188</v>
      </c>
      <c r="AH98">
        <f t="shared" si="12"/>
        <v>4295.8</v>
      </c>
      <c r="AI98">
        <f t="shared" si="13"/>
        <v>2855.8</v>
      </c>
    </row>
    <row r="99" spans="2:35">
      <c r="B99" s="44">
        <v>47</v>
      </c>
      <c r="C99" s="32">
        <v>0.39838881589455977</v>
      </c>
      <c r="D99" s="32">
        <f t="shared" si="14"/>
        <v>210</v>
      </c>
      <c r="E99" t="str">
        <f>LOOKUP(C99,'Info Sheet'!$L$2:$L$3,'Info Sheet'!$J$2:$J$3)</f>
        <v>Rainy, p</v>
      </c>
      <c r="F99">
        <f>IF(E99='Info Sheet'!$J$3,'Info Sheet'!$M$3,'Info Sheet'!$M$2)</f>
        <v>0.7</v>
      </c>
      <c r="G99">
        <f>ROUNDDOWN(IF((D99*F99)&gt;'Info Sheet'!$B$21,'Info Sheet'!$B$21,(D99*F99)),0)</f>
        <v>147</v>
      </c>
      <c r="H99">
        <f t="shared" si="6"/>
        <v>3358.9500000000003</v>
      </c>
      <c r="I99">
        <f t="shared" si="7"/>
        <v>1918.9500000000003</v>
      </c>
      <c r="J99" s="44"/>
      <c r="K99" s="32"/>
      <c r="L99" s="32"/>
      <c r="M99" s="283"/>
      <c r="N99" s="32"/>
      <c r="O99" s="44">
        <v>47</v>
      </c>
      <c r="P99" s="32">
        <v>0.98298826940766637</v>
      </c>
      <c r="Q99">
        <f t="shared" si="8"/>
        <v>239</v>
      </c>
      <c r="R99" t="str">
        <f>LOOKUP(P99,'Info Sheet'!$L$2:$L$3,'Info Sheet'!$J$2:$J$3)</f>
        <v>Non-Rainy</v>
      </c>
      <c r="S99">
        <f>IF(R99='Info Sheet'!$J$3,'Info Sheet'!$M$3,'Info Sheet'!$M$2)</f>
        <v>1</v>
      </c>
      <c r="T99">
        <f>ROUNDDOWN(IF((Q99*S99)&gt;'Info Sheet'!$B$21,'Info Sheet'!$B$21,(Q99*S99)),0)</f>
        <v>188</v>
      </c>
      <c r="U99">
        <f t="shared" si="9"/>
        <v>4295.8</v>
      </c>
      <c r="V99">
        <f t="shared" si="10"/>
        <v>2855.8</v>
      </c>
      <c r="AB99" s="44">
        <v>47</v>
      </c>
      <c r="AC99" s="61">
        <v>0.78257357999999999</v>
      </c>
      <c r="AD99">
        <f t="shared" si="11"/>
        <v>217</v>
      </c>
      <c r="AE99" t="str">
        <f>LOOKUP(AC99,'Info Sheet'!$L$2:$L$3,'Info Sheet'!$J$2:$J$3)</f>
        <v>Non-Rainy</v>
      </c>
      <c r="AF99">
        <f>IF(AE99='Info Sheet'!$J$3,'Info Sheet'!$M$3,'Info Sheet'!$M$2)</f>
        <v>1</v>
      </c>
      <c r="AG99">
        <f>ROUNDDOWN(IF((AD99*AF99)&gt;'Info Sheet'!$B$21,'Info Sheet'!$B$21,(AD99*AF99)),0)</f>
        <v>188</v>
      </c>
      <c r="AH99">
        <f t="shared" si="12"/>
        <v>4295.8</v>
      </c>
      <c r="AI99">
        <f t="shared" si="13"/>
        <v>2855.8</v>
      </c>
    </row>
    <row r="100" spans="2:35">
      <c r="B100" s="44">
        <v>48</v>
      </c>
      <c r="C100" s="32">
        <v>7.2074343093583071E-2</v>
      </c>
      <c r="D100" s="32">
        <f t="shared" si="14"/>
        <v>186</v>
      </c>
      <c r="E100" t="str">
        <f>LOOKUP(C100,'Info Sheet'!$L$2:$L$3,'Info Sheet'!$J$2:$J$3)</f>
        <v>Rainy, p</v>
      </c>
      <c r="F100">
        <f>IF(E100='Info Sheet'!$J$3,'Info Sheet'!$M$3,'Info Sheet'!$M$2)</f>
        <v>0.7</v>
      </c>
      <c r="G100">
        <f>ROUNDDOWN(IF((D100*F100)&gt;'Info Sheet'!$B$21,'Info Sheet'!$B$21,(D100*F100)),0)</f>
        <v>130</v>
      </c>
      <c r="H100">
        <f t="shared" si="6"/>
        <v>2970.5</v>
      </c>
      <c r="I100">
        <f t="shared" si="7"/>
        <v>1530.5</v>
      </c>
      <c r="J100" s="44"/>
      <c r="K100" s="32"/>
      <c r="L100" s="32"/>
      <c r="M100" s="283"/>
      <c r="N100" s="32"/>
      <c r="O100" s="44">
        <v>48</v>
      </c>
      <c r="P100" s="32">
        <v>0.99944486609793881</v>
      </c>
      <c r="Q100">
        <f t="shared" si="8"/>
        <v>261</v>
      </c>
      <c r="R100" t="str">
        <f>LOOKUP(P100,'Info Sheet'!$L$2:$L$3,'Info Sheet'!$J$2:$J$3)</f>
        <v>Non-Rainy</v>
      </c>
      <c r="S100">
        <f>IF(R100='Info Sheet'!$J$3,'Info Sheet'!$M$3,'Info Sheet'!$M$2)</f>
        <v>1</v>
      </c>
      <c r="T100">
        <f>ROUNDDOWN(IF((Q100*S100)&gt;'Info Sheet'!$B$21,'Info Sheet'!$B$21,(Q100*S100)),0)</f>
        <v>188</v>
      </c>
      <c r="U100">
        <f t="shared" si="9"/>
        <v>4295.8</v>
      </c>
      <c r="V100">
        <f t="shared" si="10"/>
        <v>2855.8</v>
      </c>
      <c r="AB100" s="44">
        <v>48</v>
      </c>
      <c r="AC100" s="61">
        <v>0.16463528999999999</v>
      </c>
      <c r="AD100">
        <f t="shared" si="11"/>
        <v>184</v>
      </c>
      <c r="AE100" t="str">
        <f>LOOKUP(AC100,'Info Sheet'!$L$2:$L$3,'Info Sheet'!$J$2:$J$3)</f>
        <v>Rainy, p</v>
      </c>
      <c r="AF100">
        <f>IF(AE100='Info Sheet'!$J$3,'Info Sheet'!$M$3,'Info Sheet'!$M$2)</f>
        <v>0.7</v>
      </c>
      <c r="AG100">
        <f>ROUNDDOWN(IF((AD100*AF100)&gt;'Info Sheet'!$B$21,'Info Sheet'!$B$21,(AD100*AF100)),0)</f>
        <v>128</v>
      </c>
      <c r="AH100">
        <f t="shared" si="12"/>
        <v>2924.8</v>
      </c>
      <c r="AI100">
        <f t="shared" si="13"/>
        <v>1484.8000000000002</v>
      </c>
    </row>
    <row r="101" spans="2:35">
      <c r="B101" s="44">
        <v>49</v>
      </c>
      <c r="C101" s="32">
        <v>5.184441222192504E-2</v>
      </c>
      <c r="D101" s="32">
        <f t="shared" si="14"/>
        <v>183</v>
      </c>
      <c r="E101" t="str">
        <f>LOOKUP(C101,'Info Sheet'!$L$2:$L$3,'Info Sheet'!$J$2:$J$3)</f>
        <v>Rainy, p</v>
      </c>
      <c r="F101">
        <f>IF(E101='Info Sheet'!$J$3,'Info Sheet'!$M$3,'Info Sheet'!$M$2)</f>
        <v>0.7</v>
      </c>
      <c r="G101">
        <f>ROUNDDOWN(IF((D101*F101)&gt;'Info Sheet'!$B$21,'Info Sheet'!$B$21,(D101*F101)),0)</f>
        <v>128</v>
      </c>
      <c r="H101">
        <f t="shared" si="6"/>
        <v>2924.8</v>
      </c>
      <c r="I101">
        <f t="shared" si="7"/>
        <v>1484.8000000000002</v>
      </c>
      <c r="J101" s="44"/>
      <c r="K101" s="32"/>
      <c r="L101" s="32"/>
      <c r="M101" s="283"/>
      <c r="N101" s="32"/>
      <c r="O101" s="44">
        <v>49</v>
      </c>
      <c r="P101" s="32">
        <v>0.34742183057901455</v>
      </c>
      <c r="Q101">
        <f t="shared" si="8"/>
        <v>192</v>
      </c>
      <c r="R101" t="str">
        <f>LOOKUP(P101,'Info Sheet'!$L$2:$L$3,'Info Sheet'!$J$2:$J$3)</f>
        <v>Rainy, p</v>
      </c>
      <c r="S101">
        <f>IF(R101='Info Sheet'!$J$3,'Info Sheet'!$M$3,'Info Sheet'!$M$2)</f>
        <v>0.7</v>
      </c>
      <c r="T101">
        <f>ROUNDDOWN(IF((Q101*S101)&gt;'Info Sheet'!$B$21,'Info Sheet'!$B$21,(Q101*S101)),0)</f>
        <v>134</v>
      </c>
      <c r="U101">
        <f t="shared" si="9"/>
        <v>3061.9</v>
      </c>
      <c r="V101">
        <f t="shared" si="10"/>
        <v>1621.9</v>
      </c>
      <c r="AB101" s="44">
        <v>49</v>
      </c>
      <c r="AC101" s="61">
        <v>0.50499801</v>
      </c>
      <c r="AD101">
        <f t="shared" si="11"/>
        <v>203</v>
      </c>
      <c r="AE101" t="str">
        <f>LOOKUP(AC101,'Info Sheet'!$L$2:$L$3,'Info Sheet'!$J$2:$J$3)</f>
        <v>Non-Rainy</v>
      </c>
      <c r="AF101">
        <f>IF(AE101='Info Sheet'!$J$3,'Info Sheet'!$M$3,'Info Sheet'!$M$2)</f>
        <v>1</v>
      </c>
      <c r="AG101">
        <f>ROUNDDOWN(IF((AD101*AF101)&gt;'Info Sheet'!$B$21,'Info Sheet'!$B$21,(AD101*AF101)),0)</f>
        <v>188</v>
      </c>
      <c r="AH101">
        <f t="shared" si="12"/>
        <v>4295.8</v>
      </c>
      <c r="AI101">
        <f t="shared" si="13"/>
        <v>2855.8</v>
      </c>
    </row>
    <row r="102" spans="2:35">
      <c r="B102" s="44">
        <v>50</v>
      </c>
      <c r="C102" s="32">
        <v>0.72926526615410747</v>
      </c>
      <c r="D102" s="32">
        <f t="shared" si="14"/>
        <v>227</v>
      </c>
      <c r="E102" t="str">
        <f>LOOKUP(C102,'Info Sheet'!$L$2:$L$3,'Info Sheet'!$J$2:$J$3)</f>
        <v>Non-Rainy</v>
      </c>
      <c r="F102">
        <f>IF(E102='Info Sheet'!$J$3,'Info Sheet'!$M$3,'Info Sheet'!$M$2)</f>
        <v>1</v>
      </c>
      <c r="G102">
        <f>ROUNDDOWN(IF((D102*F102)&gt;'Info Sheet'!$B$21,'Info Sheet'!$B$21,(D102*F102)),0)</f>
        <v>188</v>
      </c>
      <c r="H102">
        <f t="shared" si="6"/>
        <v>4295.8</v>
      </c>
      <c r="I102">
        <f t="shared" si="7"/>
        <v>2855.8</v>
      </c>
      <c r="J102" s="44"/>
      <c r="K102" s="32"/>
      <c r="L102" s="32"/>
      <c r="M102" s="283"/>
      <c r="N102" s="32"/>
      <c r="O102" s="44">
        <v>50</v>
      </c>
      <c r="P102" s="32">
        <v>3.057368802213456E-2</v>
      </c>
      <c r="Q102">
        <f t="shared" si="8"/>
        <v>164</v>
      </c>
      <c r="R102" t="str">
        <f>LOOKUP(P102,'Info Sheet'!$L$2:$L$3,'Info Sheet'!$J$2:$J$3)</f>
        <v>Rainy, p</v>
      </c>
      <c r="S102">
        <f>IF(R102='Info Sheet'!$J$3,'Info Sheet'!$M$3,'Info Sheet'!$M$2)</f>
        <v>0.7</v>
      </c>
      <c r="T102">
        <f>ROUNDDOWN(IF((Q102*S102)&gt;'Info Sheet'!$B$21,'Info Sheet'!$B$21,(Q102*S102)),0)</f>
        <v>114</v>
      </c>
      <c r="U102">
        <f t="shared" si="9"/>
        <v>2604.9</v>
      </c>
      <c r="V102">
        <f t="shared" si="10"/>
        <v>1164.9000000000001</v>
      </c>
      <c r="AB102" s="44">
        <v>50</v>
      </c>
      <c r="AC102" s="61">
        <v>0.43227199999999999</v>
      </c>
      <c r="AD102">
        <f t="shared" si="11"/>
        <v>199</v>
      </c>
      <c r="AE102" t="str">
        <f>LOOKUP(AC102,'Info Sheet'!$L$2:$L$3,'Info Sheet'!$J$2:$J$3)</f>
        <v>Non-Rainy</v>
      </c>
      <c r="AF102">
        <f>IF(AE102='Info Sheet'!$J$3,'Info Sheet'!$M$3,'Info Sheet'!$M$2)</f>
        <v>1</v>
      </c>
      <c r="AG102">
        <f>ROUNDDOWN(IF((AD102*AF102)&gt;'Info Sheet'!$B$21,'Info Sheet'!$B$21,(AD102*AF102)),0)</f>
        <v>188</v>
      </c>
      <c r="AH102">
        <f t="shared" si="12"/>
        <v>4295.8</v>
      </c>
      <c r="AI102">
        <f t="shared" si="13"/>
        <v>2855.8</v>
      </c>
    </row>
    <row r="103" spans="2:35">
      <c r="B103" s="44">
        <v>51</v>
      </c>
      <c r="C103" s="32">
        <v>0.46330959206876299</v>
      </c>
      <c r="D103" s="32">
        <f t="shared" si="14"/>
        <v>213</v>
      </c>
      <c r="E103" t="str">
        <f>LOOKUP(C103,'Info Sheet'!$L$2:$L$3,'Info Sheet'!$J$2:$J$3)</f>
        <v>Non-Rainy</v>
      </c>
      <c r="F103">
        <f>IF(E103='Info Sheet'!$J$3,'Info Sheet'!$M$3,'Info Sheet'!$M$2)</f>
        <v>1</v>
      </c>
      <c r="G103">
        <f>ROUNDDOWN(IF((D103*F103)&gt;'Info Sheet'!$B$21,'Info Sheet'!$B$21,(D103*F103)),0)</f>
        <v>188</v>
      </c>
      <c r="H103">
        <f t="shared" si="6"/>
        <v>4295.8</v>
      </c>
      <c r="I103">
        <f t="shared" si="7"/>
        <v>2855.8</v>
      </c>
      <c r="J103" s="44"/>
      <c r="K103" s="32"/>
      <c r="L103" s="32"/>
      <c r="M103" s="283"/>
      <c r="N103" s="32"/>
      <c r="O103" s="44">
        <v>51</v>
      </c>
      <c r="P103" s="32">
        <v>0.93537036542436269</v>
      </c>
      <c r="Q103">
        <f t="shared" si="8"/>
        <v>228</v>
      </c>
      <c r="R103" t="str">
        <f>LOOKUP(P103,'Info Sheet'!$L$2:$L$3,'Info Sheet'!$J$2:$J$3)</f>
        <v>Non-Rainy</v>
      </c>
      <c r="S103">
        <f>IF(R103='Info Sheet'!$J$3,'Info Sheet'!$M$3,'Info Sheet'!$M$2)</f>
        <v>1</v>
      </c>
      <c r="T103">
        <f>ROUNDDOWN(IF((Q103*S103)&gt;'Info Sheet'!$B$21,'Info Sheet'!$B$21,(Q103*S103)),0)</f>
        <v>188</v>
      </c>
      <c r="U103">
        <f t="shared" si="9"/>
        <v>4295.8</v>
      </c>
      <c r="V103">
        <f t="shared" si="10"/>
        <v>2855.8</v>
      </c>
      <c r="AB103" s="44">
        <v>51</v>
      </c>
      <c r="AC103" s="61">
        <v>0.96069503000000001</v>
      </c>
      <c r="AD103">
        <f t="shared" si="11"/>
        <v>236</v>
      </c>
      <c r="AE103" t="str">
        <f>LOOKUP(AC103,'Info Sheet'!$L$2:$L$3,'Info Sheet'!$J$2:$J$3)</f>
        <v>Non-Rainy</v>
      </c>
      <c r="AF103">
        <f>IF(AE103='Info Sheet'!$J$3,'Info Sheet'!$M$3,'Info Sheet'!$M$2)</f>
        <v>1</v>
      </c>
      <c r="AG103">
        <f>ROUNDDOWN(IF((AD103*AF103)&gt;'Info Sheet'!$B$21,'Info Sheet'!$B$21,(AD103*AF103)),0)</f>
        <v>188</v>
      </c>
      <c r="AH103">
        <f t="shared" si="12"/>
        <v>4295.8</v>
      </c>
      <c r="AI103">
        <f t="shared" si="13"/>
        <v>2855.8</v>
      </c>
    </row>
    <row r="104" spans="2:35">
      <c r="B104" s="44">
        <v>52</v>
      </c>
      <c r="C104" s="32">
        <v>0.47244476043068007</v>
      </c>
      <c r="D104" s="32">
        <f t="shared" si="14"/>
        <v>213</v>
      </c>
      <c r="E104" t="str">
        <f>LOOKUP(C104,'Info Sheet'!$L$2:$L$3,'Info Sheet'!$J$2:$J$3)</f>
        <v>Non-Rainy</v>
      </c>
      <c r="F104">
        <f>IF(E104='Info Sheet'!$J$3,'Info Sheet'!$M$3,'Info Sheet'!$M$2)</f>
        <v>1</v>
      </c>
      <c r="G104">
        <f>ROUNDDOWN(IF((D104*F104)&gt;'Info Sheet'!$B$21,'Info Sheet'!$B$21,(D104*F104)),0)</f>
        <v>188</v>
      </c>
      <c r="H104">
        <f t="shared" si="6"/>
        <v>4295.8</v>
      </c>
      <c r="I104">
        <f t="shared" si="7"/>
        <v>2855.8</v>
      </c>
      <c r="J104" s="44"/>
      <c r="K104" s="32"/>
      <c r="L104" s="32"/>
      <c r="M104" s="283"/>
      <c r="N104" s="32"/>
      <c r="O104" s="44">
        <v>52</v>
      </c>
      <c r="P104" s="32">
        <v>0.2386015246300679</v>
      </c>
      <c r="Q104">
        <f t="shared" si="8"/>
        <v>186</v>
      </c>
      <c r="R104" t="str">
        <f>LOOKUP(P104,'Info Sheet'!$L$2:$L$3,'Info Sheet'!$J$2:$J$3)</f>
        <v>Rainy, p</v>
      </c>
      <c r="S104">
        <f>IF(R104='Info Sheet'!$J$3,'Info Sheet'!$M$3,'Info Sheet'!$M$2)</f>
        <v>0.7</v>
      </c>
      <c r="T104">
        <f>ROUNDDOWN(IF((Q104*S104)&gt;'Info Sheet'!$B$21,'Info Sheet'!$B$21,(Q104*S104)),0)</f>
        <v>130</v>
      </c>
      <c r="U104">
        <f t="shared" si="9"/>
        <v>2970.5</v>
      </c>
      <c r="V104">
        <f t="shared" si="10"/>
        <v>1530.5</v>
      </c>
      <c r="AB104" s="44">
        <v>52</v>
      </c>
      <c r="AC104" s="61">
        <v>0.59807224000000003</v>
      </c>
      <c r="AD104">
        <f t="shared" si="11"/>
        <v>207</v>
      </c>
      <c r="AE104" t="str">
        <f>LOOKUP(AC104,'Info Sheet'!$L$2:$L$3,'Info Sheet'!$J$2:$J$3)</f>
        <v>Non-Rainy</v>
      </c>
      <c r="AF104">
        <f>IF(AE104='Info Sheet'!$J$3,'Info Sheet'!$M$3,'Info Sheet'!$M$2)</f>
        <v>1</v>
      </c>
      <c r="AG104">
        <f>ROUNDDOWN(IF((AD104*AF104)&gt;'Info Sheet'!$B$21,'Info Sheet'!$B$21,(AD104*AF104)),0)</f>
        <v>188</v>
      </c>
      <c r="AH104">
        <f t="shared" si="12"/>
        <v>4295.8</v>
      </c>
      <c r="AI104">
        <f t="shared" si="13"/>
        <v>2855.8</v>
      </c>
    </row>
    <row r="105" spans="2:35">
      <c r="B105" s="44">
        <v>53</v>
      </c>
      <c r="C105" s="32">
        <v>0.56540130885270312</v>
      </c>
      <c r="D105" s="32">
        <f t="shared" si="14"/>
        <v>218</v>
      </c>
      <c r="E105" t="str">
        <f>LOOKUP(C105,'Info Sheet'!$L$2:$L$3,'Info Sheet'!$J$2:$J$3)</f>
        <v>Non-Rainy</v>
      </c>
      <c r="F105">
        <f>IF(E105='Info Sheet'!$J$3,'Info Sheet'!$M$3,'Info Sheet'!$M$2)</f>
        <v>1</v>
      </c>
      <c r="G105">
        <f>ROUNDDOWN(IF((D105*F105)&gt;'Info Sheet'!$B$21,'Info Sheet'!$B$21,(D105*F105)),0)</f>
        <v>188</v>
      </c>
      <c r="H105">
        <f t="shared" si="6"/>
        <v>4295.8</v>
      </c>
      <c r="I105">
        <f t="shared" si="7"/>
        <v>2855.8</v>
      </c>
      <c r="J105" s="44"/>
      <c r="K105" s="32"/>
      <c r="L105" s="32"/>
      <c r="M105" s="283"/>
      <c r="N105" s="32"/>
      <c r="O105" s="44">
        <v>53</v>
      </c>
      <c r="P105" s="32">
        <v>0.7334595281209999</v>
      </c>
      <c r="Q105">
        <f t="shared" si="8"/>
        <v>211</v>
      </c>
      <c r="R105" t="str">
        <f>LOOKUP(P105,'Info Sheet'!$L$2:$L$3,'Info Sheet'!$J$2:$J$3)</f>
        <v>Non-Rainy</v>
      </c>
      <c r="S105">
        <f>IF(R105='Info Sheet'!$J$3,'Info Sheet'!$M$3,'Info Sheet'!$M$2)</f>
        <v>1</v>
      </c>
      <c r="T105">
        <f>ROUNDDOWN(IF((Q105*S105)&gt;'Info Sheet'!$B$21,'Info Sheet'!$B$21,(Q105*S105)),0)</f>
        <v>188</v>
      </c>
      <c r="U105">
        <f t="shared" si="9"/>
        <v>4295.8</v>
      </c>
      <c r="V105">
        <f t="shared" si="10"/>
        <v>2855.8</v>
      </c>
      <c r="AB105" s="44">
        <v>53</v>
      </c>
      <c r="AC105" s="61">
        <v>0.96331109000000004</v>
      </c>
      <c r="AD105">
        <f t="shared" si="11"/>
        <v>236</v>
      </c>
      <c r="AE105" t="str">
        <f>LOOKUP(AC105,'Info Sheet'!$L$2:$L$3,'Info Sheet'!$J$2:$J$3)</f>
        <v>Non-Rainy</v>
      </c>
      <c r="AF105">
        <f>IF(AE105='Info Sheet'!$J$3,'Info Sheet'!$M$3,'Info Sheet'!$M$2)</f>
        <v>1</v>
      </c>
      <c r="AG105">
        <f>ROUNDDOWN(IF((AD105*AF105)&gt;'Info Sheet'!$B$21,'Info Sheet'!$B$21,(AD105*AF105)),0)</f>
        <v>188</v>
      </c>
      <c r="AH105">
        <f t="shared" si="12"/>
        <v>4295.8</v>
      </c>
      <c r="AI105">
        <f t="shared" si="13"/>
        <v>2855.8</v>
      </c>
    </row>
    <row r="106" spans="2:35">
      <c r="B106" s="44">
        <v>54</v>
      </c>
      <c r="C106" s="32">
        <v>0.71257489771191562</v>
      </c>
      <c r="D106" s="32">
        <f t="shared" si="14"/>
        <v>226</v>
      </c>
      <c r="E106" t="str">
        <f>LOOKUP(C106,'Info Sheet'!$L$2:$L$3,'Info Sheet'!$J$2:$J$3)</f>
        <v>Non-Rainy</v>
      </c>
      <c r="F106">
        <f>IF(E106='Info Sheet'!$J$3,'Info Sheet'!$M$3,'Info Sheet'!$M$2)</f>
        <v>1</v>
      </c>
      <c r="G106">
        <f>ROUNDDOWN(IF((D106*F106)&gt;'Info Sheet'!$B$21,'Info Sheet'!$B$21,(D106*F106)),0)</f>
        <v>188</v>
      </c>
      <c r="H106">
        <f t="shared" si="6"/>
        <v>4295.8</v>
      </c>
      <c r="I106">
        <f t="shared" si="7"/>
        <v>2855.8</v>
      </c>
      <c r="J106" s="44"/>
      <c r="K106" s="32"/>
      <c r="L106" s="32"/>
      <c r="M106" s="283"/>
      <c r="N106" s="32"/>
      <c r="O106" s="44">
        <v>54</v>
      </c>
      <c r="P106" s="32">
        <v>0.27120926844664706</v>
      </c>
      <c r="Q106">
        <f t="shared" si="8"/>
        <v>188</v>
      </c>
      <c r="R106" t="str">
        <f>LOOKUP(P106,'Info Sheet'!$L$2:$L$3,'Info Sheet'!$J$2:$J$3)</f>
        <v>Rainy, p</v>
      </c>
      <c r="S106">
        <f>IF(R106='Info Sheet'!$J$3,'Info Sheet'!$M$3,'Info Sheet'!$M$2)</f>
        <v>0.7</v>
      </c>
      <c r="T106">
        <f>ROUNDDOWN(IF((Q106*S106)&gt;'Info Sheet'!$B$21,'Info Sheet'!$B$21,(Q106*S106)),0)</f>
        <v>131</v>
      </c>
      <c r="U106">
        <f t="shared" si="9"/>
        <v>2993.3500000000004</v>
      </c>
      <c r="V106">
        <f t="shared" si="10"/>
        <v>1553.3500000000004</v>
      </c>
      <c r="AB106" s="44">
        <v>54</v>
      </c>
      <c r="AC106" s="61">
        <v>0.27594964</v>
      </c>
      <c r="AD106">
        <f t="shared" si="11"/>
        <v>191</v>
      </c>
      <c r="AE106" t="str">
        <f>LOOKUP(AC106,'Info Sheet'!$L$2:$L$3,'Info Sheet'!$J$2:$J$3)</f>
        <v>Rainy, p</v>
      </c>
      <c r="AF106">
        <f>IF(AE106='Info Sheet'!$J$3,'Info Sheet'!$M$3,'Info Sheet'!$M$2)</f>
        <v>0.7</v>
      </c>
      <c r="AG106">
        <f>ROUNDDOWN(IF((AD106*AF106)&gt;'Info Sheet'!$B$21,'Info Sheet'!$B$21,(AD106*AF106)),0)</f>
        <v>133</v>
      </c>
      <c r="AH106">
        <f t="shared" si="12"/>
        <v>3039.05</v>
      </c>
      <c r="AI106">
        <f t="shared" si="13"/>
        <v>1599.0500000000002</v>
      </c>
    </row>
    <row r="107" spans="2:35">
      <c r="B107" s="44">
        <v>55</v>
      </c>
      <c r="C107" s="32">
        <v>0.76827663302088878</v>
      </c>
      <c r="D107" s="32">
        <f t="shared" si="14"/>
        <v>229</v>
      </c>
      <c r="E107" t="str">
        <f>LOOKUP(C107,'Info Sheet'!$L$2:$L$3,'Info Sheet'!$J$2:$J$3)</f>
        <v>Non-Rainy</v>
      </c>
      <c r="F107">
        <f>IF(E107='Info Sheet'!$J$3,'Info Sheet'!$M$3,'Info Sheet'!$M$2)</f>
        <v>1</v>
      </c>
      <c r="G107">
        <f>ROUNDDOWN(IF((D107*F107)&gt;'Info Sheet'!$B$21,'Info Sheet'!$B$21,(D107*F107)),0)</f>
        <v>188</v>
      </c>
      <c r="H107">
        <f t="shared" si="6"/>
        <v>4295.8</v>
      </c>
      <c r="I107">
        <f t="shared" si="7"/>
        <v>2855.8</v>
      </c>
      <c r="J107" s="44"/>
      <c r="K107" s="32"/>
      <c r="L107" s="32"/>
      <c r="M107" s="283"/>
      <c r="N107" s="32"/>
      <c r="O107" s="44">
        <v>55</v>
      </c>
      <c r="P107" s="32">
        <v>0.14430363505746502</v>
      </c>
      <c r="Q107">
        <f t="shared" si="8"/>
        <v>180</v>
      </c>
      <c r="R107" t="str">
        <f>LOOKUP(P107,'Info Sheet'!$L$2:$L$3,'Info Sheet'!$J$2:$J$3)</f>
        <v>Rainy, p</v>
      </c>
      <c r="S107">
        <f>IF(R107='Info Sheet'!$J$3,'Info Sheet'!$M$3,'Info Sheet'!$M$2)</f>
        <v>0.7</v>
      </c>
      <c r="T107">
        <f>ROUNDDOWN(IF((Q107*S107)&gt;'Info Sheet'!$B$21,'Info Sheet'!$B$21,(Q107*S107)),0)</f>
        <v>126</v>
      </c>
      <c r="U107">
        <f t="shared" si="9"/>
        <v>2879.1000000000004</v>
      </c>
      <c r="V107">
        <f t="shared" si="10"/>
        <v>1439.1000000000004</v>
      </c>
      <c r="AB107" s="44">
        <v>55</v>
      </c>
      <c r="AC107" s="61">
        <v>0.10466278</v>
      </c>
      <c r="AD107">
        <f t="shared" si="11"/>
        <v>179</v>
      </c>
      <c r="AE107" t="str">
        <f>LOOKUP(AC107,'Info Sheet'!$L$2:$L$3,'Info Sheet'!$J$2:$J$3)</f>
        <v>Rainy, p</v>
      </c>
      <c r="AF107">
        <f>IF(AE107='Info Sheet'!$J$3,'Info Sheet'!$M$3,'Info Sheet'!$M$2)</f>
        <v>0.7</v>
      </c>
      <c r="AG107">
        <f>ROUNDDOWN(IF((AD107*AF107)&gt;'Info Sheet'!$B$21,'Info Sheet'!$B$21,(AD107*AF107)),0)</f>
        <v>125</v>
      </c>
      <c r="AH107">
        <f t="shared" si="12"/>
        <v>2856.25</v>
      </c>
      <c r="AI107">
        <f t="shared" si="13"/>
        <v>1416.25</v>
      </c>
    </row>
    <row r="108" spans="2:35">
      <c r="B108" s="44">
        <v>56</v>
      </c>
      <c r="C108" s="32">
        <v>0.72124083846973508</v>
      </c>
      <c r="D108" s="32">
        <f t="shared" si="14"/>
        <v>226</v>
      </c>
      <c r="E108" t="str">
        <f>LOOKUP(C108,'Info Sheet'!$L$2:$L$3,'Info Sheet'!$J$2:$J$3)</f>
        <v>Non-Rainy</v>
      </c>
      <c r="F108">
        <f>IF(E108='Info Sheet'!$J$3,'Info Sheet'!$M$3,'Info Sheet'!$M$2)</f>
        <v>1</v>
      </c>
      <c r="G108">
        <f>ROUNDDOWN(IF((D108*F108)&gt;'Info Sheet'!$B$21,'Info Sheet'!$B$21,(D108*F108)),0)</f>
        <v>188</v>
      </c>
      <c r="H108">
        <f t="shared" si="6"/>
        <v>4295.8</v>
      </c>
      <c r="I108">
        <f t="shared" si="7"/>
        <v>2855.8</v>
      </c>
      <c r="J108" s="44"/>
      <c r="K108" s="32"/>
      <c r="L108" s="32"/>
      <c r="M108" s="283"/>
      <c r="N108" s="32"/>
      <c r="O108" s="44">
        <v>56</v>
      </c>
      <c r="P108" s="32">
        <v>0.79204601883305836</v>
      </c>
      <c r="Q108">
        <f t="shared" si="8"/>
        <v>215</v>
      </c>
      <c r="R108" t="str">
        <f>LOOKUP(P108,'Info Sheet'!$L$2:$L$3,'Info Sheet'!$J$2:$J$3)</f>
        <v>Non-Rainy</v>
      </c>
      <c r="S108">
        <f>IF(R108='Info Sheet'!$J$3,'Info Sheet'!$M$3,'Info Sheet'!$M$2)</f>
        <v>1</v>
      </c>
      <c r="T108">
        <f>ROUNDDOWN(IF((Q108*S108)&gt;'Info Sheet'!$B$21,'Info Sheet'!$B$21,(Q108*S108)),0)</f>
        <v>188</v>
      </c>
      <c r="U108">
        <f t="shared" si="9"/>
        <v>4295.8</v>
      </c>
      <c r="V108">
        <f t="shared" si="10"/>
        <v>2855.8</v>
      </c>
      <c r="AB108" s="44">
        <v>56</v>
      </c>
      <c r="AC108" s="61">
        <v>0.25459826000000002</v>
      </c>
      <c r="AD108">
        <f t="shared" si="11"/>
        <v>190</v>
      </c>
      <c r="AE108" t="str">
        <f>LOOKUP(AC108,'Info Sheet'!$L$2:$L$3,'Info Sheet'!$J$2:$J$3)</f>
        <v>Rainy, p</v>
      </c>
      <c r="AF108">
        <f>IF(AE108='Info Sheet'!$J$3,'Info Sheet'!$M$3,'Info Sheet'!$M$2)</f>
        <v>0.7</v>
      </c>
      <c r="AG108">
        <f>ROUNDDOWN(IF((AD108*AF108)&gt;'Info Sheet'!$B$21,'Info Sheet'!$B$21,(AD108*AF108)),0)</f>
        <v>133</v>
      </c>
      <c r="AH108">
        <f t="shared" si="12"/>
        <v>3039.05</v>
      </c>
      <c r="AI108">
        <f t="shared" si="13"/>
        <v>1599.0500000000002</v>
      </c>
    </row>
    <row r="109" spans="2:35">
      <c r="B109" s="44">
        <v>57</v>
      </c>
      <c r="C109" s="32">
        <v>0.5292150201212138</v>
      </c>
      <c r="D109" s="32">
        <f t="shared" si="14"/>
        <v>216</v>
      </c>
      <c r="E109" t="str">
        <f>LOOKUP(C109,'Info Sheet'!$L$2:$L$3,'Info Sheet'!$J$2:$J$3)</f>
        <v>Non-Rainy</v>
      </c>
      <c r="F109">
        <f>IF(E109='Info Sheet'!$J$3,'Info Sheet'!$M$3,'Info Sheet'!$M$2)</f>
        <v>1</v>
      </c>
      <c r="G109">
        <f>ROUNDDOWN(IF((D109*F109)&gt;'Info Sheet'!$B$21,'Info Sheet'!$B$21,(D109*F109)),0)</f>
        <v>188</v>
      </c>
      <c r="H109">
        <f t="shared" si="6"/>
        <v>4295.8</v>
      </c>
      <c r="I109">
        <f t="shared" si="7"/>
        <v>2855.8</v>
      </c>
      <c r="J109" s="44"/>
      <c r="K109" s="32"/>
      <c r="L109" s="32"/>
      <c r="M109" s="283"/>
      <c r="N109" s="32"/>
      <c r="O109" s="44">
        <v>57</v>
      </c>
      <c r="P109" s="32">
        <v>0.81057245869555716</v>
      </c>
      <c r="Q109">
        <f t="shared" si="8"/>
        <v>216</v>
      </c>
      <c r="R109" t="str">
        <f>LOOKUP(P109,'Info Sheet'!$L$2:$L$3,'Info Sheet'!$J$2:$J$3)</f>
        <v>Non-Rainy</v>
      </c>
      <c r="S109">
        <f>IF(R109='Info Sheet'!$J$3,'Info Sheet'!$M$3,'Info Sheet'!$M$2)</f>
        <v>1</v>
      </c>
      <c r="T109">
        <f>ROUNDDOWN(IF((Q109*S109)&gt;'Info Sheet'!$B$21,'Info Sheet'!$B$21,(Q109*S109)),0)</f>
        <v>188</v>
      </c>
      <c r="U109">
        <f t="shared" si="9"/>
        <v>4295.8</v>
      </c>
      <c r="V109">
        <f t="shared" si="10"/>
        <v>2855.8</v>
      </c>
      <c r="AB109" s="44">
        <v>57</v>
      </c>
      <c r="AC109" s="61">
        <v>0.14611258999999999</v>
      </c>
      <c r="AD109">
        <f t="shared" si="11"/>
        <v>183</v>
      </c>
      <c r="AE109" t="str">
        <f>LOOKUP(AC109,'Info Sheet'!$L$2:$L$3,'Info Sheet'!$J$2:$J$3)</f>
        <v>Rainy, p</v>
      </c>
      <c r="AF109">
        <f>IF(AE109='Info Sheet'!$J$3,'Info Sheet'!$M$3,'Info Sheet'!$M$2)</f>
        <v>0.7</v>
      </c>
      <c r="AG109">
        <f>ROUNDDOWN(IF((AD109*AF109)&gt;'Info Sheet'!$B$21,'Info Sheet'!$B$21,(AD109*AF109)),0)</f>
        <v>128</v>
      </c>
      <c r="AH109">
        <f t="shared" si="12"/>
        <v>2924.8</v>
      </c>
      <c r="AI109">
        <f t="shared" si="13"/>
        <v>1484.8000000000002</v>
      </c>
    </row>
    <row r="110" spans="2:35">
      <c r="B110" s="44">
        <v>58</v>
      </c>
      <c r="C110" s="32">
        <v>0.3118345447839963</v>
      </c>
      <c r="D110" s="32">
        <f t="shared" si="14"/>
        <v>205</v>
      </c>
      <c r="E110" t="str">
        <f>LOOKUP(C110,'Info Sheet'!$L$2:$L$3,'Info Sheet'!$J$2:$J$3)</f>
        <v>Rainy, p</v>
      </c>
      <c r="F110">
        <f>IF(E110='Info Sheet'!$J$3,'Info Sheet'!$M$3,'Info Sheet'!$M$2)</f>
        <v>0.7</v>
      </c>
      <c r="G110">
        <f>ROUNDDOWN(IF((D110*F110)&gt;'Info Sheet'!$B$21,'Info Sheet'!$B$21,(D110*F110)),0)</f>
        <v>143</v>
      </c>
      <c r="H110">
        <f t="shared" si="6"/>
        <v>3267.55</v>
      </c>
      <c r="I110">
        <f t="shared" si="7"/>
        <v>1827.5500000000002</v>
      </c>
      <c r="J110" s="44"/>
      <c r="K110" s="32"/>
      <c r="L110" s="32"/>
      <c r="M110" s="283"/>
      <c r="N110" s="32"/>
      <c r="O110" s="44">
        <v>58</v>
      </c>
      <c r="P110" s="32">
        <v>0.17616002656931584</v>
      </c>
      <c r="Q110">
        <f t="shared" si="8"/>
        <v>182</v>
      </c>
      <c r="R110" t="str">
        <f>LOOKUP(P110,'Info Sheet'!$L$2:$L$3,'Info Sheet'!$J$2:$J$3)</f>
        <v>Rainy, p</v>
      </c>
      <c r="S110">
        <f>IF(R110='Info Sheet'!$J$3,'Info Sheet'!$M$3,'Info Sheet'!$M$2)</f>
        <v>0.7</v>
      </c>
      <c r="T110">
        <f>ROUNDDOWN(IF((Q110*S110)&gt;'Info Sheet'!$B$21,'Info Sheet'!$B$21,(Q110*S110)),0)</f>
        <v>127</v>
      </c>
      <c r="U110">
        <f t="shared" si="9"/>
        <v>2901.9500000000003</v>
      </c>
      <c r="V110">
        <f t="shared" si="10"/>
        <v>1461.9500000000003</v>
      </c>
      <c r="AB110" s="44">
        <v>58</v>
      </c>
      <c r="AC110" s="61">
        <v>0.66481106000000001</v>
      </c>
      <c r="AD110">
        <f t="shared" si="11"/>
        <v>211</v>
      </c>
      <c r="AE110" t="str">
        <f>LOOKUP(AC110,'Info Sheet'!$L$2:$L$3,'Info Sheet'!$J$2:$J$3)</f>
        <v>Non-Rainy</v>
      </c>
      <c r="AF110">
        <f>IF(AE110='Info Sheet'!$J$3,'Info Sheet'!$M$3,'Info Sheet'!$M$2)</f>
        <v>1</v>
      </c>
      <c r="AG110">
        <f>ROUNDDOWN(IF((AD110*AF110)&gt;'Info Sheet'!$B$21,'Info Sheet'!$B$21,(AD110*AF110)),0)</f>
        <v>188</v>
      </c>
      <c r="AH110">
        <f t="shared" si="12"/>
        <v>4295.8</v>
      </c>
      <c r="AI110">
        <f t="shared" si="13"/>
        <v>2855.8</v>
      </c>
    </row>
    <row r="111" spans="2:35">
      <c r="B111" s="44">
        <v>59</v>
      </c>
      <c r="C111" s="32">
        <v>0.12667006294075811</v>
      </c>
      <c r="D111" s="32">
        <f t="shared" si="14"/>
        <v>192</v>
      </c>
      <c r="E111" t="str">
        <f>LOOKUP(C111,'Info Sheet'!$L$2:$L$3,'Info Sheet'!$J$2:$J$3)</f>
        <v>Rainy, p</v>
      </c>
      <c r="F111">
        <f>IF(E111='Info Sheet'!$J$3,'Info Sheet'!$M$3,'Info Sheet'!$M$2)</f>
        <v>0.7</v>
      </c>
      <c r="G111">
        <f>ROUNDDOWN(IF((D111*F111)&gt;'Info Sheet'!$B$21,'Info Sheet'!$B$21,(D111*F111)),0)</f>
        <v>134</v>
      </c>
      <c r="H111">
        <f t="shared" si="6"/>
        <v>3061.9</v>
      </c>
      <c r="I111">
        <f t="shared" si="7"/>
        <v>1621.9</v>
      </c>
      <c r="J111" s="44"/>
      <c r="K111" s="32"/>
      <c r="L111" s="32"/>
      <c r="M111" s="283"/>
      <c r="N111" s="32"/>
      <c r="O111" s="44">
        <v>59</v>
      </c>
      <c r="P111" s="32">
        <v>0.92084744880342051</v>
      </c>
      <c r="Q111">
        <f t="shared" si="8"/>
        <v>226</v>
      </c>
      <c r="R111" t="str">
        <f>LOOKUP(P111,'Info Sheet'!$L$2:$L$3,'Info Sheet'!$J$2:$J$3)</f>
        <v>Non-Rainy</v>
      </c>
      <c r="S111">
        <f>IF(R111='Info Sheet'!$J$3,'Info Sheet'!$M$3,'Info Sheet'!$M$2)</f>
        <v>1</v>
      </c>
      <c r="T111">
        <f>ROUNDDOWN(IF((Q111*S111)&gt;'Info Sheet'!$B$21,'Info Sheet'!$B$21,(Q111*S111)),0)</f>
        <v>188</v>
      </c>
      <c r="U111">
        <f t="shared" si="9"/>
        <v>4295.8</v>
      </c>
      <c r="V111">
        <f t="shared" si="10"/>
        <v>2855.8</v>
      </c>
      <c r="AB111" s="44">
        <v>59</v>
      </c>
      <c r="AC111" s="61">
        <v>0.70380763999999996</v>
      </c>
      <c r="AD111">
        <f t="shared" si="11"/>
        <v>213</v>
      </c>
      <c r="AE111" t="str">
        <f>LOOKUP(AC111,'Info Sheet'!$L$2:$L$3,'Info Sheet'!$J$2:$J$3)</f>
        <v>Non-Rainy</v>
      </c>
      <c r="AF111">
        <f>IF(AE111='Info Sheet'!$J$3,'Info Sheet'!$M$3,'Info Sheet'!$M$2)</f>
        <v>1</v>
      </c>
      <c r="AG111">
        <f>ROUNDDOWN(IF((AD111*AF111)&gt;'Info Sheet'!$B$21,'Info Sheet'!$B$21,(AD111*AF111)),0)</f>
        <v>188</v>
      </c>
      <c r="AH111">
        <f t="shared" si="12"/>
        <v>4295.8</v>
      </c>
      <c r="AI111">
        <f t="shared" si="13"/>
        <v>2855.8</v>
      </c>
    </row>
    <row r="112" spans="2:35">
      <c r="B112" s="44">
        <v>60</v>
      </c>
      <c r="C112" s="32">
        <v>0.78050755371492209</v>
      </c>
      <c r="D112" s="32">
        <f t="shared" si="14"/>
        <v>230</v>
      </c>
      <c r="E112" t="str">
        <f>LOOKUP(C112,'Info Sheet'!$L$2:$L$3,'Info Sheet'!$J$2:$J$3)</f>
        <v>Non-Rainy</v>
      </c>
      <c r="F112">
        <f>IF(E112='Info Sheet'!$J$3,'Info Sheet'!$M$3,'Info Sheet'!$M$2)</f>
        <v>1</v>
      </c>
      <c r="G112">
        <f>ROUNDDOWN(IF((D112*F112)&gt;'Info Sheet'!$B$21,'Info Sheet'!$B$21,(D112*F112)),0)</f>
        <v>188</v>
      </c>
      <c r="H112">
        <f t="shared" si="6"/>
        <v>4295.8</v>
      </c>
      <c r="I112">
        <f t="shared" si="7"/>
        <v>2855.8</v>
      </c>
      <c r="J112" s="44"/>
      <c r="K112" s="32"/>
      <c r="L112" s="32"/>
      <c r="M112" s="283"/>
      <c r="N112" s="32"/>
      <c r="O112" s="44">
        <v>60</v>
      </c>
      <c r="P112" s="32">
        <v>0.14877871609328097</v>
      </c>
      <c r="Q112">
        <f t="shared" si="8"/>
        <v>180</v>
      </c>
      <c r="R112" t="str">
        <f>LOOKUP(P112,'Info Sheet'!$L$2:$L$3,'Info Sheet'!$J$2:$J$3)</f>
        <v>Rainy, p</v>
      </c>
      <c r="S112">
        <f>IF(R112='Info Sheet'!$J$3,'Info Sheet'!$M$3,'Info Sheet'!$M$2)</f>
        <v>0.7</v>
      </c>
      <c r="T112">
        <f>ROUNDDOWN(IF((Q112*S112)&gt;'Info Sheet'!$B$21,'Info Sheet'!$B$21,(Q112*S112)),0)</f>
        <v>126</v>
      </c>
      <c r="U112">
        <f t="shared" si="9"/>
        <v>2879.1000000000004</v>
      </c>
      <c r="V112">
        <f t="shared" si="10"/>
        <v>1439.1000000000004</v>
      </c>
      <c r="AB112" s="44">
        <v>60</v>
      </c>
      <c r="AC112" s="61">
        <v>0.62979025</v>
      </c>
      <c r="AD112">
        <f t="shared" si="11"/>
        <v>209</v>
      </c>
      <c r="AE112" t="str">
        <f>LOOKUP(AC112,'Info Sheet'!$L$2:$L$3,'Info Sheet'!$J$2:$J$3)</f>
        <v>Non-Rainy</v>
      </c>
      <c r="AF112">
        <f>IF(AE112='Info Sheet'!$J$3,'Info Sheet'!$M$3,'Info Sheet'!$M$2)</f>
        <v>1</v>
      </c>
      <c r="AG112">
        <f>ROUNDDOWN(IF((AD112*AF112)&gt;'Info Sheet'!$B$21,'Info Sheet'!$B$21,(AD112*AF112)),0)</f>
        <v>188</v>
      </c>
      <c r="AH112">
        <f t="shared" si="12"/>
        <v>4295.8</v>
      </c>
      <c r="AI112">
        <f t="shared" si="13"/>
        <v>2855.8</v>
      </c>
    </row>
    <row r="113" spans="2:35">
      <c r="B113" s="44">
        <v>61</v>
      </c>
      <c r="C113" s="32">
        <v>0.14090181473191055</v>
      </c>
      <c r="D113" s="32">
        <f t="shared" si="14"/>
        <v>194</v>
      </c>
      <c r="E113" t="str">
        <f>LOOKUP(C113,'Info Sheet'!$L$2:$L$3,'Info Sheet'!$J$2:$J$3)</f>
        <v>Rainy, p</v>
      </c>
      <c r="F113">
        <f>IF(E113='Info Sheet'!$J$3,'Info Sheet'!$M$3,'Info Sheet'!$M$2)</f>
        <v>0.7</v>
      </c>
      <c r="G113">
        <f>ROUNDDOWN(IF((D113*F113)&gt;'Info Sheet'!$B$21,'Info Sheet'!$B$21,(D113*F113)),0)</f>
        <v>135</v>
      </c>
      <c r="H113">
        <f t="shared" si="6"/>
        <v>3084.75</v>
      </c>
      <c r="I113">
        <f t="shared" si="7"/>
        <v>1644.75</v>
      </c>
      <c r="J113" s="44"/>
      <c r="K113" s="32"/>
      <c r="L113" s="32"/>
      <c r="M113" s="283"/>
      <c r="N113" s="32"/>
      <c r="O113" s="44">
        <v>61</v>
      </c>
      <c r="P113" s="32">
        <v>0.93847244598331947</v>
      </c>
      <c r="Q113">
        <f t="shared" si="8"/>
        <v>228</v>
      </c>
      <c r="R113" t="str">
        <f>LOOKUP(P113,'Info Sheet'!$L$2:$L$3,'Info Sheet'!$J$2:$J$3)</f>
        <v>Non-Rainy</v>
      </c>
      <c r="S113">
        <f>IF(R113='Info Sheet'!$J$3,'Info Sheet'!$M$3,'Info Sheet'!$M$2)</f>
        <v>1</v>
      </c>
      <c r="T113">
        <f>ROUNDDOWN(IF((Q113*S113)&gt;'Info Sheet'!$B$21,'Info Sheet'!$B$21,(Q113*S113)),0)</f>
        <v>188</v>
      </c>
      <c r="U113">
        <f t="shared" si="9"/>
        <v>4295.8</v>
      </c>
      <c r="V113">
        <f t="shared" si="10"/>
        <v>2855.8</v>
      </c>
      <c r="AB113" s="44">
        <v>61</v>
      </c>
      <c r="AC113" s="61">
        <v>0.95131887000000004</v>
      </c>
      <c r="AD113">
        <f t="shared" si="11"/>
        <v>234</v>
      </c>
      <c r="AE113" t="str">
        <f>LOOKUP(AC113,'Info Sheet'!$L$2:$L$3,'Info Sheet'!$J$2:$J$3)</f>
        <v>Non-Rainy</v>
      </c>
      <c r="AF113">
        <f>IF(AE113='Info Sheet'!$J$3,'Info Sheet'!$M$3,'Info Sheet'!$M$2)</f>
        <v>1</v>
      </c>
      <c r="AG113">
        <f>ROUNDDOWN(IF((AD113*AF113)&gt;'Info Sheet'!$B$21,'Info Sheet'!$B$21,(AD113*AF113)),0)</f>
        <v>188</v>
      </c>
      <c r="AH113">
        <f t="shared" si="12"/>
        <v>4295.8</v>
      </c>
      <c r="AI113">
        <f t="shared" si="13"/>
        <v>2855.8</v>
      </c>
    </row>
    <row r="114" spans="2:35">
      <c r="B114" s="44">
        <v>62</v>
      </c>
      <c r="C114" s="32">
        <v>0.60498160389365052</v>
      </c>
      <c r="D114" s="32">
        <f t="shared" si="14"/>
        <v>220</v>
      </c>
      <c r="E114" t="str">
        <f>LOOKUP(C114,'Info Sheet'!$L$2:$L$3,'Info Sheet'!$J$2:$J$3)</f>
        <v>Non-Rainy</v>
      </c>
      <c r="F114">
        <f>IF(E114='Info Sheet'!$J$3,'Info Sheet'!$M$3,'Info Sheet'!$M$2)</f>
        <v>1</v>
      </c>
      <c r="G114">
        <f>ROUNDDOWN(IF((D114*F114)&gt;'Info Sheet'!$B$21,'Info Sheet'!$B$21,(D114*F114)),0)</f>
        <v>188</v>
      </c>
      <c r="H114">
        <f t="shared" si="6"/>
        <v>4295.8</v>
      </c>
      <c r="I114">
        <f t="shared" si="7"/>
        <v>2855.8</v>
      </c>
      <c r="J114" s="44"/>
      <c r="K114" s="32"/>
      <c r="L114" s="32"/>
      <c r="M114" s="283"/>
      <c r="N114" s="32"/>
      <c r="O114" s="44">
        <v>62</v>
      </c>
      <c r="P114" s="32">
        <v>0.39260296850551979</v>
      </c>
      <c r="Q114">
        <f t="shared" si="8"/>
        <v>194</v>
      </c>
      <c r="R114" t="str">
        <f>LOOKUP(P114,'Info Sheet'!$L$2:$L$3,'Info Sheet'!$J$2:$J$3)</f>
        <v>Rainy, p</v>
      </c>
      <c r="S114">
        <f>IF(R114='Info Sheet'!$J$3,'Info Sheet'!$M$3,'Info Sheet'!$M$2)</f>
        <v>0.7</v>
      </c>
      <c r="T114">
        <f>ROUNDDOWN(IF((Q114*S114)&gt;'Info Sheet'!$B$21,'Info Sheet'!$B$21,(Q114*S114)),0)</f>
        <v>135</v>
      </c>
      <c r="U114">
        <f t="shared" si="9"/>
        <v>3084.75</v>
      </c>
      <c r="V114">
        <f t="shared" si="10"/>
        <v>1644.75</v>
      </c>
      <c r="AB114" s="44">
        <v>62</v>
      </c>
      <c r="AC114" s="61">
        <v>0.15592323999999999</v>
      </c>
      <c r="AD114">
        <f t="shared" si="11"/>
        <v>184</v>
      </c>
      <c r="AE114" t="str">
        <f>LOOKUP(AC114,'Info Sheet'!$L$2:$L$3,'Info Sheet'!$J$2:$J$3)</f>
        <v>Rainy, p</v>
      </c>
      <c r="AF114">
        <f>IF(AE114='Info Sheet'!$J$3,'Info Sheet'!$M$3,'Info Sheet'!$M$2)</f>
        <v>0.7</v>
      </c>
      <c r="AG114">
        <f>ROUNDDOWN(IF((AD114*AF114)&gt;'Info Sheet'!$B$21,'Info Sheet'!$B$21,(AD114*AF114)),0)</f>
        <v>128</v>
      </c>
      <c r="AH114">
        <f t="shared" si="12"/>
        <v>2924.8</v>
      </c>
      <c r="AI114">
        <f t="shared" si="13"/>
        <v>1484.8000000000002</v>
      </c>
    </row>
    <row r="115" spans="2:35">
      <c r="B115" s="44">
        <v>63</v>
      </c>
      <c r="C115" s="32">
        <v>0.32952691152376123</v>
      </c>
      <c r="D115" s="32">
        <f t="shared" si="14"/>
        <v>206</v>
      </c>
      <c r="E115" t="str">
        <f>LOOKUP(C115,'Info Sheet'!$L$2:$L$3,'Info Sheet'!$J$2:$J$3)</f>
        <v>Rainy, p</v>
      </c>
      <c r="F115">
        <f>IF(E115='Info Sheet'!$J$3,'Info Sheet'!$M$3,'Info Sheet'!$M$2)</f>
        <v>0.7</v>
      </c>
      <c r="G115">
        <f>ROUNDDOWN(IF((D115*F115)&gt;'Info Sheet'!$B$21,'Info Sheet'!$B$21,(D115*F115)),0)</f>
        <v>144</v>
      </c>
      <c r="H115">
        <f t="shared" si="6"/>
        <v>3290.4</v>
      </c>
      <c r="I115">
        <f t="shared" si="7"/>
        <v>1850.4</v>
      </c>
      <c r="J115" s="44"/>
      <c r="K115" s="32"/>
      <c r="L115" s="32"/>
      <c r="M115" s="283"/>
      <c r="N115" s="32"/>
      <c r="O115" s="44">
        <v>63</v>
      </c>
      <c r="P115" s="32">
        <v>9.5087939275469213E-2</v>
      </c>
      <c r="Q115">
        <f t="shared" si="8"/>
        <v>175</v>
      </c>
      <c r="R115" t="str">
        <f>LOOKUP(P115,'Info Sheet'!$L$2:$L$3,'Info Sheet'!$J$2:$J$3)</f>
        <v>Rainy, p</v>
      </c>
      <c r="S115">
        <f>IF(R115='Info Sheet'!$J$3,'Info Sheet'!$M$3,'Info Sheet'!$M$2)</f>
        <v>0.7</v>
      </c>
      <c r="T115">
        <f>ROUNDDOWN(IF((Q115*S115)&gt;'Info Sheet'!$B$21,'Info Sheet'!$B$21,(Q115*S115)),0)</f>
        <v>122</v>
      </c>
      <c r="U115">
        <f t="shared" si="9"/>
        <v>2787.7000000000003</v>
      </c>
      <c r="V115">
        <f t="shared" si="10"/>
        <v>1347.7000000000003</v>
      </c>
      <c r="AB115" s="44">
        <v>63</v>
      </c>
      <c r="AC115" s="61">
        <v>4.1110189999999998E-2</v>
      </c>
      <c r="AD115">
        <f t="shared" si="11"/>
        <v>170</v>
      </c>
      <c r="AE115" t="str">
        <f>LOOKUP(AC115,'Info Sheet'!$L$2:$L$3,'Info Sheet'!$J$2:$J$3)</f>
        <v>Rainy, p</v>
      </c>
      <c r="AF115">
        <f>IF(AE115='Info Sheet'!$J$3,'Info Sheet'!$M$3,'Info Sheet'!$M$2)</f>
        <v>0.7</v>
      </c>
      <c r="AG115">
        <f>ROUNDDOWN(IF((AD115*AF115)&gt;'Info Sheet'!$B$21,'Info Sheet'!$B$21,(AD115*AF115)),0)</f>
        <v>119</v>
      </c>
      <c r="AH115">
        <f t="shared" si="12"/>
        <v>2719.15</v>
      </c>
      <c r="AI115">
        <f t="shared" si="13"/>
        <v>1279.1500000000001</v>
      </c>
    </row>
    <row r="116" spans="2:35">
      <c r="B116" s="44">
        <v>64</v>
      </c>
      <c r="C116" s="32">
        <v>0.45191086609935216</v>
      </c>
      <c r="D116" s="32">
        <f t="shared" si="14"/>
        <v>212</v>
      </c>
      <c r="E116" t="str">
        <f>LOOKUP(C116,'Info Sheet'!$L$2:$L$3,'Info Sheet'!$J$2:$J$3)</f>
        <v>Non-Rainy</v>
      </c>
      <c r="F116">
        <f>IF(E116='Info Sheet'!$J$3,'Info Sheet'!$M$3,'Info Sheet'!$M$2)</f>
        <v>1</v>
      </c>
      <c r="G116">
        <f>ROUNDDOWN(IF((D116*F116)&gt;'Info Sheet'!$B$21,'Info Sheet'!$B$21,(D116*F116)),0)</f>
        <v>188</v>
      </c>
      <c r="H116">
        <f t="shared" si="6"/>
        <v>4295.8</v>
      </c>
      <c r="I116">
        <f t="shared" si="7"/>
        <v>2855.8</v>
      </c>
      <c r="J116" s="44"/>
      <c r="K116" s="32"/>
      <c r="L116" s="32"/>
      <c r="M116" s="283"/>
      <c r="N116" s="32"/>
      <c r="O116" s="44">
        <v>64</v>
      </c>
      <c r="P116" s="32">
        <v>0.57860305124628031</v>
      </c>
      <c r="Q116">
        <f t="shared" si="8"/>
        <v>203</v>
      </c>
      <c r="R116" t="str">
        <f>LOOKUP(P116,'Info Sheet'!$L$2:$L$3,'Info Sheet'!$J$2:$J$3)</f>
        <v>Non-Rainy</v>
      </c>
      <c r="S116">
        <f>IF(R116='Info Sheet'!$J$3,'Info Sheet'!$M$3,'Info Sheet'!$M$2)</f>
        <v>1</v>
      </c>
      <c r="T116">
        <f>ROUNDDOWN(IF((Q116*S116)&gt;'Info Sheet'!$B$21,'Info Sheet'!$B$21,(Q116*S116)),0)</f>
        <v>188</v>
      </c>
      <c r="U116">
        <f t="shared" si="9"/>
        <v>4295.8</v>
      </c>
      <c r="V116">
        <f t="shared" si="10"/>
        <v>2855.8</v>
      </c>
      <c r="AB116" s="44">
        <v>64</v>
      </c>
      <c r="AC116" s="61">
        <v>0.15722050000000001</v>
      </c>
      <c r="AD116">
        <f t="shared" si="11"/>
        <v>184</v>
      </c>
      <c r="AE116" t="str">
        <f>LOOKUP(AC116,'Info Sheet'!$L$2:$L$3,'Info Sheet'!$J$2:$J$3)</f>
        <v>Rainy, p</v>
      </c>
      <c r="AF116">
        <f>IF(AE116='Info Sheet'!$J$3,'Info Sheet'!$M$3,'Info Sheet'!$M$2)</f>
        <v>0.7</v>
      </c>
      <c r="AG116">
        <f>ROUNDDOWN(IF((AD116*AF116)&gt;'Info Sheet'!$B$21,'Info Sheet'!$B$21,(AD116*AF116)),0)</f>
        <v>128</v>
      </c>
      <c r="AH116">
        <f t="shared" si="12"/>
        <v>2924.8</v>
      </c>
      <c r="AI116">
        <f t="shared" si="13"/>
        <v>1484.8000000000002</v>
      </c>
    </row>
    <row r="117" spans="2:35">
      <c r="B117" s="44">
        <v>65</v>
      </c>
      <c r="C117" s="32">
        <v>0.43089613526289317</v>
      </c>
      <c r="D117" s="32">
        <f t="shared" si="14"/>
        <v>211</v>
      </c>
      <c r="E117" t="str">
        <f>LOOKUP(C117,'Info Sheet'!$L$2:$L$3,'Info Sheet'!$J$2:$J$3)</f>
        <v>Non-Rainy</v>
      </c>
      <c r="F117">
        <f>IF(E117='Info Sheet'!$J$3,'Info Sheet'!$M$3,'Info Sheet'!$M$2)</f>
        <v>1</v>
      </c>
      <c r="G117">
        <f>ROUNDDOWN(IF((D117*F117)&gt;'Info Sheet'!$B$21,'Info Sheet'!$B$21,(D117*F117)),0)</f>
        <v>188</v>
      </c>
      <c r="H117">
        <f t="shared" ref="H117:H180" si="15">G117*$K$46</f>
        <v>4295.8</v>
      </c>
      <c r="I117">
        <f t="shared" ref="I117:I180" si="16">H117-$K$47</f>
        <v>2855.8</v>
      </c>
      <c r="J117" s="44"/>
      <c r="K117" s="32"/>
      <c r="L117" s="32"/>
      <c r="M117" s="283"/>
      <c r="N117" s="32"/>
      <c r="O117" s="44">
        <v>65</v>
      </c>
      <c r="P117" s="32">
        <v>0.99189303014127228</v>
      </c>
      <c r="Q117">
        <f t="shared" ref="Q117:Q180" si="17">ROUNDDOWN(_xlfn.NORM.INV(P117,$P$36,$P$40),0)</f>
        <v>245</v>
      </c>
      <c r="R117" t="str">
        <f>LOOKUP(P117,'Info Sheet'!$L$2:$L$3,'Info Sheet'!$J$2:$J$3)</f>
        <v>Non-Rainy</v>
      </c>
      <c r="S117">
        <f>IF(R117='Info Sheet'!$J$3,'Info Sheet'!$M$3,'Info Sheet'!$M$2)</f>
        <v>1</v>
      </c>
      <c r="T117">
        <f>ROUNDDOWN(IF((Q117*S117)&gt;'Info Sheet'!$B$21,'Info Sheet'!$B$21,(Q117*S117)),0)</f>
        <v>188</v>
      </c>
      <c r="U117">
        <f t="shared" ref="U117:U180" si="18">T117*$K$46</f>
        <v>4295.8</v>
      </c>
      <c r="V117">
        <f t="shared" ref="V117:V180" si="19">U117-$K$47</f>
        <v>2855.8</v>
      </c>
      <c r="AB117" s="44">
        <v>65</v>
      </c>
      <c r="AC117" s="61">
        <v>0.88944065000000005</v>
      </c>
      <c r="AD117">
        <f t="shared" ref="AD117:AD180" si="20">ROUNDDOWN(_xlfn.NORM.INV(AC117,$AC$36,$AC$40),0)</f>
        <v>226</v>
      </c>
      <c r="AE117" t="str">
        <f>LOOKUP(AC117,'Info Sheet'!$L$2:$L$3,'Info Sheet'!$J$2:$J$3)</f>
        <v>Non-Rainy</v>
      </c>
      <c r="AF117">
        <f>IF(AE117='Info Sheet'!$J$3,'Info Sheet'!$M$3,'Info Sheet'!$M$2)</f>
        <v>1</v>
      </c>
      <c r="AG117">
        <f>ROUNDDOWN(IF((AD117*AF117)&gt;'Info Sheet'!$B$21,'Info Sheet'!$B$21,(AD117*AF117)),0)</f>
        <v>188</v>
      </c>
      <c r="AH117">
        <f t="shared" ref="AH117:AH180" si="21">AG117*$K$46</f>
        <v>4295.8</v>
      </c>
      <c r="AI117">
        <f t="shared" ref="AI117:AI180" si="22">AH117-$K$47</f>
        <v>2855.8</v>
      </c>
    </row>
    <row r="118" spans="2:35">
      <c r="B118" s="44">
        <v>66</v>
      </c>
      <c r="C118" s="32">
        <v>0.41162591170841967</v>
      </c>
      <c r="D118" s="32">
        <f t="shared" ref="D118:D181" si="23">ROUNDDOWN(_xlfn.NORM.INV(C118,$C$36,$C$40),0)</f>
        <v>210</v>
      </c>
      <c r="E118" t="str">
        <f>LOOKUP(C118,'Info Sheet'!$L$2:$L$3,'Info Sheet'!$J$2:$J$3)</f>
        <v>Non-Rainy</v>
      </c>
      <c r="F118">
        <f>IF(E118='Info Sheet'!$J$3,'Info Sheet'!$M$3,'Info Sheet'!$M$2)</f>
        <v>1</v>
      </c>
      <c r="G118">
        <f>ROUNDDOWN(IF((D118*F118)&gt;'Info Sheet'!$B$21,'Info Sheet'!$B$21,(D118*F118)),0)</f>
        <v>188</v>
      </c>
      <c r="H118">
        <f t="shared" si="15"/>
        <v>4295.8</v>
      </c>
      <c r="I118">
        <f t="shared" si="16"/>
        <v>2855.8</v>
      </c>
      <c r="J118" s="44"/>
      <c r="K118" s="32"/>
      <c r="L118" s="32"/>
      <c r="M118" s="283"/>
      <c r="N118" s="32"/>
      <c r="O118" s="44">
        <v>66</v>
      </c>
      <c r="P118" s="32">
        <v>0.95708518257726172</v>
      </c>
      <c r="Q118">
        <f t="shared" si="17"/>
        <v>232</v>
      </c>
      <c r="R118" t="str">
        <f>LOOKUP(P118,'Info Sheet'!$L$2:$L$3,'Info Sheet'!$J$2:$J$3)</f>
        <v>Non-Rainy</v>
      </c>
      <c r="S118">
        <f>IF(R118='Info Sheet'!$J$3,'Info Sheet'!$M$3,'Info Sheet'!$M$2)</f>
        <v>1</v>
      </c>
      <c r="T118">
        <f>ROUNDDOWN(IF((Q118*S118)&gt;'Info Sheet'!$B$21,'Info Sheet'!$B$21,(Q118*S118)),0)</f>
        <v>188</v>
      </c>
      <c r="U118">
        <f t="shared" si="18"/>
        <v>4295.8</v>
      </c>
      <c r="V118">
        <f t="shared" si="19"/>
        <v>2855.8</v>
      </c>
      <c r="AB118" s="44">
        <v>66</v>
      </c>
      <c r="AC118" s="61">
        <v>0.47916058</v>
      </c>
      <c r="AD118">
        <f t="shared" si="20"/>
        <v>202</v>
      </c>
      <c r="AE118" t="str">
        <f>LOOKUP(AC118,'Info Sheet'!$L$2:$L$3,'Info Sheet'!$J$2:$J$3)</f>
        <v>Non-Rainy</v>
      </c>
      <c r="AF118">
        <f>IF(AE118='Info Sheet'!$J$3,'Info Sheet'!$M$3,'Info Sheet'!$M$2)</f>
        <v>1</v>
      </c>
      <c r="AG118">
        <f>ROUNDDOWN(IF((AD118*AF118)&gt;'Info Sheet'!$B$21,'Info Sheet'!$B$21,(AD118*AF118)),0)</f>
        <v>188</v>
      </c>
      <c r="AH118">
        <f t="shared" si="21"/>
        <v>4295.8</v>
      </c>
      <c r="AI118">
        <f t="shared" si="22"/>
        <v>2855.8</v>
      </c>
    </row>
    <row r="119" spans="2:35">
      <c r="B119" s="44">
        <v>67</v>
      </c>
      <c r="C119" s="32">
        <v>1.2521522066232804E-2</v>
      </c>
      <c r="D119" s="32">
        <f t="shared" si="23"/>
        <v>171</v>
      </c>
      <c r="E119" t="str">
        <f>LOOKUP(C119,'Info Sheet'!$L$2:$L$3,'Info Sheet'!$J$2:$J$3)</f>
        <v>Rainy, p</v>
      </c>
      <c r="F119">
        <f>IF(E119='Info Sheet'!$J$3,'Info Sheet'!$M$3,'Info Sheet'!$M$2)</f>
        <v>0.7</v>
      </c>
      <c r="G119">
        <f>ROUNDDOWN(IF((D119*F119)&gt;'Info Sheet'!$B$21,'Info Sheet'!$B$21,(D119*F119)),0)</f>
        <v>119</v>
      </c>
      <c r="H119">
        <f t="shared" si="15"/>
        <v>2719.15</v>
      </c>
      <c r="I119">
        <f t="shared" si="16"/>
        <v>1279.1500000000001</v>
      </c>
      <c r="J119" s="44"/>
      <c r="K119" s="32"/>
      <c r="L119" s="32"/>
      <c r="M119" s="283"/>
      <c r="N119" s="32"/>
      <c r="O119" s="44">
        <v>67</v>
      </c>
      <c r="P119" s="32">
        <v>0.79704282825049222</v>
      </c>
      <c r="Q119">
        <f t="shared" si="17"/>
        <v>215</v>
      </c>
      <c r="R119" t="str">
        <f>LOOKUP(P119,'Info Sheet'!$L$2:$L$3,'Info Sheet'!$J$2:$J$3)</f>
        <v>Non-Rainy</v>
      </c>
      <c r="S119">
        <f>IF(R119='Info Sheet'!$J$3,'Info Sheet'!$M$3,'Info Sheet'!$M$2)</f>
        <v>1</v>
      </c>
      <c r="T119">
        <f>ROUNDDOWN(IF((Q119*S119)&gt;'Info Sheet'!$B$21,'Info Sheet'!$B$21,(Q119*S119)),0)</f>
        <v>188</v>
      </c>
      <c r="U119">
        <f t="shared" si="18"/>
        <v>4295.8</v>
      </c>
      <c r="V119">
        <f t="shared" si="19"/>
        <v>2855.8</v>
      </c>
      <c r="AB119" s="44">
        <v>67</v>
      </c>
      <c r="AC119" s="61">
        <v>0.19711097</v>
      </c>
      <c r="AD119">
        <f t="shared" si="20"/>
        <v>187</v>
      </c>
      <c r="AE119" t="str">
        <f>LOOKUP(AC119,'Info Sheet'!$L$2:$L$3,'Info Sheet'!$J$2:$J$3)</f>
        <v>Rainy, p</v>
      </c>
      <c r="AF119">
        <f>IF(AE119='Info Sheet'!$J$3,'Info Sheet'!$M$3,'Info Sheet'!$M$2)</f>
        <v>0.7</v>
      </c>
      <c r="AG119">
        <f>ROUNDDOWN(IF((AD119*AF119)&gt;'Info Sheet'!$B$21,'Info Sheet'!$B$21,(AD119*AF119)),0)</f>
        <v>130</v>
      </c>
      <c r="AH119">
        <f t="shared" si="21"/>
        <v>2970.5</v>
      </c>
      <c r="AI119">
        <f t="shared" si="22"/>
        <v>1530.5</v>
      </c>
    </row>
    <row r="120" spans="2:35">
      <c r="B120" s="44">
        <v>68</v>
      </c>
      <c r="C120" s="32">
        <v>0.32594918088796987</v>
      </c>
      <c r="D120" s="32">
        <f t="shared" si="23"/>
        <v>206</v>
      </c>
      <c r="E120" t="str">
        <f>LOOKUP(C120,'Info Sheet'!$L$2:$L$3,'Info Sheet'!$J$2:$J$3)</f>
        <v>Rainy, p</v>
      </c>
      <c r="F120">
        <f>IF(E120='Info Sheet'!$J$3,'Info Sheet'!$M$3,'Info Sheet'!$M$2)</f>
        <v>0.7</v>
      </c>
      <c r="G120">
        <f>ROUNDDOWN(IF((D120*F120)&gt;'Info Sheet'!$B$21,'Info Sheet'!$B$21,(D120*F120)),0)</f>
        <v>144</v>
      </c>
      <c r="H120">
        <f t="shared" si="15"/>
        <v>3290.4</v>
      </c>
      <c r="I120">
        <f t="shared" si="16"/>
        <v>1850.4</v>
      </c>
      <c r="J120" s="44"/>
      <c r="K120" s="32"/>
      <c r="L120" s="32"/>
      <c r="M120" s="283"/>
      <c r="N120" s="32"/>
      <c r="O120" s="44">
        <v>68</v>
      </c>
      <c r="P120" s="32">
        <v>0.5967126057865797</v>
      </c>
      <c r="Q120">
        <f t="shared" si="17"/>
        <v>204</v>
      </c>
      <c r="R120" t="str">
        <f>LOOKUP(P120,'Info Sheet'!$L$2:$L$3,'Info Sheet'!$J$2:$J$3)</f>
        <v>Non-Rainy</v>
      </c>
      <c r="S120">
        <f>IF(R120='Info Sheet'!$J$3,'Info Sheet'!$M$3,'Info Sheet'!$M$2)</f>
        <v>1</v>
      </c>
      <c r="T120">
        <f>ROUNDDOWN(IF((Q120*S120)&gt;'Info Sheet'!$B$21,'Info Sheet'!$B$21,(Q120*S120)),0)</f>
        <v>188</v>
      </c>
      <c r="U120">
        <f t="shared" si="18"/>
        <v>4295.8</v>
      </c>
      <c r="V120">
        <f t="shared" si="19"/>
        <v>2855.8</v>
      </c>
      <c r="AB120" s="44">
        <v>68</v>
      </c>
      <c r="AC120" s="61">
        <v>0.94417762000000005</v>
      </c>
      <c r="AD120">
        <f t="shared" si="20"/>
        <v>233</v>
      </c>
      <c r="AE120" t="str">
        <f>LOOKUP(AC120,'Info Sheet'!$L$2:$L$3,'Info Sheet'!$J$2:$J$3)</f>
        <v>Non-Rainy</v>
      </c>
      <c r="AF120">
        <f>IF(AE120='Info Sheet'!$J$3,'Info Sheet'!$M$3,'Info Sheet'!$M$2)</f>
        <v>1</v>
      </c>
      <c r="AG120">
        <f>ROUNDDOWN(IF((AD120*AF120)&gt;'Info Sheet'!$B$21,'Info Sheet'!$B$21,(AD120*AF120)),0)</f>
        <v>188</v>
      </c>
      <c r="AH120">
        <f t="shared" si="21"/>
        <v>4295.8</v>
      </c>
      <c r="AI120">
        <f t="shared" si="22"/>
        <v>2855.8</v>
      </c>
    </row>
    <row r="121" spans="2:35">
      <c r="B121" s="44">
        <v>69</v>
      </c>
      <c r="C121" s="32">
        <v>5.3100152301164383E-2</v>
      </c>
      <c r="D121" s="32">
        <f t="shared" si="23"/>
        <v>183</v>
      </c>
      <c r="E121" t="str">
        <f>LOOKUP(C121,'Info Sheet'!$L$2:$L$3,'Info Sheet'!$J$2:$J$3)</f>
        <v>Rainy, p</v>
      </c>
      <c r="F121">
        <f>IF(E121='Info Sheet'!$J$3,'Info Sheet'!$M$3,'Info Sheet'!$M$2)</f>
        <v>0.7</v>
      </c>
      <c r="G121">
        <f>ROUNDDOWN(IF((D121*F121)&gt;'Info Sheet'!$B$21,'Info Sheet'!$B$21,(D121*F121)),0)</f>
        <v>128</v>
      </c>
      <c r="H121">
        <f t="shared" si="15"/>
        <v>2924.8</v>
      </c>
      <c r="I121">
        <f t="shared" si="16"/>
        <v>1484.8000000000002</v>
      </c>
      <c r="J121" s="44"/>
      <c r="K121" s="32"/>
      <c r="L121" s="32"/>
      <c r="M121" s="283"/>
      <c r="N121" s="32"/>
      <c r="O121" s="44">
        <v>69</v>
      </c>
      <c r="P121" s="32">
        <v>0.14801585831153319</v>
      </c>
      <c r="Q121">
        <f t="shared" si="17"/>
        <v>180</v>
      </c>
      <c r="R121" t="str">
        <f>LOOKUP(P121,'Info Sheet'!$L$2:$L$3,'Info Sheet'!$J$2:$J$3)</f>
        <v>Rainy, p</v>
      </c>
      <c r="S121">
        <f>IF(R121='Info Sheet'!$J$3,'Info Sheet'!$M$3,'Info Sheet'!$M$2)</f>
        <v>0.7</v>
      </c>
      <c r="T121">
        <f>ROUNDDOWN(IF((Q121*S121)&gt;'Info Sheet'!$B$21,'Info Sheet'!$B$21,(Q121*S121)),0)</f>
        <v>126</v>
      </c>
      <c r="U121">
        <f t="shared" si="18"/>
        <v>2879.1000000000004</v>
      </c>
      <c r="V121">
        <f t="shared" si="19"/>
        <v>1439.1000000000004</v>
      </c>
      <c r="AB121" s="44">
        <v>69</v>
      </c>
      <c r="AC121" s="61">
        <v>0.75892731000000002</v>
      </c>
      <c r="AD121">
        <f t="shared" si="20"/>
        <v>216</v>
      </c>
      <c r="AE121" t="str">
        <f>LOOKUP(AC121,'Info Sheet'!$L$2:$L$3,'Info Sheet'!$J$2:$J$3)</f>
        <v>Non-Rainy</v>
      </c>
      <c r="AF121">
        <f>IF(AE121='Info Sheet'!$J$3,'Info Sheet'!$M$3,'Info Sheet'!$M$2)</f>
        <v>1</v>
      </c>
      <c r="AG121">
        <f>ROUNDDOWN(IF((AD121*AF121)&gt;'Info Sheet'!$B$21,'Info Sheet'!$B$21,(AD121*AF121)),0)</f>
        <v>188</v>
      </c>
      <c r="AH121">
        <f t="shared" si="21"/>
        <v>4295.8</v>
      </c>
      <c r="AI121">
        <f t="shared" si="22"/>
        <v>2855.8</v>
      </c>
    </row>
    <row r="122" spans="2:35">
      <c r="B122" s="44">
        <v>70</v>
      </c>
      <c r="C122" s="32">
        <v>0.30515789450355735</v>
      </c>
      <c r="D122" s="32">
        <f t="shared" si="23"/>
        <v>205</v>
      </c>
      <c r="E122" t="str">
        <f>LOOKUP(C122,'Info Sheet'!$L$2:$L$3,'Info Sheet'!$J$2:$J$3)</f>
        <v>Rainy, p</v>
      </c>
      <c r="F122">
        <f>IF(E122='Info Sheet'!$J$3,'Info Sheet'!$M$3,'Info Sheet'!$M$2)</f>
        <v>0.7</v>
      </c>
      <c r="G122">
        <f>ROUNDDOWN(IF((D122*F122)&gt;'Info Sheet'!$B$21,'Info Sheet'!$B$21,(D122*F122)),0)</f>
        <v>143</v>
      </c>
      <c r="H122">
        <f t="shared" si="15"/>
        <v>3267.55</v>
      </c>
      <c r="I122">
        <f t="shared" si="16"/>
        <v>1827.5500000000002</v>
      </c>
      <c r="J122" s="44"/>
      <c r="K122" s="32"/>
      <c r="L122" s="32"/>
      <c r="M122" s="283"/>
      <c r="N122" s="32"/>
      <c r="O122" s="44">
        <v>70</v>
      </c>
      <c r="P122" s="32">
        <v>0.25050489858688529</v>
      </c>
      <c r="Q122">
        <f t="shared" si="17"/>
        <v>187</v>
      </c>
      <c r="R122" t="str">
        <f>LOOKUP(P122,'Info Sheet'!$L$2:$L$3,'Info Sheet'!$J$2:$J$3)</f>
        <v>Rainy, p</v>
      </c>
      <c r="S122">
        <f>IF(R122='Info Sheet'!$J$3,'Info Sheet'!$M$3,'Info Sheet'!$M$2)</f>
        <v>0.7</v>
      </c>
      <c r="T122">
        <f>ROUNDDOWN(IF((Q122*S122)&gt;'Info Sheet'!$B$21,'Info Sheet'!$B$21,(Q122*S122)),0)</f>
        <v>130</v>
      </c>
      <c r="U122">
        <f t="shared" si="18"/>
        <v>2970.5</v>
      </c>
      <c r="V122">
        <f t="shared" si="19"/>
        <v>1530.5</v>
      </c>
      <c r="AB122" s="44">
        <v>70</v>
      </c>
      <c r="AC122" s="61">
        <v>0.47676066</v>
      </c>
      <c r="AD122">
        <f t="shared" si="20"/>
        <v>202</v>
      </c>
      <c r="AE122" t="str">
        <f>LOOKUP(AC122,'Info Sheet'!$L$2:$L$3,'Info Sheet'!$J$2:$J$3)</f>
        <v>Non-Rainy</v>
      </c>
      <c r="AF122">
        <f>IF(AE122='Info Sheet'!$J$3,'Info Sheet'!$M$3,'Info Sheet'!$M$2)</f>
        <v>1</v>
      </c>
      <c r="AG122">
        <f>ROUNDDOWN(IF((AD122*AF122)&gt;'Info Sheet'!$B$21,'Info Sheet'!$B$21,(AD122*AF122)),0)</f>
        <v>188</v>
      </c>
      <c r="AH122">
        <f t="shared" si="21"/>
        <v>4295.8</v>
      </c>
      <c r="AI122">
        <f t="shared" si="22"/>
        <v>2855.8</v>
      </c>
    </row>
    <row r="123" spans="2:35">
      <c r="B123" s="44">
        <v>71</v>
      </c>
      <c r="C123" s="32">
        <v>0.2261871689381979</v>
      </c>
      <c r="D123" s="32">
        <f t="shared" si="23"/>
        <v>200</v>
      </c>
      <c r="E123" t="str">
        <f>LOOKUP(C123,'Info Sheet'!$L$2:$L$3,'Info Sheet'!$J$2:$J$3)</f>
        <v>Rainy, p</v>
      </c>
      <c r="F123">
        <f>IF(E123='Info Sheet'!$J$3,'Info Sheet'!$M$3,'Info Sheet'!$M$2)</f>
        <v>0.7</v>
      </c>
      <c r="G123">
        <f>ROUNDDOWN(IF((D123*F123)&gt;'Info Sheet'!$B$21,'Info Sheet'!$B$21,(D123*F123)),0)</f>
        <v>140</v>
      </c>
      <c r="H123">
        <f t="shared" si="15"/>
        <v>3199</v>
      </c>
      <c r="I123">
        <f t="shared" si="16"/>
        <v>1759</v>
      </c>
      <c r="J123" s="44"/>
      <c r="K123" s="32"/>
      <c r="L123" s="32"/>
      <c r="M123" s="283"/>
      <c r="N123" s="32"/>
      <c r="O123" s="44">
        <v>71</v>
      </c>
      <c r="P123" s="32">
        <v>0.8883649929616988</v>
      </c>
      <c r="Q123">
        <f t="shared" si="17"/>
        <v>222</v>
      </c>
      <c r="R123" t="str">
        <f>LOOKUP(P123,'Info Sheet'!$L$2:$L$3,'Info Sheet'!$J$2:$J$3)</f>
        <v>Non-Rainy</v>
      </c>
      <c r="S123">
        <f>IF(R123='Info Sheet'!$J$3,'Info Sheet'!$M$3,'Info Sheet'!$M$2)</f>
        <v>1</v>
      </c>
      <c r="T123">
        <f>ROUNDDOWN(IF((Q123*S123)&gt;'Info Sheet'!$B$21,'Info Sheet'!$B$21,(Q123*S123)),0)</f>
        <v>188</v>
      </c>
      <c r="U123">
        <f t="shared" si="18"/>
        <v>4295.8</v>
      </c>
      <c r="V123">
        <f t="shared" si="19"/>
        <v>2855.8</v>
      </c>
      <c r="AB123" s="44">
        <v>71</v>
      </c>
      <c r="AC123" s="61">
        <v>0.32374209999999998</v>
      </c>
      <c r="AD123">
        <f t="shared" si="20"/>
        <v>194</v>
      </c>
      <c r="AE123" t="str">
        <f>LOOKUP(AC123,'Info Sheet'!$L$2:$L$3,'Info Sheet'!$J$2:$J$3)</f>
        <v>Rainy, p</v>
      </c>
      <c r="AF123">
        <f>IF(AE123='Info Sheet'!$J$3,'Info Sheet'!$M$3,'Info Sheet'!$M$2)</f>
        <v>0.7</v>
      </c>
      <c r="AG123">
        <f>ROUNDDOWN(IF((AD123*AF123)&gt;'Info Sheet'!$B$21,'Info Sheet'!$B$21,(AD123*AF123)),0)</f>
        <v>135</v>
      </c>
      <c r="AH123">
        <f t="shared" si="21"/>
        <v>3084.75</v>
      </c>
      <c r="AI123">
        <f t="shared" si="22"/>
        <v>1644.75</v>
      </c>
    </row>
    <row r="124" spans="2:35">
      <c r="B124" s="44">
        <v>72</v>
      </c>
      <c r="C124" s="32">
        <v>0.10690492272959962</v>
      </c>
      <c r="D124" s="32">
        <f t="shared" si="23"/>
        <v>190</v>
      </c>
      <c r="E124" t="str">
        <f>LOOKUP(C124,'Info Sheet'!$L$2:$L$3,'Info Sheet'!$J$2:$J$3)</f>
        <v>Rainy, p</v>
      </c>
      <c r="F124">
        <f>IF(E124='Info Sheet'!$J$3,'Info Sheet'!$M$3,'Info Sheet'!$M$2)</f>
        <v>0.7</v>
      </c>
      <c r="G124">
        <f>ROUNDDOWN(IF((D124*F124)&gt;'Info Sheet'!$B$21,'Info Sheet'!$B$21,(D124*F124)),0)</f>
        <v>133</v>
      </c>
      <c r="H124">
        <f t="shared" si="15"/>
        <v>3039.05</v>
      </c>
      <c r="I124">
        <f t="shared" si="16"/>
        <v>1599.0500000000002</v>
      </c>
      <c r="J124" s="44"/>
      <c r="K124" s="32"/>
      <c r="L124" s="32"/>
      <c r="M124" s="283"/>
      <c r="N124" s="32"/>
      <c r="O124" s="44">
        <v>72</v>
      </c>
      <c r="P124" s="32">
        <v>0.6543005531672581</v>
      </c>
      <c r="Q124">
        <f t="shared" si="17"/>
        <v>207</v>
      </c>
      <c r="R124" t="str">
        <f>LOOKUP(P124,'Info Sheet'!$L$2:$L$3,'Info Sheet'!$J$2:$J$3)</f>
        <v>Non-Rainy</v>
      </c>
      <c r="S124">
        <f>IF(R124='Info Sheet'!$J$3,'Info Sheet'!$M$3,'Info Sheet'!$M$2)</f>
        <v>1</v>
      </c>
      <c r="T124">
        <f>ROUNDDOWN(IF((Q124*S124)&gt;'Info Sheet'!$B$21,'Info Sheet'!$B$21,(Q124*S124)),0)</f>
        <v>188</v>
      </c>
      <c r="U124">
        <f t="shared" si="18"/>
        <v>4295.8</v>
      </c>
      <c r="V124">
        <f t="shared" si="19"/>
        <v>2855.8</v>
      </c>
      <c r="AB124" s="44">
        <v>72</v>
      </c>
      <c r="AC124" s="61">
        <v>0.13630502999999999</v>
      </c>
      <c r="AD124">
        <f t="shared" si="20"/>
        <v>182</v>
      </c>
      <c r="AE124" t="str">
        <f>LOOKUP(AC124,'Info Sheet'!$L$2:$L$3,'Info Sheet'!$J$2:$J$3)</f>
        <v>Rainy, p</v>
      </c>
      <c r="AF124">
        <f>IF(AE124='Info Sheet'!$J$3,'Info Sheet'!$M$3,'Info Sheet'!$M$2)</f>
        <v>0.7</v>
      </c>
      <c r="AG124">
        <f>ROUNDDOWN(IF((AD124*AF124)&gt;'Info Sheet'!$B$21,'Info Sheet'!$B$21,(AD124*AF124)),0)</f>
        <v>127</v>
      </c>
      <c r="AH124">
        <f t="shared" si="21"/>
        <v>2901.9500000000003</v>
      </c>
      <c r="AI124">
        <f t="shared" si="22"/>
        <v>1461.9500000000003</v>
      </c>
    </row>
    <row r="125" spans="2:35">
      <c r="B125" s="44">
        <v>73</v>
      </c>
      <c r="C125" s="32">
        <v>0.81674636603655848</v>
      </c>
      <c r="D125" s="32">
        <f t="shared" si="23"/>
        <v>232</v>
      </c>
      <c r="E125" t="str">
        <f>LOOKUP(C125,'Info Sheet'!$L$2:$L$3,'Info Sheet'!$J$2:$J$3)</f>
        <v>Non-Rainy</v>
      </c>
      <c r="F125">
        <f>IF(E125='Info Sheet'!$J$3,'Info Sheet'!$M$3,'Info Sheet'!$M$2)</f>
        <v>1</v>
      </c>
      <c r="G125">
        <f>ROUNDDOWN(IF((D125*F125)&gt;'Info Sheet'!$B$21,'Info Sheet'!$B$21,(D125*F125)),0)</f>
        <v>188</v>
      </c>
      <c r="H125">
        <f t="shared" si="15"/>
        <v>4295.8</v>
      </c>
      <c r="I125">
        <f t="shared" si="16"/>
        <v>2855.8</v>
      </c>
      <c r="J125" s="44"/>
      <c r="K125" s="32"/>
      <c r="L125" s="32"/>
      <c r="M125" s="283"/>
      <c r="N125" s="32"/>
      <c r="O125" s="44">
        <v>73</v>
      </c>
      <c r="P125" s="32">
        <v>0.42864500266984751</v>
      </c>
      <c r="Q125">
        <f t="shared" si="17"/>
        <v>196</v>
      </c>
      <c r="R125" t="str">
        <f>LOOKUP(P125,'Info Sheet'!$L$2:$L$3,'Info Sheet'!$J$2:$J$3)</f>
        <v>Non-Rainy</v>
      </c>
      <c r="S125">
        <f>IF(R125='Info Sheet'!$J$3,'Info Sheet'!$M$3,'Info Sheet'!$M$2)</f>
        <v>1</v>
      </c>
      <c r="T125">
        <f>ROUNDDOWN(IF((Q125*S125)&gt;'Info Sheet'!$B$21,'Info Sheet'!$B$21,(Q125*S125)),0)</f>
        <v>188</v>
      </c>
      <c r="U125">
        <f t="shared" si="18"/>
        <v>4295.8</v>
      </c>
      <c r="V125">
        <f t="shared" si="19"/>
        <v>2855.8</v>
      </c>
      <c r="AB125" s="44">
        <v>73</v>
      </c>
      <c r="AC125" s="61">
        <v>0.10542841999999999</v>
      </c>
      <c r="AD125">
        <f t="shared" si="20"/>
        <v>179</v>
      </c>
      <c r="AE125" t="str">
        <f>LOOKUP(AC125,'Info Sheet'!$L$2:$L$3,'Info Sheet'!$J$2:$J$3)</f>
        <v>Rainy, p</v>
      </c>
      <c r="AF125">
        <f>IF(AE125='Info Sheet'!$J$3,'Info Sheet'!$M$3,'Info Sheet'!$M$2)</f>
        <v>0.7</v>
      </c>
      <c r="AG125">
        <f>ROUNDDOWN(IF((AD125*AF125)&gt;'Info Sheet'!$B$21,'Info Sheet'!$B$21,(AD125*AF125)),0)</f>
        <v>125</v>
      </c>
      <c r="AH125">
        <f t="shared" si="21"/>
        <v>2856.25</v>
      </c>
      <c r="AI125">
        <f t="shared" si="22"/>
        <v>1416.25</v>
      </c>
    </row>
    <row r="126" spans="2:35">
      <c r="B126" s="44">
        <v>74</v>
      </c>
      <c r="C126" s="32">
        <v>0.87122583315321589</v>
      </c>
      <c r="D126" s="32">
        <f t="shared" si="23"/>
        <v>237</v>
      </c>
      <c r="E126" t="str">
        <f>LOOKUP(C126,'Info Sheet'!$L$2:$L$3,'Info Sheet'!$J$2:$J$3)</f>
        <v>Non-Rainy</v>
      </c>
      <c r="F126">
        <f>IF(E126='Info Sheet'!$J$3,'Info Sheet'!$M$3,'Info Sheet'!$M$2)</f>
        <v>1</v>
      </c>
      <c r="G126">
        <f>ROUNDDOWN(IF((D126*F126)&gt;'Info Sheet'!$B$21,'Info Sheet'!$B$21,(D126*F126)),0)</f>
        <v>188</v>
      </c>
      <c r="H126">
        <f t="shared" si="15"/>
        <v>4295.8</v>
      </c>
      <c r="I126">
        <f t="shared" si="16"/>
        <v>2855.8</v>
      </c>
      <c r="J126" s="44"/>
      <c r="K126" s="32"/>
      <c r="L126" s="32"/>
      <c r="M126" s="283"/>
      <c r="N126" s="32"/>
      <c r="O126" s="44">
        <v>74</v>
      </c>
      <c r="P126" s="32">
        <v>0.31254069006402008</v>
      </c>
      <c r="Q126">
        <f t="shared" si="17"/>
        <v>190</v>
      </c>
      <c r="R126" t="str">
        <f>LOOKUP(P126,'Info Sheet'!$L$2:$L$3,'Info Sheet'!$J$2:$J$3)</f>
        <v>Rainy, p</v>
      </c>
      <c r="S126">
        <f>IF(R126='Info Sheet'!$J$3,'Info Sheet'!$M$3,'Info Sheet'!$M$2)</f>
        <v>0.7</v>
      </c>
      <c r="T126">
        <f>ROUNDDOWN(IF((Q126*S126)&gt;'Info Sheet'!$B$21,'Info Sheet'!$B$21,(Q126*S126)),0)</f>
        <v>133</v>
      </c>
      <c r="U126">
        <f t="shared" si="18"/>
        <v>3039.05</v>
      </c>
      <c r="V126">
        <f t="shared" si="19"/>
        <v>1599.0500000000002</v>
      </c>
      <c r="AB126" s="44">
        <v>74</v>
      </c>
      <c r="AC126" s="61">
        <v>6.030191E-2</v>
      </c>
      <c r="AD126">
        <f t="shared" si="20"/>
        <v>173</v>
      </c>
      <c r="AE126" t="str">
        <f>LOOKUP(AC126,'Info Sheet'!$L$2:$L$3,'Info Sheet'!$J$2:$J$3)</f>
        <v>Rainy, p</v>
      </c>
      <c r="AF126">
        <f>IF(AE126='Info Sheet'!$J$3,'Info Sheet'!$M$3,'Info Sheet'!$M$2)</f>
        <v>0.7</v>
      </c>
      <c r="AG126">
        <f>ROUNDDOWN(IF((AD126*AF126)&gt;'Info Sheet'!$B$21,'Info Sheet'!$B$21,(AD126*AF126)),0)</f>
        <v>121</v>
      </c>
      <c r="AH126">
        <f t="shared" si="21"/>
        <v>2764.8500000000004</v>
      </c>
      <c r="AI126">
        <f t="shared" si="22"/>
        <v>1324.8500000000004</v>
      </c>
    </row>
    <row r="127" spans="2:35">
      <c r="B127" s="44">
        <v>75</v>
      </c>
      <c r="C127" s="32">
        <v>0.12653986665028161</v>
      </c>
      <c r="D127" s="32">
        <f t="shared" si="23"/>
        <v>192</v>
      </c>
      <c r="E127" t="str">
        <f>LOOKUP(C127,'Info Sheet'!$L$2:$L$3,'Info Sheet'!$J$2:$J$3)</f>
        <v>Rainy, p</v>
      </c>
      <c r="F127">
        <f>IF(E127='Info Sheet'!$J$3,'Info Sheet'!$M$3,'Info Sheet'!$M$2)</f>
        <v>0.7</v>
      </c>
      <c r="G127">
        <f>ROUNDDOWN(IF((D127*F127)&gt;'Info Sheet'!$B$21,'Info Sheet'!$B$21,(D127*F127)),0)</f>
        <v>134</v>
      </c>
      <c r="H127">
        <f t="shared" si="15"/>
        <v>3061.9</v>
      </c>
      <c r="I127">
        <f t="shared" si="16"/>
        <v>1621.9</v>
      </c>
      <c r="J127" s="44"/>
      <c r="K127" s="32"/>
      <c r="L127" s="32"/>
      <c r="M127" s="283"/>
      <c r="N127" s="32"/>
      <c r="O127" s="44">
        <v>75</v>
      </c>
      <c r="P127" s="32">
        <v>0.85658910487871798</v>
      </c>
      <c r="Q127">
        <f t="shared" si="17"/>
        <v>220</v>
      </c>
      <c r="R127" t="str">
        <f>LOOKUP(P127,'Info Sheet'!$L$2:$L$3,'Info Sheet'!$J$2:$J$3)</f>
        <v>Non-Rainy</v>
      </c>
      <c r="S127">
        <f>IF(R127='Info Sheet'!$J$3,'Info Sheet'!$M$3,'Info Sheet'!$M$2)</f>
        <v>1</v>
      </c>
      <c r="T127">
        <f>ROUNDDOWN(IF((Q127*S127)&gt;'Info Sheet'!$B$21,'Info Sheet'!$B$21,(Q127*S127)),0)</f>
        <v>188</v>
      </c>
      <c r="U127">
        <f t="shared" si="18"/>
        <v>4295.8</v>
      </c>
      <c r="V127">
        <f t="shared" si="19"/>
        <v>2855.8</v>
      </c>
      <c r="AB127" s="44">
        <v>75</v>
      </c>
      <c r="AC127" s="61">
        <v>0.16893575999999999</v>
      </c>
      <c r="AD127">
        <f t="shared" si="20"/>
        <v>185</v>
      </c>
      <c r="AE127" t="str">
        <f>LOOKUP(AC127,'Info Sheet'!$L$2:$L$3,'Info Sheet'!$J$2:$J$3)</f>
        <v>Rainy, p</v>
      </c>
      <c r="AF127">
        <f>IF(AE127='Info Sheet'!$J$3,'Info Sheet'!$M$3,'Info Sheet'!$M$2)</f>
        <v>0.7</v>
      </c>
      <c r="AG127">
        <f>ROUNDDOWN(IF((AD127*AF127)&gt;'Info Sheet'!$B$21,'Info Sheet'!$B$21,(AD127*AF127)),0)</f>
        <v>129</v>
      </c>
      <c r="AH127">
        <f t="shared" si="21"/>
        <v>2947.65</v>
      </c>
      <c r="AI127">
        <f t="shared" si="22"/>
        <v>1507.65</v>
      </c>
    </row>
    <row r="128" spans="2:35">
      <c r="B128" s="44">
        <v>76</v>
      </c>
      <c r="C128" s="32">
        <v>0.56942559417890448</v>
      </c>
      <c r="D128" s="32">
        <f t="shared" si="23"/>
        <v>218</v>
      </c>
      <c r="E128" t="str">
        <f>LOOKUP(C128,'Info Sheet'!$L$2:$L$3,'Info Sheet'!$J$2:$J$3)</f>
        <v>Non-Rainy</v>
      </c>
      <c r="F128">
        <f>IF(E128='Info Sheet'!$J$3,'Info Sheet'!$M$3,'Info Sheet'!$M$2)</f>
        <v>1</v>
      </c>
      <c r="G128">
        <f>ROUNDDOWN(IF((D128*F128)&gt;'Info Sheet'!$B$21,'Info Sheet'!$B$21,(D128*F128)),0)</f>
        <v>188</v>
      </c>
      <c r="H128">
        <f t="shared" si="15"/>
        <v>4295.8</v>
      </c>
      <c r="I128">
        <f t="shared" si="16"/>
        <v>2855.8</v>
      </c>
      <c r="J128" s="44"/>
      <c r="K128" s="32"/>
      <c r="L128" s="32"/>
      <c r="M128" s="283"/>
      <c r="N128" s="32"/>
      <c r="O128" s="44">
        <v>76</v>
      </c>
      <c r="P128" s="32">
        <v>0.84899180400025098</v>
      </c>
      <c r="Q128">
        <f t="shared" si="17"/>
        <v>219</v>
      </c>
      <c r="R128" t="str">
        <f>LOOKUP(P128,'Info Sheet'!$L$2:$L$3,'Info Sheet'!$J$2:$J$3)</f>
        <v>Non-Rainy</v>
      </c>
      <c r="S128">
        <f>IF(R128='Info Sheet'!$J$3,'Info Sheet'!$M$3,'Info Sheet'!$M$2)</f>
        <v>1</v>
      </c>
      <c r="T128">
        <f>ROUNDDOWN(IF((Q128*S128)&gt;'Info Sheet'!$B$21,'Info Sheet'!$B$21,(Q128*S128)),0)</f>
        <v>188</v>
      </c>
      <c r="U128">
        <f t="shared" si="18"/>
        <v>4295.8</v>
      </c>
      <c r="V128">
        <f t="shared" si="19"/>
        <v>2855.8</v>
      </c>
      <c r="AB128" s="44">
        <v>76</v>
      </c>
      <c r="AC128" s="61">
        <v>0.44828185999999998</v>
      </c>
      <c r="AD128">
        <f t="shared" si="20"/>
        <v>200</v>
      </c>
      <c r="AE128" t="str">
        <f>LOOKUP(AC128,'Info Sheet'!$L$2:$L$3,'Info Sheet'!$J$2:$J$3)</f>
        <v>Non-Rainy</v>
      </c>
      <c r="AF128">
        <f>IF(AE128='Info Sheet'!$J$3,'Info Sheet'!$M$3,'Info Sheet'!$M$2)</f>
        <v>1</v>
      </c>
      <c r="AG128">
        <f>ROUNDDOWN(IF((AD128*AF128)&gt;'Info Sheet'!$B$21,'Info Sheet'!$B$21,(AD128*AF128)),0)</f>
        <v>188</v>
      </c>
      <c r="AH128">
        <f t="shared" si="21"/>
        <v>4295.8</v>
      </c>
      <c r="AI128">
        <f t="shared" si="22"/>
        <v>2855.8</v>
      </c>
    </row>
    <row r="129" spans="2:35">
      <c r="B129" s="44">
        <v>77</v>
      </c>
      <c r="C129" s="32">
        <v>0.32200352914051711</v>
      </c>
      <c r="D129" s="32">
        <f t="shared" si="23"/>
        <v>206</v>
      </c>
      <c r="E129" t="str">
        <f>LOOKUP(C129,'Info Sheet'!$L$2:$L$3,'Info Sheet'!$J$2:$J$3)</f>
        <v>Rainy, p</v>
      </c>
      <c r="F129">
        <f>IF(E129='Info Sheet'!$J$3,'Info Sheet'!$M$3,'Info Sheet'!$M$2)</f>
        <v>0.7</v>
      </c>
      <c r="G129">
        <f>ROUNDDOWN(IF((D129*F129)&gt;'Info Sheet'!$B$21,'Info Sheet'!$B$21,(D129*F129)),0)</f>
        <v>144</v>
      </c>
      <c r="H129">
        <f t="shared" si="15"/>
        <v>3290.4</v>
      </c>
      <c r="I129">
        <f t="shared" si="16"/>
        <v>1850.4</v>
      </c>
      <c r="J129" s="44"/>
      <c r="K129" s="32"/>
      <c r="L129" s="32"/>
      <c r="M129" s="283"/>
      <c r="N129" s="32"/>
      <c r="O129" s="44">
        <v>77</v>
      </c>
      <c r="P129" s="32">
        <v>0.57037243327350662</v>
      </c>
      <c r="Q129">
        <f t="shared" si="17"/>
        <v>203</v>
      </c>
      <c r="R129" t="str">
        <f>LOOKUP(P129,'Info Sheet'!$L$2:$L$3,'Info Sheet'!$J$2:$J$3)</f>
        <v>Non-Rainy</v>
      </c>
      <c r="S129">
        <f>IF(R129='Info Sheet'!$J$3,'Info Sheet'!$M$3,'Info Sheet'!$M$2)</f>
        <v>1</v>
      </c>
      <c r="T129">
        <f>ROUNDDOWN(IF((Q129*S129)&gt;'Info Sheet'!$B$21,'Info Sheet'!$B$21,(Q129*S129)),0)</f>
        <v>188</v>
      </c>
      <c r="U129">
        <f t="shared" si="18"/>
        <v>4295.8</v>
      </c>
      <c r="V129">
        <f t="shared" si="19"/>
        <v>2855.8</v>
      </c>
      <c r="AB129" s="44">
        <v>77</v>
      </c>
      <c r="AC129" s="61">
        <v>0.86755614999999997</v>
      </c>
      <c r="AD129">
        <f t="shared" si="20"/>
        <v>224</v>
      </c>
      <c r="AE129" t="str">
        <f>LOOKUP(AC129,'Info Sheet'!$L$2:$L$3,'Info Sheet'!$J$2:$J$3)</f>
        <v>Non-Rainy</v>
      </c>
      <c r="AF129">
        <f>IF(AE129='Info Sheet'!$J$3,'Info Sheet'!$M$3,'Info Sheet'!$M$2)</f>
        <v>1</v>
      </c>
      <c r="AG129">
        <f>ROUNDDOWN(IF((AD129*AF129)&gt;'Info Sheet'!$B$21,'Info Sheet'!$B$21,(AD129*AF129)),0)</f>
        <v>188</v>
      </c>
      <c r="AH129">
        <f t="shared" si="21"/>
        <v>4295.8</v>
      </c>
      <c r="AI129">
        <f t="shared" si="22"/>
        <v>2855.8</v>
      </c>
    </row>
    <row r="130" spans="2:35">
      <c r="B130" s="44">
        <v>78</v>
      </c>
      <c r="C130" s="32">
        <v>0.82626320535959474</v>
      </c>
      <c r="D130" s="32">
        <f t="shared" si="23"/>
        <v>233</v>
      </c>
      <c r="E130" t="str">
        <f>LOOKUP(C130,'Info Sheet'!$L$2:$L$3,'Info Sheet'!$J$2:$J$3)</f>
        <v>Non-Rainy</v>
      </c>
      <c r="F130">
        <f>IF(E130='Info Sheet'!$J$3,'Info Sheet'!$M$3,'Info Sheet'!$M$2)</f>
        <v>1</v>
      </c>
      <c r="G130">
        <f>ROUNDDOWN(IF((D130*F130)&gt;'Info Sheet'!$B$21,'Info Sheet'!$B$21,(D130*F130)),0)</f>
        <v>188</v>
      </c>
      <c r="H130">
        <f t="shared" si="15"/>
        <v>4295.8</v>
      </c>
      <c r="I130">
        <f t="shared" si="16"/>
        <v>2855.8</v>
      </c>
      <c r="J130" s="44"/>
      <c r="K130" s="32"/>
      <c r="L130" s="32"/>
      <c r="M130" s="283"/>
      <c r="N130" s="32"/>
      <c r="O130" s="44">
        <v>78</v>
      </c>
      <c r="P130" s="32">
        <v>0.37344018377155486</v>
      </c>
      <c r="Q130">
        <f t="shared" si="17"/>
        <v>193</v>
      </c>
      <c r="R130" t="str">
        <f>LOOKUP(P130,'Info Sheet'!$L$2:$L$3,'Info Sheet'!$J$2:$J$3)</f>
        <v>Rainy, p</v>
      </c>
      <c r="S130">
        <f>IF(R130='Info Sheet'!$J$3,'Info Sheet'!$M$3,'Info Sheet'!$M$2)</f>
        <v>0.7</v>
      </c>
      <c r="T130">
        <f>ROUNDDOWN(IF((Q130*S130)&gt;'Info Sheet'!$B$21,'Info Sheet'!$B$21,(Q130*S130)),0)</f>
        <v>135</v>
      </c>
      <c r="U130">
        <f t="shared" si="18"/>
        <v>3084.75</v>
      </c>
      <c r="V130">
        <f t="shared" si="19"/>
        <v>1644.75</v>
      </c>
      <c r="AB130" s="44">
        <v>78</v>
      </c>
      <c r="AC130" s="61">
        <v>0.56941058</v>
      </c>
      <c r="AD130">
        <f t="shared" si="20"/>
        <v>206</v>
      </c>
      <c r="AE130" t="str">
        <f>LOOKUP(AC130,'Info Sheet'!$L$2:$L$3,'Info Sheet'!$J$2:$J$3)</f>
        <v>Non-Rainy</v>
      </c>
      <c r="AF130">
        <f>IF(AE130='Info Sheet'!$J$3,'Info Sheet'!$M$3,'Info Sheet'!$M$2)</f>
        <v>1</v>
      </c>
      <c r="AG130">
        <f>ROUNDDOWN(IF((AD130*AF130)&gt;'Info Sheet'!$B$21,'Info Sheet'!$B$21,(AD130*AF130)),0)</f>
        <v>188</v>
      </c>
      <c r="AH130">
        <f t="shared" si="21"/>
        <v>4295.8</v>
      </c>
      <c r="AI130">
        <f t="shared" si="22"/>
        <v>2855.8</v>
      </c>
    </row>
    <row r="131" spans="2:35">
      <c r="B131" s="44">
        <v>79</v>
      </c>
      <c r="C131" s="32">
        <v>0.72390462166860792</v>
      </c>
      <c r="D131" s="32">
        <f t="shared" si="23"/>
        <v>226</v>
      </c>
      <c r="E131" t="str">
        <f>LOOKUP(C131,'Info Sheet'!$L$2:$L$3,'Info Sheet'!$J$2:$J$3)</f>
        <v>Non-Rainy</v>
      </c>
      <c r="F131">
        <f>IF(E131='Info Sheet'!$J$3,'Info Sheet'!$M$3,'Info Sheet'!$M$2)</f>
        <v>1</v>
      </c>
      <c r="G131">
        <f>ROUNDDOWN(IF((D131*F131)&gt;'Info Sheet'!$B$21,'Info Sheet'!$B$21,(D131*F131)),0)</f>
        <v>188</v>
      </c>
      <c r="H131">
        <f t="shared" si="15"/>
        <v>4295.8</v>
      </c>
      <c r="I131">
        <f t="shared" si="16"/>
        <v>2855.8</v>
      </c>
      <c r="J131" s="44"/>
      <c r="K131" s="32"/>
      <c r="L131" s="32"/>
      <c r="M131" s="283"/>
      <c r="N131" s="32"/>
      <c r="O131" s="44">
        <v>79</v>
      </c>
      <c r="P131" s="32">
        <v>0.11807894473792058</v>
      </c>
      <c r="Q131">
        <f t="shared" si="17"/>
        <v>177</v>
      </c>
      <c r="R131" t="str">
        <f>LOOKUP(P131,'Info Sheet'!$L$2:$L$3,'Info Sheet'!$J$2:$J$3)</f>
        <v>Rainy, p</v>
      </c>
      <c r="S131">
        <f>IF(R131='Info Sheet'!$J$3,'Info Sheet'!$M$3,'Info Sheet'!$M$2)</f>
        <v>0.7</v>
      </c>
      <c r="T131">
        <f>ROUNDDOWN(IF((Q131*S131)&gt;'Info Sheet'!$B$21,'Info Sheet'!$B$21,(Q131*S131)),0)</f>
        <v>123</v>
      </c>
      <c r="U131">
        <f t="shared" si="18"/>
        <v>2810.55</v>
      </c>
      <c r="V131">
        <f t="shared" si="19"/>
        <v>1370.5500000000002</v>
      </c>
      <c r="AB131" s="44">
        <v>79</v>
      </c>
      <c r="AC131" s="61">
        <v>0.43267017000000002</v>
      </c>
      <c r="AD131">
        <f t="shared" si="20"/>
        <v>200</v>
      </c>
      <c r="AE131" t="str">
        <f>LOOKUP(AC131,'Info Sheet'!$L$2:$L$3,'Info Sheet'!$J$2:$J$3)</f>
        <v>Non-Rainy</v>
      </c>
      <c r="AF131">
        <f>IF(AE131='Info Sheet'!$J$3,'Info Sheet'!$M$3,'Info Sheet'!$M$2)</f>
        <v>1</v>
      </c>
      <c r="AG131">
        <f>ROUNDDOWN(IF((AD131*AF131)&gt;'Info Sheet'!$B$21,'Info Sheet'!$B$21,(AD131*AF131)),0)</f>
        <v>188</v>
      </c>
      <c r="AH131">
        <f t="shared" si="21"/>
        <v>4295.8</v>
      </c>
      <c r="AI131">
        <f t="shared" si="22"/>
        <v>2855.8</v>
      </c>
    </row>
    <row r="132" spans="2:35">
      <c r="B132" s="44">
        <v>80</v>
      </c>
      <c r="C132" s="32">
        <v>7.5669417905872227E-2</v>
      </c>
      <c r="D132" s="32">
        <f t="shared" si="23"/>
        <v>187</v>
      </c>
      <c r="E132" t="str">
        <f>LOOKUP(C132,'Info Sheet'!$L$2:$L$3,'Info Sheet'!$J$2:$J$3)</f>
        <v>Rainy, p</v>
      </c>
      <c r="F132">
        <f>IF(E132='Info Sheet'!$J$3,'Info Sheet'!$M$3,'Info Sheet'!$M$2)</f>
        <v>0.7</v>
      </c>
      <c r="G132">
        <f>ROUNDDOWN(IF((D132*F132)&gt;'Info Sheet'!$B$21,'Info Sheet'!$B$21,(D132*F132)),0)</f>
        <v>130</v>
      </c>
      <c r="H132">
        <f t="shared" si="15"/>
        <v>2970.5</v>
      </c>
      <c r="I132">
        <f t="shared" si="16"/>
        <v>1530.5</v>
      </c>
      <c r="J132" s="44"/>
      <c r="K132" s="32"/>
      <c r="L132" s="32"/>
      <c r="M132" s="283"/>
      <c r="N132" s="32"/>
      <c r="O132" s="44">
        <v>80</v>
      </c>
      <c r="P132" s="32">
        <v>0.92769665436036908</v>
      </c>
      <c r="Q132">
        <f t="shared" si="17"/>
        <v>227</v>
      </c>
      <c r="R132" t="str">
        <f>LOOKUP(P132,'Info Sheet'!$L$2:$L$3,'Info Sheet'!$J$2:$J$3)</f>
        <v>Non-Rainy</v>
      </c>
      <c r="S132">
        <f>IF(R132='Info Sheet'!$J$3,'Info Sheet'!$M$3,'Info Sheet'!$M$2)</f>
        <v>1</v>
      </c>
      <c r="T132">
        <f>ROUNDDOWN(IF((Q132*S132)&gt;'Info Sheet'!$B$21,'Info Sheet'!$B$21,(Q132*S132)),0)</f>
        <v>188</v>
      </c>
      <c r="U132">
        <f t="shared" si="18"/>
        <v>4295.8</v>
      </c>
      <c r="V132">
        <f t="shared" si="19"/>
        <v>2855.8</v>
      </c>
      <c r="AB132" s="44">
        <v>80</v>
      </c>
      <c r="AC132" s="61">
        <v>3.444581E-2</v>
      </c>
      <c r="AD132">
        <f t="shared" si="20"/>
        <v>168</v>
      </c>
      <c r="AE132" t="str">
        <f>LOOKUP(AC132,'Info Sheet'!$L$2:$L$3,'Info Sheet'!$J$2:$J$3)</f>
        <v>Rainy, p</v>
      </c>
      <c r="AF132">
        <f>IF(AE132='Info Sheet'!$J$3,'Info Sheet'!$M$3,'Info Sheet'!$M$2)</f>
        <v>0.7</v>
      </c>
      <c r="AG132">
        <f>ROUNDDOWN(IF((AD132*AF132)&gt;'Info Sheet'!$B$21,'Info Sheet'!$B$21,(AD132*AF132)),0)</f>
        <v>117</v>
      </c>
      <c r="AH132">
        <f t="shared" si="21"/>
        <v>2673.4500000000003</v>
      </c>
      <c r="AI132">
        <f t="shared" si="22"/>
        <v>1233.4500000000003</v>
      </c>
    </row>
    <row r="133" spans="2:35">
      <c r="B133" s="44">
        <v>81</v>
      </c>
      <c r="C133" s="32">
        <v>0.96297283787299892</v>
      </c>
      <c r="D133" s="32">
        <f t="shared" si="23"/>
        <v>250</v>
      </c>
      <c r="E133" t="str">
        <f>LOOKUP(C133,'Info Sheet'!$L$2:$L$3,'Info Sheet'!$J$2:$J$3)</f>
        <v>Non-Rainy</v>
      </c>
      <c r="F133">
        <f>IF(E133='Info Sheet'!$J$3,'Info Sheet'!$M$3,'Info Sheet'!$M$2)</f>
        <v>1</v>
      </c>
      <c r="G133">
        <f>ROUNDDOWN(IF((D133*F133)&gt;'Info Sheet'!$B$21,'Info Sheet'!$B$21,(D133*F133)),0)</f>
        <v>188</v>
      </c>
      <c r="H133">
        <f t="shared" si="15"/>
        <v>4295.8</v>
      </c>
      <c r="I133">
        <f t="shared" si="16"/>
        <v>2855.8</v>
      </c>
      <c r="J133" s="44"/>
      <c r="K133" s="32"/>
      <c r="L133" s="32"/>
      <c r="M133" s="283"/>
      <c r="N133" s="32"/>
      <c r="O133" s="44">
        <v>81</v>
      </c>
      <c r="P133" s="32">
        <v>0.45853720636495898</v>
      </c>
      <c r="Q133">
        <f t="shared" si="17"/>
        <v>198</v>
      </c>
      <c r="R133" t="str">
        <f>LOOKUP(P133,'Info Sheet'!$L$2:$L$3,'Info Sheet'!$J$2:$J$3)</f>
        <v>Non-Rainy</v>
      </c>
      <c r="S133">
        <f>IF(R133='Info Sheet'!$J$3,'Info Sheet'!$M$3,'Info Sheet'!$M$2)</f>
        <v>1</v>
      </c>
      <c r="T133">
        <f>ROUNDDOWN(IF((Q133*S133)&gt;'Info Sheet'!$B$21,'Info Sheet'!$B$21,(Q133*S133)),0)</f>
        <v>188</v>
      </c>
      <c r="U133">
        <f t="shared" si="18"/>
        <v>4295.8</v>
      </c>
      <c r="V133">
        <f t="shared" si="19"/>
        <v>2855.8</v>
      </c>
      <c r="AB133" s="44">
        <v>81</v>
      </c>
      <c r="AC133" s="61">
        <v>0.87195887999999999</v>
      </c>
      <c r="AD133">
        <f t="shared" si="20"/>
        <v>224</v>
      </c>
      <c r="AE133" t="str">
        <f>LOOKUP(AC133,'Info Sheet'!$L$2:$L$3,'Info Sheet'!$J$2:$J$3)</f>
        <v>Non-Rainy</v>
      </c>
      <c r="AF133">
        <f>IF(AE133='Info Sheet'!$J$3,'Info Sheet'!$M$3,'Info Sheet'!$M$2)</f>
        <v>1</v>
      </c>
      <c r="AG133">
        <f>ROUNDDOWN(IF((AD133*AF133)&gt;'Info Sheet'!$B$21,'Info Sheet'!$B$21,(AD133*AF133)),0)</f>
        <v>188</v>
      </c>
      <c r="AH133">
        <f t="shared" si="21"/>
        <v>4295.8</v>
      </c>
      <c r="AI133">
        <f t="shared" si="22"/>
        <v>2855.8</v>
      </c>
    </row>
    <row r="134" spans="2:35">
      <c r="B134" s="44">
        <v>82</v>
      </c>
      <c r="C134" s="32">
        <v>0.44738333480666359</v>
      </c>
      <c r="D134" s="32">
        <f t="shared" si="23"/>
        <v>212</v>
      </c>
      <c r="E134" t="str">
        <f>LOOKUP(C134,'Info Sheet'!$L$2:$L$3,'Info Sheet'!$J$2:$J$3)</f>
        <v>Non-Rainy</v>
      </c>
      <c r="F134">
        <f>IF(E134='Info Sheet'!$J$3,'Info Sheet'!$M$3,'Info Sheet'!$M$2)</f>
        <v>1</v>
      </c>
      <c r="G134">
        <f>ROUNDDOWN(IF((D134*F134)&gt;'Info Sheet'!$B$21,'Info Sheet'!$B$21,(D134*F134)),0)</f>
        <v>188</v>
      </c>
      <c r="H134">
        <f t="shared" si="15"/>
        <v>4295.8</v>
      </c>
      <c r="I134">
        <f t="shared" si="16"/>
        <v>2855.8</v>
      </c>
      <c r="J134" s="44"/>
      <c r="K134" s="32"/>
      <c r="L134" s="32"/>
      <c r="M134" s="283"/>
      <c r="N134" s="32"/>
      <c r="O134" s="44">
        <v>82</v>
      </c>
      <c r="P134" s="32">
        <v>0.70318291751285722</v>
      </c>
      <c r="Q134">
        <f t="shared" si="17"/>
        <v>210</v>
      </c>
      <c r="R134" t="str">
        <f>LOOKUP(P134,'Info Sheet'!$L$2:$L$3,'Info Sheet'!$J$2:$J$3)</f>
        <v>Non-Rainy</v>
      </c>
      <c r="S134">
        <f>IF(R134='Info Sheet'!$J$3,'Info Sheet'!$M$3,'Info Sheet'!$M$2)</f>
        <v>1</v>
      </c>
      <c r="T134">
        <f>ROUNDDOWN(IF((Q134*S134)&gt;'Info Sheet'!$B$21,'Info Sheet'!$B$21,(Q134*S134)),0)</f>
        <v>188</v>
      </c>
      <c r="U134">
        <f t="shared" si="18"/>
        <v>4295.8</v>
      </c>
      <c r="V134">
        <f t="shared" si="19"/>
        <v>2855.8</v>
      </c>
      <c r="AB134" s="44">
        <v>82</v>
      </c>
      <c r="AC134" s="61">
        <v>0.98091830000000002</v>
      </c>
      <c r="AD134">
        <f t="shared" si="20"/>
        <v>242</v>
      </c>
      <c r="AE134" t="str">
        <f>LOOKUP(AC134,'Info Sheet'!$L$2:$L$3,'Info Sheet'!$J$2:$J$3)</f>
        <v>Non-Rainy</v>
      </c>
      <c r="AF134">
        <f>IF(AE134='Info Sheet'!$J$3,'Info Sheet'!$M$3,'Info Sheet'!$M$2)</f>
        <v>1</v>
      </c>
      <c r="AG134">
        <f>ROUNDDOWN(IF((AD134*AF134)&gt;'Info Sheet'!$B$21,'Info Sheet'!$B$21,(AD134*AF134)),0)</f>
        <v>188</v>
      </c>
      <c r="AH134">
        <f t="shared" si="21"/>
        <v>4295.8</v>
      </c>
      <c r="AI134">
        <f t="shared" si="22"/>
        <v>2855.8</v>
      </c>
    </row>
    <row r="135" spans="2:35">
      <c r="B135" s="44">
        <v>83</v>
      </c>
      <c r="C135" s="32">
        <v>0.22566297347653008</v>
      </c>
      <c r="D135" s="32">
        <f t="shared" si="23"/>
        <v>200</v>
      </c>
      <c r="E135" t="str">
        <f>LOOKUP(C135,'Info Sheet'!$L$2:$L$3,'Info Sheet'!$J$2:$J$3)</f>
        <v>Rainy, p</v>
      </c>
      <c r="F135">
        <f>IF(E135='Info Sheet'!$J$3,'Info Sheet'!$M$3,'Info Sheet'!$M$2)</f>
        <v>0.7</v>
      </c>
      <c r="G135">
        <f>ROUNDDOWN(IF((D135*F135)&gt;'Info Sheet'!$B$21,'Info Sheet'!$B$21,(D135*F135)),0)</f>
        <v>140</v>
      </c>
      <c r="H135">
        <f t="shared" si="15"/>
        <v>3199</v>
      </c>
      <c r="I135">
        <f t="shared" si="16"/>
        <v>1759</v>
      </c>
      <c r="J135" s="44"/>
      <c r="K135" s="32"/>
      <c r="L135" s="32"/>
      <c r="M135" s="283"/>
      <c r="N135" s="32"/>
      <c r="O135" s="44">
        <v>83</v>
      </c>
      <c r="P135" s="32">
        <v>0.93959063649175634</v>
      </c>
      <c r="Q135">
        <f t="shared" si="17"/>
        <v>229</v>
      </c>
      <c r="R135" t="str">
        <f>LOOKUP(P135,'Info Sheet'!$L$2:$L$3,'Info Sheet'!$J$2:$J$3)</f>
        <v>Non-Rainy</v>
      </c>
      <c r="S135">
        <f>IF(R135='Info Sheet'!$J$3,'Info Sheet'!$M$3,'Info Sheet'!$M$2)</f>
        <v>1</v>
      </c>
      <c r="T135">
        <f>ROUNDDOWN(IF((Q135*S135)&gt;'Info Sheet'!$B$21,'Info Sheet'!$B$21,(Q135*S135)),0)</f>
        <v>188</v>
      </c>
      <c r="U135">
        <f t="shared" si="18"/>
        <v>4295.8</v>
      </c>
      <c r="V135">
        <f t="shared" si="19"/>
        <v>2855.8</v>
      </c>
      <c r="AB135" s="44">
        <v>83</v>
      </c>
      <c r="AC135" s="61">
        <v>0.71455594</v>
      </c>
      <c r="AD135">
        <f t="shared" si="20"/>
        <v>213</v>
      </c>
      <c r="AE135" t="str">
        <f>LOOKUP(AC135,'Info Sheet'!$L$2:$L$3,'Info Sheet'!$J$2:$J$3)</f>
        <v>Non-Rainy</v>
      </c>
      <c r="AF135">
        <f>IF(AE135='Info Sheet'!$J$3,'Info Sheet'!$M$3,'Info Sheet'!$M$2)</f>
        <v>1</v>
      </c>
      <c r="AG135">
        <f>ROUNDDOWN(IF((AD135*AF135)&gt;'Info Sheet'!$B$21,'Info Sheet'!$B$21,(AD135*AF135)),0)</f>
        <v>188</v>
      </c>
      <c r="AH135">
        <f t="shared" si="21"/>
        <v>4295.8</v>
      </c>
      <c r="AI135">
        <f t="shared" si="22"/>
        <v>2855.8</v>
      </c>
    </row>
    <row r="136" spans="2:35">
      <c r="B136" s="44">
        <v>84</v>
      </c>
      <c r="C136" s="32">
        <v>0.26053549325615932</v>
      </c>
      <c r="D136" s="32">
        <f t="shared" si="23"/>
        <v>202</v>
      </c>
      <c r="E136" t="str">
        <f>LOOKUP(C136,'Info Sheet'!$L$2:$L$3,'Info Sheet'!$J$2:$J$3)</f>
        <v>Rainy, p</v>
      </c>
      <c r="F136">
        <f>IF(E136='Info Sheet'!$J$3,'Info Sheet'!$M$3,'Info Sheet'!$M$2)</f>
        <v>0.7</v>
      </c>
      <c r="G136">
        <f>ROUNDDOWN(IF((D136*F136)&gt;'Info Sheet'!$B$21,'Info Sheet'!$B$21,(D136*F136)),0)</f>
        <v>141</v>
      </c>
      <c r="H136">
        <f t="shared" si="15"/>
        <v>3221.8500000000004</v>
      </c>
      <c r="I136">
        <f t="shared" si="16"/>
        <v>1781.8500000000004</v>
      </c>
      <c r="J136" s="44"/>
      <c r="K136" s="32"/>
      <c r="L136" s="32"/>
      <c r="M136" s="283"/>
      <c r="N136" s="32"/>
      <c r="O136" s="44">
        <v>84</v>
      </c>
      <c r="P136" s="32">
        <v>7.3839501898915749E-2</v>
      </c>
      <c r="Q136">
        <f t="shared" si="17"/>
        <v>172</v>
      </c>
      <c r="R136" t="str">
        <f>LOOKUP(P136,'Info Sheet'!$L$2:$L$3,'Info Sheet'!$J$2:$J$3)</f>
        <v>Rainy, p</v>
      </c>
      <c r="S136">
        <f>IF(R136='Info Sheet'!$J$3,'Info Sheet'!$M$3,'Info Sheet'!$M$2)</f>
        <v>0.7</v>
      </c>
      <c r="T136">
        <f>ROUNDDOWN(IF((Q136*S136)&gt;'Info Sheet'!$B$21,'Info Sheet'!$B$21,(Q136*S136)),0)</f>
        <v>120</v>
      </c>
      <c r="U136">
        <f t="shared" si="18"/>
        <v>2742</v>
      </c>
      <c r="V136">
        <f t="shared" si="19"/>
        <v>1302</v>
      </c>
      <c r="AB136" s="44">
        <v>84</v>
      </c>
      <c r="AC136" s="61">
        <v>0.10677685000000001</v>
      </c>
      <c r="AD136">
        <f t="shared" si="20"/>
        <v>179</v>
      </c>
      <c r="AE136" t="str">
        <f>LOOKUP(AC136,'Info Sheet'!$L$2:$L$3,'Info Sheet'!$J$2:$J$3)</f>
        <v>Rainy, p</v>
      </c>
      <c r="AF136">
        <f>IF(AE136='Info Sheet'!$J$3,'Info Sheet'!$M$3,'Info Sheet'!$M$2)</f>
        <v>0.7</v>
      </c>
      <c r="AG136">
        <f>ROUNDDOWN(IF((AD136*AF136)&gt;'Info Sheet'!$B$21,'Info Sheet'!$B$21,(AD136*AF136)),0)</f>
        <v>125</v>
      </c>
      <c r="AH136">
        <f t="shared" si="21"/>
        <v>2856.25</v>
      </c>
      <c r="AI136">
        <f t="shared" si="22"/>
        <v>1416.25</v>
      </c>
    </row>
    <row r="137" spans="2:35">
      <c r="B137" s="44">
        <v>85</v>
      </c>
      <c r="C137" s="32">
        <v>0.87864762056139845</v>
      </c>
      <c r="D137" s="32">
        <f t="shared" si="23"/>
        <v>238</v>
      </c>
      <c r="E137" t="str">
        <f>LOOKUP(C137,'Info Sheet'!$L$2:$L$3,'Info Sheet'!$J$2:$J$3)</f>
        <v>Non-Rainy</v>
      </c>
      <c r="F137">
        <f>IF(E137='Info Sheet'!$J$3,'Info Sheet'!$M$3,'Info Sheet'!$M$2)</f>
        <v>1</v>
      </c>
      <c r="G137">
        <f>ROUNDDOWN(IF((D137*F137)&gt;'Info Sheet'!$B$21,'Info Sheet'!$B$21,(D137*F137)),0)</f>
        <v>188</v>
      </c>
      <c r="H137">
        <f t="shared" si="15"/>
        <v>4295.8</v>
      </c>
      <c r="I137">
        <f t="shared" si="16"/>
        <v>2855.8</v>
      </c>
      <c r="J137" s="44"/>
      <c r="K137" s="32"/>
      <c r="L137" s="32"/>
      <c r="M137" s="283"/>
      <c r="N137" s="32"/>
      <c r="O137" s="44">
        <v>85</v>
      </c>
      <c r="P137" s="32">
        <v>0.34401205632432519</v>
      </c>
      <c r="Q137">
        <f t="shared" si="17"/>
        <v>192</v>
      </c>
      <c r="R137" t="str">
        <f>LOOKUP(P137,'Info Sheet'!$L$2:$L$3,'Info Sheet'!$J$2:$J$3)</f>
        <v>Rainy, p</v>
      </c>
      <c r="S137">
        <f>IF(R137='Info Sheet'!$J$3,'Info Sheet'!$M$3,'Info Sheet'!$M$2)</f>
        <v>0.7</v>
      </c>
      <c r="T137">
        <f>ROUNDDOWN(IF((Q137*S137)&gt;'Info Sheet'!$B$21,'Info Sheet'!$B$21,(Q137*S137)),0)</f>
        <v>134</v>
      </c>
      <c r="U137">
        <f t="shared" si="18"/>
        <v>3061.9</v>
      </c>
      <c r="V137">
        <f t="shared" si="19"/>
        <v>1621.9</v>
      </c>
      <c r="AB137" s="44">
        <v>85</v>
      </c>
      <c r="AC137" s="61">
        <v>0.36528459000000002</v>
      </c>
      <c r="AD137">
        <f t="shared" si="20"/>
        <v>196</v>
      </c>
      <c r="AE137" t="str">
        <f>LOOKUP(AC137,'Info Sheet'!$L$2:$L$3,'Info Sheet'!$J$2:$J$3)</f>
        <v>Rainy, p</v>
      </c>
      <c r="AF137">
        <f>IF(AE137='Info Sheet'!$J$3,'Info Sheet'!$M$3,'Info Sheet'!$M$2)</f>
        <v>0.7</v>
      </c>
      <c r="AG137">
        <f>ROUNDDOWN(IF((AD137*AF137)&gt;'Info Sheet'!$B$21,'Info Sheet'!$B$21,(AD137*AF137)),0)</f>
        <v>137</v>
      </c>
      <c r="AH137">
        <f t="shared" si="21"/>
        <v>3130.4500000000003</v>
      </c>
      <c r="AI137">
        <f t="shared" si="22"/>
        <v>1690.4500000000003</v>
      </c>
    </row>
    <row r="138" spans="2:35">
      <c r="B138" s="44">
        <v>86</v>
      </c>
      <c r="C138" s="32">
        <v>0.81149403451982483</v>
      </c>
      <c r="D138" s="32">
        <f t="shared" si="23"/>
        <v>232</v>
      </c>
      <c r="E138" t="str">
        <f>LOOKUP(C138,'Info Sheet'!$L$2:$L$3,'Info Sheet'!$J$2:$J$3)</f>
        <v>Non-Rainy</v>
      </c>
      <c r="F138">
        <f>IF(E138='Info Sheet'!$J$3,'Info Sheet'!$M$3,'Info Sheet'!$M$2)</f>
        <v>1</v>
      </c>
      <c r="G138">
        <f>ROUNDDOWN(IF((D138*F138)&gt;'Info Sheet'!$B$21,'Info Sheet'!$B$21,(D138*F138)),0)</f>
        <v>188</v>
      </c>
      <c r="H138">
        <f t="shared" si="15"/>
        <v>4295.8</v>
      </c>
      <c r="I138">
        <f t="shared" si="16"/>
        <v>2855.8</v>
      </c>
      <c r="J138" s="44"/>
      <c r="K138" s="32"/>
      <c r="L138" s="32"/>
      <c r="M138" s="283"/>
      <c r="N138" s="32"/>
      <c r="O138" s="44">
        <v>86</v>
      </c>
      <c r="P138" s="32">
        <v>0.97592006821259381</v>
      </c>
      <c r="Q138">
        <f t="shared" si="17"/>
        <v>237</v>
      </c>
      <c r="R138" t="str">
        <f>LOOKUP(P138,'Info Sheet'!$L$2:$L$3,'Info Sheet'!$J$2:$J$3)</f>
        <v>Non-Rainy</v>
      </c>
      <c r="S138">
        <f>IF(R138='Info Sheet'!$J$3,'Info Sheet'!$M$3,'Info Sheet'!$M$2)</f>
        <v>1</v>
      </c>
      <c r="T138">
        <f>ROUNDDOWN(IF((Q138*S138)&gt;'Info Sheet'!$B$21,'Info Sheet'!$B$21,(Q138*S138)),0)</f>
        <v>188</v>
      </c>
      <c r="U138">
        <f t="shared" si="18"/>
        <v>4295.8</v>
      </c>
      <c r="V138">
        <f t="shared" si="19"/>
        <v>2855.8</v>
      </c>
      <c r="AB138" s="44">
        <v>86</v>
      </c>
      <c r="AC138" s="61">
        <v>0.19609660000000001</v>
      </c>
      <c r="AD138">
        <f t="shared" si="20"/>
        <v>187</v>
      </c>
      <c r="AE138" t="str">
        <f>LOOKUP(AC138,'Info Sheet'!$L$2:$L$3,'Info Sheet'!$J$2:$J$3)</f>
        <v>Rainy, p</v>
      </c>
      <c r="AF138">
        <f>IF(AE138='Info Sheet'!$J$3,'Info Sheet'!$M$3,'Info Sheet'!$M$2)</f>
        <v>0.7</v>
      </c>
      <c r="AG138">
        <f>ROUNDDOWN(IF((AD138*AF138)&gt;'Info Sheet'!$B$21,'Info Sheet'!$B$21,(AD138*AF138)),0)</f>
        <v>130</v>
      </c>
      <c r="AH138">
        <f t="shared" si="21"/>
        <v>2970.5</v>
      </c>
      <c r="AI138">
        <f t="shared" si="22"/>
        <v>1530.5</v>
      </c>
    </row>
    <row r="139" spans="2:35">
      <c r="B139" s="44">
        <v>87</v>
      </c>
      <c r="C139" s="32">
        <v>0.96574030054441928</v>
      </c>
      <c r="D139" s="32">
        <f t="shared" si="23"/>
        <v>250</v>
      </c>
      <c r="E139" t="str">
        <f>LOOKUP(C139,'Info Sheet'!$L$2:$L$3,'Info Sheet'!$J$2:$J$3)</f>
        <v>Non-Rainy</v>
      </c>
      <c r="F139">
        <f>IF(E139='Info Sheet'!$J$3,'Info Sheet'!$M$3,'Info Sheet'!$M$2)</f>
        <v>1</v>
      </c>
      <c r="G139">
        <f>ROUNDDOWN(IF((D139*F139)&gt;'Info Sheet'!$B$21,'Info Sheet'!$B$21,(D139*F139)),0)</f>
        <v>188</v>
      </c>
      <c r="H139">
        <f t="shared" si="15"/>
        <v>4295.8</v>
      </c>
      <c r="I139">
        <f t="shared" si="16"/>
        <v>2855.8</v>
      </c>
      <c r="J139" s="44"/>
      <c r="K139" s="32"/>
      <c r="L139" s="32"/>
      <c r="M139" s="283"/>
      <c r="N139" s="32"/>
      <c r="O139" s="44">
        <v>87</v>
      </c>
      <c r="P139" s="32">
        <v>0.96937323966802802</v>
      </c>
      <c r="Q139">
        <f t="shared" si="17"/>
        <v>235</v>
      </c>
      <c r="R139" t="str">
        <f>LOOKUP(P139,'Info Sheet'!$L$2:$L$3,'Info Sheet'!$J$2:$J$3)</f>
        <v>Non-Rainy</v>
      </c>
      <c r="S139">
        <f>IF(R139='Info Sheet'!$J$3,'Info Sheet'!$M$3,'Info Sheet'!$M$2)</f>
        <v>1</v>
      </c>
      <c r="T139">
        <f>ROUNDDOWN(IF((Q139*S139)&gt;'Info Sheet'!$B$21,'Info Sheet'!$B$21,(Q139*S139)),0)</f>
        <v>188</v>
      </c>
      <c r="U139">
        <f t="shared" si="18"/>
        <v>4295.8</v>
      </c>
      <c r="V139">
        <f t="shared" si="19"/>
        <v>2855.8</v>
      </c>
      <c r="AB139" s="44">
        <v>87</v>
      </c>
      <c r="AC139" s="61">
        <v>7.9924830000000002E-2</v>
      </c>
      <c r="AD139">
        <f t="shared" si="20"/>
        <v>176</v>
      </c>
      <c r="AE139" t="str">
        <f>LOOKUP(AC139,'Info Sheet'!$L$2:$L$3,'Info Sheet'!$J$2:$J$3)</f>
        <v>Rainy, p</v>
      </c>
      <c r="AF139">
        <f>IF(AE139='Info Sheet'!$J$3,'Info Sheet'!$M$3,'Info Sheet'!$M$2)</f>
        <v>0.7</v>
      </c>
      <c r="AG139">
        <f>ROUNDDOWN(IF((AD139*AF139)&gt;'Info Sheet'!$B$21,'Info Sheet'!$B$21,(AD139*AF139)),0)</f>
        <v>123</v>
      </c>
      <c r="AH139">
        <f t="shared" si="21"/>
        <v>2810.55</v>
      </c>
      <c r="AI139">
        <f t="shared" si="22"/>
        <v>1370.5500000000002</v>
      </c>
    </row>
    <row r="140" spans="2:35">
      <c r="B140" s="44">
        <v>88</v>
      </c>
      <c r="C140" s="32">
        <v>0.80757434190884958</v>
      </c>
      <c r="D140" s="32">
        <f t="shared" si="23"/>
        <v>232</v>
      </c>
      <c r="E140" t="str">
        <f>LOOKUP(C140,'Info Sheet'!$L$2:$L$3,'Info Sheet'!$J$2:$J$3)</f>
        <v>Non-Rainy</v>
      </c>
      <c r="F140">
        <f>IF(E140='Info Sheet'!$J$3,'Info Sheet'!$M$3,'Info Sheet'!$M$2)</f>
        <v>1</v>
      </c>
      <c r="G140">
        <f>ROUNDDOWN(IF((D140*F140)&gt;'Info Sheet'!$B$21,'Info Sheet'!$B$21,(D140*F140)),0)</f>
        <v>188</v>
      </c>
      <c r="H140">
        <f t="shared" si="15"/>
        <v>4295.8</v>
      </c>
      <c r="I140">
        <f t="shared" si="16"/>
        <v>2855.8</v>
      </c>
      <c r="J140" s="44"/>
      <c r="K140" s="32"/>
      <c r="L140" s="32"/>
      <c r="M140" s="283"/>
      <c r="N140" s="32"/>
      <c r="O140" s="44">
        <v>88</v>
      </c>
      <c r="P140" s="32">
        <v>0.71611724652209774</v>
      </c>
      <c r="Q140">
        <f t="shared" si="17"/>
        <v>210</v>
      </c>
      <c r="R140" t="str">
        <f>LOOKUP(P140,'Info Sheet'!$L$2:$L$3,'Info Sheet'!$J$2:$J$3)</f>
        <v>Non-Rainy</v>
      </c>
      <c r="S140">
        <f>IF(R140='Info Sheet'!$J$3,'Info Sheet'!$M$3,'Info Sheet'!$M$2)</f>
        <v>1</v>
      </c>
      <c r="T140">
        <f>ROUNDDOWN(IF((Q140*S140)&gt;'Info Sheet'!$B$21,'Info Sheet'!$B$21,(Q140*S140)),0)</f>
        <v>188</v>
      </c>
      <c r="U140">
        <f t="shared" si="18"/>
        <v>4295.8</v>
      </c>
      <c r="V140">
        <f t="shared" si="19"/>
        <v>2855.8</v>
      </c>
      <c r="AB140" s="44">
        <v>88</v>
      </c>
      <c r="AC140" s="61">
        <v>0.43101606999999997</v>
      </c>
      <c r="AD140">
        <f t="shared" si="20"/>
        <v>199</v>
      </c>
      <c r="AE140" t="str">
        <f>LOOKUP(AC140,'Info Sheet'!$L$2:$L$3,'Info Sheet'!$J$2:$J$3)</f>
        <v>Non-Rainy</v>
      </c>
      <c r="AF140">
        <f>IF(AE140='Info Sheet'!$J$3,'Info Sheet'!$M$3,'Info Sheet'!$M$2)</f>
        <v>1</v>
      </c>
      <c r="AG140">
        <f>ROUNDDOWN(IF((AD140*AF140)&gt;'Info Sheet'!$B$21,'Info Sheet'!$B$21,(AD140*AF140)),0)</f>
        <v>188</v>
      </c>
      <c r="AH140">
        <f t="shared" si="21"/>
        <v>4295.8</v>
      </c>
      <c r="AI140">
        <f t="shared" si="22"/>
        <v>2855.8</v>
      </c>
    </row>
    <row r="141" spans="2:35">
      <c r="B141" s="44">
        <v>89</v>
      </c>
      <c r="C141" s="32">
        <v>0.66447364818527077</v>
      </c>
      <c r="D141" s="32">
        <f t="shared" si="23"/>
        <v>223</v>
      </c>
      <c r="E141" t="str">
        <f>LOOKUP(C141,'Info Sheet'!$L$2:$L$3,'Info Sheet'!$J$2:$J$3)</f>
        <v>Non-Rainy</v>
      </c>
      <c r="F141">
        <f>IF(E141='Info Sheet'!$J$3,'Info Sheet'!$M$3,'Info Sheet'!$M$2)</f>
        <v>1</v>
      </c>
      <c r="G141">
        <f>ROUNDDOWN(IF((D141*F141)&gt;'Info Sheet'!$B$21,'Info Sheet'!$B$21,(D141*F141)),0)</f>
        <v>188</v>
      </c>
      <c r="H141">
        <f t="shared" si="15"/>
        <v>4295.8</v>
      </c>
      <c r="I141">
        <f t="shared" si="16"/>
        <v>2855.8</v>
      </c>
      <c r="J141" s="44"/>
      <c r="K141" s="32"/>
      <c r="L141" s="32"/>
      <c r="M141" s="283"/>
      <c r="N141" s="32"/>
      <c r="O141" s="44">
        <v>89</v>
      </c>
      <c r="P141" s="32">
        <v>0.49269558607371822</v>
      </c>
      <c r="Q141">
        <f t="shared" si="17"/>
        <v>199</v>
      </c>
      <c r="R141" t="str">
        <f>LOOKUP(P141,'Info Sheet'!$L$2:$L$3,'Info Sheet'!$J$2:$J$3)</f>
        <v>Non-Rainy</v>
      </c>
      <c r="S141">
        <f>IF(R141='Info Sheet'!$J$3,'Info Sheet'!$M$3,'Info Sheet'!$M$2)</f>
        <v>1</v>
      </c>
      <c r="T141">
        <f>ROUNDDOWN(IF((Q141*S141)&gt;'Info Sheet'!$B$21,'Info Sheet'!$B$21,(Q141*S141)),0)</f>
        <v>188</v>
      </c>
      <c r="U141">
        <f t="shared" si="18"/>
        <v>4295.8</v>
      </c>
      <c r="V141">
        <f t="shared" si="19"/>
        <v>2855.8</v>
      </c>
      <c r="AB141" s="44">
        <v>89</v>
      </c>
      <c r="AC141" s="61">
        <v>0.24665187999999999</v>
      </c>
      <c r="AD141">
        <f t="shared" si="20"/>
        <v>190</v>
      </c>
      <c r="AE141" t="str">
        <f>LOOKUP(AC141,'Info Sheet'!$L$2:$L$3,'Info Sheet'!$J$2:$J$3)</f>
        <v>Rainy, p</v>
      </c>
      <c r="AF141">
        <f>IF(AE141='Info Sheet'!$J$3,'Info Sheet'!$M$3,'Info Sheet'!$M$2)</f>
        <v>0.7</v>
      </c>
      <c r="AG141">
        <f>ROUNDDOWN(IF((AD141*AF141)&gt;'Info Sheet'!$B$21,'Info Sheet'!$B$21,(AD141*AF141)),0)</f>
        <v>133</v>
      </c>
      <c r="AH141">
        <f t="shared" si="21"/>
        <v>3039.05</v>
      </c>
      <c r="AI141">
        <f t="shared" si="22"/>
        <v>1599.0500000000002</v>
      </c>
    </row>
    <row r="142" spans="2:35">
      <c r="B142" s="44">
        <v>90</v>
      </c>
      <c r="C142" s="32">
        <v>0.48519144990533936</v>
      </c>
      <c r="D142" s="32">
        <f t="shared" si="23"/>
        <v>214</v>
      </c>
      <c r="E142" t="str">
        <f>LOOKUP(C142,'Info Sheet'!$L$2:$L$3,'Info Sheet'!$J$2:$J$3)</f>
        <v>Non-Rainy</v>
      </c>
      <c r="F142">
        <f>IF(E142='Info Sheet'!$J$3,'Info Sheet'!$M$3,'Info Sheet'!$M$2)</f>
        <v>1</v>
      </c>
      <c r="G142">
        <f>ROUNDDOWN(IF((D142*F142)&gt;'Info Sheet'!$B$21,'Info Sheet'!$B$21,(D142*F142)),0)</f>
        <v>188</v>
      </c>
      <c r="H142">
        <f t="shared" si="15"/>
        <v>4295.8</v>
      </c>
      <c r="I142">
        <f t="shared" si="16"/>
        <v>2855.8</v>
      </c>
      <c r="J142" s="44"/>
      <c r="K142" s="32"/>
      <c r="L142" s="32"/>
      <c r="M142" s="283"/>
      <c r="N142" s="32"/>
      <c r="O142" s="44">
        <v>90</v>
      </c>
      <c r="P142" s="32">
        <v>0.35383454406969572</v>
      </c>
      <c r="Q142">
        <f t="shared" si="17"/>
        <v>192</v>
      </c>
      <c r="R142" t="str">
        <f>LOOKUP(P142,'Info Sheet'!$L$2:$L$3,'Info Sheet'!$J$2:$J$3)</f>
        <v>Rainy, p</v>
      </c>
      <c r="S142">
        <f>IF(R142='Info Sheet'!$J$3,'Info Sheet'!$M$3,'Info Sheet'!$M$2)</f>
        <v>0.7</v>
      </c>
      <c r="T142">
        <f>ROUNDDOWN(IF((Q142*S142)&gt;'Info Sheet'!$B$21,'Info Sheet'!$B$21,(Q142*S142)),0)</f>
        <v>134</v>
      </c>
      <c r="U142">
        <f t="shared" si="18"/>
        <v>3061.9</v>
      </c>
      <c r="V142">
        <f t="shared" si="19"/>
        <v>1621.9</v>
      </c>
      <c r="AB142" s="44">
        <v>90</v>
      </c>
      <c r="AC142" s="61">
        <v>5.6725789999999998E-2</v>
      </c>
      <c r="AD142">
        <f t="shared" si="20"/>
        <v>173</v>
      </c>
      <c r="AE142" t="str">
        <f>LOOKUP(AC142,'Info Sheet'!$L$2:$L$3,'Info Sheet'!$J$2:$J$3)</f>
        <v>Rainy, p</v>
      </c>
      <c r="AF142">
        <f>IF(AE142='Info Sheet'!$J$3,'Info Sheet'!$M$3,'Info Sheet'!$M$2)</f>
        <v>0.7</v>
      </c>
      <c r="AG142">
        <f>ROUNDDOWN(IF((AD142*AF142)&gt;'Info Sheet'!$B$21,'Info Sheet'!$B$21,(AD142*AF142)),0)</f>
        <v>121</v>
      </c>
      <c r="AH142">
        <f t="shared" si="21"/>
        <v>2764.8500000000004</v>
      </c>
      <c r="AI142">
        <f t="shared" si="22"/>
        <v>1324.8500000000004</v>
      </c>
    </row>
    <row r="143" spans="2:35">
      <c r="B143" s="44">
        <v>91</v>
      </c>
      <c r="C143" s="32">
        <v>0.2050980697329049</v>
      </c>
      <c r="D143" s="32">
        <f t="shared" si="23"/>
        <v>199</v>
      </c>
      <c r="E143" t="str">
        <f>LOOKUP(C143,'Info Sheet'!$L$2:$L$3,'Info Sheet'!$J$2:$J$3)</f>
        <v>Rainy, p</v>
      </c>
      <c r="F143">
        <f>IF(E143='Info Sheet'!$J$3,'Info Sheet'!$M$3,'Info Sheet'!$M$2)</f>
        <v>0.7</v>
      </c>
      <c r="G143">
        <f>ROUNDDOWN(IF((D143*F143)&gt;'Info Sheet'!$B$21,'Info Sheet'!$B$21,(D143*F143)),0)</f>
        <v>139</v>
      </c>
      <c r="H143">
        <f t="shared" si="15"/>
        <v>3176.15</v>
      </c>
      <c r="I143">
        <f t="shared" si="16"/>
        <v>1736.15</v>
      </c>
      <c r="J143" s="44"/>
      <c r="K143" s="32"/>
      <c r="L143" s="32"/>
      <c r="M143" s="283"/>
      <c r="N143" s="32"/>
      <c r="O143" s="44">
        <v>91</v>
      </c>
      <c r="P143" s="32">
        <v>0.49092479108523479</v>
      </c>
      <c r="Q143">
        <f t="shared" si="17"/>
        <v>199</v>
      </c>
      <c r="R143" t="str">
        <f>LOOKUP(P143,'Info Sheet'!$L$2:$L$3,'Info Sheet'!$J$2:$J$3)</f>
        <v>Non-Rainy</v>
      </c>
      <c r="S143">
        <f>IF(R143='Info Sheet'!$J$3,'Info Sheet'!$M$3,'Info Sheet'!$M$2)</f>
        <v>1</v>
      </c>
      <c r="T143">
        <f>ROUNDDOWN(IF((Q143*S143)&gt;'Info Sheet'!$B$21,'Info Sheet'!$B$21,(Q143*S143)),0)</f>
        <v>188</v>
      </c>
      <c r="U143">
        <f t="shared" si="18"/>
        <v>4295.8</v>
      </c>
      <c r="V143">
        <f t="shared" si="19"/>
        <v>2855.8</v>
      </c>
      <c r="AB143" s="44">
        <v>91</v>
      </c>
      <c r="AC143" s="61">
        <v>0.72032490999999998</v>
      </c>
      <c r="AD143">
        <f t="shared" si="20"/>
        <v>214</v>
      </c>
      <c r="AE143" t="str">
        <f>LOOKUP(AC143,'Info Sheet'!$L$2:$L$3,'Info Sheet'!$J$2:$J$3)</f>
        <v>Non-Rainy</v>
      </c>
      <c r="AF143">
        <f>IF(AE143='Info Sheet'!$J$3,'Info Sheet'!$M$3,'Info Sheet'!$M$2)</f>
        <v>1</v>
      </c>
      <c r="AG143">
        <f>ROUNDDOWN(IF((AD143*AF143)&gt;'Info Sheet'!$B$21,'Info Sheet'!$B$21,(AD143*AF143)),0)</f>
        <v>188</v>
      </c>
      <c r="AH143">
        <f t="shared" si="21"/>
        <v>4295.8</v>
      </c>
      <c r="AI143">
        <f t="shared" si="22"/>
        <v>2855.8</v>
      </c>
    </row>
    <row r="144" spans="2:35">
      <c r="B144" s="44">
        <v>92</v>
      </c>
      <c r="C144" s="32">
        <v>3.1827622124109611E-2</v>
      </c>
      <c r="D144" s="32">
        <f t="shared" si="23"/>
        <v>178</v>
      </c>
      <c r="E144" t="str">
        <f>LOOKUP(C144,'Info Sheet'!$L$2:$L$3,'Info Sheet'!$J$2:$J$3)</f>
        <v>Rainy, p</v>
      </c>
      <c r="F144">
        <f>IF(E144='Info Sheet'!$J$3,'Info Sheet'!$M$3,'Info Sheet'!$M$2)</f>
        <v>0.7</v>
      </c>
      <c r="G144">
        <f>ROUNDDOWN(IF((D144*F144)&gt;'Info Sheet'!$B$21,'Info Sheet'!$B$21,(D144*F144)),0)</f>
        <v>124</v>
      </c>
      <c r="H144">
        <f t="shared" si="15"/>
        <v>2833.4</v>
      </c>
      <c r="I144">
        <f t="shared" si="16"/>
        <v>1393.4</v>
      </c>
      <c r="J144" s="44"/>
      <c r="K144" s="32"/>
      <c r="L144" s="32"/>
      <c r="M144" s="283"/>
      <c r="N144" s="32"/>
      <c r="O144" s="44">
        <v>92</v>
      </c>
      <c r="P144" s="32">
        <v>0.44599292881752128</v>
      </c>
      <c r="Q144">
        <f t="shared" si="17"/>
        <v>197</v>
      </c>
      <c r="R144" t="str">
        <f>LOOKUP(P144,'Info Sheet'!$L$2:$L$3,'Info Sheet'!$J$2:$J$3)</f>
        <v>Non-Rainy</v>
      </c>
      <c r="S144">
        <f>IF(R144='Info Sheet'!$J$3,'Info Sheet'!$M$3,'Info Sheet'!$M$2)</f>
        <v>1</v>
      </c>
      <c r="T144">
        <f>ROUNDDOWN(IF((Q144*S144)&gt;'Info Sheet'!$B$21,'Info Sheet'!$B$21,(Q144*S144)),0)</f>
        <v>188</v>
      </c>
      <c r="U144">
        <f t="shared" si="18"/>
        <v>4295.8</v>
      </c>
      <c r="V144">
        <f t="shared" si="19"/>
        <v>2855.8</v>
      </c>
      <c r="AB144" s="44">
        <v>92</v>
      </c>
      <c r="AC144" s="61">
        <v>0.95534273999999997</v>
      </c>
      <c r="AD144">
        <f t="shared" si="20"/>
        <v>235</v>
      </c>
      <c r="AE144" t="str">
        <f>LOOKUP(AC144,'Info Sheet'!$L$2:$L$3,'Info Sheet'!$J$2:$J$3)</f>
        <v>Non-Rainy</v>
      </c>
      <c r="AF144">
        <f>IF(AE144='Info Sheet'!$J$3,'Info Sheet'!$M$3,'Info Sheet'!$M$2)</f>
        <v>1</v>
      </c>
      <c r="AG144">
        <f>ROUNDDOWN(IF((AD144*AF144)&gt;'Info Sheet'!$B$21,'Info Sheet'!$B$21,(AD144*AF144)),0)</f>
        <v>188</v>
      </c>
      <c r="AH144">
        <f t="shared" si="21"/>
        <v>4295.8</v>
      </c>
      <c r="AI144">
        <f t="shared" si="22"/>
        <v>2855.8</v>
      </c>
    </row>
    <row r="145" spans="2:35">
      <c r="B145" s="44">
        <v>93</v>
      </c>
      <c r="C145" s="32">
        <v>0.38140229164930317</v>
      </c>
      <c r="D145" s="32">
        <f t="shared" si="23"/>
        <v>209</v>
      </c>
      <c r="E145" t="str">
        <f>LOOKUP(C145,'Info Sheet'!$L$2:$L$3,'Info Sheet'!$J$2:$J$3)</f>
        <v>Rainy, p</v>
      </c>
      <c r="F145">
        <f>IF(E145='Info Sheet'!$J$3,'Info Sheet'!$M$3,'Info Sheet'!$M$2)</f>
        <v>0.7</v>
      </c>
      <c r="G145">
        <f>ROUNDDOWN(IF((D145*F145)&gt;'Info Sheet'!$B$21,'Info Sheet'!$B$21,(D145*F145)),0)</f>
        <v>146</v>
      </c>
      <c r="H145">
        <f t="shared" si="15"/>
        <v>3336.1000000000004</v>
      </c>
      <c r="I145">
        <f t="shared" si="16"/>
        <v>1896.1000000000004</v>
      </c>
      <c r="J145" s="44"/>
      <c r="K145" s="32"/>
      <c r="L145" s="32"/>
      <c r="M145" s="283"/>
      <c r="N145" s="32"/>
      <c r="O145" s="44">
        <v>93</v>
      </c>
      <c r="P145" s="32">
        <v>0.32413327502879019</v>
      </c>
      <c r="Q145">
        <f t="shared" si="17"/>
        <v>191</v>
      </c>
      <c r="R145" t="str">
        <f>LOOKUP(P145,'Info Sheet'!$L$2:$L$3,'Info Sheet'!$J$2:$J$3)</f>
        <v>Rainy, p</v>
      </c>
      <c r="S145">
        <f>IF(R145='Info Sheet'!$J$3,'Info Sheet'!$M$3,'Info Sheet'!$M$2)</f>
        <v>0.7</v>
      </c>
      <c r="T145">
        <f>ROUNDDOWN(IF((Q145*S145)&gt;'Info Sheet'!$B$21,'Info Sheet'!$B$21,(Q145*S145)),0)</f>
        <v>133</v>
      </c>
      <c r="U145">
        <f t="shared" si="18"/>
        <v>3039.05</v>
      </c>
      <c r="V145">
        <f t="shared" si="19"/>
        <v>1599.0500000000002</v>
      </c>
      <c r="AB145" s="44">
        <v>93</v>
      </c>
      <c r="AC145" s="61">
        <v>0.43704052999999998</v>
      </c>
      <c r="AD145">
        <f t="shared" si="20"/>
        <v>200</v>
      </c>
      <c r="AE145" t="str">
        <f>LOOKUP(AC145,'Info Sheet'!$L$2:$L$3,'Info Sheet'!$J$2:$J$3)</f>
        <v>Non-Rainy</v>
      </c>
      <c r="AF145">
        <f>IF(AE145='Info Sheet'!$J$3,'Info Sheet'!$M$3,'Info Sheet'!$M$2)</f>
        <v>1</v>
      </c>
      <c r="AG145">
        <f>ROUNDDOWN(IF((AD145*AF145)&gt;'Info Sheet'!$B$21,'Info Sheet'!$B$21,(AD145*AF145)),0)</f>
        <v>188</v>
      </c>
      <c r="AH145">
        <f t="shared" si="21"/>
        <v>4295.8</v>
      </c>
      <c r="AI145">
        <f t="shared" si="22"/>
        <v>2855.8</v>
      </c>
    </row>
    <row r="146" spans="2:35">
      <c r="B146" s="44">
        <v>94</v>
      </c>
      <c r="C146" s="32">
        <v>0.14950107920794975</v>
      </c>
      <c r="D146" s="32">
        <f t="shared" si="23"/>
        <v>194</v>
      </c>
      <c r="E146" t="str">
        <f>LOOKUP(C146,'Info Sheet'!$L$2:$L$3,'Info Sheet'!$J$2:$J$3)</f>
        <v>Rainy, p</v>
      </c>
      <c r="F146">
        <f>IF(E146='Info Sheet'!$J$3,'Info Sheet'!$M$3,'Info Sheet'!$M$2)</f>
        <v>0.7</v>
      </c>
      <c r="G146">
        <f>ROUNDDOWN(IF((D146*F146)&gt;'Info Sheet'!$B$21,'Info Sheet'!$B$21,(D146*F146)),0)</f>
        <v>135</v>
      </c>
      <c r="H146">
        <f t="shared" si="15"/>
        <v>3084.75</v>
      </c>
      <c r="I146">
        <f t="shared" si="16"/>
        <v>1644.75</v>
      </c>
      <c r="J146" s="44"/>
      <c r="K146" s="32"/>
      <c r="L146" s="32"/>
      <c r="M146" s="283"/>
      <c r="N146" s="32"/>
      <c r="O146" s="44">
        <v>94</v>
      </c>
      <c r="P146" s="32">
        <v>1.9690634253997863E-2</v>
      </c>
      <c r="Q146">
        <f t="shared" si="17"/>
        <v>161</v>
      </c>
      <c r="R146" t="str">
        <f>LOOKUP(P146,'Info Sheet'!$L$2:$L$3,'Info Sheet'!$J$2:$J$3)</f>
        <v>Rainy, p</v>
      </c>
      <c r="S146">
        <f>IF(R146='Info Sheet'!$J$3,'Info Sheet'!$M$3,'Info Sheet'!$M$2)</f>
        <v>0.7</v>
      </c>
      <c r="T146">
        <f>ROUNDDOWN(IF((Q146*S146)&gt;'Info Sheet'!$B$21,'Info Sheet'!$B$21,(Q146*S146)),0)</f>
        <v>112</v>
      </c>
      <c r="U146">
        <f t="shared" si="18"/>
        <v>2559.2000000000003</v>
      </c>
      <c r="V146">
        <f t="shared" si="19"/>
        <v>1119.2000000000003</v>
      </c>
      <c r="AB146" s="44">
        <v>94</v>
      </c>
      <c r="AC146" s="61">
        <v>0.39012601000000002</v>
      </c>
      <c r="AD146">
        <f t="shared" si="20"/>
        <v>197</v>
      </c>
      <c r="AE146" t="str">
        <f>LOOKUP(AC146,'Info Sheet'!$L$2:$L$3,'Info Sheet'!$J$2:$J$3)</f>
        <v>Rainy, p</v>
      </c>
      <c r="AF146">
        <f>IF(AE146='Info Sheet'!$J$3,'Info Sheet'!$M$3,'Info Sheet'!$M$2)</f>
        <v>0.7</v>
      </c>
      <c r="AG146">
        <f>ROUNDDOWN(IF((AD146*AF146)&gt;'Info Sheet'!$B$21,'Info Sheet'!$B$21,(AD146*AF146)),0)</f>
        <v>137</v>
      </c>
      <c r="AH146">
        <f t="shared" si="21"/>
        <v>3130.4500000000003</v>
      </c>
      <c r="AI146">
        <f t="shared" si="22"/>
        <v>1690.4500000000003</v>
      </c>
    </row>
    <row r="147" spans="2:35">
      <c r="B147" s="44">
        <v>95</v>
      </c>
      <c r="C147" s="32">
        <v>0.45197631036222474</v>
      </c>
      <c r="D147" s="32">
        <f t="shared" si="23"/>
        <v>212</v>
      </c>
      <c r="E147" t="str">
        <f>LOOKUP(C147,'Info Sheet'!$L$2:$L$3,'Info Sheet'!$J$2:$J$3)</f>
        <v>Non-Rainy</v>
      </c>
      <c r="F147">
        <f>IF(E147='Info Sheet'!$J$3,'Info Sheet'!$M$3,'Info Sheet'!$M$2)</f>
        <v>1</v>
      </c>
      <c r="G147">
        <f>ROUNDDOWN(IF((D147*F147)&gt;'Info Sheet'!$B$21,'Info Sheet'!$B$21,(D147*F147)),0)</f>
        <v>188</v>
      </c>
      <c r="H147">
        <f t="shared" si="15"/>
        <v>4295.8</v>
      </c>
      <c r="I147">
        <f t="shared" si="16"/>
        <v>2855.8</v>
      </c>
      <c r="J147" s="44"/>
      <c r="K147" s="32"/>
      <c r="L147" s="32"/>
      <c r="M147" s="283"/>
      <c r="N147" s="32"/>
      <c r="O147" s="44">
        <v>95</v>
      </c>
      <c r="P147" s="32">
        <v>0.89243207468324093</v>
      </c>
      <c r="Q147">
        <f t="shared" si="17"/>
        <v>223</v>
      </c>
      <c r="R147" t="str">
        <f>LOOKUP(P147,'Info Sheet'!$L$2:$L$3,'Info Sheet'!$J$2:$J$3)</f>
        <v>Non-Rainy</v>
      </c>
      <c r="S147">
        <f>IF(R147='Info Sheet'!$J$3,'Info Sheet'!$M$3,'Info Sheet'!$M$2)</f>
        <v>1</v>
      </c>
      <c r="T147">
        <f>ROUNDDOWN(IF((Q147*S147)&gt;'Info Sheet'!$B$21,'Info Sheet'!$B$21,(Q147*S147)),0)</f>
        <v>188</v>
      </c>
      <c r="U147">
        <f t="shared" si="18"/>
        <v>4295.8</v>
      </c>
      <c r="V147">
        <f t="shared" si="19"/>
        <v>2855.8</v>
      </c>
      <c r="AB147" s="44">
        <v>95</v>
      </c>
      <c r="AC147" s="61">
        <v>0.29158641000000002</v>
      </c>
      <c r="AD147">
        <f t="shared" si="20"/>
        <v>192</v>
      </c>
      <c r="AE147" t="str">
        <f>LOOKUP(AC147,'Info Sheet'!$L$2:$L$3,'Info Sheet'!$J$2:$J$3)</f>
        <v>Rainy, p</v>
      </c>
      <c r="AF147">
        <f>IF(AE147='Info Sheet'!$J$3,'Info Sheet'!$M$3,'Info Sheet'!$M$2)</f>
        <v>0.7</v>
      </c>
      <c r="AG147">
        <f>ROUNDDOWN(IF((AD147*AF147)&gt;'Info Sheet'!$B$21,'Info Sheet'!$B$21,(AD147*AF147)),0)</f>
        <v>134</v>
      </c>
      <c r="AH147">
        <f t="shared" si="21"/>
        <v>3061.9</v>
      </c>
      <c r="AI147">
        <f t="shared" si="22"/>
        <v>1621.9</v>
      </c>
    </row>
    <row r="148" spans="2:35">
      <c r="B148" s="44">
        <v>96</v>
      </c>
      <c r="C148" s="32">
        <v>0.15071575136716131</v>
      </c>
      <c r="D148" s="32">
        <f t="shared" si="23"/>
        <v>194</v>
      </c>
      <c r="E148" t="str">
        <f>LOOKUP(C148,'Info Sheet'!$L$2:$L$3,'Info Sheet'!$J$2:$J$3)</f>
        <v>Rainy, p</v>
      </c>
      <c r="F148">
        <f>IF(E148='Info Sheet'!$J$3,'Info Sheet'!$M$3,'Info Sheet'!$M$2)</f>
        <v>0.7</v>
      </c>
      <c r="G148">
        <f>ROUNDDOWN(IF((D148*F148)&gt;'Info Sheet'!$B$21,'Info Sheet'!$B$21,(D148*F148)),0)</f>
        <v>135</v>
      </c>
      <c r="H148">
        <f t="shared" si="15"/>
        <v>3084.75</v>
      </c>
      <c r="I148">
        <f t="shared" si="16"/>
        <v>1644.75</v>
      </c>
      <c r="J148" s="44"/>
      <c r="K148" s="32"/>
      <c r="L148" s="32"/>
      <c r="M148" s="283"/>
      <c r="N148" s="32"/>
      <c r="O148" s="44">
        <v>96</v>
      </c>
      <c r="P148" s="32">
        <v>7.0168485789278368E-2</v>
      </c>
      <c r="Q148">
        <f t="shared" si="17"/>
        <v>172</v>
      </c>
      <c r="R148" t="str">
        <f>LOOKUP(P148,'Info Sheet'!$L$2:$L$3,'Info Sheet'!$J$2:$J$3)</f>
        <v>Rainy, p</v>
      </c>
      <c r="S148">
        <f>IF(R148='Info Sheet'!$J$3,'Info Sheet'!$M$3,'Info Sheet'!$M$2)</f>
        <v>0.7</v>
      </c>
      <c r="T148">
        <f>ROUNDDOWN(IF((Q148*S148)&gt;'Info Sheet'!$B$21,'Info Sheet'!$B$21,(Q148*S148)),0)</f>
        <v>120</v>
      </c>
      <c r="U148">
        <f t="shared" si="18"/>
        <v>2742</v>
      </c>
      <c r="V148">
        <f t="shared" si="19"/>
        <v>1302</v>
      </c>
      <c r="AB148" s="44">
        <v>96</v>
      </c>
      <c r="AC148" s="61">
        <v>0.99452563999999999</v>
      </c>
      <c r="AD148">
        <f t="shared" si="20"/>
        <v>251</v>
      </c>
      <c r="AE148" t="str">
        <f>LOOKUP(AC148,'Info Sheet'!$L$2:$L$3,'Info Sheet'!$J$2:$J$3)</f>
        <v>Non-Rainy</v>
      </c>
      <c r="AF148">
        <f>IF(AE148='Info Sheet'!$J$3,'Info Sheet'!$M$3,'Info Sheet'!$M$2)</f>
        <v>1</v>
      </c>
      <c r="AG148">
        <f>ROUNDDOWN(IF((AD148*AF148)&gt;'Info Sheet'!$B$21,'Info Sheet'!$B$21,(AD148*AF148)),0)</f>
        <v>188</v>
      </c>
      <c r="AH148">
        <f t="shared" si="21"/>
        <v>4295.8</v>
      </c>
      <c r="AI148">
        <f t="shared" si="22"/>
        <v>2855.8</v>
      </c>
    </row>
    <row r="149" spans="2:35">
      <c r="B149" s="44">
        <v>97</v>
      </c>
      <c r="C149" s="32">
        <v>0.96544225314871468</v>
      </c>
      <c r="D149" s="32">
        <f t="shared" si="23"/>
        <v>250</v>
      </c>
      <c r="E149" t="str">
        <f>LOOKUP(C149,'Info Sheet'!$L$2:$L$3,'Info Sheet'!$J$2:$J$3)</f>
        <v>Non-Rainy</v>
      </c>
      <c r="F149">
        <f>IF(E149='Info Sheet'!$J$3,'Info Sheet'!$M$3,'Info Sheet'!$M$2)</f>
        <v>1</v>
      </c>
      <c r="G149">
        <f>ROUNDDOWN(IF((D149*F149)&gt;'Info Sheet'!$B$21,'Info Sheet'!$B$21,(D149*F149)),0)</f>
        <v>188</v>
      </c>
      <c r="H149">
        <f t="shared" si="15"/>
        <v>4295.8</v>
      </c>
      <c r="I149">
        <f t="shared" si="16"/>
        <v>2855.8</v>
      </c>
      <c r="J149" s="44"/>
      <c r="K149" s="32"/>
      <c r="L149" s="32"/>
      <c r="M149" s="283"/>
      <c r="N149" s="32"/>
      <c r="O149" s="44">
        <v>97</v>
      </c>
      <c r="P149" s="32">
        <v>0.40549291561454237</v>
      </c>
      <c r="Q149">
        <f t="shared" si="17"/>
        <v>195</v>
      </c>
      <c r="R149" t="str">
        <f>LOOKUP(P149,'Info Sheet'!$L$2:$L$3,'Info Sheet'!$J$2:$J$3)</f>
        <v>Non-Rainy</v>
      </c>
      <c r="S149">
        <f>IF(R149='Info Sheet'!$J$3,'Info Sheet'!$M$3,'Info Sheet'!$M$2)</f>
        <v>1</v>
      </c>
      <c r="T149">
        <f>ROUNDDOWN(IF((Q149*S149)&gt;'Info Sheet'!$B$21,'Info Sheet'!$B$21,(Q149*S149)),0)</f>
        <v>188</v>
      </c>
      <c r="U149">
        <f t="shared" si="18"/>
        <v>4295.8</v>
      </c>
      <c r="V149">
        <f t="shared" si="19"/>
        <v>2855.8</v>
      </c>
      <c r="AB149" s="44">
        <v>97</v>
      </c>
      <c r="AC149" s="61">
        <v>0.86236641000000003</v>
      </c>
      <c r="AD149">
        <f t="shared" si="20"/>
        <v>223</v>
      </c>
      <c r="AE149" t="str">
        <f>LOOKUP(AC149,'Info Sheet'!$L$2:$L$3,'Info Sheet'!$J$2:$J$3)</f>
        <v>Non-Rainy</v>
      </c>
      <c r="AF149">
        <f>IF(AE149='Info Sheet'!$J$3,'Info Sheet'!$M$3,'Info Sheet'!$M$2)</f>
        <v>1</v>
      </c>
      <c r="AG149">
        <f>ROUNDDOWN(IF((AD149*AF149)&gt;'Info Sheet'!$B$21,'Info Sheet'!$B$21,(AD149*AF149)),0)</f>
        <v>188</v>
      </c>
      <c r="AH149">
        <f t="shared" si="21"/>
        <v>4295.8</v>
      </c>
      <c r="AI149">
        <f t="shared" si="22"/>
        <v>2855.8</v>
      </c>
    </row>
    <row r="150" spans="2:35">
      <c r="B150" s="44">
        <v>98</v>
      </c>
      <c r="C150" s="32">
        <v>0.34507016599274576</v>
      </c>
      <c r="D150" s="32">
        <f t="shared" si="23"/>
        <v>207</v>
      </c>
      <c r="E150" t="str">
        <f>LOOKUP(C150,'Info Sheet'!$L$2:$L$3,'Info Sheet'!$J$2:$J$3)</f>
        <v>Rainy, p</v>
      </c>
      <c r="F150">
        <f>IF(E150='Info Sheet'!$J$3,'Info Sheet'!$M$3,'Info Sheet'!$M$2)</f>
        <v>0.7</v>
      </c>
      <c r="G150">
        <f>ROUNDDOWN(IF((D150*F150)&gt;'Info Sheet'!$B$21,'Info Sheet'!$B$21,(D150*F150)),0)</f>
        <v>144</v>
      </c>
      <c r="H150">
        <f t="shared" si="15"/>
        <v>3290.4</v>
      </c>
      <c r="I150">
        <f t="shared" si="16"/>
        <v>1850.4</v>
      </c>
      <c r="J150" s="44"/>
      <c r="K150" s="32"/>
      <c r="L150" s="32"/>
      <c r="M150" s="283"/>
      <c r="N150" s="32"/>
      <c r="O150" s="44">
        <v>98</v>
      </c>
      <c r="P150" s="32">
        <v>0.12289262320609151</v>
      </c>
      <c r="Q150">
        <f t="shared" si="17"/>
        <v>178</v>
      </c>
      <c r="R150" t="str">
        <f>LOOKUP(P150,'Info Sheet'!$L$2:$L$3,'Info Sheet'!$J$2:$J$3)</f>
        <v>Rainy, p</v>
      </c>
      <c r="S150">
        <f>IF(R150='Info Sheet'!$J$3,'Info Sheet'!$M$3,'Info Sheet'!$M$2)</f>
        <v>0.7</v>
      </c>
      <c r="T150">
        <f>ROUNDDOWN(IF((Q150*S150)&gt;'Info Sheet'!$B$21,'Info Sheet'!$B$21,(Q150*S150)),0)</f>
        <v>124</v>
      </c>
      <c r="U150">
        <f t="shared" si="18"/>
        <v>2833.4</v>
      </c>
      <c r="V150">
        <f t="shared" si="19"/>
        <v>1393.4</v>
      </c>
      <c r="AB150" s="44">
        <v>98</v>
      </c>
      <c r="AC150" s="61">
        <v>0.34511386999999999</v>
      </c>
      <c r="AD150">
        <f t="shared" si="20"/>
        <v>195</v>
      </c>
      <c r="AE150" t="str">
        <f>LOOKUP(AC150,'Info Sheet'!$L$2:$L$3,'Info Sheet'!$J$2:$J$3)</f>
        <v>Rainy, p</v>
      </c>
      <c r="AF150">
        <f>IF(AE150='Info Sheet'!$J$3,'Info Sheet'!$M$3,'Info Sheet'!$M$2)</f>
        <v>0.7</v>
      </c>
      <c r="AG150">
        <f>ROUNDDOWN(IF((AD150*AF150)&gt;'Info Sheet'!$B$21,'Info Sheet'!$B$21,(AD150*AF150)),0)</f>
        <v>136</v>
      </c>
      <c r="AH150">
        <f t="shared" si="21"/>
        <v>3107.6000000000004</v>
      </c>
      <c r="AI150">
        <f t="shared" si="22"/>
        <v>1667.6000000000004</v>
      </c>
    </row>
    <row r="151" spans="2:35">
      <c r="B151" s="44">
        <v>99</v>
      </c>
      <c r="C151" s="32">
        <v>0.67515570679189563</v>
      </c>
      <c r="D151" s="32">
        <f t="shared" si="23"/>
        <v>224</v>
      </c>
      <c r="E151" t="str">
        <f>LOOKUP(C151,'Info Sheet'!$L$2:$L$3,'Info Sheet'!$J$2:$J$3)</f>
        <v>Non-Rainy</v>
      </c>
      <c r="F151">
        <f>IF(E151='Info Sheet'!$J$3,'Info Sheet'!$M$3,'Info Sheet'!$M$2)</f>
        <v>1</v>
      </c>
      <c r="G151">
        <f>ROUNDDOWN(IF((D151*F151)&gt;'Info Sheet'!$B$21,'Info Sheet'!$B$21,(D151*F151)),0)</f>
        <v>188</v>
      </c>
      <c r="H151">
        <f t="shared" si="15"/>
        <v>4295.8</v>
      </c>
      <c r="I151">
        <f t="shared" si="16"/>
        <v>2855.8</v>
      </c>
      <c r="J151" s="44"/>
      <c r="K151" s="32"/>
      <c r="L151" s="32"/>
      <c r="M151" s="283"/>
      <c r="N151" s="32"/>
      <c r="O151" s="44">
        <v>99</v>
      </c>
      <c r="P151" s="32">
        <v>0.41267623540120058</v>
      </c>
      <c r="Q151">
        <f t="shared" si="17"/>
        <v>195</v>
      </c>
      <c r="R151" t="str">
        <f>LOOKUP(P151,'Info Sheet'!$L$2:$L$3,'Info Sheet'!$J$2:$J$3)</f>
        <v>Non-Rainy</v>
      </c>
      <c r="S151">
        <f>IF(R151='Info Sheet'!$J$3,'Info Sheet'!$M$3,'Info Sheet'!$M$2)</f>
        <v>1</v>
      </c>
      <c r="T151">
        <f>ROUNDDOWN(IF((Q151*S151)&gt;'Info Sheet'!$B$21,'Info Sheet'!$B$21,(Q151*S151)),0)</f>
        <v>188</v>
      </c>
      <c r="U151">
        <f t="shared" si="18"/>
        <v>4295.8</v>
      </c>
      <c r="V151">
        <f t="shared" si="19"/>
        <v>2855.8</v>
      </c>
      <c r="AB151" s="44">
        <v>99</v>
      </c>
      <c r="AC151" s="61">
        <v>0.53939840999999999</v>
      </c>
      <c r="AD151">
        <f t="shared" si="20"/>
        <v>205</v>
      </c>
      <c r="AE151" t="str">
        <f>LOOKUP(AC151,'Info Sheet'!$L$2:$L$3,'Info Sheet'!$J$2:$J$3)</f>
        <v>Non-Rainy</v>
      </c>
      <c r="AF151">
        <f>IF(AE151='Info Sheet'!$J$3,'Info Sheet'!$M$3,'Info Sheet'!$M$2)</f>
        <v>1</v>
      </c>
      <c r="AG151">
        <f>ROUNDDOWN(IF((AD151*AF151)&gt;'Info Sheet'!$B$21,'Info Sheet'!$B$21,(AD151*AF151)),0)</f>
        <v>188</v>
      </c>
      <c r="AH151">
        <f t="shared" si="21"/>
        <v>4295.8</v>
      </c>
      <c r="AI151">
        <f t="shared" si="22"/>
        <v>2855.8</v>
      </c>
    </row>
    <row r="152" spans="2:35">
      <c r="B152" s="44">
        <v>100</v>
      </c>
      <c r="C152" s="32">
        <v>0.79527753873049556</v>
      </c>
      <c r="D152" s="32">
        <f t="shared" si="23"/>
        <v>231</v>
      </c>
      <c r="E152" t="str">
        <f>LOOKUP(C152,'Info Sheet'!$L$2:$L$3,'Info Sheet'!$J$2:$J$3)</f>
        <v>Non-Rainy</v>
      </c>
      <c r="F152">
        <f>IF(E152='Info Sheet'!$J$3,'Info Sheet'!$M$3,'Info Sheet'!$M$2)</f>
        <v>1</v>
      </c>
      <c r="G152">
        <f>ROUNDDOWN(IF((D152*F152)&gt;'Info Sheet'!$B$21,'Info Sheet'!$B$21,(D152*F152)),0)</f>
        <v>188</v>
      </c>
      <c r="H152">
        <f t="shared" si="15"/>
        <v>4295.8</v>
      </c>
      <c r="I152">
        <f t="shared" si="16"/>
        <v>2855.8</v>
      </c>
      <c r="J152" s="44"/>
      <c r="K152" s="32"/>
      <c r="L152" s="32"/>
      <c r="M152" s="283"/>
      <c r="N152" s="32"/>
      <c r="O152" s="44">
        <v>100</v>
      </c>
      <c r="P152" s="32">
        <v>0.68915855252225089</v>
      </c>
      <c r="Q152">
        <f t="shared" si="17"/>
        <v>209</v>
      </c>
      <c r="R152" t="str">
        <f>LOOKUP(P152,'Info Sheet'!$L$2:$L$3,'Info Sheet'!$J$2:$J$3)</f>
        <v>Non-Rainy</v>
      </c>
      <c r="S152">
        <f>IF(R152='Info Sheet'!$J$3,'Info Sheet'!$M$3,'Info Sheet'!$M$2)</f>
        <v>1</v>
      </c>
      <c r="T152">
        <f>ROUNDDOWN(IF((Q152*S152)&gt;'Info Sheet'!$B$21,'Info Sheet'!$B$21,(Q152*S152)),0)</f>
        <v>188</v>
      </c>
      <c r="U152">
        <f t="shared" si="18"/>
        <v>4295.8</v>
      </c>
      <c r="V152">
        <f t="shared" si="19"/>
        <v>2855.8</v>
      </c>
      <c r="AB152" s="44">
        <v>100</v>
      </c>
      <c r="AC152" s="61">
        <v>0.63695084000000002</v>
      </c>
      <c r="AD152">
        <f t="shared" si="20"/>
        <v>209</v>
      </c>
      <c r="AE152" t="str">
        <f>LOOKUP(AC152,'Info Sheet'!$L$2:$L$3,'Info Sheet'!$J$2:$J$3)</f>
        <v>Non-Rainy</v>
      </c>
      <c r="AF152">
        <f>IF(AE152='Info Sheet'!$J$3,'Info Sheet'!$M$3,'Info Sheet'!$M$2)</f>
        <v>1</v>
      </c>
      <c r="AG152">
        <f>ROUNDDOWN(IF((AD152*AF152)&gt;'Info Sheet'!$B$21,'Info Sheet'!$B$21,(AD152*AF152)),0)</f>
        <v>188</v>
      </c>
      <c r="AH152">
        <f t="shared" si="21"/>
        <v>4295.8</v>
      </c>
      <c r="AI152">
        <f t="shared" si="22"/>
        <v>2855.8</v>
      </c>
    </row>
    <row r="153" spans="2:35">
      <c r="B153" s="44">
        <v>101</v>
      </c>
      <c r="C153" s="32">
        <v>0.28201577236629038</v>
      </c>
      <c r="D153" s="32">
        <f t="shared" si="23"/>
        <v>203</v>
      </c>
      <c r="E153" t="str">
        <f>LOOKUP(C153,'Info Sheet'!$L$2:$L$3,'Info Sheet'!$J$2:$J$3)</f>
        <v>Rainy, p</v>
      </c>
      <c r="F153">
        <f>IF(E153='Info Sheet'!$J$3,'Info Sheet'!$M$3,'Info Sheet'!$M$2)</f>
        <v>0.7</v>
      </c>
      <c r="G153">
        <f>ROUNDDOWN(IF((D153*F153)&gt;'Info Sheet'!$B$21,'Info Sheet'!$B$21,(D153*F153)),0)</f>
        <v>142</v>
      </c>
      <c r="H153">
        <f t="shared" si="15"/>
        <v>3244.7000000000003</v>
      </c>
      <c r="I153">
        <f t="shared" si="16"/>
        <v>1804.7000000000003</v>
      </c>
      <c r="J153" s="44"/>
      <c r="K153" s="32"/>
      <c r="L153" s="32"/>
      <c r="M153" s="283"/>
      <c r="N153" s="32"/>
      <c r="O153" s="44">
        <v>101</v>
      </c>
      <c r="P153" s="32">
        <v>0.67593162224041137</v>
      </c>
      <c r="Q153">
        <f t="shared" si="17"/>
        <v>208</v>
      </c>
      <c r="R153" t="str">
        <f>LOOKUP(P153,'Info Sheet'!$L$2:$L$3,'Info Sheet'!$J$2:$J$3)</f>
        <v>Non-Rainy</v>
      </c>
      <c r="S153">
        <f>IF(R153='Info Sheet'!$J$3,'Info Sheet'!$M$3,'Info Sheet'!$M$2)</f>
        <v>1</v>
      </c>
      <c r="T153">
        <f>ROUNDDOWN(IF((Q153*S153)&gt;'Info Sheet'!$B$21,'Info Sheet'!$B$21,(Q153*S153)),0)</f>
        <v>188</v>
      </c>
      <c r="U153">
        <f t="shared" si="18"/>
        <v>4295.8</v>
      </c>
      <c r="V153">
        <f t="shared" si="19"/>
        <v>2855.8</v>
      </c>
      <c r="AB153" s="44">
        <v>101</v>
      </c>
      <c r="AC153" s="61">
        <v>0.65209698000000005</v>
      </c>
      <c r="AD153">
        <f t="shared" si="20"/>
        <v>210</v>
      </c>
      <c r="AE153" t="str">
        <f>LOOKUP(AC153,'Info Sheet'!$L$2:$L$3,'Info Sheet'!$J$2:$J$3)</f>
        <v>Non-Rainy</v>
      </c>
      <c r="AF153">
        <f>IF(AE153='Info Sheet'!$J$3,'Info Sheet'!$M$3,'Info Sheet'!$M$2)</f>
        <v>1</v>
      </c>
      <c r="AG153">
        <f>ROUNDDOWN(IF((AD153*AF153)&gt;'Info Sheet'!$B$21,'Info Sheet'!$B$21,(AD153*AF153)),0)</f>
        <v>188</v>
      </c>
      <c r="AH153">
        <f t="shared" si="21"/>
        <v>4295.8</v>
      </c>
      <c r="AI153">
        <f t="shared" si="22"/>
        <v>2855.8</v>
      </c>
    </row>
    <row r="154" spans="2:35">
      <c r="B154" s="44">
        <v>102</v>
      </c>
      <c r="C154" s="32">
        <v>1.6651709982998808E-2</v>
      </c>
      <c r="D154" s="32">
        <f t="shared" si="23"/>
        <v>173</v>
      </c>
      <c r="E154" t="str">
        <f>LOOKUP(C154,'Info Sheet'!$L$2:$L$3,'Info Sheet'!$J$2:$J$3)</f>
        <v>Rainy, p</v>
      </c>
      <c r="F154">
        <f>IF(E154='Info Sheet'!$J$3,'Info Sheet'!$M$3,'Info Sheet'!$M$2)</f>
        <v>0.7</v>
      </c>
      <c r="G154">
        <f>ROUNDDOWN(IF((D154*F154)&gt;'Info Sheet'!$B$21,'Info Sheet'!$B$21,(D154*F154)),0)</f>
        <v>121</v>
      </c>
      <c r="H154">
        <f t="shared" si="15"/>
        <v>2764.8500000000004</v>
      </c>
      <c r="I154">
        <f t="shared" si="16"/>
        <v>1324.8500000000004</v>
      </c>
      <c r="J154" s="44"/>
      <c r="K154" s="32"/>
      <c r="L154" s="32"/>
      <c r="M154" s="283"/>
      <c r="N154" s="32"/>
      <c r="O154" s="44">
        <v>102</v>
      </c>
      <c r="P154" s="32">
        <v>0.9482504015068518</v>
      </c>
      <c r="Q154">
        <f t="shared" si="17"/>
        <v>230</v>
      </c>
      <c r="R154" t="str">
        <f>LOOKUP(P154,'Info Sheet'!$L$2:$L$3,'Info Sheet'!$J$2:$J$3)</f>
        <v>Non-Rainy</v>
      </c>
      <c r="S154">
        <f>IF(R154='Info Sheet'!$J$3,'Info Sheet'!$M$3,'Info Sheet'!$M$2)</f>
        <v>1</v>
      </c>
      <c r="T154">
        <f>ROUNDDOWN(IF((Q154*S154)&gt;'Info Sheet'!$B$21,'Info Sheet'!$B$21,(Q154*S154)),0)</f>
        <v>188</v>
      </c>
      <c r="U154">
        <f t="shared" si="18"/>
        <v>4295.8</v>
      </c>
      <c r="V154">
        <f t="shared" si="19"/>
        <v>2855.8</v>
      </c>
      <c r="AB154" s="44">
        <v>102</v>
      </c>
      <c r="AC154" s="61">
        <v>5.2857710000000002E-2</v>
      </c>
      <c r="AD154">
        <f t="shared" si="20"/>
        <v>172</v>
      </c>
      <c r="AE154" t="str">
        <f>LOOKUP(AC154,'Info Sheet'!$L$2:$L$3,'Info Sheet'!$J$2:$J$3)</f>
        <v>Rainy, p</v>
      </c>
      <c r="AF154">
        <f>IF(AE154='Info Sheet'!$J$3,'Info Sheet'!$M$3,'Info Sheet'!$M$2)</f>
        <v>0.7</v>
      </c>
      <c r="AG154">
        <f>ROUNDDOWN(IF((AD154*AF154)&gt;'Info Sheet'!$B$21,'Info Sheet'!$B$21,(AD154*AF154)),0)</f>
        <v>120</v>
      </c>
      <c r="AH154">
        <f t="shared" si="21"/>
        <v>2742</v>
      </c>
      <c r="AI154">
        <f t="shared" si="22"/>
        <v>1302</v>
      </c>
    </row>
    <row r="155" spans="2:35">
      <c r="B155" s="44">
        <v>103</v>
      </c>
      <c r="C155" s="32">
        <v>0.44230635755537062</v>
      </c>
      <c r="D155" s="32">
        <f t="shared" si="23"/>
        <v>212</v>
      </c>
      <c r="E155" t="str">
        <f>LOOKUP(C155,'Info Sheet'!$L$2:$L$3,'Info Sheet'!$J$2:$J$3)</f>
        <v>Non-Rainy</v>
      </c>
      <c r="F155">
        <f>IF(E155='Info Sheet'!$J$3,'Info Sheet'!$M$3,'Info Sheet'!$M$2)</f>
        <v>1</v>
      </c>
      <c r="G155">
        <f>ROUNDDOWN(IF((D155*F155)&gt;'Info Sheet'!$B$21,'Info Sheet'!$B$21,(D155*F155)),0)</f>
        <v>188</v>
      </c>
      <c r="H155">
        <f t="shared" si="15"/>
        <v>4295.8</v>
      </c>
      <c r="I155">
        <f t="shared" si="16"/>
        <v>2855.8</v>
      </c>
      <c r="J155" s="44"/>
      <c r="K155" s="32"/>
      <c r="L155" s="32"/>
      <c r="M155" s="283"/>
      <c r="N155" s="32"/>
      <c r="O155" s="44">
        <v>103</v>
      </c>
      <c r="P155" s="32">
        <v>1.7639766252342981E-2</v>
      </c>
      <c r="Q155">
        <f t="shared" si="17"/>
        <v>160</v>
      </c>
      <c r="R155" t="str">
        <f>LOOKUP(P155,'Info Sheet'!$L$2:$L$3,'Info Sheet'!$J$2:$J$3)</f>
        <v>Rainy, p</v>
      </c>
      <c r="S155">
        <f>IF(R155='Info Sheet'!$J$3,'Info Sheet'!$M$3,'Info Sheet'!$M$2)</f>
        <v>0.7</v>
      </c>
      <c r="T155">
        <f>ROUNDDOWN(IF((Q155*S155)&gt;'Info Sheet'!$B$21,'Info Sheet'!$B$21,(Q155*S155)),0)</f>
        <v>112</v>
      </c>
      <c r="U155">
        <f t="shared" si="18"/>
        <v>2559.2000000000003</v>
      </c>
      <c r="V155">
        <f t="shared" si="19"/>
        <v>1119.2000000000003</v>
      </c>
      <c r="AB155" s="44">
        <v>103</v>
      </c>
      <c r="AC155" s="61">
        <v>0.10191538</v>
      </c>
      <c r="AD155">
        <f t="shared" si="20"/>
        <v>179</v>
      </c>
      <c r="AE155" t="str">
        <f>LOOKUP(AC155,'Info Sheet'!$L$2:$L$3,'Info Sheet'!$J$2:$J$3)</f>
        <v>Rainy, p</v>
      </c>
      <c r="AF155">
        <f>IF(AE155='Info Sheet'!$J$3,'Info Sheet'!$M$3,'Info Sheet'!$M$2)</f>
        <v>0.7</v>
      </c>
      <c r="AG155">
        <f>ROUNDDOWN(IF((AD155*AF155)&gt;'Info Sheet'!$B$21,'Info Sheet'!$B$21,(AD155*AF155)),0)</f>
        <v>125</v>
      </c>
      <c r="AH155">
        <f t="shared" si="21"/>
        <v>2856.25</v>
      </c>
      <c r="AI155">
        <f t="shared" si="22"/>
        <v>1416.25</v>
      </c>
    </row>
    <row r="156" spans="2:35">
      <c r="B156" s="44">
        <v>104</v>
      </c>
      <c r="C156" s="32">
        <v>0.25095754251359781</v>
      </c>
      <c r="D156" s="32">
        <f t="shared" si="23"/>
        <v>202</v>
      </c>
      <c r="E156" t="str">
        <f>LOOKUP(C156,'Info Sheet'!$L$2:$L$3,'Info Sheet'!$J$2:$J$3)</f>
        <v>Rainy, p</v>
      </c>
      <c r="F156">
        <f>IF(E156='Info Sheet'!$J$3,'Info Sheet'!$M$3,'Info Sheet'!$M$2)</f>
        <v>0.7</v>
      </c>
      <c r="G156">
        <f>ROUNDDOWN(IF((D156*F156)&gt;'Info Sheet'!$B$21,'Info Sheet'!$B$21,(D156*F156)),0)</f>
        <v>141</v>
      </c>
      <c r="H156">
        <f t="shared" si="15"/>
        <v>3221.8500000000004</v>
      </c>
      <c r="I156">
        <f t="shared" si="16"/>
        <v>1781.8500000000004</v>
      </c>
      <c r="J156" s="44"/>
      <c r="K156" s="32"/>
      <c r="L156" s="32"/>
      <c r="M156" s="283"/>
      <c r="N156" s="32"/>
      <c r="O156" s="44">
        <v>104</v>
      </c>
      <c r="P156" s="32">
        <v>0.43473770120272104</v>
      </c>
      <c r="Q156">
        <f t="shared" si="17"/>
        <v>196</v>
      </c>
      <c r="R156" t="str">
        <f>LOOKUP(P156,'Info Sheet'!$L$2:$L$3,'Info Sheet'!$J$2:$J$3)</f>
        <v>Non-Rainy</v>
      </c>
      <c r="S156">
        <f>IF(R156='Info Sheet'!$J$3,'Info Sheet'!$M$3,'Info Sheet'!$M$2)</f>
        <v>1</v>
      </c>
      <c r="T156">
        <f>ROUNDDOWN(IF((Q156*S156)&gt;'Info Sheet'!$B$21,'Info Sheet'!$B$21,(Q156*S156)),0)</f>
        <v>188</v>
      </c>
      <c r="U156">
        <f t="shared" si="18"/>
        <v>4295.8</v>
      </c>
      <c r="V156">
        <f t="shared" si="19"/>
        <v>2855.8</v>
      </c>
      <c r="AB156" s="44">
        <v>104</v>
      </c>
      <c r="AC156" s="61">
        <v>0.93766797999999996</v>
      </c>
      <c r="AD156">
        <f t="shared" si="20"/>
        <v>232</v>
      </c>
      <c r="AE156" t="str">
        <f>LOOKUP(AC156,'Info Sheet'!$L$2:$L$3,'Info Sheet'!$J$2:$J$3)</f>
        <v>Non-Rainy</v>
      </c>
      <c r="AF156">
        <f>IF(AE156='Info Sheet'!$J$3,'Info Sheet'!$M$3,'Info Sheet'!$M$2)</f>
        <v>1</v>
      </c>
      <c r="AG156">
        <f>ROUNDDOWN(IF((AD156*AF156)&gt;'Info Sheet'!$B$21,'Info Sheet'!$B$21,(AD156*AF156)),0)</f>
        <v>188</v>
      </c>
      <c r="AH156">
        <f t="shared" si="21"/>
        <v>4295.8</v>
      </c>
      <c r="AI156">
        <f t="shared" si="22"/>
        <v>2855.8</v>
      </c>
    </row>
    <row r="157" spans="2:35">
      <c r="B157" s="44">
        <v>105</v>
      </c>
      <c r="C157" s="32">
        <v>0.50806173411273015</v>
      </c>
      <c r="D157" s="32">
        <f t="shared" si="23"/>
        <v>215</v>
      </c>
      <c r="E157" t="str">
        <f>LOOKUP(C157,'Info Sheet'!$L$2:$L$3,'Info Sheet'!$J$2:$J$3)</f>
        <v>Non-Rainy</v>
      </c>
      <c r="F157">
        <f>IF(E157='Info Sheet'!$J$3,'Info Sheet'!$M$3,'Info Sheet'!$M$2)</f>
        <v>1</v>
      </c>
      <c r="G157">
        <f>ROUNDDOWN(IF((D157*F157)&gt;'Info Sheet'!$B$21,'Info Sheet'!$B$21,(D157*F157)),0)</f>
        <v>188</v>
      </c>
      <c r="H157">
        <f t="shared" si="15"/>
        <v>4295.8</v>
      </c>
      <c r="I157">
        <f t="shared" si="16"/>
        <v>2855.8</v>
      </c>
      <c r="J157" s="44"/>
      <c r="K157" s="32"/>
      <c r="L157" s="32"/>
      <c r="M157" s="283"/>
      <c r="N157" s="32"/>
      <c r="O157" s="44">
        <v>105</v>
      </c>
      <c r="P157" s="32">
        <v>0.55150127923128767</v>
      </c>
      <c r="Q157">
        <f t="shared" si="17"/>
        <v>202</v>
      </c>
      <c r="R157" t="str">
        <f>LOOKUP(P157,'Info Sheet'!$L$2:$L$3,'Info Sheet'!$J$2:$J$3)</f>
        <v>Non-Rainy</v>
      </c>
      <c r="S157">
        <f>IF(R157='Info Sheet'!$J$3,'Info Sheet'!$M$3,'Info Sheet'!$M$2)</f>
        <v>1</v>
      </c>
      <c r="T157">
        <f>ROUNDDOWN(IF((Q157*S157)&gt;'Info Sheet'!$B$21,'Info Sheet'!$B$21,(Q157*S157)),0)</f>
        <v>188</v>
      </c>
      <c r="U157">
        <f t="shared" si="18"/>
        <v>4295.8</v>
      </c>
      <c r="V157">
        <f t="shared" si="19"/>
        <v>2855.8</v>
      </c>
      <c r="AB157" s="44">
        <v>105</v>
      </c>
      <c r="AC157" s="61">
        <v>0.12821600999999999</v>
      </c>
      <c r="AD157">
        <f t="shared" si="20"/>
        <v>181</v>
      </c>
      <c r="AE157" t="str">
        <f>LOOKUP(AC157,'Info Sheet'!$L$2:$L$3,'Info Sheet'!$J$2:$J$3)</f>
        <v>Rainy, p</v>
      </c>
      <c r="AF157">
        <f>IF(AE157='Info Sheet'!$J$3,'Info Sheet'!$M$3,'Info Sheet'!$M$2)</f>
        <v>0.7</v>
      </c>
      <c r="AG157">
        <f>ROUNDDOWN(IF((AD157*AF157)&gt;'Info Sheet'!$B$21,'Info Sheet'!$B$21,(AD157*AF157)),0)</f>
        <v>126</v>
      </c>
      <c r="AH157">
        <f t="shared" si="21"/>
        <v>2879.1000000000004</v>
      </c>
      <c r="AI157">
        <f t="shared" si="22"/>
        <v>1439.1000000000004</v>
      </c>
    </row>
    <row r="158" spans="2:35">
      <c r="B158" s="44">
        <v>106</v>
      </c>
      <c r="C158" s="32">
        <v>0.92906743836111871</v>
      </c>
      <c r="D158" s="32">
        <f t="shared" si="23"/>
        <v>243</v>
      </c>
      <c r="E158" t="str">
        <f>LOOKUP(C158,'Info Sheet'!$L$2:$L$3,'Info Sheet'!$J$2:$J$3)</f>
        <v>Non-Rainy</v>
      </c>
      <c r="F158">
        <f>IF(E158='Info Sheet'!$J$3,'Info Sheet'!$M$3,'Info Sheet'!$M$2)</f>
        <v>1</v>
      </c>
      <c r="G158">
        <f>ROUNDDOWN(IF((D158*F158)&gt;'Info Sheet'!$B$21,'Info Sheet'!$B$21,(D158*F158)),0)</f>
        <v>188</v>
      </c>
      <c r="H158">
        <f t="shared" si="15"/>
        <v>4295.8</v>
      </c>
      <c r="I158">
        <f t="shared" si="16"/>
        <v>2855.8</v>
      </c>
      <c r="J158" s="44"/>
      <c r="K158" s="32"/>
      <c r="L158" s="32"/>
      <c r="M158" s="283"/>
      <c r="N158" s="32"/>
      <c r="O158" s="44">
        <v>106</v>
      </c>
      <c r="P158" s="32">
        <v>0.85418556961853731</v>
      </c>
      <c r="Q158">
        <f t="shared" si="17"/>
        <v>219</v>
      </c>
      <c r="R158" t="str">
        <f>LOOKUP(P158,'Info Sheet'!$L$2:$L$3,'Info Sheet'!$J$2:$J$3)</f>
        <v>Non-Rainy</v>
      </c>
      <c r="S158">
        <f>IF(R158='Info Sheet'!$J$3,'Info Sheet'!$M$3,'Info Sheet'!$M$2)</f>
        <v>1</v>
      </c>
      <c r="T158">
        <f>ROUNDDOWN(IF((Q158*S158)&gt;'Info Sheet'!$B$21,'Info Sheet'!$B$21,(Q158*S158)),0)</f>
        <v>188</v>
      </c>
      <c r="U158">
        <f t="shared" si="18"/>
        <v>4295.8</v>
      </c>
      <c r="V158">
        <f t="shared" si="19"/>
        <v>2855.8</v>
      </c>
      <c r="AB158" s="44">
        <v>106</v>
      </c>
      <c r="AC158" s="61">
        <v>0.90395017</v>
      </c>
      <c r="AD158">
        <f t="shared" si="20"/>
        <v>227</v>
      </c>
      <c r="AE158" t="str">
        <f>LOOKUP(AC158,'Info Sheet'!$L$2:$L$3,'Info Sheet'!$J$2:$J$3)</f>
        <v>Non-Rainy</v>
      </c>
      <c r="AF158">
        <f>IF(AE158='Info Sheet'!$J$3,'Info Sheet'!$M$3,'Info Sheet'!$M$2)</f>
        <v>1</v>
      </c>
      <c r="AG158">
        <f>ROUNDDOWN(IF((AD158*AF158)&gt;'Info Sheet'!$B$21,'Info Sheet'!$B$21,(AD158*AF158)),0)</f>
        <v>188</v>
      </c>
      <c r="AH158">
        <f t="shared" si="21"/>
        <v>4295.8</v>
      </c>
      <c r="AI158">
        <f t="shared" si="22"/>
        <v>2855.8</v>
      </c>
    </row>
    <row r="159" spans="2:35">
      <c r="B159" s="44">
        <v>107</v>
      </c>
      <c r="C159" s="32">
        <v>0.81462777657027263</v>
      </c>
      <c r="D159" s="32">
        <f t="shared" si="23"/>
        <v>232</v>
      </c>
      <c r="E159" t="str">
        <f>LOOKUP(C159,'Info Sheet'!$L$2:$L$3,'Info Sheet'!$J$2:$J$3)</f>
        <v>Non-Rainy</v>
      </c>
      <c r="F159">
        <f>IF(E159='Info Sheet'!$J$3,'Info Sheet'!$M$3,'Info Sheet'!$M$2)</f>
        <v>1</v>
      </c>
      <c r="G159">
        <f>ROUNDDOWN(IF((D159*F159)&gt;'Info Sheet'!$B$21,'Info Sheet'!$B$21,(D159*F159)),0)</f>
        <v>188</v>
      </c>
      <c r="H159">
        <f t="shared" si="15"/>
        <v>4295.8</v>
      </c>
      <c r="I159">
        <f t="shared" si="16"/>
        <v>2855.8</v>
      </c>
      <c r="J159" s="44"/>
      <c r="K159" s="32"/>
      <c r="L159" s="32"/>
      <c r="M159" s="283"/>
      <c r="N159" s="32"/>
      <c r="O159" s="44">
        <v>107</v>
      </c>
      <c r="P159" s="32">
        <v>4.9105050338080658E-2</v>
      </c>
      <c r="Q159">
        <f t="shared" si="17"/>
        <v>168</v>
      </c>
      <c r="R159" t="str">
        <f>LOOKUP(P159,'Info Sheet'!$L$2:$L$3,'Info Sheet'!$J$2:$J$3)</f>
        <v>Rainy, p</v>
      </c>
      <c r="S159">
        <f>IF(R159='Info Sheet'!$J$3,'Info Sheet'!$M$3,'Info Sheet'!$M$2)</f>
        <v>0.7</v>
      </c>
      <c r="T159">
        <f>ROUNDDOWN(IF((Q159*S159)&gt;'Info Sheet'!$B$21,'Info Sheet'!$B$21,(Q159*S159)),0)</f>
        <v>117</v>
      </c>
      <c r="U159">
        <f t="shared" si="18"/>
        <v>2673.4500000000003</v>
      </c>
      <c r="V159">
        <f t="shared" si="19"/>
        <v>1233.4500000000003</v>
      </c>
      <c r="AB159" s="44">
        <v>107</v>
      </c>
      <c r="AC159" s="61">
        <v>0.28901258000000002</v>
      </c>
      <c r="AD159">
        <f t="shared" si="20"/>
        <v>192</v>
      </c>
      <c r="AE159" t="str">
        <f>LOOKUP(AC159,'Info Sheet'!$L$2:$L$3,'Info Sheet'!$J$2:$J$3)</f>
        <v>Rainy, p</v>
      </c>
      <c r="AF159">
        <f>IF(AE159='Info Sheet'!$J$3,'Info Sheet'!$M$3,'Info Sheet'!$M$2)</f>
        <v>0.7</v>
      </c>
      <c r="AG159">
        <f>ROUNDDOWN(IF((AD159*AF159)&gt;'Info Sheet'!$B$21,'Info Sheet'!$B$21,(AD159*AF159)),0)</f>
        <v>134</v>
      </c>
      <c r="AH159">
        <f t="shared" si="21"/>
        <v>3061.9</v>
      </c>
      <c r="AI159">
        <f t="shared" si="22"/>
        <v>1621.9</v>
      </c>
    </row>
    <row r="160" spans="2:35">
      <c r="B160" s="44">
        <v>108</v>
      </c>
      <c r="C160" s="32">
        <v>0.89639029043886898</v>
      </c>
      <c r="D160" s="32">
        <f t="shared" si="23"/>
        <v>239</v>
      </c>
      <c r="E160" t="str">
        <f>LOOKUP(C160,'Info Sheet'!$L$2:$L$3,'Info Sheet'!$J$2:$J$3)</f>
        <v>Non-Rainy</v>
      </c>
      <c r="F160">
        <f>IF(E160='Info Sheet'!$J$3,'Info Sheet'!$M$3,'Info Sheet'!$M$2)</f>
        <v>1</v>
      </c>
      <c r="G160">
        <f>ROUNDDOWN(IF((D160*F160)&gt;'Info Sheet'!$B$21,'Info Sheet'!$B$21,(D160*F160)),0)</f>
        <v>188</v>
      </c>
      <c r="H160">
        <f t="shared" si="15"/>
        <v>4295.8</v>
      </c>
      <c r="I160">
        <f t="shared" si="16"/>
        <v>2855.8</v>
      </c>
      <c r="J160" s="44"/>
      <c r="K160" s="32"/>
      <c r="L160" s="32"/>
      <c r="M160" s="283"/>
      <c r="N160" s="32"/>
      <c r="O160" s="44">
        <v>108</v>
      </c>
      <c r="P160" s="32">
        <v>5.1824490813934143E-2</v>
      </c>
      <c r="Q160">
        <f t="shared" si="17"/>
        <v>169</v>
      </c>
      <c r="R160" t="str">
        <f>LOOKUP(P160,'Info Sheet'!$L$2:$L$3,'Info Sheet'!$J$2:$J$3)</f>
        <v>Rainy, p</v>
      </c>
      <c r="S160">
        <f>IF(R160='Info Sheet'!$J$3,'Info Sheet'!$M$3,'Info Sheet'!$M$2)</f>
        <v>0.7</v>
      </c>
      <c r="T160">
        <f>ROUNDDOWN(IF((Q160*S160)&gt;'Info Sheet'!$B$21,'Info Sheet'!$B$21,(Q160*S160)),0)</f>
        <v>118</v>
      </c>
      <c r="U160">
        <f t="shared" si="18"/>
        <v>2696.3</v>
      </c>
      <c r="V160">
        <f t="shared" si="19"/>
        <v>1256.3000000000002</v>
      </c>
      <c r="AB160" s="44">
        <v>108</v>
      </c>
      <c r="AC160" s="61">
        <v>0.88424639000000005</v>
      </c>
      <c r="AD160">
        <f t="shared" si="20"/>
        <v>225</v>
      </c>
      <c r="AE160" t="str">
        <f>LOOKUP(AC160,'Info Sheet'!$L$2:$L$3,'Info Sheet'!$J$2:$J$3)</f>
        <v>Non-Rainy</v>
      </c>
      <c r="AF160">
        <f>IF(AE160='Info Sheet'!$J$3,'Info Sheet'!$M$3,'Info Sheet'!$M$2)</f>
        <v>1</v>
      </c>
      <c r="AG160">
        <f>ROUNDDOWN(IF((AD160*AF160)&gt;'Info Sheet'!$B$21,'Info Sheet'!$B$21,(AD160*AF160)),0)</f>
        <v>188</v>
      </c>
      <c r="AH160">
        <f t="shared" si="21"/>
        <v>4295.8</v>
      </c>
      <c r="AI160">
        <f t="shared" si="22"/>
        <v>2855.8</v>
      </c>
    </row>
    <row r="161" spans="2:35">
      <c r="B161" s="44">
        <v>109</v>
      </c>
      <c r="C161" s="32">
        <v>0.38126587784461197</v>
      </c>
      <c r="D161" s="32">
        <f t="shared" si="23"/>
        <v>209</v>
      </c>
      <c r="E161" t="str">
        <f>LOOKUP(C161,'Info Sheet'!$L$2:$L$3,'Info Sheet'!$J$2:$J$3)</f>
        <v>Rainy, p</v>
      </c>
      <c r="F161">
        <f>IF(E161='Info Sheet'!$J$3,'Info Sheet'!$M$3,'Info Sheet'!$M$2)</f>
        <v>0.7</v>
      </c>
      <c r="G161">
        <f>ROUNDDOWN(IF((D161*F161)&gt;'Info Sheet'!$B$21,'Info Sheet'!$B$21,(D161*F161)),0)</f>
        <v>146</v>
      </c>
      <c r="H161">
        <f t="shared" si="15"/>
        <v>3336.1000000000004</v>
      </c>
      <c r="I161">
        <f t="shared" si="16"/>
        <v>1896.1000000000004</v>
      </c>
      <c r="J161" s="44"/>
      <c r="K161" s="32"/>
      <c r="L161" s="32"/>
      <c r="M161" s="283"/>
      <c r="N161" s="32"/>
      <c r="O161" s="44">
        <v>109</v>
      </c>
      <c r="P161" s="32">
        <v>8.4290426316009803E-2</v>
      </c>
      <c r="Q161">
        <f t="shared" si="17"/>
        <v>174</v>
      </c>
      <c r="R161" t="str">
        <f>LOOKUP(P161,'Info Sheet'!$L$2:$L$3,'Info Sheet'!$J$2:$J$3)</f>
        <v>Rainy, p</v>
      </c>
      <c r="S161">
        <f>IF(R161='Info Sheet'!$J$3,'Info Sheet'!$M$3,'Info Sheet'!$M$2)</f>
        <v>0.7</v>
      </c>
      <c r="T161">
        <f>ROUNDDOWN(IF((Q161*S161)&gt;'Info Sheet'!$B$21,'Info Sheet'!$B$21,(Q161*S161)),0)</f>
        <v>121</v>
      </c>
      <c r="U161">
        <f t="shared" si="18"/>
        <v>2764.8500000000004</v>
      </c>
      <c r="V161">
        <f t="shared" si="19"/>
        <v>1324.8500000000004</v>
      </c>
      <c r="AB161" s="44">
        <v>109</v>
      </c>
      <c r="AC161" s="61">
        <v>0.23056038000000001</v>
      </c>
      <c r="AD161">
        <f t="shared" si="20"/>
        <v>189</v>
      </c>
      <c r="AE161" t="str">
        <f>LOOKUP(AC161,'Info Sheet'!$L$2:$L$3,'Info Sheet'!$J$2:$J$3)</f>
        <v>Rainy, p</v>
      </c>
      <c r="AF161">
        <f>IF(AE161='Info Sheet'!$J$3,'Info Sheet'!$M$3,'Info Sheet'!$M$2)</f>
        <v>0.7</v>
      </c>
      <c r="AG161">
        <f>ROUNDDOWN(IF((AD161*AF161)&gt;'Info Sheet'!$B$21,'Info Sheet'!$B$21,(AD161*AF161)),0)</f>
        <v>132</v>
      </c>
      <c r="AH161">
        <f t="shared" si="21"/>
        <v>3016.2000000000003</v>
      </c>
      <c r="AI161">
        <f t="shared" si="22"/>
        <v>1576.2000000000003</v>
      </c>
    </row>
    <row r="162" spans="2:35">
      <c r="B162" s="44">
        <v>110</v>
      </c>
      <c r="C162" s="32">
        <v>0.42870665705608102</v>
      </c>
      <c r="D162" s="32">
        <f t="shared" si="23"/>
        <v>211</v>
      </c>
      <c r="E162" t="str">
        <f>LOOKUP(C162,'Info Sheet'!$L$2:$L$3,'Info Sheet'!$J$2:$J$3)</f>
        <v>Non-Rainy</v>
      </c>
      <c r="F162">
        <f>IF(E162='Info Sheet'!$J$3,'Info Sheet'!$M$3,'Info Sheet'!$M$2)</f>
        <v>1</v>
      </c>
      <c r="G162">
        <f>ROUNDDOWN(IF((D162*F162)&gt;'Info Sheet'!$B$21,'Info Sheet'!$B$21,(D162*F162)),0)</f>
        <v>188</v>
      </c>
      <c r="H162">
        <f t="shared" si="15"/>
        <v>4295.8</v>
      </c>
      <c r="I162">
        <f t="shared" si="16"/>
        <v>2855.8</v>
      </c>
      <c r="J162" s="44"/>
      <c r="K162" s="32"/>
      <c r="L162" s="32"/>
      <c r="M162" s="283"/>
      <c r="N162" s="32"/>
      <c r="O162" s="44">
        <v>110</v>
      </c>
      <c r="P162" s="32">
        <v>0.7456829690609299</v>
      </c>
      <c r="Q162">
        <f t="shared" si="17"/>
        <v>212</v>
      </c>
      <c r="R162" t="str">
        <f>LOOKUP(P162,'Info Sheet'!$L$2:$L$3,'Info Sheet'!$J$2:$J$3)</f>
        <v>Non-Rainy</v>
      </c>
      <c r="S162">
        <f>IF(R162='Info Sheet'!$J$3,'Info Sheet'!$M$3,'Info Sheet'!$M$2)</f>
        <v>1</v>
      </c>
      <c r="T162">
        <f>ROUNDDOWN(IF((Q162*S162)&gt;'Info Sheet'!$B$21,'Info Sheet'!$B$21,(Q162*S162)),0)</f>
        <v>188</v>
      </c>
      <c r="U162">
        <f t="shared" si="18"/>
        <v>4295.8</v>
      </c>
      <c r="V162">
        <f t="shared" si="19"/>
        <v>2855.8</v>
      </c>
      <c r="AB162" s="44">
        <v>110</v>
      </c>
      <c r="AC162" s="61">
        <v>9.7425159999999997E-2</v>
      </c>
      <c r="AD162">
        <f t="shared" si="20"/>
        <v>178</v>
      </c>
      <c r="AE162" t="str">
        <f>LOOKUP(AC162,'Info Sheet'!$L$2:$L$3,'Info Sheet'!$J$2:$J$3)</f>
        <v>Rainy, p</v>
      </c>
      <c r="AF162">
        <f>IF(AE162='Info Sheet'!$J$3,'Info Sheet'!$M$3,'Info Sheet'!$M$2)</f>
        <v>0.7</v>
      </c>
      <c r="AG162">
        <f>ROUNDDOWN(IF((AD162*AF162)&gt;'Info Sheet'!$B$21,'Info Sheet'!$B$21,(AD162*AF162)),0)</f>
        <v>124</v>
      </c>
      <c r="AH162">
        <f t="shared" si="21"/>
        <v>2833.4</v>
      </c>
      <c r="AI162">
        <f t="shared" si="22"/>
        <v>1393.4</v>
      </c>
    </row>
    <row r="163" spans="2:35">
      <c r="B163" s="44">
        <v>111</v>
      </c>
      <c r="C163" s="32">
        <v>8.7721006508967303E-4</v>
      </c>
      <c r="D163" s="32">
        <f t="shared" si="23"/>
        <v>154</v>
      </c>
      <c r="E163" t="str">
        <f>LOOKUP(C163,'Info Sheet'!$L$2:$L$3,'Info Sheet'!$J$2:$J$3)</f>
        <v>Rainy, p</v>
      </c>
      <c r="F163">
        <f>IF(E163='Info Sheet'!$J$3,'Info Sheet'!$M$3,'Info Sheet'!$M$2)</f>
        <v>0.7</v>
      </c>
      <c r="G163">
        <f>ROUNDDOWN(IF((D163*F163)&gt;'Info Sheet'!$B$21,'Info Sheet'!$B$21,(D163*F163)),0)</f>
        <v>107</v>
      </c>
      <c r="H163">
        <f t="shared" si="15"/>
        <v>2444.9500000000003</v>
      </c>
      <c r="I163">
        <f t="shared" si="16"/>
        <v>1004.9500000000003</v>
      </c>
      <c r="J163" s="44"/>
      <c r="K163" s="32"/>
      <c r="L163" s="32"/>
      <c r="M163" s="283"/>
      <c r="N163" s="32"/>
      <c r="O163" s="44">
        <v>111</v>
      </c>
      <c r="P163" s="32">
        <v>0.71111872514631802</v>
      </c>
      <c r="Q163">
        <f t="shared" si="17"/>
        <v>210</v>
      </c>
      <c r="R163" t="str">
        <f>LOOKUP(P163,'Info Sheet'!$L$2:$L$3,'Info Sheet'!$J$2:$J$3)</f>
        <v>Non-Rainy</v>
      </c>
      <c r="S163">
        <f>IF(R163='Info Sheet'!$J$3,'Info Sheet'!$M$3,'Info Sheet'!$M$2)</f>
        <v>1</v>
      </c>
      <c r="T163">
        <f>ROUNDDOWN(IF((Q163*S163)&gt;'Info Sheet'!$B$21,'Info Sheet'!$B$21,(Q163*S163)),0)</f>
        <v>188</v>
      </c>
      <c r="U163">
        <f t="shared" si="18"/>
        <v>4295.8</v>
      </c>
      <c r="V163">
        <f t="shared" si="19"/>
        <v>2855.8</v>
      </c>
      <c r="AB163" s="44">
        <v>111</v>
      </c>
      <c r="AC163" s="61">
        <v>0.46763645999999998</v>
      </c>
      <c r="AD163">
        <f t="shared" si="20"/>
        <v>201</v>
      </c>
      <c r="AE163" t="str">
        <f>LOOKUP(AC163,'Info Sheet'!$L$2:$L$3,'Info Sheet'!$J$2:$J$3)</f>
        <v>Non-Rainy</v>
      </c>
      <c r="AF163">
        <f>IF(AE163='Info Sheet'!$J$3,'Info Sheet'!$M$3,'Info Sheet'!$M$2)</f>
        <v>1</v>
      </c>
      <c r="AG163">
        <f>ROUNDDOWN(IF((AD163*AF163)&gt;'Info Sheet'!$B$21,'Info Sheet'!$B$21,(AD163*AF163)),0)</f>
        <v>188</v>
      </c>
      <c r="AH163">
        <f t="shared" si="21"/>
        <v>4295.8</v>
      </c>
      <c r="AI163">
        <f t="shared" si="22"/>
        <v>2855.8</v>
      </c>
    </row>
    <row r="164" spans="2:35">
      <c r="B164" s="44">
        <v>112</v>
      </c>
      <c r="C164" s="32">
        <v>0.51329363469679623</v>
      </c>
      <c r="D164" s="32">
        <f t="shared" si="23"/>
        <v>215</v>
      </c>
      <c r="E164" t="str">
        <f>LOOKUP(C164,'Info Sheet'!$L$2:$L$3,'Info Sheet'!$J$2:$J$3)</f>
        <v>Non-Rainy</v>
      </c>
      <c r="F164">
        <f>IF(E164='Info Sheet'!$J$3,'Info Sheet'!$M$3,'Info Sheet'!$M$2)</f>
        <v>1</v>
      </c>
      <c r="G164">
        <f>ROUNDDOWN(IF((D164*F164)&gt;'Info Sheet'!$B$21,'Info Sheet'!$B$21,(D164*F164)),0)</f>
        <v>188</v>
      </c>
      <c r="H164">
        <f t="shared" si="15"/>
        <v>4295.8</v>
      </c>
      <c r="I164">
        <f t="shared" si="16"/>
        <v>2855.8</v>
      </c>
      <c r="J164" s="44"/>
      <c r="K164" s="32"/>
      <c r="L164" s="32"/>
      <c r="M164" s="283"/>
      <c r="N164" s="32"/>
      <c r="O164" s="44">
        <v>112</v>
      </c>
      <c r="P164" s="32">
        <v>5.3516928022669386E-2</v>
      </c>
      <c r="Q164">
        <f t="shared" si="17"/>
        <v>169</v>
      </c>
      <c r="R164" t="str">
        <f>LOOKUP(P164,'Info Sheet'!$L$2:$L$3,'Info Sheet'!$J$2:$J$3)</f>
        <v>Rainy, p</v>
      </c>
      <c r="S164">
        <f>IF(R164='Info Sheet'!$J$3,'Info Sheet'!$M$3,'Info Sheet'!$M$2)</f>
        <v>0.7</v>
      </c>
      <c r="T164">
        <f>ROUNDDOWN(IF((Q164*S164)&gt;'Info Sheet'!$B$21,'Info Sheet'!$B$21,(Q164*S164)),0)</f>
        <v>118</v>
      </c>
      <c r="U164">
        <f t="shared" si="18"/>
        <v>2696.3</v>
      </c>
      <c r="V164">
        <f t="shared" si="19"/>
        <v>1256.3000000000002</v>
      </c>
      <c r="AB164" s="44">
        <v>112</v>
      </c>
      <c r="AC164" s="61">
        <v>0.38298599999999999</v>
      </c>
      <c r="AD164">
        <f t="shared" si="20"/>
        <v>197</v>
      </c>
      <c r="AE164" t="str">
        <f>LOOKUP(AC164,'Info Sheet'!$L$2:$L$3,'Info Sheet'!$J$2:$J$3)</f>
        <v>Rainy, p</v>
      </c>
      <c r="AF164">
        <f>IF(AE164='Info Sheet'!$J$3,'Info Sheet'!$M$3,'Info Sheet'!$M$2)</f>
        <v>0.7</v>
      </c>
      <c r="AG164">
        <f>ROUNDDOWN(IF((AD164*AF164)&gt;'Info Sheet'!$B$21,'Info Sheet'!$B$21,(AD164*AF164)),0)</f>
        <v>137</v>
      </c>
      <c r="AH164">
        <f t="shared" si="21"/>
        <v>3130.4500000000003</v>
      </c>
      <c r="AI164">
        <f t="shared" si="22"/>
        <v>1690.4500000000003</v>
      </c>
    </row>
    <row r="165" spans="2:35">
      <c r="B165" s="44">
        <v>113</v>
      </c>
      <c r="C165" s="32">
        <v>0.39095435255569821</v>
      </c>
      <c r="D165" s="32">
        <f t="shared" si="23"/>
        <v>209</v>
      </c>
      <c r="E165" t="str">
        <f>LOOKUP(C165,'Info Sheet'!$L$2:$L$3,'Info Sheet'!$J$2:$J$3)</f>
        <v>Rainy, p</v>
      </c>
      <c r="F165">
        <f>IF(E165='Info Sheet'!$J$3,'Info Sheet'!$M$3,'Info Sheet'!$M$2)</f>
        <v>0.7</v>
      </c>
      <c r="G165">
        <f>ROUNDDOWN(IF((D165*F165)&gt;'Info Sheet'!$B$21,'Info Sheet'!$B$21,(D165*F165)),0)</f>
        <v>146</v>
      </c>
      <c r="H165">
        <f t="shared" si="15"/>
        <v>3336.1000000000004</v>
      </c>
      <c r="I165">
        <f t="shared" si="16"/>
        <v>1896.1000000000004</v>
      </c>
      <c r="J165" s="44"/>
      <c r="K165" s="32"/>
      <c r="L165" s="32"/>
      <c r="M165" s="283"/>
      <c r="N165" s="32"/>
      <c r="O165" s="44">
        <v>113</v>
      </c>
      <c r="P165" s="32">
        <v>0.20448196237609417</v>
      </c>
      <c r="Q165">
        <f t="shared" si="17"/>
        <v>184</v>
      </c>
      <c r="R165" t="str">
        <f>LOOKUP(P165,'Info Sheet'!$L$2:$L$3,'Info Sheet'!$J$2:$J$3)</f>
        <v>Rainy, p</v>
      </c>
      <c r="S165">
        <f>IF(R165='Info Sheet'!$J$3,'Info Sheet'!$M$3,'Info Sheet'!$M$2)</f>
        <v>0.7</v>
      </c>
      <c r="T165">
        <f>ROUNDDOWN(IF((Q165*S165)&gt;'Info Sheet'!$B$21,'Info Sheet'!$B$21,(Q165*S165)),0)</f>
        <v>128</v>
      </c>
      <c r="U165">
        <f t="shared" si="18"/>
        <v>2924.8</v>
      </c>
      <c r="V165">
        <f t="shared" si="19"/>
        <v>1484.8000000000002</v>
      </c>
      <c r="AB165" s="44">
        <v>113</v>
      </c>
      <c r="AC165" s="61">
        <v>0.26200689999999999</v>
      </c>
      <c r="AD165">
        <f t="shared" si="20"/>
        <v>191</v>
      </c>
      <c r="AE165" t="str">
        <f>LOOKUP(AC165,'Info Sheet'!$L$2:$L$3,'Info Sheet'!$J$2:$J$3)</f>
        <v>Rainy, p</v>
      </c>
      <c r="AF165">
        <f>IF(AE165='Info Sheet'!$J$3,'Info Sheet'!$M$3,'Info Sheet'!$M$2)</f>
        <v>0.7</v>
      </c>
      <c r="AG165">
        <f>ROUNDDOWN(IF((AD165*AF165)&gt;'Info Sheet'!$B$21,'Info Sheet'!$B$21,(AD165*AF165)),0)</f>
        <v>133</v>
      </c>
      <c r="AH165">
        <f t="shared" si="21"/>
        <v>3039.05</v>
      </c>
      <c r="AI165">
        <f t="shared" si="22"/>
        <v>1599.0500000000002</v>
      </c>
    </row>
    <row r="166" spans="2:35">
      <c r="B166" s="44">
        <v>114</v>
      </c>
      <c r="C166" s="32">
        <v>0.67694012487669508</v>
      </c>
      <c r="D166" s="32">
        <f t="shared" si="23"/>
        <v>224</v>
      </c>
      <c r="E166" t="str">
        <f>LOOKUP(C166,'Info Sheet'!$L$2:$L$3,'Info Sheet'!$J$2:$J$3)</f>
        <v>Non-Rainy</v>
      </c>
      <c r="F166">
        <f>IF(E166='Info Sheet'!$J$3,'Info Sheet'!$M$3,'Info Sheet'!$M$2)</f>
        <v>1</v>
      </c>
      <c r="G166">
        <f>ROUNDDOWN(IF((D166*F166)&gt;'Info Sheet'!$B$21,'Info Sheet'!$B$21,(D166*F166)),0)</f>
        <v>188</v>
      </c>
      <c r="H166">
        <f t="shared" si="15"/>
        <v>4295.8</v>
      </c>
      <c r="I166">
        <f t="shared" si="16"/>
        <v>2855.8</v>
      </c>
      <c r="J166" s="44"/>
      <c r="K166" s="32"/>
      <c r="L166" s="32"/>
      <c r="M166" s="283"/>
      <c r="N166" s="32"/>
      <c r="O166" s="44">
        <v>114</v>
      </c>
      <c r="P166" s="32">
        <v>0.39829267259103052</v>
      </c>
      <c r="Q166">
        <f t="shared" si="17"/>
        <v>195</v>
      </c>
      <c r="R166" t="str">
        <f>LOOKUP(P166,'Info Sheet'!$L$2:$L$3,'Info Sheet'!$J$2:$J$3)</f>
        <v>Rainy, p</v>
      </c>
      <c r="S166">
        <f>IF(R166='Info Sheet'!$J$3,'Info Sheet'!$M$3,'Info Sheet'!$M$2)</f>
        <v>0.7</v>
      </c>
      <c r="T166">
        <f>ROUNDDOWN(IF((Q166*S166)&gt;'Info Sheet'!$B$21,'Info Sheet'!$B$21,(Q166*S166)),0)</f>
        <v>136</v>
      </c>
      <c r="U166">
        <f t="shared" si="18"/>
        <v>3107.6000000000004</v>
      </c>
      <c r="V166">
        <f t="shared" si="19"/>
        <v>1667.6000000000004</v>
      </c>
      <c r="AB166" s="44">
        <v>114</v>
      </c>
      <c r="AC166" s="61">
        <v>0.16906075000000001</v>
      </c>
      <c r="AD166">
        <f t="shared" si="20"/>
        <v>185</v>
      </c>
      <c r="AE166" t="str">
        <f>LOOKUP(AC166,'Info Sheet'!$L$2:$L$3,'Info Sheet'!$J$2:$J$3)</f>
        <v>Rainy, p</v>
      </c>
      <c r="AF166">
        <f>IF(AE166='Info Sheet'!$J$3,'Info Sheet'!$M$3,'Info Sheet'!$M$2)</f>
        <v>0.7</v>
      </c>
      <c r="AG166">
        <f>ROUNDDOWN(IF((AD166*AF166)&gt;'Info Sheet'!$B$21,'Info Sheet'!$B$21,(AD166*AF166)),0)</f>
        <v>129</v>
      </c>
      <c r="AH166">
        <f t="shared" si="21"/>
        <v>2947.65</v>
      </c>
      <c r="AI166">
        <f t="shared" si="22"/>
        <v>1507.65</v>
      </c>
    </row>
    <row r="167" spans="2:35">
      <c r="B167" s="44">
        <v>115</v>
      </c>
      <c r="C167" s="32">
        <v>0.88296437776998571</v>
      </c>
      <c r="D167" s="32">
        <f t="shared" si="23"/>
        <v>238</v>
      </c>
      <c r="E167" t="str">
        <f>LOOKUP(C167,'Info Sheet'!$L$2:$L$3,'Info Sheet'!$J$2:$J$3)</f>
        <v>Non-Rainy</v>
      </c>
      <c r="F167">
        <f>IF(E167='Info Sheet'!$J$3,'Info Sheet'!$M$3,'Info Sheet'!$M$2)</f>
        <v>1</v>
      </c>
      <c r="G167">
        <f>ROUNDDOWN(IF((D167*F167)&gt;'Info Sheet'!$B$21,'Info Sheet'!$B$21,(D167*F167)),0)</f>
        <v>188</v>
      </c>
      <c r="H167">
        <f t="shared" si="15"/>
        <v>4295.8</v>
      </c>
      <c r="I167">
        <f t="shared" si="16"/>
        <v>2855.8</v>
      </c>
      <c r="J167" s="44"/>
      <c r="K167" s="32"/>
      <c r="L167" s="32"/>
      <c r="M167" s="283"/>
      <c r="N167" s="32"/>
      <c r="O167" s="44">
        <v>115</v>
      </c>
      <c r="P167" s="32">
        <v>0.95659403406100774</v>
      </c>
      <c r="Q167">
        <f t="shared" si="17"/>
        <v>232</v>
      </c>
      <c r="R167" t="str">
        <f>LOOKUP(P167,'Info Sheet'!$L$2:$L$3,'Info Sheet'!$J$2:$J$3)</f>
        <v>Non-Rainy</v>
      </c>
      <c r="S167">
        <f>IF(R167='Info Sheet'!$J$3,'Info Sheet'!$M$3,'Info Sheet'!$M$2)</f>
        <v>1</v>
      </c>
      <c r="T167">
        <f>ROUNDDOWN(IF((Q167*S167)&gt;'Info Sheet'!$B$21,'Info Sheet'!$B$21,(Q167*S167)),0)</f>
        <v>188</v>
      </c>
      <c r="U167">
        <f t="shared" si="18"/>
        <v>4295.8</v>
      </c>
      <c r="V167">
        <f t="shared" si="19"/>
        <v>2855.8</v>
      </c>
      <c r="AB167" s="44">
        <v>115</v>
      </c>
      <c r="AC167" s="61">
        <v>0.78637520000000005</v>
      </c>
      <c r="AD167">
        <f t="shared" si="20"/>
        <v>218</v>
      </c>
      <c r="AE167" t="str">
        <f>LOOKUP(AC167,'Info Sheet'!$L$2:$L$3,'Info Sheet'!$J$2:$J$3)</f>
        <v>Non-Rainy</v>
      </c>
      <c r="AF167">
        <f>IF(AE167='Info Sheet'!$J$3,'Info Sheet'!$M$3,'Info Sheet'!$M$2)</f>
        <v>1</v>
      </c>
      <c r="AG167">
        <f>ROUNDDOWN(IF((AD167*AF167)&gt;'Info Sheet'!$B$21,'Info Sheet'!$B$21,(AD167*AF167)),0)</f>
        <v>188</v>
      </c>
      <c r="AH167">
        <f t="shared" si="21"/>
        <v>4295.8</v>
      </c>
      <c r="AI167">
        <f t="shared" si="22"/>
        <v>2855.8</v>
      </c>
    </row>
    <row r="168" spans="2:35">
      <c r="B168" s="44">
        <v>116</v>
      </c>
      <c r="C168" s="32">
        <v>0.46899056960236885</v>
      </c>
      <c r="D168" s="32">
        <f t="shared" si="23"/>
        <v>213</v>
      </c>
      <c r="E168" t="str">
        <f>LOOKUP(C168,'Info Sheet'!$L$2:$L$3,'Info Sheet'!$J$2:$J$3)</f>
        <v>Non-Rainy</v>
      </c>
      <c r="F168">
        <f>IF(E168='Info Sheet'!$J$3,'Info Sheet'!$M$3,'Info Sheet'!$M$2)</f>
        <v>1</v>
      </c>
      <c r="G168">
        <f>ROUNDDOWN(IF((D168*F168)&gt;'Info Sheet'!$B$21,'Info Sheet'!$B$21,(D168*F168)),0)</f>
        <v>188</v>
      </c>
      <c r="H168">
        <f t="shared" si="15"/>
        <v>4295.8</v>
      </c>
      <c r="I168">
        <f t="shared" si="16"/>
        <v>2855.8</v>
      </c>
      <c r="J168" s="44"/>
      <c r="K168" s="32"/>
      <c r="L168" s="32"/>
      <c r="M168" s="283"/>
      <c r="N168" s="32"/>
      <c r="O168" s="44">
        <v>116</v>
      </c>
      <c r="P168" s="32">
        <v>0.72250671094934482</v>
      </c>
      <c r="Q168">
        <f t="shared" si="17"/>
        <v>211</v>
      </c>
      <c r="R168" t="str">
        <f>LOOKUP(P168,'Info Sheet'!$L$2:$L$3,'Info Sheet'!$J$2:$J$3)</f>
        <v>Non-Rainy</v>
      </c>
      <c r="S168">
        <f>IF(R168='Info Sheet'!$J$3,'Info Sheet'!$M$3,'Info Sheet'!$M$2)</f>
        <v>1</v>
      </c>
      <c r="T168">
        <f>ROUNDDOWN(IF((Q168*S168)&gt;'Info Sheet'!$B$21,'Info Sheet'!$B$21,(Q168*S168)),0)</f>
        <v>188</v>
      </c>
      <c r="U168">
        <f t="shared" si="18"/>
        <v>4295.8</v>
      </c>
      <c r="V168">
        <f t="shared" si="19"/>
        <v>2855.8</v>
      </c>
      <c r="AB168" s="44">
        <v>116</v>
      </c>
      <c r="AC168" s="61">
        <v>0.74250996000000002</v>
      </c>
      <c r="AD168">
        <f t="shared" si="20"/>
        <v>215</v>
      </c>
      <c r="AE168" t="str">
        <f>LOOKUP(AC168,'Info Sheet'!$L$2:$L$3,'Info Sheet'!$J$2:$J$3)</f>
        <v>Non-Rainy</v>
      </c>
      <c r="AF168">
        <f>IF(AE168='Info Sheet'!$J$3,'Info Sheet'!$M$3,'Info Sheet'!$M$2)</f>
        <v>1</v>
      </c>
      <c r="AG168">
        <f>ROUNDDOWN(IF((AD168*AF168)&gt;'Info Sheet'!$B$21,'Info Sheet'!$B$21,(AD168*AF168)),0)</f>
        <v>188</v>
      </c>
      <c r="AH168">
        <f t="shared" si="21"/>
        <v>4295.8</v>
      </c>
      <c r="AI168">
        <f t="shared" si="22"/>
        <v>2855.8</v>
      </c>
    </row>
    <row r="169" spans="2:35">
      <c r="B169" s="44">
        <v>117</v>
      </c>
      <c r="C169" s="32">
        <v>0.57293020132866457</v>
      </c>
      <c r="D169" s="32">
        <f t="shared" si="23"/>
        <v>218</v>
      </c>
      <c r="E169" t="str">
        <f>LOOKUP(C169,'Info Sheet'!$L$2:$L$3,'Info Sheet'!$J$2:$J$3)</f>
        <v>Non-Rainy</v>
      </c>
      <c r="F169">
        <f>IF(E169='Info Sheet'!$J$3,'Info Sheet'!$M$3,'Info Sheet'!$M$2)</f>
        <v>1</v>
      </c>
      <c r="G169">
        <f>ROUNDDOWN(IF((D169*F169)&gt;'Info Sheet'!$B$21,'Info Sheet'!$B$21,(D169*F169)),0)</f>
        <v>188</v>
      </c>
      <c r="H169">
        <f t="shared" si="15"/>
        <v>4295.8</v>
      </c>
      <c r="I169">
        <f t="shared" si="16"/>
        <v>2855.8</v>
      </c>
      <c r="J169" s="44"/>
      <c r="K169" s="32"/>
      <c r="L169" s="32"/>
      <c r="M169" s="283"/>
      <c r="N169" s="32"/>
      <c r="O169" s="44">
        <v>117</v>
      </c>
      <c r="P169" s="32">
        <v>0.26777442457325318</v>
      </c>
      <c r="Q169">
        <f t="shared" si="17"/>
        <v>188</v>
      </c>
      <c r="R169" t="str">
        <f>LOOKUP(P169,'Info Sheet'!$L$2:$L$3,'Info Sheet'!$J$2:$J$3)</f>
        <v>Rainy, p</v>
      </c>
      <c r="S169">
        <f>IF(R169='Info Sheet'!$J$3,'Info Sheet'!$M$3,'Info Sheet'!$M$2)</f>
        <v>0.7</v>
      </c>
      <c r="T169">
        <f>ROUNDDOWN(IF((Q169*S169)&gt;'Info Sheet'!$B$21,'Info Sheet'!$B$21,(Q169*S169)),0)</f>
        <v>131</v>
      </c>
      <c r="U169">
        <f t="shared" si="18"/>
        <v>2993.3500000000004</v>
      </c>
      <c r="V169">
        <f t="shared" si="19"/>
        <v>1553.3500000000004</v>
      </c>
      <c r="AB169" s="44">
        <v>117</v>
      </c>
      <c r="AC169" s="61">
        <v>0.15863350000000001</v>
      </c>
      <c r="AD169">
        <f t="shared" si="20"/>
        <v>184</v>
      </c>
      <c r="AE169" t="str">
        <f>LOOKUP(AC169,'Info Sheet'!$L$2:$L$3,'Info Sheet'!$J$2:$J$3)</f>
        <v>Rainy, p</v>
      </c>
      <c r="AF169">
        <f>IF(AE169='Info Sheet'!$J$3,'Info Sheet'!$M$3,'Info Sheet'!$M$2)</f>
        <v>0.7</v>
      </c>
      <c r="AG169">
        <f>ROUNDDOWN(IF((AD169*AF169)&gt;'Info Sheet'!$B$21,'Info Sheet'!$B$21,(AD169*AF169)),0)</f>
        <v>128</v>
      </c>
      <c r="AH169">
        <f t="shared" si="21"/>
        <v>2924.8</v>
      </c>
      <c r="AI169">
        <f t="shared" si="22"/>
        <v>1484.8000000000002</v>
      </c>
    </row>
    <row r="170" spans="2:35">
      <c r="B170" s="44">
        <v>118</v>
      </c>
      <c r="C170" s="32">
        <v>0.63235852939688231</v>
      </c>
      <c r="D170" s="32">
        <f t="shared" si="23"/>
        <v>221</v>
      </c>
      <c r="E170" t="str">
        <f>LOOKUP(C170,'Info Sheet'!$L$2:$L$3,'Info Sheet'!$J$2:$J$3)</f>
        <v>Non-Rainy</v>
      </c>
      <c r="F170">
        <f>IF(E170='Info Sheet'!$J$3,'Info Sheet'!$M$3,'Info Sheet'!$M$2)</f>
        <v>1</v>
      </c>
      <c r="G170">
        <f>ROUNDDOWN(IF((D170*F170)&gt;'Info Sheet'!$B$21,'Info Sheet'!$B$21,(D170*F170)),0)</f>
        <v>188</v>
      </c>
      <c r="H170">
        <f t="shared" si="15"/>
        <v>4295.8</v>
      </c>
      <c r="I170">
        <f t="shared" si="16"/>
        <v>2855.8</v>
      </c>
      <c r="J170" s="44"/>
      <c r="K170" s="32"/>
      <c r="L170" s="32"/>
      <c r="M170" s="283"/>
      <c r="N170" s="32"/>
      <c r="O170" s="44">
        <v>118</v>
      </c>
      <c r="P170" s="32">
        <v>0.77265662416585512</v>
      </c>
      <c r="Q170">
        <f t="shared" si="17"/>
        <v>214</v>
      </c>
      <c r="R170" t="str">
        <f>LOOKUP(P170,'Info Sheet'!$L$2:$L$3,'Info Sheet'!$J$2:$J$3)</f>
        <v>Non-Rainy</v>
      </c>
      <c r="S170">
        <f>IF(R170='Info Sheet'!$J$3,'Info Sheet'!$M$3,'Info Sheet'!$M$2)</f>
        <v>1</v>
      </c>
      <c r="T170">
        <f>ROUNDDOWN(IF((Q170*S170)&gt;'Info Sheet'!$B$21,'Info Sheet'!$B$21,(Q170*S170)),0)</f>
        <v>188</v>
      </c>
      <c r="U170">
        <f t="shared" si="18"/>
        <v>4295.8</v>
      </c>
      <c r="V170">
        <f t="shared" si="19"/>
        <v>2855.8</v>
      </c>
      <c r="AB170" s="44">
        <v>118</v>
      </c>
      <c r="AC170" s="61">
        <v>9.5405999999999998E-3</v>
      </c>
      <c r="AD170">
        <f t="shared" si="20"/>
        <v>158</v>
      </c>
      <c r="AE170" t="str">
        <f>LOOKUP(AC170,'Info Sheet'!$L$2:$L$3,'Info Sheet'!$J$2:$J$3)</f>
        <v>Rainy, p</v>
      </c>
      <c r="AF170">
        <f>IF(AE170='Info Sheet'!$J$3,'Info Sheet'!$M$3,'Info Sheet'!$M$2)</f>
        <v>0.7</v>
      </c>
      <c r="AG170">
        <f>ROUNDDOWN(IF((AD170*AF170)&gt;'Info Sheet'!$B$21,'Info Sheet'!$B$21,(AD170*AF170)),0)</f>
        <v>110</v>
      </c>
      <c r="AH170">
        <f t="shared" si="21"/>
        <v>2513.5</v>
      </c>
      <c r="AI170">
        <f t="shared" si="22"/>
        <v>1073.5</v>
      </c>
    </row>
    <row r="171" spans="2:35">
      <c r="B171" s="44">
        <v>119</v>
      </c>
      <c r="C171" s="32">
        <v>0.73047245053675725</v>
      </c>
      <c r="D171" s="32">
        <f t="shared" si="23"/>
        <v>227</v>
      </c>
      <c r="E171" t="str">
        <f>LOOKUP(C171,'Info Sheet'!$L$2:$L$3,'Info Sheet'!$J$2:$J$3)</f>
        <v>Non-Rainy</v>
      </c>
      <c r="F171">
        <f>IF(E171='Info Sheet'!$J$3,'Info Sheet'!$M$3,'Info Sheet'!$M$2)</f>
        <v>1</v>
      </c>
      <c r="G171">
        <f>ROUNDDOWN(IF((D171*F171)&gt;'Info Sheet'!$B$21,'Info Sheet'!$B$21,(D171*F171)),0)</f>
        <v>188</v>
      </c>
      <c r="H171">
        <f t="shared" si="15"/>
        <v>4295.8</v>
      </c>
      <c r="I171">
        <f t="shared" si="16"/>
        <v>2855.8</v>
      </c>
      <c r="J171" s="44"/>
      <c r="K171" s="32"/>
      <c r="L171" s="32"/>
      <c r="M171" s="283"/>
      <c r="N171" s="32"/>
      <c r="O171" s="44">
        <v>119</v>
      </c>
      <c r="P171" s="32">
        <v>0.91331103948121328</v>
      </c>
      <c r="Q171">
        <f t="shared" si="17"/>
        <v>225</v>
      </c>
      <c r="R171" t="str">
        <f>LOOKUP(P171,'Info Sheet'!$L$2:$L$3,'Info Sheet'!$J$2:$J$3)</f>
        <v>Non-Rainy</v>
      </c>
      <c r="S171">
        <f>IF(R171='Info Sheet'!$J$3,'Info Sheet'!$M$3,'Info Sheet'!$M$2)</f>
        <v>1</v>
      </c>
      <c r="T171">
        <f>ROUNDDOWN(IF((Q171*S171)&gt;'Info Sheet'!$B$21,'Info Sheet'!$B$21,(Q171*S171)),0)</f>
        <v>188</v>
      </c>
      <c r="U171">
        <f t="shared" si="18"/>
        <v>4295.8</v>
      </c>
      <c r="V171">
        <f t="shared" si="19"/>
        <v>2855.8</v>
      </c>
      <c r="AB171" s="44">
        <v>119</v>
      </c>
      <c r="AC171" s="61">
        <v>0.45693329999999999</v>
      </c>
      <c r="AD171">
        <f t="shared" si="20"/>
        <v>201</v>
      </c>
      <c r="AE171" t="str">
        <f>LOOKUP(AC171,'Info Sheet'!$L$2:$L$3,'Info Sheet'!$J$2:$J$3)</f>
        <v>Non-Rainy</v>
      </c>
      <c r="AF171">
        <f>IF(AE171='Info Sheet'!$J$3,'Info Sheet'!$M$3,'Info Sheet'!$M$2)</f>
        <v>1</v>
      </c>
      <c r="AG171">
        <f>ROUNDDOWN(IF((AD171*AF171)&gt;'Info Sheet'!$B$21,'Info Sheet'!$B$21,(AD171*AF171)),0)</f>
        <v>188</v>
      </c>
      <c r="AH171">
        <f t="shared" si="21"/>
        <v>4295.8</v>
      </c>
      <c r="AI171">
        <f t="shared" si="22"/>
        <v>2855.8</v>
      </c>
    </row>
    <row r="172" spans="2:35">
      <c r="B172" s="44">
        <v>120</v>
      </c>
      <c r="C172" s="32">
        <v>0.55659300005839341</v>
      </c>
      <c r="D172" s="32">
        <f t="shared" si="23"/>
        <v>217</v>
      </c>
      <c r="E172" t="str">
        <f>LOOKUP(C172,'Info Sheet'!$L$2:$L$3,'Info Sheet'!$J$2:$J$3)</f>
        <v>Non-Rainy</v>
      </c>
      <c r="F172">
        <f>IF(E172='Info Sheet'!$J$3,'Info Sheet'!$M$3,'Info Sheet'!$M$2)</f>
        <v>1</v>
      </c>
      <c r="G172">
        <f>ROUNDDOWN(IF((D172*F172)&gt;'Info Sheet'!$B$21,'Info Sheet'!$B$21,(D172*F172)),0)</f>
        <v>188</v>
      </c>
      <c r="H172">
        <f t="shared" si="15"/>
        <v>4295.8</v>
      </c>
      <c r="I172">
        <f t="shared" si="16"/>
        <v>2855.8</v>
      </c>
      <c r="J172" s="44"/>
      <c r="K172" s="32"/>
      <c r="L172" s="32"/>
      <c r="M172" s="283"/>
      <c r="N172" s="32"/>
      <c r="O172" s="44">
        <v>120</v>
      </c>
      <c r="P172" s="32">
        <v>0.44688958932011225</v>
      </c>
      <c r="Q172">
        <f t="shared" si="17"/>
        <v>197</v>
      </c>
      <c r="R172" t="str">
        <f>LOOKUP(P172,'Info Sheet'!$L$2:$L$3,'Info Sheet'!$J$2:$J$3)</f>
        <v>Non-Rainy</v>
      </c>
      <c r="S172">
        <f>IF(R172='Info Sheet'!$J$3,'Info Sheet'!$M$3,'Info Sheet'!$M$2)</f>
        <v>1</v>
      </c>
      <c r="T172">
        <f>ROUNDDOWN(IF((Q172*S172)&gt;'Info Sheet'!$B$21,'Info Sheet'!$B$21,(Q172*S172)),0)</f>
        <v>188</v>
      </c>
      <c r="U172">
        <f t="shared" si="18"/>
        <v>4295.8</v>
      </c>
      <c r="V172">
        <f t="shared" si="19"/>
        <v>2855.8</v>
      </c>
      <c r="AB172" s="44">
        <v>120</v>
      </c>
      <c r="AC172" s="61">
        <v>0.25543948</v>
      </c>
      <c r="AD172">
        <f t="shared" si="20"/>
        <v>190</v>
      </c>
      <c r="AE172" t="str">
        <f>LOOKUP(AC172,'Info Sheet'!$L$2:$L$3,'Info Sheet'!$J$2:$J$3)</f>
        <v>Rainy, p</v>
      </c>
      <c r="AF172">
        <f>IF(AE172='Info Sheet'!$J$3,'Info Sheet'!$M$3,'Info Sheet'!$M$2)</f>
        <v>0.7</v>
      </c>
      <c r="AG172">
        <f>ROUNDDOWN(IF((AD172*AF172)&gt;'Info Sheet'!$B$21,'Info Sheet'!$B$21,(AD172*AF172)),0)</f>
        <v>133</v>
      </c>
      <c r="AH172">
        <f t="shared" si="21"/>
        <v>3039.05</v>
      </c>
      <c r="AI172">
        <f t="shared" si="22"/>
        <v>1599.0500000000002</v>
      </c>
    </row>
    <row r="173" spans="2:35">
      <c r="B173" s="44">
        <v>121</v>
      </c>
      <c r="C173" s="32">
        <v>0.60681160260701594</v>
      </c>
      <c r="D173" s="32">
        <f t="shared" si="23"/>
        <v>220</v>
      </c>
      <c r="E173" t="str">
        <f>LOOKUP(C173,'Info Sheet'!$L$2:$L$3,'Info Sheet'!$J$2:$J$3)</f>
        <v>Non-Rainy</v>
      </c>
      <c r="F173">
        <f>IF(E173='Info Sheet'!$J$3,'Info Sheet'!$M$3,'Info Sheet'!$M$2)</f>
        <v>1</v>
      </c>
      <c r="G173">
        <f>ROUNDDOWN(IF((D173*F173)&gt;'Info Sheet'!$B$21,'Info Sheet'!$B$21,(D173*F173)),0)</f>
        <v>188</v>
      </c>
      <c r="H173">
        <f t="shared" si="15"/>
        <v>4295.8</v>
      </c>
      <c r="I173">
        <f t="shared" si="16"/>
        <v>2855.8</v>
      </c>
      <c r="J173" s="44"/>
      <c r="K173" s="32"/>
      <c r="L173" s="32"/>
      <c r="M173" s="283"/>
      <c r="N173" s="32"/>
      <c r="O173" s="44">
        <v>121</v>
      </c>
      <c r="P173" s="32">
        <v>0.46527115823047271</v>
      </c>
      <c r="Q173">
        <f t="shared" si="17"/>
        <v>198</v>
      </c>
      <c r="R173" t="str">
        <f>LOOKUP(P173,'Info Sheet'!$L$2:$L$3,'Info Sheet'!$J$2:$J$3)</f>
        <v>Non-Rainy</v>
      </c>
      <c r="S173">
        <f>IF(R173='Info Sheet'!$J$3,'Info Sheet'!$M$3,'Info Sheet'!$M$2)</f>
        <v>1</v>
      </c>
      <c r="T173">
        <f>ROUNDDOWN(IF((Q173*S173)&gt;'Info Sheet'!$B$21,'Info Sheet'!$B$21,(Q173*S173)),0)</f>
        <v>188</v>
      </c>
      <c r="U173">
        <f t="shared" si="18"/>
        <v>4295.8</v>
      </c>
      <c r="V173">
        <f t="shared" si="19"/>
        <v>2855.8</v>
      </c>
      <c r="AB173" s="44">
        <v>121</v>
      </c>
      <c r="AC173" s="61">
        <v>0.53268167</v>
      </c>
      <c r="AD173">
        <f t="shared" si="20"/>
        <v>204</v>
      </c>
      <c r="AE173" t="str">
        <f>LOOKUP(AC173,'Info Sheet'!$L$2:$L$3,'Info Sheet'!$J$2:$J$3)</f>
        <v>Non-Rainy</v>
      </c>
      <c r="AF173">
        <f>IF(AE173='Info Sheet'!$J$3,'Info Sheet'!$M$3,'Info Sheet'!$M$2)</f>
        <v>1</v>
      </c>
      <c r="AG173">
        <f>ROUNDDOWN(IF((AD173*AF173)&gt;'Info Sheet'!$B$21,'Info Sheet'!$B$21,(AD173*AF173)),0)</f>
        <v>188</v>
      </c>
      <c r="AH173">
        <f t="shared" si="21"/>
        <v>4295.8</v>
      </c>
      <c r="AI173">
        <f t="shared" si="22"/>
        <v>2855.8</v>
      </c>
    </row>
    <row r="174" spans="2:35">
      <c r="B174" s="44">
        <v>122</v>
      </c>
      <c r="C174" s="32">
        <v>0.94469392649904183</v>
      </c>
      <c r="D174" s="32">
        <f t="shared" si="23"/>
        <v>246</v>
      </c>
      <c r="E174" t="str">
        <f>LOOKUP(C174,'Info Sheet'!$L$2:$L$3,'Info Sheet'!$J$2:$J$3)</f>
        <v>Non-Rainy</v>
      </c>
      <c r="F174">
        <f>IF(E174='Info Sheet'!$J$3,'Info Sheet'!$M$3,'Info Sheet'!$M$2)</f>
        <v>1</v>
      </c>
      <c r="G174">
        <f>ROUNDDOWN(IF((D174*F174)&gt;'Info Sheet'!$B$21,'Info Sheet'!$B$21,(D174*F174)),0)</f>
        <v>188</v>
      </c>
      <c r="H174">
        <f t="shared" si="15"/>
        <v>4295.8</v>
      </c>
      <c r="I174">
        <f t="shared" si="16"/>
        <v>2855.8</v>
      </c>
      <c r="J174" s="44"/>
      <c r="K174" s="32"/>
      <c r="L174" s="32"/>
      <c r="M174" s="283"/>
      <c r="N174" s="32"/>
      <c r="O174" s="44">
        <v>122</v>
      </c>
      <c r="P174" s="32">
        <v>0.37711866663471361</v>
      </c>
      <c r="Q174">
        <f t="shared" si="17"/>
        <v>194</v>
      </c>
      <c r="R174" t="str">
        <f>LOOKUP(P174,'Info Sheet'!$L$2:$L$3,'Info Sheet'!$J$2:$J$3)</f>
        <v>Rainy, p</v>
      </c>
      <c r="S174">
        <f>IF(R174='Info Sheet'!$J$3,'Info Sheet'!$M$3,'Info Sheet'!$M$2)</f>
        <v>0.7</v>
      </c>
      <c r="T174">
        <f>ROUNDDOWN(IF((Q174*S174)&gt;'Info Sheet'!$B$21,'Info Sheet'!$B$21,(Q174*S174)),0)</f>
        <v>135</v>
      </c>
      <c r="U174">
        <f t="shared" si="18"/>
        <v>3084.75</v>
      </c>
      <c r="V174">
        <f t="shared" si="19"/>
        <v>1644.75</v>
      </c>
      <c r="AB174" s="44">
        <v>122</v>
      </c>
      <c r="AC174" s="61">
        <v>0.63105252000000001</v>
      </c>
      <c r="AD174">
        <f t="shared" si="20"/>
        <v>209</v>
      </c>
      <c r="AE174" t="str">
        <f>LOOKUP(AC174,'Info Sheet'!$L$2:$L$3,'Info Sheet'!$J$2:$J$3)</f>
        <v>Non-Rainy</v>
      </c>
      <c r="AF174">
        <f>IF(AE174='Info Sheet'!$J$3,'Info Sheet'!$M$3,'Info Sheet'!$M$2)</f>
        <v>1</v>
      </c>
      <c r="AG174">
        <f>ROUNDDOWN(IF((AD174*AF174)&gt;'Info Sheet'!$B$21,'Info Sheet'!$B$21,(AD174*AF174)),0)</f>
        <v>188</v>
      </c>
      <c r="AH174">
        <f t="shared" si="21"/>
        <v>4295.8</v>
      </c>
      <c r="AI174">
        <f t="shared" si="22"/>
        <v>2855.8</v>
      </c>
    </row>
    <row r="175" spans="2:35">
      <c r="B175" s="44">
        <v>123</v>
      </c>
      <c r="C175" s="32">
        <v>0.15367802451967938</v>
      </c>
      <c r="D175" s="32">
        <f t="shared" si="23"/>
        <v>195</v>
      </c>
      <c r="E175" t="str">
        <f>LOOKUP(C175,'Info Sheet'!$L$2:$L$3,'Info Sheet'!$J$2:$J$3)</f>
        <v>Rainy, p</v>
      </c>
      <c r="F175">
        <f>IF(E175='Info Sheet'!$J$3,'Info Sheet'!$M$3,'Info Sheet'!$M$2)</f>
        <v>0.7</v>
      </c>
      <c r="G175">
        <f>ROUNDDOWN(IF((D175*F175)&gt;'Info Sheet'!$B$21,'Info Sheet'!$B$21,(D175*F175)),0)</f>
        <v>136</v>
      </c>
      <c r="H175">
        <f t="shared" si="15"/>
        <v>3107.6000000000004</v>
      </c>
      <c r="I175">
        <f t="shared" si="16"/>
        <v>1667.6000000000004</v>
      </c>
      <c r="J175" s="44"/>
      <c r="K175" s="32"/>
      <c r="L175" s="32"/>
      <c r="M175" s="283"/>
      <c r="N175" s="32"/>
      <c r="O175" s="44">
        <v>123</v>
      </c>
      <c r="P175" s="32">
        <v>0.54954751519537459</v>
      </c>
      <c r="Q175">
        <f t="shared" si="17"/>
        <v>202</v>
      </c>
      <c r="R175" t="str">
        <f>LOOKUP(P175,'Info Sheet'!$L$2:$L$3,'Info Sheet'!$J$2:$J$3)</f>
        <v>Non-Rainy</v>
      </c>
      <c r="S175">
        <f>IF(R175='Info Sheet'!$J$3,'Info Sheet'!$M$3,'Info Sheet'!$M$2)</f>
        <v>1</v>
      </c>
      <c r="T175">
        <f>ROUNDDOWN(IF((Q175*S175)&gt;'Info Sheet'!$B$21,'Info Sheet'!$B$21,(Q175*S175)),0)</f>
        <v>188</v>
      </c>
      <c r="U175">
        <f t="shared" si="18"/>
        <v>4295.8</v>
      </c>
      <c r="V175">
        <f t="shared" si="19"/>
        <v>2855.8</v>
      </c>
      <c r="AB175" s="44">
        <v>123</v>
      </c>
      <c r="AC175" s="61">
        <v>0.32752062999999998</v>
      </c>
      <c r="AD175">
        <f t="shared" si="20"/>
        <v>194</v>
      </c>
      <c r="AE175" t="str">
        <f>LOOKUP(AC175,'Info Sheet'!$L$2:$L$3,'Info Sheet'!$J$2:$J$3)</f>
        <v>Rainy, p</v>
      </c>
      <c r="AF175">
        <f>IF(AE175='Info Sheet'!$J$3,'Info Sheet'!$M$3,'Info Sheet'!$M$2)</f>
        <v>0.7</v>
      </c>
      <c r="AG175">
        <f>ROUNDDOWN(IF((AD175*AF175)&gt;'Info Sheet'!$B$21,'Info Sheet'!$B$21,(AD175*AF175)),0)</f>
        <v>135</v>
      </c>
      <c r="AH175">
        <f t="shared" si="21"/>
        <v>3084.75</v>
      </c>
      <c r="AI175">
        <f t="shared" si="22"/>
        <v>1644.75</v>
      </c>
    </row>
    <row r="176" spans="2:35">
      <c r="B176" s="44">
        <v>124</v>
      </c>
      <c r="C176" s="32">
        <v>0.75464369667670816</v>
      </c>
      <c r="D176" s="32">
        <f t="shared" si="23"/>
        <v>228</v>
      </c>
      <c r="E176" t="str">
        <f>LOOKUP(C176,'Info Sheet'!$L$2:$L$3,'Info Sheet'!$J$2:$J$3)</f>
        <v>Non-Rainy</v>
      </c>
      <c r="F176">
        <f>IF(E176='Info Sheet'!$J$3,'Info Sheet'!$M$3,'Info Sheet'!$M$2)</f>
        <v>1</v>
      </c>
      <c r="G176">
        <f>ROUNDDOWN(IF((D176*F176)&gt;'Info Sheet'!$B$21,'Info Sheet'!$B$21,(D176*F176)),0)</f>
        <v>188</v>
      </c>
      <c r="H176">
        <f t="shared" si="15"/>
        <v>4295.8</v>
      </c>
      <c r="I176">
        <f t="shared" si="16"/>
        <v>2855.8</v>
      </c>
      <c r="J176" s="44"/>
      <c r="K176" s="32"/>
      <c r="L176" s="32"/>
      <c r="M176" s="283"/>
      <c r="N176" s="32"/>
      <c r="O176" s="44">
        <v>124</v>
      </c>
      <c r="P176" s="32">
        <v>0.99446616641780916</v>
      </c>
      <c r="Q176">
        <f t="shared" si="17"/>
        <v>247</v>
      </c>
      <c r="R176" t="str">
        <f>LOOKUP(P176,'Info Sheet'!$L$2:$L$3,'Info Sheet'!$J$2:$J$3)</f>
        <v>Non-Rainy</v>
      </c>
      <c r="S176">
        <f>IF(R176='Info Sheet'!$J$3,'Info Sheet'!$M$3,'Info Sheet'!$M$2)</f>
        <v>1</v>
      </c>
      <c r="T176">
        <f>ROUNDDOWN(IF((Q176*S176)&gt;'Info Sheet'!$B$21,'Info Sheet'!$B$21,(Q176*S176)),0)</f>
        <v>188</v>
      </c>
      <c r="U176">
        <f t="shared" si="18"/>
        <v>4295.8</v>
      </c>
      <c r="V176">
        <f t="shared" si="19"/>
        <v>2855.8</v>
      </c>
      <c r="AB176" s="44">
        <v>124</v>
      </c>
      <c r="AC176" s="61">
        <v>0.76900833000000002</v>
      </c>
      <c r="AD176">
        <f t="shared" si="20"/>
        <v>217</v>
      </c>
      <c r="AE176" t="str">
        <f>LOOKUP(AC176,'Info Sheet'!$L$2:$L$3,'Info Sheet'!$J$2:$J$3)</f>
        <v>Non-Rainy</v>
      </c>
      <c r="AF176">
        <f>IF(AE176='Info Sheet'!$J$3,'Info Sheet'!$M$3,'Info Sheet'!$M$2)</f>
        <v>1</v>
      </c>
      <c r="AG176">
        <f>ROUNDDOWN(IF((AD176*AF176)&gt;'Info Sheet'!$B$21,'Info Sheet'!$B$21,(AD176*AF176)),0)</f>
        <v>188</v>
      </c>
      <c r="AH176">
        <f t="shared" si="21"/>
        <v>4295.8</v>
      </c>
      <c r="AI176">
        <f t="shared" si="22"/>
        <v>2855.8</v>
      </c>
    </row>
    <row r="177" spans="2:35">
      <c r="B177" s="44">
        <v>125</v>
      </c>
      <c r="C177" s="32">
        <v>0.51139705224786691</v>
      </c>
      <c r="D177" s="32">
        <f t="shared" si="23"/>
        <v>215</v>
      </c>
      <c r="E177" t="str">
        <f>LOOKUP(C177,'Info Sheet'!$L$2:$L$3,'Info Sheet'!$J$2:$J$3)</f>
        <v>Non-Rainy</v>
      </c>
      <c r="F177">
        <f>IF(E177='Info Sheet'!$J$3,'Info Sheet'!$M$3,'Info Sheet'!$M$2)</f>
        <v>1</v>
      </c>
      <c r="G177">
        <f>ROUNDDOWN(IF((D177*F177)&gt;'Info Sheet'!$B$21,'Info Sheet'!$B$21,(D177*F177)),0)</f>
        <v>188</v>
      </c>
      <c r="H177">
        <f t="shared" si="15"/>
        <v>4295.8</v>
      </c>
      <c r="I177">
        <f t="shared" si="16"/>
        <v>2855.8</v>
      </c>
      <c r="J177" s="44"/>
      <c r="K177" s="32"/>
      <c r="L177" s="32"/>
      <c r="M177" s="283"/>
      <c r="N177" s="32"/>
      <c r="O177" s="44">
        <v>125</v>
      </c>
      <c r="P177" s="32">
        <v>0.77385212741370568</v>
      </c>
      <c r="Q177">
        <f t="shared" si="17"/>
        <v>214</v>
      </c>
      <c r="R177" t="str">
        <f>LOOKUP(P177,'Info Sheet'!$L$2:$L$3,'Info Sheet'!$J$2:$J$3)</f>
        <v>Non-Rainy</v>
      </c>
      <c r="S177">
        <f>IF(R177='Info Sheet'!$J$3,'Info Sheet'!$M$3,'Info Sheet'!$M$2)</f>
        <v>1</v>
      </c>
      <c r="T177">
        <f>ROUNDDOWN(IF((Q177*S177)&gt;'Info Sheet'!$B$21,'Info Sheet'!$B$21,(Q177*S177)),0)</f>
        <v>188</v>
      </c>
      <c r="U177">
        <f t="shared" si="18"/>
        <v>4295.8</v>
      </c>
      <c r="V177">
        <f t="shared" si="19"/>
        <v>2855.8</v>
      </c>
      <c r="AB177" s="44">
        <v>125</v>
      </c>
      <c r="AC177" s="61">
        <v>0.37705663</v>
      </c>
      <c r="AD177">
        <f t="shared" si="20"/>
        <v>197</v>
      </c>
      <c r="AE177" t="str">
        <f>LOOKUP(AC177,'Info Sheet'!$L$2:$L$3,'Info Sheet'!$J$2:$J$3)</f>
        <v>Rainy, p</v>
      </c>
      <c r="AF177">
        <f>IF(AE177='Info Sheet'!$J$3,'Info Sheet'!$M$3,'Info Sheet'!$M$2)</f>
        <v>0.7</v>
      </c>
      <c r="AG177">
        <f>ROUNDDOWN(IF((AD177*AF177)&gt;'Info Sheet'!$B$21,'Info Sheet'!$B$21,(AD177*AF177)),0)</f>
        <v>137</v>
      </c>
      <c r="AH177">
        <f t="shared" si="21"/>
        <v>3130.4500000000003</v>
      </c>
      <c r="AI177">
        <f t="shared" si="22"/>
        <v>1690.4500000000003</v>
      </c>
    </row>
    <row r="178" spans="2:35">
      <c r="B178" s="44">
        <v>126</v>
      </c>
      <c r="C178" s="32">
        <v>0.97793656917430671</v>
      </c>
      <c r="D178" s="32">
        <f t="shared" si="23"/>
        <v>254</v>
      </c>
      <c r="E178" t="str">
        <f>LOOKUP(C178,'Info Sheet'!$L$2:$L$3,'Info Sheet'!$J$2:$J$3)</f>
        <v>Non-Rainy</v>
      </c>
      <c r="F178">
        <f>IF(E178='Info Sheet'!$J$3,'Info Sheet'!$M$3,'Info Sheet'!$M$2)</f>
        <v>1</v>
      </c>
      <c r="G178">
        <f>ROUNDDOWN(IF((D178*F178)&gt;'Info Sheet'!$B$21,'Info Sheet'!$B$21,(D178*F178)),0)</f>
        <v>188</v>
      </c>
      <c r="H178">
        <f t="shared" si="15"/>
        <v>4295.8</v>
      </c>
      <c r="I178">
        <f t="shared" si="16"/>
        <v>2855.8</v>
      </c>
      <c r="J178" s="44"/>
      <c r="K178" s="32"/>
      <c r="L178" s="32"/>
      <c r="M178" s="283"/>
      <c r="N178" s="32"/>
      <c r="O178" s="44">
        <v>126</v>
      </c>
      <c r="P178" s="32">
        <v>0.31785129361104447</v>
      </c>
      <c r="Q178">
        <f t="shared" si="17"/>
        <v>191</v>
      </c>
      <c r="R178" t="str">
        <f>LOOKUP(P178,'Info Sheet'!$L$2:$L$3,'Info Sheet'!$J$2:$J$3)</f>
        <v>Rainy, p</v>
      </c>
      <c r="S178">
        <f>IF(R178='Info Sheet'!$J$3,'Info Sheet'!$M$3,'Info Sheet'!$M$2)</f>
        <v>0.7</v>
      </c>
      <c r="T178">
        <f>ROUNDDOWN(IF((Q178*S178)&gt;'Info Sheet'!$B$21,'Info Sheet'!$B$21,(Q178*S178)),0)</f>
        <v>133</v>
      </c>
      <c r="U178">
        <f t="shared" si="18"/>
        <v>3039.05</v>
      </c>
      <c r="V178">
        <f t="shared" si="19"/>
        <v>1599.0500000000002</v>
      </c>
      <c r="AB178" s="44">
        <v>126</v>
      </c>
      <c r="AC178" s="61">
        <v>0.49117947000000001</v>
      </c>
      <c r="AD178">
        <f t="shared" si="20"/>
        <v>202</v>
      </c>
      <c r="AE178" t="str">
        <f>LOOKUP(AC178,'Info Sheet'!$L$2:$L$3,'Info Sheet'!$J$2:$J$3)</f>
        <v>Non-Rainy</v>
      </c>
      <c r="AF178">
        <f>IF(AE178='Info Sheet'!$J$3,'Info Sheet'!$M$3,'Info Sheet'!$M$2)</f>
        <v>1</v>
      </c>
      <c r="AG178">
        <f>ROUNDDOWN(IF((AD178*AF178)&gt;'Info Sheet'!$B$21,'Info Sheet'!$B$21,(AD178*AF178)),0)</f>
        <v>188</v>
      </c>
      <c r="AH178">
        <f t="shared" si="21"/>
        <v>4295.8</v>
      </c>
      <c r="AI178">
        <f t="shared" si="22"/>
        <v>2855.8</v>
      </c>
    </row>
    <row r="179" spans="2:35">
      <c r="B179" s="44">
        <v>127</v>
      </c>
      <c r="C179" s="32">
        <v>0.81153872778641201</v>
      </c>
      <c r="D179" s="32">
        <f t="shared" si="23"/>
        <v>232</v>
      </c>
      <c r="E179" t="str">
        <f>LOOKUP(C179,'Info Sheet'!$L$2:$L$3,'Info Sheet'!$J$2:$J$3)</f>
        <v>Non-Rainy</v>
      </c>
      <c r="F179">
        <f>IF(E179='Info Sheet'!$J$3,'Info Sheet'!$M$3,'Info Sheet'!$M$2)</f>
        <v>1</v>
      </c>
      <c r="G179">
        <f>ROUNDDOWN(IF((D179*F179)&gt;'Info Sheet'!$B$21,'Info Sheet'!$B$21,(D179*F179)),0)</f>
        <v>188</v>
      </c>
      <c r="H179">
        <f t="shared" si="15"/>
        <v>4295.8</v>
      </c>
      <c r="I179">
        <f t="shared" si="16"/>
        <v>2855.8</v>
      </c>
      <c r="J179" s="44"/>
      <c r="K179" s="32"/>
      <c r="L179" s="32"/>
      <c r="M179" s="283"/>
      <c r="N179" s="32"/>
      <c r="O179" s="44">
        <v>127</v>
      </c>
      <c r="P179" s="32">
        <v>0.17442822603067942</v>
      </c>
      <c r="Q179">
        <f t="shared" si="17"/>
        <v>182</v>
      </c>
      <c r="R179" t="str">
        <f>LOOKUP(P179,'Info Sheet'!$L$2:$L$3,'Info Sheet'!$J$2:$J$3)</f>
        <v>Rainy, p</v>
      </c>
      <c r="S179">
        <f>IF(R179='Info Sheet'!$J$3,'Info Sheet'!$M$3,'Info Sheet'!$M$2)</f>
        <v>0.7</v>
      </c>
      <c r="T179">
        <f>ROUNDDOWN(IF((Q179*S179)&gt;'Info Sheet'!$B$21,'Info Sheet'!$B$21,(Q179*S179)),0)</f>
        <v>127</v>
      </c>
      <c r="U179">
        <f t="shared" si="18"/>
        <v>2901.9500000000003</v>
      </c>
      <c r="V179">
        <f t="shared" si="19"/>
        <v>1461.9500000000003</v>
      </c>
      <c r="AB179" s="44">
        <v>127</v>
      </c>
      <c r="AC179" s="61">
        <v>0.88778332999999998</v>
      </c>
      <c r="AD179">
        <f t="shared" si="20"/>
        <v>226</v>
      </c>
      <c r="AE179" t="str">
        <f>LOOKUP(AC179,'Info Sheet'!$L$2:$L$3,'Info Sheet'!$J$2:$J$3)</f>
        <v>Non-Rainy</v>
      </c>
      <c r="AF179">
        <f>IF(AE179='Info Sheet'!$J$3,'Info Sheet'!$M$3,'Info Sheet'!$M$2)</f>
        <v>1</v>
      </c>
      <c r="AG179">
        <f>ROUNDDOWN(IF((AD179*AF179)&gt;'Info Sheet'!$B$21,'Info Sheet'!$B$21,(AD179*AF179)),0)</f>
        <v>188</v>
      </c>
      <c r="AH179">
        <f t="shared" si="21"/>
        <v>4295.8</v>
      </c>
      <c r="AI179">
        <f t="shared" si="22"/>
        <v>2855.8</v>
      </c>
    </row>
    <row r="180" spans="2:35">
      <c r="B180" s="44">
        <v>128</v>
      </c>
      <c r="C180" s="32">
        <v>0.57098887643854757</v>
      </c>
      <c r="D180" s="32">
        <f t="shared" si="23"/>
        <v>218</v>
      </c>
      <c r="E180" t="str">
        <f>LOOKUP(C180,'Info Sheet'!$L$2:$L$3,'Info Sheet'!$J$2:$J$3)</f>
        <v>Non-Rainy</v>
      </c>
      <c r="F180">
        <f>IF(E180='Info Sheet'!$J$3,'Info Sheet'!$M$3,'Info Sheet'!$M$2)</f>
        <v>1</v>
      </c>
      <c r="G180">
        <f>ROUNDDOWN(IF((D180*F180)&gt;'Info Sheet'!$B$21,'Info Sheet'!$B$21,(D180*F180)),0)</f>
        <v>188</v>
      </c>
      <c r="H180">
        <f t="shared" si="15"/>
        <v>4295.8</v>
      </c>
      <c r="I180">
        <f t="shared" si="16"/>
        <v>2855.8</v>
      </c>
      <c r="J180" s="44"/>
      <c r="K180" s="32"/>
      <c r="L180" s="32"/>
      <c r="M180" s="283"/>
      <c r="N180" s="32"/>
      <c r="O180" s="44">
        <v>128</v>
      </c>
      <c r="P180" s="32">
        <v>0.75499750861590897</v>
      </c>
      <c r="Q180">
        <f t="shared" si="17"/>
        <v>212</v>
      </c>
      <c r="R180" t="str">
        <f>LOOKUP(P180,'Info Sheet'!$L$2:$L$3,'Info Sheet'!$J$2:$J$3)</f>
        <v>Non-Rainy</v>
      </c>
      <c r="S180">
        <f>IF(R180='Info Sheet'!$J$3,'Info Sheet'!$M$3,'Info Sheet'!$M$2)</f>
        <v>1</v>
      </c>
      <c r="T180">
        <f>ROUNDDOWN(IF((Q180*S180)&gt;'Info Sheet'!$B$21,'Info Sheet'!$B$21,(Q180*S180)),0)</f>
        <v>188</v>
      </c>
      <c r="U180">
        <f t="shared" si="18"/>
        <v>4295.8</v>
      </c>
      <c r="V180">
        <f t="shared" si="19"/>
        <v>2855.8</v>
      </c>
      <c r="AB180" s="44">
        <v>128</v>
      </c>
      <c r="AC180" s="61">
        <v>0.44597526999999998</v>
      </c>
      <c r="AD180">
        <f t="shared" si="20"/>
        <v>200</v>
      </c>
      <c r="AE180" t="str">
        <f>LOOKUP(AC180,'Info Sheet'!$L$2:$L$3,'Info Sheet'!$J$2:$J$3)</f>
        <v>Non-Rainy</v>
      </c>
      <c r="AF180">
        <f>IF(AE180='Info Sheet'!$J$3,'Info Sheet'!$M$3,'Info Sheet'!$M$2)</f>
        <v>1</v>
      </c>
      <c r="AG180">
        <f>ROUNDDOWN(IF((AD180*AF180)&gt;'Info Sheet'!$B$21,'Info Sheet'!$B$21,(AD180*AF180)),0)</f>
        <v>188</v>
      </c>
      <c r="AH180">
        <f t="shared" si="21"/>
        <v>4295.8</v>
      </c>
      <c r="AI180">
        <f t="shared" si="22"/>
        <v>2855.8</v>
      </c>
    </row>
    <row r="181" spans="2:35">
      <c r="B181" s="44">
        <v>129</v>
      </c>
      <c r="C181" s="32">
        <v>0.30859700656719424</v>
      </c>
      <c r="D181" s="32">
        <f t="shared" si="23"/>
        <v>205</v>
      </c>
      <c r="E181" t="str">
        <f>LOOKUP(C181,'Info Sheet'!$L$2:$L$3,'Info Sheet'!$J$2:$J$3)</f>
        <v>Rainy, p</v>
      </c>
      <c r="F181">
        <f>IF(E181='Info Sheet'!$J$3,'Info Sheet'!$M$3,'Info Sheet'!$M$2)</f>
        <v>0.7</v>
      </c>
      <c r="G181">
        <f>ROUNDDOWN(IF((D181*F181)&gt;'Info Sheet'!$B$21,'Info Sheet'!$B$21,(D181*F181)),0)</f>
        <v>143</v>
      </c>
      <c r="H181">
        <f t="shared" ref="H181:H244" si="24">G181*$K$46</f>
        <v>3267.55</v>
      </c>
      <c r="I181">
        <f t="shared" ref="I181:I244" si="25">H181-$K$47</f>
        <v>1827.5500000000002</v>
      </c>
      <c r="J181" s="44"/>
      <c r="K181" s="32"/>
      <c r="L181" s="32"/>
      <c r="M181" s="283"/>
      <c r="N181" s="32"/>
      <c r="O181" s="44">
        <v>129</v>
      </c>
      <c r="P181" s="32">
        <v>0.73605147774599167</v>
      </c>
      <c r="Q181">
        <f t="shared" ref="Q181:Q244" si="26">ROUNDDOWN(_xlfn.NORM.INV(P181,$P$36,$P$40),0)</f>
        <v>211</v>
      </c>
      <c r="R181" t="str">
        <f>LOOKUP(P181,'Info Sheet'!$L$2:$L$3,'Info Sheet'!$J$2:$J$3)</f>
        <v>Non-Rainy</v>
      </c>
      <c r="S181">
        <f>IF(R181='Info Sheet'!$J$3,'Info Sheet'!$M$3,'Info Sheet'!$M$2)</f>
        <v>1</v>
      </c>
      <c r="T181">
        <f>ROUNDDOWN(IF((Q181*S181)&gt;'Info Sheet'!$B$21,'Info Sheet'!$B$21,(Q181*S181)),0)</f>
        <v>188</v>
      </c>
      <c r="U181">
        <f t="shared" ref="U181:U244" si="27">T181*$K$46</f>
        <v>4295.8</v>
      </c>
      <c r="V181">
        <f t="shared" ref="V181:V244" si="28">U181-$K$47</f>
        <v>2855.8</v>
      </c>
      <c r="AB181" s="44">
        <v>129</v>
      </c>
      <c r="AC181" s="61">
        <v>0.85282387000000004</v>
      </c>
      <c r="AD181">
        <f t="shared" ref="AD181:AD244" si="29">ROUNDDOWN(_xlfn.NORM.INV(AC181,$AC$36,$AC$40),0)</f>
        <v>222</v>
      </c>
      <c r="AE181" t="str">
        <f>LOOKUP(AC181,'Info Sheet'!$L$2:$L$3,'Info Sheet'!$J$2:$J$3)</f>
        <v>Non-Rainy</v>
      </c>
      <c r="AF181">
        <f>IF(AE181='Info Sheet'!$J$3,'Info Sheet'!$M$3,'Info Sheet'!$M$2)</f>
        <v>1</v>
      </c>
      <c r="AG181">
        <f>ROUNDDOWN(IF((AD181*AF181)&gt;'Info Sheet'!$B$21,'Info Sheet'!$B$21,(AD181*AF181)),0)</f>
        <v>188</v>
      </c>
      <c r="AH181">
        <f t="shared" ref="AH181:AH244" si="30">AG181*$K$46</f>
        <v>4295.8</v>
      </c>
      <c r="AI181">
        <f t="shared" ref="AI181:AI244" si="31">AH181-$K$47</f>
        <v>2855.8</v>
      </c>
    </row>
    <row r="182" spans="2:35">
      <c r="B182" s="44">
        <v>130</v>
      </c>
      <c r="C182" s="32">
        <v>0.54621016536712119</v>
      </c>
      <c r="D182" s="32">
        <f t="shared" ref="D182:D245" si="32">ROUNDDOWN(_xlfn.NORM.INV(C182,$C$36,$C$40),0)</f>
        <v>217</v>
      </c>
      <c r="E182" t="str">
        <f>LOOKUP(C182,'Info Sheet'!$L$2:$L$3,'Info Sheet'!$J$2:$J$3)</f>
        <v>Non-Rainy</v>
      </c>
      <c r="F182">
        <f>IF(E182='Info Sheet'!$J$3,'Info Sheet'!$M$3,'Info Sheet'!$M$2)</f>
        <v>1</v>
      </c>
      <c r="G182">
        <f>ROUNDDOWN(IF((D182*F182)&gt;'Info Sheet'!$B$21,'Info Sheet'!$B$21,(D182*F182)),0)</f>
        <v>188</v>
      </c>
      <c r="H182">
        <f t="shared" si="24"/>
        <v>4295.8</v>
      </c>
      <c r="I182">
        <f t="shared" si="25"/>
        <v>2855.8</v>
      </c>
      <c r="J182" s="44"/>
      <c r="K182" s="32"/>
      <c r="L182" s="32"/>
      <c r="M182" s="283"/>
      <c r="N182" s="32"/>
      <c r="O182" s="44">
        <v>130</v>
      </c>
      <c r="P182" s="32">
        <v>0.40171584597694454</v>
      </c>
      <c r="Q182">
        <f t="shared" si="26"/>
        <v>195</v>
      </c>
      <c r="R182" t="str">
        <f>LOOKUP(P182,'Info Sheet'!$L$2:$L$3,'Info Sheet'!$J$2:$J$3)</f>
        <v>Non-Rainy</v>
      </c>
      <c r="S182">
        <f>IF(R182='Info Sheet'!$J$3,'Info Sheet'!$M$3,'Info Sheet'!$M$2)</f>
        <v>1</v>
      </c>
      <c r="T182">
        <f>ROUNDDOWN(IF((Q182*S182)&gt;'Info Sheet'!$B$21,'Info Sheet'!$B$21,(Q182*S182)),0)</f>
        <v>188</v>
      </c>
      <c r="U182">
        <f t="shared" si="27"/>
        <v>4295.8</v>
      </c>
      <c r="V182">
        <f t="shared" si="28"/>
        <v>2855.8</v>
      </c>
      <c r="AB182" s="44">
        <v>130</v>
      </c>
      <c r="AC182" s="61">
        <v>0.73780128</v>
      </c>
      <c r="AD182">
        <f t="shared" si="29"/>
        <v>215</v>
      </c>
      <c r="AE182" t="str">
        <f>LOOKUP(AC182,'Info Sheet'!$L$2:$L$3,'Info Sheet'!$J$2:$J$3)</f>
        <v>Non-Rainy</v>
      </c>
      <c r="AF182">
        <f>IF(AE182='Info Sheet'!$J$3,'Info Sheet'!$M$3,'Info Sheet'!$M$2)</f>
        <v>1</v>
      </c>
      <c r="AG182">
        <f>ROUNDDOWN(IF((AD182*AF182)&gt;'Info Sheet'!$B$21,'Info Sheet'!$B$21,(AD182*AF182)),0)</f>
        <v>188</v>
      </c>
      <c r="AH182">
        <f t="shared" si="30"/>
        <v>4295.8</v>
      </c>
      <c r="AI182">
        <f t="shared" si="31"/>
        <v>2855.8</v>
      </c>
    </row>
    <row r="183" spans="2:35">
      <c r="B183" s="44">
        <v>131</v>
      </c>
      <c r="C183" s="32">
        <v>0.28448689055884246</v>
      </c>
      <c r="D183" s="32">
        <f t="shared" si="32"/>
        <v>204</v>
      </c>
      <c r="E183" t="str">
        <f>LOOKUP(C183,'Info Sheet'!$L$2:$L$3,'Info Sheet'!$J$2:$J$3)</f>
        <v>Rainy, p</v>
      </c>
      <c r="F183">
        <f>IF(E183='Info Sheet'!$J$3,'Info Sheet'!$M$3,'Info Sheet'!$M$2)</f>
        <v>0.7</v>
      </c>
      <c r="G183">
        <f>ROUNDDOWN(IF((D183*F183)&gt;'Info Sheet'!$B$21,'Info Sheet'!$B$21,(D183*F183)),0)</f>
        <v>142</v>
      </c>
      <c r="H183">
        <f t="shared" si="24"/>
        <v>3244.7000000000003</v>
      </c>
      <c r="I183">
        <f t="shared" si="25"/>
        <v>1804.7000000000003</v>
      </c>
      <c r="J183" s="44"/>
      <c r="K183" s="32"/>
      <c r="L183" s="32"/>
      <c r="M183" s="283"/>
      <c r="N183" s="32"/>
      <c r="O183" s="44">
        <v>131</v>
      </c>
      <c r="P183" s="32">
        <v>0.90161040245965285</v>
      </c>
      <c r="Q183">
        <f t="shared" si="26"/>
        <v>224</v>
      </c>
      <c r="R183" t="str">
        <f>LOOKUP(P183,'Info Sheet'!$L$2:$L$3,'Info Sheet'!$J$2:$J$3)</f>
        <v>Non-Rainy</v>
      </c>
      <c r="S183">
        <f>IF(R183='Info Sheet'!$J$3,'Info Sheet'!$M$3,'Info Sheet'!$M$2)</f>
        <v>1</v>
      </c>
      <c r="T183">
        <f>ROUNDDOWN(IF((Q183*S183)&gt;'Info Sheet'!$B$21,'Info Sheet'!$B$21,(Q183*S183)),0)</f>
        <v>188</v>
      </c>
      <c r="U183">
        <f t="shared" si="27"/>
        <v>4295.8</v>
      </c>
      <c r="V183">
        <f t="shared" si="28"/>
        <v>2855.8</v>
      </c>
      <c r="AB183" s="44">
        <v>131</v>
      </c>
      <c r="AC183" s="61">
        <v>0.70818446000000002</v>
      </c>
      <c r="AD183">
        <f t="shared" si="29"/>
        <v>213</v>
      </c>
      <c r="AE183" t="str">
        <f>LOOKUP(AC183,'Info Sheet'!$L$2:$L$3,'Info Sheet'!$J$2:$J$3)</f>
        <v>Non-Rainy</v>
      </c>
      <c r="AF183">
        <f>IF(AE183='Info Sheet'!$J$3,'Info Sheet'!$M$3,'Info Sheet'!$M$2)</f>
        <v>1</v>
      </c>
      <c r="AG183">
        <f>ROUNDDOWN(IF((AD183*AF183)&gt;'Info Sheet'!$B$21,'Info Sheet'!$B$21,(AD183*AF183)),0)</f>
        <v>188</v>
      </c>
      <c r="AH183">
        <f t="shared" si="30"/>
        <v>4295.8</v>
      </c>
      <c r="AI183">
        <f t="shared" si="31"/>
        <v>2855.8</v>
      </c>
    </row>
    <row r="184" spans="2:35">
      <c r="B184" s="44">
        <v>132</v>
      </c>
      <c r="C184" s="32">
        <v>0.11755537423658835</v>
      </c>
      <c r="D184" s="32">
        <f t="shared" si="32"/>
        <v>191</v>
      </c>
      <c r="E184" t="str">
        <f>LOOKUP(C184,'Info Sheet'!$L$2:$L$3,'Info Sheet'!$J$2:$J$3)</f>
        <v>Rainy, p</v>
      </c>
      <c r="F184">
        <f>IF(E184='Info Sheet'!$J$3,'Info Sheet'!$M$3,'Info Sheet'!$M$2)</f>
        <v>0.7</v>
      </c>
      <c r="G184">
        <f>ROUNDDOWN(IF((D184*F184)&gt;'Info Sheet'!$B$21,'Info Sheet'!$B$21,(D184*F184)),0)</f>
        <v>133</v>
      </c>
      <c r="H184">
        <f t="shared" si="24"/>
        <v>3039.05</v>
      </c>
      <c r="I184">
        <f t="shared" si="25"/>
        <v>1599.0500000000002</v>
      </c>
      <c r="J184" s="44"/>
      <c r="K184" s="32"/>
      <c r="L184" s="32"/>
      <c r="M184" s="283"/>
      <c r="N184" s="32"/>
      <c r="O184" s="44">
        <v>132</v>
      </c>
      <c r="P184" s="32">
        <v>0.76464242726997445</v>
      </c>
      <c r="Q184">
        <f t="shared" si="26"/>
        <v>213</v>
      </c>
      <c r="R184" t="str">
        <f>LOOKUP(P184,'Info Sheet'!$L$2:$L$3,'Info Sheet'!$J$2:$J$3)</f>
        <v>Non-Rainy</v>
      </c>
      <c r="S184">
        <f>IF(R184='Info Sheet'!$J$3,'Info Sheet'!$M$3,'Info Sheet'!$M$2)</f>
        <v>1</v>
      </c>
      <c r="T184">
        <f>ROUNDDOWN(IF((Q184*S184)&gt;'Info Sheet'!$B$21,'Info Sheet'!$B$21,(Q184*S184)),0)</f>
        <v>188</v>
      </c>
      <c r="U184">
        <f t="shared" si="27"/>
        <v>4295.8</v>
      </c>
      <c r="V184">
        <f t="shared" si="28"/>
        <v>2855.8</v>
      </c>
      <c r="AB184" s="44">
        <v>132</v>
      </c>
      <c r="AC184" s="61">
        <v>0.94935718000000002</v>
      </c>
      <c r="AD184">
        <f t="shared" si="29"/>
        <v>234</v>
      </c>
      <c r="AE184" t="str">
        <f>LOOKUP(AC184,'Info Sheet'!$L$2:$L$3,'Info Sheet'!$J$2:$J$3)</f>
        <v>Non-Rainy</v>
      </c>
      <c r="AF184">
        <f>IF(AE184='Info Sheet'!$J$3,'Info Sheet'!$M$3,'Info Sheet'!$M$2)</f>
        <v>1</v>
      </c>
      <c r="AG184">
        <f>ROUNDDOWN(IF((AD184*AF184)&gt;'Info Sheet'!$B$21,'Info Sheet'!$B$21,(AD184*AF184)),0)</f>
        <v>188</v>
      </c>
      <c r="AH184">
        <f t="shared" si="30"/>
        <v>4295.8</v>
      </c>
      <c r="AI184">
        <f t="shared" si="31"/>
        <v>2855.8</v>
      </c>
    </row>
    <row r="185" spans="2:35">
      <c r="B185" s="44">
        <v>133</v>
      </c>
      <c r="C185" s="32">
        <v>6.7750161661929265E-2</v>
      </c>
      <c r="D185" s="32">
        <f t="shared" si="32"/>
        <v>186</v>
      </c>
      <c r="E185" t="str">
        <f>LOOKUP(C185,'Info Sheet'!$L$2:$L$3,'Info Sheet'!$J$2:$J$3)</f>
        <v>Rainy, p</v>
      </c>
      <c r="F185">
        <f>IF(E185='Info Sheet'!$J$3,'Info Sheet'!$M$3,'Info Sheet'!$M$2)</f>
        <v>0.7</v>
      </c>
      <c r="G185">
        <f>ROUNDDOWN(IF((D185*F185)&gt;'Info Sheet'!$B$21,'Info Sheet'!$B$21,(D185*F185)),0)</f>
        <v>130</v>
      </c>
      <c r="H185">
        <f t="shared" si="24"/>
        <v>2970.5</v>
      </c>
      <c r="I185">
        <f t="shared" si="25"/>
        <v>1530.5</v>
      </c>
      <c r="J185" s="44"/>
      <c r="K185" s="32"/>
      <c r="L185" s="32"/>
      <c r="M185" s="283"/>
      <c r="N185" s="32"/>
      <c r="O185" s="44">
        <v>133</v>
      </c>
      <c r="P185" s="32">
        <v>0.95282593773607471</v>
      </c>
      <c r="Q185">
        <f t="shared" si="26"/>
        <v>231</v>
      </c>
      <c r="R185" t="str">
        <f>LOOKUP(P185,'Info Sheet'!$L$2:$L$3,'Info Sheet'!$J$2:$J$3)</f>
        <v>Non-Rainy</v>
      </c>
      <c r="S185">
        <f>IF(R185='Info Sheet'!$J$3,'Info Sheet'!$M$3,'Info Sheet'!$M$2)</f>
        <v>1</v>
      </c>
      <c r="T185">
        <f>ROUNDDOWN(IF((Q185*S185)&gt;'Info Sheet'!$B$21,'Info Sheet'!$B$21,(Q185*S185)),0)</f>
        <v>188</v>
      </c>
      <c r="U185">
        <f t="shared" si="27"/>
        <v>4295.8</v>
      </c>
      <c r="V185">
        <f t="shared" si="28"/>
        <v>2855.8</v>
      </c>
      <c r="AB185" s="44">
        <v>133</v>
      </c>
      <c r="AC185" s="61">
        <v>0.32398967000000001</v>
      </c>
      <c r="AD185">
        <f t="shared" si="29"/>
        <v>194</v>
      </c>
      <c r="AE185" t="str">
        <f>LOOKUP(AC185,'Info Sheet'!$L$2:$L$3,'Info Sheet'!$J$2:$J$3)</f>
        <v>Rainy, p</v>
      </c>
      <c r="AF185">
        <f>IF(AE185='Info Sheet'!$J$3,'Info Sheet'!$M$3,'Info Sheet'!$M$2)</f>
        <v>0.7</v>
      </c>
      <c r="AG185">
        <f>ROUNDDOWN(IF((AD185*AF185)&gt;'Info Sheet'!$B$21,'Info Sheet'!$B$21,(AD185*AF185)),0)</f>
        <v>135</v>
      </c>
      <c r="AH185">
        <f t="shared" si="30"/>
        <v>3084.75</v>
      </c>
      <c r="AI185">
        <f t="shared" si="31"/>
        <v>1644.75</v>
      </c>
    </row>
    <row r="186" spans="2:35">
      <c r="B186" s="44">
        <v>134</v>
      </c>
      <c r="C186" s="32">
        <v>0.35405244316200535</v>
      </c>
      <c r="D186" s="32">
        <f t="shared" si="32"/>
        <v>207</v>
      </c>
      <c r="E186" t="str">
        <f>LOOKUP(C186,'Info Sheet'!$L$2:$L$3,'Info Sheet'!$J$2:$J$3)</f>
        <v>Rainy, p</v>
      </c>
      <c r="F186">
        <f>IF(E186='Info Sheet'!$J$3,'Info Sheet'!$M$3,'Info Sheet'!$M$2)</f>
        <v>0.7</v>
      </c>
      <c r="G186">
        <f>ROUNDDOWN(IF((D186*F186)&gt;'Info Sheet'!$B$21,'Info Sheet'!$B$21,(D186*F186)),0)</f>
        <v>144</v>
      </c>
      <c r="H186">
        <f t="shared" si="24"/>
        <v>3290.4</v>
      </c>
      <c r="I186">
        <f t="shared" si="25"/>
        <v>1850.4</v>
      </c>
      <c r="J186" s="44"/>
      <c r="K186" s="32"/>
      <c r="L186" s="32"/>
      <c r="M186" s="283"/>
      <c r="N186" s="32"/>
      <c r="O186" s="44">
        <v>134</v>
      </c>
      <c r="P186" s="32">
        <v>0.7267013422059202</v>
      </c>
      <c r="Q186">
        <f t="shared" si="26"/>
        <v>211</v>
      </c>
      <c r="R186" t="str">
        <f>LOOKUP(P186,'Info Sheet'!$L$2:$L$3,'Info Sheet'!$J$2:$J$3)</f>
        <v>Non-Rainy</v>
      </c>
      <c r="S186">
        <f>IF(R186='Info Sheet'!$J$3,'Info Sheet'!$M$3,'Info Sheet'!$M$2)</f>
        <v>1</v>
      </c>
      <c r="T186">
        <f>ROUNDDOWN(IF((Q186*S186)&gt;'Info Sheet'!$B$21,'Info Sheet'!$B$21,(Q186*S186)),0)</f>
        <v>188</v>
      </c>
      <c r="U186">
        <f t="shared" si="27"/>
        <v>4295.8</v>
      </c>
      <c r="V186">
        <f t="shared" si="28"/>
        <v>2855.8</v>
      </c>
      <c r="AB186" s="44">
        <v>134</v>
      </c>
      <c r="AC186" s="61">
        <v>0.73993237999999995</v>
      </c>
      <c r="AD186">
        <f t="shared" si="29"/>
        <v>215</v>
      </c>
      <c r="AE186" t="str">
        <f>LOOKUP(AC186,'Info Sheet'!$L$2:$L$3,'Info Sheet'!$J$2:$J$3)</f>
        <v>Non-Rainy</v>
      </c>
      <c r="AF186">
        <f>IF(AE186='Info Sheet'!$J$3,'Info Sheet'!$M$3,'Info Sheet'!$M$2)</f>
        <v>1</v>
      </c>
      <c r="AG186">
        <f>ROUNDDOWN(IF((AD186*AF186)&gt;'Info Sheet'!$B$21,'Info Sheet'!$B$21,(AD186*AF186)),0)</f>
        <v>188</v>
      </c>
      <c r="AH186">
        <f t="shared" si="30"/>
        <v>4295.8</v>
      </c>
      <c r="AI186">
        <f t="shared" si="31"/>
        <v>2855.8</v>
      </c>
    </row>
    <row r="187" spans="2:35">
      <c r="B187" s="44">
        <v>135</v>
      </c>
      <c r="C187" s="32">
        <v>0.73750352829413823</v>
      </c>
      <c r="D187" s="32">
        <f t="shared" si="32"/>
        <v>227</v>
      </c>
      <c r="E187" t="str">
        <f>LOOKUP(C187,'Info Sheet'!$L$2:$L$3,'Info Sheet'!$J$2:$J$3)</f>
        <v>Non-Rainy</v>
      </c>
      <c r="F187">
        <f>IF(E187='Info Sheet'!$J$3,'Info Sheet'!$M$3,'Info Sheet'!$M$2)</f>
        <v>1</v>
      </c>
      <c r="G187">
        <f>ROUNDDOWN(IF((D187*F187)&gt;'Info Sheet'!$B$21,'Info Sheet'!$B$21,(D187*F187)),0)</f>
        <v>188</v>
      </c>
      <c r="H187">
        <f t="shared" si="24"/>
        <v>4295.8</v>
      </c>
      <c r="I187">
        <f t="shared" si="25"/>
        <v>2855.8</v>
      </c>
      <c r="J187" s="44"/>
      <c r="K187" s="32"/>
      <c r="L187" s="32"/>
      <c r="M187" s="283"/>
      <c r="N187" s="32"/>
      <c r="O187" s="44">
        <v>135</v>
      </c>
      <c r="P187" s="32">
        <v>0.61629892985915191</v>
      </c>
      <c r="Q187">
        <f t="shared" si="26"/>
        <v>205</v>
      </c>
      <c r="R187" t="str">
        <f>LOOKUP(P187,'Info Sheet'!$L$2:$L$3,'Info Sheet'!$J$2:$J$3)</f>
        <v>Non-Rainy</v>
      </c>
      <c r="S187">
        <f>IF(R187='Info Sheet'!$J$3,'Info Sheet'!$M$3,'Info Sheet'!$M$2)</f>
        <v>1</v>
      </c>
      <c r="T187">
        <f>ROUNDDOWN(IF((Q187*S187)&gt;'Info Sheet'!$B$21,'Info Sheet'!$B$21,(Q187*S187)),0)</f>
        <v>188</v>
      </c>
      <c r="U187">
        <f t="shared" si="27"/>
        <v>4295.8</v>
      </c>
      <c r="V187">
        <f t="shared" si="28"/>
        <v>2855.8</v>
      </c>
      <c r="AB187" s="44">
        <v>135</v>
      </c>
      <c r="AC187" s="61">
        <v>0.53981067999999999</v>
      </c>
      <c r="AD187">
        <f t="shared" si="29"/>
        <v>205</v>
      </c>
      <c r="AE187" t="str">
        <f>LOOKUP(AC187,'Info Sheet'!$L$2:$L$3,'Info Sheet'!$J$2:$J$3)</f>
        <v>Non-Rainy</v>
      </c>
      <c r="AF187">
        <f>IF(AE187='Info Sheet'!$J$3,'Info Sheet'!$M$3,'Info Sheet'!$M$2)</f>
        <v>1</v>
      </c>
      <c r="AG187">
        <f>ROUNDDOWN(IF((AD187*AF187)&gt;'Info Sheet'!$B$21,'Info Sheet'!$B$21,(AD187*AF187)),0)</f>
        <v>188</v>
      </c>
      <c r="AH187">
        <f t="shared" si="30"/>
        <v>4295.8</v>
      </c>
      <c r="AI187">
        <f t="shared" si="31"/>
        <v>2855.8</v>
      </c>
    </row>
    <row r="188" spans="2:35">
      <c r="B188" s="44">
        <v>136</v>
      </c>
      <c r="C188" s="32">
        <v>0.8730493570719674</v>
      </c>
      <c r="D188" s="32">
        <f t="shared" si="32"/>
        <v>237</v>
      </c>
      <c r="E188" t="str">
        <f>LOOKUP(C188,'Info Sheet'!$L$2:$L$3,'Info Sheet'!$J$2:$J$3)</f>
        <v>Non-Rainy</v>
      </c>
      <c r="F188">
        <f>IF(E188='Info Sheet'!$J$3,'Info Sheet'!$M$3,'Info Sheet'!$M$2)</f>
        <v>1</v>
      </c>
      <c r="G188">
        <f>ROUNDDOWN(IF((D188*F188)&gt;'Info Sheet'!$B$21,'Info Sheet'!$B$21,(D188*F188)),0)</f>
        <v>188</v>
      </c>
      <c r="H188">
        <f t="shared" si="24"/>
        <v>4295.8</v>
      </c>
      <c r="I188">
        <f t="shared" si="25"/>
        <v>2855.8</v>
      </c>
      <c r="J188" s="44"/>
      <c r="K188" s="32"/>
      <c r="L188" s="32"/>
      <c r="M188" s="283"/>
      <c r="N188" s="32"/>
      <c r="O188" s="44">
        <v>136</v>
      </c>
      <c r="P188" s="32">
        <v>0.45212346798906322</v>
      </c>
      <c r="Q188">
        <f t="shared" si="26"/>
        <v>197</v>
      </c>
      <c r="R188" t="str">
        <f>LOOKUP(P188,'Info Sheet'!$L$2:$L$3,'Info Sheet'!$J$2:$J$3)</f>
        <v>Non-Rainy</v>
      </c>
      <c r="S188">
        <f>IF(R188='Info Sheet'!$J$3,'Info Sheet'!$M$3,'Info Sheet'!$M$2)</f>
        <v>1</v>
      </c>
      <c r="T188">
        <f>ROUNDDOWN(IF((Q188*S188)&gt;'Info Sheet'!$B$21,'Info Sheet'!$B$21,(Q188*S188)),0)</f>
        <v>188</v>
      </c>
      <c r="U188">
        <f t="shared" si="27"/>
        <v>4295.8</v>
      </c>
      <c r="V188">
        <f t="shared" si="28"/>
        <v>2855.8</v>
      </c>
      <c r="AB188" s="44">
        <v>136</v>
      </c>
      <c r="AC188" s="61">
        <v>0.64893372999999999</v>
      </c>
      <c r="AD188">
        <f t="shared" si="29"/>
        <v>210</v>
      </c>
      <c r="AE188" t="str">
        <f>LOOKUP(AC188,'Info Sheet'!$L$2:$L$3,'Info Sheet'!$J$2:$J$3)</f>
        <v>Non-Rainy</v>
      </c>
      <c r="AF188">
        <f>IF(AE188='Info Sheet'!$J$3,'Info Sheet'!$M$3,'Info Sheet'!$M$2)</f>
        <v>1</v>
      </c>
      <c r="AG188">
        <f>ROUNDDOWN(IF((AD188*AF188)&gt;'Info Sheet'!$B$21,'Info Sheet'!$B$21,(AD188*AF188)),0)</f>
        <v>188</v>
      </c>
      <c r="AH188">
        <f t="shared" si="30"/>
        <v>4295.8</v>
      </c>
      <c r="AI188">
        <f t="shared" si="31"/>
        <v>2855.8</v>
      </c>
    </row>
    <row r="189" spans="2:35">
      <c r="B189" s="44">
        <v>137</v>
      </c>
      <c r="C189" s="32">
        <v>0.31089504104556343</v>
      </c>
      <c r="D189" s="32">
        <f t="shared" si="32"/>
        <v>205</v>
      </c>
      <c r="E189" t="str">
        <f>LOOKUP(C189,'Info Sheet'!$L$2:$L$3,'Info Sheet'!$J$2:$J$3)</f>
        <v>Rainy, p</v>
      </c>
      <c r="F189">
        <f>IF(E189='Info Sheet'!$J$3,'Info Sheet'!$M$3,'Info Sheet'!$M$2)</f>
        <v>0.7</v>
      </c>
      <c r="G189">
        <f>ROUNDDOWN(IF((D189*F189)&gt;'Info Sheet'!$B$21,'Info Sheet'!$B$21,(D189*F189)),0)</f>
        <v>143</v>
      </c>
      <c r="H189">
        <f t="shared" si="24"/>
        <v>3267.55</v>
      </c>
      <c r="I189">
        <f t="shared" si="25"/>
        <v>1827.5500000000002</v>
      </c>
      <c r="J189" s="44"/>
      <c r="K189" s="32"/>
      <c r="L189" s="32"/>
      <c r="M189" s="283"/>
      <c r="N189" s="32"/>
      <c r="O189" s="44">
        <v>137</v>
      </c>
      <c r="P189" s="32">
        <v>0.85415929203306951</v>
      </c>
      <c r="Q189">
        <f t="shared" si="26"/>
        <v>219</v>
      </c>
      <c r="R189" t="str">
        <f>LOOKUP(P189,'Info Sheet'!$L$2:$L$3,'Info Sheet'!$J$2:$J$3)</f>
        <v>Non-Rainy</v>
      </c>
      <c r="S189">
        <f>IF(R189='Info Sheet'!$J$3,'Info Sheet'!$M$3,'Info Sheet'!$M$2)</f>
        <v>1</v>
      </c>
      <c r="T189">
        <f>ROUNDDOWN(IF((Q189*S189)&gt;'Info Sheet'!$B$21,'Info Sheet'!$B$21,(Q189*S189)),0)</f>
        <v>188</v>
      </c>
      <c r="U189">
        <f t="shared" si="27"/>
        <v>4295.8</v>
      </c>
      <c r="V189">
        <f t="shared" si="28"/>
        <v>2855.8</v>
      </c>
      <c r="AB189" s="44">
        <v>137</v>
      </c>
      <c r="AC189" s="61">
        <v>0.86911468999999997</v>
      </c>
      <c r="AD189">
        <f t="shared" si="29"/>
        <v>224</v>
      </c>
      <c r="AE189" t="str">
        <f>LOOKUP(AC189,'Info Sheet'!$L$2:$L$3,'Info Sheet'!$J$2:$J$3)</f>
        <v>Non-Rainy</v>
      </c>
      <c r="AF189">
        <f>IF(AE189='Info Sheet'!$J$3,'Info Sheet'!$M$3,'Info Sheet'!$M$2)</f>
        <v>1</v>
      </c>
      <c r="AG189">
        <f>ROUNDDOWN(IF((AD189*AF189)&gt;'Info Sheet'!$B$21,'Info Sheet'!$B$21,(AD189*AF189)),0)</f>
        <v>188</v>
      </c>
      <c r="AH189">
        <f t="shared" si="30"/>
        <v>4295.8</v>
      </c>
      <c r="AI189">
        <f t="shared" si="31"/>
        <v>2855.8</v>
      </c>
    </row>
    <row r="190" spans="2:35">
      <c r="B190" s="44">
        <v>138</v>
      </c>
      <c r="C190" s="32">
        <v>5.5879732744828714E-2</v>
      </c>
      <c r="D190" s="32">
        <f t="shared" si="32"/>
        <v>184</v>
      </c>
      <c r="E190" t="str">
        <f>LOOKUP(C190,'Info Sheet'!$L$2:$L$3,'Info Sheet'!$J$2:$J$3)</f>
        <v>Rainy, p</v>
      </c>
      <c r="F190">
        <f>IF(E190='Info Sheet'!$J$3,'Info Sheet'!$M$3,'Info Sheet'!$M$2)</f>
        <v>0.7</v>
      </c>
      <c r="G190">
        <f>ROUNDDOWN(IF((D190*F190)&gt;'Info Sheet'!$B$21,'Info Sheet'!$B$21,(D190*F190)),0)</f>
        <v>128</v>
      </c>
      <c r="H190">
        <f t="shared" si="24"/>
        <v>2924.8</v>
      </c>
      <c r="I190">
        <f t="shared" si="25"/>
        <v>1484.8000000000002</v>
      </c>
      <c r="J190" s="44"/>
      <c r="K190" s="32"/>
      <c r="L190" s="32"/>
      <c r="M190" s="283"/>
      <c r="N190" s="32"/>
      <c r="O190" s="44">
        <v>138</v>
      </c>
      <c r="P190" s="32">
        <v>0.45807038511438181</v>
      </c>
      <c r="Q190">
        <f t="shared" si="26"/>
        <v>198</v>
      </c>
      <c r="R190" t="str">
        <f>LOOKUP(P190,'Info Sheet'!$L$2:$L$3,'Info Sheet'!$J$2:$J$3)</f>
        <v>Non-Rainy</v>
      </c>
      <c r="S190">
        <f>IF(R190='Info Sheet'!$J$3,'Info Sheet'!$M$3,'Info Sheet'!$M$2)</f>
        <v>1</v>
      </c>
      <c r="T190">
        <f>ROUNDDOWN(IF((Q190*S190)&gt;'Info Sheet'!$B$21,'Info Sheet'!$B$21,(Q190*S190)),0)</f>
        <v>188</v>
      </c>
      <c r="U190">
        <f t="shared" si="27"/>
        <v>4295.8</v>
      </c>
      <c r="V190">
        <f t="shared" si="28"/>
        <v>2855.8</v>
      </c>
      <c r="AB190" s="44">
        <v>138</v>
      </c>
      <c r="AC190" s="61">
        <v>0.54993809000000005</v>
      </c>
      <c r="AD190">
        <f t="shared" si="29"/>
        <v>205</v>
      </c>
      <c r="AE190" t="str">
        <f>LOOKUP(AC190,'Info Sheet'!$L$2:$L$3,'Info Sheet'!$J$2:$J$3)</f>
        <v>Non-Rainy</v>
      </c>
      <c r="AF190">
        <f>IF(AE190='Info Sheet'!$J$3,'Info Sheet'!$M$3,'Info Sheet'!$M$2)</f>
        <v>1</v>
      </c>
      <c r="AG190">
        <f>ROUNDDOWN(IF((AD190*AF190)&gt;'Info Sheet'!$B$21,'Info Sheet'!$B$21,(AD190*AF190)),0)</f>
        <v>188</v>
      </c>
      <c r="AH190">
        <f t="shared" si="30"/>
        <v>4295.8</v>
      </c>
      <c r="AI190">
        <f t="shared" si="31"/>
        <v>2855.8</v>
      </c>
    </row>
    <row r="191" spans="2:35">
      <c r="B191" s="44">
        <v>139</v>
      </c>
      <c r="C191" s="32">
        <v>0.26048356038011233</v>
      </c>
      <c r="D191" s="32">
        <f t="shared" si="32"/>
        <v>202</v>
      </c>
      <c r="E191" t="str">
        <f>LOOKUP(C191,'Info Sheet'!$L$2:$L$3,'Info Sheet'!$J$2:$J$3)</f>
        <v>Rainy, p</v>
      </c>
      <c r="F191">
        <f>IF(E191='Info Sheet'!$J$3,'Info Sheet'!$M$3,'Info Sheet'!$M$2)</f>
        <v>0.7</v>
      </c>
      <c r="G191">
        <f>ROUNDDOWN(IF((D191*F191)&gt;'Info Sheet'!$B$21,'Info Sheet'!$B$21,(D191*F191)),0)</f>
        <v>141</v>
      </c>
      <c r="H191">
        <f t="shared" si="24"/>
        <v>3221.8500000000004</v>
      </c>
      <c r="I191">
        <f t="shared" si="25"/>
        <v>1781.8500000000004</v>
      </c>
      <c r="J191" s="44"/>
      <c r="K191" s="32"/>
      <c r="L191" s="32"/>
      <c r="M191" s="283"/>
      <c r="N191" s="32"/>
      <c r="O191" s="44">
        <v>139</v>
      </c>
      <c r="P191" s="32">
        <v>0.4352859307768765</v>
      </c>
      <c r="Q191">
        <f t="shared" si="26"/>
        <v>196</v>
      </c>
      <c r="R191" t="str">
        <f>LOOKUP(P191,'Info Sheet'!$L$2:$L$3,'Info Sheet'!$J$2:$J$3)</f>
        <v>Non-Rainy</v>
      </c>
      <c r="S191">
        <f>IF(R191='Info Sheet'!$J$3,'Info Sheet'!$M$3,'Info Sheet'!$M$2)</f>
        <v>1</v>
      </c>
      <c r="T191">
        <f>ROUNDDOWN(IF((Q191*S191)&gt;'Info Sheet'!$B$21,'Info Sheet'!$B$21,(Q191*S191)),0)</f>
        <v>188</v>
      </c>
      <c r="U191">
        <f t="shared" si="27"/>
        <v>4295.8</v>
      </c>
      <c r="V191">
        <f t="shared" si="28"/>
        <v>2855.8</v>
      </c>
      <c r="AB191" s="44">
        <v>139</v>
      </c>
      <c r="AC191" s="61">
        <v>0.82431829999999995</v>
      </c>
      <c r="AD191">
        <f t="shared" si="29"/>
        <v>220</v>
      </c>
      <c r="AE191" t="str">
        <f>LOOKUP(AC191,'Info Sheet'!$L$2:$L$3,'Info Sheet'!$J$2:$J$3)</f>
        <v>Non-Rainy</v>
      </c>
      <c r="AF191">
        <f>IF(AE191='Info Sheet'!$J$3,'Info Sheet'!$M$3,'Info Sheet'!$M$2)</f>
        <v>1</v>
      </c>
      <c r="AG191">
        <f>ROUNDDOWN(IF((AD191*AF191)&gt;'Info Sheet'!$B$21,'Info Sheet'!$B$21,(AD191*AF191)),0)</f>
        <v>188</v>
      </c>
      <c r="AH191">
        <f t="shared" si="30"/>
        <v>4295.8</v>
      </c>
      <c r="AI191">
        <f t="shared" si="31"/>
        <v>2855.8</v>
      </c>
    </row>
    <row r="192" spans="2:35">
      <c r="B192" s="44">
        <v>140</v>
      </c>
      <c r="C192" s="32">
        <v>0.41809873397518593</v>
      </c>
      <c r="D192" s="32">
        <f t="shared" si="32"/>
        <v>211</v>
      </c>
      <c r="E192" t="str">
        <f>LOOKUP(C192,'Info Sheet'!$L$2:$L$3,'Info Sheet'!$J$2:$J$3)</f>
        <v>Non-Rainy</v>
      </c>
      <c r="F192">
        <f>IF(E192='Info Sheet'!$J$3,'Info Sheet'!$M$3,'Info Sheet'!$M$2)</f>
        <v>1</v>
      </c>
      <c r="G192">
        <f>ROUNDDOWN(IF((D192*F192)&gt;'Info Sheet'!$B$21,'Info Sheet'!$B$21,(D192*F192)),0)</f>
        <v>188</v>
      </c>
      <c r="H192">
        <f t="shared" si="24"/>
        <v>4295.8</v>
      </c>
      <c r="I192">
        <f t="shared" si="25"/>
        <v>2855.8</v>
      </c>
      <c r="J192" s="44"/>
      <c r="K192" s="32"/>
      <c r="L192" s="32"/>
      <c r="M192" s="283"/>
      <c r="N192" s="32"/>
      <c r="O192" s="44">
        <v>140</v>
      </c>
      <c r="P192" s="32">
        <v>4.6093804065597044E-2</v>
      </c>
      <c r="Q192">
        <f t="shared" si="26"/>
        <v>168</v>
      </c>
      <c r="R192" t="str">
        <f>LOOKUP(P192,'Info Sheet'!$L$2:$L$3,'Info Sheet'!$J$2:$J$3)</f>
        <v>Rainy, p</v>
      </c>
      <c r="S192">
        <f>IF(R192='Info Sheet'!$J$3,'Info Sheet'!$M$3,'Info Sheet'!$M$2)</f>
        <v>0.7</v>
      </c>
      <c r="T192">
        <f>ROUNDDOWN(IF((Q192*S192)&gt;'Info Sheet'!$B$21,'Info Sheet'!$B$21,(Q192*S192)),0)</f>
        <v>117</v>
      </c>
      <c r="U192">
        <f t="shared" si="27"/>
        <v>2673.4500000000003</v>
      </c>
      <c r="V192">
        <f t="shared" si="28"/>
        <v>1233.4500000000003</v>
      </c>
      <c r="AB192" s="44">
        <v>140</v>
      </c>
      <c r="AC192" s="61">
        <v>0.98393958999999998</v>
      </c>
      <c r="AD192">
        <f t="shared" si="29"/>
        <v>243</v>
      </c>
      <c r="AE192" t="str">
        <f>LOOKUP(AC192,'Info Sheet'!$L$2:$L$3,'Info Sheet'!$J$2:$J$3)</f>
        <v>Non-Rainy</v>
      </c>
      <c r="AF192">
        <f>IF(AE192='Info Sheet'!$J$3,'Info Sheet'!$M$3,'Info Sheet'!$M$2)</f>
        <v>1</v>
      </c>
      <c r="AG192">
        <f>ROUNDDOWN(IF((AD192*AF192)&gt;'Info Sheet'!$B$21,'Info Sheet'!$B$21,(AD192*AF192)),0)</f>
        <v>188</v>
      </c>
      <c r="AH192">
        <f t="shared" si="30"/>
        <v>4295.8</v>
      </c>
      <c r="AI192">
        <f t="shared" si="31"/>
        <v>2855.8</v>
      </c>
    </row>
    <row r="193" spans="2:35">
      <c r="B193" s="44">
        <v>141</v>
      </c>
      <c r="C193" s="32">
        <v>0.75836920107068662</v>
      </c>
      <c r="D193" s="32">
        <f t="shared" si="32"/>
        <v>228</v>
      </c>
      <c r="E193" t="str">
        <f>LOOKUP(C193,'Info Sheet'!$L$2:$L$3,'Info Sheet'!$J$2:$J$3)</f>
        <v>Non-Rainy</v>
      </c>
      <c r="F193">
        <f>IF(E193='Info Sheet'!$J$3,'Info Sheet'!$M$3,'Info Sheet'!$M$2)</f>
        <v>1</v>
      </c>
      <c r="G193">
        <f>ROUNDDOWN(IF((D193*F193)&gt;'Info Sheet'!$B$21,'Info Sheet'!$B$21,(D193*F193)),0)</f>
        <v>188</v>
      </c>
      <c r="H193">
        <f t="shared" si="24"/>
        <v>4295.8</v>
      </c>
      <c r="I193">
        <f t="shared" si="25"/>
        <v>2855.8</v>
      </c>
      <c r="J193" s="44"/>
      <c r="K193" s="32"/>
      <c r="L193" s="32"/>
      <c r="M193" s="283"/>
      <c r="N193" s="32"/>
      <c r="O193" s="44">
        <v>141</v>
      </c>
      <c r="P193" s="32">
        <v>9.2221703923923704E-2</v>
      </c>
      <c r="Q193">
        <f t="shared" si="26"/>
        <v>175</v>
      </c>
      <c r="R193" t="str">
        <f>LOOKUP(P193,'Info Sheet'!$L$2:$L$3,'Info Sheet'!$J$2:$J$3)</f>
        <v>Rainy, p</v>
      </c>
      <c r="S193">
        <f>IF(R193='Info Sheet'!$J$3,'Info Sheet'!$M$3,'Info Sheet'!$M$2)</f>
        <v>0.7</v>
      </c>
      <c r="T193">
        <f>ROUNDDOWN(IF((Q193*S193)&gt;'Info Sheet'!$B$21,'Info Sheet'!$B$21,(Q193*S193)),0)</f>
        <v>122</v>
      </c>
      <c r="U193">
        <f t="shared" si="27"/>
        <v>2787.7000000000003</v>
      </c>
      <c r="V193">
        <f t="shared" si="28"/>
        <v>1347.7000000000003</v>
      </c>
      <c r="AB193" s="44">
        <v>141</v>
      </c>
      <c r="AC193" s="61">
        <v>0.25303315999999998</v>
      </c>
      <c r="AD193">
        <f t="shared" si="29"/>
        <v>190</v>
      </c>
      <c r="AE193" t="str">
        <f>LOOKUP(AC193,'Info Sheet'!$L$2:$L$3,'Info Sheet'!$J$2:$J$3)</f>
        <v>Rainy, p</v>
      </c>
      <c r="AF193">
        <f>IF(AE193='Info Sheet'!$J$3,'Info Sheet'!$M$3,'Info Sheet'!$M$2)</f>
        <v>0.7</v>
      </c>
      <c r="AG193">
        <f>ROUNDDOWN(IF((AD193*AF193)&gt;'Info Sheet'!$B$21,'Info Sheet'!$B$21,(AD193*AF193)),0)</f>
        <v>133</v>
      </c>
      <c r="AH193">
        <f t="shared" si="30"/>
        <v>3039.05</v>
      </c>
      <c r="AI193">
        <f t="shared" si="31"/>
        <v>1599.0500000000002</v>
      </c>
    </row>
    <row r="194" spans="2:35">
      <c r="B194" s="44">
        <v>142</v>
      </c>
      <c r="C194" s="32">
        <v>0.98459469963152613</v>
      </c>
      <c r="D194" s="32">
        <f t="shared" si="32"/>
        <v>257</v>
      </c>
      <c r="E194" t="str">
        <f>LOOKUP(C194,'Info Sheet'!$L$2:$L$3,'Info Sheet'!$J$2:$J$3)</f>
        <v>Non-Rainy</v>
      </c>
      <c r="F194">
        <f>IF(E194='Info Sheet'!$J$3,'Info Sheet'!$M$3,'Info Sheet'!$M$2)</f>
        <v>1</v>
      </c>
      <c r="G194">
        <f>ROUNDDOWN(IF((D194*F194)&gt;'Info Sheet'!$B$21,'Info Sheet'!$B$21,(D194*F194)),0)</f>
        <v>188</v>
      </c>
      <c r="H194">
        <f t="shared" si="24"/>
        <v>4295.8</v>
      </c>
      <c r="I194">
        <f t="shared" si="25"/>
        <v>2855.8</v>
      </c>
      <c r="J194" s="44"/>
      <c r="K194" s="32"/>
      <c r="L194" s="32"/>
      <c r="M194" s="283"/>
      <c r="N194" s="32"/>
      <c r="O194" s="44">
        <v>142</v>
      </c>
      <c r="P194" s="32">
        <v>0.41281122869777198</v>
      </c>
      <c r="Q194">
        <f t="shared" si="26"/>
        <v>195</v>
      </c>
      <c r="R194" t="str">
        <f>LOOKUP(P194,'Info Sheet'!$L$2:$L$3,'Info Sheet'!$J$2:$J$3)</f>
        <v>Non-Rainy</v>
      </c>
      <c r="S194">
        <f>IF(R194='Info Sheet'!$J$3,'Info Sheet'!$M$3,'Info Sheet'!$M$2)</f>
        <v>1</v>
      </c>
      <c r="T194">
        <f>ROUNDDOWN(IF((Q194*S194)&gt;'Info Sheet'!$B$21,'Info Sheet'!$B$21,(Q194*S194)),0)</f>
        <v>188</v>
      </c>
      <c r="U194">
        <f t="shared" si="27"/>
        <v>4295.8</v>
      </c>
      <c r="V194">
        <f t="shared" si="28"/>
        <v>2855.8</v>
      </c>
      <c r="AB194" s="44">
        <v>142</v>
      </c>
      <c r="AC194" s="61">
        <v>0.25140227999999998</v>
      </c>
      <c r="AD194">
        <f t="shared" si="29"/>
        <v>190</v>
      </c>
      <c r="AE194" t="str">
        <f>LOOKUP(AC194,'Info Sheet'!$L$2:$L$3,'Info Sheet'!$J$2:$J$3)</f>
        <v>Rainy, p</v>
      </c>
      <c r="AF194">
        <f>IF(AE194='Info Sheet'!$J$3,'Info Sheet'!$M$3,'Info Sheet'!$M$2)</f>
        <v>0.7</v>
      </c>
      <c r="AG194">
        <f>ROUNDDOWN(IF((AD194*AF194)&gt;'Info Sheet'!$B$21,'Info Sheet'!$B$21,(AD194*AF194)),0)</f>
        <v>133</v>
      </c>
      <c r="AH194">
        <f t="shared" si="30"/>
        <v>3039.05</v>
      </c>
      <c r="AI194">
        <f t="shared" si="31"/>
        <v>1599.0500000000002</v>
      </c>
    </row>
    <row r="195" spans="2:35">
      <c r="B195" s="44">
        <v>143</v>
      </c>
      <c r="C195" s="32">
        <v>0.57107215261037325</v>
      </c>
      <c r="D195" s="32">
        <f t="shared" si="32"/>
        <v>218</v>
      </c>
      <c r="E195" t="str">
        <f>LOOKUP(C195,'Info Sheet'!$L$2:$L$3,'Info Sheet'!$J$2:$J$3)</f>
        <v>Non-Rainy</v>
      </c>
      <c r="F195">
        <f>IF(E195='Info Sheet'!$J$3,'Info Sheet'!$M$3,'Info Sheet'!$M$2)</f>
        <v>1</v>
      </c>
      <c r="G195">
        <f>ROUNDDOWN(IF((D195*F195)&gt;'Info Sheet'!$B$21,'Info Sheet'!$B$21,(D195*F195)),0)</f>
        <v>188</v>
      </c>
      <c r="H195">
        <f t="shared" si="24"/>
        <v>4295.8</v>
      </c>
      <c r="I195">
        <f t="shared" si="25"/>
        <v>2855.8</v>
      </c>
      <c r="J195" s="44"/>
      <c r="K195" s="32"/>
      <c r="L195" s="32"/>
      <c r="M195" s="283"/>
      <c r="N195" s="32"/>
      <c r="O195" s="44">
        <v>143</v>
      </c>
      <c r="P195" s="32">
        <v>0.26769734503658971</v>
      </c>
      <c r="Q195">
        <f t="shared" si="26"/>
        <v>188</v>
      </c>
      <c r="R195" t="str">
        <f>LOOKUP(P195,'Info Sheet'!$L$2:$L$3,'Info Sheet'!$J$2:$J$3)</f>
        <v>Rainy, p</v>
      </c>
      <c r="S195">
        <f>IF(R195='Info Sheet'!$J$3,'Info Sheet'!$M$3,'Info Sheet'!$M$2)</f>
        <v>0.7</v>
      </c>
      <c r="T195">
        <f>ROUNDDOWN(IF((Q195*S195)&gt;'Info Sheet'!$B$21,'Info Sheet'!$B$21,(Q195*S195)),0)</f>
        <v>131</v>
      </c>
      <c r="U195">
        <f t="shared" si="27"/>
        <v>2993.3500000000004</v>
      </c>
      <c r="V195">
        <f t="shared" si="28"/>
        <v>1553.3500000000004</v>
      </c>
      <c r="AB195" s="44">
        <v>143</v>
      </c>
      <c r="AC195" s="61">
        <v>0.31686465000000003</v>
      </c>
      <c r="AD195">
        <f t="shared" si="29"/>
        <v>194</v>
      </c>
      <c r="AE195" t="str">
        <f>LOOKUP(AC195,'Info Sheet'!$L$2:$L$3,'Info Sheet'!$J$2:$J$3)</f>
        <v>Rainy, p</v>
      </c>
      <c r="AF195">
        <f>IF(AE195='Info Sheet'!$J$3,'Info Sheet'!$M$3,'Info Sheet'!$M$2)</f>
        <v>0.7</v>
      </c>
      <c r="AG195">
        <f>ROUNDDOWN(IF((AD195*AF195)&gt;'Info Sheet'!$B$21,'Info Sheet'!$B$21,(AD195*AF195)),0)</f>
        <v>135</v>
      </c>
      <c r="AH195">
        <f t="shared" si="30"/>
        <v>3084.75</v>
      </c>
      <c r="AI195">
        <f t="shared" si="31"/>
        <v>1644.75</v>
      </c>
    </row>
    <row r="196" spans="2:35">
      <c r="B196" s="44">
        <v>144</v>
      </c>
      <c r="C196" s="32">
        <v>0.10559712644420194</v>
      </c>
      <c r="D196" s="32">
        <f t="shared" si="32"/>
        <v>190</v>
      </c>
      <c r="E196" t="str">
        <f>LOOKUP(C196,'Info Sheet'!$L$2:$L$3,'Info Sheet'!$J$2:$J$3)</f>
        <v>Rainy, p</v>
      </c>
      <c r="F196">
        <f>IF(E196='Info Sheet'!$J$3,'Info Sheet'!$M$3,'Info Sheet'!$M$2)</f>
        <v>0.7</v>
      </c>
      <c r="G196">
        <f>ROUNDDOWN(IF((D196*F196)&gt;'Info Sheet'!$B$21,'Info Sheet'!$B$21,(D196*F196)),0)</f>
        <v>133</v>
      </c>
      <c r="H196">
        <f t="shared" si="24"/>
        <v>3039.05</v>
      </c>
      <c r="I196">
        <f t="shared" si="25"/>
        <v>1599.0500000000002</v>
      </c>
      <c r="J196" s="44"/>
      <c r="K196" s="32"/>
      <c r="L196" s="32"/>
      <c r="M196" s="283"/>
      <c r="N196" s="32"/>
      <c r="O196" s="44">
        <v>144</v>
      </c>
      <c r="P196" s="32">
        <v>0.88368141230005004</v>
      </c>
      <c r="Q196">
        <f t="shared" si="26"/>
        <v>222</v>
      </c>
      <c r="R196" t="str">
        <f>LOOKUP(P196,'Info Sheet'!$L$2:$L$3,'Info Sheet'!$J$2:$J$3)</f>
        <v>Non-Rainy</v>
      </c>
      <c r="S196">
        <f>IF(R196='Info Sheet'!$J$3,'Info Sheet'!$M$3,'Info Sheet'!$M$2)</f>
        <v>1</v>
      </c>
      <c r="T196">
        <f>ROUNDDOWN(IF((Q196*S196)&gt;'Info Sheet'!$B$21,'Info Sheet'!$B$21,(Q196*S196)),0)</f>
        <v>188</v>
      </c>
      <c r="U196">
        <f t="shared" si="27"/>
        <v>4295.8</v>
      </c>
      <c r="V196">
        <f t="shared" si="28"/>
        <v>2855.8</v>
      </c>
      <c r="AB196" s="44">
        <v>144</v>
      </c>
      <c r="AC196" s="61">
        <v>0.58694732000000005</v>
      </c>
      <c r="AD196">
        <f t="shared" si="29"/>
        <v>207</v>
      </c>
      <c r="AE196" t="str">
        <f>LOOKUP(AC196,'Info Sheet'!$L$2:$L$3,'Info Sheet'!$J$2:$J$3)</f>
        <v>Non-Rainy</v>
      </c>
      <c r="AF196">
        <f>IF(AE196='Info Sheet'!$J$3,'Info Sheet'!$M$3,'Info Sheet'!$M$2)</f>
        <v>1</v>
      </c>
      <c r="AG196">
        <f>ROUNDDOWN(IF((AD196*AF196)&gt;'Info Sheet'!$B$21,'Info Sheet'!$B$21,(AD196*AF196)),0)</f>
        <v>188</v>
      </c>
      <c r="AH196">
        <f t="shared" si="30"/>
        <v>4295.8</v>
      </c>
      <c r="AI196">
        <f t="shared" si="31"/>
        <v>2855.8</v>
      </c>
    </row>
    <row r="197" spans="2:35">
      <c r="B197" s="44">
        <v>145</v>
      </c>
      <c r="C197" s="32">
        <v>0.61771779188078113</v>
      </c>
      <c r="D197" s="32">
        <f t="shared" si="32"/>
        <v>221</v>
      </c>
      <c r="E197" t="str">
        <f>LOOKUP(C197,'Info Sheet'!$L$2:$L$3,'Info Sheet'!$J$2:$J$3)</f>
        <v>Non-Rainy</v>
      </c>
      <c r="F197">
        <f>IF(E197='Info Sheet'!$J$3,'Info Sheet'!$M$3,'Info Sheet'!$M$2)</f>
        <v>1</v>
      </c>
      <c r="G197">
        <f>ROUNDDOWN(IF((D197*F197)&gt;'Info Sheet'!$B$21,'Info Sheet'!$B$21,(D197*F197)),0)</f>
        <v>188</v>
      </c>
      <c r="H197">
        <f t="shared" si="24"/>
        <v>4295.8</v>
      </c>
      <c r="I197">
        <f t="shared" si="25"/>
        <v>2855.8</v>
      </c>
      <c r="J197" s="44"/>
      <c r="K197" s="32"/>
      <c r="L197" s="32"/>
      <c r="M197" s="283"/>
      <c r="N197" s="32"/>
      <c r="O197" s="44">
        <v>145</v>
      </c>
      <c r="P197" s="32">
        <v>0.83985384403409613</v>
      </c>
      <c r="Q197">
        <f t="shared" si="26"/>
        <v>218</v>
      </c>
      <c r="R197" t="str">
        <f>LOOKUP(P197,'Info Sheet'!$L$2:$L$3,'Info Sheet'!$J$2:$J$3)</f>
        <v>Non-Rainy</v>
      </c>
      <c r="S197">
        <f>IF(R197='Info Sheet'!$J$3,'Info Sheet'!$M$3,'Info Sheet'!$M$2)</f>
        <v>1</v>
      </c>
      <c r="T197">
        <f>ROUNDDOWN(IF((Q197*S197)&gt;'Info Sheet'!$B$21,'Info Sheet'!$B$21,(Q197*S197)),0)</f>
        <v>188</v>
      </c>
      <c r="U197">
        <f t="shared" si="27"/>
        <v>4295.8</v>
      </c>
      <c r="V197">
        <f t="shared" si="28"/>
        <v>2855.8</v>
      </c>
      <c r="AB197" s="44">
        <v>145</v>
      </c>
      <c r="AC197" s="61">
        <v>0.97883701000000001</v>
      </c>
      <c r="AD197">
        <f t="shared" si="29"/>
        <v>241</v>
      </c>
      <c r="AE197" t="str">
        <f>LOOKUP(AC197,'Info Sheet'!$L$2:$L$3,'Info Sheet'!$J$2:$J$3)</f>
        <v>Non-Rainy</v>
      </c>
      <c r="AF197">
        <f>IF(AE197='Info Sheet'!$J$3,'Info Sheet'!$M$3,'Info Sheet'!$M$2)</f>
        <v>1</v>
      </c>
      <c r="AG197">
        <f>ROUNDDOWN(IF((AD197*AF197)&gt;'Info Sheet'!$B$21,'Info Sheet'!$B$21,(AD197*AF197)),0)</f>
        <v>188</v>
      </c>
      <c r="AH197">
        <f t="shared" si="30"/>
        <v>4295.8</v>
      </c>
      <c r="AI197">
        <f t="shared" si="31"/>
        <v>2855.8</v>
      </c>
    </row>
    <row r="198" spans="2:35">
      <c r="B198" s="44">
        <v>146</v>
      </c>
      <c r="C198" s="32">
        <v>0.12966107339145505</v>
      </c>
      <c r="D198" s="32">
        <f t="shared" si="32"/>
        <v>193</v>
      </c>
      <c r="E198" t="str">
        <f>LOOKUP(C198,'Info Sheet'!$L$2:$L$3,'Info Sheet'!$J$2:$J$3)</f>
        <v>Rainy, p</v>
      </c>
      <c r="F198">
        <f>IF(E198='Info Sheet'!$J$3,'Info Sheet'!$M$3,'Info Sheet'!$M$2)</f>
        <v>0.7</v>
      </c>
      <c r="G198">
        <f>ROUNDDOWN(IF((D198*F198)&gt;'Info Sheet'!$B$21,'Info Sheet'!$B$21,(D198*F198)),0)</f>
        <v>135</v>
      </c>
      <c r="H198">
        <f t="shared" si="24"/>
        <v>3084.75</v>
      </c>
      <c r="I198">
        <f t="shared" si="25"/>
        <v>1644.75</v>
      </c>
      <c r="J198" s="44"/>
      <c r="K198" s="32"/>
      <c r="L198" s="32"/>
      <c r="M198" s="283"/>
      <c r="N198" s="32"/>
      <c r="O198" s="44">
        <v>146</v>
      </c>
      <c r="P198" s="32">
        <v>0.12215213967441851</v>
      </c>
      <c r="Q198">
        <f t="shared" si="26"/>
        <v>178</v>
      </c>
      <c r="R198" t="str">
        <f>LOOKUP(P198,'Info Sheet'!$L$2:$L$3,'Info Sheet'!$J$2:$J$3)</f>
        <v>Rainy, p</v>
      </c>
      <c r="S198">
        <f>IF(R198='Info Sheet'!$J$3,'Info Sheet'!$M$3,'Info Sheet'!$M$2)</f>
        <v>0.7</v>
      </c>
      <c r="T198">
        <f>ROUNDDOWN(IF((Q198*S198)&gt;'Info Sheet'!$B$21,'Info Sheet'!$B$21,(Q198*S198)),0)</f>
        <v>124</v>
      </c>
      <c r="U198">
        <f t="shared" si="27"/>
        <v>2833.4</v>
      </c>
      <c r="V198">
        <f t="shared" si="28"/>
        <v>1393.4</v>
      </c>
      <c r="AB198" s="44">
        <v>146</v>
      </c>
      <c r="AC198" s="61">
        <v>0.90719815999999998</v>
      </c>
      <c r="AD198">
        <f t="shared" si="29"/>
        <v>228</v>
      </c>
      <c r="AE198" t="str">
        <f>LOOKUP(AC198,'Info Sheet'!$L$2:$L$3,'Info Sheet'!$J$2:$J$3)</f>
        <v>Non-Rainy</v>
      </c>
      <c r="AF198">
        <f>IF(AE198='Info Sheet'!$J$3,'Info Sheet'!$M$3,'Info Sheet'!$M$2)</f>
        <v>1</v>
      </c>
      <c r="AG198">
        <f>ROUNDDOWN(IF((AD198*AF198)&gt;'Info Sheet'!$B$21,'Info Sheet'!$B$21,(AD198*AF198)),0)</f>
        <v>188</v>
      </c>
      <c r="AH198">
        <f t="shared" si="30"/>
        <v>4295.8</v>
      </c>
      <c r="AI198">
        <f t="shared" si="31"/>
        <v>2855.8</v>
      </c>
    </row>
    <row r="199" spans="2:35">
      <c r="B199" s="44">
        <v>147</v>
      </c>
      <c r="C199" s="32">
        <v>2.2177603125908774E-2</v>
      </c>
      <c r="D199" s="32">
        <f t="shared" si="32"/>
        <v>175</v>
      </c>
      <c r="E199" t="str">
        <f>LOOKUP(C199,'Info Sheet'!$L$2:$L$3,'Info Sheet'!$J$2:$J$3)</f>
        <v>Rainy, p</v>
      </c>
      <c r="F199">
        <f>IF(E199='Info Sheet'!$J$3,'Info Sheet'!$M$3,'Info Sheet'!$M$2)</f>
        <v>0.7</v>
      </c>
      <c r="G199">
        <f>ROUNDDOWN(IF((D199*F199)&gt;'Info Sheet'!$B$21,'Info Sheet'!$B$21,(D199*F199)),0)</f>
        <v>122</v>
      </c>
      <c r="H199">
        <f t="shared" si="24"/>
        <v>2787.7000000000003</v>
      </c>
      <c r="I199">
        <f t="shared" si="25"/>
        <v>1347.7000000000003</v>
      </c>
      <c r="J199" s="44"/>
      <c r="K199" s="32"/>
      <c r="L199" s="32"/>
      <c r="M199" s="283"/>
      <c r="N199" s="32"/>
      <c r="O199" s="44">
        <v>147</v>
      </c>
      <c r="P199" s="32">
        <v>0.58935317887200045</v>
      </c>
      <c r="Q199">
        <f t="shared" si="26"/>
        <v>204</v>
      </c>
      <c r="R199" t="str">
        <f>LOOKUP(P199,'Info Sheet'!$L$2:$L$3,'Info Sheet'!$J$2:$J$3)</f>
        <v>Non-Rainy</v>
      </c>
      <c r="S199">
        <f>IF(R199='Info Sheet'!$J$3,'Info Sheet'!$M$3,'Info Sheet'!$M$2)</f>
        <v>1</v>
      </c>
      <c r="T199">
        <f>ROUNDDOWN(IF((Q199*S199)&gt;'Info Sheet'!$B$21,'Info Sheet'!$B$21,(Q199*S199)),0)</f>
        <v>188</v>
      </c>
      <c r="U199">
        <f t="shared" si="27"/>
        <v>4295.8</v>
      </c>
      <c r="V199">
        <f t="shared" si="28"/>
        <v>2855.8</v>
      </c>
      <c r="AB199" s="44">
        <v>147</v>
      </c>
      <c r="AC199" s="61">
        <v>0.55586963</v>
      </c>
      <c r="AD199">
        <f t="shared" si="29"/>
        <v>205</v>
      </c>
      <c r="AE199" t="str">
        <f>LOOKUP(AC199,'Info Sheet'!$L$2:$L$3,'Info Sheet'!$J$2:$J$3)</f>
        <v>Non-Rainy</v>
      </c>
      <c r="AF199">
        <f>IF(AE199='Info Sheet'!$J$3,'Info Sheet'!$M$3,'Info Sheet'!$M$2)</f>
        <v>1</v>
      </c>
      <c r="AG199">
        <f>ROUNDDOWN(IF((AD199*AF199)&gt;'Info Sheet'!$B$21,'Info Sheet'!$B$21,(AD199*AF199)),0)</f>
        <v>188</v>
      </c>
      <c r="AH199">
        <f t="shared" si="30"/>
        <v>4295.8</v>
      </c>
      <c r="AI199">
        <f t="shared" si="31"/>
        <v>2855.8</v>
      </c>
    </row>
    <row r="200" spans="2:35">
      <c r="B200" s="44">
        <v>148</v>
      </c>
      <c r="C200" s="32">
        <v>0.20907831229755469</v>
      </c>
      <c r="D200" s="32">
        <f t="shared" si="32"/>
        <v>199</v>
      </c>
      <c r="E200" t="str">
        <f>LOOKUP(C200,'Info Sheet'!$L$2:$L$3,'Info Sheet'!$J$2:$J$3)</f>
        <v>Rainy, p</v>
      </c>
      <c r="F200">
        <f>IF(E200='Info Sheet'!$J$3,'Info Sheet'!$M$3,'Info Sheet'!$M$2)</f>
        <v>0.7</v>
      </c>
      <c r="G200">
        <f>ROUNDDOWN(IF((D200*F200)&gt;'Info Sheet'!$B$21,'Info Sheet'!$B$21,(D200*F200)),0)</f>
        <v>139</v>
      </c>
      <c r="H200">
        <f t="shared" si="24"/>
        <v>3176.15</v>
      </c>
      <c r="I200">
        <f t="shared" si="25"/>
        <v>1736.15</v>
      </c>
      <c r="J200" s="44"/>
      <c r="K200" s="32"/>
      <c r="L200" s="32"/>
      <c r="M200" s="283"/>
      <c r="N200" s="32"/>
      <c r="O200" s="44">
        <v>148</v>
      </c>
      <c r="P200" s="32">
        <v>0.31126117667069109</v>
      </c>
      <c r="Q200">
        <f t="shared" si="26"/>
        <v>190</v>
      </c>
      <c r="R200" t="str">
        <f>LOOKUP(P200,'Info Sheet'!$L$2:$L$3,'Info Sheet'!$J$2:$J$3)</f>
        <v>Rainy, p</v>
      </c>
      <c r="S200">
        <f>IF(R200='Info Sheet'!$J$3,'Info Sheet'!$M$3,'Info Sheet'!$M$2)</f>
        <v>0.7</v>
      </c>
      <c r="T200">
        <f>ROUNDDOWN(IF((Q200*S200)&gt;'Info Sheet'!$B$21,'Info Sheet'!$B$21,(Q200*S200)),0)</f>
        <v>133</v>
      </c>
      <c r="U200">
        <f t="shared" si="27"/>
        <v>3039.05</v>
      </c>
      <c r="V200">
        <f t="shared" si="28"/>
        <v>1599.0500000000002</v>
      </c>
      <c r="AB200" s="44">
        <v>148</v>
      </c>
      <c r="AC200" s="61">
        <v>0.21201681</v>
      </c>
      <c r="AD200">
        <f t="shared" si="29"/>
        <v>188</v>
      </c>
      <c r="AE200" t="str">
        <f>LOOKUP(AC200,'Info Sheet'!$L$2:$L$3,'Info Sheet'!$J$2:$J$3)</f>
        <v>Rainy, p</v>
      </c>
      <c r="AF200">
        <f>IF(AE200='Info Sheet'!$J$3,'Info Sheet'!$M$3,'Info Sheet'!$M$2)</f>
        <v>0.7</v>
      </c>
      <c r="AG200">
        <f>ROUNDDOWN(IF((AD200*AF200)&gt;'Info Sheet'!$B$21,'Info Sheet'!$B$21,(AD200*AF200)),0)</f>
        <v>131</v>
      </c>
      <c r="AH200">
        <f t="shared" si="30"/>
        <v>2993.3500000000004</v>
      </c>
      <c r="AI200">
        <f t="shared" si="31"/>
        <v>1553.3500000000004</v>
      </c>
    </row>
    <row r="201" spans="2:35">
      <c r="B201" s="44">
        <v>149</v>
      </c>
      <c r="C201" s="32">
        <v>0.40153868940715398</v>
      </c>
      <c r="D201" s="32">
        <f t="shared" si="32"/>
        <v>210</v>
      </c>
      <c r="E201" t="str">
        <f>LOOKUP(C201,'Info Sheet'!$L$2:$L$3,'Info Sheet'!$J$2:$J$3)</f>
        <v>Non-Rainy</v>
      </c>
      <c r="F201">
        <f>IF(E201='Info Sheet'!$J$3,'Info Sheet'!$M$3,'Info Sheet'!$M$2)</f>
        <v>1</v>
      </c>
      <c r="G201">
        <f>ROUNDDOWN(IF((D201*F201)&gt;'Info Sheet'!$B$21,'Info Sheet'!$B$21,(D201*F201)),0)</f>
        <v>188</v>
      </c>
      <c r="H201">
        <f t="shared" si="24"/>
        <v>4295.8</v>
      </c>
      <c r="I201">
        <f t="shared" si="25"/>
        <v>2855.8</v>
      </c>
      <c r="J201" s="44"/>
      <c r="K201" s="32"/>
      <c r="L201" s="32"/>
      <c r="M201" s="283"/>
      <c r="N201" s="32"/>
      <c r="O201" s="44">
        <v>149</v>
      </c>
      <c r="P201" s="32">
        <v>1.0796132204575315E-2</v>
      </c>
      <c r="Q201">
        <f t="shared" si="26"/>
        <v>156</v>
      </c>
      <c r="R201" t="str">
        <f>LOOKUP(P201,'Info Sheet'!$L$2:$L$3,'Info Sheet'!$J$2:$J$3)</f>
        <v>Rainy, p</v>
      </c>
      <c r="S201">
        <f>IF(R201='Info Sheet'!$J$3,'Info Sheet'!$M$3,'Info Sheet'!$M$2)</f>
        <v>0.7</v>
      </c>
      <c r="T201">
        <f>ROUNDDOWN(IF((Q201*S201)&gt;'Info Sheet'!$B$21,'Info Sheet'!$B$21,(Q201*S201)),0)</f>
        <v>109</v>
      </c>
      <c r="U201">
        <f t="shared" si="27"/>
        <v>2490.65</v>
      </c>
      <c r="V201">
        <f t="shared" si="28"/>
        <v>1050.6500000000001</v>
      </c>
      <c r="AB201" s="44">
        <v>149</v>
      </c>
      <c r="AC201" s="61">
        <v>4.8663230000000002E-2</v>
      </c>
      <c r="AD201">
        <f t="shared" si="29"/>
        <v>171</v>
      </c>
      <c r="AE201" t="str">
        <f>LOOKUP(AC201,'Info Sheet'!$L$2:$L$3,'Info Sheet'!$J$2:$J$3)</f>
        <v>Rainy, p</v>
      </c>
      <c r="AF201">
        <f>IF(AE201='Info Sheet'!$J$3,'Info Sheet'!$M$3,'Info Sheet'!$M$2)</f>
        <v>0.7</v>
      </c>
      <c r="AG201">
        <f>ROUNDDOWN(IF((AD201*AF201)&gt;'Info Sheet'!$B$21,'Info Sheet'!$B$21,(AD201*AF201)),0)</f>
        <v>119</v>
      </c>
      <c r="AH201">
        <f t="shared" si="30"/>
        <v>2719.15</v>
      </c>
      <c r="AI201">
        <f t="shared" si="31"/>
        <v>1279.1500000000001</v>
      </c>
    </row>
    <row r="202" spans="2:35">
      <c r="B202" s="44">
        <v>150</v>
      </c>
      <c r="C202" s="32">
        <v>0.94849438583429191</v>
      </c>
      <c r="D202" s="32">
        <f t="shared" si="32"/>
        <v>247</v>
      </c>
      <c r="E202" t="str">
        <f>LOOKUP(C202,'Info Sheet'!$L$2:$L$3,'Info Sheet'!$J$2:$J$3)</f>
        <v>Non-Rainy</v>
      </c>
      <c r="F202">
        <f>IF(E202='Info Sheet'!$J$3,'Info Sheet'!$M$3,'Info Sheet'!$M$2)</f>
        <v>1</v>
      </c>
      <c r="G202">
        <f>ROUNDDOWN(IF((D202*F202)&gt;'Info Sheet'!$B$21,'Info Sheet'!$B$21,(D202*F202)),0)</f>
        <v>188</v>
      </c>
      <c r="H202">
        <f t="shared" si="24"/>
        <v>4295.8</v>
      </c>
      <c r="I202">
        <f t="shared" si="25"/>
        <v>2855.8</v>
      </c>
      <c r="J202" s="44"/>
      <c r="K202" s="32"/>
      <c r="L202" s="32"/>
      <c r="M202" s="283"/>
      <c r="N202" s="32"/>
      <c r="O202" s="44">
        <v>150</v>
      </c>
      <c r="P202" s="32">
        <v>0.61693405787536992</v>
      </c>
      <c r="Q202">
        <f t="shared" si="26"/>
        <v>205</v>
      </c>
      <c r="R202" t="str">
        <f>LOOKUP(P202,'Info Sheet'!$L$2:$L$3,'Info Sheet'!$J$2:$J$3)</f>
        <v>Non-Rainy</v>
      </c>
      <c r="S202">
        <f>IF(R202='Info Sheet'!$J$3,'Info Sheet'!$M$3,'Info Sheet'!$M$2)</f>
        <v>1</v>
      </c>
      <c r="T202">
        <f>ROUNDDOWN(IF((Q202*S202)&gt;'Info Sheet'!$B$21,'Info Sheet'!$B$21,(Q202*S202)),0)</f>
        <v>188</v>
      </c>
      <c r="U202">
        <f t="shared" si="27"/>
        <v>4295.8</v>
      </c>
      <c r="V202">
        <f t="shared" si="28"/>
        <v>2855.8</v>
      </c>
      <c r="AB202" s="44">
        <v>150</v>
      </c>
      <c r="AC202" s="61">
        <v>0.73839608999999995</v>
      </c>
      <c r="AD202">
        <f t="shared" si="29"/>
        <v>215</v>
      </c>
      <c r="AE202" t="str">
        <f>LOOKUP(AC202,'Info Sheet'!$L$2:$L$3,'Info Sheet'!$J$2:$J$3)</f>
        <v>Non-Rainy</v>
      </c>
      <c r="AF202">
        <f>IF(AE202='Info Sheet'!$J$3,'Info Sheet'!$M$3,'Info Sheet'!$M$2)</f>
        <v>1</v>
      </c>
      <c r="AG202">
        <f>ROUNDDOWN(IF((AD202*AF202)&gt;'Info Sheet'!$B$21,'Info Sheet'!$B$21,(AD202*AF202)),0)</f>
        <v>188</v>
      </c>
      <c r="AH202">
        <f t="shared" si="30"/>
        <v>4295.8</v>
      </c>
      <c r="AI202">
        <f t="shared" si="31"/>
        <v>2855.8</v>
      </c>
    </row>
    <row r="203" spans="2:35">
      <c r="B203" s="44">
        <v>151</v>
      </c>
      <c r="C203" s="32">
        <v>0.37287556230589036</v>
      </c>
      <c r="D203" s="32">
        <f t="shared" si="32"/>
        <v>208</v>
      </c>
      <c r="E203" t="str">
        <f>LOOKUP(C203,'Info Sheet'!$L$2:$L$3,'Info Sheet'!$J$2:$J$3)</f>
        <v>Rainy, p</v>
      </c>
      <c r="F203">
        <f>IF(E203='Info Sheet'!$J$3,'Info Sheet'!$M$3,'Info Sheet'!$M$2)</f>
        <v>0.7</v>
      </c>
      <c r="G203">
        <f>ROUNDDOWN(IF((D203*F203)&gt;'Info Sheet'!$B$21,'Info Sheet'!$B$21,(D203*F203)),0)</f>
        <v>145</v>
      </c>
      <c r="H203">
        <f t="shared" si="24"/>
        <v>3313.25</v>
      </c>
      <c r="I203">
        <f t="shared" si="25"/>
        <v>1873.25</v>
      </c>
      <c r="J203" s="44"/>
      <c r="K203" s="32"/>
      <c r="L203" s="32"/>
      <c r="M203" s="283"/>
      <c r="N203" s="32"/>
      <c r="O203" s="44">
        <v>151</v>
      </c>
      <c r="P203" s="32">
        <v>0.15172289715397014</v>
      </c>
      <c r="Q203">
        <f t="shared" si="26"/>
        <v>180</v>
      </c>
      <c r="R203" t="str">
        <f>LOOKUP(P203,'Info Sheet'!$L$2:$L$3,'Info Sheet'!$J$2:$J$3)</f>
        <v>Rainy, p</v>
      </c>
      <c r="S203">
        <f>IF(R203='Info Sheet'!$J$3,'Info Sheet'!$M$3,'Info Sheet'!$M$2)</f>
        <v>0.7</v>
      </c>
      <c r="T203">
        <f>ROUNDDOWN(IF((Q203*S203)&gt;'Info Sheet'!$B$21,'Info Sheet'!$B$21,(Q203*S203)),0)</f>
        <v>126</v>
      </c>
      <c r="U203">
        <f t="shared" si="27"/>
        <v>2879.1000000000004</v>
      </c>
      <c r="V203">
        <f t="shared" si="28"/>
        <v>1439.1000000000004</v>
      </c>
      <c r="AB203" s="44">
        <v>151</v>
      </c>
      <c r="AC203" s="61">
        <v>9.1779719999999995E-2</v>
      </c>
      <c r="AD203">
        <f t="shared" si="29"/>
        <v>178</v>
      </c>
      <c r="AE203" t="str">
        <f>LOOKUP(AC203,'Info Sheet'!$L$2:$L$3,'Info Sheet'!$J$2:$J$3)</f>
        <v>Rainy, p</v>
      </c>
      <c r="AF203">
        <f>IF(AE203='Info Sheet'!$J$3,'Info Sheet'!$M$3,'Info Sheet'!$M$2)</f>
        <v>0.7</v>
      </c>
      <c r="AG203">
        <f>ROUNDDOWN(IF((AD203*AF203)&gt;'Info Sheet'!$B$21,'Info Sheet'!$B$21,(AD203*AF203)),0)</f>
        <v>124</v>
      </c>
      <c r="AH203">
        <f t="shared" si="30"/>
        <v>2833.4</v>
      </c>
      <c r="AI203">
        <f t="shared" si="31"/>
        <v>1393.4</v>
      </c>
    </row>
    <row r="204" spans="2:35">
      <c r="B204" s="44">
        <v>152</v>
      </c>
      <c r="C204" s="32">
        <v>0.75891471085940376</v>
      </c>
      <c r="D204" s="32">
        <f t="shared" si="32"/>
        <v>228</v>
      </c>
      <c r="E204" t="str">
        <f>LOOKUP(C204,'Info Sheet'!$L$2:$L$3,'Info Sheet'!$J$2:$J$3)</f>
        <v>Non-Rainy</v>
      </c>
      <c r="F204">
        <f>IF(E204='Info Sheet'!$J$3,'Info Sheet'!$M$3,'Info Sheet'!$M$2)</f>
        <v>1</v>
      </c>
      <c r="G204">
        <f>ROUNDDOWN(IF((D204*F204)&gt;'Info Sheet'!$B$21,'Info Sheet'!$B$21,(D204*F204)),0)</f>
        <v>188</v>
      </c>
      <c r="H204">
        <f t="shared" si="24"/>
        <v>4295.8</v>
      </c>
      <c r="I204">
        <f t="shared" si="25"/>
        <v>2855.8</v>
      </c>
      <c r="J204" s="44"/>
      <c r="K204" s="32"/>
      <c r="L204" s="32"/>
      <c r="M204" s="283"/>
      <c r="N204" s="32"/>
      <c r="O204" s="44">
        <v>152</v>
      </c>
      <c r="P204" s="32">
        <v>0.34064335916303701</v>
      </c>
      <c r="Q204">
        <f t="shared" si="26"/>
        <v>192</v>
      </c>
      <c r="R204" t="str">
        <f>LOOKUP(P204,'Info Sheet'!$L$2:$L$3,'Info Sheet'!$J$2:$J$3)</f>
        <v>Rainy, p</v>
      </c>
      <c r="S204">
        <f>IF(R204='Info Sheet'!$J$3,'Info Sheet'!$M$3,'Info Sheet'!$M$2)</f>
        <v>0.7</v>
      </c>
      <c r="T204">
        <f>ROUNDDOWN(IF((Q204*S204)&gt;'Info Sheet'!$B$21,'Info Sheet'!$B$21,(Q204*S204)),0)</f>
        <v>134</v>
      </c>
      <c r="U204">
        <f t="shared" si="27"/>
        <v>3061.9</v>
      </c>
      <c r="V204">
        <f t="shared" si="28"/>
        <v>1621.9</v>
      </c>
      <c r="AB204" s="44">
        <v>152</v>
      </c>
      <c r="AC204" s="61">
        <v>0.21353389</v>
      </c>
      <c r="AD204">
        <f t="shared" si="29"/>
        <v>188</v>
      </c>
      <c r="AE204" t="str">
        <f>LOOKUP(AC204,'Info Sheet'!$L$2:$L$3,'Info Sheet'!$J$2:$J$3)</f>
        <v>Rainy, p</v>
      </c>
      <c r="AF204">
        <f>IF(AE204='Info Sheet'!$J$3,'Info Sheet'!$M$3,'Info Sheet'!$M$2)</f>
        <v>0.7</v>
      </c>
      <c r="AG204">
        <f>ROUNDDOWN(IF((AD204*AF204)&gt;'Info Sheet'!$B$21,'Info Sheet'!$B$21,(AD204*AF204)),0)</f>
        <v>131</v>
      </c>
      <c r="AH204">
        <f t="shared" si="30"/>
        <v>2993.3500000000004</v>
      </c>
      <c r="AI204">
        <f t="shared" si="31"/>
        <v>1553.3500000000004</v>
      </c>
    </row>
    <row r="205" spans="2:35">
      <c r="B205" s="44">
        <v>153</v>
      </c>
      <c r="C205" s="32">
        <v>0.83746171782568024</v>
      </c>
      <c r="D205" s="32">
        <f t="shared" si="32"/>
        <v>234</v>
      </c>
      <c r="E205" t="str">
        <f>LOOKUP(C205,'Info Sheet'!$L$2:$L$3,'Info Sheet'!$J$2:$J$3)</f>
        <v>Non-Rainy</v>
      </c>
      <c r="F205">
        <f>IF(E205='Info Sheet'!$J$3,'Info Sheet'!$M$3,'Info Sheet'!$M$2)</f>
        <v>1</v>
      </c>
      <c r="G205">
        <f>ROUNDDOWN(IF((D205*F205)&gt;'Info Sheet'!$B$21,'Info Sheet'!$B$21,(D205*F205)),0)</f>
        <v>188</v>
      </c>
      <c r="H205">
        <f t="shared" si="24"/>
        <v>4295.8</v>
      </c>
      <c r="I205">
        <f t="shared" si="25"/>
        <v>2855.8</v>
      </c>
      <c r="J205" s="44"/>
      <c r="K205" s="32"/>
      <c r="L205" s="32"/>
      <c r="M205" s="283"/>
      <c r="N205" s="32"/>
      <c r="O205" s="44">
        <v>153</v>
      </c>
      <c r="P205" s="32">
        <v>0.34330392093184103</v>
      </c>
      <c r="Q205">
        <f t="shared" si="26"/>
        <v>192</v>
      </c>
      <c r="R205" t="str">
        <f>LOOKUP(P205,'Info Sheet'!$L$2:$L$3,'Info Sheet'!$J$2:$J$3)</f>
        <v>Rainy, p</v>
      </c>
      <c r="S205">
        <f>IF(R205='Info Sheet'!$J$3,'Info Sheet'!$M$3,'Info Sheet'!$M$2)</f>
        <v>0.7</v>
      </c>
      <c r="T205">
        <f>ROUNDDOWN(IF((Q205*S205)&gt;'Info Sheet'!$B$21,'Info Sheet'!$B$21,(Q205*S205)),0)</f>
        <v>134</v>
      </c>
      <c r="U205">
        <f t="shared" si="27"/>
        <v>3061.9</v>
      </c>
      <c r="V205">
        <f t="shared" si="28"/>
        <v>1621.9</v>
      </c>
      <c r="AB205" s="44">
        <v>153</v>
      </c>
      <c r="AC205" s="61">
        <v>0.74269514000000003</v>
      </c>
      <c r="AD205">
        <f t="shared" si="29"/>
        <v>215</v>
      </c>
      <c r="AE205" t="str">
        <f>LOOKUP(AC205,'Info Sheet'!$L$2:$L$3,'Info Sheet'!$J$2:$J$3)</f>
        <v>Non-Rainy</v>
      </c>
      <c r="AF205">
        <f>IF(AE205='Info Sheet'!$J$3,'Info Sheet'!$M$3,'Info Sheet'!$M$2)</f>
        <v>1</v>
      </c>
      <c r="AG205">
        <f>ROUNDDOWN(IF((AD205*AF205)&gt;'Info Sheet'!$B$21,'Info Sheet'!$B$21,(AD205*AF205)),0)</f>
        <v>188</v>
      </c>
      <c r="AH205">
        <f t="shared" si="30"/>
        <v>4295.8</v>
      </c>
      <c r="AI205">
        <f t="shared" si="31"/>
        <v>2855.8</v>
      </c>
    </row>
    <row r="206" spans="2:35">
      <c r="B206" s="44">
        <v>154</v>
      </c>
      <c r="C206" s="32">
        <v>0.50811621035059729</v>
      </c>
      <c r="D206" s="32">
        <f t="shared" si="32"/>
        <v>215</v>
      </c>
      <c r="E206" t="str">
        <f>LOOKUP(C206,'Info Sheet'!$L$2:$L$3,'Info Sheet'!$J$2:$J$3)</f>
        <v>Non-Rainy</v>
      </c>
      <c r="F206">
        <f>IF(E206='Info Sheet'!$J$3,'Info Sheet'!$M$3,'Info Sheet'!$M$2)</f>
        <v>1</v>
      </c>
      <c r="G206">
        <f>ROUNDDOWN(IF((D206*F206)&gt;'Info Sheet'!$B$21,'Info Sheet'!$B$21,(D206*F206)),0)</f>
        <v>188</v>
      </c>
      <c r="H206">
        <f t="shared" si="24"/>
        <v>4295.8</v>
      </c>
      <c r="I206">
        <f t="shared" si="25"/>
        <v>2855.8</v>
      </c>
      <c r="J206" s="44"/>
      <c r="K206" s="32"/>
      <c r="L206" s="32"/>
      <c r="M206" s="283"/>
      <c r="N206" s="32"/>
      <c r="O206" s="44">
        <v>154</v>
      </c>
      <c r="P206" s="32">
        <v>0.61984198898642984</v>
      </c>
      <c r="Q206">
        <f t="shared" si="26"/>
        <v>205</v>
      </c>
      <c r="R206" t="str">
        <f>LOOKUP(P206,'Info Sheet'!$L$2:$L$3,'Info Sheet'!$J$2:$J$3)</f>
        <v>Non-Rainy</v>
      </c>
      <c r="S206">
        <f>IF(R206='Info Sheet'!$J$3,'Info Sheet'!$M$3,'Info Sheet'!$M$2)</f>
        <v>1</v>
      </c>
      <c r="T206">
        <f>ROUNDDOWN(IF((Q206*S206)&gt;'Info Sheet'!$B$21,'Info Sheet'!$B$21,(Q206*S206)),0)</f>
        <v>188</v>
      </c>
      <c r="U206">
        <f t="shared" si="27"/>
        <v>4295.8</v>
      </c>
      <c r="V206">
        <f t="shared" si="28"/>
        <v>2855.8</v>
      </c>
      <c r="AB206" s="44">
        <v>154</v>
      </c>
      <c r="AC206" s="61">
        <v>0.41016819999999998</v>
      </c>
      <c r="AD206">
        <f t="shared" si="29"/>
        <v>198</v>
      </c>
      <c r="AE206" t="str">
        <f>LOOKUP(AC206,'Info Sheet'!$L$2:$L$3,'Info Sheet'!$J$2:$J$3)</f>
        <v>Non-Rainy</v>
      </c>
      <c r="AF206">
        <f>IF(AE206='Info Sheet'!$J$3,'Info Sheet'!$M$3,'Info Sheet'!$M$2)</f>
        <v>1</v>
      </c>
      <c r="AG206">
        <f>ROUNDDOWN(IF((AD206*AF206)&gt;'Info Sheet'!$B$21,'Info Sheet'!$B$21,(AD206*AF206)),0)</f>
        <v>188</v>
      </c>
      <c r="AH206">
        <f t="shared" si="30"/>
        <v>4295.8</v>
      </c>
      <c r="AI206">
        <f t="shared" si="31"/>
        <v>2855.8</v>
      </c>
    </row>
    <row r="207" spans="2:35">
      <c r="B207" s="44">
        <v>155</v>
      </c>
      <c r="C207" s="32">
        <v>0.99634907462050171</v>
      </c>
      <c r="D207" s="32">
        <f t="shared" si="32"/>
        <v>267</v>
      </c>
      <c r="E207" t="str">
        <f>LOOKUP(C207,'Info Sheet'!$L$2:$L$3,'Info Sheet'!$J$2:$J$3)</f>
        <v>Non-Rainy</v>
      </c>
      <c r="F207">
        <f>IF(E207='Info Sheet'!$J$3,'Info Sheet'!$M$3,'Info Sheet'!$M$2)</f>
        <v>1</v>
      </c>
      <c r="G207">
        <f>ROUNDDOWN(IF((D207*F207)&gt;'Info Sheet'!$B$21,'Info Sheet'!$B$21,(D207*F207)),0)</f>
        <v>188</v>
      </c>
      <c r="H207">
        <f t="shared" si="24"/>
        <v>4295.8</v>
      </c>
      <c r="I207">
        <f t="shared" si="25"/>
        <v>2855.8</v>
      </c>
      <c r="J207" s="44"/>
      <c r="K207" s="32"/>
      <c r="L207" s="32"/>
      <c r="M207" s="283"/>
      <c r="N207" s="32"/>
      <c r="O207" s="44">
        <v>155</v>
      </c>
      <c r="P207" s="32">
        <v>0.10781763151227675</v>
      </c>
      <c r="Q207">
        <f t="shared" si="26"/>
        <v>176</v>
      </c>
      <c r="R207" t="str">
        <f>LOOKUP(P207,'Info Sheet'!$L$2:$L$3,'Info Sheet'!$J$2:$J$3)</f>
        <v>Rainy, p</v>
      </c>
      <c r="S207">
        <f>IF(R207='Info Sheet'!$J$3,'Info Sheet'!$M$3,'Info Sheet'!$M$2)</f>
        <v>0.7</v>
      </c>
      <c r="T207">
        <f>ROUNDDOWN(IF((Q207*S207)&gt;'Info Sheet'!$B$21,'Info Sheet'!$B$21,(Q207*S207)),0)</f>
        <v>123</v>
      </c>
      <c r="U207">
        <f t="shared" si="27"/>
        <v>2810.55</v>
      </c>
      <c r="V207">
        <f t="shared" si="28"/>
        <v>1370.5500000000002</v>
      </c>
      <c r="AB207" s="44">
        <v>155</v>
      </c>
      <c r="AC207" s="61">
        <v>0.40034103999999998</v>
      </c>
      <c r="AD207">
        <f t="shared" si="29"/>
        <v>198</v>
      </c>
      <c r="AE207" t="str">
        <f>LOOKUP(AC207,'Info Sheet'!$L$2:$L$3,'Info Sheet'!$J$2:$J$3)</f>
        <v>Non-Rainy</v>
      </c>
      <c r="AF207">
        <f>IF(AE207='Info Sheet'!$J$3,'Info Sheet'!$M$3,'Info Sheet'!$M$2)</f>
        <v>1</v>
      </c>
      <c r="AG207">
        <f>ROUNDDOWN(IF((AD207*AF207)&gt;'Info Sheet'!$B$21,'Info Sheet'!$B$21,(AD207*AF207)),0)</f>
        <v>188</v>
      </c>
      <c r="AH207">
        <f t="shared" si="30"/>
        <v>4295.8</v>
      </c>
      <c r="AI207">
        <f t="shared" si="31"/>
        <v>2855.8</v>
      </c>
    </row>
    <row r="208" spans="2:35">
      <c r="B208" s="44">
        <v>156</v>
      </c>
      <c r="C208" s="32">
        <v>0.15809650809250342</v>
      </c>
      <c r="D208" s="32">
        <f t="shared" si="32"/>
        <v>195</v>
      </c>
      <c r="E208" t="str">
        <f>LOOKUP(C208,'Info Sheet'!$L$2:$L$3,'Info Sheet'!$J$2:$J$3)</f>
        <v>Rainy, p</v>
      </c>
      <c r="F208">
        <f>IF(E208='Info Sheet'!$J$3,'Info Sheet'!$M$3,'Info Sheet'!$M$2)</f>
        <v>0.7</v>
      </c>
      <c r="G208">
        <f>ROUNDDOWN(IF((D208*F208)&gt;'Info Sheet'!$B$21,'Info Sheet'!$B$21,(D208*F208)),0)</f>
        <v>136</v>
      </c>
      <c r="H208">
        <f t="shared" si="24"/>
        <v>3107.6000000000004</v>
      </c>
      <c r="I208">
        <f t="shared" si="25"/>
        <v>1667.6000000000004</v>
      </c>
      <c r="J208" s="44"/>
      <c r="K208" s="32"/>
      <c r="L208" s="32"/>
      <c r="M208" s="283"/>
      <c r="N208" s="32"/>
      <c r="O208" s="44">
        <v>156</v>
      </c>
      <c r="P208" s="32">
        <v>0.24213789498779914</v>
      </c>
      <c r="Q208">
        <f t="shared" si="26"/>
        <v>186</v>
      </c>
      <c r="R208" t="str">
        <f>LOOKUP(P208,'Info Sheet'!$L$2:$L$3,'Info Sheet'!$J$2:$J$3)</f>
        <v>Rainy, p</v>
      </c>
      <c r="S208">
        <f>IF(R208='Info Sheet'!$J$3,'Info Sheet'!$M$3,'Info Sheet'!$M$2)</f>
        <v>0.7</v>
      </c>
      <c r="T208">
        <f>ROUNDDOWN(IF((Q208*S208)&gt;'Info Sheet'!$B$21,'Info Sheet'!$B$21,(Q208*S208)),0)</f>
        <v>130</v>
      </c>
      <c r="U208">
        <f t="shared" si="27"/>
        <v>2970.5</v>
      </c>
      <c r="V208">
        <f t="shared" si="28"/>
        <v>1530.5</v>
      </c>
      <c r="AB208" s="44">
        <v>156</v>
      </c>
      <c r="AC208" s="61">
        <v>0.19354193</v>
      </c>
      <c r="AD208">
        <f t="shared" si="29"/>
        <v>186</v>
      </c>
      <c r="AE208" t="str">
        <f>LOOKUP(AC208,'Info Sheet'!$L$2:$L$3,'Info Sheet'!$J$2:$J$3)</f>
        <v>Rainy, p</v>
      </c>
      <c r="AF208">
        <f>IF(AE208='Info Sheet'!$J$3,'Info Sheet'!$M$3,'Info Sheet'!$M$2)</f>
        <v>0.7</v>
      </c>
      <c r="AG208">
        <f>ROUNDDOWN(IF((AD208*AF208)&gt;'Info Sheet'!$B$21,'Info Sheet'!$B$21,(AD208*AF208)),0)</f>
        <v>130</v>
      </c>
      <c r="AH208">
        <f t="shared" si="30"/>
        <v>2970.5</v>
      </c>
      <c r="AI208">
        <f t="shared" si="31"/>
        <v>1530.5</v>
      </c>
    </row>
    <row r="209" spans="2:35">
      <c r="B209" s="44">
        <v>157</v>
      </c>
      <c r="C209" s="32">
        <v>0.14081065137682292</v>
      </c>
      <c r="D209" s="32">
        <f t="shared" si="32"/>
        <v>194</v>
      </c>
      <c r="E209" t="str">
        <f>LOOKUP(C209,'Info Sheet'!$L$2:$L$3,'Info Sheet'!$J$2:$J$3)</f>
        <v>Rainy, p</v>
      </c>
      <c r="F209">
        <f>IF(E209='Info Sheet'!$J$3,'Info Sheet'!$M$3,'Info Sheet'!$M$2)</f>
        <v>0.7</v>
      </c>
      <c r="G209">
        <f>ROUNDDOWN(IF((D209*F209)&gt;'Info Sheet'!$B$21,'Info Sheet'!$B$21,(D209*F209)),0)</f>
        <v>135</v>
      </c>
      <c r="H209">
        <f t="shared" si="24"/>
        <v>3084.75</v>
      </c>
      <c r="I209">
        <f t="shared" si="25"/>
        <v>1644.75</v>
      </c>
      <c r="J209" s="44"/>
      <c r="K209" s="32"/>
      <c r="L209" s="32"/>
      <c r="M209" s="283"/>
      <c r="N209" s="32"/>
      <c r="O209" s="44">
        <v>157</v>
      </c>
      <c r="P209" s="32">
        <v>0.3973376525258776</v>
      </c>
      <c r="Q209">
        <f t="shared" si="26"/>
        <v>195</v>
      </c>
      <c r="R209" t="str">
        <f>LOOKUP(P209,'Info Sheet'!$L$2:$L$3,'Info Sheet'!$J$2:$J$3)</f>
        <v>Rainy, p</v>
      </c>
      <c r="S209">
        <f>IF(R209='Info Sheet'!$J$3,'Info Sheet'!$M$3,'Info Sheet'!$M$2)</f>
        <v>0.7</v>
      </c>
      <c r="T209">
        <f>ROUNDDOWN(IF((Q209*S209)&gt;'Info Sheet'!$B$21,'Info Sheet'!$B$21,(Q209*S209)),0)</f>
        <v>136</v>
      </c>
      <c r="U209">
        <f t="shared" si="27"/>
        <v>3107.6000000000004</v>
      </c>
      <c r="V209">
        <f t="shared" si="28"/>
        <v>1667.6000000000004</v>
      </c>
      <c r="AB209" s="44">
        <v>157</v>
      </c>
      <c r="AC209" s="61">
        <v>3.25283E-3</v>
      </c>
      <c r="AD209">
        <f t="shared" si="29"/>
        <v>151</v>
      </c>
      <c r="AE209" t="str">
        <f>LOOKUP(AC209,'Info Sheet'!$L$2:$L$3,'Info Sheet'!$J$2:$J$3)</f>
        <v>Rainy, p</v>
      </c>
      <c r="AF209">
        <f>IF(AE209='Info Sheet'!$J$3,'Info Sheet'!$M$3,'Info Sheet'!$M$2)</f>
        <v>0.7</v>
      </c>
      <c r="AG209">
        <f>ROUNDDOWN(IF((AD209*AF209)&gt;'Info Sheet'!$B$21,'Info Sheet'!$B$21,(AD209*AF209)),0)</f>
        <v>105</v>
      </c>
      <c r="AH209">
        <f t="shared" si="30"/>
        <v>2399.25</v>
      </c>
      <c r="AI209">
        <f t="shared" si="31"/>
        <v>959.25</v>
      </c>
    </row>
    <row r="210" spans="2:35">
      <c r="B210" s="44">
        <v>158</v>
      </c>
      <c r="C210" s="32">
        <v>0.3003090718355147</v>
      </c>
      <c r="D210" s="32">
        <f t="shared" si="32"/>
        <v>204</v>
      </c>
      <c r="E210" t="str">
        <f>LOOKUP(C210,'Info Sheet'!$L$2:$L$3,'Info Sheet'!$J$2:$J$3)</f>
        <v>Rainy, p</v>
      </c>
      <c r="F210">
        <f>IF(E210='Info Sheet'!$J$3,'Info Sheet'!$M$3,'Info Sheet'!$M$2)</f>
        <v>0.7</v>
      </c>
      <c r="G210">
        <f>ROUNDDOWN(IF((D210*F210)&gt;'Info Sheet'!$B$21,'Info Sheet'!$B$21,(D210*F210)),0)</f>
        <v>142</v>
      </c>
      <c r="H210">
        <f t="shared" si="24"/>
        <v>3244.7000000000003</v>
      </c>
      <c r="I210">
        <f t="shared" si="25"/>
        <v>1804.7000000000003</v>
      </c>
      <c r="J210" s="44"/>
      <c r="K210" s="32"/>
      <c r="L210" s="32"/>
      <c r="M210" s="283"/>
      <c r="N210" s="32"/>
      <c r="O210" s="44">
        <v>158</v>
      </c>
      <c r="P210" s="32">
        <v>0.78782129352932562</v>
      </c>
      <c r="Q210">
        <f t="shared" si="26"/>
        <v>215</v>
      </c>
      <c r="R210" t="str">
        <f>LOOKUP(P210,'Info Sheet'!$L$2:$L$3,'Info Sheet'!$J$2:$J$3)</f>
        <v>Non-Rainy</v>
      </c>
      <c r="S210">
        <f>IF(R210='Info Sheet'!$J$3,'Info Sheet'!$M$3,'Info Sheet'!$M$2)</f>
        <v>1</v>
      </c>
      <c r="T210">
        <f>ROUNDDOWN(IF((Q210*S210)&gt;'Info Sheet'!$B$21,'Info Sheet'!$B$21,(Q210*S210)),0)</f>
        <v>188</v>
      </c>
      <c r="U210">
        <f t="shared" si="27"/>
        <v>4295.8</v>
      </c>
      <c r="V210">
        <f t="shared" si="28"/>
        <v>2855.8</v>
      </c>
      <c r="AB210" s="44">
        <v>158</v>
      </c>
      <c r="AC210" s="61">
        <v>0.78729457999999997</v>
      </c>
      <c r="AD210">
        <f t="shared" si="29"/>
        <v>218</v>
      </c>
      <c r="AE210" t="str">
        <f>LOOKUP(AC210,'Info Sheet'!$L$2:$L$3,'Info Sheet'!$J$2:$J$3)</f>
        <v>Non-Rainy</v>
      </c>
      <c r="AF210">
        <f>IF(AE210='Info Sheet'!$J$3,'Info Sheet'!$M$3,'Info Sheet'!$M$2)</f>
        <v>1</v>
      </c>
      <c r="AG210">
        <f>ROUNDDOWN(IF((AD210*AF210)&gt;'Info Sheet'!$B$21,'Info Sheet'!$B$21,(AD210*AF210)),0)</f>
        <v>188</v>
      </c>
      <c r="AH210">
        <f t="shared" si="30"/>
        <v>4295.8</v>
      </c>
      <c r="AI210">
        <f t="shared" si="31"/>
        <v>2855.8</v>
      </c>
    </row>
    <row r="211" spans="2:35">
      <c r="B211" s="44">
        <v>159</v>
      </c>
      <c r="C211" s="32">
        <v>0.46357017415429735</v>
      </c>
      <c r="D211" s="32">
        <f t="shared" si="32"/>
        <v>213</v>
      </c>
      <c r="E211" t="str">
        <f>LOOKUP(C211,'Info Sheet'!$L$2:$L$3,'Info Sheet'!$J$2:$J$3)</f>
        <v>Non-Rainy</v>
      </c>
      <c r="F211">
        <f>IF(E211='Info Sheet'!$J$3,'Info Sheet'!$M$3,'Info Sheet'!$M$2)</f>
        <v>1</v>
      </c>
      <c r="G211">
        <f>ROUNDDOWN(IF((D211*F211)&gt;'Info Sheet'!$B$21,'Info Sheet'!$B$21,(D211*F211)),0)</f>
        <v>188</v>
      </c>
      <c r="H211">
        <f t="shared" si="24"/>
        <v>4295.8</v>
      </c>
      <c r="I211">
        <f t="shared" si="25"/>
        <v>2855.8</v>
      </c>
      <c r="J211" s="44"/>
      <c r="K211" s="32"/>
      <c r="L211" s="32"/>
      <c r="M211" s="283"/>
      <c r="N211" s="32"/>
      <c r="O211" s="44">
        <v>159</v>
      </c>
      <c r="P211" s="32">
        <v>0.3523177470431369</v>
      </c>
      <c r="Q211">
        <f t="shared" si="26"/>
        <v>192</v>
      </c>
      <c r="R211" t="str">
        <f>LOOKUP(P211,'Info Sheet'!$L$2:$L$3,'Info Sheet'!$J$2:$J$3)</f>
        <v>Rainy, p</v>
      </c>
      <c r="S211">
        <f>IF(R211='Info Sheet'!$J$3,'Info Sheet'!$M$3,'Info Sheet'!$M$2)</f>
        <v>0.7</v>
      </c>
      <c r="T211">
        <f>ROUNDDOWN(IF((Q211*S211)&gt;'Info Sheet'!$B$21,'Info Sheet'!$B$21,(Q211*S211)),0)</f>
        <v>134</v>
      </c>
      <c r="U211">
        <f t="shared" si="27"/>
        <v>3061.9</v>
      </c>
      <c r="V211">
        <f t="shared" si="28"/>
        <v>1621.9</v>
      </c>
      <c r="AB211" s="44">
        <v>159</v>
      </c>
      <c r="AC211" s="61">
        <v>0.96565526000000002</v>
      </c>
      <c r="AD211">
        <f t="shared" si="29"/>
        <v>237</v>
      </c>
      <c r="AE211" t="str">
        <f>LOOKUP(AC211,'Info Sheet'!$L$2:$L$3,'Info Sheet'!$J$2:$J$3)</f>
        <v>Non-Rainy</v>
      </c>
      <c r="AF211">
        <f>IF(AE211='Info Sheet'!$J$3,'Info Sheet'!$M$3,'Info Sheet'!$M$2)</f>
        <v>1</v>
      </c>
      <c r="AG211">
        <f>ROUNDDOWN(IF((AD211*AF211)&gt;'Info Sheet'!$B$21,'Info Sheet'!$B$21,(AD211*AF211)),0)</f>
        <v>188</v>
      </c>
      <c r="AH211">
        <f t="shared" si="30"/>
        <v>4295.8</v>
      </c>
      <c r="AI211">
        <f t="shared" si="31"/>
        <v>2855.8</v>
      </c>
    </row>
    <row r="212" spans="2:35">
      <c r="B212" s="44">
        <v>160</v>
      </c>
      <c r="C212" s="32">
        <v>0.63518008866603592</v>
      </c>
      <c r="D212" s="32">
        <f t="shared" si="32"/>
        <v>221</v>
      </c>
      <c r="E212" t="str">
        <f>LOOKUP(C212,'Info Sheet'!$L$2:$L$3,'Info Sheet'!$J$2:$J$3)</f>
        <v>Non-Rainy</v>
      </c>
      <c r="F212">
        <f>IF(E212='Info Sheet'!$J$3,'Info Sheet'!$M$3,'Info Sheet'!$M$2)</f>
        <v>1</v>
      </c>
      <c r="G212">
        <f>ROUNDDOWN(IF((D212*F212)&gt;'Info Sheet'!$B$21,'Info Sheet'!$B$21,(D212*F212)),0)</f>
        <v>188</v>
      </c>
      <c r="H212">
        <f t="shared" si="24"/>
        <v>4295.8</v>
      </c>
      <c r="I212">
        <f t="shared" si="25"/>
        <v>2855.8</v>
      </c>
      <c r="J212" s="44"/>
      <c r="K212" s="32"/>
      <c r="L212" s="32"/>
      <c r="M212" s="283"/>
      <c r="N212" s="32"/>
      <c r="O212" s="44">
        <v>160</v>
      </c>
      <c r="P212" s="32">
        <v>0.97473655703333262</v>
      </c>
      <c r="Q212">
        <f t="shared" si="26"/>
        <v>236</v>
      </c>
      <c r="R212" t="str">
        <f>LOOKUP(P212,'Info Sheet'!$L$2:$L$3,'Info Sheet'!$J$2:$J$3)</f>
        <v>Non-Rainy</v>
      </c>
      <c r="S212">
        <f>IF(R212='Info Sheet'!$J$3,'Info Sheet'!$M$3,'Info Sheet'!$M$2)</f>
        <v>1</v>
      </c>
      <c r="T212">
        <f>ROUNDDOWN(IF((Q212*S212)&gt;'Info Sheet'!$B$21,'Info Sheet'!$B$21,(Q212*S212)),0)</f>
        <v>188</v>
      </c>
      <c r="U212">
        <f t="shared" si="27"/>
        <v>4295.8</v>
      </c>
      <c r="V212">
        <f t="shared" si="28"/>
        <v>2855.8</v>
      </c>
      <c r="AB212" s="44">
        <v>160</v>
      </c>
      <c r="AC212" s="61">
        <v>0.36142921</v>
      </c>
      <c r="AD212">
        <f t="shared" si="29"/>
        <v>196</v>
      </c>
      <c r="AE212" t="str">
        <f>LOOKUP(AC212,'Info Sheet'!$L$2:$L$3,'Info Sheet'!$J$2:$J$3)</f>
        <v>Rainy, p</v>
      </c>
      <c r="AF212">
        <f>IF(AE212='Info Sheet'!$J$3,'Info Sheet'!$M$3,'Info Sheet'!$M$2)</f>
        <v>0.7</v>
      </c>
      <c r="AG212">
        <f>ROUNDDOWN(IF((AD212*AF212)&gt;'Info Sheet'!$B$21,'Info Sheet'!$B$21,(AD212*AF212)),0)</f>
        <v>137</v>
      </c>
      <c r="AH212">
        <f t="shared" si="30"/>
        <v>3130.4500000000003</v>
      </c>
      <c r="AI212">
        <f t="shared" si="31"/>
        <v>1690.4500000000003</v>
      </c>
    </row>
    <row r="213" spans="2:35">
      <c r="B213" s="44">
        <v>161</v>
      </c>
      <c r="C213" s="32">
        <v>0.81272065201380961</v>
      </c>
      <c r="D213" s="32">
        <f t="shared" si="32"/>
        <v>232</v>
      </c>
      <c r="E213" t="str">
        <f>LOOKUP(C213,'Info Sheet'!$L$2:$L$3,'Info Sheet'!$J$2:$J$3)</f>
        <v>Non-Rainy</v>
      </c>
      <c r="F213">
        <f>IF(E213='Info Sheet'!$J$3,'Info Sheet'!$M$3,'Info Sheet'!$M$2)</f>
        <v>1</v>
      </c>
      <c r="G213">
        <f>ROUNDDOWN(IF((D213*F213)&gt;'Info Sheet'!$B$21,'Info Sheet'!$B$21,(D213*F213)),0)</f>
        <v>188</v>
      </c>
      <c r="H213">
        <f t="shared" si="24"/>
        <v>4295.8</v>
      </c>
      <c r="I213">
        <f t="shared" si="25"/>
        <v>2855.8</v>
      </c>
      <c r="J213" s="44"/>
      <c r="K213" s="32"/>
      <c r="L213" s="32"/>
      <c r="M213" s="283"/>
      <c r="N213" s="32"/>
      <c r="O213" s="44">
        <v>161</v>
      </c>
      <c r="P213" s="32">
        <v>0.46301755813357137</v>
      </c>
      <c r="Q213">
        <f t="shared" si="26"/>
        <v>198</v>
      </c>
      <c r="R213" t="str">
        <f>LOOKUP(P213,'Info Sheet'!$L$2:$L$3,'Info Sheet'!$J$2:$J$3)</f>
        <v>Non-Rainy</v>
      </c>
      <c r="S213">
        <f>IF(R213='Info Sheet'!$J$3,'Info Sheet'!$M$3,'Info Sheet'!$M$2)</f>
        <v>1</v>
      </c>
      <c r="T213">
        <f>ROUNDDOWN(IF((Q213*S213)&gt;'Info Sheet'!$B$21,'Info Sheet'!$B$21,(Q213*S213)),0)</f>
        <v>188</v>
      </c>
      <c r="U213">
        <f t="shared" si="27"/>
        <v>4295.8</v>
      </c>
      <c r="V213">
        <f t="shared" si="28"/>
        <v>2855.8</v>
      </c>
      <c r="AB213" s="44">
        <v>161</v>
      </c>
      <c r="AC213" s="61">
        <v>0.22380235000000001</v>
      </c>
      <c r="AD213">
        <f t="shared" si="29"/>
        <v>188</v>
      </c>
      <c r="AE213" t="str">
        <f>LOOKUP(AC213,'Info Sheet'!$L$2:$L$3,'Info Sheet'!$J$2:$J$3)</f>
        <v>Rainy, p</v>
      </c>
      <c r="AF213">
        <f>IF(AE213='Info Sheet'!$J$3,'Info Sheet'!$M$3,'Info Sheet'!$M$2)</f>
        <v>0.7</v>
      </c>
      <c r="AG213">
        <f>ROUNDDOWN(IF((AD213*AF213)&gt;'Info Sheet'!$B$21,'Info Sheet'!$B$21,(AD213*AF213)),0)</f>
        <v>131</v>
      </c>
      <c r="AH213">
        <f t="shared" si="30"/>
        <v>2993.3500000000004</v>
      </c>
      <c r="AI213">
        <f t="shared" si="31"/>
        <v>1553.3500000000004</v>
      </c>
    </row>
    <row r="214" spans="2:35">
      <c r="B214" s="44">
        <v>162</v>
      </c>
      <c r="C214" s="32">
        <v>4.9996450376593393E-2</v>
      </c>
      <c r="D214" s="32">
        <f t="shared" si="32"/>
        <v>183</v>
      </c>
      <c r="E214" t="str">
        <f>LOOKUP(C214,'Info Sheet'!$L$2:$L$3,'Info Sheet'!$J$2:$J$3)</f>
        <v>Rainy, p</v>
      </c>
      <c r="F214">
        <f>IF(E214='Info Sheet'!$J$3,'Info Sheet'!$M$3,'Info Sheet'!$M$2)</f>
        <v>0.7</v>
      </c>
      <c r="G214">
        <f>ROUNDDOWN(IF((D214*F214)&gt;'Info Sheet'!$B$21,'Info Sheet'!$B$21,(D214*F214)),0)</f>
        <v>128</v>
      </c>
      <c r="H214">
        <f t="shared" si="24"/>
        <v>2924.8</v>
      </c>
      <c r="I214">
        <f t="shared" si="25"/>
        <v>1484.8000000000002</v>
      </c>
      <c r="J214" s="44"/>
      <c r="K214" s="32"/>
      <c r="L214" s="32"/>
      <c r="M214" s="283"/>
      <c r="N214" s="32"/>
      <c r="O214" s="44">
        <v>162</v>
      </c>
      <c r="P214" s="32">
        <v>0.6523157428782641</v>
      </c>
      <c r="Q214">
        <f t="shared" si="26"/>
        <v>207</v>
      </c>
      <c r="R214" t="str">
        <f>LOOKUP(P214,'Info Sheet'!$L$2:$L$3,'Info Sheet'!$J$2:$J$3)</f>
        <v>Non-Rainy</v>
      </c>
      <c r="S214">
        <f>IF(R214='Info Sheet'!$J$3,'Info Sheet'!$M$3,'Info Sheet'!$M$2)</f>
        <v>1</v>
      </c>
      <c r="T214">
        <f>ROUNDDOWN(IF((Q214*S214)&gt;'Info Sheet'!$B$21,'Info Sheet'!$B$21,(Q214*S214)),0)</f>
        <v>188</v>
      </c>
      <c r="U214">
        <f t="shared" si="27"/>
        <v>4295.8</v>
      </c>
      <c r="V214">
        <f t="shared" si="28"/>
        <v>2855.8</v>
      </c>
      <c r="AB214" s="44">
        <v>162</v>
      </c>
      <c r="AC214" s="61">
        <v>9.0032269999999998E-2</v>
      </c>
      <c r="AD214">
        <f t="shared" si="29"/>
        <v>177</v>
      </c>
      <c r="AE214" t="str">
        <f>LOOKUP(AC214,'Info Sheet'!$L$2:$L$3,'Info Sheet'!$J$2:$J$3)</f>
        <v>Rainy, p</v>
      </c>
      <c r="AF214">
        <f>IF(AE214='Info Sheet'!$J$3,'Info Sheet'!$M$3,'Info Sheet'!$M$2)</f>
        <v>0.7</v>
      </c>
      <c r="AG214">
        <f>ROUNDDOWN(IF((AD214*AF214)&gt;'Info Sheet'!$B$21,'Info Sheet'!$B$21,(AD214*AF214)),0)</f>
        <v>123</v>
      </c>
      <c r="AH214">
        <f t="shared" si="30"/>
        <v>2810.55</v>
      </c>
      <c r="AI214">
        <f t="shared" si="31"/>
        <v>1370.5500000000002</v>
      </c>
    </row>
    <row r="215" spans="2:35">
      <c r="B215" s="44">
        <v>163</v>
      </c>
      <c r="C215" s="32">
        <v>0.66133422902303729</v>
      </c>
      <c r="D215" s="32">
        <f t="shared" si="32"/>
        <v>223</v>
      </c>
      <c r="E215" t="str">
        <f>LOOKUP(C215,'Info Sheet'!$L$2:$L$3,'Info Sheet'!$J$2:$J$3)</f>
        <v>Non-Rainy</v>
      </c>
      <c r="F215">
        <f>IF(E215='Info Sheet'!$J$3,'Info Sheet'!$M$3,'Info Sheet'!$M$2)</f>
        <v>1</v>
      </c>
      <c r="G215">
        <f>ROUNDDOWN(IF((D215*F215)&gt;'Info Sheet'!$B$21,'Info Sheet'!$B$21,(D215*F215)),0)</f>
        <v>188</v>
      </c>
      <c r="H215">
        <f t="shared" si="24"/>
        <v>4295.8</v>
      </c>
      <c r="I215">
        <f t="shared" si="25"/>
        <v>2855.8</v>
      </c>
      <c r="J215" s="44"/>
      <c r="K215" s="32"/>
      <c r="L215" s="32"/>
      <c r="M215" s="283"/>
      <c r="N215" s="32"/>
      <c r="O215" s="44">
        <v>163</v>
      </c>
      <c r="P215" s="32">
        <v>0.98915944560655433</v>
      </c>
      <c r="Q215">
        <f t="shared" si="26"/>
        <v>243</v>
      </c>
      <c r="R215" t="str">
        <f>LOOKUP(P215,'Info Sheet'!$L$2:$L$3,'Info Sheet'!$J$2:$J$3)</f>
        <v>Non-Rainy</v>
      </c>
      <c r="S215">
        <f>IF(R215='Info Sheet'!$J$3,'Info Sheet'!$M$3,'Info Sheet'!$M$2)</f>
        <v>1</v>
      </c>
      <c r="T215">
        <f>ROUNDDOWN(IF((Q215*S215)&gt;'Info Sheet'!$B$21,'Info Sheet'!$B$21,(Q215*S215)),0)</f>
        <v>188</v>
      </c>
      <c r="U215">
        <f t="shared" si="27"/>
        <v>4295.8</v>
      </c>
      <c r="V215">
        <f t="shared" si="28"/>
        <v>2855.8</v>
      </c>
      <c r="AB215" s="44">
        <v>163</v>
      </c>
      <c r="AC215" s="61">
        <v>0.77627422999999995</v>
      </c>
      <c r="AD215">
        <f t="shared" si="29"/>
        <v>217</v>
      </c>
      <c r="AE215" t="str">
        <f>LOOKUP(AC215,'Info Sheet'!$L$2:$L$3,'Info Sheet'!$J$2:$J$3)</f>
        <v>Non-Rainy</v>
      </c>
      <c r="AF215">
        <f>IF(AE215='Info Sheet'!$J$3,'Info Sheet'!$M$3,'Info Sheet'!$M$2)</f>
        <v>1</v>
      </c>
      <c r="AG215">
        <f>ROUNDDOWN(IF((AD215*AF215)&gt;'Info Sheet'!$B$21,'Info Sheet'!$B$21,(AD215*AF215)),0)</f>
        <v>188</v>
      </c>
      <c r="AH215">
        <f t="shared" si="30"/>
        <v>4295.8</v>
      </c>
      <c r="AI215">
        <f t="shared" si="31"/>
        <v>2855.8</v>
      </c>
    </row>
    <row r="216" spans="2:35">
      <c r="B216" s="44">
        <v>164</v>
      </c>
      <c r="C216" s="32">
        <v>0.97838782866500384</v>
      </c>
      <c r="D216" s="32">
        <f t="shared" si="32"/>
        <v>254</v>
      </c>
      <c r="E216" t="str">
        <f>LOOKUP(C216,'Info Sheet'!$L$2:$L$3,'Info Sheet'!$J$2:$J$3)</f>
        <v>Non-Rainy</v>
      </c>
      <c r="F216">
        <f>IF(E216='Info Sheet'!$J$3,'Info Sheet'!$M$3,'Info Sheet'!$M$2)</f>
        <v>1</v>
      </c>
      <c r="G216">
        <f>ROUNDDOWN(IF((D216*F216)&gt;'Info Sheet'!$B$21,'Info Sheet'!$B$21,(D216*F216)),0)</f>
        <v>188</v>
      </c>
      <c r="H216">
        <f t="shared" si="24"/>
        <v>4295.8</v>
      </c>
      <c r="I216">
        <f t="shared" si="25"/>
        <v>2855.8</v>
      </c>
      <c r="J216" s="44"/>
      <c r="K216" s="32"/>
      <c r="L216" s="32"/>
      <c r="M216" s="283"/>
      <c r="N216" s="32"/>
      <c r="O216" s="44">
        <v>164</v>
      </c>
      <c r="P216" s="32">
        <v>0.12684774060232384</v>
      </c>
      <c r="Q216">
        <f t="shared" si="26"/>
        <v>178</v>
      </c>
      <c r="R216" t="str">
        <f>LOOKUP(P216,'Info Sheet'!$L$2:$L$3,'Info Sheet'!$J$2:$J$3)</f>
        <v>Rainy, p</v>
      </c>
      <c r="S216">
        <f>IF(R216='Info Sheet'!$J$3,'Info Sheet'!$M$3,'Info Sheet'!$M$2)</f>
        <v>0.7</v>
      </c>
      <c r="T216">
        <f>ROUNDDOWN(IF((Q216*S216)&gt;'Info Sheet'!$B$21,'Info Sheet'!$B$21,(Q216*S216)),0)</f>
        <v>124</v>
      </c>
      <c r="U216">
        <f t="shared" si="27"/>
        <v>2833.4</v>
      </c>
      <c r="V216">
        <f t="shared" si="28"/>
        <v>1393.4</v>
      </c>
      <c r="AB216" s="44">
        <v>164</v>
      </c>
      <c r="AC216" s="61">
        <v>8.5567950000000004E-2</v>
      </c>
      <c r="AD216">
        <f t="shared" si="29"/>
        <v>177</v>
      </c>
      <c r="AE216" t="str">
        <f>LOOKUP(AC216,'Info Sheet'!$L$2:$L$3,'Info Sheet'!$J$2:$J$3)</f>
        <v>Rainy, p</v>
      </c>
      <c r="AF216">
        <f>IF(AE216='Info Sheet'!$J$3,'Info Sheet'!$M$3,'Info Sheet'!$M$2)</f>
        <v>0.7</v>
      </c>
      <c r="AG216">
        <f>ROUNDDOWN(IF((AD216*AF216)&gt;'Info Sheet'!$B$21,'Info Sheet'!$B$21,(AD216*AF216)),0)</f>
        <v>123</v>
      </c>
      <c r="AH216">
        <f t="shared" si="30"/>
        <v>2810.55</v>
      </c>
      <c r="AI216">
        <f t="shared" si="31"/>
        <v>1370.5500000000002</v>
      </c>
    </row>
    <row r="217" spans="2:35">
      <c r="B217" s="44">
        <v>165</v>
      </c>
      <c r="C217" s="32">
        <v>7.6274975234165154E-3</v>
      </c>
      <c r="D217" s="32">
        <f t="shared" si="32"/>
        <v>167</v>
      </c>
      <c r="E217" t="str">
        <f>LOOKUP(C217,'Info Sheet'!$L$2:$L$3,'Info Sheet'!$J$2:$J$3)</f>
        <v>Rainy, p</v>
      </c>
      <c r="F217">
        <f>IF(E217='Info Sheet'!$J$3,'Info Sheet'!$M$3,'Info Sheet'!$M$2)</f>
        <v>0.7</v>
      </c>
      <c r="G217">
        <f>ROUNDDOWN(IF((D217*F217)&gt;'Info Sheet'!$B$21,'Info Sheet'!$B$21,(D217*F217)),0)</f>
        <v>116</v>
      </c>
      <c r="H217">
        <f t="shared" si="24"/>
        <v>2650.6000000000004</v>
      </c>
      <c r="I217">
        <f t="shared" si="25"/>
        <v>1210.6000000000004</v>
      </c>
      <c r="J217" s="44"/>
      <c r="K217" s="32"/>
      <c r="L217" s="32"/>
      <c r="M217" s="283"/>
      <c r="N217" s="32"/>
      <c r="O217" s="44">
        <v>165</v>
      </c>
      <c r="P217" s="32">
        <v>0.56508916311821</v>
      </c>
      <c r="Q217">
        <f t="shared" si="26"/>
        <v>203</v>
      </c>
      <c r="R217" t="str">
        <f>LOOKUP(P217,'Info Sheet'!$L$2:$L$3,'Info Sheet'!$J$2:$J$3)</f>
        <v>Non-Rainy</v>
      </c>
      <c r="S217">
        <f>IF(R217='Info Sheet'!$J$3,'Info Sheet'!$M$3,'Info Sheet'!$M$2)</f>
        <v>1</v>
      </c>
      <c r="T217">
        <f>ROUNDDOWN(IF((Q217*S217)&gt;'Info Sheet'!$B$21,'Info Sheet'!$B$21,(Q217*S217)),0)</f>
        <v>188</v>
      </c>
      <c r="U217">
        <f t="shared" si="27"/>
        <v>4295.8</v>
      </c>
      <c r="V217">
        <f t="shared" si="28"/>
        <v>2855.8</v>
      </c>
      <c r="AB217" s="44">
        <v>165</v>
      </c>
      <c r="AC217" s="61">
        <v>0.51443832</v>
      </c>
      <c r="AD217">
        <f t="shared" si="29"/>
        <v>203</v>
      </c>
      <c r="AE217" t="str">
        <f>LOOKUP(AC217,'Info Sheet'!$L$2:$L$3,'Info Sheet'!$J$2:$J$3)</f>
        <v>Non-Rainy</v>
      </c>
      <c r="AF217">
        <f>IF(AE217='Info Sheet'!$J$3,'Info Sheet'!$M$3,'Info Sheet'!$M$2)</f>
        <v>1</v>
      </c>
      <c r="AG217">
        <f>ROUNDDOWN(IF((AD217*AF217)&gt;'Info Sheet'!$B$21,'Info Sheet'!$B$21,(AD217*AF217)),0)</f>
        <v>188</v>
      </c>
      <c r="AH217">
        <f t="shared" si="30"/>
        <v>4295.8</v>
      </c>
      <c r="AI217">
        <f t="shared" si="31"/>
        <v>2855.8</v>
      </c>
    </row>
    <row r="218" spans="2:35">
      <c r="B218" s="44">
        <v>166</v>
      </c>
      <c r="C218" s="32">
        <v>0.50568645498878528</v>
      </c>
      <c r="D218" s="32">
        <f t="shared" si="32"/>
        <v>215</v>
      </c>
      <c r="E218" t="str">
        <f>LOOKUP(C218,'Info Sheet'!$L$2:$L$3,'Info Sheet'!$J$2:$J$3)</f>
        <v>Non-Rainy</v>
      </c>
      <c r="F218">
        <f>IF(E218='Info Sheet'!$J$3,'Info Sheet'!$M$3,'Info Sheet'!$M$2)</f>
        <v>1</v>
      </c>
      <c r="G218">
        <f>ROUNDDOWN(IF((D218*F218)&gt;'Info Sheet'!$B$21,'Info Sheet'!$B$21,(D218*F218)),0)</f>
        <v>188</v>
      </c>
      <c r="H218">
        <f t="shared" si="24"/>
        <v>4295.8</v>
      </c>
      <c r="I218">
        <f t="shared" si="25"/>
        <v>2855.8</v>
      </c>
      <c r="J218" s="44"/>
      <c r="K218" s="32"/>
      <c r="L218" s="32"/>
      <c r="M218" s="283"/>
      <c r="N218" s="32"/>
      <c r="O218" s="44">
        <v>166</v>
      </c>
      <c r="P218" s="32">
        <v>0.94609398148012269</v>
      </c>
      <c r="Q218">
        <f t="shared" si="26"/>
        <v>230</v>
      </c>
      <c r="R218" t="str">
        <f>LOOKUP(P218,'Info Sheet'!$L$2:$L$3,'Info Sheet'!$J$2:$J$3)</f>
        <v>Non-Rainy</v>
      </c>
      <c r="S218">
        <f>IF(R218='Info Sheet'!$J$3,'Info Sheet'!$M$3,'Info Sheet'!$M$2)</f>
        <v>1</v>
      </c>
      <c r="T218">
        <f>ROUNDDOWN(IF((Q218*S218)&gt;'Info Sheet'!$B$21,'Info Sheet'!$B$21,(Q218*S218)),0)</f>
        <v>188</v>
      </c>
      <c r="U218">
        <f t="shared" si="27"/>
        <v>4295.8</v>
      </c>
      <c r="V218">
        <f t="shared" si="28"/>
        <v>2855.8</v>
      </c>
      <c r="AB218" s="44">
        <v>166</v>
      </c>
      <c r="AC218" s="61">
        <v>0.91278060999999999</v>
      </c>
      <c r="AD218">
        <f t="shared" si="29"/>
        <v>228</v>
      </c>
      <c r="AE218" t="str">
        <f>LOOKUP(AC218,'Info Sheet'!$L$2:$L$3,'Info Sheet'!$J$2:$J$3)</f>
        <v>Non-Rainy</v>
      </c>
      <c r="AF218">
        <f>IF(AE218='Info Sheet'!$J$3,'Info Sheet'!$M$3,'Info Sheet'!$M$2)</f>
        <v>1</v>
      </c>
      <c r="AG218">
        <f>ROUNDDOWN(IF((AD218*AF218)&gt;'Info Sheet'!$B$21,'Info Sheet'!$B$21,(AD218*AF218)),0)</f>
        <v>188</v>
      </c>
      <c r="AH218">
        <f t="shared" si="30"/>
        <v>4295.8</v>
      </c>
      <c r="AI218">
        <f t="shared" si="31"/>
        <v>2855.8</v>
      </c>
    </row>
    <row r="219" spans="2:35">
      <c r="B219" s="44">
        <v>167</v>
      </c>
      <c r="C219" s="32">
        <v>0.74129408238521455</v>
      </c>
      <c r="D219" s="32">
        <f t="shared" si="32"/>
        <v>227</v>
      </c>
      <c r="E219" t="str">
        <f>LOOKUP(C219,'Info Sheet'!$L$2:$L$3,'Info Sheet'!$J$2:$J$3)</f>
        <v>Non-Rainy</v>
      </c>
      <c r="F219">
        <f>IF(E219='Info Sheet'!$J$3,'Info Sheet'!$M$3,'Info Sheet'!$M$2)</f>
        <v>1</v>
      </c>
      <c r="G219">
        <f>ROUNDDOWN(IF((D219*F219)&gt;'Info Sheet'!$B$21,'Info Sheet'!$B$21,(D219*F219)),0)</f>
        <v>188</v>
      </c>
      <c r="H219">
        <f t="shared" si="24"/>
        <v>4295.8</v>
      </c>
      <c r="I219">
        <f t="shared" si="25"/>
        <v>2855.8</v>
      </c>
      <c r="J219" s="44"/>
      <c r="K219" s="32"/>
      <c r="L219" s="32"/>
      <c r="M219" s="283"/>
      <c r="N219" s="32"/>
      <c r="O219" s="44">
        <v>167</v>
      </c>
      <c r="P219" s="32">
        <v>0.5740740822687922</v>
      </c>
      <c r="Q219">
        <f t="shared" si="26"/>
        <v>203</v>
      </c>
      <c r="R219" t="str">
        <f>LOOKUP(P219,'Info Sheet'!$L$2:$L$3,'Info Sheet'!$J$2:$J$3)</f>
        <v>Non-Rainy</v>
      </c>
      <c r="S219">
        <f>IF(R219='Info Sheet'!$J$3,'Info Sheet'!$M$3,'Info Sheet'!$M$2)</f>
        <v>1</v>
      </c>
      <c r="T219">
        <f>ROUNDDOWN(IF((Q219*S219)&gt;'Info Sheet'!$B$21,'Info Sheet'!$B$21,(Q219*S219)),0)</f>
        <v>188</v>
      </c>
      <c r="U219">
        <f t="shared" si="27"/>
        <v>4295.8</v>
      </c>
      <c r="V219">
        <f t="shared" si="28"/>
        <v>2855.8</v>
      </c>
      <c r="AB219" s="44">
        <v>167</v>
      </c>
      <c r="AC219" s="61">
        <v>0.28227299</v>
      </c>
      <c r="AD219">
        <f t="shared" si="29"/>
        <v>192</v>
      </c>
      <c r="AE219" t="str">
        <f>LOOKUP(AC219,'Info Sheet'!$L$2:$L$3,'Info Sheet'!$J$2:$J$3)</f>
        <v>Rainy, p</v>
      </c>
      <c r="AF219">
        <f>IF(AE219='Info Sheet'!$J$3,'Info Sheet'!$M$3,'Info Sheet'!$M$2)</f>
        <v>0.7</v>
      </c>
      <c r="AG219">
        <f>ROUNDDOWN(IF((AD219*AF219)&gt;'Info Sheet'!$B$21,'Info Sheet'!$B$21,(AD219*AF219)),0)</f>
        <v>134</v>
      </c>
      <c r="AH219">
        <f t="shared" si="30"/>
        <v>3061.9</v>
      </c>
      <c r="AI219">
        <f t="shared" si="31"/>
        <v>1621.9</v>
      </c>
    </row>
    <row r="220" spans="2:35">
      <c r="B220" s="44">
        <v>168</v>
      </c>
      <c r="C220" s="32">
        <v>0.28676438322611464</v>
      </c>
      <c r="D220" s="32">
        <f t="shared" si="32"/>
        <v>204</v>
      </c>
      <c r="E220" t="str">
        <f>LOOKUP(C220,'Info Sheet'!$L$2:$L$3,'Info Sheet'!$J$2:$J$3)</f>
        <v>Rainy, p</v>
      </c>
      <c r="F220">
        <f>IF(E220='Info Sheet'!$J$3,'Info Sheet'!$M$3,'Info Sheet'!$M$2)</f>
        <v>0.7</v>
      </c>
      <c r="G220">
        <f>ROUNDDOWN(IF((D220*F220)&gt;'Info Sheet'!$B$21,'Info Sheet'!$B$21,(D220*F220)),0)</f>
        <v>142</v>
      </c>
      <c r="H220">
        <f t="shared" si="24"/>
        <v>3244.7000000000003</v>
      </c>
      <c r="I220">
        <f t="shared" si="25"/>
        <v>1804.7000000000003</v>
      </c>
      <c r="J220" s="44"/>
      <c r="K220" s="32"/>
      <c r="L220" s="32"/>
      <c r="M220" s="283"/>
      <c r="N220" s="32"/>
      <c r="O220" s="44">
        <v>168</v>
      </c>
      <c r="P220" s="32">
        <v>0.20403171820245147</v>
      </c>
      <c r="Q220">
        <f t="shared" si="26"/>
        <v>184</v>
      </c>
      <c r="R220" t="str">
        <f>LOOKUP(P220,'Info Sheet'!$L$2:$L$3,'Info Sheet'!$J$2:$J$3)</f>
        <v>Rainy, p</v>
      </c>
      <c r="S220">
        <f>IF(R220='Info Sheet'!$J$3,'Info Sheet'!$M$3,'Info Sheet'!$M$2)</f>
        <v>0.7</v>
      </c>
      <c r="T220">
        <f>ROUNDDOWN(IF((Q220*S220)&gt;'Info Sheet'!$B$21,'Info Sheet'!$B$21,(Q220*S220)),0)</f>
        <v>128</v>
      </c>
      <c r="U220">
        <f t="shared" si="27"/>
        <v>2924.8</v>
      </c>
      <c r="V220">
        <f t="shared" si="28"/>
        <v>1484.8000000000002</v>
      </c>
      <c r="AB220" s="44">
        <v>168</v>
      </c>
      <c r="AC220" s="61">
        <v>0.19619359</v>
      </c>
      <c r="AD220">
        <f t="shared" si="29"/>
        <v>187</v>
      </c>
      <c r="AE220" t="str">
        <f>LOOKUP(AC220,'Info Sheet'!$L$2:$L$3,'Info Sheet'!$J$2:$J$3)</f>
        <v>Rainy, p</v>
      </c>
      <c r="AF220">
        <f>IF(AE220='Info Sheet'!$J$3,'Info Sheet'!$M$3,'Info Sheet'!$M$2)</f>
        <v>0.7</v>
      </c>
      <c r="AG220">
        <f>ROUNDDOWN(IF((AD220*AF220)&gt;'Info Sheet'!$B$21,'Info Sheet'!$B$21,(AD220*AF220)),0)</f>
        <v>130</v>
      </c>
      <c r="AH220">
        <f t="shared" si="30"/>
        <v>2970.5</v>
      </c>
      <c r="AI220">
        <f t="shared" si="31"/>
        <v>1530.5</v>
      </c>
    </row>
    <row r="221" spans="2:35">
      <c r="B221" s="44">
        <v>169</v>
      </c>
      <c r="C221" s="32">
        <v>0.33809949162223496</v>
      </c>
      <c r="D221" s="32">
        <f t="shared" si="32"/>
        <v>207</v>
      </c>
      <c r="E221" t="str">
        <f>LOOKUP(C221,'Info Sheet'!$L$2:$L$3,'Info Sheet'!$J$2:$J$3)</f>
        <v>Rainy, p</v>
      </c>
      <c r="F221">
        <f>IF(E221='Info Sheet'!$J$3,'Info Sheet'!$M$3,'Info Sheet'!$M$2)</f>
        <v>0.7</v>
      </c>
      <c r="G221">
        <f>ROUNDDOWN(IF((D221*F221)&gt;'Info Sheet'!$B$21,'Info Sheet'!$B$21,(D221*F221)),0)</f>
        <v>144</v>
      </c>
      <c r="H221">
        <f t="shared" si="24"/>
        <v>3290.4</v>
      </c>
      <c r="I221">
        <f t="shared" si="25"/>
        <v>1850.4</v>
      </c>
      <c r="J221" s="44"/>
      <c r="K221" s="32"/>
      <c r="L221" s="32"/>
      <c r="M221" s="283"/>
      <c r="N221" s="32"/>
      <c r="O221" s="44">
        <v>169</v>
      </c>
      <c r="P221" s="32">
        <v>0.78839436914602701</v>
      </c>
      <c r="Q221">
        <f t="shared" si="26"/>
        <v>215</v>
      </c>
      <c r="R221" t="str">
        <f>LOOKUP(P221,'Info Sheet'!$L$2:$L$3,'Info Sheet'!$J$2:$J$3)</f>
        <v>Non-Rainy</v>
      </c>
      <c r="S221">
        <f>IF(R221='Info Sheet'!$J$3,'Info Sheet'!$M$3,'Info Sheet'!$M$2)</f>
        <v>1</v>
      </c>
      <c r="T221">
        <f>ROUNDDOWN(IF((Q221*S221)&gt;'Info Sheet'!$B$21,'Info Sheet'!$B$21,(Q221*S221)),0)</f>
        <v>188</v>
      </c>
      <c r="U221">
        <f t="shared" si="27"/>
        <v>4295.8</v>
      </c>
      <c r="V221">
        <f t="shared" si="28"/>
        <v>2855.8</v>
      </c>
      <c r="AB221" s="44">
        <v>169</v>
      </c>
      <c r="AC221" s="61">
        <v>0.54728743999999996</v>
      </c>
      <c r="AD221">
        <f t="shared" si="29"/>
        <v>205</v>
      </c>
      <c r="AE221" t="str">
        <f>LOOKUP(AC221,'Info Sheet'!$L$2:$L$3,'Info Sheet'!$J$2:$J$3)</f>
        <v>Non-Rainy</v>
      </c>
      <c r="AF221">
        <f>IF(AE221='Info Sheet'!$J$3,'Info Sheet'!$M$3,'Info Sheet'!$M$2)</f>
        <v>1</v>
      </c>
      <c r="AG221">
        <f>ROUNDDOWN(IF((AD221*AF221)&gt;'Info Sheet'!$B$21,'Info Sheet'!$B$21,(AD221*AF221)),0)</f>
        <v>188</v>
      </c>
      <c r="AH221">
        <f t="shared" si="30"/>
        <v>4295.8</v>
      </c>
      <c r="AI221">
        <f t="shared" si="31"/>
        <v>2855.8</v>
      </c>
    </row>
    <row r="222" spans="2:35">
      <c r="B222" s="44">
        <v>170</v>
      </c>
      <c r="C222" s="32">
        <v>0.2829464236845558</v>
      </c>
      <c r="D222" s="32">
        <f t="shared" si="32"/>
        <v>203</v>
      </c>
      <c r="E222" t="str">
        <f>LOOKUP(C222,'Info Sheet'!$L$2:$L$3,'Info Sheet'!$J$2:$J$3)</f>
        <v>Rainy, p</v>
      </c>
      <c r="F222">
        <f>IF(E222='Info Sheet'!$J$3,'Info Sheet'!$M$3,'Info Sheet'!$M$2)</f>
        <v>0.7</v>
      </c>
      <c r="G222">
        <f>ROUNDDOWN(IF((D222*F222)&gt;'Info Sheet'!$B$21,'Info Sheet'!$B$21,(D222*F222)),0)</f>
        <v>142</v>
      </c>
      <c r="H222">
        <f t="shared" si="24"/>
        <v>3244.7000000000003</v>
      </c>
      <c r="I222">
        <f t="shared" si="25"/>
        <v>1804.7000000000003</v>
      </c>
      <c r="J222" s="44"/>
      <c r="K222" s="32"/>
      <c r="L222" s="32"/>
      <c r="M222" s="283"/>
      <c r="N222" s="32"/>
      <c r="O222" s="44">
        <v>170</v>
      </c>
      <c r="P222" s="32">
        <v>0.55659571973998667</v>
      </c>
      <c r="Q222">
        <f t="shared" si="26"/>
        <v>202</v>
      </c>
      <c r="R222" t="str">
        <f>LOOKUP(P222,'Info Sheet'!$L$2:$L$3,'Info Sheet'!$J$2:$J$3)</f>
        <v>Non-Rainy</v>
      </c>
      <c r="S222">
        <f>IF(R222='Info Sheet'!$J$3,'Info Sheet'!$M$3,'Info Sheet'!$M$2)</f>
        <v>1</v>
      </c>
      <c r="T222">
        <f>ROUNDDOWN(IF((Q222*S222)&gt;'Info Sheet'!$B$21,'Info Sheet'!$B$21,(Q222*S222)),0)</f>
        <v>188</v>
      </c>
      <c r="U222">
        <f t="shared" si="27"/>
        <v>4295.8</v>
      </c>
      <c r="V222">
        <f t="shared" si="28"/>
        <v>2855.8</v>
      </c>
      <c r="AB222" s="44">
        <v>170</v>
      </c>
      <c r="AC222" s="61">
        <v>0.33636188</v>
      </c>
      <c r="AD222">
        <f t="shared" si="29"/>
        <v>195</v>
      </c>
      <c r="AE222" t="str">
        <f>LOOKUP(AC222,'Info Sheet'!$L$2:$L$3,'Info Sheet'!$J$2:$J$3)</f>
        <v>Rainy, p</v>
      </c>
      <c r="AF222">
        <f>IF(AE222='Info Sheet'!$J$3,'Info Sheet'!$M$3,'Info Sheet'!$M$2)</f>
        <v>0.7</v>
      </c>
      <c r="AG222">
        <f>ROUNDDOWN(IF((AD222*AF222)&gt;'Info Sheet'!$B$21,'Info Sheet'!$B$21,(AD222*AF222)),0)</f>
        <v>136</v>
      </c>
      <c r="AH222">
        <f t="shared" si="30"/>
        <v>3107.6000000000004</v>
      </c>
      <c r="AI222">
        <f t="shared" si="31"/>
        <v>1667.6000000000004</v>
      </c>
    </row>
    <row r="223" spans="2:35">
      <c r="B223" s="44">
        <v>171</v>
      </c>
      <c r="C223" s="32">
        <v>0.4594393655050254</v>
      </c>
      <c r="D223" s="32">
        <f t="shared" si="32"/>
        <v>213</v>
      </c>
      <c r="E223" t="str">
        <f>LOOKUP(C223,'Info Sheet'!$L$2:$L$3,'Info Sheet'!$J$2:$J$3)</f>
        <v>Non-Rainy</v>
      </c>
      <c r="F223">
        <f>IF(E223='Info Sheet'!$J$3,'Info Sheet'!$M$3,'Info Sheet'!$M$2)</f>
        <v>1</v>
      </c>
      <c r="G223">
        <f>ROUNDDOWN(IF((D223*F223)&gt;'Info Sheet'!$B$21,'Info Sheet'!$B$21,(D223*F223)),0)</f>
        <v>188</v>
      </c>
      <c r="H223">
        <f t="shared" si="24"/>
        <v>4295.8</v>
      </c>
      <c r="I223">
        <f t="shared" si="25"/>
        <v>2855.8</v>
      </c>
      <c r="J223" s="44"/>
      <c r="K223" s="32"/>
      <c r="L223" s="32"/>
      <c r="M223" s="283"/>
      <c r="N223" s="32"/>
      <c r="O223" s="44">
        <v>171</v>
      </c>
      <c r="P223" s="32">
        <v>0.12043165472825523</v>
      </c>
      <c r="Q223">
        <f t="shared" si="26"/>
        <v>177</v>
      </c>
      <c r="R223" t="str">
        <f>LOOKUP(P223,'Info Sheet'!$L$2:$L$3,'Info Sheet'!$J$2:$J$3)</f>
        <v>Rainy, p</v>
      </c>
      <c r="S223">
        <f>IF(R223='Info Sheet'!$J$3,'Info Sheet'!$M$3,'Info Sheet'!$M$2)</f>
        <v>0.7</v>
      </c>
      <c r="T223">
        <f>ROUNDDOWN(IF((Q223*S223)&gt;'Info Sheet'!$B$21,'Info Sheet'!$B$21,(Q223*S223)),0)</f>
        <v>123</v>
      </c>
      <c r="U223">
        <f t="shared" si="27"/>
        <v>2810.55</v>
      </c>
      <c r="V223">
        <f t="shared" si="28"/>
        <v>1370.5500000000002</v>
      </c>
      <c r="AB223" s="44">
        <v>171</v>
      </c>
      <c r="AC223" s="61">
        <v>0.86253029999999997</v>
      </c>
      <c r="AD223">
        <f t="shared" si="29"/>
        <v>223</v>
      </c>
      <c r="AE223" t="str">
        <f>LOOKUP(AC223,'Info Sheet'!$L$2:$L$3,'Info Sheet'!$J$2:$J$3)</f>
        <v>Non-Rainy</v>
      </c>
      <c r="AF223">
        <f>IF(AE223='Info Sheet'!$J$3,'Info Sheet'!$M$3,'Info Sheet'!$M$2)</f>
        <v>1</v>
      </c>
      <c r="AG223">
        <f>ROUNDDOWN(IF((AD223*AF223)&gt;'Info Sheet'!$B$21,'Info Sheet'!$B$21,(AD223*AF223)),0)</f>
        <v>188</v>
      </c>
      <c r="AH223">
        <f t="shared" si="30"/>
        <v>4295.8</v>
      </c>
      <c r="AI223">
        <f t="shared" si="31"/>
        <v>2855.8</v>
      </c>
    </row>
    <row r="224" spans="2:35">
      <c r="B224" s="44">
        <v>172</v>
      </c>
      <c r="C224" s="32">
        <v>0.99694381730260506</v>
      </c>
      <c r="D224" s="32">
        <f t="shared" si="32"/>
        <v>268</v>
      </c>
      <c r="E224" t="str">
        <f>LOOKUP(C224,'Info Sheet'!$L$2:$L$3,'Info Sheet'!$J$2:$J$3)</f>
        <v>Non-Rainy</v>
      </c>
      <c r="F224">
        <f>IF(E224='Info Sheet'!$J$3,'Info Sheet'!$M$3,'Info Sheet'!$M$2)</f>
        <v>1</v>
      </c>
      <c r="G224">
        <f>ROUNDDOWN(IF((D224*F224)&gt;'Info Sheet'!$B$21,'Info Sheet'!$B$21,(D224*F224)),0)</f>
        <v>188</v>
      </c>
      <c r="H224">
        <f t="shared" si="24"/>
        <v>4295.8</v>
      </c>
      <c r="I224">
        <f t="shared" si="25"/>
        <v>2855.8</v>
      </c>
      <c r="J224" s="44"/>
      <c r="K224" s="32"/>
      <c r="L224" s="32"/>
      <c r="M224" s="283"/>
      <c r="N224" s="32"/>
      <c r="O224" s="44">
        <v>172</v>
      </c>
      <c r="P224" s="32">
        <v>0.77613616353637582</v>
      </c>
      <c r="Q224">
        <f t="shared" si="26"/>
        <v>214</v>
      </c>
      <c r="R224" t="str">
        <f>LOOKUP(P224,'Info Sheet'!$L$2:$L$3,'Info Sheet'!$J$2:$J$3)</f>
        <v>Non-Rainy</v>
      </c>
      <c r="S224">
        <f>IF(R224='Info Sheet'!$J$3,'Info Sheet'!$M$3,'Info Sheet'!$M$2)</f>
        <v>1</v>
      </c>
      <c r="T224">
        <f>ROUNDDOWN(IF((Q224*S224)&gt;'Info Sheet'!$B$21,'Info Sheet'!$B$21,(Q224*S224)),0)</f>
        <v>188</v>
      </c>
      <c r="U224">
        <f t="shared" si="27"/>
        <v>4295.8</v>
      </c>
      <c r="V224">
        <f t="shared" si="28"/>
        <v>2855.8</v>
      </c>
      <c r="AB224" s="44">
        <v>172</v>
      </c>
      <c r="AC224" s="61">
        <v>4.2972200000000002E-2</v>
      </c>
      <c r="AD224">
        <f t="shared" si="29"/>
        <v>170</v>
      </c>
      <c r="AE224" t="str">
        <f>LOOKUP(AC224,'Info Sheet'!$L$2:$L$3,'Info Sheet'!$J$2:$J$3)</f>
        <v>Rainy, p</v>
      </c>
      <c r="AF224">
        <f>IF(AE224='Info Sheet'!$J$3,'Info Sheet'!$M$3,'Info Sheet'!$M$2)</f>
        <v>0.7</v>
      </c>
      <c r="AG224">
        <f>ROUNDDOWN(IF((AD224*AF224)&gt;'Info Sheet'!$B$21,'Info Sheet'!$B$21,(AD224*AF224)),0)</f>
        <v>119</v>
      </c>
      <c r="AH224">
        <f t="shared" si="30"/>
        <v>2719.15</v>
      </c>
      <c r="AI224">
        <f t="shared" si="31"/>
        <v>1279.1500000000001</v>
      </c>
    </row>
    <row r="225" spans="2:35">
      <c r="B225" s="44">
        <v>173</v>
      </c>
      <c r="C225" s="32">
        <v>0.58353799186800148</v>
      </c>
      <c r="D225" s="32">
        <f t="shared" si="32"/>
        <v>219</v>
      </c>
      <c r="E225" t="str">
        <f>LOOKUP(C225,'Info Sheet'!$L$2:$L$3,'Info Sheet'!$J$2:$J$3)</f>
        <v>Non-Rainy</v>
      </c>
      <c r="F225">
        <f>IF(E225='Info Sheet'!$J$3,'Info Sheet'!$M$3,'Info Sheet'!$M$2)</f>
        <v>1</v>
      </c>
      <c r="G225">
        <f>ROUNDDOWN(IF((D225*F225)&gt;'Info Sheet'!$B$21,'Info Sheet'!$B$21,(D225*F225)),0)</f>
        <v>188</v>
      </c>
      <c r="H225">
        <f t="shared" si="24"/>
        <v>4295.8</v>
      </c>
      <c r="I225">
        <f t="shared" si="25"/>
        <v>2855.8</v>
      </c>
      <c r="J225" s="44"/>
      <c r="K225" s="32"/>
      <c r="L225" s="32"/>
      <c r="M225" s="283"/>
      <c r="N225" s="32"/>
      <c r="O225" s="44">
        <v>173</v>
      </c>
      <c r="P225" s="32">
        <v>0.89349725615864928</v>
      </c>
      <c r="Q225">
        <f t="shared" si="26"/>
        <v>223</v>
      </c>
      <c r="R225" t="str">
        <f>LOOKUP(P225,'Info Sheet'!$L$2:$L$3,'Info Sheet'!$J$2:$J$3)</f>
        <v>Non-Rainy</v>
      </c>
      <c r="S225">
        <f>IF(R225='Info Sheet'!$J$3,'Info Sheet'!$M$3,'Info Sheet'!$M$2)</f>
        <v>1</v>
      </c>
      <c r="T225">
        <f>ROUNDDOWN(IF((Q225*S225)&gt;'Info Sheet'!$B$21,'Info Sheet'!$B$21,(Q225*S225)),0)</f>
        <v>188</v>
      </c>
      <c r="U225">
        <f t="shared" si="27"/>
        <v>4295.8</v>
      </c>
      <c r="V225">
        <f t="shared" si="28"/>
        <v>2855.8</v>
      </c>
      <c r="AB225" s="44">
        <v>173</v>
      </c>
      <c r="AC225" s="61">
        <v>0.99349865000000004</v>
      </c>
      <c r="AD225">
        <f t="shared" si="29"/>
        <v>250</v>
      </c>
      <c r="AE225" t="str">
        <f>LOOKUP(AC225,'Info Sheet'!$L$2:$L$3,'Info Sheet'!$J$2:$J$3)</f>
        <v>Non-Rainy</v>
      </c>
      <c r="AF225">
        <f>IF(AE225='Info Sheet'!$J$3,'Info Sheet'!$M$3,'Info Sheet'!$M$2)</f>
        <v>1</v>
      </c>
      <c r="AG225">
        <f>ROUNDDOWN(IF((AD225*AF225)&gt;'Info Sheet'!$B$21,'Info Sheet'!$B$21,(AD225*AF225)),0)</f>
        <v>188</v>
      </c>
      <c r="AH225">
        <f t="shared" si="30"/>
        <v>4295.8</v>
      </c>
      <c r="AI225">
        <f t="shared" si="31"/>
        <v>2855.8</v>
      </c>
    </row>
    <row r="226" spans="2:35">
      <c r="B226" s="44">
        <v>174</v>
      </c>
      <c r="C226" s="32">
        <v>0.83167073065907227</v>
      </c>
      <c r="D226" s="32">
        <f t="shared" si="32"/>
        <v>233</v>
      </c>
      <c r="E226" t="str">
        <f>LOOKUP(C226,'Info Sheet'!$L$2:$L$3,'Info Sheet'!$J$2:$J$3)</f>
        <v>Non-Rainy</v>
      </c>
      <c r="F226">
        <f>IF(E226='Info Sheet'!$J$3,'Info Sheet'!$M$3,'Info Sheet'!$M$2)</f>
        <v>1</v>
      </c>
      <c r="G226">
        <f>ROUNDDOWN(IF((D226*F226)&gt;'Info Sheet'!$B$21,'Info Sheet'!$B$21,(D226*F226)),0)</f>
        <v>188</v>
      </c>
      <c r="H226">
        <f t="shared" si="24"/>
        <v>4295.8</v>
      </c>
      <c r="I226">
        <f t="shared" si="25"/>
        <v>2855.8</v>
      </c>
      <c r="J226" s="44"/>
      <c r="K226" s="32"/>
      <c r="L226" s="32"/>
      <c r="M226" s="283"/>
      <c r="N226" s="32"/>
      <c r="O226" s="44">
        <v>174</v>
      </c>
      <c r="P226" s="32">
        <v>0.26198097605968562</v>
      </c>
      <c r="Q226">
        <f t="shared" si="26"/>
        <v>188</v>
      </c>
      <c r="R226" t="str">
        <f>LOOKUP(P226,'Info Sheet'!$L$2:$L$3,'Info Sheet'!$J$2:$J$3)</f>
        <v>Rainy, p</v>
      </c>
      <c r="S226">
        <f>IF(R226='Info Sheet'!$J$3,'Info Sheet'!$M$3,'Info Sheet'!$M$2)</f>
        <v>0.7</v>
      </c>
      <c r="T226">
        <f>ROUNDDOWN(IF((Q226*S226)&gt;'Info Sheet'!$B$21,'Info Sheet'!$B$21,(Q226*S226)),0)</f>
        <v>131</v>
      </c>
      <c r="U226">
        <f t="shared" si="27"/>
        <v>2993.3500000000004</v>
      </c>
      <c r="V226">
        <f t="shared" si="28"/>
        <v>1553.3500000000004</v>
      </c>
      <c r="AB226" s="44">
        <v>174</v>
      </c>
      <c r="AC226" s="61">
        <v>0.81802660999999999</v>
      </c>
      <c r="AD226">
        <f t="shared" si="29"/>
        <v>220</v>
      </c>
      <c r="AE226" t="str">
        <f>LOOKUP(AC226,'Info Sheet'!$L$2:$L$3,'Info Sheet'!$J$2:$J$3)</f>
        <v>Non-Rainy</v>
      </c>
      <c r="AF226">
        <f>IF(AE226='Info Sheet'!$J$3,'Info Sheet'!$M$3,'Info Sheet'!$M$2)</f>
        <v>1</v>
      </c>
      <c r="AG226">
        <f>ROUNDDOWN(IF((AD226*AF226)&gt;'Info Sheet'!$B$21,'Info Sheet'!$B$21,(AD226*AF226)),0)</f>
        <v>188</v>
      </c>
      <c r="AH226">
        <f t="shared" si="30"/>
        <v>4295.8</v>
      </c>
      <c r="AI226">
        <f t="shared" si="31"/>
        <v>2855.8</v>
      </c>
    </row>
    <row r="227" spans="2:35">
      <c r="B227" s="44">
        <v>175</v>
      </c>
      <c r="C227" s="32">
        <v>0.95968824347911796</v>
      </c>
      <c r="D227" s="32">
        <f t="shared" si="32"/>
        <v>249</v>
      </c>
      <c r="E227" t="str">
        <f>LOOKUP(C227,'Info Sheet'!$L$2:$L$3,'Info Sheet'!$J$2:$J$3)</f>
        <v>Non-Rainy</v>
      </c>
      <c r="F227">
        <f>IF(E227='Info Sheet'!$J$3,'Info Sheet'!$M$3,'Info Sheet'!$M$2)</f>
        <v>1</v>
      </c>
      <c r="G227">
        <f>ROUNDDOWN(IF((D227*F227)&gt;'Info Sheet'!$B$21,'Info Sheet'!$B$21,(D227*F227)),0)</f>
        <v>188</v>
      </c>
      <c r="H227">
        <f t="shared" si="24"/>
        <v>4295.8</v>
      </c>
      <c r="I227">
        <f t="shared" si="25"/>
        <v>2855.8</v>
      </c>
      <c r="J227" s="44"/>
      <c r="K227" s="32"/>
      <c r="L227" s="32"/>
      <c r="M227" s="283"/>
      <c r="N227" s="32"/>
      <c r="O227" s="44">
        <v>175</v>
      </c>
      <c r="P227" s="32">
        <v>0.50385809898377498</v>
      </c>
      <c r="Q227">
        <f t="shared" si="26"/>
        <v>200</v>
      </c>
      <c r="R227" t="str">
        <f>LOOKUP(P227,'Info Sheet'!$L$2:$L$3,'Info Sheet'!$J$2:$J$3)</f>
        <v>Non-Rainy</v>
      </c>
      <c r="S227">
        <f>IF(R227='Info Sheet'!$J$3,'Info Sheet'!$M$3,'Info Sheet'!$M$2)</f>
        <v>1</v>
      </c>
      <c r="T227">
        <f>ROUNDDOWN(IF((Q227*S227)&gt;'Info Sheet'!$B$21,'Info Sheet'!$B$21,(Q227*S227)),0)</f>
        <v>188</v>
      </c>
      <c r="U227">
        <f t="shared" si="27"/>
        <v>4295.8</v>
      </c>
      <c r="V227">
        <f t="shared" si="28"/>
        <v>2855.8</v>
      </c>
      <c r="AB227" s="44">
        <v>175</v>
      </c>
      <c r="AC227" s="61">
        <v>0.35721768999999998</v>
      </c>
      <c r="AD227">
        <f t="shared" si="29"/>
        <v>196</v>
      </c>
      <c r="AE227" t="str">
        <f>LOOKUP(AC227,'Info Sheet'!$L$2:$L$3,'Info Sheet'!$J$2:$J$3)</f>
        <v>Rainy, p</v>
      </c>
      <c r="AF227">
        <f>IF(AE227='Info Sheet'!$J$3,'Info Sheet'!$M$3,'Info Sheet'!$M$2)</f>
        <v>0.7</v>
      </c>
      <c r="AG227">
        <f>ROUNDDOWN(IF((AD227*AF227)&gt;'Info Sheet'!$B$21,'Info Sheet'!$B$21,(AD227*AF227)),0)</f>
        <v>137</v>
      </c>
      <c r="AH227">
        <f t="shared" si="30"/>
        <v>3130.4500000000003</v>
      </c>
      <c r="AI227">
        <f t="shared" si="31"/>
        <v>1690.4500000000003</v>
      </c>
    </row>
    <row r="228" spans="2:35">
      <c r="B228" s="44">
        <v>176</v>
      </c>
      <c r="C228" s="32">
        <v>0.19531150418626009</v>
      </c>
      <c r="D228" s="32">
        <f t="shared" si="32"/>
        <v>198</v>
      </c>
      <c r="E228" t="str">
        <f>LOOKUP(C228,'Info Sheet'!$L$2:$L$3,'Info Sheet'!$J$2:$J$3)</f>
        <v>Rainy, p</v>
      </c>
      <c r="F228">
        <f>IF(E228='Info Sheet'!$J$3,'Info Sheet'!$M$3,'Info Sheet'!$M$2)</f>
        <v>0.7</v>
      </c>
      <c r="G228">
        <f>ROUNDDOWN(IF((D228*F228)&gt;'Info Sheet'!$B$21,'Info Sheet'!$B$21,(D228*F228)),0)</f>
        <v>138</v>
      </c>
      <c r="H228">
        <f t="shared" si="24"/>
        <v>3153.3</v>
      </c>
      <c r="I228">
        <f t="shared" si="25"/>
        <v>1713.3000000000002</v>
      </c>
      <c r="J228" s="44"/>
      <c r="K228" s="32"/>
      <c r="L228" s="32"/>
      <c r="M228" s="283"/>
      <c r="N228" s="32"/>
      <c r="O228" s="44">
        <v>176</v>
      </c>
      <c r="P228" s="32">
        <v>1.7865512578913223E-2</v>
      </c>
      <c r="Q228">
        <f t="shared" si="26"/>
        <v>160</v>
      </c>
      <c r="R228" t="str">
        <f>LOOKUP(P228,'Info Sheet'!$L$2:$L$3,'Info Sheet'!$J$2:$J$3)</f>
        <v>Rainy, p</v>
      </c>
      <c r="S228">
        <f>IF(R228='Info Sheet'!$J$3,'Info Sheet'!$M$3,'Info Sheet'!$M$2)</f>
        <v>0.7</v>
      </c>
      <c r="T228">
        <f>ROUNDDOWN(IF((Q228*S228)&gt;'Info Sheet'!$B$21,'Info Sheet'!$B$21,(Q228*S228)),0)</f>
        <v>112</v>
      </c>
      <c r="U228">
        <f t="shared" si="27"/>
        <v>2559.2000000000003</v>
      </c>
      <c r="V228">
        <f t="shared" si="28"/>
        <v>1119.2000000000003</v>
      </c>
      <c r="AB228" s="44">
        <v>176</v>
      </c>
      <c r="AC228" s="61">
        <v>0.91851373000000003</v>
      </c>
      <c r="AD228">
        <f t="shared" si="29"/>
        <v>229</v>
      </c>
      <c r="AE228" t="str">
        <f>LOOKUP(AC228,'Info Sheet'!$L$2:$L$3,'Info Sheet'!$J$2:$J$3)</f>
        <v>Non-Rainy</v>
      </c>
      <c r="AF228">
        <f>IF(AE228='Info Sheet'!$J$3,'Info Sheet'!$M$3,'Info Sheet'!$M$2)</f>
        <v>1</v>
      </c>
      <c r="AG228">
        <f>ROUNDDOWN(IF((AD228*AF228)&gt;'Info Sheet'!$B$21,'Info Sheet'!$B$21,(AD228*AF228)),0)</f>
        <v>188</v>
      </c>
      <c r="AH228">
        <f t="shared" si="30"/>
        <v>4295.8</v>
      </c>
      <c r="AI228">
        <f t="shared" si="31"/>
        <v>2855.8</v>
      </c>
    </row>
    <row r="229" spans="2:35">
      <c r="B229" s="44">
        <v>177</v>
      </c>
      <c r="C229" s="32">
        <v>0.17090963188359387</v>
      </c>
      <c r="D229" s="32">
        <f t="shared" si="32"/>
        <v>196</v>
      </c>
      <c r="E229" t="str">
        <f>LOOKUP(C229,'Info Sheet'!$L$2:$L$3,'Info Sheet'!$J$2:$J$3)</f>
        <v>Rainy, p</v>
      </c>
      <c r="F229">
        <f>IF(E229='Info Sheet'!$J$3,'Info Sheet'!$M$3,'Info Sheet'!$M$2)</f>
        <v>0.7</v>
      </c>
      <c r="G229">
        <f>ROUNDDOWN(IF((D229*F229)&gt;'Info Sheet'!$B$21,'Info Sheet'!$B$21,(D229*F229)),0)</f>
        <v>137</v>
      </c>
      <c r="H229">
        <f t="shared" si="24"/>
        <v>3130.4500000000003</v>
      </c>
      <c r="I229">
        <f t="shared" si="25"/>
        <v>1690.4500000000003</v>
      </c>
      <c r="J229" s="44"/>
      <c r="K229" s="32"/>
      <c r="L229" s="32"/>
      <c r="M229" s="283"/>
      <c r="N229" s="32"/>
      <c r="O229" s="44">
        <v>177</v>
      </c>
      <c r="P229" s="32">
        <v>0.81004823016134297</v>
      </c>
      <c r="Q229">
        <f t="shared" si="26"/>
        <v>216</v>
      </c>
      <c r="R229" t="str">
        <f>LOOKUP(P229,'Info Sheet'!$L$2:$L$3,'Info Sheet'!$J$2:$J$3)</f>
        <v>Non-Rainy</v>
      </c>
      <c r="S229">
        <f>IF(R229='Info Sheet'!$J$3,'Info Sheet'!$M$3,'Info Sheet'!$M$2)</f>
        <v>1</v>
      </c>
      <c r="T229">
        <f>ROUNDDOWN(IF((Q229*S229)&gt;'Info Sheet'!$B$21,'Info Sheet'!$B$21,(Q229*S229)),0)</f>
        <v>188</v>
      </c>
      <c r="U229">
        <f t="shared" si="27"/>
        <v>4295.8</v>
      </c>
      <c r="V229">
        <f t="shared" si="28"/>
        <v>2855.8</v>
      </c>
      <c r="AB229" s="44">
        <v>177</v>
      </c>
      <c r="AC229" s="61">
        <v>0.23366609999999999</v>
      </c>
      <c r="AD229">
        <f t="shared" si="29"/>
        <v>189</v>
      </c>
      <c r="AE229" t="str">
        <f>LOOKUP(AC229,'Info Sheet'!$L$2:$L$3,'Info Sheet'!$J$2:$J$3)</f>
        <v>Rainy, p</v>
      </c>
      <c r="AF229">
        <f>IF(AE229='Info Sheet'!$J$3,'Info Sheet'!$M$3,'Info Sheet'!$M$2)</f>
        <v>0.7</v>
      </c>
      <c r="AG229">
        <f>ROUNDDOWN(IF((AD229*AF229)&gt;'Info Sheet'!$B$21,'Info Sheet'!$B$21,(AD229*AF229)),0)</f>
        <v>132</v>
      </c>
      <c r="AH229">
        <f t="shared" si="30"/>
        <v>3016.2000000000003</v>
      </c>
      <c r="AI229">
        <f t="shared" si="31"/>
        <v>1576.2000000000003</v>
      </c>
    </row>
    <row r="230" spans="2:35">
      <c r="B230" s="44">
        <v>178</v>
      </c>
      <c r="C230" s="32">
        <v>0.94917483573680606</v>
      </c>
      <c r="D230" s="32">
        <f t="shared" si="32"/>
        <v>247</v>
      </c>
      <c r="E230" t="str">
        <f>LOOKUP(C230,'Info Sheet'!$L$2:$L$3,'Info Sheet'!$J$2:$J$3)</f>
        <v>Non-Rainy</v>
      </c>
      <c r="F230">
        <f>IF(E230='Info Sheet'!$J$3,'Info Sheet'!$M$3,'Info Sheet'!$M$2)</f>
        <v>1</v>
      </c>
      <c r="G230">
        <f>ROUNDDOWN(IF((D230*F230)&gt;'Info Sheet'!$B$21,'Info Sheet'!$B$21,(D230*F230)),0)</f>
        <v>188</v>
      </c>
      <c r="H230">
        <f t="shared" si="24"/>
        <v>4295.8</v>
      </c>
      <c r="I230">
        <f t="shared" si="25"/>
        <v>2855.8</v>
      </c>
      <c r="J230" s="44"/>
      <c r="K230" s="32"/>
      <c r="L230" s="32"/>
      <c r="M230" s="283"/>
      <c r="N230" s="32"/>
      <c r="O230" s="44">
        <v>178</v>
      </c>
      <c r="P230" s="32">
        <v>0.76568623247163736</v>
      </c>
      <c r="Q230">
        <f t="shared" si="26"/>
        <v>213</v>
      </c>
      <c r="R230" t="str">
        <f>LOOKUP(P230,'Info Sheet'!$L$2:$L$3,'Info Sheet'!$J$2:$J$3)</f>
        <v>Non-Rainy</v>
      </c>
      <c r="S230">
        <f>IF(R230='Info Sheet'!$J$3,'Info Sheet'!$M$3,'Info Sheet'!$M$2)</f>
        <v>1</v>
      </c>
      <c r="T230">
        <f>ROUNDDOWN(IF((Q230*S230)&gt;'Info Sheet'!$B$21,'Info Sheet'!$B$21,(Q230*S230)),0)</f>
        <v>188</v>
      </c>
      <c r="U230">
        <f t="shared" si="27"/>
        <v>4295.8</v>
      </c>
      <c r="V230">
        <f t="shared" si="28"/>
        <v>2855.8</v>
      </c>
      <c r="AB230" s="44">
        <v>178</v>
      </c>
      <c r="AC230" s="61">
        <v>0.55708374999999999</v>
      </c>
      <c r="AD230">
        <f t="shared" si="29"/>
        <v>205</v>
      </c>
      <c r="AE230" t="str">
        <f>LOOKUP(AC230,'Info Sheet'!$L$2:$L$3,'Info Sheet'!$J$2:$J$3)</f>
        <v>Non-Rainy</v>
      </c>
      <c r="AF230">
        <f>IF(AE230='Info Sheet'!$J$3,'Info Sheet'!$M$3,'Info Sheet'!$M$2)</f>
        <v>1</v>
      </c>
      <c r="AG230">
        <f>ROUNDDOWN(IF((AD230*AF230)&gt;'Info Sheet'!$B$21,'Info Sheet'!$B$21,(AD230*AF230)),0)</f>
        <v>188</v>
      </c>
      <c r="AH230">
        <f t="shared" si="30"/>
        <v>4295.8</v>
      </c>
      <c r="AI230">
        <f t="shared" si="31"/>
        <v>2855.8</v>
      </c>
    </row>
    <row r="231" spans="2:35">
      <c r="B231" s="44">
        <v>179</v>
      </c>
      <c r="C231" s="32">
        <v>0.70727638950250593</v>
      </c>
      <c r="D231" s="32">
        <f t="shared" si="32"/>
        <v>225</v>
      </c>
      <c r="E231" t="str">
        <f>LOOKUP(C231,'Info Sheet'!$L$2:$L$3,'Info Sheet'!$J$2:$J$3)</f>
        <v>Non-Rainy</v>
      </c>
      <c r="F231">
        <f>IF(E231='Info Sheet'!$J$3,'Info Sheet'!$M$3,'Info Sheet'!$M$2)</f>
        <v>1</v>
      </c>
      <c r="G231">
        <f>ROUNDDOWN(IF((D231*F231)&gt;'Info Sheet'!$B$21,'Info Sheet'!$B$21,(D231*F231)),0)</f>
        <v>188</v>
      </c>
      <c r="H231">
        <f t="shared" si="24"/>
        <v>4295.8</v>
      </c>
      <c r="I231">
        <f t="shared" si="25"/>
        <v>2855.8</v>
      </c>
      <c r="J231" s="44"/>
      <c r="K231" s="32"/>
      <c r="L231" s="32"/>
      <c r="M231" s="283"/>
      <c r="N231" s="32"/>
      <c r="O231" s="44">
        <v>179</v>
      </c>
      <c r="P231" s="32">
        <v>0.7097167222958024</v>
      </c>
      <c r="Q231">
        <f t="shared" si="26"/>
        <v>210</v>
      </c>
      <c r="R231" t="str">
        <f>LOOKUP(P231,'Info Sheet'!$L$2:$L$3,'Info Sheet'!$J$2:$J$3)</f>
        <v>Non-Rainy</v>
      </c>
      <c r="S231">
        <f>IF(R231='Info Sheet'!$J$3,'Info Sheet'!$M$3,'Info Sheet'!$M$2)</f>
        <v>1</v>
      </c>
      <c r="T231">
        <f>ROUNDDOWN(IF((Q231*S231)&gt;'Info Sheet'!$B$21,'Info Sheet'!$B$21,(Q231*S231)),0)</f>
        <v>188</v>
      </c>
      <c r="U231">
        <f t="shared" si="27"/>
        <v>4295.8</v>
      </c>
      <c r="V231">
        <f t="shared" si="28"/>
        <v>2855.8</v>
      </c>
      <c r="AB231" s="44">
        <v>179</v>
      </c>
      <c r="AC231" s="61">
        <v>0.43481314999999998</v>
      </c>
      <c r="AD231">
        <f t="shared" si="29"/>
        <v>200</v>
      </c>
      <c r="AE231" t="str">
        <f>LOOKUP(AC231,'Info Sheet'!$L$2:$L$3,'Info Sheet'!$J$2:$J$3)</f>
        <v>Non-Rainy</v>
      </c>
      <c r="AF231">
        <f>IF(AE231='Info Sheet'!$J$3,'Info Sheet'!$M$3,'Info Sheet'!$M$2)</f>
        <v>1</v>
      </c>
      <c r="AG231">
        <f>ROUNDDOWN(IF((AD231*AF231)&gt;'Info Sheet'!$B$21,'Info Sheet'!$B$21,(AD231*AF231)),0)</f>
        <v>188</v>
      </c>
      <c r="AH231">
        <f t="shared" si="30"/>
        <v>4295.8</v>
      </c>
      <c r="AI231">
        <f t="shared" si="31"/>
        <v>2855.8</v>
      </c>
    </row>
    <row r="232" spans="2:35">
      <c r="B232" s="44">
        <v>180</v>
      </c>
      <c r="C232" s="32">
        <v>0.16887792368709209</v>
      </c>
      <c r="D232" s="32">
        <f t="shared" si="32"/>
        <v>196</v>
      </c>
      <c r="E232" t="str">
        <f>LOOKUP(C232,'Info Sheet'!$L$2:$L$3,'Info Sheet'!$J$2:$J$3)</f>
        <v>Rainy, p</v>
      </c>
      <c r="F232">
        <f>IF(E232='Info Sheet'!$J$3,'Info Sheet'!$M$3,'Info Sheet'!$M$2)</f>
        <v>0.7</v>
      </c>
      <c r="G232">
        <f>ROUNDDOWN(IF((D232*F232)&gt;'Info Sheet'!$B$21,'Info Sheet'!$B$21,(D232*F232)),0)</f>
        <v>137</v>
      </c>
      <c r="H232">
        <f t="shared" si="24"/>
        <v>3130.4500000000003</v>
      </c>
      <c r="I232">
        <f t="shared" si="25"/>
        <v>1690.4500000000003</v>
      </c>
      <c r="J232" s="44"/>
      <c r="K232" s="32"/>
      <c r="L232" s="32"/>
      <c r="M232" s="283"/>
      <c r="N232" s="32"/>
      <c r="O232" s="44">
        <v>180</v>
      </c>
      <c r="P232" s="32">
        <v>2.192480445512035E-2</v>
      </c>
      <c r="Q232">
        <f t="shared" si="26"/>
        <v>162</v>
      </c>
      <c r="R232" t="str">
        <f>LOOKUP(P232,'Info Sheet'!$L$2:$L$3,'Info Sheet'!$J$2:$J$3)</f>
        <v>Rainy, p</v>
      </c>
      <c r="S232">
        <f>IF(R232='Info Sheet'!$J$3,'Info Sheet'!$M$3,'Info Sheet'!$M$2)</f>
        <v>0.7</v>
      </c>
      <c r="T232">
        <f>ROUNDDOWN(IF((Q232*S232)&gt;'Info Sheet'!$B$21,'Info Sheet'!$B$21,(Q232*S232)),0)</f>
        <v>113</v>
      </c>
      <c r="U232">
        <f t="shared" si="27"/>
        <v>2582.0500000000002</v>
      </c>
      <c r="V232">
        <f t="shared" si="28"/>
        <v>1142.0500000000002</v>
      </c>
      <c r="AB232" s="44">
        <v>180</v>
      </c>
      <c r="AC232" s="61">
        <v>0.91695857000000003</v>
      </c>
      <c r="AD232">
        <f t="shared" si="29"/>
        <v>229</v>
      </c>
      <c r="AE232" t="str">
        <f>LOOKUP(AC232,'Info Sheet'!$L$2:$L$3,'Info Sheet'!$J$2:$J$3)</f>
        <v>Non-Rainy</v>
      </c>
      <c r="AF232">
        <f>IF(AE232='Info Sheet'!$J$3,'Info Sheet'!$M$3,'Info Sheet'!$M$2)</f>
        <v>1</v>
      </c>
      <c r="AG232">
        <f>ROUNDDOWN(IF((AD232*AF232)&gt;'Info Sheet'!$B$21,'Info Sheet'!$B$21,(AD232*AF232)),0)</f>
        <v>188</v>
      </c>
      <c r="AH232">
        <f t="shared" si="30"/>
        <v>4295.8</v>
      </c>
      <c r="AI232">
        <f t="shared" si="31"/>
        <v>2855.8</v>
      </c>
    </row>
    <row r="233" spans="2:35">
      <c r="B233" s="44">
        <v>181</v>
      </c>
      <c r="C233" s="32">
        <v>0.95935071204864775</v>
      </c>
      <c r="D233" s="32">
        <f t="shared" si="32"/>
        <v>249</v>
      </c>
      <c r="E233" t="str">
        <f>LOOKUP(C233,'Info Sheet'!$L$2:$L$3,'Info Sheet'!$J$2:$J$3)</f>
        <v>Non-Rainy</v>
      </c>
      <c r="F233">
        <f>IF(E233='Info Sheet'!$J$3,'Info Sheet'!$M$3,'Info Sheet'!$M$2)</f>
        <v>1</v>
      </c>
      <c r="G233">
        <f>ROUNDDOWN(IF((D233*F233)&gt;'Info Sheet'!$B$21,'Info Sheet'!$B$21,(D233*F233)),0)</f>
        <v>188</v>
      </c>
      <c r="H233">
        <f t="shared" si="24"/>
        <v>4295.8</v>
      </c>
      <c r="I233">
        <f t="shared" si="25"/>
        <v>2855.8</v>
      </c>
      <c r="J233" s="44"/>
      <c r="K233" s="32"/>
      <c r="L233" s="32"/>
      <c r="M233" s="283"/>
      <c r="N233" s="32"/>
      <c r="O233" s="44">
        <v>181</v>
      </c>
      <c r="P233" s="32">
        <v>0.36022086880393667</v>
      </c>
      <c r="Q233">
        <f t="shared" si="26"/>
        <v>193</v>
      </c>
      <c r="R233" t="str">
        <f>LOOKUP(P233,'Info Sheet'!$L$2:$L$3,'Info Sheet'!$J$2:$J$3)</f>
        <v>Rainy, p</v>
      </c>
      <c r="S233">
        <f>IF(R233='Info Sheet'!$J$3,'Info Sheet'!$M$3,'Info Sheet'!$M$2)</f>
        <v>0.7</v>
      </c>
      <c r="T233">
        <f>ROUNDDOWN(IF((Q233*S233)&gt;'Info Sheet'!$B$21,'Info Sheet'!$B$21,(Q233*S233)),0)</f>
        <v>135</v>
      </c>
      <c r="U233">
        <f t="shared" si="27"/>
        <v>3084.75</v>
      </c>
      <c r="V233">
        <f t="shared" si="28"/>
        <v>1644.75</v>
      </c>
      <c r="AB233" s="44">
        <v>181</v>
      </c>
      <c r="AC233" s="61">
        <v>0.17638635999999999</v>
      </c>
      <c r="AD233">
        <f t="shared" si="29"/>
        <v>185</v>
      </c>
      <c r="AE233" t="str">
        <f>LOOKUP(AC233,'Info Sheet'!$L$2:$L$3,'Info Sheet'!$J$2:$J$3)</f>
        <v>Rainy, p</v>
      </c>
      <c r="AF233">
        <f>IF(AE233='Info Sheet'!$J$3,'Info Sheet'!$M$3,'Info Sheet'!$M$2)</f>
        <v>0.7</v>
      </c>
      <c r="AG233">
        <f>ROUNDDOWN(IF((AD233*AF233)&gt;'Info Sheet'!$B$21,'Info Sheet'!$B$21,(AD233*AF233)),0)</f>
        <v>129</v>
      </c>
      <c r="AH233">
        <f t="shared" si="30"/>
        <v>2947.65</v>
      </c>
      <c r="AI233">
        <f t="shared" si="31"/>
        <v>1507.65</v>
      </c>
    </row>
    <row r="234" spans="2:35">
      <c r="B234" s="44">
        <v>182</v>
      </c>
      <c r="C234" s="32">
        <v>0.11495450216707703</v>
      </c>
      <c r="D234" s="32">
        <f t="shared" si="32"/>
        <v>191</v>
      </c>
      <c r="E234" t="str">
        <f>LOOKUP(C234,'Info Sheet'!$L$2:$L$3,'Info Sheet'!$J$2:$J$3)</f>
        <v>Rainy, p</v>
      </c>
      <c r="F234">
        <f>IF(E234='Info Sheet'!$J$3,'Info Sheet'!$M$3,'Info Sheet'!$M$2)</f>
        <v>0.7</v>
      </c>
      <c r="G234">
        <f>ROUNDDOWN(IF((D234*F234)&gt;'Info Sheet'!$B$21,'Info Sheet'!$B$21,(D234*F234)),0)</f>
        <v>133</v>
      </c>
      <c r="H234">
        <f t="shared" si="24"/>
        <v>3039.05</v>
      </c>
      <c r="I234">
        <f t="shared" si="25"/>
        <v>1599.0500000000002</v>
      </c>
      <c r="J234" s="44"/>
      <c r="K234" s="32"/>
      <c r="L234" s="32"/>
      <c r="M234" s="283"/>
      <c r="N234" s="32"/>
      <c r="O234" s="44">
        <v>182</v>
      </c>
      <c r="P234" s="32">
        <v>0.20594205609621641</v>
      </c>
      <c r="Q234">
        <f t="shared" si="26"/>
        <v>184</v>
      </c>
      <c r="R234" t="str">
        <f>LOOKUP(P234,'Info Sheet'!$L$2:$L$3,'Info Sheet'!$J$2:$J$3)</f>
        <v>Rainy, p</v>
      </c>
      <c r="S234">
        <f>IF(R234='Info Sheet'!$J$3,'Info Sheet'!$M$3,'Info Sheet'!$M$2)</f>
        <v>0.7</v>
      </c>
      <c r="T234">
        <f>ROUNDDOWN(IF((Q234*S234)&gt;'Info Sheet'!$B$21,'Info Sheet'!$B$21,(Q234*S234)),0)</f>
        <v>128</v>
      </c>
      <c r="U234">
        <f t="shared" si="27"/>
        <v>2924.8</v>
      </c>
      <c r="V234">
        <f t="shared" si="28"/>
        <v>1484.8000000000002</v>
      </c>
      <c r="AB234" s="44">
        <v>182</v>
      </c>
      <c r="AC234" s="61">
        <v>0.86740035000000004</v>
      </c>
      <c r="AD234">
        <f t="shared" si="29"/>
        <v>224</v>
      </c>
      <c r="AE234" t="str">
        <f>LOOKUP(AC234,'Info Sheet'!$L$2:$L$3,'Info Sheet'!$J$2:$J$3)</f>
        <v>Non-Rainy</v>
      </c>
      <c r="AF234">
        <f>IF(AE234='Info Sheet'!$J$3,'Info Sheet'!$M$3,'Info Sheet'!$M$2)</f>
        <v>1</v>
      </c>
      <c r="AG234">
        <f>ROUNDDOWN(IF((AD234*AF234)&gt;'Info Sheet'!$B$21,'Info Sheet'!$B$21,(AD234*AF234)),0)</f>
        <v>188</v>
      </c>
      <c r="AH234">
        <f t="shared" si="30"/>
        <v>4295.8</v>
      </c>
      <c r="AI234">
        <f t="shared" si="31"/>
        <v>2855.8</v>
      </c>
    </row>
    <row r="235" spans="2:35">
      <c r="B235" s="44">
        <v>183</v>
      </c>
      <c r="C235" s="32">
        <v>0.82499608709975247</v>
      </c>
      <c r="D235" s="32">
        <f t="shared" si="32"/>
        <v>233</v>
      </c>
      <c r="E235" t="str">
        <f>LOOKUP(C235,'Info Sheet'!$L$2:$L$3,'Info Sheet'!$J$2:$J$3)</f>
        <v>Non-Rainy</v>
      </c>
      <c r="F235">
        <f>IF(E235='Info Sheet'!$J$3,'Info Sheet'!$M$3,'Info Sheet'!$M$2)</f>
        <v>1</v>
      </c>
      <c r="G235">
        <f>ROUNDDOWN(IF((D235*F235)&gt;'Info Sheet'!$B$21,'Info Sheet'!$B$21,(D235*F235)),0)</f>
        <v>188</v>
      </c>
      <c r="H235">
        <f t="shared" si="24"/>
        <v>4295.8</v>
      </c>
      <c r="I235">
        <f t="shared" si="25"/>
        <v>2855.8</v>
      </c>
      <c r="J235" s="44"/>
      <c r="K235" s="32"/>
      <c r="L235" s="32"/>
      <c r="M235" s="283"/>
      <c r="N235" s="32"/>
      <c r="O235" s="44">
        <v>183</v>
      </c>
      <c r="P235" s="32">
        <v>0.52348383727863546</v>
      </c>
      <c r="Q235">
        <f t="shared" si="26"/>
        <v>201</v>
      </c>
      <c r="R235" t="str">
        <f>LOOKUP(P235,'Info Sheet'!$L$2:$L$3,'Info Sheet'!$J$2:$J$3)</f>
        <v>Non-Rainy</v>
      </c>
      <c r="S235">
        <f>IF(R235='Info Sheet'!$J$3,'Info Sheet'!$M$3,'Info Sheet'!$M$2)</f>
        <v>1</v>
      </c>
      <c r="T235">
        <f>ROUNDDOWN(IF((Q235*S235)&gt;'Info Sheet'!$B$21,'Info Sheet'!$B$21,(Q235*S235)),0)</f>
        <v>188</v>
      </c>
      <c r="U235">
        <f t="shared" si="27"/>
        <v>4295.8</v>
      </c>
      <c r="V235">
        <f t="shared" si="28"/>
        <v>2855.8</v>
      </c>
      <c r="AB235" s="44">
        <v>183</v>
      </c>
      <c r="AC235" s="61">
        <v>0.35668413999999998</v>
      </c>
      <c r="AD235">
        <f t="shared" si="29"/>
        <v>196</v>
      </c>
      <c r="AE235" t="str">
        <f>LOOKUP(AC235,'Info Sheet'!$L$2:$L$3,'Info Sheet'!$J$2:$J$3)</f>
        <v>Rainy, p</v>
      </c>
      <c r="AF235">
        <f>IF(AE235='Info Sheet'!$J$3,'Info Sheet'!$M$3,'Info Sheet'!$M$2)</f>
        <v>0.7</v>
      </c>
      <c r="AG235">
        <f>ROUNDDOWN(IF((AD235*AF235)&gt;'Info Sheet'!$B$21,'Info Sheet'!$B$21,(AD235*AF235)),0)</f>
        <v>137</v>
      </c>
      <c r="AH235">
        <f t="shared" si="30"/>
        <v>3130.4500000000003</v>
      </c>
      <c r="AI235">
        <f t="shared" si="31"/>
        <v>1690.4500000000003</v>
      </c>
    </row>
    <row r="236" spans="2:35">
      <c r="B236" s="44">
        <v>184</v>
      </c>
      <c r="C236" s="32">
        <v>0.73950640133038781</v>
      </c>
      <c r="D236" s="32">
        <f t="shared" si="32"/>
        <v>227</v>
      </c>
      <c r="E236" t="str">
        <f>LOOKUP(C236,'Info Sheet'!$L$2:$L$3,'Info Sheet'!$J$2:$J$3)</f>
        <v>Non-Rainy</v>
      </c>
      <c r="F236">
        <f>IF(E236='Info Sheet'!$J$3,'Info Sheet'!$M$3,'Info Sheet'!$M$2)</f>
        <v>1</v>
      </c>
      <c r="G236">
        <f>ROUNDDOWN(IF((D236*F236)&gt;'Info Sheet'!$B$21,'Info Sheet'!$B$21,(D236*F236)),0)</f>
        <v>188</v>
      </c>
      <c r="H236">
        <f t="shared" si="24"/>
        <v>4295.8</v>
      </c>
      <c r="I236">
        <f t="shared" si="25"/>
        <v>2855.8</v>
      </c>
      <c r="J236" s="44"/>
      <c r="K236" s="32"/>
      <c r="L236" s="32"/>
      <c r="M236" s="283"/>
      <c r="N236" s="32"/>
      <c r="O236" s="44">
        <v>184</v>
      </c>
      <c r="P236" s="32">
        <v>0.119979716187818</v>
      </c>
      <c r="Q236">
        <f t="shared" si="26"/>
        <v>177</v>
      </c>
      <c r="R236" t="str">
        <f>LOOKUP(P236,'Info Sheet'!$L$2:$L$3,'Info Sheet'!$J$2:$J$3)</f>
        <v>Rainy, p</v>
      </c>
      <c r="S236">
        <f>IF(R236='Info Sheet'!$J$3,'Info Sheet'!$M$3,'Info Sheet'!$M$2)</f>
        <v>0.7</v>
      </c>
      <c r="T236">
        <f>ROUNDDOWN(IF((Q236*S236)&gt;'Info Sheet'!$B$21,'Info Sheet'!$B$21,(Q236*S236)),0)</f>
        <v>123</v>
      </c>
      <c r="U236">
        <f t="shared" si="27"/>
        <v>2810.55</v>
      </c>
      <c r="V236">
        <f t="shared" si="28"/>
        <v>1370.5500000000002</v>
      </c>
      <c r="AB236" s="44">
        <v>184</v>
      </c>
      <c r="AC236" s="61">
        <v>0.75635675999999996</v>
      </c>
      <c r="AD236">
        <f t="shared" si="29"/>
        <v>216</v>
      </c>
      <c r="AE236" t="str">
        <f>LOOKUP(AC236,'Info Sheet'!$L$2:$L$3,'Info Sheet'!$J$2:$J$3)</f>
        <v>Non-Rainy</v>
      </c>
      <c r="AF236">
        <f>IF(AE236='Info Sheet'!$J$3,'Info Sheet'!$M$3,'Info Sheet'!$M$2)</f>
        <v>1</v>
      </c>
      <c r="AG236">
        <f>ROUNDDOWN(IF((AD236*AF236)&gt;'Info Sheet'!$B$21,'Info Sheet'!$B$21,(AD236*AF236)),0)</f>
        <v>188</v>
      </c>
      <c r="AH236">
        <f t="shared" si="30"/>
        <v>4295.8</v>
      </c>
      <c r="AI236">
        <f t="shared" si="31"/>
        <v>2855.8</v>
      </c>
    </row>
    <row r="237" spans="2:35">
      <c r="B237" s="44">
        <v>185</v>
      </c>
      <c r="C237" s="32">
        <v>0.46105441171372563</v>
      </c>
      <c r="D237" s="32">
        <f t="shared" si="32"/>
        <v>213</v>
      </c>
      <c r="E237" t="str">
        <f>LOOKUP(C237,'Info Sheet'!$L$2:$L$3,'Info Sheet'!$J$2:$J$3)</f>
        <v>Non-Rainy</v>
      </c>
      <c r="F237">
        <f>IF(E237='Info Sheet'!$J$3,'Info Sheet'!$M$3,'Info Sheet'!$M$2)</f>
        <v>1</v>
      </c>
      <c r="G237">
        <f>ROUNDDOWN(IF((D237*F237)&gt;'Info Sheet'!$B$21,'Info Sheet'!$B$21,(D237*F237)),0)</f>
        <v>188</v>
      </c>
      <c r="H237">
        <f t="shared" si="24"/>
        <v>4295.8</v>
      </c>
      <c r="I237">
        <f t="shared" si="25"/>
        <v>2855.8</v>
      </c>
      <c r="J237" s="44"/>
      <c r="K237" s="32"/>
      <c r="L237" s="32"/>
      <c r="M237" s="283"/>
      <c r="N237" s="32"/>
      <c r="O237" s="44">
        <v>185</v>
      </c>
      <c r="P237" s="32">
        <v>9.1044837077287499E-2</v>
      </c>
      <c r="Q237">
        <f t="shared" si="26"/>
        <v>174</v>
      </c>
      <c r="R237" t="str">
        <f>LOOKUP(P237,'Info Sheet'!$L$2:$L$3,'Info Sheet'!$J$2:$J$3)</f>
        <v>Rainy, p</v>
      </c>
      <c r="S237">
        <f>IF(R237='Info Sheet'!$J$3,'Info Sheet'!$M$3,'Info Sheet'!$M$2)</f>
        <v>0.7</v>
      </c>
      <c r="T237">
        <f>ROUNDDOWN(IF((Q237*S237)&gt;'Info Sheet'!$B$21,'Info Sheet'!$B$21,(Q237*S237)),0)</f>
        <v>121</v>
      </c>
      <c r="U237">
        <f t="shared" si="27"/>
        <v>2764.8500000000004</v>
      </c>
      <c r="V237">
        <f t="shared" si="28"/>
        <v>1324.8500000000004</v>
      </c>
      <c r="AB237" s="44">
        <v>185</v>
      </c>
      <c r="AC237" s="61">
        <v>0.49681173000000001</v>
      </c>
      <c r="AD237">
        <f t="shared" si="29"/>
        <v>203</v>
      </c>
      <c r="AE237" t="str">
        <f>LOOKUP(AC237,'Info Sheet'!$L$2:$L$3,'Info Sheet'!$J$2:$J$3)</f>
        <v>Non-Rainy</v>
      </c>
      <c r="AF237">
        <f>IF(AE237='Info Sheet'!$J$3,'Info Sheet'!$M$3,'Info Sheet'!$M$2)</f>
        <v>1</v>
      </c>
      <c r="AG237">
        <f>ROUNDDOWN(IF((AD237*AF237)&gt;'Info Sheet'!$B$21,'Info Sheet'!$B$21,(AD237*AF237)),0)</f>
        <v>188</v>
      </c>
      <c r="AH237">
        <f t="shared" si="30"/>
        <v>4295.8</v>
      </c>
      <c r="AI237">
        <f t="shared" si="31"/>
        <v>2855.8</v>
      </c>
    </row>
    <row r="238" spans="2:35">
      <c r="B238" s="44">
        <v>186</v>
      </c>
      <c r="C238" s="32">
        <v>0.62647539598025015</v>
      </c>
      <c r="D238" s="32">
        <f t="shared" si="32"/>
        <v>221</v>
      </c>
      <c r="E238" t="str">
        <f>LOOKUP(C238,'Info Sheet'!$L$2:$L$3,'Info Sheet'!$J$2:$J$3)</f>
        <v>Non-Rainy</v>
      </c>
      <c r="F238">
        <f>IF(E238='Info Sheet'!$J$3,'Info Sheet'!$M$3,'Info Sheet'!$M$2)</f>
        <v>1</v>
      </c>
      <c r="G238">
        <f>ROUNDDOWN(IF((D238*F238)&gt;'Info Sheet'!$B$21,'Info Sheet'!$B$21,(D238*F238)),0)</f>
        <v>188</v>
      </c>
      <c r="H238">
        <f t="shared" si="24"/>
        <v>4295.8</v>
      </c>
      <c r="I238">
        <f t="shared" si="25"/>
        <v>2855.8</v>
      </c>
      <c r="J238" s="44"/>
      <c r="K238" s="32"/>
      <c r="L238" s="32"/>
      <c r="M238" s="283"/>
      <c r="N238" s="32"/>
      <c r="O238" s="44">
        <v>186</v>
      </c>
      <c r="P238" s="32">
        <v>0.18650130517733721</v>
      </c>
      <c r="Q238">
        <f t="shared" si="26"/>
        <v>183</v>
      </c>
      <c r="R238" t="str">
        <f>LOOKUP(P238,'Info Sheet'!$L$2:$L$3,'Info Sheet'!$J$2:$J$3)</f>
        <v>Rainy, p</v>
      </c>
      <c r="S238">
        <f>IF(R238='Info Sheet'!$J$3,'Info Sheet'!$M$3,'Info Sheet'!$M$2)</f>
        <v>0.7</v>
      </c>
      <c r="T238">
        <f>ROUNDDOWN(IF((Q238*S238)&gt;'Info Sheet'!$B$21,'Info Sheet'!$B$21,(Q238*S238)),0)</f>
        <v>128</v>
      </c>
      <c r="U238">
        <f t="shared" si="27"/>
        <v>2924.8</v>
      </c>
      <c r="V238">
        <f t="shared" si="28"/>
        <v>1484.8000000000002</v>
      </c>
      <c r="AB238" s="44">
        <v>186</v>
      </c>
      <c r="AC238" s="61">
        <v>0.96558843999999999</v>
      </c>
      <c r="AD238">
        <f t="shared" si="29"/>
        <v>237</v>
      </c>
      <c r="AE238" t="str">
        <f>LOOKUP(AC238,'Info Sheet'!$L$2:$L$3,'Info Sheet'!$J$2:$J$3)</f>
        <v>Non-Rainy</v>
      </c>
      <c r="AF238">
        <f>IF(AE238='Info Sheet'!$J$3,'Info Sheet'!$M$3,'Info Sheet'!$M$2)</f>
        <v>1</v>
      </c>
      <c r="AG238">
        <f>ROUNDDOWN(IF((AD238*AF238)&gt;'Info Sheet'!$B$21,'Info Sheet'!$B$21,(AD238*AF238)),0)</f>
        <v>188</v>
      </c>
      <c r="AH238">
        <f t="shared" si="30"/>
        <v>4295.8</v>
      </c>
      <c r="AI238">
        <f t="shared" si="31"/>
        <v>2855.8</v>
      </c>
    </row>
    <row r="239" spans="2:35">
      <c r="B239" s="44">
        <v>187</v>
      </c>
      <c r="C239" s="32">
        <v>0.8459667579066299</v>
      </c>
      <c r="D239" s="32">
        <f t="shared" si="32"/>
        <v>235</v>
      </c>
      <c r="E239" t="str">
        <f>LOOKUP(C239,'Info Sheet'!$L$2:$L$3,'Info Sheet'!$J$2:$J$3)</f>
        <v>Non-Rainy</v>
      </c>
      <c r="F239">
        <f>IF(E239='Info Sheet'!$J$3,'Info Sheet'!$M$3,'Info Sheet'!$M$2)</f>
        <v>1</v>
      </c>
      <c r="G239">
        <f>ROUNDDOWN(IF((D239*F239)&gt;'Info Sheet'!$B$21,'Info Sheet'!$B$21,(D239*F239)),0)</f>
        <v>188</v>
      </c>
      <c r="H239">
        <f t="shared" si="24"/>
        <v>4295.8</v>
      </c>
      <c r="I239">
        <f t="shared" si="25"/>
        <v>2855.8</v>
      </c>
      <c r="J239" s="44"/>
      <c r="K239" s="32"/>
      <c r="L239" s="32"/>
      <c r="M239" s="283"/>
      <c r="N239" s="32"/>
      <c r="O239" s="44">
        <v>187</v>
      </c>
      <c r="P239" s="32">
        <v>0.99484672748820779</v>
      </c>
      <c r="Q239">
        <f t="shared" si="26"/>
        <v>248</v>
      </c>
      <c r="R239" t="str">
        <f>LOOKUP(P239,'Info Sheet'!$L$2:$L$3,'Info Sheet'!$J$2:$J$3)</f>
        <v>Non-Rainy</v>
      </c>
      <c r="S239">
        <f>IF(R239='Info Sheet'!$J$3,'Info Sheet'!$M$3,'Info Sheet'!$M$2)</f>
        <v>1</v>
      </c>
      <c r="T239">
        <f>ROUNDDOWN(IF((Q239*S239)&gt;'Info Sheet'!$B$21,'Info Sheet'!$B$21,(Q239*S239)),0)</f>
        <v>188</v>
      </c>
      <c r="U239">
        <f t="shared" si="27"/>
        <v>4295.8</v>
      </c>
      <c r="V239">
        <f t="shared" si="28"/>
        <v>2855.8</v>
      </c>
      <c r="AB239" s="44">
        <v>187</v>
      </c>
      <c r="AC239" s="61">
        <v>0.11611267</v>
      </c>
      <c r="AD239">
        <f t="shared" si="29"/>
        <v>180</v>
      </c>
      <c r="AE239" t="str">
        <f>LOOKUP(AC239,'Info Sheet'!$L$2:$L$3,'Info Sheet'!$J$2:$J$3)</f>
        <v>Rainy, p</v>
      </c>
      <c r="AF239">
        <f>IF(AE239='Info Sheet'!$J$3,'Info Sheet'!$M$3,'Info Sheet'!$M$2)</f>
        <v>0.7</v>
      </c>
      <c r="AG239">
        <f>ROUNDDOWN(IF((AD239*AF239)&gt;'Info Sheet'!$B$21,'Info Sheet'!$B$21,(AD239*AF239)),0)</f>
        <v>126</v>
      </c>
      <c r="AH239">
        <f t="shared" si="30"/>
        <v>2879.1000000000004</v>
      </c>
      <c r="AI239">
        <f t="shared" si="31"/>
        <v>1439.1000000000004</v>
      </c>
    </row>
    <row r="240" spans="2:35">
      <c r="B240" s="44">
        <v>188</v>
      </c>
      <c r="C240" s="32">
        <v>0.54561418383847171</v>
      </c>
      <c r="D240" s="32">
        <f t="shared" si="32"/>
        <v>217</v>
      </c>
      <c r="E240" t="str">
        <f>LOOKUP(C240,'Info Sheet'!$L$2:$L$3,'Info Sheet'!$J$2:$J$3)</f>
        <v>Non-Rainy</v>
      </c>
      <c r="F240">
        <f>IF(E240='Info Sheet'!$J$3,'Info Sheet'!$M$3,'Info Sheet'!$M$2)</f>
        <v>1</v>
      </c>
      <c r="G240">
        <f>ROUNDDOWN(IF((D240*F240)&gt;'Info Sheet'!$B$21,'Info Sheet'!$B$21,(D240*F240)),0)</f>
        <v>188</v>
      </c>
      <c r="H240">
        <f t="shared" si="24"/>
        <v>4295.8</v>
      </c>
      <c r="I240">
        <f t="shared" si="25"/>
        <v>2855.8</v>
      </c>
      <c r="J240" s="44"/>
      <c r="K240" s="32"/>
      <c r="L240" s="32"/>
      <c r="M240" s="283"/>
      <c r="N240" s="32"/>
      <c r="O240" s="44">
        <v>188</v>
      </c>
      <c r="P240" s="32">
        <v>0.46406574689096602</v>
      </c>
      <c r="Q240">
        <f t="shared" si="26"/>
        <v>198</v>
      </c>
      <c r="R240" t="str">
        <f>LOOKUP(P240,'Info Sheet'!$L$2:$L$3,'Info Sheet'!$J$2:$J$3)</f>
        <v>Non-Rainy</v>
      </c>
      <c r="S240">
        <f>IF(R240='Info Sheet'!$J$3,'Info Sheet'!$M$3,'Info Sheet'!$M$2)</f>
        <v>1</v>
      </c>
      <c r="T240">
        <f>ROUNDDOWN(IF((Q240*S240)&gt;'Info Sheet'!$B$21,'Info Sheet'!$B$21,(Q240*S240)),0)</f>
        <v>188</v>
      </c>
      <c r="U240">
        <f t="shared" si="27"/>
        <v>4295.8</v>
      </c>
      <c r="V240">
        <f t="shared" si="28"/>
        <v>2855.8</v>
      </c>
      <c r="AB240" s="44">
        <v>188</v>
      </c>
      <c r="AC240" s="61">
        <v>0.35764692999999997</v>
      </c>
      <c r="AD240">
        <f t="shared" si="29"/>
        <v>196</v>
      </c>
      <c r="AE240" t="str">
        <f>LOOKUP(AC240,'Info Sheet'!$L$2:$L$3,'Info Sheet'!$J$2:$J$3)</f>
        <v>Rainy, p</v>
      </c>
      <c r="AF240">
        <f>IF(AE240='Info Sheet'!$J$3,'Info Sheet'!$M$3,'Info Sheet'!$M$2)</f>
        <v>0.7</v>
      </c>
      <c r="AG240">
        <f>ROUNDDOWN(IF((AD240*AF240)&gt;'Info Sheet'!$B$21,'Info Sheet'!$B$21,(AD240*AF240)),0)</f>
        <v>137</v>
      </c>
      <c r="AH240">
        <f t="shared" si="30"/>
        <v>3130.4500000000003</v>
      </c>
      <c r="AI240">
        <f t="shared" si="31"/>
        <v>1690.4500000000003</v>
      </c>
    </row>
    <row r="241" spans="2:35">
      <c r="B241" s="44">
        <v>189</v>
      </c>
      <c r="C241" s="32">
        <v>0.43549394779887862</v>
      </c>
      <c r="D241" s="32">
        <f t="shared" si="32"/>
        <v>212</v>
      </c>
      <c r="E241" t="str">
        <f>LOOKUP(C241,'Info Sheet'!$L$2:$L$3,'Info Sheet'!$J$2:$J$3)</f>
        <v>Non-Rainy</v>
      </c>
      <c r="F241">
        <f>IF(E241='Info Sheet'!$J$3,'Info Sheet'!$M$3,'Info Sheet'!$M$2)</f>
        <v>1</v>
      </c>
      <c r="G241">
        <f>ROUNDDOWN(IF((D241*F241)&gt;'Info Sheet'!$B$21,'Info Sheet'!$B$21,(D241*F241)),0)</f>
        <v>188</v>
      </c>
      <c r="H241">
        <f t="shared" si="24"/>
        <v>4295.8</v>
      </c>
      <c r="I241">
        <f t="shared" si="25"/>
        <v>2855.8</v>
      </c>
      <c r="J241" s="44"/>
      <c r="K241" s="32"/>
      <c r="L241" s="32"/>
      <c r="M241" s="283"/>
      <c r="N241" s="32"/>
      <c r="O241" s="44">
        <v>189</v>
      </c>
      <c r="P241" s="32">
        <v>0.36689616365275945</v>
      </c>
      <c r="Q241">
        <f t="shared" si="26"/>
        <v>193</v>
      </c>
      <c r="R241" t="str">
        <f>LOOKUP(P241,'Info Sheet'!$L$2:$L$3,'Info Sheet'!$J$2:$J$3)</f>
        <v>Rainy, p</v>
      </c>
      <c r="S241">
        <f>IF(R241='Info Sheet'!$J$3,'Info Sheet'!$M$3,'Info Sheet'!$M$2)</f>
        <v>0.7</v>
      </c>
      <c r="T241">
        <f>ROUNDDOWN(IF((Q241*S241)&gt;'Info Sheet'!$B$21,'Info Sheet'!$B$21,(Q241*S241)),0)</f>
        <v>135</v>
      </c>
      <c r="U241">
        <f t="shared" si="27"/>
        <v>3084.75</v>
      </c>
      <c r="V241">
        <f t="shared" si="28"/>
        <v>1644.75</v>
      </c>
      <c r="AB241" s="44">
        <v>189</v>
      </c>
      <c r="AC241" s="61">
        <v>0.27209174000000003</v>
      </c>
      <c r="AD241">
        <f t="shared" si="29"/>
        <v>191</v>
      </c>
      <c r="AE241" t="str">
        <f>LOOKUP(AC241,'Info Sheet'!$L$2:$L$3,'Info Sheet'!$J$2:$J$3)</f>
        <v>Rainy, p</v>
      </c>
      <c r="AF241">
        <f>IF(AE241='Info Sheet'!$J$3,'Info Sheet'!$M$3,'Info Sheet'!$M$2)</f>
        <v>0.7</v>
      </c>
      <c r="AG241">
        <f>ROUNDDOWN(IF((AD241*AF241)&gt;'Info Sheet'!$B$21,'Info Sheet'!$B$21,(AD241*AF241)),0)</f>
        <v>133</v>
      </c>
      <c r="AH241">
        <f t="shared" si="30"/>
        <v>3039.05</v>
      </c>
      <c r="AI241">
        <f t="shared" si="31"/>
        <v>1599.0500000000002</v>
      </c>
    </row>
    <row r="242" spans="2:35">
      <c r="B242" s="44">
        <v>190</v>
      </c>
      <c r="C242" s="32">
        <v>5.9587734615102139E-2</v>
      </c>
      <c r="D242" s="32">
        <f t="shared" si="32"/>
        <v>184</v>
      </c>
      <c r="E242" t="str">
        <f>LOOKUP(C242,'Info Sheet'!$L$2:$L$3,'Info Sheet'!$J$2:$J$3)</f>
        <v>Rainy, p</v>
      </c>
      <c r="F242">
        <f>IF(E242='Info Sheet'!$J$3,'Info Sheet'!$M$3,'Info Sheet'!$M$2)</f>
        <v>0.7</v>
      </c>
      <c r="G242">
        <f>ROUNDDOWN(IF((D242*F242)&gt;'Info Sheet'!$B$21,'Info Sheet'!$B$21,(D242*F242)),0)</f>
        <v>128</v>
      </c>
      <c r="H242">
        <f t="shared" si="24"/>
        <v>2924.8</v>
      </c>
      <c r="I242">
        <f t="shared" si="25"/>
        <v>1484.8000000000002</v>
      </c>
      <c r="J242" s="44"/>
      <c r="K242" s="32"/>
      <c r="L242" s="32"/>
      <c r="M242" s="283"/>
      <c r="N242" s="32"/>
      <c r="O242" s="44">
        <v>190</v>
      </c>
      <c r="P242" s="32">
        <v>9.021574930239018E-2</v>
      </c>
      <c r="Q242">
        <f t="shared" si="26"/>
        <v>174</v>
      </c>
      <c r="R242" t="str">
        <f>LOOKUP(P242,'Info Sheet'!$L$2:$L$3,'Info Sheet'!$J$2:$J$3)</f>
        <v>Rainy, p</v>
      </c>
      <c r="S242">
        <f>IF(R242='Info Sheet'!$J$3,'Info Sheet'!$M$3,'Info Sheet'!$M$2)</f>
        <v>0.7</v>
      </c>
      <c r="T242">
        <f>ROUNDDOWN(IF((Q242*S242)&gt;'Info Sheet'!$B$21,'Info Sheet'!$B$21,(Q242*S242)),0)</f>
        <v>121</v>
      </c>
      <c r="U242">
        <f t="shared" si="27"/>
        <v>2764.8500000000004</v>
      </c>
      <c r="V242">
        <f t="shared" si="28"/>
        <v>1324.8500000000004</v>
      </c>
      <c r="AB242" s="44">
        <v>190</v>
      </c>
      <c r="AC242" s="61">
        <v>0.72923651</v>
      </c>
      <c r="AD242">
        <f t="shared" si="29"/>
        <v>214</v>
      </c>
      <c r="AE242" t="str">
        <f>LOOKUP(AC242,'Info Sheet'!$L$2:$L$3,'Info Sheet'!$J$2:$J$3)</f>
        <v>Non-Rainy</v>
      </c>
      <c r="AF242">
        <f>IF(AE242='Info Sheet'!$J$3,'Info Sheet'!$M$3,'Info Sheet'!$M$2)</f>
        <v>1</v>
      </c>
      <c r="AG242">
        <f>ROUNDDOWN(IF((AD242*AF242)&gt;'Info Sheet'!$B$21,'Info Sheet'!$B$21,(AD242*AF242)),0)</f>
        <v>188</v>
      </c>
      <c r="AH242">
        <f t="shared" si="30"/>
        <v>4295.8</v>
      </c>
      <c r="AI242">
        <f t="shared" si="31"/>
        <v>2855.8</v>
      </c>
    </row>
    <row r="243" spans="2:35">
      <c r="B243" s="44">
        <v>191</v>
      </c>
      <c r="C243" s="32">
        <v>0.83676070488115528</v>
      </c>
      <c r="D243" s="32">
        <f t="shared" si="32"/>
        <v>234</v>
      </c>
      <c r="E243" t="str">
        <f>LOOKUP(C243,'Info Sheet'!$L$2:$L$3,'Info Sheet'!$J$2:$J$3)</f>
        <v>Non-Rainy</v>
      </c>
      <c r="F243">
        <f>IF(E243='Info Sheet'!$J$3,'Info Sheet'!$M$3,'Info Sheet'!$M$2)</f>
        <v>1</v>
      </c>
      <c r="G243">
        <f>ROUNDDOWN(IF((D243*F243)&gt;'Info Sheet'!$B$21,'Info Sheet'!$B$21,(D243*F243)),0)</f>
        <v>188</v>
      </c>
      <c r="H243">
        <f t="shared" si="24"/>
        <v>4295.8</v>
      </c>
      <c r="I243">
        <f t="shared" si="25"/>
        <v>2855.8</v>
      </c>
      <c r="J243" s="44"/>
      <c r="K243" s="32"/>
      <c r="L243" s="32"/>
      <c r="M243" s="283"/>
      <c r="N243" s="32"/>
      <c r="O243" s="44">
        <v>191</v>
      </c>
      <c r="P243" s="32">
        <v>0.19303545333960748</v>
      </c>
      <c r="Q243">
        <f t="shared" si="26"/>
        <v>183</v>
      </c>
      <c r="R243" t="str">
        <f>LOOKUP(P243,'Info Sheet'!$L$2:$L$3,'Info Sheet'!$J$2:$J$3)</f>
        <v>Rainy, p</v>
      </c>
      <c r="S243">
        <f>IF(R243='Info Sheet'!$J$3,'Info Sheet'!$M$3,'Info Sheet'!$M$2)</f>
        <v>0.7</v>
      </c>
      <c r="T243">
        <f>ROUNDDOWN(IF((Q243*S243)&gt;'Info Sheet'!$B$21,'Info Sheet'!$B$21,(Q243*S243)),0)</f>
        <v>128</v>
      </c>
      <c r="U243">
        <f t="shared" si="27"/>
        <v>2924.8</v>
      </c>
      <c r="V243">
        <f t="shared" si="28"/>
        <v>1484.8000000000002</v>
      </c>
      <c r="AB243" s="44">
        <v>191</v>
      </c>
      <c r="AC243" s="61">
        <v>0.41435155000000001</v>
      </c>
      <c r="AD243">
        <f t="shared" si="29"/>
        <v>199</v>
      </c>
      <c r="AE243" t="str">
        <f>LOOKUP(AC243,'Info Sheet'!$L$2:$L$3,'Info Sheet'!$J$2:$J$3)</f>
        <v>Non-Rainy</v>
      </c>
      <c r="AF243">
        <f>IF(AE243='Info Sheet'!$J$3,'Info Sheet'!$M$3,'Info Sheet'!$M$2)</f>
        <v>1</v>
      </c>
      <c r="AG243">
        <f>ROUNDDOWN(IF((AD243*AF243)&gt;'Info Sheet'!$B$21,'Info Sheet'!$B$21,(AD243*AF243)),0)</f>
        <v>188</v>
      </c>
      <c r="AH243">
        <f t="shared" si="30"/>
        <v>4295.8</v>
      </c>
      <c r="AI243">
        <f t="shared" si="31"/>
        <v>2855.8</v>
      </c>
    </row>
    <row r="244" spans="2:35">
      <c r="B244" s="44">
        <v>192</v>
      </c>
      <c r="C244" s="32">
        <v>0.95931071826532255</v>
      </c>
      <c r="D244" s="32">
        <f t="shared" si="32"/>
        <v>249</v>
      </c>
      <c r="E244" t="str">
        <f>LOOKUP(C244,'Info Sheet'!$L$2:$L$3,'Info Sheet'!$J$2:$J$3)</f>
        <v>Non-Rainy</v>
      </c>
      <c r="F244">
        <f>IF(E244='Info Sheet'!$J$3,'Info Sheet'!$M$3,'Info Sheet'!$M$2)</f>
        <v>1</v>
      </c>
      <c r="G244">
        <f>ROUNDDOWN(IF((D244*F244)&gt;'Info Sheet'!$B$21,'Info Sheet'!$B$21,(D244*F244)),0)</f>
        <v>188</v>
      </c>
      <c r="H244">
        <f t="shared" si="24"/>
        <v>4295.8</v>
      </c>
      <c r="I244">
        <f t="shared" si="25"/>
        <v>2855.8</v>
      </c>
      <c r="J244" s="44"/>
      <c r="K244" s="32"/>
      <c r="L244" s="32"/>
      <c r="M244" s="283"/>
      <c r="N244" s="32"/>
      <c r="O244" s="44">
        <v>192</v>
      </c>
      <c r="P244" s="32">
        <v>0.46496622082525607</v>
      </c>
      <c r="Q244">
        <f t="shared" si="26"/>
        <v>198</v>
      </c>
      <c r="R244" t="str">
        <f>LOOKUP(P244,'Info Sheet'!$L$2:$L$3,'Info Sheet'!$J$2:$J$3)</f>
        <v>Non-Rainy</v>
      </c>
      <c r="S244">
        <f>IF(R244='Info Sheet'!$J$3,'Info Sheet'!$M$3,'Info Sheet'!$M$2)</f>
        <v>1</v>
      </c>
      <c r="T244">
        <f>ROUNDDOWN(IF((Q244*S244)&gt;'Info Sheet'!$B$21,'Info Sheet'!$B$21,(Q244*S244)),0)</f>
        <v>188</v>
      </c>
      <c r="U244">
        <f t="shared" si="27"/>
        <v>4295.8</v>
      </c>
      <c r="V244">
        <f t="shared" si="28"/>
        <v>2855.8</v>
      </c>
      <c r="AB244" s="44">
        <v>192</v>
      </c>
      <c r="AC244" s="61">
        <v>0.21520037</v>
      </c>
      <c r="AD244">
        <f t="shared" si="29"/>
        <v>188</v>
      </c>
      <c r="AE244" t="str">
        <f>LOOKUP(AC244,'Info Sheet'!$L$2:$L$3,'Info Sheet'!$J$2:$J$3)</f>
        <v>Rainy, p</v>
      </c>
      <c r="AF244">
        <f>IF(AE244='Info Sheet'!$J$3,'Info Sheet'!$M$3,'Info Sheet'!$M$2)</f>
        <v>0.7</v>
      </c>
      <c r="AG244">
        <f>ROUNDDOWN(IF((AD244*AF244)&gt;'Info Sheet'!$B$21,'Info Sheet'!$B$21,(AD244*AF244)),0)</f>
        <v>131</v>
      </c>
      <c r="AH244">
        <f t="shared" si="30"/>
        <v>2993.3500000000004</v>
      </c>
      <c r="AI244">
        <f t="shared" si="31"/>
        <v>1553.3500000000004</v>
      </c>
    </row>
    <row r="245" spans="2:35">
      <c r="B245" s="44">
        <v>193</v>
      </c>
      <c r="C245" s="32">
        <v>0.49781887259025126</v>
      </c>
      <c r="D245" s="32">
        <f t="shared" si="32"/>
        <v>215</v>
      </c>
      <c r="E245" t="str">
        <f>LOOKUP(C245,'Info Sheet'!$L$2:$L$3,'Info Sheet'!$J$2:$J$3)</f>
        <v>Non-Rainy</v>
      </c>
      <c r="F245">
        <f>IF(E245='Info Sheet'!$J$3,'Info Sheet'!$M$3,'Info Sheet'!$M$2)</f>
        <v>1</v>
      </c>
      <c r="G245">
        <f>ROUNDDOWN(IF((D245*F245)&gt;'Info Sheet'!$B$21,'Info Sheet'!$B$21,(D245*F245)),0)</f>
        <v>188</v>
      </c>
      <c r="H245">
        <f t="shared" ref="H245:H308" si="33">G245*$K$46</f>
        <v>4295.8</v>
      </c>
      <c r="I245">
        <f t="shared" ref="I245:I308" si="34">H245-$K$47</f>
        <v>2855.8</v>
      </c>
      <c r="J245" s="44"/>
      <c r="K245" s="32"/>
      <c r="L245" s="32"/>
      <c r="M245" s="283"/>
      <c r="N245" s="32"/>
      <c r="O245" s="44">
        <v>193</v>
      </c>
      <c r="P245" s="32">
        <v>0.81279175157016026</v>
      </c>
      <c r="Q245">
        <f t="shared" ref="Q245:Q308" si="35">ROUNDDOWN(_xlfn.NORM.INV(P245,$P$36,$P$40),0)</f>
        <v>216</v>
      </c>
      <c r="R245" t="str">
        <f>LOOKUP(P245,'Info Sheet'!$L$2:$L$3,'Info Sheet'!$J$2:$J$3)</f>
        <v>Non-Rainy</v>
      </c>
      <c r="S245">
        <f>IF(R245='Info Sheet'!$J$3,'Info Sheet'!$M$3,'Info Sheet'!$M$2)</f>
        <v>1</v>
      </c>
      <c r="T245">
        <f>ROUNDDOWN(IF((Q245*S245)&gt;'Info Sheet'!$B$21,'Info Sheet'!$B$21,(Q245*S245)),0)</f>
        <v>188</v>
      </c>
      <c r="U245">
        <f t="shared" ref="U245:U308" si="36">T245*$K$46</f>
        <v>4295.8</v>
      </c>
      <c r="V245">
        <f t="shared" ref="V245:V308" si="37">U245-$K$47</f>
        <v>2855.8</v>
      </c>
      <c r="AB245" s="44">
        <v>193</v>
      </c>
      <c r="AC245" s="61">
        <v>0.87766045999999998</v>
      </c>
      <c r="AD245">
        <f t="shared" ref="AD245:AD308" si="38">ROUNDDOWN(_xlfn.NORM.INV(AC245,$AC$36,$AC$40),0)</f>
        <v>225</v>
      </c>
      <c r="AE245" t="str">
        <f>LOOKUP(AC245,'Info Sheet'!$L$2:$L$3,'Info Sheet'!$J$2:$J$3)</f>
        <v>Non-Rainy</v>
      </c>
      <c r="AF245">
        <f>IF(AE245='Info Sheet'!$J$3,'Info Sheet'!$M$3,'Info Sheet'!$M$2)</f>
        <v>1</v>
      </c>
      <c r="AG245">
        <f>ROUNDDOWN(IF((AD245*AF245)&gt;'Info Sheet'!$B$21,'Info Sheet'!$B$21,(AD245*AF245)),0)</f>
        <v>188</v>
      </c>
      <c r="AH245">
        <f t="shared" ref="AH245:AH308" si="39">AG245*$K$46</f>
        <v>4295.8</v>
      </c>
      <c r="AI245">
        <f t="shared" ref="AI245:AI308" si="40">AH245-$K$47</f>
        <v>2855.8</v>
      </c>
    </row>
    <row r="246" spans="2:35">
      <c r="B246" s="44">
        <v>194</v>
      </c>
      <c r="C246" s="32">
        <v>0.2112319086659491</v>
      </c>
      <c r="D246" s="32">
        <f t="shared" ref="D246:D309" si="41">ROUNDDOWN(_xlfn.NORM.INV(C246,$C$36,$C$40),0)</f>
        <v>199</v>
      </c>
      <c r="E246" t="str">
        <f>LOOKUP(C246,'Info Sheet'!$L$2:$L$3,'Info Sheet'!$J$2:$J$3)</f>
        <v>Rainy, p</v>
      </c>
      <c r="F246">
        <f>IF(E246='Info Sheet'!$J$3,'Info Sheet'!$M$3,'Info Sheet'!$M$2)</f>
        <v>0.7</v>
      </c>
      <c r="G246">
        <f>ROUNDDOWN(IF((D246*F246)&gt;'Info Sheet'!$B$21,'Info Sheet'!$B$21,(D246*F246)),0)</f>
        <v>139</v>
      </c>
      <c r="H246">
        <f t="shared" si="33"/>
        <v>3176.15</v>
      </c>
      <c r="I246">
        <f t="shared" si="34"/>
        <v>1736.15</v>
      </c>
      <c r="J246" s="44"/>
      <c r="K246" s="32"/>
      <c r="L246" s="32"/>
      <c r="M246" s="283"/>
      <c r="N246" s="32"/>
      <c r="O246" s="44">
        <v>194</v>
      </c>
      <c r="P246" s="32">
        <v>0.7185349630670248</v>
      </c>
      <c r="Q246">
        <f t="shared" si="35"/>
        <v>210</v>
      </c>
      <c r="R246" t="str">
        <f>LOOKUP(P246,'Info Sheet'!$L$2:$L$3,'Info Sheet'!$J$2:$J$3)</f>
        <v>Non-Rainy</v>
      </c>
      <c r="S246">
        <f>IF(R246='Info Sheet'!$J$3,'Info Sheet'!$M$3,'Info Sheet'!$M$2)</f>
        <v>1</v>
      </c>
      <c r="T246">
        <f>ROUNDDOWN(IF((Q246*S246)&gt;'Info Sheet'!$B$21,'Info Sheet'!$B$21,(Q246*S246)),0)</f>
        <v>188</v>
      </c>
      <c r="U246">
        <f t="shared" si="36"/>
        <v>4295.8</v>
      </c>
      <c r="V246">
        <f t="shared" si="37"/>
        <v>2855.8</v>
      </c>
      <c r="AB246" s="44">
        <v>194</v>
      </c>
      <c r="AC246" s="61">
        <v>0.38036773000000001</v>
      </c>
      <c r="AD246">
        <f t="shared" si="38"/>
        <v>197</v>
      </c>
      <c r="AE246" t="str">
        <f>LOOKUP(AC246,'Info Sheet'!$L$2:$L$3,'Info Sheet'!$J$2:$J$3)</f>
        <v>Rainy, p</v>
      </c>
      <c r="AF246">
        <f>IF(AE246='Info Sheet'!$J$3,'Info Sheet'!$M$3,'Info Sheet'!$M$2)</f>
        <v>0.7</v>
      </c>
      <c r="AG246">
        <f>ROUNDDOWN(IF((AD246*AF246)&gt;'Info Sheet'!$B$21,'Info Sheet'!$B$21,(AD246*AF246)),0)</f>
        <v>137</v>
      </c>
      <c r="AH246">
        <f t="shared" si="39"/>
        <v>3130.4500000000003</v>
      </c>
      <c r="AI246">
        <f t="shared" si="40"/>
        <v>1690.4500000000003</v>
      </c>
    </row>
    <row r="247" spans="2:35">
      <c r="B247" s="44">
        <v>195</v>
      </c>
      <c r="C247" s="32">
        <v>0.19969546392242699</v>
      </c>
      <c r="D247" s="32">
        <f t="shared" si="41"/>
        <v>198</v>
      </c>
      <c r="E247" t="str">
        <f>LOOKUP(C247,'Info Sheet'!$L$2:$L$3,'Info Sheet'!$J$2:$J$3)</f>
        <v>Rainy, p</v>
      </c>
      <c r="F247">
        <f>IF(E247='Info Sheet'!$J$3,'Info Sheet'!$M$3,'Info Sheet'!$M$2)</f>
        <v>0.7</v>
      </c>
      <c r="G247">
        <f>ROUNDDOWN(IF((D247*F247)&gt;'Info Sheet'!$B$21,'Info Sheet'!$B$21,(D247*F247)),0)</f>
        <v>138</v>
      </c>
      <c r="H247">
        <f t="shared" si="33"/>
        <v>3153.3</v>
      </c>
      <c r="I247">
        <f t="shared" si="34"/>
        <v>1713.3000000000002</v>
      </c>
      <c r="J247" s="44"/>
      <c r="K247" s="32"/>
      <c r="L247" s="32"/>
      <c r="M247" s="283"/>
      <c r="N247" s="32"/>
      <c r="O247" s="44">
        <v>195</v>
      </c>
      <c r="P247" s="32">
        <v>0.43695149172960246</v>
      </c>
      <c r="Q247">
        <f t="shared" si="35"/>
        <v>197</v>
      </c>
      <c r="R247" t="str">
        <f>LOOKUP(P247,'Info Sheet'!$L$2:$L$3,'Info Sheet'!$J$2:$J$3)</f>
        <v>Non-Rainy</v>
      </c>
      <c r="S247">
        <f>IF(R247='Info Sheet'!$J$3,'Info Sheet'!$M$3,'Info Sheet'!$M$2)</f>
        <v>1</v>
      </c>
      <c r="T247">
        <f>ROUNDDOWN(IF((Q247*S247)&gt;'Info Sheet'!$B$21,'Info Sheet'!$B$21,(Q247*S247)),0)</f>
        <v>188</v>
      </c>
      <c r="U247">
        <f t="shared" si="36"/>
        <v>4295.8</v>
      </c>
      <c r="V247">
        <f t="shared" si="37"/>
        <v>2855.8</v>
      </c>
      <c r="AB247" s="44">
        <v>195</v>
      </c>
      <c r="AC247" s="61">
        <v>0.62202584000000005</v>
      </c>
      <c r="AD247">
        <f t="shared" si="38"/>
        <v>209</v>
      </c>
      <c r="AE247" t="str">
        <f>LOOKUP(AC247,'Info Sheet'!$L$2:$L$3,'Info Sheet'!$J$2:$J$3)</f>
        <v>Non-Rainy</v>
      </c>
      <c r="AF247">
        <f>IF(AE247='Info Sheet'!$J$3,'Info Sheet'!$M$3,'Info Sheet'!$M$2)</f>
        <v>1</v>
      </c>
      <c r="AG247">
        <f>ROUNDDOWN(IF((AD247*AF247)&gt;'Info Sheet'!$B$21,'Info Sheet'!$B$21,(AD247*AF247)),0)</f>
        <v>188</v>
      </c>
      <c r="AH247">
        <f t="shared" si="39"/>
        <v>4295.8</v>
      </c>
      <c r="AI247">
        <f t="shared" si="40"/>
        <v>2855.8</v>
      </c>
    </row>
    <row r="248" spans="2:35">
      <c r="B248" s="44">
        <v>196</v>
      </c>
      <c r="C248" s="32">
        <v>0.78391876628249391</v>
      </c>
      <c r="D248" s="32">
        <f t="shared" si="41"/>
        <v>230</v>
      </c>
      <c r="E248" t="str">
        <f>LOOKUP(C248,'Info Sheet'!$L$2:$L$3,'Info Sheet'!$J$2:$J$3)</f>
        <v>Non-Rainy</v>
      </c>
      <c r="F248">
        <f>IF(E248='Info Sheet'!$J$3,'Info Sheet'!$M$3,'Info Sheet'!$M$2)</f>
        <v>1</v>
      </c>
      <c r="G248">
        <f>ROUNDDOWN(IF((D248*F248)&gt;'Info Sheet'!$B$21,'Info Sheet'!$B$21,(D248*F248)),0)</f>
        <v>188</v>
      </c>
      <c r="H248">
        <f t="shared" si="33"/>
        <v>4295.8</v>
      </c>
      <c r="I248">
        <f t="shared" si="34"/>
        <v>2855.8</v>
      </c>
      <c r="J248" s="44"/>
      <c r="K248" s="32"/>
      <c r="L248" s="32"/>
      <c r="M248" s="283"/>
      <c r="N248" s="32"/>
      <c r="O248" s="44">
        <v>196</v>
      </c>
      <c r="P248" s="32">
        <v>0.50314256857152728</v>
      </c>
      <c r="Q248">
        <f t="shared" si="35"/>
        <v>200</v>
      </c>
      <c r="R248" t="str">
        <f>LOOKUP(P248,'Info Sheet'!$L$2:$L$3,'Info Sheet'!$J$2:$J$3)</f>
        <v>Non-Rainy</v>
      </c>
      <c r="S248">
        <f>IF(R248='Info Sheet'!$J$3,'Info Sheet'!$M$3,'Info Sheet'!$M$2)</f>
        <v>1</v>
      </c>
      <c r="T248">
        <f>ROUNDDOWN(IF((Q248*S248)&gt;'Info Sheet'!$B$21,'Info Sheet'!$B$21,(Q248*S248)),0)</f>
        <v>188</v>
      </c>
      <c r="U248">
        <f t="shared" si="36"/>
        <v>4295.8</v>
      </c>
      <c r="V248">
        <f t="shared" si="37"/>
        <v>2855.8</v>
      </c>
      <c r="AB248" s="44">
        <v>196</v>
      </c>
      <c r="AC248" s="61">
        <v>0.96050753</v>
      </c>
      <c r="AD248">
        <f t="shared" si="38"/>
        <v>236</v>
      </c>
      <c r="AE248" t="str">
        <f>LOOKUP(AC248,'Info Sheet'!$L$2:$L$3,'Info Sheet'!$J$2:$J$3)</f>
        <v>Non-Rainy</v>
      </c>
      <c r="AF248">
        <f>IF(AE248='Info Sheet'!$J$3,'Info Sheet'!$M$3,'Info Sheet'!$M$2)</f>
        <v>1</v>
      </c>
      <c r="AG248">
        <f>ROUNDDOWN(IF((AD248*AF248)&gt;'Info Sheet'!$B$21,'Info Sheet'!$B$21,(AD248*AF248)),0)</f>
        <v>188</v>
      </c>
      <c r="AH248">
        <f t="shared" si="39"/>
        <v>4295.8</v>
      </c>
      <c r="AI248">
        <f t="shared" si="40"/>
        <v>2855.8</v>
      </c>
    </row>
    <row r="249" spans="2:35">
      <c r="B249" s="44">
        <v>197</v>
      </c>
      <c r="C249" s="32">
        <v>7.9254624174808441E-2</v>
      </c>
      <c r="D249" s="32">
        <f t="shared" si="41"/>
        <v>187</v>
      </c>
      <c r="E249" t="str">
        <f>LOOKUP(C249,'Info Sheet'!$L$2:$L$3,'Info Sheet'!$J$2:$J$3)</f>
        <v>Rainy, p</v>
      </c>
      <c r="F249">
        <f>IF(E249='Info Sheet'!$J$3,'Info Sheet'!$M$3,'Info Sheet'!$M$2)</f>
        <v>0.7</v>
      </c>
      <c r="G249">
        <f>ROUNDDOWN(IF((D249*F249)&gt;'Info Sheet'!$B$21,'Info Sheet'!$B$21,(D249*F249)),0)</f>
        <v>130</v>
      </c>
      <c r="H249">
        <f t="shared" si="33"/>
        <v>2970.5</v>
      </c>
      <c r="I249">
        <f t="shared" si="34"/>
        <v>1530.5</v>
      </c>
      <c r="J249" s="44"/>
      <c r="K249" s="32"/>
      <c r="L249" s="32"/>
      <c r="M249" s="283"/>
      <c r="N249" s="32"/>
      <c r="O249" s="44">
        <v>197</v>
      </c>
      <c r="P249" s="32">
        <v>0.1412320695266871</v>
      </c>
      <c r="Q249">
        <f t="shared" si="35"/>
        <v>179</v>
      </c>
      <c r="R249" t="str">
        <f>LOOKUP(P249,'Info Sheet'!$L$2:$L$3,'Info Sheet'!$J$2:$J$3)</f>
        <v>Rainy, p</v>
      </c>
      <c r="S249">
        <f>IF(R249='Info Sheet'!$J$3,'Info Sheet'!$M$3,'Info Sheet'!$M$2)</f>
        <v>0.7</v>
      </c>
      <c r="T249">
        <f>ROUNDDOWN(IF((Q249*S249)&gt;'Info Sheet'!$B$21,'Info Sheet'!$B$21,(Q249*S249)),0)</f>
        <v>125</v>
      </c>
      <c r="U249">
        <f t="shared" si="36"/>
        <v>2856.25</v>
      </c>
      <c r="V249">
        <f t="shared" si="37"/>
        <v>1416.25</v>
      </c>
      <c r="AB249" s="44">
        <v>197</v>
      </c>
      <c r="AC249" s="61">
        <v>0.37393818000000001</v>
      </c>
      <c r="AD249">
        <f t="shared" si="38"/>
        <v>197</v>
      </c>
      <c r="AE249" t="str">
        <f>LOOKUP(AC249,'Info Sheet'!$L$2:$L$3,'Info Sheet'!$J$2:$J$3)</f>
        <v>Rainy, p</v>
      </c>
      <c r="AF249">
        <f>IF(AE249='Info Sheet'!$J$3,'Info Sheet'!$M$3,'Info Sheet'!$M$2)</f>
        <v>0.7</v>
      </c>
      <c r="AG249">
        <f>ROUNDDOWN(IF((AD249*AF249)&gt;'Info Sheet'!$B$21,'Info Sheet'!$B$21,(AD249*AF249)),0)</f>
        <v>137</v>
      </c>
      <c r="AH249">
        <f t="shared" si="39"/>
        <v>3130.4500000000003</v>
      </c>
      <c r="AI249">
        <f t="shared" si="40"/>
        <v>1690.4500000000003</v>
      </c>
    </row>
    <row r="250" spans="2:35">
      <c r="B250" s="44">
        <v>198</v>
      </c>
      <c r="C250" s="32">
        <v>0.72594879469132167</v>
      </c>
      <c r="D250" s="32">
        <f t="shared" si="41"/>
        <v>226</v>
      </c>
      <c r="E250" t="str">
        <f>LOOKUP(C250,'Info Sheet'!$L$2:$L$3,'Info Sheet'!$J$2:$J$3)</f>
        <v>Non-Rainy</v>
      </c>
      <c r="F250">
        <f>IF(E250='Info Sheet'!$J$3,'Info Sheet'!$M$3,'Info Sheet'!$M$2)</f>
        <v>1</v>
      </c>
      <c r="G250">
        <f>ROUNDDOWN(IF((D250*F250)&gt;'Info Sheet'!$B$21,'Info Sheet'!$B$21,(D250*F250)),0)</f>
        <v>188</v>
      </c>
      <c r="H250">
        <f t="shared" si="33"/>
        <v>4295.8</v>
      </c>
      <c r="I250">
        <f t="shared" si="34"/>
        <v>2855.8</v>
      </c>
      <c r="J250" s="44"/>
      <c r="K250" s="32"/>
      <c r="L250" s="32"/>
      <c r="M250" s="283"/>
      <c r="N250" s="32"/>
      <c r="O250" s="44">
        <v>198</v>
      </c>
      <c r="P250" s="32">
        <v>0.34062914968895786</v>
      </c>
      <c r="Q250">
        <f t="shared" si="35"/>
        <v>192</v>
      </c>
      <c r="R250" t="str">
        <f>LOOKUP(P250,'Info Sheet'!$L$2:$L$3,'Info Sheet'!$J$2:$J$3)</f>
        <v>Rainy, p</v>
      </c>
      <c r="S250">
        <f>IF(R250='Info Sheet'!$J$3,'Info Sheet'!$M$3,'Info Sheet'!$M$2)</f>
        <v>0.7</v>
      </c>
      <c r="T250">
        <f>ROUNDDOWN(IF((Q250*S250)&gt;'Info Sheet'!$B$21,'Info Sheet'!$B$21,(Q250*S250)),0)</f>
        <v>134</v>
      </c>
      <c r="U250">
        <f t="shared" si="36"/>
        <v>3061.9</v>
      </c>
      <c r="V250">
        <f t="shared" si="37"/>
        <v>1621.9</v>
      </c>
      <c r="AB250" s="44">
        <v>198</v>
      </c>
      <c r="AC250" s="61">
        <v>0.29991139</v>
      </c>
      <c r="AD250">
        <f t="shared" si="38"/>
        <v>193</v>
      </c>
      <c r="AE250" t="str">
        <f>LOOKUP(AC250,'Info Sheet'!$L$2:$L$3,'Info Sheet'!$J$2:$J$3)</f>
        <v>Rainy, p</v>
      </c>
      <c r="AF250">
        <f>IF(AE250='Info Sheet'!$J$3,'Info Sheet'!$M$3,'Info Sheet'!$M$2)</f>
        <v>0.7</v>
      </c>
      <c r="AG250">
        <f>ROUNDDOWN(IF((AD250*AF250)&gt;'Info Sheet'!$B$21,'Info Sheet'!$B$21,(AD250*AF250)),0)</f>
        <v>135</v>
      </c>
      <c r="AH250">
        <f t="shared" si="39"/>
        <v>3084.75</v>
      </c>
      <c r="AI250">
        <f t="shared" si="40"/>
        <v>1644.75</v>
      </c>
    </row>
    <row r="251" spans="2:35">
      <c r="B251" s="44">
        <v>199</v>
      </c>
      <c r="C251" s="32">
        <v>0.89982795774079916</v>
      </c>
      <c r="D251" s="32">
        <f t="shared" si="41"/>
        <v>240</v>
      </c>
      <c r="E251" t="str">
        <f>LOOKUP(C251,'Info Sheet'!$L$2:$L$3,'Info Sheet'!$J$2:$J$3)</f>
        <v>Non-Rainy</v>
      </c>
      <c r="F251">
        <f>IF(E251='Info Sheet'!$J$3,'Info Sheet'!$M$3,'Info Sheet'!$M$2)</f>
        <v>1</v>
      </c>
      <c r="G251">
        <f>ROUNDDOWN(IF((D251*F251)&gt;'Info Sheet'!$B$21,'Info Sheet'!$B$21,(D251*F251)),0)</f>
        <v>188</v>
      </c>
      <c r="H251">
        <f t="shared" si="33"/>
        <v>4295.8</v>
      </c>
      <c r="I251">
        <f t="shared" si="34"/>
        <v>2855.8</v>
      </c>
      <c r="J251" s="44"/>
      <c r="K251" s="32"/>
      <c r="L251" s="32"/>
      <c r="M251" s="283"/>
      <c r="N251" s="32"/>
      <c r="O251" s="44">
        <v>199</v>
      </c>
      <c r="P251" s="32">
        <v>0.34688744662975934</v>
      </c>
      <c r="Q251">
        <f t="shared" si="35"/>
        <v>192</v>
      </c>
      <c r="R251" t="str">
        <f>LOOKUP(P251,'Info Sheet'!$L$2:$L$3,'Info Sheet'!$J$2:$J$3)</f>
        <v>Rainy, p</v>
      </c>
      <c r="S251">
        <f>IF(R251='Info Sheet'!$J$3,'Info Sheet'!$M$3,'Info Sheet'!$M$2)</f>
        <v>0.7</v>
      </c>
      <c r="T251">
        <f>ROUNDDOWN(IF((Q251*S251)&gt;'Info Sheet'!$B$21,'Info Sheet'!$B$21,(Q251*S251)),0)</f>
        <v>134</v>
      </c>
      <c r="U251">
        <f t="shared" si="36"/>
        <v>3061.9</v>
      </c>
      <c r="V251">
        <f t="shared" si="37"/>
        <v>1621.9</v>
      </c>
      <c r="AB251" s="44">
        <v>199</v>
      </c>
      <c r="AC251" s="61">
        <v>0.89556561999999995</v>
      </c>
      <c r="AD251">
        <f t="shared" si="38"/>
        <v>226</v>
      </c>
      <c r="AE251" t="str">
        <f>LOOKUP(AC251,'Info Sheet'!$L$2:$L$3,'Info Sheet'!$J$2:$J$3)</f>
        <v>Non-Rainy</v>
      </c>
      <c r="AF251">
        <f>IF(AE251='Info Sheet'!$J$3,'Info Sheet'!$M$3,'Info Sheet'!$M$2)</f>
        <v>1</v>
      </c>
      <c r="AG251">
        <f>ROUNDDOWN(IF((AD251*AF251)&gt;'Info Sheet'!$B$21,'Info Sheet'!$B$21,(AD251*AF251)),0)</f>
        <v>188</v>
      </c>
      <c r="AH251">
        <f t="shared" si="39"/>
        <v>4295.8</v>
      </c>
      <c r="AI251">
        <f t="shared" si="40"/>
        <v>2855.8</v>
      </c>
    </row>
    <row r="252" spans="2:35">
      <c r="B252" s="44">
        <v>200</v>
      </c>
      <c r="C252" s="32">
        <v>8.3945983268511992E-2</v>
      </c>
      <c r="D252" s="32">
        <f t="shared" si="41"/>
        <v>188</v>
      </c>
      <c r="E252" t="str">
        <f>LOOKUP(C252,'Info Sheet'!$L$2:$L$3,'Info Sheet'!$J$2:$J$3)</f>
        <v>Rainy, p</v>
      </c>
      <c r="F252">
        <f>IF(E252='Info Sheet'!$J$3,'Info Sheet'!$M$3,'Info Sheet'!$M$2)</f>
        <v>0.7</v>
      </c>
      <c r="G252">
        <f>ROUNDDOWN(IF((D252*F252)&gt;'Info Sheet'!$B$21,'Info Sheet'!$B$21,(D252*F252)),0)</f>
        <v>131</v>
      </c>
      <c r="H252">
        <f t="shared" si="33"/>
        <v>2993.3500000000004</v>
      </c>
      <c r="I252">
        <f t="shared" si="34"/>
        <v>1553.3500000000004</v>
      </c>
      <c r="J252" s="44"/>
      <c r="K252" s="32"/>
      <c r="L252" s="32"/>
      <c r="M252" s="283"/>
      <c r="N252" s="32"/>
      <c r="O252" s="44">
        <v>200</v>
      </c>
      <c r="P252" s="32">
        <v>0.41623259817447067</v>
      </c>
      <c r="Q252">
        <f t="shared" si="35"/>
        <v>196</v>
      </c>
      <c r="R252" t="str">
        <f>LOOKUP(P252,'Info Sheet'!$L$2:$L$3,'Info Sheet'!$J$2:$J$3)</f>
        <v>Non-Rainy</v>
      </c>
      <c r="S252">
        <f>IF(R252='Info Sheet'!$J$3,'Info Sheet'!$M$3,'Info Sheet'!$M$2)</f>
        <v>1</v>
      </c>
      <c r="T252">
        <f>ROUNDDOWN(IF((Q252*S252)&gt;'Info Sheet'!$B$21,'Info Sheet'!$B$21,(Q252*S252)),0)</f>
        <v>188</v>
      </c>
      <c r="U252">
        <f t="shared" si="36"/>
        <v>4295.8</v>
      </c>
      <c r="V252">
        <f t="shared" si="37"/>
        <v>2855.8</v>
      </c>
      <c r="AB252" s="44">
        <v>200</v>
      </c>
      <c r="AC252" s="61">
        <v>0.91354164999999998</v>
      </c>
      <c r="AD252">
        <f t="shared" si="38"/>
        <v>228</v>
      </c>
      <c r="AE252" t="str">
        <f>LOOKUP(AC252,'Info Sheet'!$L$2:$L$3,'Info Sheet'!$J$2:$J$3)</f>
        <v>Non-Rainy</v>
      </c>
      <c r="AF252">
        <f>IF(AE252='Info Sheet'!$J$3,'Info Sheet'!$M$3,'Info Sheet'!$M$2)</f>
        <v>1</v>
      </c>
      <c r="AG252">
        <f>ROUNDDOWN(IF((AD252*AF252)&gt;'Info Sheet'!$B$21,'Info Sheet'!$B$21,(AD252*AF252)),0)</f>
        <v>188</v>
      </c>
      <c r="AH252">
        <f t="shared" si="39"/>
        <v>4295.8</v>
      </c>
      <c r="AI252">
        <f t="shared" si="40"/>
        <v>2855.8</v>
      </c>
    </row>
    <row r="253" spans="2:35">
      <c r="B253" s="44">
        <v>201</v>
      </c>
      <c r="C253" s="32">
        <v>0.32503371460403208</v>
      </c>
      <c r="D253" s="32">
        <f t="shared" si="41"/>
        <v>206</v>
      </c>
      <c r="E253" t="str">
        <f>LOOKUP(C253,'Info Sheet'!$L$2:$L$3,'Info Sheet'!$J$2:$J$3)</f>
        <v>Rainy, p</v>
      </c>
      <c r="F253">
        <f>IF(E253='Info Sheet'!$J$3,'Info Sheet'!$M$3,'Info Sheet'!$M$2)</f>
        <v>0.7</v>
      </c>
      <c r="G253">
        <f>ROUNDDOWN(IF((D253*F253)&gt;'Info Sheet'!$B$21,'Info Sheet'!$B$21,(D253*F253)),0)</f>
        <v>144</v>
      </c>
      <c r="H253">
        <f t="shared" si="33"/>
        <v>3290.4</v>
      </c>
      <c r="I253">
        <f t="shared" si="34"/>
        <v>1850.4</v>
      </c>
      <c r="J253" s="44"/>
      <c r="K253" s="32"/>
      <c r="L253" s="32"/>
      <c r="M253" s="283"/>
      <c r="N253" s="32"/>
      <c r="O253" s="44">
        <v>201</v>
      </c>
      <c r="P253" s="32">
        <v>0.73945092878682994</v>
      </c>
      <c r="Q253">
        <f t="shared" si="35"/>
        <v>212</v>
      </c>
      <c r="R253" t="str">
        <f>LOOKUP(P253,'Info Sheet'!$L$2:$L$3,'Info Sheet'!$J$2:$J$3)</f>
        <v>Non-Rainy</v>
      </c>
      <c r="S253">
        <f>IF(R253='Info Sheet'!$J$3,'Info Sheet'!$M$3,'Info Sheet'!$M$2)</f>
        <v>1</v>
      </c>
      <c r="T253">
        <f>ROUNDDOWN(IF((Q253*S253)&gt;'Info Sheet'!$B$21,'Info Sheet'!$B$21,(Q253*S253)),0)</f>
        <v>188</v>
      </c>
      <c r="U253">
        <f t="shared" si="36"/>
        <v>4295.8</v>
      </c>
      <c r="V253">
        <f t="shared" si="37"/>
        <v>2855.8</v>
      </c>
      <c r="AB253" s="44">
        <v>201</v>
      </c>
      <c r="AC253" s="61">
        <v>0.37276371000000003</v>
      </c>
      <c r="AD253">
        <f t="shared" si="38"/>
        <v>197</v>
      </c>
      <c r="AE253" t="str">
        <f>LOOKUP(AC253,'Info Sheet'!$L$2:$L$3,'Info Sheet'!$J$2:$J$3)</f>
        <v>Rainy, p</v>
      </c>
      <c r="AF253">
        <f>IF(AE253='Info Sheet'!$J$3,'Info Sheet'!$M$3,'Info Sheet'!$M$2)</f>
        <v>0.7</v>
      </c>
      <c r="AG253">
        <f>ROUNDDOWN(IF((AD253*AF253)&gt;'Info Sheet'!$B$21,'Info Sheet'!$B$21,(AD253*AF253)),0)</f>
        <v>137</v>
      </c>
      <c r="AH253">
        <f t="shared" si="39"/>
        <v>3130.4500000000003</v>
      </c>
      <c r="AI253">
        <f t="shared" si="40"/>
        <v>1690.4500000000003</v>
      </c>
    </row>
    <row r="254" spans="2:35">
      <c r="B254" s="44">
        <v>202</v>
      </c>
      <c r="C254" s="32">
        <v>0.10143418577255969</v>
      </c>
      <c r="D254" s="32">
        <f t="shared" si="41"/>
        <v>190</v>
      </c>
      <c r="E254" t="str">
        <f>LOOKUP(C254,'Info Sheet'!$L$2:$L$3,'Info Sheet'!$J$2:$J$3)</f>
        <v>Rainy, p</v>
      </c>
      <c r="F254">
        <f>IF(E254='Info Sheet'!$J$3,'Info Sheet'!$M$3,'Info Sheet'!$M$2)</f>
        <v>0.7</v>
      </c>
      <c r="G254">
        <f>ROUNDDOWN(IF((D254*F254)&gt;'Info Sheet'!$B$21,'Info Sheet'!$B$21,(D254*F254)),0)</f>
        <v>133</v>
      </c>
      <c r="H254">
        <f t="shared" si="33"/>
        <v>3039.05</v>
      </c>
      <c r="I254">
        <f t="shared" si="34"/>
        <v>1599.0500000000002</v>
      </c>
      <c r="J254" s="44"/>
      <c r="K254" s="32"/>
      <c r="L254" s="32"/>
      <c r="M254" s="283"/>
      <c r="N254" s="32"/>
      <c r="O254" s="44">
        <v>202</v>
      </c>
      <c r="P254" s="32">
        <v>0.36471610149631273</v>
      </c>
      <c r="Q254">
        <f t="shared" si="35"/>
        <v>193</v>
      </c>
      <c r="R254" t="str">
        <f>LOOKUP(P254,'Info Sheet'!$L$2:$L$3,'Info Sheet'!$J$2:$J$3)</f>
        <v>Rainy, p</v>
      </c>
      <c r="S254">
        <f>IF(R254='Info Sheet'!$J$3,'Info Sheet'!$M$3,'Info Sheet'!$M$2)</f>
        <v>0.7</v>
      </c>
      <c r="T254">
        <f>ROUNDDOWN(IF((Q254*S254)&gt;'Info Sheet'!$B$21,'Info Sheet'!$B$21,(Q254*S254)),0)</f>
        <v>135</v>
      </c>
      <c r="U254">
        <f t="shared" si="36"/>
        <v>3084.75</v>
      </c>
      <c r="V254">
        <f t="shared" si="37"/>
        <v>1644.75</v>
      </c>
      <c r="AB254" s="44">
        <v>202</v>
      </c>
      <c r="AC254" s="61">
        <v>0.89960527999999995</v>
      </c>
      <c r="AD254">
        <f t="shared" si="38"/>
        <v>227</v>
      </c>
      <c r="AE254" t="str">
        <f>LOOKUP(AC254,'Info Sheet'!$L$2:$L$3,'Info Sheet'!$J$2:$J$3)</f>
        <v>Non-Rainy</v>
      </c>
      <c r="AF254">
        <f>IF(AE254='Info Sheet'!$J$3,'Info Sheet'!$M$3,'Info Sheet'!$M$2)</f>
        <v>1</v>
      </c>
      <c r="AG254">
        <f>ROUNDDOWN(IF((AD254*AF254)&gt;'Info Sheet'!$B$21,'Info Sheet'!$B$21,(AD254*AF254)),0)</f>
        <v>188</v>
      </c>
      <c r="AH254">
        <f t="shared" si="39"/>
        <v>4295.8</v>
      </c>
      <c r="AI254">
        <f t="shared" si="40"/>
        <v>2855.8</v>
      </c>
    </row>
    <row r="255" spans="2:35">
      <c r="B255" s="44">
        <v>203</v>
      </c>
      <c r="C255" s="32">
        <v>0.88698393998850489</v>
      </c>
      <c r="D255" s="32">
        <f t="shared" si="41"/>
        <v>238</v>
      </c>
      <c r="E255" t="str">
        <f>LOOKUP(C255,'Info Sheet'!$L$2:$L$3,'Info Sheet'!$J$2:$J$3)</f>
        <v>Non-Rainy</v>
      </c>
      <c r="F255">
        <f>IF(E255='Info Sheet'!$J$3,'Info Sheet'!$M$3,'Info Sheet'!$M$2)</f>
        <v>1</v>
      </c>
      <c r="G255">
        <f>ROUNDDOWN(IF((D255*F255)&gt;'Info Sheet'!$B$21,'Info Sheet'!$B$21,(D255*F255)),0)</f>
        <v>188</v>
      </c>
      <c r="H255">
        <f t="shared" si="33"/>
        <v>4295.8</v>
      </c>
      <c r="I255">
        <f t="shared" si="34"/>
        <v>2855.8</v>
      </c>
      <c r="J255" s="44"/>
      <c r="K255" s="32"/>
      <c r="L255" s="32"/>
      <c r="M255" s="283"/>
      <c r="N255" s="32"/>
      <c r="O255" s="44">
        <v>203</v>
      </c>
      <c r="P255" s="32">
        <v>7.4663797055418146E-2</v>
      </c>
      <c r="Q255">
        <f t="shared" si="35"/>
        <v>172</v>
      </c>
      <c r="R255" t="str">
        <f>LOOKUP(P255,'Info Sheet'!$L$2:$L$3,'Info Sheet'!$J$2:$J$3)</f>
        <v>Rainy, p</v>
      </c>
      <c r="S255">
        <f>IF(R255='Info Sheet'!$J$3,'Info Sheet'!$M$3,'Info Sheet'!$M$2)</f>
        <v>0.7</v>
      </c>
      <c r="T255">
        <f>ROUNDDOWN(IF((Q255*S255)&gt;'Info Sheet'!$B$21,'Info Sheet'!$B$21,(Q255*S255)),0)</f>
        <v>120</v>
      </c>
      <c r="U255">
        <f t="shared" si="36"/>
        <v>2742</v>
      </c>
      <c r="V255">
        <f t="shared" si="37"/>
        <v>1302</v>
      </c>
      <c r="AB255" s="44">
        <v>203</v>
      </c>
      <c r="AC255" s="61">
        <v>0.27550386999999998</v>
      </c>
      <c r="AD255">
        <f t="shared" si="38"/>
        <v>191</v>
      </c>
      <c r="AE255" t="str">
        <f>LOOKUP(AC255,'Info Sheet'!$L$2:$L$3,'Info Sheet'!$J$2:$J$3)</f>
        <v>Rainy, p</v>
      </c>
      <c r="AF255">
        <f>IF(AE255='Info Sheet'!$J$3,'Info Sheet'!$M$3,'Info Sheet'!$M$2)</f>
        <v>0.7</v>
      </c>
      <c r="AG255">
        <f>ROUNDDOWN(IF((AD255*AF255)&gt;'Info Sheet'!$B$21,'Info Sheet'!$B$21,(AD255*AF255)),0)</f>
        <v>133</v>
      </c>
      <c r="AH255">
        <f t="shared" si="39"/>
        <v>3039.05</v>
      </c>
      <c r="AI255">
        <f t="shared" si="40"/>
        <v>1599.0500000000002</v>
      </c>
    </row>
    <row r="256" spans="2:35">
      <c r="B256" s="44">
        <v>204</v>
      </c>
      <c r="C256" s="32">
        <v>0.79955116548576399</v>
      </c>
      <c r="D256" s="32">
        <f t="shared" si="41"/>
        <v>231</v>
      </c>
      <c r="E256" t="str">
        <f>LOOKUP(C256,'Info Sheet'!$L$2:$L$3,'Info Sheet'!$J$2:$J$3)</f>
        <v>Non-Rainy</v>
      </c>
      <c r="F256">
        <f>IF(E256='Info Sheet'!$J$3,'Info Sheet'!$M$3,'Info Sheet'!$M$2)</f>
        <v>1</v>
      </c>
      <c r="G256">
        <f>ROUNDDOWN(IF((D256*F256)&gt;'Info Sheet'!$B$21,'Info Sheet'!$B$21,(D256*F256)),0)</f>
        <v>188</v>
      </c>
      <c r="H256">
        <f t="shared" si="33"/>
        <v>4295.8</v>
      </c>
      <c r="I256">
        <f t="shared" si="34"/>
        <v>2855.8</v>
      </c>
      <c r="J256" s="44"/>
      <c r="K256" s="32"/>
      <c r="L256" s="32"/>
      <c r="M256" s="283"/>
      <c r="N256" s="32"/>
      <c r="O256" s="44">
        <v>204</v>
      </c>
      <c r="P256" s="32">
        <v>0.11175976226158424</v>
      </c>
      <c r="Q256">
        <f t="shared" si="35"/>
        <v>177</v>
      </c>
      <c r="R256" t="str">
        <f>LOOKUP(P256,'Info Sheet'!$L$2:$L$3,'Info Sheet'!$J$2:$J$3)</f>
        <v>Rainy, p</v>
      </c>
      <c r="S256">
        <f>IF(R256='Info Sheet'!$J$3,'Info Sheet'!$M$3,'Info Sheet'!$M$2)</f>
        <v>0.7</v>
      </c>
      <c r="T256">
        <f>ROUNDDOWN(IF((Q256*S256)&gt;'Info Sheet'!$B$21,'Info Sheet'!$B$21,(Q256*S256)),0)</f>
        <v>123</v>
      </c>
      <c r="U256">
        <f t="shared" si="36"/>
        <v>2810.55</v>
      </c>
      <c r="V256">
        <f t="shared" si="37"/>
        <v>1370.5500000000002</v>
      </c>
      <c r="AB256" s="44">
        <v>204</v>
      </c>
      <c r="AC256" s="61">
        <v>0.19849148999999999</v>
      </c>
      <c r="AD256">
        <f t="shared" si="38"/>
        <v>187</v>
      </c>
      <c r="AE256" t="str">
        <f>LOOKUP(AC256,'Info Sheet'!$L$2:$L$3,'Info Sheet'!$J$2:$J$3)</f>
        <v>Rainy, p</v>
      </c>
      <c r="AF256">
        <f>IF(AE256='Info Sheet'!$J$3,'Info Sheet'!$M$3,'Info Sheet'!$M$2)</f>
        <v>0.7</v>
      </c>
      <c r="AG256">
        <f>ROUNDDOWN(IF((AD256*AF256)&gt;'Info Sheet'!$B$21,'Info Sheet'!$B$21,(AD256*AF256)),0)</f>
        <v>130</v>
      </c>
      <c r="AH256">
        <f t="shared" si="39"/>
        <v>2970.5</v>
      </c>
      <c r="AI256">
        <f t="shared" si="40"/>
        <v>1530.5</v>
      </c>
    </row>
    <row r="257" spans="2:35">
      <c r="B257" s="44">
        <v>205</v>
      </c>
      <c r="C257" s="32">
        <v>0.68596780059949736</v>
      </c>
      <c r="D257" s="32">
        <f t="shared" si="41"/>
        <v>224</v>
      </c>
      <c r="E257" t="str">
        <f>LOOKUP(C257,'Info Sheet'!$L$2:$L$3,'Info Sheet'!$J$2:$J$3)</f>
        <v>Non-Rainy</v>
      </c>
      <c r="F257">
        <f>IF(E257='Info Sheet'!$J$3,'Info Sheet'!$M$3,'Info Sheet'!$M$2)</f>
        <v>1</v>
      </c>
      <c r="G257">
        <f>ROUNDDOWN(IF((D257*F257)&gt;'Info Sheet'!$B$21,'Info Sheet'!$B$21,(D257*F257)),0)</f>
        <v>188</v>
      </c>
      <c r="H257">
        <f t="shared" si="33"/>
        <v>4295.8</v>
      </c>
      <c r="I257">
        <f t="shared" si="34"/>
        <v>2855.8</v>
      </c>
      <c r="J257" s="44"/>
      <c r="K257" s="32"/>
      <c r="L257" s="32"/>
      <c r="M257" s="283"/>
      <c r="N257" s="32"/>
      <c r="O257" s="44">
        <v>205</v>
      </c>
      <c r="P257" s="32">
        <v>0.2204475947889627</v>
      </c>
      <c r="Q257">
        <f t="shared" si="35"/>
        <v>185</v>
      </c>
      <c r="R257" t="str">
        <f>LOOKUP(P257,'Info Sheet'!$L$2:$L$3,'Info Sheet'!$J$2:$J$3)</f>
        <v>Rainy, p</v>
      </c>
      <c r="S257">
        <f>IF(R257='Info Sheet'!$J$3,'Info Sheet'!$M$3,'Info Sheet'!$M$2)</f>
        <v>0.7</v>
      </c>
      <c r="T257">
        <f>ROUNDDOWN(IF((Q257*S257)&gt;'Info Sheet'!$B$21,'Info Sheet'!$B$21,(Q257*S257)),0)</f>
        <v>129</v>
      </c>
      <c r="U257">
        <f t="shared" si="36"/>
        <v>2947.65</v>
      </c>
      <c r="V257">
        <f t="shared" si="37"/>
        <v>1507.65</v>
      </c>
      <c r="AB257" s="44">
        <v>205</v>
      </c>
      <c r="AC257" s="61">
        <v>3.889074E-2</v>
      </c>
      <c r="AD257">
        <f t="shared" si="38"/>
        <v>169</v>
      </c>
      <c r="AE257" t="str">
        <f>LOOKUP(AC257,'Info Sheet'!$L$2:$L$3,'Info Sheet'!$J$2:$J$3)</f>
        <v>Rainy, p</v>
      </c>
      <c r="AF257">
        <f>IF(AE257='Info Sheet'!$J$3,'Info Sheet'!$M$3,'Info Sheet'!$M$2)</f>
        <v>0.7</v>
      </c>
      <c r="AG257">
        <f>ROUNDDOWN(IF((AD257*AF257)&gt;'Info Sheet'!$B$21,'Info Sheet'!$B$21,(AD257*AF257)),0)</f>
        <v>118</v>
      </c>
      <c r="AH257">
        <f t="shared" si="39"/>
        <v>2696.3</v>
      </c>
      <c r="AI257">
        <f t="shared" si="40"/>
        <v>1256.3000000000002</v>
      </c>
    </row>
    <row r="258" spans="2:35">
      <c r="B258" s="44">
        <v>206</v>
      </c>
      <c r="C258" s="32">
        <v>6.7162233716051678E-2</v>
      </c>
      <c r="D258" s="32">
        <f t="shared" si="41"/>
        <v>185</v>
      </c>
      <c r="E258" t="str">
        <f>LOOKUP(C258,'Info Sheet'!$L$2:$L$3,'Info Sheet'!$J$2:$J$3)</f>
        <v>Rainy, p</v>
      </c>
      <c r="F258">
        <f>IF(E258='Info Sheet'!$J$3,'Info Sheet'!$M$3,'Info Sheet'!$M$2)</f>
        <v>0.7</v>
      </c>
      <c r="G258">
        <f>ROUNDDOWN(IF((D258*F258)&gt;'Info Sheet'!$B$21,'Info Sheet'!$B$21,(D258*F258)),0)</f>
        <v>129</v>
      </c>
      <c r="H258">
        <f t="shared" si="33"/>
        <v>2947.65</v>
      </c>
      <c r="I258">
        <f t="shared" si="34"/>
        <v>1507.65</v>
      </c>
      <c r="J258" s="44"/>
      <c r="K258" s="32"/>
      <c r="L258" s="32"/>
      <c r="M258" s="283"/>
      <c r="N258" s="32"/>
      <c r="O258" s="44">
        <v>206</v>
      </c>
      <c r="P258" s="32">
        <v>0.51637466085419226</v>
      </c>
      <c r="Q258">
        <f t="shared" si="35"/>
        <v>200</v>
      </c>
      <c r="R258" t="str">
        <f>LOOKUP(P258,'Info Sheet'!$L$2:$L$3,'Info Sheet'!$J$2:$J$3)</f>
        <v>Non-Rainy</v>
      </c>
      <c r="S258">
        <f>IF(R258='Info Sheet'!$J$3,'Info Sheet'!$M$3,'Info Sheet'!$M$2)</f>
        <v>1</v>
      </c>
      <c r="T258">
        <f>ROUNDDOWN(IF((Q258*S258)&gt;'Info Sheet'!$B$21,'Info Sheet'!$B$21,(Q258*S258)),0)</f>
        <v>188</v>
      </c>
      <c r="U258">
        <f t="shared" si="36"/>
        <v>4295.8</v>
      </c>
      <c r="V258">
        <f t="shared" si="37"/>
        <v>2855.8</v>
      </c>
      <c r="AB258" s="44">
        <v>206</v>
      </c>
      <c r="AC258" s="61">
        <v>0.28863031</v>
      </c>
      <c r="AD258">
        <f t="shared" si="38"/>
        <v>192</v>
      </c>
      <c r="AE258" t="str">
        <f>LOOKUP(AC258,'Info Sheet'!$L$2:$L$3,'Info Sheet'!$J$2:$J$3)</f>
        <v>Rainy, p</v>
      </c>
      <c r="AF258">
        <f>IF(AE258='Info Sheet'!$J$3,'Info Sheet'!$M$3,'Info Sheet'!$M$2)</f>
        <v>0.7</v>
      </c>
      <c r="AG258">
        <f>ROUNDDOWN(IF((AD258*AF258)&gt;'Info Sheet'!$B$21,'Info Sheet'!$B$21,(AD258*AF258)),0)</f>
        <v>134</v>
      </c>
      <c r="AH258">
        <f t="shared" si="39"/>
        <v>3061.9</v>
      </c>
      <c r="AI258">
        <f t="shared" si="40"/>
        <v>1621.9</v>
      </c>
    </row>
    <row r="259" spans="2:35">
      <c r="B259" s="44">
        <v>207</v>
      </c>
      <c r="C259" s="32">
        <v>0.43676767746363665</v>
      </c>
      <c r="D259" s="32">
        <f t="shared" si="41"/>
        <v>212</v>
      </c>
      <c r="E259" t="str">
        <f>LOOKUP(C259,'Info Sheet'!$L$2:$L$3,'Info Sheet'!$J$2:$J$3)</f>
        <v>Non-Rainy</v>
      </c>
      <c r="F259">
        <f>IF(E259='Info Sheet'!$J$3,'Info Sheet'!$M$3,'Info Sheet'!$M$2)</f>
        <v>1</v>
      </c>
      <c r="G259">
        <f>ROUNDDOWN(IF((D259*F259)&gt;'Info Sheet'!$B$21,'Info Sheet'!$B$21,(D259*F259)),0)</f>
        <v>188</v>
      </c>
      <c r="H259">
        <f t="shared" si="33"/>
        <v>4295.8</v>
      </c>
      <c r="I259">
        <f t="shared" si="34"/>
        <v>2855.8</v>
      </c>
      <c r="J259" s="44"/>
      <c r="K259" s="32"/>
      <c r="L259" s="32"/>
      <c r="M259" s="283"/>
      <c r="N259" s="32"/>
      <c r="O259" s="44">
        <v>207</v>
      </c>
      <c r="P259" s="32">
        <v>0.2912227067165476</v>
      </c>
      <c r="Q259">
        <f t="shared" si="35"/>
        <v>189</v>
      </c>
      <c r="R259" t="str">
        <f>LOOKUP(P259,'Info Sheet'!$L$2:$L$3,'Info Sheet'!$J$2:$J$3)</f>
        <v>Rainy, p</v>
      </c>
      <c r="S259">
        <f>IF(R259='Info Sheet'!$J$3,'Info Sheet'!$M$3,'Info Sheet'!$M$2)</f>
        <v>0.7</v>
      </c>
      <c r="T259">
        <f>ROUNDDOWN(IF((Q259*S259)&gt;'Info Sheet'!$B$21,'Info Sheet'!$B$21,(Q259*S259)),0)</f>
        <v>132</v>
      </c>
      <c r="U259">
        <f t="shared" si="36"/>
        <v>3016.2000000000003</v>
      </c>
      <c r="V259">
        <f t="shared" si="37"/>
        <v>1576.2000000000003</v>
      </c>
      <c r="AB259" s="44">
        <v>207</v>
      </c>
      <c r="AC259" s="61">
        <v>0.80976479999999995</v>
      </c>
      <c r="AD259">
        <f t="shared" si="38"/>
        <v>219</v>
      </c>
      <c r="AE259" t="str">
        <f>LOOKUP(AC259,'Info Sheet'!$L$2:$L$3,'Info Sheet'!$J$2:$J$3)</f>
        <v>Non-Rainy</v>
      </c>
      <c r="AF259">
        <f>IF(AE259='Info Sheet'!$J$3,'Info Sheet'!$M$3,'Info Sheet'!$M$2)</f>
        <v>1</v>
      </c>
      <c r="AG259">
        <f>ROUNDDOWN(IF((AD259*AF259)&gt;'Info Sheet'!$B$21,'Info Sheet'!$B$21,(AD259*AF259)),0)</f>
        <v>188</v>
      </c>
      <c r="AH259">
        <f t="shared" si="39"/>
        <v>4295.8</v>
      </c>
      <c r="AI259">
        <f t="shared" si="40"/>
        <v>2855.8</v>
      </c>
    </row>
    <row r="260" spans="2:35">
      <c r="B260" s="44">
        <v>208</v>
      </c>
      <c r="C260" s="32">
        <v>0.40356309268970714</v>
      </c>
      <c r="D260" s="32">
        <f t="shared" si="41"/>
        <v>210</v>
      </c>
      <c r="E260" t="str">
        <f>LOOKUP(C260,'Info Sheet'!$L$2:$L$3,'Info Sheet'!$J$2:$J$3)</f>
        <v>Non-Rainy</v>
      </c>
      <c r="F260">
        <f>IF(E260='Info Sheet'!$J$3,'Info Sheet'!$M$3,'Info Sheet'!$M$2)</f>
        <v>1</v>
      </c>
      <c r="G260">
        <f>ROUNDDOWN(IF((D260*F260)&gt;'Info Sheet'!$B$21,'Info Sheet'!$B$21,(D260*F260)),0)</f>
        <v>188</v>
      </c>
      <c r="H260">
        <f t="shared" si="33"/>
        <v>4295.8</v>
      </c>
      <c r="I260">
        <f t="shared" si="34"/>
        <v>2855.8</v>
      </c>
      <c r="J260" s="44"/>
      <c r="K260" s="32"/>
      <c r="L260" s="32"/>
      <c r="M260" s="283"/>
      <c r="N260" s="32"/>
      <c r="O260" s="44">
        <v>208</v>
      </c>
      <c r="P260" s="32">
        <v>0.84047588214081892</v>
      </c>
      <c r="Q260">
        <f t="shared" si="35"/>
        <v>218</v>
      </c>
      <c r="R260" t="str">
        <f>LOOKUP(P260,'Info Sheet'!$L$2:$L$3,'Info Sheet'!$J$2:$J$3)</f>
        <v>Non-Rainy</v>
      </c>
      <c r="S260">
        <f>IF(R260='Info Sheet'!$J$3,'Info Sheet'!$M$3,'Info Sheet'!$M$2)</f>
        <v>1</v>
      </c>
      <c r="T260">
        <f>ROUNDDOWN(IF((Q260*S260)&gt;'Info Sheet'!$B$21,'Info Sheet'!$B$21,(Q260*S260)),0)</f>
        <v>188</v>
      </c>
      <c r="U260">
        <f t="shared" si="36"/>
        <v>4295.8</v>
      </c>
      <c r="V260">
        <f t="shared" si="37"/>
        <v>2855.8</v>
      </c>
      <c r="AB260" s="44">
        <v>208</v>
      </c>
      <c r="AC260" s="61">
        <v>0.34380828000000002</v>
      </c>
      <c r="AD260">
        <f t="shared" si="38"/>
        <v>195</v>
      </c>
      <c r="AE260" t="str">
        <f>LOOKUP(AC260,'Info Sheet'!$L$2:$L$3,'Info Sheet'!$J$2:$J$3)</f>
        <v>Rainy, p</v>
      </c>
      <c r="AF260">
        <f>IF(AE260='Info Sheet'!$J$3,'Info Sheet'!$M$3,'Info Sheet'!$M$2)</f>
        <v>0.7</v>
      </c>
      <c r="AG260">
        <f>ROUNDDOWN(IF((AD260*AF260)&gt;'Info Sheet'!$B$21,'Info Sheet'!$B$21,(AD260*AF260)),0)</f>
        <v>136</v>
      </c>
      <c r="AH260">
        <f t="shared" si="39"/>
        <v>3107.6000000000004</v>
      </c>
      <c r="AI260">
        <f t="shared" si="40"/>
        <v>1667.6000000000004</v>
      </c>
    </row>
    <row r="261" spans="2:35">
      <c r="B261" s="44">
        <v>209</v>
      </c>
      <c r="C261" s="32">
        <v>0.5138459992063501</v>
      </c>
      <c r="D261" s="32">
        <f t="shared" si="41"/>
        <v>215</v>
      </c>
      <c r="E261" t="str">
        <f>LOOKUP(C261,'Info Sheet'!$L$2:$L$3,'Info Sheet'!$J$2:$J$3)</f>
        <v>Non-Rainy</v>
      </c>
      <c r="F261">
        <f>IF(E261='Info Sheet'!$J$3,'Info Sheet'!$M$3,'Info Sheet'!$M$2)</f>
        <v>1</v>
      </c>
      <c r="G261">
        <f>ROUNDDOWN(IF((D261*F261)&gt;'Info Sheet'!$B$21,'Info Sheet'!$B$21,(D261*F261)),0)</f>
        <v>188</v>
      </c>
      <c r="H261">
        <f t="shared" si="33"/>
        <v>4295.8</v>
      </c>
      <c r="I261">
        <f t="shared" si="34"/>
        <v>2855.8</v>
      </c>
      <c r="J261" s="44"/>
      <c r="K261" s="32"/>
      <c r="L261" s="32"/>
      <c r="M261" s="283"/>
      <c r="N261" s="32"/>
      <c r="O261" s="44">
        <v>209</v>
      </c>
      <c r="P261" s="32">
        <v>0.22120138297663006</v>
      </c>
      <c r="Q261">
        <f t="shared" si="35"/>
        <v>185</v>
      </c>
      <c r="R261" t="str">
        <f>LOOKUP(P261,'Info Sheet'!$L$2:$L$3,'Info Sheet'!$J$2:$J$3)</f>
        <v>Rainy, p</v>
      </c>
      <c r="S261">
        <f>IF(R261='Info Sheet'!$J$3,'Info Sheet'!$M$3,'Info Sheet'!$M$2)</f>
        <v>0.7</v>
      </c>
      <c r="T261">
        <f>ROUNDDOWN(IF((Q261*S261)&gt;'Info Sheet'!$B$21,'Info Sheet'!$B$21,(Q261*S261)),0)</f>
        <v>129</v>
      </c>
      <c r="U261">
        <f t="shared" si="36"/>
        <v>2947.65</v>
      </c>
      <c r="V261">
        <f t="shared" si="37"/>
        <v>1507.65</v>
      </c>
      <c r="AB261" s="44">
        <v>209</v>
      </c>
      <c r="AC261" s="61">
        <v>0.95329735000000004</v>
      </c>
      <c r="AD261">
        <f t="shared" si="38"/>
        <v>234</v>
      </c>
      <c r="AE261" t="str">
        <f>LOOKUP(AC261,'Info Sheet'!$L$2:$L$3,'Info Sheet'!$J$2:$J$3)</f>
        <v>Non-Rainy</v>
      </c>
      <c r="AF261">
        <f>IF(AE261='Info Sheet'!$J$3,'Info Sheet'!$M$3,'Info Sheet'!$M$2)</f>
        <v>1</v>
      </c>
      <c r="AG261">
        <f>ROUNDDOWN(IF((AD261*AF261)&gt;'Info Sheet'!$B$21,'Info Sheet'!$B$21,(AD261*AF261)),0)</f>
        <v>188</v>
      </c>
      <c r="AH261">
        <f t="shared" si="39"/>
        <v>4295.8</v>
      </c>
      <c r="AI261">
        <f t="shared" si="40"/>
        <v>2855.8</v>
      </c>
    </row>
    <row r="262" spans="2:35">
      <c r="B262" s="44">
        <v>210</v>
      </c>
      <c r="C262" s="32">
        <v>0.89401272056056746</v>
      </c>
      <c r="D262" s="32">
        <f t="shared" si="41"/>
        <v>239</v>
      </c>
      <c r="E262" t="str">
        <f>LOOKUP(C262,'Info Sheet'!$L$2:$L$3,'Info Sheet'!$J$2:$J$3)</f>
        <v>Non-Rainy</v>
      </c>
      <c r="F262">
        <f>IF(E262='Info Sheet'!$J$3,'Info Sheet'!$M$3,'Info Sheet'!$M$2)</f>
        <v>1</v>
      </c>
      <c r="G262">
        <f>ROUNDDOWN(IF((D262*F262)&gt;'Info Sheet'!$B$21,'Info Sheet'!$B$21,(D262*F262)),0)</f>
        <v>188</v>
      </c>
      <c r="H262">
        <f t="shared" si="33"/>
        <v>4295.8</v>
      </c>
      <c r="I262">
        <f t="shared" si="34"/>
        <v>2855.8</v>
      </c>
      <c r="J262" s="44"/>
      <c r="K262" s="32"/>
      <c r="L262" s="32"/>
      <c r="M262" s="283"/>
      <c r="N262" s="32"/>
      <c r="O262" s="44">
        <v>210</v>
      </c>
      <c r="P262" s="32">
        <v>0.99964183577102039</v>
      </c>
      <c r="Q262">
        <f t="shared" si="35"/>
        <v>263</v>
      </c>
      <c r="R262" t="str">
        <f>LOOKUP(P262,'Info Sheet'!$L$2:$L$3,'Info Sheet'!$J$2:$J$3)</f>
        <v>Non-Rainy</v>
      </c>
      <c r="S262">
        <f>IF(R262='Info Sheet'!$J$3,'Info Sheet'!$M$3,'Info Sheet'!$M$2)</f>
        <v>1</v>
      </c>
      <c r="T262">
        <f>ROUNDDOWN(IF((Q262*S262)&gt;'Info Sheet'!$B$21,'Info Sheet'!$B$21,(Q262*S262)),0)</f>
        <v>188</v>
      </c>
      <c r="U262">
        <f t="shared" si="36"/>
        <v>4295.8</v>
      </c>
      <c r="V262">
        <f t="shared" si="37"/>
        <v>2855.8</v>
      </c>
      <c r="AB262" s="44">
        <v>210</v>
      </c>
      <c r="AC262" s="61">
        <v>0.41765258999999999</v>
      </c>
      <c r="AD262">
        <f t="shared" si="38"/>
        <v>199</v>
      </c>
      <c r="AE262" t="str">
        <f>LOOKUP(AC262,'Info Sheet'!$L$2:$L$3,'Info Sheet'!$J$2:$J$3)</f>
        <v>Non-Rainy</v>
      </c>
      <c r="AF262">
        <f>IF(AE262='Info Sheet'!$J$3,'Info Sheet'!$M$3,'Info Sheet'!$M$2)</f>
        <v>1</v>
      </c>
      <c r="AG262">
        <f>ROUNDDOWN(IF((AD262*AF262)&gt;'Info Sheet'!$B$21,'Info Sheet'!$B$21,(AD262*AF262)),0)</f>
        <v>188</v>
      </c>
      <c r="AH262">
        <f t="shared" si="39"/>
        <v>4295.8</v>
      </c>
      <c r="AI262">
        <f t="shared" si="40"/>
        <v>2855.8</v>
      </c>
    </row>
    <row r="263" spans="2:35">
      <c r="B263" s="44">
        <v>211</v>
      </c>
      <c r="C263" s="32">
        <v>0.9567846636207209</v>
      </c>
      <c r="D263" s="32">
        <f t="shared" si="41"/>
        <v>248</v>
      </c>
      <c r="E263" t="str">
        <f>LOOKUP(C263,'Info Sheet'!$L$2:$L$3,'Info Sheet'!$J$2:$J$3)</f>
        <v>Non-Rainy</v>
      </c>
      <c r="F263">
        <f>IF(E263='Info Sheet'!$J$3,'Info Sheet'!$M$3,'Info Sheet'!$M$2)</f>
        <v>1</v>
      </c>
      <c r="G263">
        <f>ROUNDDOWN(IF((D263*F263)&gt;'Info Sheet'!$B$21,'Info Sheet'!$B$21,(D263*F263)),0)</f>
        <v>188</v>
      </c>
      <c r="H263">
        <f t="shared" si="33"/>
        <v>4295.8</v>
      </c>
      <c r="I263">
        <f t="shared" si="34"/>
        <v>2855.8</v>
      </c>
      <c r="J263" s="44"/>
      <c r="K263" s="32"/>
      <c r="L263" s="32"/>
      <c r="M263" s="283"/>
      <c r="N263" s="32"/>
      <c r="O263" s="44">
        <v>211</v>
      </c>
      <c r="P263" s="32">
        <v>0.3628420102440304</v>
      </c>
      <c r="Q263">
        <f t="shared" si="35"/>
        <v>193</v>
      </c>
      <c r="R263" t="str">
        <f>LOOKUP(P263,'Info Sheet'!$L$2:$L$3,'Info Sheet'!$J$2:$J$3)</f>
        <v>Rainy, p</v>
      </c>
      <c r="S263">
        <f>IF(R263='Info Sheet'!$J$3,'Info Sheet'!$M$3,'Info Sheet'!$M$2)</f>
        <v>0.7</v>
      </c>
      <c r="T263">
        <f>ROUNDDOWN(IF((Q263*S263)&gt;'Info Sheet'!$B$21,'Info Sheet'!$B$21,(Q263*S263)),0)</f>
        <v>135</v>
      </c>
      <c r="U263">
        <f t="shared" si="36"/>
        <v>3084.75</v>
      </c>
      <c r="V263">
        <f t="shared" si="37"/>
        <v>1644.75</v>
      </c>
      <c r="AB263" s="44">
        <v>211</v>
      </c>
      <c r="AC263" s="61">
        <v>0.92372730999999997</v>
      </c>
      <c r="AD263">
        <f t="shared" si="38"/>
        <v>230</v>
      </c>
      <c r="AE263" t="str">
        <f>LOOKUP(AC263,'Info Sheet'!$L$2:$L$3,'Info Sheet'!$J$2:$J$3)</f>
        <v>Non-Rainy</v>
      </c>
      <c r="AF263">
        <f>IF(AE263='Info Sheet'!$J$3,'Info Sheet'!$M$3,'Info Sheet'!$M$2)</f>
        <v>1</v>
      </c>
      <c r="AG263">
        <f>ROUNDDOWN(IF((AD263*AF263)&gt;'Info Sheet'!$B$21,'Info Sheet'!$B$21,(AD263*AF263)),0)</f>
        <v>188</v>
      </c>
      <c r="AH263">
        <f t="shared" si="39"/>
        <v>4295.8</v>
      </c>
      <c r="AI263">
        <f t="shared" si="40"/>
        <v>2855.8</v>
      </c>
    </row>
    <row r="264" spans="2:35">
      <c r="B264" s="44">
        <v>212</v>
      </c>
      <c r="C264" s="32">
        <v>0.71219709786398167</v>
      </c>
      <c r="D264" s="32">
        <f t="shared" si="41"/>
        <v>226</v>
      </c>
      <c r="E264" t="str">
        <f>LOOKUP(C264,'Info Sheet'!$L$2:$L$3,'Info Sheet'!$J$2:$J$3)</f>
        <v>Non-Rainy</v>
      </c>
      <c r="F264">
        <f>IF(E264='Info Sheet'!$J$3,'Info Sheet'!$M$3,'Info Sheet'!$M$2)</f>
        <v>1</v>
      </c>
      <c r="G264">
        <f>ROUNDDOWN(IF((D264*F264)&gt;'Info Sheet'!$B$21,'Info Sheet'!$B$21,(D264*F264)),0)</f>
        <v>188</v>
      </c>
      <c r="H264">
        <f t="shared" si="33"/>
        <v>4295.8</v>
      </c>
      <c r="I264">
        <f t="shared" si="34"/>
        <v>2855.8</v>
      </c>
      <c r="J264" s="44"/>
      <c r="K264" s="32"/>
      <c r="L264" s="32"/>
      <c r="M264" s="283"/>
      <c r="N264" s="32"/>
      <c r="O264" s="44">
        <v>212</v>
      </c>
      <c r="P264" s="32">
        <v>0.49947570881578451</v>
      </c>
      <c r="Q264">
        <f t="shared" si="35"/>
        <v>199</v>
      </c>
      <c r="R264" t="str">
        <f>LOOKUP(P264,'Info Sheet'!$L$2:$L$3,'Info Sheet'!$J$2:$J$3)</f>
        <v>Non-Rainy</v>
      </c>
      <c r="S264">
        <f>IF(R264='Info Sheet'!$J$3,'Info Sheet'!$M$3,'Info Sheet'!$M$2)</f>
        <v>1</v>
      </c>
      <c r="T264">
        <f>ROUNDDOWN(IF((Q264*S264)&gt;'Info Sheet'!$B$21,'Info Sheet'!$B$21,(Q264*S264)),0)</f>
        <v>188</v>
      </c>
      <c r="U264">
        <f t="shared" si="36"/>
        <v>4295.8</v>
      </c>
      <c r="V264">
        <f t="shared" si="37"/>
        <v>2855.8</v>
      </c>
      <c r="AB264" s="44">
        <v>212</v>
      </c>
      <c r="AC264" s="61">
        <v>5.7950929999999998E-2</v>
      </c>
      <c r="AD264">
        <f t="shared" si="38"/>
        <v>173</v>
      </c>
      <c r="AE264" t="str">
        <f>LOOKUP(AC264,'Info Sheet'!$L$2:$L$3,'Info Sheet'!$J$2:$J$3)</f>
        <v>Rainy, p</v>
      </c>
      <c r="AF264">
        <f>IF(AE264='Info Sheet'!$J$3,'Info Sheet'!$M$3,'Info Sheet'!$M$2)</f>
        <v>0.7</v>
      </c>
      <c r="AG264">
        <f>ROUNDDOWN(IF((AD264*AF264)&gt;'Info Sheet'!$B$21,'Info Sheet'!$B$21,(AD264*AF264)),0)</f>
        <v>121</v>
      </c>
      <c r="AH264">
        <f t="shared" si="39"/>
        <v>2764.8500000000004</v>
      </c>
      <c r="AI264">
        <f t="shared" si="40"/>
        <v>1324.8500000000004</v>
      </c>
    </row>
    <row r="265" spans="2:35">
      <c r="B265" s="44">
        <v>213</v>
      </c>
      <c r="C265" s="32">
        <v>0.71548110484094796</v>
      </c>
      <c r="D265" s="32">
        <f t="shared" si="41"/>
        <v>226</v>
      </c>
      <c r="E265" t="str">
        <f>LOOKUP(C265,'Info Sheet'!$L$2:$L$3,'Info Sheet'!$J$2:$J$3)</f>
        <v>Non-Rainy</v>
      </c>
      <c r="F265">
        <f>IF(E265='Info Sheet'!$J$3,'Info Sheet'!$M$3,'Info Sheet'!$M$2)</f>
        <v>1</v>
      </c>
      <c r="G265">
        <f>ROUNDDOWN(IF((D265*F265)&gt;'Info Sheet'!$B$21,'Info Sheet'!$B$21,(D265*F265)),0)</f>
        <v>188</v>
      </c>
      <c r="H265">
        <f t="shared" si="33"/>
        <v>4295.8</v>
      </c>
      <c r="I265">
        <f t="shared" si="34"/>
        <v>2855.8</v>
      </c>
      <c r="J265" s="44"/>
      <c r="K265" s="32"/>
      <c r="L265" s="32"/>
      <c r="M265" s="283"/>
      <c r="N265" s="32"/>
      <c r="O265" s="44">
        <v>213</v>
      </c>
      <c r="P265" s="32">
        <v>0.32426760757304329</v>
      </c>
      <c r="Q265">
        <f t="shared" si="35"/>
        <v>191</v>
      </c>
      <c r="R265" t="str">
        <f>LOOKUP(P265,'Info Sheet'!$L$2:$L$3,'Info Sheet'!$J$2:$J$3)</f>
        <v>Rainy, p</v>
      </c>
      <c r="S265">
        <f>IF(R265='Info Sheet'!$J$3,'Info Sheet'!$M$3,'Info Sheet'!$M$2)</f>
        <v>0.7</v>
      </c>
      <c r="T265">
        <f>ROUNDDOWN(IF((Q265*S265)&gt;'Info Sheet'!$B$21,'Info Sheet'!$B$21,(Q265*S265)),0)</f>
        <v>133</v>
      </c>
      <c r="U265">
        <f t="shared" si="36"/>
        <v>3039.05</v>
      </c>
      <c r="V265">
        <f t="shared" si="37"/>
        <v>1599.0500000000002</v>
      </c>
      <c r="AB265" s="44">
        <v>213</v>
      </c>
      <c r="AC265" s="61">
        <v>2.174601E-2</v>
      </c>
      <c r="AD265">
        <f t="shared" si="38"/>
        <v>165</v>
      </c>
      <c r="AE265" t="str">
        <f>LOOKUP(AC265,'Info Sheet'!$L$2:$L$3,'Info Sheet'!$J$2:$J$3)</f>
        <v>Rainy, p</v>
      </c>
      <c r="AF265">
        <f>IF(AE265='Info Sheet'!$J$3,'Info Sheet'!$M$3,'Info Sheet'!$M$2)</f>
        <v>0.7</v>
      </c>
      <c r="AG265">
        <f>ROUNDDOWN(IF((AD265*AF265)&gt;'Info Sheet'!$B$21,'Info Sheet'!$B$21,(AD265*AF265)),0)</f>
        <v>115</v>
      </c>
      <c r="AH265">
        <f t="shared" si="39"/>
        <v>2627.75</v>
      </c>
      <c r="AI265">
        <f t="shared" si="40"/>
        <v>1187.75</v>
      </c>
    </row>
    <row r="266" spans="2:35">
      <c r="B266" s="44">
        <v>214</v>
      </c>
      <c r="C266" s="32">
        <v>0.32723285264821467</v>
      </c>
      <c r="D266" s="32">
        <f t="shared" si="41"/>
        <v>206</v>
      </c>
      <c r="E266" t="str">
        <f>LOOKUP(C266,'Info Sheet'!$L$2:$L$3,'Info Sheet'!$J$2:$J$3)</f>
        <v>Rainy, p</v>
      </c>
      <c r="F266">
        <f>IF(E266='Info Sheet'!$J$3,'Info Sheet'!$M$3,'Info Sheet'!$M$2)</f>
        <v>0.7</v>
      </c>
      <c r="G266">
        <f>ROUNDDOWN(IF((D266*F266)&gt;'Info Sheet'!$B$21,'Info Sheet'!$B$21,(D266*F266)),0)</f>
        <v>144</v>
      </c>
      <c r="H266">
        <f t="shared" si="33"/>
        <v>3290.4</v>
      </c>
      <c r="I266">
        <f t="shared" si="34"/>
        <v>1850.4</v>
      </c>
      <c r="J266" s="44"/>
      <c r="K266" s="32"/>
      <c r="L266" s="32"/>
      <c r="M266" s="283"/>
      <c r="N266" s="32"/>
      <c r="O266" s="44">
        <v>214</v>
      </c>
      <c r="P266" s="32">
        <v>0.97212976505509852</v>
      </c>
      <c r="Q266">
        <f t="shared" si="35"/>
        <v>235</v>
      </c>
      <c r="R266" t="str">
        <f>LOOKUP(P266,'Info Sheet'!$L$2:$L$3,'Info Sheet'!$J$2:$J$3)</f>
        <v>Non-Rainy</v>
      </c>
      <c r="S266">
        <f>IF(R266='Info Sheet'!$J$3,'Info Sheet'!$M$3,'Info Sheet'!$M$2)</f>
        <v>1</v>
      </c>
      <c r="T266">
        <f>ROUNDDOWN(IF((Q266*S266)&gt;'Info Sheet'!$B$21,'Info Sheet'!$B$21,(Q266*S266)),0)</f>
        <v>188</v>
      </c>
      <c r="U266">
        <f t="shared" si="36"/>
        <v>4295.8</v>
      </c>
      <c r="V266">
        <f t="shared" si="37"/>
        <v>2855.8</v>
      </c>
      <c r="AB266" s="44">
        <v>214</v>
      </c>
      <c r="AC266" s="61">
        <v>0.79750527000000004</v>
      </c>
      <c r="AD266">
        <f t="shared" si="38"/>
        <v>218</v>
      </c>
      <c r="AE266" t="str">
        <f>LOOKUP(AC266,'Info Sheet'!$L$2:$L$3,'Info Sheet'!$J$2:$J$3)</f>
        <v>Non-Rainy</v>
      </c>
      <c r="AF266">
        <f>IF(AE266='Info Sheet'!$J$3,'Info Sheet'!$M$3,'Info Sheet'!$M$2)</f>
        <v>1</v>
      </c>
      <c r="AG266">
        <f>ROUNDDOWN(IF((AD266*AF266)&gt;'Info Sheet'!$B$21,'Info Sheet'!$B$21,(AD266*AF266)),0)</f>
        <v>188</v>
      </c>
      <c r="AH266">
        <f t="shared" si="39"/>
        <v>4295.8</v>
      </c>
      <c r="AI266">
        <f t="shared" si="40"/>
        <v>2855.8</v>
      </c>
    </row>
    <row r="267" spans="2:35">
      <c r="B267" s="44">
        <v>215</v>
      </c>
      <c r="C267" s="32">
        <v>0.48431448756258821</v>
      </c>
      <c r="D267" s="32">
        <f t="shared" si="41"/>
        <v>214</v>
      </c>
      <c r="E267" t="str">
        <f>LOOKUP(C267,'Info Sheet'!$L$2:$L$3,'Info Sheet'!$J$2:$J$3)</f>
        <v>Non-Rainy</v>
      </c>
      <c r="F267">
        <f>IF(E267='Info Sheet'!$J$3,'Info Sheet'!$M$3,'Info Sheet'!$M$2)</f>
        <v>1</v>
      </c>
      <c r="G267">
        <f>ROUNDDOWN(IF((D267*F267)&gt;'Info Sheet'!$B$21,'Info Sheet'!$B$21,(D267*F267)),0)</f>
        <v>188</v>
      </c>
      <c r="H267">
        <f t="shared" si="33"/>
        <v>4295.8</v>
      </c>
      <c r="I267">
        <f t="shared" si="34"/>
        <v>2855.8</v>
      </c>
      <c r="J267" s="44"/>
      <c r="K267" s="32"/>
      <c r="L267" s="32"/>
      <c r="M267" s="283"/>
      <c r="N267" s="32"/>
      <c r="O267" s="44">
        <v>215</v>
      </c>
      <c r="P267" s="32">
        <v>0.27046301791023031</v>
      </c>
      <c r="Q267">
        <f t="shared" si="35"/>
        <v>188</v>
      </c>
      <c r="R267" t="str">
        <f>LOOKUP(P267,'Info Sheet'!$L$2:$L$3,'Info Sheet'!$J$2:$J$3)</f>
        <v>Rainy, p</v>
      </c>
      <c r="S267">
        <f>IF(R267='Info Sheet'!$J$3,'Info Sheet'!$M$3,'Info Sheet'!$M$2)</f>
        <v>0.7</v>
      </c>
      <c r="T267">
        <f>ROUNDDOWN(IF((Q267*S267)&gt;'Info Sheet'!$B$21,'Info Sheet'!$B$21,(Q267*S267)),0)</f>
        <v>131</v>
      </c>
      <c r="U267">
        <f t="shared" si="36"/>
        <v>2993.3500000000004</v>
      </c>
      <c r="V267">
        <f t="shared" si="37"/>
        <v>1553.3500000000004</v>
      </c>
      <c r="AB267" s="44">
        <v>215</v>
      </c>
      <c r="AC267" s="61">
        <v>0.57699303999999996</v>
      </c>
      <c r="AD267">
        <f t="shared" si="38"/>
        <v>206</v>
      </c>
      <c r="AE267" t="str">
        <f>LOOKUP(AC267,'Info Sheet'!$L$2:$L$3,'Info Sheet'!$J$2:$J$3)</f>
        <v>Non-Rainy</v>
      </c>
      <c r="AF267">
        <f>IF(AE267='Info Sheet'!$J$3,'Info Sheet'!$M$3,'Info Sheet'!$M$2)</f>
        <v>1</v>
      </c>
      <c r="AG267">
        <f>ROUNDDOWN(IF((AD267*AF267)&gt;'Info Sheet'!$B$21,'Info Sheet'!$B$21,(AD267*AF267)),0)</f>
        <v>188</v>
      </c>
      <c r="AH267">
        <f t="shared" si="39"/>
        <v>4295.8</v>
      </c>
      <c r="AI267">
        <f t="shared" si="40"/>
        <v>2855.8</v>
      </c>
    </row>
    <row r="268" spans="2:35">
      <c r="B268" s="44">
        <v>216</v>
      </c>
      <c r="C268" s="32">
        <v>0.37861012025626994</v>
      </c>
      <c r="D268" s="32">
        <f t="shared" si="41"/>
        <v>209</v>
      </c>
      <c r="E268" t="str">
        <f>LOOKUP(C268,'Info Sheet'!$L$2:$L$3,'Info Sheet'!$J$2:$J$3)</f>
        <v>Rainy, p</v>
      </c>
      <c r="F268">
        <f>IF(E268='Info Sheet'!$J$3,'Info Sheet'!$M$3,'Info Sheet'!$M$2)</f>
        <v>0.7</v>
      </c>
      <c r="G268">
        <f>ROUNDDOWN(IF((D268*F268)&gt;'Info Sheet'!$B$21,'Info Sheet'!$B$21,(D268*F268)),0)</f>
        <v>146</v>
      </c>
      <c r="H268">
        <f t="shared" si="33"/>
        <v>3336.1000000000004</v>
      </c>
      <c r="I268">
        <f t="shared" si="34"/>
        <v>1896.1000000000004</v>
      </c>
      <c r="J268" s="44"/>
      <c r="K268" s="32"/>
      <c r="L268" s="32"/>
      <c r="M268" s="283"/>
      <c r="N268" s="32"/>
      <c r="O268" s="44">
        <v>216</v>
      </c>
      <c r="P268" s="32">
        <v>0.59287931387591553</v>
      </c>
      <c r="Q268">
        <f t="shared" si="35"/>
        <v>204</v>
      </c>
      <c r="R268" t="str">
        <f>LOOKUP(P268,'Info Sheet'!$L$2:$L$3,'Info Sheet'!$J$2:$J$3)</f>
        <v>Non-Rainy</v>
      </c>
      <c r="S268">
        <f>IF(R268='Info Sheet'!$J$3,'Info Sheet'!$M$3,'Info Sheet'!$M$2)</f>
        <v>1</v>
      </c>
      <c r="T268">
        <f>ROUNDDOWN(IF((Q268*S268)&gt;'Info Sheet'!$B$21,'Info Sheet'!$B$21,(Q268*S268)),0)</f>
        <v>188</v>
      </c>
      <c r="U268">
        <f t="shared" si="36"/>
        <v>4295.8</v>
      </c>
      <c r="V268">
        <f t="shared" si="37"/>
        <v>2855.8</v>
      </c>
      <c r="AB268" s="44">
        <v>216</v>
      </c>
      <c r="AC268" s="61">
        <v>0.81802085000000002</v>
      </c>
      <c r="AD268">
        <f t="shared" si="38"/>
        <v>220</v>
      </c>
      <c r="AE268" t="str">
        <f>LOOKUP(AC268,'Info Sheet'!$L$2:$L$3,'Info Sheet'!$J$2:$J$3)</f>
        <v>Non-Rainy</v>
      </c>
      <c r="AF268">
        <f>IF(AE268='Info Sheet'!$J$3,'Info Sheet'!$M$3,'Info Sheet'!$M$2)</f>
        <v>1</v>
      </c>
      <c r="AG268">
        <f>ROUNDDOWN(IF((AD268*AF268)&gt;'Info Sheet'!$B$21,'Info Sheet'!$B$21,(AD268*AF268)),0)</f>
        <v>188</v>
      </c>
      <c r="AH268">
        <f t="shared" si="39"/>
        <v>4295.8</v>
      </c>
      <c r="AI268">
        <f t="shared" si="40"/>
        <v>2855.8</v>
      </c>
    </row>
    <row r="269" spans="2:35">
      <c r="B269" s="44">
        <v>217</v>
      </c>
      <c r="C269" s="32">
        <v>0.58513146619099787</v>
      </c>
      <c r="D269" s="32">
        <f t="shared" si="41"/>
        <v>219</v>
      </c>
      <c r="E269" t="str">
        <f>LOOKUP(C269,'Info Sheet'!$L$2:$L$3,'Info Sheet'!$J$2:$J$3)</f>
        <v>Non-Rainy</v>
      </c>
      <c r="F269">
        <f>IF(E269='Info Sheet'!$J$3,'Info Sheet'!$M$3,'Info Sheet'!$M$2)</f>
        <v>1</v>
      </c>
      <c r="G269">
        <f>ROUNDDOWN(IF((D269*F269)&gt;'Info Sheet'!$B$21,'Info Sheet'!$B$21,(D269*F269)),0)</f>
        <v>188</v>
      </c>
      <c r="H269">
        <f t="shared" si="33"/>
        <v>4295.8</v>
      </c>
      <c r="I269">
        <f t="shared" si="34"/>
        <v>2855.8</v>
      </c>
      <c r="J269" s="44"/>
      <c r="K269" s="32"/>
      <c r="L269" s="32"/>
      <c r="M269" s="283"/>
      <c r="N269" s="32"/>
      <c r="O269" s="44">
        <v>217</v>
      </c>
      <c r="P269" s="32">
        <v>0.48909426515810928</v>
      </c>
      <c r="Q269">
        <f t="shared" si="35"/>
        <v>199</v>
      </c>
      <c r="R269" t="str">
        <f>LOOKUP(P269,'Info Sheet'!$L$2:$L$3,'Info Sheet'!$J$2:$J$3)</f>
        <v>Non-Rainy</v>
      </c>
      <c r="S269">
        <f>IF(R269='Info Sheet'!$J$3,'Info Sheet'!$M$3,'Info Sheet'!$M$2)</f>
        <v>1</v>
      </c>
      <c r="T269">
        <f>ROUNDDOWN(IF((Q269*S269)&gt;'Info Sheet'!$B$21,'Info Sheet'!$B$21,(Q269*S269)),0)</f>
        <v>188</v>
      </c>
      <c r="U269">
        <f t="shared" si="36"/>
        <v>4295.8</v>
      </c>
      <c r="V269">
        <f t="shared" si="37"/>
        <v>2855.8</v>
      </c>
      <c r="AB269" s="44">
        <v>217</v>
      </c>
      <c r="AC269" s="61">
        <v>0.13954026999999999</v>
      </c>
      <c r="AD269">
        <f t="shared" si="38"/>
        <v>182</v>
      </c>
      <c r="AE269" t="str">
        <f>LOOKUP(AC269,'Info Sheet'!$L$2:$L$3,'Info Sheet'!$J$2:$J$3)</f>
        <v>Rainy, p</v>
      </c>
      <c r="AF269">
        <f>IF(AE269='Info Sheet'!$J$3,'Info Sheet'!$M$3,'Info Sheet'!$M$2)</f>
        <v>0.7</v>
      </c>
      <c r="AG269">
        <f>ROUNDDOWN(IF((AD269*AF269)&gt;'Info Sheet'!$B$21,'Info Sheet'!$B$21,(AD269*AF269)),0)</f>
        <v>127</v>
      </c>
      <c r="AH269">
        <f t="shared" si="39"/>
        <v>2901.9500000000003</v>
      </c>
      <c r="AI269">
        <f t="shared" si="40"/>
        <v>1461.9500000000003</v>
      </c>
    </row>
    <row r="270" spans="2:35">
      <c r="B270" s="44">
        <v>218</v>
      </c>
      <c r="C270" s="32">
        <v>1.6084357889253553E-2</v>
      </c>
      <c r="D270" s="32">
        <f t="shared" si="41"/>
        <v>173</v>
      </c>
      <c r="E270" t="str">
        <f>LOOKUP(C270,'Info Sheet'!$L$2:$L$3,'Info Sheet'!$J$2:$J$3)</f>
        <v>Rainy, p</v>
      </c>
      <c r="F270">
        <f>IF(E270='Info Sheet'!$J$3,'Info Sheet'!$M$3,'Info Sheet'!$M$2)</f>
        <v>0.7</v>
      </c>
      <c r="G270">
        <f>ROUNDDOWN(IF((D270*F270)&gt;'Info Sheet'!$B$21,'Info Sheet'!$B$21,(D270*F270)),0)</f>
        <v>121</v>
      </c>
      <c r="H270">
        <f t="shared" si="33"/>
        <v>2764.8500000000004</v>
      </c>
      <c r="I270">
        <f t="shared" si="34"/>
        <v>1324.8500000000004</v>
      </c>
      <c r="J270" s="44"/>
      <c r="K270" s="32"/>
      <c r="L270" s="32"/>
      <c r="M270" s="283"/>
      <c r="N270" s="32"/>
      <c r="O270" s="44">
        <v>218</v>
      </c>
      <c r="P270" s="32">
        <v>0.11465541457603023</v>
      </c>
      <c r="Q270">
        <f t="shared" si="35"/>
        <v>177</v>
      </c>
      <c r="R270" t="str">
        <f>LOOKUP(P270,'Info Sheet'!$L$2:$L$3,'Info Sheet'!$J$2:$J$3)</f>
        <v>Rainy, p</v>
      </c>
      <c r="S270">
        <f>IF(R270='Info Sheet'!$J$3,'Info Sheet'!$M$3,'Info Sheet'!$M$2)</f>
        <v>0.7</v>
      </c>
      <c r="T270">
        <f>ROUNDDOWN(IF((Q270*S270)&gt;'Info Sheet'!$B$21,'Info Sheet'!$B$21,(Q270*S270)),0)</f>
        <v>123</v>
      </c>
      <c r="U270">
        <f t="shared" si="36"/>
        <v>2810.55</v>
      </c>
      <c r="V270">
        <f t="shared" si="37"/>
        <v>1370.5500000000002</v>
      </c>
      <c r="AB270" s="44">
        <v>218</v>
      </c>
      <c r="AC270" s="61">
        <v>0.63223602000000001</v>
      </c>
      <c r="AD270">
        <f t="shared" si="38"/>
        <v>209</v>
      </c>
      <c r="AE270" t="str">
        <f>LOOKUP(AC270,'Info Sheet'!$L$2:$L$3,'Info Sheet'!$J$2:$J$3)</f>
        <v>Non-Rainy</v>
      </c>
      <c r="AF270">
        <f>IF(AE270='Info Sheet'!$J$3,'Info Sheet'!$M$3,'Info Sheet'!$M$2)</f>
        <v>1</v>
      </c>
      <c r="AG270">
        <f>ROUNDDOWN(IF((AD270*AF270)&gt;'Info Sheet'!$B$21,'Info Sheet'!$B$21,(AD270*AF270)),0)</f>
        <v>188</v>
      </c>
      <c r="AH270">
        <f t="shared" si="39"/>
        <v>4295.8</v>
      </c>
      <c r="AI270">
        <f t="shared" si="40"/>
        <v>2855.8</v>
      </c>
    </row>
    <row r="271" spans="2:35">
      <c r="B271" s="44">
        <v>219</v>
      </c>
      <c r="C271" s="32">
        <v>0.73366445116674184</v>
      </c>
      <c r="D271" s="32">
        <f t="shared" si="41"/>
        <v>227</v>
      </c>
      <c r="E271" t="str">
        <f>LOOKUP(C271,'Info Sheet'!$L$2:$L$3,'Info Sheet'!$J$2:$J$3)</f>
        <v>Non-Rainy</v>
      </c>
      <c r="F271">
        <f>IF(E271='Info Sheet'!$J$3,'Info Sheet'!$M$3,'Info Sheet'!$M$2)</f>
        <v>1</v>
      </c>
      <c r="G271">
        <f>ROUNDDOWN(IF((D271*F271)&gt;'Info Sheet'!$B$21,'Info Sheet'!$B$21,(D271*F271)),0)</f>
        <v>188</v>
      </c>
      <c r="H271">
        <f t="shared" si="33"/>
        <v>4295.8</v>
      </c>
      <c r="I271">
        <f t="shared" si="34"/>
        <v>2855.8</v>
      </c>
      <c r="J271" s="44"/>
      <c r="K271" s="32"/>
      <c r="L271" s="32"/>
      <c r="M271" s="283"/>
      <c r="N271" s="32"/>
      <c r="O271" s="44">
        <v>219</v>
      </c>
      <c r="P271" s="32">
        <v>0.38538152927943059</v>
      </c>
      <c r="Q271">
        <f t="shared" si="35"/>
        <v>194</v>
      </c>
      <c r="R271" t="str">
        <f>LOOKUP(P271,'Info Sheet'!$L$2:$L$3,'Info Sheet'!$J$2:$J$3)</f>
        <v>Rainy, p</v>
      </c>
      <c r="S271">
        <f>IF(R271='Info Sheet'!$J$3,'Info Sheet'!$M$3,'Info Sheet'!$M$2)</f>
        <v>0.7</v>
      </c>
      <c r="T271">
        <f>ROUNDDOWN(IF((Q271*S271)&gt;'Info Sheet'!$B$21,'Info Sheet'!$B$21,(Q271*S271)),0)</f>
        <v>135</v>
      </c>
      <c r="U271">
        <f t="shared" si="36"/>
        <v>3084.75</v>
      </c>
      <c r="V271">
        <f t="shared" si="37"/>
        <v>1644.75</v>
      </c>
      <c r="AB271" s="44">
        <v>219</v>
      </c>
      <c r="AC271" s="61">
        <v>0.55767133999999996</v>
      </c>
      <c r="AD271">
        <f t="shared" si="38"/>
        <v>205</v>
      </c>
      <c r="AE271" t="str">
        <f>LOOKUP(AC271,'Info Sheet'!$L$2:$L$3,'Info Sheet'!$J$2:$J$3)</f>
        <v>Non-Rainy</v>
      </c>
      <c r="AF271">
        <f>IF(AE271='Info Sheet'!$J$3,'Info Sheet'!$M$3,'Info Sheet'!$M$2)</f>
        <v>1</v>
      </c>
      <c r="AG271">
        <f>ROUNDDOWN(IF((AD271*AF271)&gt;'Info Sheet'!$B$21,'Info Sheet'!$B$21,(AD271*AF271)),0)</f>
        <v>188</v>
      </c>
      <c r="AH271">
        <f t="shared" si="39"/>
        <v>4295.8</v>
      </c>
      <c r="AI271">
        <f t="shared" si="40"/>
        <v>2855.8</v>
      </c>
    </row>
    <row r="272" spans="2:35">
      <c r="B272" s="44">
        <v>220</v>
      </c>
      <c r="C272" s="32">
        <v>0.99908351269758811</v>
      </c>
      <c r="D272" s="32">
        <f t="shared" si="41"/>
        <v>276</v>
      </c>
      <c r="E272" t="str">
        <f>LOOKUP(C272,'Info Sheet'!$L$2:$L$3,'Info Sheet'!$J$2:$J$3)</f>
        <v>Non-Rainy</v>
      </c>
      <c r="F272">
        <f>IF(E272='Info Sheet'!$J$3,'Info Sheet'!$M$3,'Info Sheet'!$M$2)</f>
        <v>1</v>
      </c>
      <c r="G272">
        <f>ROUNDDOWN(IF((D272*F272)&gt;'Info Sheet'!$B$21,'Info Sheet'!$B$21,(D272*F272)),0)</f>
        <v>188</v>
      </c>
      <c r="H272">
        <f t="shared" si="33"/>
        <v>4295.8</v>
      </c>
      <c r="I272">
        <f t="shared" si="34"/>
        <v>2855.8</v>
      </c>
      <c r="J272" s="44"/>
      <c r="K272" s="32"/>
      <c r="L272" s="32"/>
      <c r="M272" s="283"/>
      <c r="N272" s="32"/>
      <c r="O272" s="44">
        <v>220</v>
      </c>
      <c r="P272" s="32">
        <v>0.95702973731481944</v>
      </c>
      <c r="Q272">
        <f t="shared" si="35"/>
        <v>232</v>
      </c>
      <c r="R272" t="str">
        <f>LOOKUP(P272,'Info Sheet'!$L$2:$L$3,'Info Sheet'!$J$2:$J$3)</f>
        <v>Non-Rainy</v>
      </c>
      <c r="S272">
        <f>IF(R272='Info Sheet'!$J$3,'Info Sheet'!$M$3,'Info Sheet'!$M$2)</f>
        <v>1</v>
      </c>
      <c r="T272">
        <f>ROUNDDOWN(IF((Q272*S272)&gt;'Info Sheet'!$B$21,'Info Sheet'!$B$21,(Q272*S272)),0)</f>
        <v>188</v>
      </c>
      <c r="U272">
        <f t="shared" si="36"/>
        <v>4295.8</v>
      </c>
      <c r="V272">
        <f t="shared" si="37"/>
        <v>2855.8</v>
      </c>
      <c r="AB272" s="44">
        <v>220</v>
      </c>
      <c r="AC272" s="61">
        <v>0.11428143</v>
      </c>
      <c r="AD272">
        <f t="shared" si="38"/>
        <v>180</v>
      </c>
      <c r="AE272" t="str">
        <f>LOOKUP(AC272,'Info Sheet'!$L$2:$L$3,'Info Sheet'!$J$2:$J$3)</f>
        <v>Rainy, p</v>
      </c>
      <c r="AF272">
        <f>IF(AE272='Info Sheet'!$J$3,'Info Sheet'!$M$3,'Info Sheet'!$M$2)</f>
        <v>0.7</v>
      </c>
      <c r="AG272">
        <f>ROUNDDOWN(IF((AD272*AF272)&gt;'Info Sheet'!$B$21,'Info Sheet'!$B$21,(AD272*AF272)),0)</f>
        <v>126</v>
      </c>
      <c r="AH272">
        <f t="shared" si="39"/>
        <v>2879.1000000000004</v>
      </c>
      <c r="AI272">
        <f t="shared" si="40"/>
        <v>1439.1000000000004</v>
      </c>
    </row>
    <row r="273" spans="2:35">
      <c r="B273" s="44">
        <v>221</v>
      </c>
      <c r="C273" s="32">
        <v>0.89978464585071649</v>
      </c>
      <c r="D273" s="32">
        <f t="shared" si="41"/>
        <v>240</v>
      </c>
      <c r="E273" t="str">
        <f>LOOKUP(C273,'Info Sheet'!$L$2:$L$3,'Info Sheet'!$J$2:$J$3)</f>
        <v>Non-Rainy</v>
      </c>
      <c r="F273">
        <f>IF(E273='Info Sheet'!$J$3,'Info Sheet'!$M$3,'Info Sheet'!$M$2)</f>
        <v>1</v>
      </c>
      <c r="G273">
        <f>ROUNDDOWN(IF((D273*F273)&gt;'Info Sheet'!$B$21,'Info Sheet'!$B$21,(D273*F273)),0)</f>
        <v>188</v>
      </c>
      <c r="H273">
        <f t="shared" si="33"/>
        <v>4295.8</v>
      </c>
      <c r="I273">
        <f t="shared" si="34"/>
        <v>2855.8</v>
      </c>
      <c r="J273" s="44"/>
      <c r="K273" s="32"/>
      <c r="L273" s="32"/>
      <c r="M273" s="283"/>
      <c r="N273" s="32"/>
      <c r="O273" s="44">
        <v>221</v>
      </c>
      <c r="P273" s="32">
        <v>0.2777269363067546</v>
      </c>
      <c r="Q273">
        <f t="shared" si="35"/>
        <v>188</v>
      </c>
      <c r="R273" t="str">
        <f>LOOKUP(P273,'Info Sheet'!$L$2:$L$3,'Info Sheet'!$J$2:$J$3)</f>
        <v>Rainy, p</v>
      </c>
      <c r="S273">
        <f>IF(R273='Info Sheet'!$J$3,'Info Sheet'!$M$3,'Info Sheet'!$M$2)</f>
        <v>0.7</v>
      </c>
      <c r="T273">
        <f>ROUNDDOWN(IF((Q273*S273)&gt;'Info Sheet'!$B$21,'Info Sheet'!$B$21,(Q273*S273)),0)</f>
        <v>131</v>
      </c>
      <c r="U273">
        <f t="shared" si="36"/>
        <v>2993.3500000000004</v>
      </c>
      <c r="V273">
        <f t="shared" si="37"/>
        <v>1553.3500000000004</v>
      </c>
      <c r="AB273" s="44">
        <v>221</v>
      </c>
      <c r="AC273" s="61">
        <v>0.83255347999999996</v>
      </c>
      <c r="AD273">
        <f t="shared" si="38"/>
        <v>221</v>
      </c>
      <c r="AE273" t="str">
        <f>LOOKUP(AC273,'Info Sheet'!$L$2:$L$3,'Info Sheet'!$J$2:$J$3)</f>
        <v>Non-Rainy</v>
      </c>
      <c r="AF273">
        <f>IF(AE273='Info Sheet'!$J$3,'Info Sheet'!$M$3,'Info Sheet'!$M$2)</f>
        <v>1</v>
      </c>
      <c r="AG273">
        <f>ROUNDDOWN(IF((AD273*AF273)&gt;'Info Sheet'!$B$21,'Info Sheet'!$B$21,(AD273*AF273)),0)</f>
        <v>188</v>
      </c>
      <c r="AH273">
        <f t="shared" si="39"/>
        <v>4295.8</v>
      </c>
      <c r="AI273">
        <f t="shared" si="40"/>
        <v>2855.8</v>
      </c>
    </row>
    <row r="274" spans="2:35">
      <c r="B274" s="44">
        <v>222</v>
      </c>
      <c r="C274" s="32">
        <v>0.2305149685994291</v>
      </c>
      <c r="D274" s="32">
        <f t="shared" si="41"/>
        <v>200</v>
      </c>
      <c r="E274" t="str">
        <f>LOOKUP(C274,'Info Sheet'!$L$2:$L$3,'Info Sheet'!$J$2:$J$3)</f>
        <v>Rainy, p</v>
      </c>
      <c r="F274">
        <f>IF(E274='Info Sheet'!$J$3,'Info Sheet'!$M$3,'Info Sheet'!$M$2)</f>
        <v>0.7</v>
      </c>
      <c r="G274">
        <f>ROUNDDOWN(IF((D274*F274)&gt;'Info Sheet'!$B$21,'Info Sheet'!$B$21,(D274*F274)),0)</f>
        <v>140</v>
      </c>
      <c r="H274">
        <f t="shared" si="33"/>
        <v>3199</v>
      </c>
      <c r="I274">
        <f t="shared" si="34"/>
        <v>1759</v>
      </c>
      <c r="J274" s="44"/>
      <c r="K274" s="32"/>
      <c r="L274" s="32"/>
      <c r="M274" s="283"/>
      <c r="N274" s="32"/>
      <c r="O274" s="44">
        <v>222</v>
      </c>
      <c r="P274" s="32">
        <v>0.30560313470011857</v>
      </c>
      <c r="Q274">
        <f t="shared" si="35"/>
        <v>190</v>
      </c>
      <c r="R274" t="str">
        <f>LOOKUP(P274,'Info Sheet'!$L$2:$L$3,'Info Sheet'!$J$2:$J$3)</f>
        <v>Rainy, p</v>
      </c>
      <c r="S274">
        <f>IF(R274='Info Sheet'!$J$3,'Info Sheet'!$M$3,'Info Sheet'!$M$2)</f>
        <v>0.7</v>
      </c>
      <c r="T274">
        <f>ROUNDDOWN(IF((Q274*S274)&gt;'Info Sheet'!$B$21,'Info Sheet'!$B$21,(Q274*S274)),0)</f>
        <v>133</v>
      </c>
      <c r="U274">
        <f t="shared" si="36"/>
        <v>3039.05</v>
      </c>
      <c r="V274">
        <f t="shared" si="37"/>
        <v>1599.0500000000002</v>
      </c>
      <c r="AB274" s="44">
        <v>222</v>
      </c>
      <c r="AC274" s="61">
        <v>0.24535255</v>
      </c>
      <c r="AD274">
        <f t="shared" si="38"/>
        <v>190</v>
      </c>
      <c r="AE274" t="str">
        <f>LOOKUP(AC274,'Info Sheet'!$L$2:$L$3,'Info Sheet'!$J$2:$J$3)</f>
        <v>Rainy, p</v>
      </c>
      <c r="AF274">
        <f>IF(AE274='Info Sheet'!$J$3,'Info Sheet'!$M$3,'Info Sheet'!$M$2)</f>
        <v>0.7</v>
      </c>
      <c r="AG274">
        <f>ROUNDDOWN(IF((AD274*AF274)&gt;'Info Sheet'!$B$21,'Info Sheet'!$B$21,(AD274*AF274)),0)</f>
        <v>133</v>
      </c>
      <c r="AH274">
        <f t="shared" si="39"/>
        <v>3039.05</v>
      </c>
      <c r="AI274">
        <f t="shared" si="40"/>
        <v>1599.0500000000002</v>
      </c>
    </row>
    <row r="275" spans="2:35">
      <c r="B275" s="44">
        <v>223</v>
      </c>
      <c r="C275" s="32">
        <v>0.70187919445524938</v>
      </c>
      <c r="D275" s="32">
        <f t="shared" si="41"/>
        <v>225</v>
      </c>
      <c r="E275" t="str">
        <f>LOOKUP(C275,'Info Sheet'!$L$2:$L$3,'Info Sheet'!$J$2:$J$3)</f>
        <v>Non-Rainy</v>
      </c>
      <c r="F275">
        <f>IF(E275='Info Sheet'!$J$3,'Info Sheet'!$M$3,'Info Sheet'!$M$2)</f>
        <v>1</v>
      </c>
      <c r="G275">
        <f>ROUNDDOWN(IF((D275*F275)&gt;'Info Sheet'!$B$21,'Info Sheet'!$B$21,(D275*F275)),0)</f>
        <v>188</v>
      </c>
      <c r="H275">
        <f t="shared" si="33"/>
        <v>4295.8</v>
      </c>
      <c r="I275">
        <f t="shared" si="34"/>
        <v>2855.8</v>
      </c>
      <c r="J275" s="44"/>
      <c r="K275" s="32"/>
      <c r="L275" s="32"/>
      <c r="M275" s="283"/>
      <c r="N275" s="32"/>
      <c r="O275" s="44">
        <v>223</v>
      </c>
      <c r="P275" s="32">
        <v>3.7522350609676791E-2</v>
      </c>
      <c r="Q275">
        <f t="shared" si="35"/>
        <v>166</v>
      </c>
      <c r="R275" t="str">
        <f>LOOKUP(P275,'Info Sheet'!$L$2:$L$3,'Info Sheet'!$J$2:$J$3)</f>
        <v>Rainy, p</v>
      </c>
      <c r="S275">
        <f>IF(R275='Info Sheet'!$J$3,'Info Sheet'!$M$3,'Info Sheet'!$M$2)</f>
        <v>0.7</v>
      </c>
      <c r="T275">
        <f>ROUNDDOWN(IF((Q275*S275)&gt;'Info Sheet'!$B$21,'Info Sheet'!$B$21,(Q275*S275)),0)</f>
        <v>116</v>
      </c>
      <c r="U275">
        <f t="shared" si="36"/>
        <v>2650.6000000000004</v>
      </c>
      <c r="V275">
        <f t="shared" si="37"/>
        <v>1210.6000000000004</v>
      </c>
      <c r="AB275" s="44">
        <v>223</v>
      </c>
      <c r="AC275" s="61">
        <v>0.92523350999999998</v>
      </c>
      <c r="AD275">
        <f t="shared" si="38"/>
        <v>230</v>
      </c>
      <c r="AE275" t="str">
        <f>LOOKUP(AC275,'Info Sheet'!$L$2:$L$3,'Info Sheet'!$J$2:$J$3)</f>
        <v>Non-Rainy</v>
      </c>
      <c r="AF275">
        <f>IF(AE275='Info Sheet'!$J$3,'Info Sheet'!$M$3,'Info Sheet'!$M$2)</f>
        <v>1</v>
      </c>
      <c r="AG275">
        <f>ROUNDDOWN(IF((AD275*AF275)&gt;'Info Sheet'!$B$21,'Info Sheet'!$B$21,(AD275*AF275)),0)</f>
        <v>188</v>
      </c>
      <c r="AH275">
        <f t="shared" si="39"/>
        <v>4295.8</v>
      </c>
      <c r="AI275">
        <f t="shared" si="40"/>
        <v>2855.8</v>
      </c>
    </row>
    <row r="276" spans="2:35">
      <c r="B276" s="44">
        <v>224</v>
      </c>
      <c r="C276" s="32">
        <v>0.63670862949003182</v>
      </c>
      <c r="D276" s="32">
        <f t="shared" si="41"/>
        <v>222</v>
      </c>
      <c r="E276" t="str">
        <f>LOOKUP(C276,'Info Sheet'!$L$2:$L$3,'Info Sheet'!$J$2:$J$3)</f>
        <v>Non-Rainy</v>
      </c>
      <c r="F276">
        <f>IF(E276='Info Sheet'!$J$3,'Info Sheet'!$M$3,'Info Sheet'!$M$2)</f>
        <v>1</v>
      </c>
      <c r="G276">
        <f>ROUNDDOWN(IF((D276*F276)&gt;'Info Sheet'!$B$21,'Info Sheet'!$B$21,(D276*F276)),0)</f>
        <v>188</v>
      </c>
      <c r="H276">
        <f t="shared" si="33"/>
        <v>4295.8</v>
      </c>
      <c r="I276">
        <f t="shared" si="34"/>
        <v>2855.8</v>
      </c>
      <c r="J276" s="44"/>
      <c r="K276" s="32"/>
      <c r="L276" s="32"/>
      <c r="M276" s="283"/>
      <c r="N276" s="32"/>
      <c r="O276" s="44">
        <v>224</v>
      </c>
      <c r="P276" s="32">
        <v>9.9039852653419191E-2</v>
      </c>
      <c r="Q276">
        <f t="shared" si="35"/>
        <v>175</v>
      </c>
      <c r="R276" t="str">
        <f>LOOKUP(P276,'Info Sheet'!$L$2:$L$3,'Info Sheet'!$J$2:$J$3)</f>
        <v>Rainy, p</v>
      </c>
      <c r="S276">
        <f>IF(R276='Info Sheet'!$J$3,'Info Sheet'!$M$3,'Info Sheet'!$M$2)</f>
        <v>0.7</v>
      </c>
      <c r="T276">
        <f>ROUNDDOWN(IF((Q276*S276)&gt;'Info Sheet'!$B$21,'Info Sheet'!$B$21,(Q276*S276)),0)</f>
        <v>122</v>
      </c>
      <c r="U276">
        <f t="shared" si="36"/>
        <v>2787.7000000000003</v>
      </c>
      <c r="V276">
        <f t="shared" si="37"/>
        <v>1347.7000000000003</v>
      </c>
      <c r="AB276" s="44">
        <v>224</v>
      </c>
      <c r="AC276" s="61">
        <v>0.84375962000000004</v>
      </c>
      <c r="AD276">
        <f t="shared" si="38"/>
        <v>222</v>
      </c>
      <c r="AE276" t="str">
        <f>LOOKUP(AC276,'Info Sheet'!$L$2:$L$3,'Info Sheet'!$J$2:$J$3)</f>
        <v>Non-Rainy</v>
      </c>
      <c r="AF276">
        <f>IF(AE276='Info Sheet'!$J$3,'Info Sheet'!$M$3,'Info Sheet'!$M$2)</f>
        <v>1</v>
      </c>
      <c r="AG276">
        <f>ROUNDDOWN(IF((AD276*AF276)&gt;'Info Sheet'!$B$21,'Info Sheet'!$B$21,(AD276*AF276)),0)</f>
        <v>188</v>
      </c>
      <c r="AH276">
        <f t="shared" si="39"/>
        <v>4295.8</v>
      </c>
      <c r="AI276">
        <f t="shared" si="40"/>
        <v>2855.8</v>
      </c>
    </row>
    <row r="277" spans="2:35">
      <c r="B277" s="44">
        <v>225</v>
      </c>
      <c r="C277" s="32">
        <v>0.57958163244596639</v>
      </c>
      <c r="D277" s="32">
        <f t="shared" si="41"/>
        <v>219</v>
      </c>
      <c r="E277" t="str">
        <f>LOOKUP(C277,'Info Sheet'!$L$2:$L$3,'Info Sheet'!$J$2:$J$3)</f>
        <v>Non-Rainy</v>
      </c>
      <c r="F277">
        <f>IF(E277='Info Sheet'!$J$3,'Info Sheet'!$M$3,'Info Sheet'!$M$2)</f>
        <v>1</v>
      </c>
      <c r="G277">
        <f>ROUNDDOWN(IF((D277*F277)&gt;'Info Sheet'!$B$21,'Info Sheet'!$B$21,(D277*F277)),0)</f>
        <v>188</v>
      </c>
      <c r="H277">
        <f t="shared" si="33"/>
        <v>4295.8</v>
      </c>
      <c r="I277">
        <f t="shared" si="34"/>
        <v>2855.8</v>
      </c>
      <c r="J277" s="44"/>
      <c r="K277" s="32"/>
      <c r="L277" s="32"/>
      <c r="M277" s="283"/>
      <c r="N277" s="32"/>
      <c r="O277" s="44">
        <v>225</v>
      </c>
      <c r="P277" s="32">
        <v>8.9398667056695413E-2</v>
      </c>
      <c r="Q277">
        <f t="shared" si="35"/>
        <v>174</v>
      </c>
      <c r="R277" t="str">
        <f>LOOKUP(P277,'Info Sheet'!$L$2:$L$3,'Info Sheet'!$J$2:$J$3)</f>
        <v>Rainy, p</v>
      </c>
      <c r="S277">
        <f>IF(R277='Info Sheet'!$J$3,'Info Sheet'!$M$3,'Info Sheet'!$M$2)</f>
        <v>0.7</v>
      </c>
      <c r="T277">
        <f>ROUNDDOWN(IF((Q277*S277)&gt;'Info Sheet'!$B$21,'Info Sheet'!$B$21,(Q277*S277)),0)</f>
        <v>121</v>
      </c>
      <c r="U277">
        <f t="shared" si="36"/>
        <v>2764.8500000000004</v>
      </c>
      <c r="V277">
        <f t="shared" si="37"/>
        <v>1324.8500000000004</v>
      </c>
      <c r="AB277" s="44">
        <v>225</v>
      </c>
      <c r="AC277" s="61">
        <v>0.72110388999999997</v>
      </c>
      <c r="AD277">
        <f t="shared" si="38"/>
        <v>214</v>
      </c>
      <c r="AE277" t="str">
        <f>LOOKUP(AC277,'Info Sheet'!$L$2:$L$3,'Info Sheet'!$J$2:$J$3)</f>
        <v>Non-Rainy</v>
      </c>
      <c r="AF277">
        <f>IF(AE277='Info Sheet'!$J$3,'Info Sheet'!$M$3,'Info Sheet'!$M$2)</f>
        <v>1</v>
      </c>
      <c r="AG277">
        <f>ROUNDDOWN(IF((AD277*AF277)&gt;'Info Sheet'!$B$21,'Info Sheet'!$B$21,(AD277*AF277)),0)</f>
        <v>188</v>
      </c>
      <c r="AH277">
        <f t="shared" si="39"/>
        <v>4295.8</v>
      </c>
      <c r="AI277">
        <f t="shared" si="40"/>
        <v>2855.8</v>
      </c>
    </row>
    <row r="278" spans="2:35">
      <c r="B278" s="44">
        <v>226</v>
      </c>
      <c r="C278" s="32">
        <v>0.36560833553984629</v>
      </c>
      <c r="D278" s="32">
        <f t="shared" si="41"/>
        <v>208</v>
      </c>
      <c r="E278" t="str">
        <f>LOOKUP(C278,'Info Sheet'!$L$2:$L$3,'Info Sheet'!$J$2:$J$3)</f>
        <v>Rainy, p</v>
      </c>
      <c r="F278">
        <f>IF(E278='Info Sheet'!$J$3,'Info Sheet'!$M$3,'Info Sheet'!$M$2)</f>
        <v>0.7</v>
      </c>
      <c r="G278">
        <f>ROUNDDOWN(IF((D278*F278)&gt;'Info Sheet'!$B$21,'Info Sheet'!$B$21,(D278*F278)),0)</f>
        <v>145</v>
      </c>
      <c r="H278">
        <f t="shared" si="33"/>
        <v>3313.25</v>
      </c>
      <c r="I278">
        <f t="shared" si="34"/>
        <v>1873.25</v>
      </c>
      <c r="J278" s="44"/>
      <c r="K278" s="32"/>
      <c r="L278" s="32"/>
      <c r="M278" s="283"/>
      <c r="N278" s="32"/>
      <c r="O278" s="44">
        <v>226</v>
      </c>
      <c r="P278" s="32">
        <v>0.12801817276977867</v>
      </c>
      <c r="Q278">
        <f t="shared" si="35"/>
        <v>178</v>
      </c>
      <c r="R278" t="str">
        <f>LOOKUP(P278,'Info Sheet'!$L$2:$L$3,'Info Sheet'!$J$2:$J$3)</f>
        <v>Rainy, p</v>
      </c>
      <c r="S278">
        <f>IF(R278='Info Sheet'!$J$3,'Info Sheet'!$M$3,'Info Sheet'!$M$2)</f>
        <v>0.7</v>
      </c>
      <c r="T278">
        <f>ROUNDDOWN(IF((Q278*S278)&gt;'Info Sheet'!$B$21,'Info Sheet'!$B$21,(Q278*S278)),0)</f>
        <v>124</v>
      </c>
      <c r="U278">
        <f t="shared" si="36"/>
        <v>2833.4</v>
      </c>
      <c r="V278">
        <f t="shared" si="37"/>
        <v>1393.4</v>
      </c>
      <c r="AB278" s="44">
        <v>226</v>
      </c>
      <c r="AC278" s="61">
        <v>0.58215052</v>
      </c>
      <c r="AD278">
        <f t="shared" si="38"/>
        <v>207</v>
      </c>
      <c r="AE278" t="str">
        <f>LOOKUP(AC278,'Info Sheet'!$L$2:$L$3,'Info Sheet'!$J$2:$J$3)</f>
        <v>Non-Rainy</v>
      </c>
      <c r="AF278">
        <f>IF(AE278='Info Sheet'!$J$3,'Info Sheet'!$M$3,'Info Sheet'!$M$2)</f>
        <v>1</v>
      </c>
      <c r="AG278">
        <f>ROUNDDOWN(IF((AD278*AF278)&gt;'Info Sheet'!$B$21,'Info Sheet'!$B$21,(AD278*AF278)),0)</f>
        <v>188</v>
      </c>
      <c r="AH278">
        <f t="shared" si="39"/>
        <v>4295.8</v>
      </c>
      <c r="AI278">
        <f t="shared" si="40"/>
        <v>2855.8</v>
      </c>
    </row>
    <row r="279" spans="2:35">
      <c r="B279" s="44">
        <v>227</v>
      </c>
      <c r="C279" s="32">
        <v>0.54224746331566276</v>
      </c>
      <c r="D279" s="32">
        <f t="shared" si="41"/>
        <v>217</v>
      </c>
      <c r="E279" t="str">
        <f>LOOKUP(C279,'Info Sheet'!$L$2:$L$3,'Info Sheet'!$J$2:$J$3)</f>
        <v>Non-Rainy</v>
      </c>
      <c r="F279">
        <f>IF(E279='Info Sheet'!$J$3,'Info Sheet'!$M$3,'Info Sheet'!$M$2)</f>
        <v>1</v>
      </c>
      <c r="G279">
        <f>ROUNDDOWN(IF((D279*F279)&gt;'Info Sheet'!$B$21,'Info Sheet'!$B$21,(D279*F279)),0)</f>
        <v>188</v>
      </c>
      <c r="H279">
        <f t="shared" si="33"/>
        <v>4295.8</v>
      </c>
      <c r="I279">
        <f t="shared" si="34"/>
        <v>2855.8</v>
      </c>
      <c r="J279" s="44"/>
      <c r="K279" s="32"/>
      <c r="L279" s="32"/>
      <c r="M279" s="283"/>
      <c r="N279" s="32"/>
      <c r="O279" s="44">
        <v>227</v>
      </c>
      <c r="P279" s="32">
        <v>0.96892233189302934</v>
      </c>
      <c r="Q279">
        <f t="shared" si="35"/>
        <v>235</v>
      </c>
      <c r="R279" t="str">
        <f>LOOKUP(P279,'Info Sheet'!$L$2:$L$3,'Info Sheet'!$J$2:$J$3)</f>
        <v>Non-Rainy</v>
      </c>
      <c r="S279">
        <f>IF(R279='Info Sheet'!$J$3,'Info Sheet'!$M$3,'Info Sheet'!$M$2)</f>
        <v>1</v>
      </c>
      <c r="T279">
        <f>ROUNDDOWN(IF((Q279*S279)&gt;'Info Sheet'!$B$21,'Info Sheet'!$B$21,(Q279*S279)),0)</f>
        <v>188</v>
      </c>
      <c r="U279">
        <f t="shared" si="36"/>
        <v>4295.8</v>
      </c>
      <c r="V279">
        <f t="shared" si="37"/>
        <v>2855.8</v>
      </c>
      <c r="AB279" s="44">
        <v>227</v>
      </c>
      <c r="AC279" s="61">
        <v>0.78883000000000003</v>
      </c>
      <c r="AD279">
        <f t="shared" si="38"/>
        <v>218</v>
      </c>
      <c r="AE279" t="str">
        <f>LOOKUP(AC279,'Info Sheet'!$L$2:$L$3,'Info Sheet'!$J$2:$J$3)</f>
        <v>Non-Rainy</v>
      </c>
      <c r="AF279">
        <f>IF(AE279='Info Sheet'!$J$3,'Info Sheet'!$M$3,'Info Sheet'!$M$2)</f>
        <v>1</v>
      </c>
      <c r="AG279">
        <f>ROUNDDOWN(IF((AD279*AF279)&gt;'Info Sheet'!$B$21,'Info Sheet'!$B$21,(AD279*AF279)),0)</f>
        <v>188</v>
      </c>
      <c r="AH279">
        <f t="shared" si="39"/>
        <v>4295.8</v>
      </c>
      <c r="AI279">
        <f t="shared" si="40"/>
        <v>2855.8</v>
      </c>
    </row>
    <row r="280" spans="2:35">
      <c r="B280" s="44">
        <v>228</v>
      </c>
      <c r="C280" s="32">
        <v>0.34334265331314084</v>
      </c>
      <c r="D280" s="32">
        <f t="shared" si="41"/>
        <v>207</v>
      </c>
      <c r="E280" t="str">
        <f>LOOKUP(C280,'Info Sheet'!$L$2:$L$3,'Info Sheet'!$J$2:$J$3)</f>
        <v>Rainy, p</v>
      </c>
      <c r="F280">
        <f>IF(E280='Info Sheet'!$J$3,'Info Sheet'!$M$3,'Info Sheet'!$M$2)</f>
        <v>0.7</v>
      </c>
      <c r="G280">
        <f>ROUNDDOWN(IF((D280*F280)&gt;'Info Sheet'!$B$21,'Info Sheet'!$B$21,(D280*F280)),0)</f>
        <v>144</v>
      </c>
      <c r="H280">
        <f t="shared" si="33"/>
        <v>3290.4</v>
      </c>
      <c r="I280">
        <f t="shared" si="34"/>
        <v>1850.4</v>
      </c>
      <c r="J280" s="44"/>
      <c r="K280" s="32"/>
      <c r="L280" s="32"/>
      <c r="M280" s="283"/>
      <c r="N280" s="32"/>
      <c r="O280" s="44">
        <v>228</v>
      </c>
      <c r="P280" s="32">
        <v>0.61791139682756291</v>
      </c>
      <c r="Q280">
        <f t="shared" si="35"/>
        <v>205</v>
      </c>
      <c r="R280" t="str">
        <f>LOOKUP(P280,'Info Sheet'!$L$2:$L$3,'Info Sheet'!$J$2:$J$3)</f>
        <v>Non-Rainy</v>
      </c>
      <c r="S280">
        <f>IF(R280='Info Sheet'!$J$3,'Info Sheet'!$M$3,'Info Sheet'!$M$2)</f>
        <v>1</v>
      </c>
      <c r="T280">
        <f>ROUNDDOWN(IF((Q280*S280)&gt;'Info Sheet'!$B$21,'Info Sheet'!$B$21,(Q280*S280)),0)</f>
        <v>188</v>
      </c>
      <c r="U280">
        <f t="shared" si="36"/>
        <v>4295.8</v>
      </c>
      <c r="V280">
        <f t="shared" si="37"/>
        <v>2855.8</v>
      </c>
      <c r="AB280" s="44">
        <v>228</v>
      </c>
      <c r="AC280" s="61">
        <v>0.42600261</v>
      </c>
      <c r="AD280">
        <f t="shared" si="38"/>
        <v>199</v>
      </c>
      <c r="AE280" t="str">
        <f>LOOKUP(AC280,'Info Sheet'!$L$2:$L$3,'Info Sheet'!$J$2:$J$3)</f>
        <v>Non-Rainy</v>
      </c>
      <c r="AF280">
        <f>IF(AE280='Info Sheet'!$J$3,'Info Sheet'!$M$3,'Info Sheet'!$M$2)</f>
        <v>1</v>
      </c>
      <c r="AG280">
        <f>ROUNDDOWN(IF((AD280*AF280)&gt;'Info Sheet'!$B$21,'Info Sheet'!$B$21,(AD280*AF280)),0)</f>
        <v>188</v>
      </c>
      <c r="AH280">
        <f t="shared" si="39"/>
        <v>4295.8</v>
      </c>
      <c r="AI280">
        <f t="shared" si="40"/>
        <v>2855.8</v>
      </c>
    </row>
    <row r="281" spans="2:35">
      <c r="B281" s="44">
        <v>229</v>
      </c>
      <c r="C281" s="32">
        <v>0.8569663606452752</v>
      </c>
      <c r="D281" s="32">
        <f t="shared" si="41"/>
        <v>236</v>
      </c>
      <c r="E281" t="str">
        <f>LOOKUP(C281,'Info Sheet'!$L$2:$L$3,'Info Sheet'!$J$2:$J$3)</f>
        <v>Non-Rainy</v>
      </c>
      <c r="F281">
        <f>IF(E281='Info Sheet'!$J$3,'Info Sheet'!$M$3,'Info Sheet'!$M$2)</f>
        <v>1</v>
      </c>
      <c r="G281">
        <f>ROUNDDOWN(IF((D281*F281)&gt;'Info Sheet'!$B$21,'Info Sheet'!$B$21,(D281*F281)),0)</f>
        <v>188</v>
      </c>
      <c r="H281">
        <f t="shared" si="33"/>
        <v>4295.8</v>
      </c>
      <c r="I281">
        <f t="shared" si="34"/>
        <v>2855.8</v>
      </c>
      <c r="J281" s="44"/>
      <c r="K281" s="32"/>
      <c r="L281" s="32"/>
      <c r="M281" s="283"/>
      <c r="N281" s="32"/>
      <c r="O281" s="44">
        <v>229</v>
      </c>
      <c r="P281" s="32">
        <v>0.47444908448769485</v>
      </c>
      <c r="Q281">
        <f t="shared" si="35"/>
        <v>198</v>
      </c>
      <c r="R281" t="str">
        <f>LOOKUP(P281,'Info Sheet'!$L$2:$L$3,'Info Sheet'!$J$2:$J$3)</f>
        <v>Non-Rainy</v>
      </c>
      <c r="S281">
        <f>IF(R281='Info Sheet'!$J$3,'Info Sheet'!$M$3,'Info Sheet'!$M$2)</f>
        <v>1</v>
      </c>
      <c r="T281">
        <f>ROUNDDOWN(IF((Q281*S281)&gt;'Info Sheet'!$B$21,'Info Sheet'!$B$21,(Q281*S281)),0)</f>
        <v>188</v>
      </c>
      <c r="U281">
        <f t="shared" si="36"/>
        <v>4295.8</v>
      </c>
      <c r="V281">
        <f t="shared" si="37"/>
        <v>2855.8</v>
      </c>
      <c r="AB281" s="44">
        <v>229</v>
      </c>
      <c r="AC281" s="61">
        <v>0.61860866999999997</v>
      </c>
      <c r="AD281">
        <f t="shared" si="38"/>
        <v>208</v>
      </c>
      <c r="AE281" t="str">
        <f>LOOKUP(AC281,'Info Sheet'!$L$2:$L$3,'Info Sheet'!$J$2:$J$3)</f>
        <v>Non-Rainy</v>
      </c>
      <c r="AF281">
        <f>IF(AE281='Info Sheet'!$J$3,'Info Sheet'!$M$3,'Info Sheet'!$M$2)</f>
        <v>1</v>
      </c>
      <c r="AG281">
        <f>ROUNDDOWN(IF((AD281*AF281)&gt;'Info Sheet'!$B$21,'Info Sheet'!$B$21,(AD281*AF281)),0)</f>
        <v>188</v>
      </c>
      <c r="AH281">
        <f t="shared" si="39"/>
        <v>4295.8</v>
      </c>
      <c r="AI281">
        <f t="shared" si="40"/>
        <v>2855.8</v>
      </c>
    </row>
    <row r="282" spans="2:35">
      <c r="B282" s="44">
        <v>230</v>
      </c>
      <c r="C282" s="32">
        <v>0.2073867172287549</v>
      </c>
      <c r="D282" s="32">
        <f t="shared" si="41"/>
        <v>199</v>
      </c>
      <c r="E282" t="str">
        <f>LOOKUP(C282,'Info Sheet'!$L$2:$L$3,'Info Sheet'!$J$2:$J$3)</f>
        <v>Rainy, p</v>
      </c>
      <c r="F282">
        <f>IF(E282='Info Sheet'!$J$3,'Info Sheet'!$M$3,'Info Sheet'!$M$2)</f>
        <v>0.7</v>
      </c>
      <c r="G282">
        <f>ROUNDDOWN(IF((D282*F282)&gt;'Info Sheet'!$B$21,'Info Sheet'!$B$21,(D282*F282)),0)</f>
        <v>139</v>
      </c>
      <c r="H282">
        <f t="shared" si="33"/>
        <v>3176.15</v>
      </c>
      <c r="I282">
        <f t="shared" si="34"/>
        <v>1736.15</v>
      </c>
      <c r="J282" s="44"/>
      <c r="K282" s="32"/>
      <c r="L282" s="32"/>
      <c r="M282" s="283"/>
      <c r="N282" s="32"/>
      <c r="O282" s="44">
        <v>230</v>
      </c>
      <c r="P282" s="32">
        <v>0.4655030251866169</v>
      </c>
      <c r="Q282">
        <f t="shared" si="35"/>
        <v>198</v>
      </c>
      <c r="R282" t="str">
        <f>LOOKUP(P282,'Info Sheet'!$L$2:$L$3,'Info Sheet'!$J$2:$J$3)</f>
        <v>Non-Rainy</v>
      </c>
      <c r="S282">
        <f>IF(R282='Info Sheet'!$J$3,'Info Sheet'!$M$3,'Info Sheet'!$M$2)</f>
        <v>1</v>
      </c>
      <c r="T282">
        <f>ROUNDDOWN(IF((Q282*S282)&gt;'Info Sheet'!$B$21,'Info Sheet'!$B$21,(Q282*S282)),0)</f>
        <v>188</v>
      </c>
      <c r="U282">
        <f t="shared" si="36"/>
        <v>4295.8</v>
      </c>
      <c r="V282">
        <f t="shared" si="37"/>
        <v>2855.8</v>
      </c>
      <c r="AB282" s="44">
        <v>230</v>
      </c>
      <c r="AC282" s="61">
        <v>0.55139201999999998</v>
      </c>
      <c r="AD282">
        <f t="shared" si="38"/>
        <v>205</v>
      </c>
      <c r="AE282" t="str">
        <f>LOOKUP(AC282,'Info Sheet'!$L$2:$L$3,'Info Sheet'!$J$2:$J$3)</f>
        <v>Non-Rainy</v>
      </c>
      <c r="AF282">
        <f>IF(AE282='Info Sheet'!$J$3,'Info Sheet'!$M$3,'Info Sheet'!$M$2)</f>
        <v>1</v>
      </c>
      <c r="AG282">
        <f>ROUNDDOWN(IF((AD282*AF282)&gt;'Info Sheet'!$B$21,'Info Sheet'!$B$21,(AD282*AF282)),0)</f>
        <v>188</v>
      </c>
      <c r="AH282">
        <f t="shared" si="39"/>
        <v>4295.8</v>
      </c>
      <c r="AI282">
        <f t="shared" si="40"/>
        <v>2855.8</v>
      </c>
    </row>
    <row r="283" spans="2:35">
      <c r="B283" s="44">
        <v>231</v>
      </c>
      <c r="C283" s="32">
        <v>0.63570525792826427</v>
      </c>
      <c r="D283" s="32">
        <f t="shared" si="41"/>
        <v>221</v>
      </c>
      <c r="E283" t="str">
        <f>LOOKUP(C283,'Info Sheet'!$L$2:$L$3,'Info Sheet'!$J$2:$J$3)</f>
        <v>Non-Rainy</v>
      </c>
      <c r="F283">
        <f>IF(E283='Info Sheet'!$J$3,'Info Sheet'!$M$3,'Info Sheet'!$M$2)</f>
        <v>1</v>
      </c>
      <c r="G283">
        <f>ROUNDDOWN(IF((D283*F283)&gt;'Info Sheet'!$B$21,'Info Sheet'!$B$21,(D283*F283)),0)</f>
        <v>188</v>
      </c>
      <c r="H283">
        <f t="shared" si="33"/>
        <v>4295.8</v>
      </c>
      <c r="I283">
        <f t="shared" si="34"/>
        <v>2855.8</v>
      </c>
      <c r="J283" s="44"/>
      <c r="K283" s="32"/>
      <c r="L283" s="32"/>
      <c r="M283" s="283"/>
      <c r="N283" s="32"/>
      <c r="O283" s="44">
        <v>231</v>
      </c>
      <c r="P283" s="32">
        <v>0.28353065133887201</v>
      </c>
      <c r="Q283">
        <f t="shared" si="35"/>
        <v>189</v>
      </c>
      <c r="R283" t="str">
        <f>LOOKUP(P283,'Info Sheet'!$L$2:$L$3,'Info Sheet'!$J$2:$J$3)</f>
        <v>Rainy, p</v>
      </c>
      <c r="S283">
        <f>IF(R283='Info Sheet'!$J$3,'Info Sheet'!$M$3,'Info Sheet'!$M$2)</f>
        <v>0.7</v>
      </c>
      <c r="T283">
        <f>ROUNDDOWN(IF((Q283*S283)&gt;'Info Sheet'!$B$21,'Info Sheet'!$B$21,(Q283*S283)),0)</f>
        <v>132</v>
      </c>
      <c r="U283">
        <f t="shared" si="36"/>
        <v>3016.2000000000003</v>
      </c>
      <c r="V283">
        <f t="shared" si="37"/>
        <v>1576.2000000000003</v>
      </c>
      <c r="AB283" s="44">
        <v>231</v>
      </c>
      <c r="AC283" s="61">
        <v>6.0972499999999999E-2</v>
      </c>
      <c r="AD283">
        <f t="shared" si="38"/>
        <v>174</v>
      </c>
      <c r="AE283" t="str">
        <f>LOOKUP(AC283,'Info Sheet'!$L$2:$L$3,'Info Sheet'!$J$2:$J$3)</f>
        <v>Rainy, p</v>
      </c>
      <c r="AF283">
        <f>IF(AE283='Info Sheet'!$J$3,'Info Sheet'!$M$3,'Info Sheet'!$M$2)</f>
        <v>0.7</v>
      </c>
      <c r="AG283">
        <f>ROUNDDOWN(IF((AD283*AF283)&gt;'Info Sheet'!$B$21,'Info Sheet'!$B$21,(AD283*AF283)),0)</f>
        <v>121</v>
      </c>
      <c r="AH283">
        <f t="shared" si="39"/>
        <v>2764.8500000000004</v>
      </c>
      <c r="AI283">
        <f t="shared" si="40"/>
        <v>1324.8500000000004</v>
      </c>
    </row>
    <row r="284" spans="2:35">
      <c r="B284" s="44">
        <v>232</v>
      </c>
      <c r="C284" s="32">
        <v>0.11503274436441668</v>
      </c>
      <c r="D284" s="32">
        <f t="shared" si="41"/>
        <v>191</v>
      </c>
      <c r="E284" t="str">
        <f>LOOKUP(C284,'Info Sheet'!$L$2:$L$3,'Info Sheet'!$J$2:$J$3)</f>
        <v>Rainy, p</v>
      </c>
      <c r="F284">
        <f>IF(E284='Info Sheet'!$J$3,'Info Sheet'!$M$3,'Info Sheet'!$M$2)</f>
        <v>0.7</v>
      </c>
      <c r="G284">
        <f>ROUNDDOWN(IF((D284*F284)&gt;'Info Sheet'!$B$21,'Info Sheet'!$B$21,(D284*F284)),0)</f>
        <v>133</v>
      </c>
      <c r="H284">
        <f t="shared" si="33"/>
        <v>3039.05</v>
      </c>
      <c r="I284">
        <f t="shared" si="34"/>
        <v>1599.0500000000002</v>
      </c>
      <c r="J284" s="44"/>
      <c r="K284" s="32"/>
      <c r="L284" s="32"/>
      <c r="M284" s="283"/>
      <c r="N284" s="32"/>
      <c r="O284" s="44">
        <v>232</v>
      </c>
      <c r="P284" s="32">
        <v>0.94017156824674974</v>
      </c>
      <c r="Q284">
        <f t="shared" si="35"/>
        <v>229</v>
      </c>
      <c r="R284" t="str">
        <f>LOOKUP(P284,'Info Sheet'!$L$2:$L$3,'Info Sheet'!$J$2:$J$3)</f>
        <v>Non-Rainy</v>
      </c>
      <c r="S284">
        <f>IF(R284='Info Sheet'!$J$3,'Info Sheet'!$M$3,'Info Sheet'!$M$2)</f>
        <v>1</v>
      </c>
      <c r="T284">
        <f>ROUNDDOWN(IF((Q284*S284)&gt;'Info Sheet'!$B$21,'Info Sheet'!$B$21,(Q284*S284)),0)</f>
        <v>188</v>
      </c>
      <c r="U284">
        <f t="shared" si="36"/>
        <v>4295.8</v>
      </c>
      <c r="V284">
        <f t="shared" si="37"/>
        <v>2855.8</v>
      </c>
      <c r="AB284" s="44">
        <v>232</v>
      </c>
      <c r="AC284" s="61">
        <v>0.69499038999999996</v>
      </c>
      <c r="AD284">
        <f t="shared" si="38"/>
        <v>212</v>
      </c>
      <c r="AE284" t="str">
        <f>LOOKUP(AC284,'Info Sheet'!$L$2:$L$3,'Info Sheet'!$J$2:$J$3)</f>
        <v>Non-Rainy</v>
      </c>
      <c r="AF284">
        <f>IF(AE284='Info Sheet'!$J$3,'Info Sheet'!$M$3,'Info Sheet'!$M$2)</f>
        <v>1</v>
      </c>
      <c r="AG284">
        <f>ROUNDDOWN(IF((AD284*AF284)&gt;'Info Sheet'!$B$21,'Info Sheet'!$B$21,(AD284*AF284)),0)</f>
        <v>188</v>
      </c>
      <c r="AH284">
        <f t="shared" si="39"/>
        <v>4295.8</v>
      </c>
      <c r="AI284">
        <f t="shared" si="40"/>
        <v>2855.8</v>
      </c>
    </row>
    <row r="285" spans="2:35">
      <c r="B285" s="44">
        <v>233</v>
      </c>
      <c r="C285" s="32">
        <v>0.20476491128326157</v>
      </c>
      <c r="D285" s="32">
        <f t="shared" si="41"/>
        <v>199</v>
      </c>
      <c r="E285" t="str">
        <f>LOOKUP(C285,'Info Sheet'!$L$2:$L$3,'Info Sheet'!$J$2:$J$3)</f>
        <v>Rainy, p</v>
      </c>
      <c r="F285">
        <f>IF(E285='Info Sheet'!$J$3,'Info Sheet'!$M$3,'Info Sheet'!$M$2)</f>
        <v>0.7</v>
      </c>
      <c r="G285">
        <f>ROUNDDOWN(IF((D285*F285)&gt;'Info Sheet'!$B$21,'Info Sheet'!$B$21,(D285*F285)),0)</f>
        <v>139</v>
      </c>
      <c r="H285">
        <f t="shared" si="33"/>
        <v>3176.15</v>
      </c>
      <c r="I285">
        <f t="shared" si="34"/>
        <v>1736.15</v>
      </c>
      <c r="J285" s="44"/>
      <c r="K285" s="32"/>
      <c r="L285" s="32"/>
      <c r="M285" s="283"/>
      <c r="N285" s="32"/>
      <c r="O285" s="44">
        <v>233</v>
      </c>
      <c r="P285" s="32">
        <v>0.41294404231380744</v>
      </c>
      <c r="Q285">
        <f t="shared" si="35"/>
        <v>195</v>
      </c>
      <c r="R285" t="str">
        <f>LOOKUP(P285,'Info Sheet'!$L$2:$L$3,'Info Sheet'!$J$2:$J$3)</f>
        <v>Non-Rainy</v>
      </c>
      <c r="S285">
        <f>IF(R285='Info Sheet'!$J$3,'Info Sheet'!$M$3,'Info Sheet'!$M$2)</f>
        <v>1</v>
      </c>
      <c r="T285">
        <f>ROUNDDOWN(IF((Q285*S285)&gt;'Info Sheet'!$B$21,'Info Sheet'!$B$21,(Q285*S285)),0)</f>
        <v>188</v>
      </c>
      <c r="U285">
        <f t="shared" si="36"/>
        <v>4295.8</v>
      </c>
      <c r="V285">
        <f t="shared" si="37"/>
        <v>2855.8</v>
      </c>
      <c r="AB285" s="44">
        <v>233</v>
      </c>
      <c r="AC285" s="61">
        <v>0.50213993999999995</v>
      </c>
      <c r="AD285">
        <f t="shared" si="38"/>
        <v>203</v>
      </c>
      <c r="AE285" t="str">
        <f>LOOKUP(AC285,'Info Sheet'!$L$2:$L$3,'Info Sheet'!$J$2:$J$3)</f>
        <v>Non-Rainy</v>
      </c>
      <c r="AF285">
        <f>IF(AE285='Info Sheet'!$J$3,'Info Sheet'!$M$3,'Info Sheet'!$M$2)</f>
        <v>1</v>
      </c>
      <c r="AG285">
        <f>ROUNDDOWN(IF((AD285*AF285)&gt;'Info Sheet'!$B$21,'Info Sheet'!$B$21,(AD285*AF285)),0)</f>
        <v>188</v>
      </c>
      <c r="AH285">
        <f t="shared" si="39"/>
        <v>4295.8</v>
      </c>
      <c r="AI285">
        <f t="shared" si="40"/>
        <v>2855.8</v>
      </c>
    </row>
    <row r="286" spans="2:35">
      <c r="B286" s="44">
        <v>234</v>
      </c>
      <c r="C286" s="32">
        <v>0.70214826112640505</v>
      </c>
      <c r="D286" s="32">
        <f t="shared" si="41"/>
        <v>225</v>
      </c>
      <c r="E286" t="str">
        <f>LOOKUP(C286,'Info Sheet'!$L$2:$L$3,'Info Sheet'!$J$2:$J$3)</f>
        <v>Non-Rainy</v>
      </c>
      <c r="F286">
        <f>IF(E286='Info Sheet'!$J$3,'Info Sheet'!$M$3,'Info Sheet'!$M$2)</f>
        <v>1</v>
      </c>
      <c r="G286">
        <f>ROUNDDOWN(IF((D286*F286)&gt;'Info Sheet'!$B$21,'Info Sheet'!$B$21,(D286*F286)),0)</f>
        <v>188</v>
      </c>
      <c r="H286">
        <f t="shared" si="33"/>
        <v>4295.8</v>
      </c>
      <c r="I286">
        <f t="shared" si="34"/>
        <v>2855.8</v>
      </c>
      <c r="J286" s="44"/>
      <c r="K286" s="32"/>
      <c r="L286" s="32"/>
      <c r="M286" s="283"/>
      <c r="N286" s="32"/>
      <c r="O286" s="44">
        <v>234</v>
      </c>
      <c r="P286" s="32">
        <v>8.0728569360919988E-2</v>
      </c>
      <c r="Q286">
        <f t="shared" si="35"/>
        <v>173</v>
      </c>
      <c r="R286" t="str">
        <f>LOOKUP(P286,'Info Sheet'!$L$2:$L$3,'Info Sheet'!$J$2:$J$3)</f>
        <v>Rainy, p</v>
      </c>
      <c r="S286">
        <f>IF(R286='Info Sheet'!$J$3,'Info Sheet'!$M$3,'Info Sheet'!$M$2)</f>
        <v>0.7</v>
      </c>
      <c r="T286">
        <f>ROUNDDOWN(IF((Q286*S286)&gt;'Info Sheet'!$B$21,'Info Sheet'!$B$21,(Q286*S286)),0)</f>
        <v>121</v>
      </c>
      <c r="U286">
        <f t="shared" si="36"/>
        <v>2764.8500000000004</v>
      </c>
      <c r="V286">
        <f t="shared" si="37"/>
        <v>1324.8500000000004</v>
      </c>
      <c r="AB286" s="44">
        <v>234</v>
      </c>
      <c r="AC286" s="61">
        <v>0.30711094999999999</v>
      </c>
      <c r="AD286">
        <f t="shared" si="38"/>
        <v>193</v>
      </c>
      <c r="AE286" t="str">
        <f>LOOKUP(AC286,'Info Sheet'!$L$2:$L$3,'Info Sheet'!$J$2:$J$3)</f>
        <v>Rainy, p</v>
      </c>
      <c r="AF286">
        <f>IF(AE286='Info Sheet'!$J$3,'Info Sheet'!$M$3,'Info Sheet'!$M$2)</f>
        <v>0.7</v>
      </c>
      <c r="AG286">
        <f>ROUNDDOWN(IF((AD286*AF286)&gt;'Info Sheet'!$B$21,'Info Sheet'!$B$21,(AD286*AF286)),0)</f>
        <v>135</v>
      </c>
      <c r="AH286">
        <f t="shared" si="39"/>
        <v>3084.75</v>
      </c>
      <c r="AI286">
        <f t="shared" si="40"/>
        <v>1644.75</v>
      </c>
    </row>
    <row r="287" spans="2:35">
      <c r="B287" s="44">
        <v>235</v>
      </c>
      <c r="C287" s="32">
        <v>0.81520423649805451</v>
      </c>
      <c r="D287" s="32">
        <f t="shared" si="41"/>
        <v>232</v>
      </c>
      <c r="E287" t="str">
        <f>LOOKUP(C287,'Info Sheet'!$L$2:$L$3,'Info Sheet'!$J$2:$J$3)</f>
        <v>Non-Rainy</v>
      </c>
      <c r="F287">
        <f>IF(E287='Info Sheet'!$J$3,'Info Sheet'!$M$3,'Info Sheet'!$M$2)</f>
        <v>1</v>
      </c>
      <c r="G287">
        <f>ROUNDDOWN(IF((D287*F287)&gt;'Info Sheet'!$B$21,'Info Sheet'!$B$21,(D287*F287)),0)</f>
        <v>188</v>
      </c>
      <c r="H287">
        <f t="shared" si="33"/>
        <v>4295.8</v>
      </c>
      <c r="I287">
        <f t="shared" si="34"/>
        <v>2855.8</v>
      </c>
      <c r="J287" s="44"/>
      <c r="K287" s="32"/>
      <c r="L287" s="32"/>
      <c r="M287" s="283"/>
      <c r="N287" s="32"/>
      <c r="O287" s="44">
        <v>235</v>
      </c>
      <c r="P287" s="32">
        <v>0.13881032390517545</v>
      </c>
      <c r="Q287">
        <f t="shared" si="35"/>
        <v>179</v>
      </c>
      <c r="R287" t="str">
        <f>LOOKUP(P287,'Info Sheet'!$L$2:$L$3,'Info Sheet'!$J$2:$J$3)</f>
        <v>Rainy, p</v>
      </c>
      <c r="S287">
        <f>IF(R287='Info Sheet'!$J$3,'Info Sheet'!$M$3,'Info Sheet'!$M$2)</f>
        <v>0.7</v>
      </c>
      <c r="T287">
        <f>ROUNDDOWN(IF((Q287*S287)&gt;'Info Sheet'!$B$21,'Info Sheet'!$B$21,(Q287*S287)),0)</f>
        <v>125</v>
      </c>
      <c r="U287">
        <f t="shared" si="36"/>
        <v>2856.25</v>
      </c>
      <c r="V287">
        <f t="shared" si="37"/>
        <v>1416.25</v>
      </c>
      <c r="AB287" s="44">
        <v>235</v>
      </c>
      <c r="AC287" s="61">
        <v>0.11852391</v>
      </c>
      <c r="AD287">
        <f t="shared" si="38"/>
        <v>180</v>
      </c>
      <c r="AE287" t="str">
        <f>LOOKUP(AC287,'Info Sheet'!$L$2:$L$3,'Info Sheet'!$J$2:$J$3)</f>
        <v>Rainy, p</v>
      </c>
      <c r="AF287">
        <f>IF(AE287='Info Sheet'!$J$3,'Info Sheet'!$M$3,'Info Sheet'!$M$2)</f>
        <v>0.7</v>
      </c>
      <c r="AG287">
        <f>ROUNDDOWN(IF((AD287*AF287)&gt;'Info Sheet'!$B$21,'Info Sheet'!$B$21,(AD287*AF287)),0)</f>
        <v>126</v>
      </c>
      <c r="AH287">
        <f t="shared" si="39"/>
        <v>2879.1000000000004</v>
      </c>
      <c r="AI287">
        <f t="shared" si="40"/>
        <v>1439.1000000000004</v>
      </c>
    </row>
    <row r="288" spans="2:35">
      <c r="B288" s="44">
        <v>236</v>
      </c>
      <c r="C288" s="32">
        <v>0.28122515413485416</v>
      </c>
      <c r="D288" s="32">
        <f t="shared" si="41"/>
        <v>203</v>
      </c>
      <c r="E288" t="str">
        <f>LOOKUP(C288,'Info Sheet'!$L$2:$L$3,'Info Sheet'!$J$2:$J$3)</f>
        <v>Rainy, p</v>
      </c>
      <c r="F288">
        <f>IF(E288='Info Sheet'!$J$3,'Info Sheet'!$M$3,'Info Sheet'!$M$2)</f>
        <v>0.7</v>
      </c>
      <c r="G288">
        <f>ROUNDDOWN(IF((D288*F288)&gt;'Info Sheet'!$B$21,'Info Sheet'!$B$21,(D288*F288)),0)</f>
        <v>142</v>
      </c>
      <c r="H288">
        <f t="shared" si="33"/>
        <v>3244.7000000000003</v>
      </c>
      <c r="I288">
        <f t="shared" si="34"/>
        <v>1804.7000000000003</v>
      </c>
      <c r="J288" s="44"/>
      <c r="K288" s="32"/>
      <c r="L288" s="32"/>
      <c r="M288" s="283"/>
      <c r="N288" s="32"/>
      <c r="O288" s="44">
        <v>236</v>
      </c>
      <c r="P288" s="32">
        <v>0.60169314817872055</v>
      </c>
      <c r="Q288">
        <f t="shared" si="35"/>
        <v>204</v>
      </c>
      <c r="R288" t="str">
        <f>LOOKUP(P288,'Info Sheet'!$L$2:$L$3,'Info Sheet'!$J$2:$J$3)</f>
        <v>Non-Rainy</v>
      </c>
      <c r="S288">
        <f>IF(R288='Info Sheet'!$J$3,'Info Sheet'!$M$3,'Info Sheet'!$M$2)</f>
        <v>1</v>
      </c>
      <c r="T288">
        <f>ROUNDDOWN(IF((Q288*S288)&gt;'Info Sheet'!$B$21,'Info Sheet'!$B$21,(Q288*S288)),0)</f>
        <v>188</v>
      </c>
      <c r="U288">
        <f t="shared" si="36"/>
        <v>4295.8</v>
      </c>
      <c r="V288">
        <f t="shared" si="37"/>
        <v>2855.8</v>
      </c>
      <c r="AB288" s="44">
        <v>236</v>
      </c>
      <c r="AC288" s="61">
        <v>0.72736716999999995</v>
      </c>
      <c r="AD288">
        <f t="shared" si="38"/>
        <v>214</v>
      </c>
      <c r="AE288" t="str">
        <f>LOOKUP(AC288,'Info Sheet'!$L$2:$L$3,'Info Sheet'!$J$2:$J$3)</f>
        <v>Non-Rainy</v>
      </c>
      <c r="AF288">
        <f>IF(AE288='Info Sheet'!$J$3,'Info Sheet'!$M$3,'Info Sheet'!$M$2)</f>
        <v>1</v>
      </c>
      <c r="AG288">
        <f>ROUNDDOWN(IF((AD288*AF288)&gt;'Info Sheet'!$B$21,'Info Sheet'!$B$21,(AD288*AF288)),0)</f>
        <v>188</v>
      </c>
      <c r="AH288">
        <f t="shared" si="39"/>
        <v>4295.8</v>
      </c>
      <c r="AI288">
        <f t="shared" si="40"/>
        <v>2855.8</v>
      </c>
    </row>
    <row r="289" spans="2:35">
      <c r="B289" s="44">
        <v>237</v>
      </c>
      <c r="C289" s="32">
        <v>0.85403894561656202</v>
      </c>
      <c r="D289" s="32">
        <f t="shared" si="41"/>
        <v>235</v>
      </c>
      <c r="E289" t="str">
        <f>LOOKUP(C289,'Info Sheet'!$L$2:$L$3,'Info Sheet'!$J$2:$J$3)</f>
        <v>Non-Rainy</v>
      </c>
      <c r="F289">
        <f>IF(E289='Info Sheet'!$J$3,'Info Sheet'!$M$3,'Info Sheet'!$M$2)</f>
        <v>1</v>
      </c>
      <c r="G289">
        <f>ROUNDDOWN(IF((D289*F289)&gt;'Info Sheet'!$B$21,'Info Sheet'!$B$21,(D289*F289)),0)</f>
        <v>188</v>
      </c>
      <c r="H289">
        <f t="shared" si="33"/>
        <v>4295.8</v>
      </c>
      <c r="I289">
        <f t="shared" si="34"/>
        <v>2855.8</v>
      </c>
      <c r="J289" s="44"/>
      <c r="K289" s="32"/>
      <c r="L289" s="32"/>
      <c r="M289" s="283"/>
      <c r="N289" s="32"/>
      <c r="O289" s="44">
        <v>237</v>
      </c>
      <c r="P289" s="32">
        <v>0.33646702873486534</v>
      </c>
      <c r="Q289">
        <f t="shared" si="35"/>
        <v>192</v>
      </c>
      <c r="R289" t="str">
        <f>LOOKUP(P289,'Info Sheet'!$L$2:$L$3,'Info Sheet'!$J$2:$J$3)</f>
        <v>Rainy, p</v>
      </c>
      <c r="S289">
        <f>IF(R289='Info Sheet'!$J$3,'Info Sheet'!$M$3,'Info Sheet'!$M$2)</f>
        <v>0.7</v>
      </c>
      <c r="T289">
        <f>ROUNDDOWN(IF((Q289*S289)&gt;'Info Sheet'!$B$21,'Info Sheet'!$B$21,(Q289*S289)),0)</f>
        <v>134</v>
      </c>
      <c r="U289">
        <f t="shared" si="36"/>
        <v>3061.9</v>
      </c>
      <c r="V289">
        <f t="shared" si="37"/>
        <v>1621.9</v>
      </c>
      <c r="AB289" s="44">
        <v>237</v>
      </c>
      <c r="AC289" s="61">
        <v>0.47826681999999998</v>
      </c>
      <c r="AD289">
        <f t="shared" si="38"/>
        <v>202</v>
      </c>
      <c r="AE289" t="str">
        <f>LOOKUP(AC289,'Info Sheet'!$L$2:$L$3,'Info Sheet'!$J$2:$J$3)</f>
        <v>Non-Rainy</v>
      </c>
      <c r="AF289">
        <f>IF(AE289='Info Sheet'!$J$3,'Info Sheet'!$M$3,'Info Sheet'!$M$2)</f>
        <v>1</v>
      </c>
      <c r="AG289">
        <f>ROUNDDOWN(IF((AD289*AF289)&gt;'Info Sheet'!$B$21,'Info Sheet'!$B$21,(AD289*AF289)),0)</f>
        <v>188</v>
      </c>
      <c r="AH289">
        <f t="shared" si="39"/>
        <v>4295.8</v>
      </c>
      <c r="AI289">
        <f t="shared" si="40"/>
        <v>2855.8</v>
      </c>
    </row>
    <row r="290" spans="2:35">
      <c r="B290" s="44">
        <v>238</v>
      </c>
      <c r="C290" s="32">
        <v>0.83230761356553418</v>
      </c>
      <c r="D290" s="32">
        <f t="shared" si="41"/>
        <v>234</v>
      </c>
      <c r="E290" t="str">
        <f>LOOKUP(C290,'Info Sheet'!$L$2:$L$3,'Info Sheet'!$J$2:$J$3)</f>
        <v>Non-Rainy</v>
      </c>
      <c r="F290">
        <f>IF(E290='Info Sheet'!$J$3,'Info Sheet'!$M$3,'Info Sheet'!$M$2)</f>
        <v>1</v>
      </c>
      <c r="G290">
        <f>ROUNDDOWN(IF((D290*F290)&gt;'Info Sheet'!$B$21,'Info Sheet'!$B$21,(D290*F290)),0)</f>
        <v>188</v>
      </c>
      <c r="H290">
        <f t="shared" si="33"/>
        <v>4295.8</v>
      </c>
      <c r="I290">
        <f t="shared" si="34"/>
        <v>2855.8</v>
      </c>
      <c r="J290" s="44"/>
      <c r="K290" s="32"/>
      <c r="L290" s="32"/>
      <c r="M290" s="283"/>
      <c r="N290" s="32"/>
      <c r="O290" s="44">
        <v>238</v>
      </c>
      <c r="P290" s="32">
        <v>0.80877825220759725</v>
      </c>
      <c r="Q290">
        <f t="shared" si="35"/>
        <v>216</v>
      </c>
      <c r="R290" t="str">
        <f>LOOKUP(P290,'Info Sheet'!$L$2:$L$3,'Info Sheet'!$J$2:$J$3)</f>
        <v>Non-Rainy</v>
      </c>
      <c r="S290">
        <f>IF(R290='Info Sheet'!$J$3,'Info Sheet'!$M$3,'Info Sheet'!$M$2)</f>
        <v>1</v>
      </c>
      <c r="T290">
        <f>ROUNDDOWN(IF((Q290*S290)&gt;'Info Sheet'!$B$21,'Info Sheet'!$B$21,(Q290*S290)),0)</f>
        <v>188</v>
      </c>
      <c r="U290">
        <f t="shared" si="36"/>
        <v>4295.8</v>
      </c>
      <c r="V290">
        <f t="shared" si="37"/>
        <v>2855.8</v>
      </c>
      <c r="AB290" s="44">
        <v>238</v>
      </c>
      <c r="AC290" s="61">
        <v>0.49386112999999998</v>
      </c>
      <c r="AD290">
        <f t="shared" si="38"/>
        <v>202</v>
      </c>
      <c r="AE290" t="str">
        <f>LOOKUP(AC290,'Info Sheet'!$L$2:$L$3,'Info Sheet'!$J$2:$J$3)</f>
        <v>Non-Rainy</v>
      </c>
      <c r="AF290">
        <f>IF(AE290='Info Sheet'!$J$3,'Info Sheet'!$M$3,'Info Sheet'!$M$2)</f>
        <v>1</v>
      </c>
      <c r="AG290">
        <f>ROUNDDOWN(IF((AD290*AF290)&gt;'Info Sheet'!$B$21,'Info Sheet'!$B$21,(AD290*AF290)),0)</f>
        <v>188</v>
      </c>
      <c r="AH290">
        <f t="shared" si="39"/>
        <v>4295.8</v>
      </c>
      <c r="AI290">
        <f t="shared" si="40"/>
        <v>2855.8</v>
      </c>
    </row>
    <row r="291" spans="2:35">
      <c r="B291" s="44">
        <v>239</v>
      </c>
      <c r="C291" s="32">
        <v>0.62346328757818126</v>
      </c>
      <c r="D291" s="32">
        <f t="shared" si="41"/>
        <v>221</v>
      </c>
      <c r="E291" t="str">
        <f>LOOKUP(C291,'Info Sheet'!$L$2:$L$3,'Info Sheet'!$J$2:$J$3)</f>
        <v>Non-Rainy</v>
      </c>
      <c r="F291">
        <f>IF(E291='Info Sheet'!$J$3,'Info Sheet'!$M$3,'Info Sheet'!$M$2)</f>
        <v>1</v>
      </c>
      <c r="G291">
        <f>ROUNDDOWN(IF((D291*F291)&gt;'Info Sheet'!$B$21,'Info Sheet'!$B$21,(D291*F291)),0)</f>
        <v>188</v>
      </c>
      <c r="H291">
        <f t="shared" si="33"/>
        <v>4295.8</v>
      </c>
      <c r="I291">
        <f t="shared" si="34"/>
        <v>2855.8</v>
      </c>
      <c r="J291" s="44"/>
      <c r="K291" s="32"/>
      <c r="L291" s="32"/>
      <c r="M291" s="283"/>
      <c r="N291" s="32"/>
      <c r="O291" s="44">
        <v>239</v>
      </c>
      <c r="P291" s="32">
        <v>0.3914018967154399</v>
      </c>
      <c r="Q291">
        <f t="shared" si="35"/>
        <v>194</v>
      </c>
      <c r="R291" t="str">
        <f>LOOKUP(P291,'Info Sheet'!$L$2:$L$3,'Info Sheet'!$J$2:$J$3)</f>
        <v>Rainy, p</v>
      </c>
      <c r="S291">
        <f>IF(R291='Info Sheet'!$J$3,'Info Sheet'!$M$3,'Info Sheet'!$M$2)</f>
        <v>0.7</v>
      </c>
      <c r="T291">
        <f>ROUNDDOWN(IF((Q291*S291)&gt;'Info Sheet'!$B$21,'Info Sheet'!$B$21,(Q291*S291)),0)</f>
        <v>135</v>
      </c>
      <c r="U291">
        <f t="shared" si="36"/>
        <v>3084.75</v>
      </c>
      <c r="V291">
        <f t="shared" si="37"/>
        <v>1644.75</v>
      </c>
      <c r="AB291" s="44">
        <v>239</v>
      </c>
      <c r="AC291" s="61">
        <v>0.43743374000000002</v>
      </c>
      <c r="AD291">
        <f t="shared" si="38"/>
        <v>200</v>
      </c>
      <c r="AE291" t="str">
        <f>LOOKUP(AC291,'Info Sheet'!$L$2:$L$3,'Info Sheet'!$J$2:$J$3)</f>
        <v>Non-Rainy</v>
      </c>
      <c r="AF291">
        <f>IF(AE291='Info Sheet'!$J$3,'Info Sheet'!$M$3,'Info Sheet'!$M$2)</f>
        <v>1</v>
      </c>
      <c r="AG291">
        <f>ROUNDDOWN(IF((AD291*AF291)&gt;'Info Sheet'!$B$21,'Info Sheet'!$B$21,(AD291*AF291)),0)</f>
        <v>188</v>
      </c>
      <c r="AH291">
        <f t="shared" si="39"/>
        <v>4295.8</v>
      </c>
      <c r="AI291">
        <f t="shared" si="40"/>
        <v>2855.8</v>
      </c>
    </row>
    <row r="292" spans="2:35">
      <c r="B292" s="44">
        <v>240</v>
      </c>
      <c r="C292" s="32">
        <v>0.3742180095590053</v>
      </c>
      <c r="D292" s="32">
        <f t="shared" si="41"/>
        <v>208</v>
      </c>
      <c r="E292" t="str">
        <f>LOOKUP(C292,'Info Sheet'!$L$2:$L$3,'Info Sheet'!$J$2:$J$3)</f>
        <v>Rainy, p</v>
      </c>
      <c r="F292">
        <f>IF(E292='Info Sheet'!$J$3,'Info Sheet'!$M$3,'Info Sheet'!$M$2)</f>
        <v>0.7</v>
      </c>
      <c r="G292">
        <f>ROUNDDOWN(IF((D292*F292)&gt;'Info Sheet'!$B$21,'Info Sheet'!$B$21,(D292*F292)),0)</f>
        <v>145</v>
      </c>
      <c r="H292">
        <f t="shared" si="33"/>
        <v>3313.25</v>
      </c>
      <c r="I292">
        <f t="shared" si="34"/>
        <v>1873.25</v>
      </c>
      <c r="J292" s="44"/>
      <c r="K292" s="32"/>
      <c r="L292" s="32"/>
      <c r="M292" s="283"/>
      <c r="N292" s="32"/>
      <c r="O292" s="44">
        <v>240</v>
      </c>
      <c r="P292" s="32">
        <v>0.34304461473224801</v>
      </c>
      <c r="Q292">
        <f t="shared" si="35"/>
        <v>192</v>
      </c>
      <c r="R292" t="str">
        <f>LOOKUP(P292,'Info Sheet'!$L$2:$L$3,'Info Sheet'!$J$2:$J$3)</f>
        <v>Rainy, p</v>
      </c>
      <c r="S292">
        <f>IF(R292='Info Sheet'!$J$3,'Info Sheet'!$M$3,'Info Sheet'!$M$2)</f>
        <v>0.7</v>
      </c>
      <c r="T292">
        <f>ROUNDDOWN(IF((Q292*S292)&gt;'Info Sheet'!$B$21,'Info Sheet'!$B$21,(Q292*S292)),0)</f>
        <v>134</v>
      </c>
      <c r="U292">
        <f t="shared" si="36"/>
        <v>3061.9</v>
      </c>
      <c r="V292">
        <f t="shared" si="37"/>
        <v>1621.9</v>
      </c>
      <c r="AB292" s="44">
        <v>240</v>
      </c>
      <c r="AC292" s="61">
        <v>0.17194308</v>
      </c>
      <c r="AD292">
        <f t="shared" si="38"/>
        <v>185</v>
      </c>
      <c r="AE292" t="str">
        <f>LOOKUP(AC292,'Info Sheet'!$L$2:$L$3,'Info Sheet'!$J$2:$J$3)</f>
        <v>Rainy, p</v>
      </c>
      <c r="AF292">
        <f>IF(AE292='Info Sheet'!$J$3,'Info Sheet'!$M$3,'Info Sheet'!$M$2)</f>
        <v>0.7</v>
      </c>
      <c r="AG292">
        <f>ROUNDDOWN(IF((AD292*AF292)&gt;'Info Sheet'!$B$21,'Info Sheet'!$B$21,(AD292*AF292)),0)</f>
        <v>129</v>
      </c>
      <c r="AH292">
        <f t="shared" si="39"/>
        <v>2947.65</v>
      </c>
      <c r="AI292">
        <f t="shared" si="40"/>
        <v>1507.65</v>
      </c>
    </row>
    <row r="293" spans="2:35">
      <c r="B293" s="44">
        <v>241</v>
      </c>
      <c r="C293" s="32">
        <v>9.2221912261619354E-2</v>
      </c>
      <c r="D293" s="32">
        <f t="shared" si="41"/>
        <v>189</v>
      </c>
      <c r="E293" t="str">
        <f>LOOKUP(C293,'Info Sheet'!$L$2:$L$3,'Info Sheet'!$J$2:$J$3)</f>
        <v>Rainy, p</v>
      </c>
      <c r="F293">
        <f>IF(E293='Info Sheet'!$J$3,'Info Sheet'!$M$3,'Info Sheet'!$M$2)</f>
        <v>0.7</v>
      </c>
      <c r="G293">
        <f>ROUNDDOWN(IF((D293*F293)&gt;'Info Sheet'!$B$21,'Info Sheet'!$B$21,(D293*F293)),0)</f>
        <v>132</v>
      </c>
      <c r="H293">
        <f t="shared" si="33"/>
        <v>3016.2000000000003</v>
      </c>
      <c r="I293">
        <f t="shared" si="34"/>
        <v>1576.2000000000003</v>
      </c>
      <c r="J293" s="44"/>
      <c r="K293" s="32"/>
      <c r="L293" s="32"/>
      <c r="M293" s="283"/>
      <c r="N293" s="32"/>
      <c r="O293" s="44">
        <v>241</v>
      </c>
      <c r="P293" s="32">
        <v>0.61717848743817927</v>
      </c>
      <c r="Q293">
        <f t="shared" si="35"/>
        <v>205</v>
      </c>
      <c r="R293" t="str">
        <f>LOOKUP(P293,'Info Sheet'!$L$2:$L$3,'Info Sheet'!$J$2:$J$3)</f>
        <v>Non-Rainy</v>
      </c>
      <c r="S293">
        <f>IF(R293='Info Sheet'!$J$3,'Info Sheet'!$M$3,'Info Sheet'!$M$2)</f>
        <v>1</v>
      </c>
      <c r="T293">
        <f>ROUNDDOWN(IF((Q293*S293)&gt;'Info Sheet'!$B$21,'Info Sheet'!$B$21,(Q293*S293)),0)</f>
        <v>188</v>
      </c>
      <c r="U293">
        <f t="shared" si="36"/>
        <v>4295.8</v>
      </c>
      <c r="V293">
        <f t="shared" si="37"/>
        <v>2855.8</v>
      </c>
      <c r="AB293" s="44">
        <v>241</v>
      </c>
      <c r="AC293" s="61">
        <v>0.46658773999999997</v>
      </c>
      <c r="AD293">
        <f t="shared" si="38"/>
        <v>201</v>
      </c>
      <c r="AE293" t="str">
        <f>LOOKUP(AC293,'Info Sheet'!$L$2:$L$3,'Info Sheet'!$J$2:$J$3)</f>
        <v>Non-Rainy</v>
      </c>
      <c r="AF293">
        <f>IF(AE293='Info Sheet'!$J$3,'Info Sheet'!$M$3,'Info Sheet'!$M$2)</f>
        <v>1</v>
      </c>
      <c r="AG293">
        <f>ROUNDDOWN(IF((AD293*AF293)&gt;'Info Sheet'!$B$21,'Info Sheet'!$B$21,(AD293*AF293)),0)</f>
        <v>188</v>
      </c>
      <c r="AH293">
        <f t="shared" si="39"/>
        <v>4295.8</v>
      </c>
      <c r="AI293">
        <f t="shared" si="40"/>
        <v>2855.8</v>
      </c>
    </row>
    <row r="294" spans="2:35">
      <c r="B294" s="44">
        <v>242</v>
      </c>
      <c r="C294" s="32">
        <v>0.41546451487722669</v>
      </c>
      <c r="D294" s="32">
        <f t="shared" si="41"/>
        <v>211</v>
      </c>
      <c r="E294" t="str">
        <f>LOOKUP(C294,'Info Sheet'!$L$2:$L$3,'Info Sheet'!$J$2:$J$3)</f>
        <v>Non-Rainy</v>
      </c>
      <c r="F294">
        <f>IF(E294='Info Sheet'!$J$3,'Info Sheet'!$M$3,'Info Sheet'!$M$2)</f>
        <v>1</v>
      </c>
      <c r="G294">
        <f>ROUNDDOWN(IF((D294*F294)&gt;'Info Sheet'!$B$21,'Info Sheet'!$B$21,(D294*F294)),0)</f>
        <v>188</v>
      </c>
      <c r="H294">
        <f t="shared" si="33"/>
        <v>4295.8</v>
      </c>
      <c r="I294">
        <f t="shared" si="34"/>
        <v>2855.8</v>
      </c>
      <c r="J294" s="44"/>
      <c r="K294" s="32"/>
      <c r="L294" s="32"/>
      <c r="M294" s="283"/>
      <c r="N294" s="32"/>
      <c r="O294" s="44">
        <v>242</v>
      </c>
      <c r="P294" s="32">
        <v>0.23819278154337697</v>
      </c>
      <c r="Q294">
        <f t="shared" si="35"/>
        <v>186</v>
      </c>
      <c r="R294" t="str">
        <f>LOOKUP(P294,'Info Sheet'!$L$2:$L$3,'Info Sheet'!$J$2:$J$3)</f>
        <v>Rainy, p</v>
      </c>
      <c r="S294">
        <f>IF(R294='Info Sheet'!$J$3,'Info Sheet'!$M$3,'Info Sheet'!$M$2)</f>
        <v>0.7</v>
      </c>
      <c r="T294">
        <f>ROUNDDOWN(IF((Q294*S294)&gt;'Info Sheet'!$B$21,'Info Sheet'!$B$21,(Q294*S294)),0)</f>
        <v>130</v>
      </c>
      <c r="U294">
        <f t="shared" si="36"/>
        <v>2970.5</v>
      </c>
      <c r="V294">
        <f t="shared" si="37"/>
        <v>1530.5</v>
      </c>
      <c r="AB294" s="44">
        <v>242</v>
      </c>
      <c r="AC294" s="61">
        <v>0.28494384</v>
      </c>
      <c r="AD294">
        <f t="shared" si="38"/>
        <v>192</v>
      </c>
      <c r="AE294" t="str">
        <f>LOOKUP(AC294,'Info Sheet'!$L$2:$L$3,'Info Sheet'!$J$2:$J$3)</f>
        <v>Rainy, p</v>
      </c>
      <c r="AF294">
        <f>IF(AE294='Info Sheet'!$J$3,'Info Sheet'!$M$3,'Info Sheet'!$M$2)</f>
        <v>0.7</v>
      </c>
      <c r="AG294">
        <f>ROUNDDOWN(IF((AD294*AF294)&gt;'Info Sheet'!$B$21,'Info Sheet'!$B$21,(AD294*AF294)),0)</f>
        <v>134</v>
      </c>
      <c r="AH294">
        <f t="shared" si="39"/>
        <v>3061.9</v>
      </c>
      <c r="AI294">
        <f t="shared" si="40"/>
        <v>1621.9</v>
      </c>
    </row>
    <row r="295" spans="2:35">
      <c r="B295" s="44">
        <v>243</v>
      </c>
      <c r="C295" s="32">
        <v>0.94484072781255868</v>
      </c>
      <c r="D295" s="32">
        <f t="shared" si="41"/>
        <v>246</v>
      </c>
      <c r="E295" t="str">
        <f>LOOKUP(C295,'Info Sheet'!$L$2:$L$3,'Info Sheet'!$J$2:$J$3)</f>
        <v>Non-Rainy</v>
      </c>
      <c r="F295">
        <f>IF(E295='Info Sheet'!$J$3,'Info Sheet'!$M$3,'Info Sheet'!$M$2)</f>
        <v>1</v>
      </c>
      <c r="G295">
        <f>ROUNDDOWN(IF((D295*F295)&gt;'Info Sheet'!$B$21,'Info Sheet'!$B$21,(D295*F295)),0)</f>
        <v>188</v>
      </c>
      <c r="H295">
        <f t="shared" si="33"/>
        <v>4295.8</v>
      </c>
      <c r="I295">
        <f t="shared" si="34"/>
        <v>2855.8</v>
      </c>
      <c r="J295" s="44"/>
      <c r="K295" s="32"/>
      <c r="L295" s="32"/>
      <c r="M295" s="283"/>
      <c r="N295" s="32"/>
      <c r="O295" s="44">
        <v>243</v>
      </c>
      <c r="P295" s="32">
        <v>0.59549217732766169</v>
      </c>
      <c r="Q295">
        <f t="shared" si="35"/>
        <v>204</v>
      </c>
      <c r="R295" t="str">
        <f>LOOKUP(P295,'Info Sheet'!$L$2:$L$3,'Info Sheet'!$J$2:$J$3)</f>
        <v>Non-Rainy</v>
      </c>
      <c r="S295">
        <f>IF(R295='Info Sheet'!$J$3,'Info Sheet'!$M$3,'Info Sheet'!$M$2)</f>
        <v>1</v>
      </c>
      <c r="T295">
        <f>ROUNDDOWN(IF((Q295*S295)&gt;'Info Sheet'!$B$21,'Info Sheet'!$B$21,(Q295*S295)),0)</f>
        <v>188</v>
      </c>
      <c r="U295">
        <f t="shared" si="36"/>
        <v>4295.8</v>
      </c>
      <c r="V295">
        <f t="shared" si="37"/>
        <v>2855.8</v>
      </c>
      <c r="AB295" s="44">
        <v>243</v>
      </c>
      <c r="AC295" s="61">
        <v>0.27227069999999998</v>
      </c>
      <c r="AD295">
        <f t="shared" si="38"/>
        <v>191</v>
      </c>
      <c r="AE295" t="str">
        <f>LOOKUP(AC295,'Info Sheet'!$L$2:$L$3,'Info Sheet'!$J$2:$J$3)</f>
        <v>Rainy, p</v>
      </c>
      <c r="AF295">
        <f>IF(AE295='Info Sheet'!$J$3,'Info Sheet'!$M$3,'Info Sheet'!$M$2)</f>
        <v>0.7</v>
      </c>
      <c r="AG295">
        <f>ROUNDDOWN(IF((AD295*AF295)&gt;'Info Sheet'!$B$21,'Info Sheet'!$B$21,(AD295*AF295)),0)</f>
        <v>133</v>
      </c>
      <c r="AH295">
        <f t="shared" si="39"/>
        <v>3039.05</v>
      </c>
      <c r="AI295">
        <f t="shared" si="40"/>
        <v>1599.0500000000002</v>
      </c>
    </row>
    <row r="296" spans="2:35">
      <c r="B296" s="44">
        <v>244</v>
      </c>
      <c r="C296" s="32">
        <v>0.42055822971395729</v>
      </c>
      <c r="D296" s="32">
        <f t="shared" si="41"/>
        <v>211</v>
      </c>
      <c r="E296" t="str">
        <f>LOOKUP(C296,'Info Sheet'!$L$2:$L$3,'Info Sheet'!$J$2:$J$3)</f>
        <v>Non-Rainy</v>
      </c>
      <c r="F296">
        <f>IF(E296='Info Sheet'!$J$3,'Info Sheet'!$M$3,'Info Sheet'!$M$2)</f>
        <v>1</v>
      </c>
      <c r="G296">
        <f>ROUNDDOWN(IF((D296*F296)&gt;'Info Sheet'!$B$21,'Info Sheet'!$B$21,(D296*F296)),0)</f>
        <v>188</v>
      </c>
      <c r="H296">
        <f t="shared" si="33"/>
        <v>4295.8</v>
      </c>
      <c r="I296">
        <f t="shared" si="34"/>
        <v>2855.8</v>
      </c>
      <c r="J296" s="44"/>
      <c r="K296" s="32"/>
      <c r="L296" s="32"/>
      <c r="M296" s="283"/>
      <c r="N296" s="32"/>
      <c r="O296" s="44">
        <v>244</v>
      </c>
      <c r="P296" s="32">
        <v>0.37677917950744344</v>
      </c>
      <c r="Q296">
        <f t="shared" si="35"/>
        <v>194</v>
      </c>
      <c r="R296" t="str">
        <f>LOOKUP(P296,'Info Sheet'!$L$2:$L$3,'Info Sheet'!$J$2:$J$3)</f>
        <v>Rainy, p</v>
      </c>
      <c r="S296">
        <f>IF(R296='Info Sheet'!$J$3,'Info Sheet'!$M$3,'Info Sheet'!$M$2)</f>
        <v>0.7</v>
      </c>
      <c r="T296">
        <f>ROUNDDOWN(IF((Q296*S296)&gt;'Info Sheet'!$B$21,'Info Sheet'!$B$21,(Q296*S296)),0)</f>
        <v>135</v>
      </c>
      <c r="U296">
        <f t="shared" si="36"/>
        <v>3084.75</v>
      </c>
      <c r="V296">
        <f t="shared" si="37"/>
        <v>1644.75</v>
      </c>
      <c r="AB296" s="44">
        <v>244</v>
      </c>
      <c r="AC296" s="61">
        <v>4.9674679999999999E-2</v>
      </c>
      <c r="AD296">
        <f t="shared" si="38"/>
        <v>172</v>
      </c>
      <c r="AE296" t="str">
        <f>LOOKUP(AC296,'Info Sheet'!$L$2:$L$3,'Info Sheet'!$J$2:$J$3)</f>
        <v>Rainy, p</v>
      </c>
      <c r="AF296">
        <f>IF(AE296='Info Sheet'!$J$3,'Info Sheet'!$M$3,'Info Sheet'!$M$2)</f>
        <v>0.7</v>
      </c>
      <c r="AG296">
        <f>ROUNDDOWN(IF((AD296*AF296)&gt;'Info Sheet'!$B$21,'Info Sheet'!$B$21,(AD296*AF296)),0)</f>
        <v>120</v>
      </c>
      <c r="AH296">
        <f t="shared" si="39"/>
        <v>2742</v>
      </c>
      <c r="AI296">
        <f t="shared" si="40"/>
        <v>1302</v>
      </c>
    </row>
    <row r="297" spans="2:35">
      <c r="B297" s="44">
        <v>245</v>
      </c>
      <c r="C297" s="32">
        <v>0.76901632768579231</v>
      </c>
      <c r="D297" s="32">
        <f t="shared" si="41"/>
        <v>229</v>
      </c>
      <c r="E297" t="str">
        <f>LOOKUP(C297,'Info Sheet'!$L$2:$L$3,'Info Sheet'!$J$2:$J$3)</f>
        <v>Non-Rainy</v>
      </c>
      <c r="F297">
        <f>IF(E297='Info Sheet'!$J$3,'Info Sheet'!$M$3,'Info Sheet'!$M$2)</f>
        <v>1</v>
      </c>
      <c r="G297">
        <f>ROUNDDOWN(IF((D297*F297)&gt;'Info Sheet'!$B$21,'Info Sheet'!$B$21,(D297*F297)),0)</f>
        <v>188</v>
      </c>
      <c r="H297">
        <f t="shared" si="33"/>
        <v>4295.8</v>
      </c>
      <c r="I297">
        <f t="shared" si="34"/>
        <v>2855.8</v>
      </c>
      <c r="J297" s="44"/>
      <c r="K297" s="32"/>
      <c r="L297" s="32"/>
      <c r="M297" s="283"/>
      <c r="N297" s="32"/>
      <c r="O297" s="44">
        <v>245</v>
      </c>
      <c r="P297" s="32">
        <v>0.84962166213530077</v>
      </c>
      <c r="Q297">
        <f t="shared" si="35"/>
        <v>219</v>
      </c>
      <c r="R297" t="str">
        <f>LOOKUP(P297,'Info Sheet'!$L$2:$L$3,'Info Sheet'!$J$2:$J$3)</f>
        <v>Non-Rainy</v>
      </c>
      <c r="S297">
        <f>IF(R297='Info Sheet'!$J$3,'Info Sheet'!$M$3,'Info Sheet'!$M$2)</f>
        <v>1</v>
      </c>
      <c r="T297">
        <f>ROUNDDOWN(IF((Q297*S297)&gt;'Info Sheet'!$B$21,'Info Sheet'!$B$21,(Q297*S297)),0)</f>
        <v>188</v>
      </c>
      <c r="U297">
        <f t="shared" si="36"/>
        <v>4295.8</v>
      </c>
      <c r="V297">
        <f t="shared" si="37"/>
        <v>2855.8</v>
      </c>
      <c r="AB297" s="44">
        <v>245</v>
      </c>
      <c r="AC297" s="61">
        <v>0.21499430999999999</v>
      </c>
      <c r="AD297">
        <f t="shared" si="38"/>
        <v>188</v>
      </c>
      <c r="AE297" t="str">
        <f>LOOKUP(AC297,'Info Sheet'!$L$2:$L$3,'Info Sheet'!$J$2:$J$3)</f>
        <v>Rainy, p</v>
      </c>
      <c r="AF297">
        <f>IF(AE297='Info Sheet'!$J$3,'Info Sheet'!$M$3,'Info Sheet'!$M$2)</f>
        <v>0.7</v>
      </c>
      <c r="AG297">
        <f>ROUNDDOWN(IF((AD297*AF297)&gt;'Info Sheet'!$B$21,'Info Sheet'!$B$21,(AD297*AF297)),0)</f>
        <v>131</v>
      </c>
      <c r="AH297">
        <f t="shared" si="39"/>
        <v>2993.3500000000004</v>
      </c>
      <c r="AI297">
        <f t="shared" si="40"/>
        <v>1553.3500000000004</v>
      </c>
    </row>
    <row r="298" spans="2:35">
      <c r="B298" s="44">
        <v>246</v>
      </c>
      <c r="C298" s="32">
        <v>0.64410603006076472</v>
      </c>
      <c r="D298" s="32">
        <f t="shared" si="41"/>
        <v>222</v>
      </c>
      <c r="E298" t="str">
        <f>LOOKUP(C298,'Info Sheet'!$L$2:$L$3,'Info Sheet'!$J$2:$J$3)</f>
        <v>Non-Rainy</v>
      </c>
      <c r="F298">
        <f>IF(E298='Info Sheet'!$J$3,'Info Sheet'!$M$3,'Info Sheet'!$M$2)</f>
        <v>1</v>
      </c>
      <c r="G298">
        <f>ROUNDDOWN(IF((D298*F298)&gt;'Info Sheet'!$B$21,'Info Sheet'!$B$21,(D298*F298)),0)</f>
        <v>188</v>
      </c>
      <c r="H298">
        <f t="shared" si="33"/>
        <v>4295.8</v>
      </c>
      <c r="I298">
        <f t="shared" si="34"/>
        <v>2855.8</v>
      </c>
      <c r="J298" s="44"/>
      <c r="K298" s="32"/>
      <c r="L298" s="32"/>
      <c r="M298" s="283"/>
      <c r="N298" s="32"/>
      <c r="O298" s="44">
        <v>246</v>
      </c>
      <c r="P298" s="32">
        <v>0.3461568299450748</v>
      </c>
      <c r="Q298">
        <f t="shared" si="35"/>
        <v>192</v>
      </c>
      <c r="R298" t="str">
        <f>LOOKUP(P298,'Info Sheet'!$L$2:$L$3,'Info Sheet'!$J$2:$J$3)</f>
        <v>Rainy, p</v>
      </c>
      <c r="S298">
        <f>IF(R298='Info Sheet'!$J$3,'Info Sheet'!$M$3,'Info Sheet'!$M$2)</f>
        <v>0.7</v>
      </c>
      <c r="T298">
        <f>ROUNDDOWN(IF((Q298*S298)&gt;'Info Sheet'!$B$21,'Info Sheet'!$B$21,(Q298*S298)),0)</f>
        <v>134</v>
      </c>
      <c r="U298">
        <f t="shared" si="36"/>
        <v>3061.9</v>
      </c>
      <c r="V298">
        <f t="shared" si="37"/>
        <v>1621.9</v>
      </c>
      <c r="AB298" s="44">
        <v>246</v>
      </c>
      <c r="AC298" s="61">
        <v>0.13525693999999999</v>
      </c>
      <c r="AD298">
        <f t="shared" si="38"/>
        <v>182</v>
      </c>
      <c r="AE298" t="str">
        <f>LOOKUP(AC298,'Info Sheet'!$L$2:$L$3,'Info Sheet'!$J$2:$J$3)</f>
        <v>Rainy, p</v>
      </c>
      <c r="AF298">
        <f>IF(AE298='Info Sheet'!$J$3,'Info Sheet'!$M$3,'Info Sheet'!$M$2)</f>
        <v>0.7</v>
      </c>
      <c r="AG298">
        <f>ROUNDDOWN(IF((AD298*AF298)&gt;'Info Sheet'!$B$21,'Info Sheet'!$B$21,(AD298*AF298)),0)</f>
        <v>127</v>
      </c>
      <c r="AH298">
        <f t="shared" si="39"/>
        <v>2901.9500000000003</v>
      </c>
      <c r="AI298">
        <f t="shared" si="40"/>
        <v>1461.9500000000003</v>
      </c>
    </row>
    <row r="299" spans="2:35">
      <c r="B299" s="44">
        <v>247</v>
      </c>
      <c r="C299" s="32">
        <v>0.37763993428663556</v>
      </c>
      <c r="D299" s="32">
        <f t="shared" si="41"/>
        <v>209</v>
      </c>
      <c r="E299" t="str">
        <f>LOOKUP(C299,'Info Sheet'!$L$2:$L$3,'Info Sheet'!$J$2:$J$3)</f>
        <v>Rainy, p</v>
      </c>
      <c r="F299">
        <f>IF(E299='Info Sheet'!$J$3,'Info Sheet'!$M$3,'Info Sheet'!$M$2)</f>
        <v>0.7</v>
      </c>
      <c r="G299">
        <f>ROUNDDOWN(IF((D299*F299)&gt;'Info Sheet'!$B$21,'Info Sheet'!$B$21,(D299*F299)),0)</f>
        <v>146</v>
      </c>
      <c r="H299">
        <f t="shared" si="33"/>
        <v>3336.1000000000004</v>
      </c>
      <c r="I299">
        <f t="shared" si="34"/>
        <v>1896.1000000000004</v>
      </c>
      <c r="J299" s="44"/>
      <c r="K299" s="32"/>
      <c r="L299" s="32"/>
      <c r="M299" s="283"/>
      <c r="N299" s="32"/>
      <c r="O299" s="44">
        <v>247</v>
      </c>
      <c r="P299" s="32">
        <v>0.69315470400095902</v>
      </c>
      <c r="Q299">
        <f t="shared" si="35"/>
        <v>209</v>
      </c>
      <c r="R299" t="str">
        <f>LOOKUP(P299,'Info Sheet'!$L$2:$L$3,'Info Sheet'!$J$2:$J$3)</f>
        <v>Non-Rainy</v>
      </c>
      <c r="S299">
        <f>IF(R299='Info Sheet'!$J$3,'Info Sheet'!$M$3,'Info Sheet'!$M$2)</f>
        <v>1</v>
      </c>
      <c r="T299">
        <f>ROUNDDOWN(IF((Q299*S299)&gt;'Info Sheet'!$B$21,'Info Sheet'!$B$21,(Q299*S299)),0)</f>
        <v>188</v>
      </c>
      <c r="U299">
        <f t="shared" si="36"/>
        <v>4295.8</v>
      </c>
      <c r="V299">
        <f t="shared" si="37"/>
        <v>2855.8</v>
      </c>
      <c r="AB299" s="44">
        <v>247</v>
      </c>
      <c r="AC299" s="61">
        <v>0.31563201000000002</v>
      </c>
      <c r="AD299">
        <f t="shared" si="38"/>
        <v>194</v>
      </c>
      <c r="AE299" t="str">
        <f>LOOKUP(AC299,'Info Sheet'!$L$2:$L$3,'Info Sheet'!$J$2:$J$3)</f>
        <v>Rainy, p</v>
      </c>
      <c r="AF299">
        <f>IF(AE299='Info Sheet'!$J$3,'Info Sheet'!$M$3,'Info Sheet'!$M$2)</f>
        <v>0.7</v>
      </c>
      <c r="AG299">
        <f>ROUNDDOWN(IF((AD299*AF299)&gt;'Info Sheet'!$B$21,'Info Sheet'!$B$21,(AD299*AF299)),0)</f>
        <v>135</v>
      </c>
      <c r="AH299">
        <f t="shared" si="39"/>
        <v>3084.75</v>
      </c>
      <c r="AI299">
        <f t="shared" si="40"/>
        <v>1644.75</v>
      </c>
    </row>
    <row r="300" spans="2:35">
      <c r="B300" s="44">
        <v>248</v>
      </c>
      <c r="C300" s="32">
        <v>0.43855929790058601</v>
      </c>
      <c r="D300" s="32">
        <f t="shared" si="41"/>
        <v>212</v>
      </c>
      <c r="E300" t="str">
        <f>LOOKUP(C300,'Info Sheet'!$L$2:$L$3,'Info Sheet'!$J$2:$J$3)</f>
        <v>Non-Rainy</v>
      </c>
      <c r="F300">
        <f>IF(E300='Info Sheet'!$J$3,'Info Sheet'!$M$3,'Info Sheet'!$M$2)</f>
        <v>1</v>
      </c>
      <c r="G300">
        <f>ROUNDDOWN(IF((D300*F300)&gt;'Info Sheet'!$B$21,'Info Sheet'!$B$21,(D300*F300)),0)</f>
        <v>188</v>
      </c>
      <c r="H300">
        <f t="shared" si="33"/>
        <v>4295.8</v>
      </c>
      <c r="I300">
        <f t="shared" si="34"/>
        <v>2855.8</v>
      </c>
      <c r="J300" s="44"/>
      <c r="K300" s="32"/>
      <c r="L300" s="32"/>
      <c r="M300" s="283"/>
      <c r="N300" s="32"/>
      <c r="O300" s="44">
        <v>248</v>
      </c>
      <c r="P300" s="32">
        <v>0.24241894021659882</v>
      </c>
      <c r="Q300">
        <f t="shared" si="35"/>
        <v>186</v>
      </c>
      <c r="R300" t="str">
        <f>LOOKUP(P300,'Info Sheet'!$L$2:$L$3,'Info Sheet'!$J$2:$J$3)</f>
        <v>Rainy, p</v>
      </c>
      <c r="S300">
        <f>IF(R300='Info Sheet'!$J$3,'Info Sheet'!$M$3,'Info Sheet'!$M$2)</f>
        <v>0.7</v>
      </c>
      <c r="T300">
        <f>ROUNDDOWN(IF((Q300*S300)&gt;'Info Sheet'!$B$21,'Info Sheet'!$B$21,(Q300*S300)),0)</f>
        <v>130</v>
      </c>
      <c r="U300">
        <f t="shared" si="36"/>
        <v>2970.5</v>
      </c>
      <c r="V300">
        <f t="shared" si="37"/>
        <v>1530.5</v>
      </c>
      <c r="AB300" s="44">
        <v>248</v>
      </c>
      <c r="AC300" s="61">
        <v>0.37326421999999998</v>
      </c>
      <c r="AD300">
        <f t="shared" si="38"/>
        <v>197</v>
      </c>
      <c r="AE300" t="str">
        <f>LOOKUP(AC300,'Info Sheet'!$L$2:$L$3,'Info Sheet'!$J$2:$J$3)</f>
        <v>Rainy, p</v>
      </c>
      <c r="AF300">
        <f>IF(AE300='Info Sheet'!$J$3,'Info Sheet'!$M$3,'Info Sheet'!$M$2)</f>
        <v>0.7</v>
      </c>
      <c r="AG300">
        <f>ROUNDDOWN(IF((AD300*AF300)&gt;'Info Sheet'!$B$21,'Info Sheet'!$B$21,(AD300*AF300)),0)</f>
        <v>137</v>
      </c>
      <c r="AH300">
        <f t="shared" si="39"/>
        <v>3130.4500000000003</v>
      </c>
      <c r="AI300">
        <f t="shared" si="40"/>
        <v>1690.4500000000003</v>
      </c>
    </row>
    <row r="301" spans="2:35">
      <c r="B301" s="44">
        <v>249</v>
      </c>
      <c r="C301" s="32">
        <v>0.66390154037040727</v>
      </c>
      <c r="D301" s="32">
        <f t="shared" si="41"/>
        <v>223</v>
      </c>
      <c r="E301" t="str">
        <f>LOOKUP(C301,'Info Sheet'!$L$2:$L$3,'Info Sheet'!$J$2:$J$3)</f>
        <v>Non-Rainy</v>
      </c>
      <c r="F301">
        <f>IF(E301='Info Sheet'!$J$3,'Info Sheet'!$M$3,'Info Sheet'!$M$2)</f>
        <v>1</v>
      </c>
      <c r="G301">
        <f>ROUNDDOWN(IF((D301*F301)&gt;'Info Sheet'!$B$21,'Info Sheet'!$B$21,(D301*F301)),0)</f>
        <v>188</v>
      </c>
      <c r="H301">
        <f t="shared" si="33"/>
        <v>4295.8</v>
      </c>
      <c r="I301">
        <f t="shared" si="34"/>
        <v>2855.8</v>
      </c>
      <c r="J301" s="44"/>
      <c r="K301" s="32"/>
      <c r="L301" s="32"/>
      <c r="M301" s="283"/>
      <c r="N301" s="32"/>
      <c r="O301" s="44">
        <v>249</v>
      </c>
      <c r="P301" s="32">
        <v>0.8160763710523351</v>
      </c>
      <c r="Q301">
        <f t="shared" si="35"/>
        <v>216</v>
      </c>
      <c r="R301" t="str">
        <f>LOOKUP(P301,'Info Sheet'!$L$2:$L$3,'Info Sheet'!$J$2:$J$3)</f>
        <v>Non-Rainy</v>
      </c>
      <c r="S301">
        <f>IF(R301='Info Sheet'!$J$3,'Info Sheet'!$M$3,'Info Sheet'!$M$2)</f>
        <v>1</v>
      </c>
      <c r="T301">
        <f>ROUNDDOWN(IF((Q301*S301)&gt;'Info Sheet'!$B$21,'Info Sheet'!$B$21,(Q301*S301)),0)</f>
        <v>188</v>
      </c>
      <c r="U301">
        <f t="shared" si="36"/>
        <v>4295.8</v>
      </c>
      <c r="V301">
        <f t="shared" si="37"/>
        <v>2855.8</v>
      </c>
      <c r="AB301" s="44">
        <v>249</v>
      </c>
      <c r="AC301" s="61">
        <v>0.89703622000000005</v>
      </c>
      <c r="AD301">
        <f t="shared" si="38"/>
        <v>227</v>
      </c>
      <c r="AE301" t="str">
        <f>LOOKUP(AC301,'Info Sheet'!$L$2:$L$3,'Info Sheet'!$J$2:$J$3)</f>
        <v>Non-Rainy</v>
      </c>
      <c r="AF301">
        <f>IF(AE301='Info Sheet'!$J$3,'Info Sheet'!$M$3,'Info Sheet'!$M$2)</f>
        <v>1</v>
      </c>
      <c r="AG301">
        <f>ROUNDDOWN(IF((AD301*AF301)&gt;'Info Sheet'!$B$21,'Info Sheet'!$B$21,(AD301*AF301)),0)</f>
        <v>188</v>
      </c>
      <c r="AH301">
        <f t="shared" si="39"/>
        <v>4295.8</v>
      </c>
      <c r="AI301">
        <f t="shared" si="40"/>
        <v>2855.8</v>
      </c>
    </row>
    <row r="302" spans="2:35">
      <c r="B302" s="44">
        <v>250</v>
      </c>
      <c r="C302" s="32">
        <v>0.68888048604138863</v>
      </c>
      <c r="D302" s="32">
        <f t="shared" si="41"/>
        <v>224</v>
      </c>
      <c r="E302" t="str">
        <f>LOOKUP(C302,'Info Sheet'!$L$2:$L$3,'Info Sheet'!$J$2:$J$3)</f>
        <v>Non-Rainy</v>
      </c>
      <c r="F302">
        <f>IF(E302='Info Sheet'!$J$3,'Info Sheet'!$M$3,'Info Sheet'!$M$2)</f>
        <v>1</v>
      </c>
      <c r="G302">
        <f>ROUNDDOWN(IF((D302*F302)&gt;'Info Sheet'!$B$21,'Info Sheet'!$B$21,(D302*F302)),0)</f>
        <v>188</v>
      </c>
      <c r="H302">
        <f t="shared" si="33"/>
        <v>4295.8</v>
      </c>
      <c r="I302">
        <f t="shared" si="34"/>
        <v>2855.8</v>
      </c>
      <c r="J302" s="44"/>
      <c r="K302" s="32"/>
      <c r="L302" s="32"/>
      <c r="M302" s="283"/>
      <c r="N302" s="32"/>
      <c r="O302" s="44">
        <v>250</v>
      </c>
      <c r="P302" s="32">
        <v>0.20087417505004823</v>
      </c>
      <c r="Q302">
        <f t="shared" si="35"/>
        <v>184</v>
      </c>
      <c r="R302" t="str">
        <f>LOOKUP(P302,'Info Sheet'!$L$2:$L$3,'Info Sheet'!$J$2:$J$3)</f>
        <v>Rainy, p</v>
      </c>
      <c r="S302">
        <f>IF(R302='Info Sheet'!$J$3,'Info Sheet'!$M$3,'Info Sheet'!$M$2)</f>
        <v>0.7</v>
      </c>
      <c r="T302">
        <f>ROUNDDOWN(IF((Q302*S302)&gt;'Info Sheet'!$B$21,'Info Sheet'!$B$21,(Q302*S302)),0)</f>
        <v>128</v>
      </c>
      <c r="U302">
        <f t="shared" si="36"/>
        <v>2924.8</v>
      </c>
      <c r="V302">
        <f t="shared" si="37"/>
        <v>1484.8000000000002</v>
      </c>
      <c r="AB302" s="44">
        <v>250</v>
      </c>
      <c r="AC302" s="61">
        <v>0.46665042000000001</v>
      </c>
      <c r="AD302">
        <f t="shared" si="38"/>
        <v>201</v>
      </c>
      <c r="AE302" t="str">
        <f>LOOKUP(AC302,'Info Sheet'!$L$2:$L$3,'Info Sheet'!$J$2:$J$3)</f>
        <v>Non-Rainy</v>
      </c>
      <c r="AF302">
        <f>IF(AE302='Info Sheet'!$J$3,'Info Sheet'!$M$3,'Info Sheet'!$M$2)</f>
        <v>1</v>
      </c>
      <c r="AG302">
        <f>ROUNDDOWN(IF((AD302*AF302)&gt;'Info Sheet'!$B$21,'Info Sheet'!$B$21,(AD302*AF302)),0)</f>
        <v>188</v>
      </c>
      <c r="AH302">
        <f t="shared" si="39"/>
        <v>4295.8</v>
      </c>
      <c r="AI302">
        <f t="shared" si="40"/>
        <v>2855.8</v>
      </c>
    </row>
    <row r="303" spans="2:35">
      <c r="B303" s="44">
        <v>251</v>
      </c>
      <c r="C303" s="32">
        <v>0.79271408006188215</v>
      </c>
      <c r="D303" s="32">
        <f t="shared" si="41"/>
        <v>231</v>
      </c>
      <c r="E303" t="str">
        <f>LOOKUP(C303,'Info Sheet'!$L$2:$L$3,'Info Sheet'!$J$2:$J$3)</f>
        <v>Non-Rainy</v>
      </c>
      <c r="F303">
        <f>IF(E303='Info Sheet'!$J$3,'Info Sheet'!$M$3,'Info Sheet'!$M$2)</f>
        <v>1</v>
      </c>
      <c r="G303">
        <f>ROUNDDOWN(IF((D303*F303)&gt;'Info Sheet'!$B$21,'Info Sheet'!$B$21,(D303*F303)),0)</f>
        <v>188</v>
      </c>
      <c r="H303">
        <f t="shared" si="33"/>
        <v>4295.8</v>
      </c>
      <c r="I303">
        <f t="shared" si="34"/>
        <v>2855.8</v>
      </c>
      <c r="J303" s="44"/>
      <c r="K303" s="32"/>
      <c r="L303" s="32"/>
      <c r="M303" s="283"/>
      <c r="N303" s="32"/>
      <c r="O303" s="44">
        <v>251</v>
      </c>
      <c r="P303" s="32">
        <v>0.87556965164100176</v>
      </c>
      <c r="Q303">
        <f t="shared" si="35"/>
        <v>221</v>
      </c>
      <c r="R303" t="str">
        <f>LOOKUP(P303,'Info Sheet'!$L$2:$L$3,'Info Sheet'!$J$2:$J$3)</f>
        <v>Non-Rainy</v>
      </c>
      <c r="S303">
        <f>IF(R303='Info Sheet'!$J$3,'Info Sheet'!$M$3,'Info Sheet'!$M$2)</f>
        <v>1</v>
      </c>
      <c r="T303">
        <f>ROUNDDOWN(IF((Q303*S303)&gt;'Info Sheet'!$B$21,'Info Sheet'!$B$21,(Q303*S303)),0)</f>
        <v>188</v>
      </c>
      <c r="U303">
        <f t="shared" si="36"/>
        <v>4295.8</v>
      </c>
      <c r="V303">
        <f t="shared" si="37"/>
        <v>2855.8</v>
      </c>
      <c r="AB303" s="44">
        <v>251</v>
      </c>
      <c r="AC303" s="61">
        <v>0.10303373</v>
      </c>
      <c r="AD303">
        <f t="shared" si="38"/>
        <v>179</v>
      </c>
      <c r="AE303" t="str">
        <f>LOOKUP(AC303,'Info Sheet'!$L$2:$L$3,'Info Sheet'!$J$2:$J$3)</f>
        <v>Rainy, p</v>
      </c>
      <c r="AF303">
        <f>IF(AE303='Info Sheet'!$J$3,'Info Sheet'!$M$3,'Info Sheet'!$M$2)</f>
        <v>0.7</v>
      </c>
      <c r="AG303">
        <f>ROUNDDOWN(IF((AD303*AF303)&gt;'Info Sheet'!$B$21,'Info Sheet'!$B$21,(AD303*AF303)),0)</f>
        <v>125</v>
      </c>
      <c r="AH303">
        <f t="shared" si="39"/>
        <v>2856.25</v>
      </c>
      <c r="AI303">
        <f t="shared" si="40"/>
        <v>1416.25</v>
      </c>
    </row>
    <row r="304" spans="2:35">
      <c r="B304" s="44">
        <v>252</v>
      </c>
      <c r="C304" s="32">
        <v>8.7757106100216808E-2</v>
      </c>
      <c r="D304" s="32">
        <f t="shared" si="41"/>
        <v>188</v>
      </c>
      <c r="E304" t="str">
        <f>LOOKUP(C304,'Info Sheet'!$L$2:$L$3,'Info Sheet'!$J$2:$J$3)</f>
        <v>Rainy, p</v>
      </c>
      <c r="F304">
        <f>IF(E304='Info Sheet'!$J$3,'Info Sheet'!$M$3,'Info Sheet'!$M$2)</f>
        <v>0.7</v>
      </c>
      <c r="G304">
        <f>ROUNDDOWN(IF((D304*F304)&gt;'Info Sheet'!$B$21,'Info Sheet'!$B$21,(D304*F304)),0)</f>
        <v>131</v>
      </c>
      <c r="H304">
        <f t="shared" si="33"/>
        <v>2993.3500000000004</v>
      </c>
      <c r="I304">
        <f t="shared" si="34"/>
        <v>1553.3500000000004</v>
      </c>
      <c r="J304" s="44"/>
      <c r="K304" s="32"/>
      <c r="L304" s="32"/>
      <c r="M304" s="283"/>
      <c r="N304" s="32"/>
      <c r="O304" s="44">
        <v>252</v>
      </c>
      <c r="P304" s="32">
        <v>0.23901866902888269</v>
      </c>
      <c r="Q304">
        <f t="shared" si="35"/>
        <v>186</v>
      </c>
      <c r="R304" t="str">
        <f>LOOKUP(P304,'Info Sheet'!$L$2:$L$3,'Info Sheet'!$J$2:$J$3)</f>
        <v>Rainy, p</v>
      </c>
      <c r="S304">
        <f>IF(R304='Info Sheet'!$J$3,'Info Sheet'!$M$3,'Info Sheet'!$M$2)</f>
        <v>0.7</v>
      </c>
      <c r="T304">
        <f>ROUNDDOWN(IF((Q304*S304)&gt;'Info Sheet'!$B$21,'Info Sheet'!$B$21,(Q304*S304)),0)</f>
        <v>130</v>
      </c>
      <c r="U304">
        <f t="shared" si="36"/>
        <v>2970.5</v>
      </c>
      <c r="V304">
        <f t="shared" si="37"/>
        <v>1530.5</v>
      </c>
      <c r="AB304" s="44">
        <v>252</v>
      </c>
      <c r="AC304" s="61">
        <v>0.95124238999999999</v>
      </c>
      <c r="AD304">
        <f t="shared" si="38"/>
        <v>234</v>
      </c>
      <c r="AE304" t="str">
        <f>LOOKUP(AC304,'Info Sheet'!$L$2:$L$3,'Info Sheet'!$J$2:$J$3)</f>
        <v>Non-Rainy</v>
      </c>
      <c r="AF304">
        <f>IF(AE304='Info Sheet'!$J$3,'Info Sheet'!$M$3,'Info Sheet'!$M$2)</f>
        <v>1</v>
      </c>
      <c r="AG304">
        <f>ROUNDDOWN(IF((AD304*AF304)&gt;'Info Sheet'!$B$21,'Info Sheet'!$B$21,(AD304*AF304)),0)</f>
        <v>188</v>
      </c>
      <c r="AH304">
        <f t="shared" si="39"/>
        <v>4295.8</v>
      </c>
      <c r="AI304">
        <f t="shared" si="40"/>
        <v>2855.8</v>
      </c>
    </row>
    <row r="305" spans="2:35">
      <c r="B305" s="44">
        <v>253</v>
      </c>
      <c r="C305" s="32">
        <v>0.90268867709551537</v>
      </c>
      <c r="D305" s="32">
        <f t="shared" si="41"/>
        <v>240</v>
      </c>
      <c r="E305" t="str">
        <f>LOOKUP(C305,'Info Sheet'!$L$2:$L$3,'Info Sheet'!$J$2:$J$3)</f>
        <v>Non-Rainy</v>
      </c>
      <c r="F305">
        <f>IF(E305='Info Sheet'!$J$3,'Info Sheet'!$M$3,'Info Sheet'!$M$2)</f>
        <v>1</v>
      </c>
      <c r="G305">
        <f>ROUNDDOWN(IF((D305*F305)&gt;'Info Sheet'!$B$21,'Info Sheet'!$B$21,(D305*F305)),0)</f>
        <v>188</v>
      </c>
      <c r="H305">
        <f t="shared" si="33"/>
        <v>4295.8</v>
      </c>
      <c r="I305">
        <f t="shared" si="34"/>
        <v>2855.8</v>
      </c>
      <c r="J305" s="44"/>
      <c r="K305" s="32"/>
      <c r="L305" s="32"/>
      <c r="M305" s="283"/>
      <c r="N305" s="32"/>
      <c r="O305" s="44">
        <v>253</v>
      </c>
      <c r="P305" s="32">
        <v>0.42339754908468996</v>
      </c>
      <c r="Q305">
        <f t="shared" si="35"/>
        <v>196</v>
      </c>
      <c r="R305" t="str">
        <f>LOOKUP(P305,'Info Sheet'!$L$2:$L$3,'Info Sheet'!$J$2:$J$3)</f>
        <v>Non-Rainy</v>
      </c>
      <c r="S305">
        <f>IF(R305='Info Sheet'!$J$3,'Info Sheet'!$M$3,'Info Sheet'!$M$2)</f>
        <v>1</v>
      </c>
      <c r="T305">
        <f>ROUNDDOWN(IF((Q305*S305)&gt;'Info Sheet'!$B$21,'Info Sheet'!$B$21,(Q305*S305)),0)</f>
        <v>188</v>
      </c>
      <c r="U305">
        <f t="shared" si="36"/>
        <v>4295.8</v>
      </c>
      <c r="V305">
        <f t="shared" si="37"/>
        <v>2855.8</v>
      </c>
      <c r="AB305" s="44">
        <v>253</v>
      </c>
      <c r="AC305" s="61">
        <v>0.20673238999999999</v>
      </c>
      <c r="AD305">
        <f t="shared" si="38"/>
        <v>187</v>
      </c>
      <c r="AE305" t="str">
        <f>LOOKUP(AC305,'Info Sheet'!$L$2:$L$3,'Info Sheet'!$J$2:$J$3)</f>
        <v>Rainy, p</v>
      </c>
      <c r="AF305">
        <f>IF(AE305='Info Sheet'!$J$3,'Info Sheet'!$M$3,'Info Sheet'!$M$2)</f>
        <v>0.7</v>
      </c>
      <c r="AG305">
        <f>ROUNDDOWN(IF((AD305*AF305)&gt;'Info Sheet'!$B$21,'Info Sheet'!$B$21,(AD305*AF305)),0)</f>
        <v>130</v>
      </c>
      <c r="AH305">
        <f t="shared" si="39"/>
        <v>2970.5</v>
      </c>
      <c r="AI305">
        <f t="shared" si="40"/>
        <v>1530.5</v>
      </c>
    </row>
    <row r="306" spans="2:35">
      <c r="B306" s="44">
        <v>254</v>
      </c>
      <c r="C306" s="32">
        <v>0.43890067962031076</v>
      </c>
      <c r="D306" s="32">
        <f t="shared" si="41"/>
        <v>212</v>
      </c>
      <c r="E306" t="str">
        <f>LOOKUP(C306,'Info Sheet'!$L$2:$L$3,'Info Sheet'!$J$2:$J$3)</f>
        <v>Non-Rainy</v>
      </c>
      <c r="F306">
        <f>IF(E306='Info Sheet'!$J$3,'Info Sheet'!$M$3,'Info Sheet'!$M$2)</f>
        <v>1</v>
      </c>
      <c r="G306">
        <f>ROUNDDOWN(IF((D306*F306)&gt;'Info Sheet'!$B$21,'Info Sheet'!$B$21,(D306*F306)),0)</f>
        <v>188</v>
      </c>
      <c r="H306">
        <f t="shared" si="33"/>
        <v>4295.8</v>
      </c>
      <c r="I306">
        <f t="shared" si="34"/>
        <v>2855.8</v>
      </c>
      <c r="J306" s="44"/>
      <c r="K306" s="32"/>
      <c r="L306" s="32"/>
      <c r="M306" s="283"/>
      <c r="N306" s="32"/>
      <c r="O306" s="44">
        <v>254</v>
      </c>
      <c r="P306" s="32">
        <v>0.67312878501257922</v>
      </c>
      <c r="Q306">
        <f t="shared" si="35"/>
        <v>208</v>
      </c>
      <c r="R306" t="str">
        <f>LOOKUP(P306,'Info Sheet'!$L$2:$L$3,'Info Sheet'!$J$2:$J$3)</f>
        <v>Non-Rainy</v>
      </c>
      <c r="S306">
        <f>IF(R306='Info Sheet'!$J$3,'Info Sheet'!$M$3,'Info Sheet'!$M$2)</f>
        <v>1</v>
      </c>
      <c r="T306">
        <f>ROUNDDOWN(IF((Q306*S306)&gt;'Info Sheet'!$B$21,'Info Sheet'!$B$21,(Q306*S306)),0)</f>
        <v>188</v>
      </c>
      <c r="U306">
        <f t="shared" si="36"/>
        <v>4295.8</v>
      </c>
      <c r="V306">
        <f t="shared" si="37"/>
        <v>2855.8</v>
      </c>
      <c r="AB306" s="44">
        <v>254</v>
      </c>
      <c r="AC306" s="61">
        <v>0.58008104999999999</v>
      </c>
      <c r="AD306">
        <f t="shared" si="38"/>
        <v>207</v>
      </c>
      <c r="AE306" t="str">
        <f>LOOKUP(AC306,'Info Sheet'!$L$2:$L$3,'Info Sheet'!$J$2:$J$3)</f>
        <v>Non-Rainy</v>
      </c>
      <c r="AF306">
        <f>IF(AE306='Info Sheet'!$J$3,'Info Sheet'!$M$3,'Info Sheet'!$M$2)</f>
        <v>1</v>
      </c>
      <c r="AG306">
        <f>ROUNDDOWN(IF((AD306*AF306)&gt;'Info Sheet'!$B$21,'Info Sheet'!$B$21,(AD306*AF306)),0)</f>
        <v>188</v>
      </c>
      <c r="AH306">
        <f t="shared" si="39"/>
        <v>4295.8</v>
      </c>
      <c r="AI306">
        <f t="shared" si="40"/>
        <v>2855.8</v>
      </c>
    </row>
    <row r="307" spans="2:35">
      <c r="B307" s="44">
        <v>255</v>
      </c>
      <c r="C307" s="32">
        <v>0.48452320301954832</v>
      </c>
      <c r="D307" s="32">
        <f t="shared" si="41"/>
        <v>214</v>
      </c>
      <c r="E307" t="str">
        <f>LOOKUP(C307,'Info Sheet'!$L$2:$L$3,'Info Sheet'!$J$2:$J$3)</f>
        <v>Non-Rainy</v>
      </c>
      <c r="F307">
        <f>IF(E307='Info Sheet'!$J$3,'Info Sheet'!$M$3,'Info Sheet'!$M$2)</f>
        <v>1</v>
      </c>
      <c r="G307">
        <f>ROUNDDOWN(IF((D307*F307)&gt;'Info Sheet'!$B$21,'Info Sheet'!$B$21,(D307*F307)),0)</f>
        <v>188</v>
      </c>
      <c r="H307">
        <f t="shared" si="33"/>
        <v>4295.8</v>
      </c>
      <c r="I307">
        <f t="shared" si="34"/>
        <v>2855.8</v>
      </c>
      <c r="J307" s="44"/>
      <c r="K307" s="32"/>
      <c r="L307" s="32"/>
      <c r="M307" s="283"/>
      <c r="N307" s="32"/>
      <c r="O307" s="44">
        <v>255</v>
      </c>
      <c r="P307" s="32">
        <v>0.475844949874342</v>
      </c>
      <c r="Q307">
        <f t="shared" si="35"/>
        <v>198</v>
      </c>
      <c r="R307" t="str">
        <f>LOOKUP(P307,'Info Sheet'!$L$2:$L$3,'Info Sheet'!$J$2:$J$3)</f>
        <v>Non-Rainy</v>
      </c>
      <c r="S307">
        <f>IF(R307='Info Sheet'!$J$3,'Info Sheet'!$M$3,'Info Sheet'!$M$2)</f>
        <v>1</v>
      </c>
      <c r="T307">
        <f>ROUNDDOWN(IF((Q307*S307)&gt;'Info Sheet'!$B$21,'Info Sheet'!$B$21,(Q307*S307)),0)</f>
        <v>188</v>
      </c>
      <c r="U307">
        <f t="shared" si="36"/>
        <v>4295.8</v>
      </c>
      <c r="V307">
        <f t="shared" si="37"/>
        <v>2855.8</v>
      </c>
      <c r="AB307" s="44">
        <v>255</v>
      </c>
      <c r="AC307" s="61">
        <v>0.17737987999999999</v>
      </c>
      <c r="AD307">
        <f t="shared" si="38"/>
        <v>185</v>
      </c>
      <c r="AE307" t="str">
        <f>LOOKUP(AC307,'Info Sheet'!$L$2:$L$3,'Info Sheet'!$J$2:$J$3)</f>
        <v>Rainy, p</v>
      </c>
      <c r="AF307">
        <f>IF(AE307='Info Sheet'!$J$3,'Info Sheet'!$M$3,'Info Sheet'!$M$2)</f>
        <v>0.7</v>
      </c>
      <c r="AG307">
        <f>ROUNDDOWN(IF((AD307*AF307)&gt;'Info Sheet'!$B$21,'Info Sheet'!$B$21,(AD307*AF307)),0)</f>
        <v>129</v>
      </c>
      <c r="AH307">
        <f t="shared" si="39"/>
        <v>2947.65</v>
      </c>
      <c r="AI307">
        <f t="shared" si="40"/>
        <v>1507.65</v>
      </c>
    </row>
    <row r="308" spans="2:35">
      <c r="B308" s="44">
        <v>256</v>
      </c>
      <c r="C308" s="32">
        <v>0.74101440431985521</v>
      </c>
      <c r="D308" s="32">
        <f t="shared" si="41"/>
        <v>227</v>
      </c>
      <c r="E308" t="str">
        <f>LOOKUP(C308,'Info Sheet'!$L$2:$L$3,'Info Sheet'!$J$2:$J$3)</f>
        <v>Non-Rainy</v>
      </c>
      <c r="F308">
        <f>IF(E308='Info Sheet'!$J$3,'Info Sheet'!$M$3,'Info Sheet'!$M$2)</f>
        <v>1</v>
      </c>
      <c r="G308">
        <f>ROUNDDOWN(IF((D308*F308)&gt;'Info Sheet'!$B$21,'Info Sheet'!$B$21,(D308*F308)),0)</f>
        <v>188</v>
      </c>
      <c r="H308">
        <f t="shared" si="33"/>
        <v>4295.8</v>
      </c>
      <c r="I308">
        <f t="shared" si="34"/>
        <v>2855.8</v>
      </c>
      <c r="J308" s="44"/>
      <c r="K308" s="32"/>
      <c r="L308" s="32"/>
      <c r="M308" s="283"/>
      <c r="N308" s="32"/>
      <c r="O308" s="44">
        <v>256</v>
      </c>
      <c r="P308" s="32">
        <v>0.9983916388354318</v>
      </c>
      <c r="Q308">
        <f t="shared" si="35"/>
        <v>255</v>
      </c>
      <c r="R308" t="str">
        <f>LOOKUP(P308,'Info Sheet'!$L$2:$L$3,'Info Sheet'!$J$2:$J$3)</f>
        <v>Non-Rainy</v>
      </c>
      <c r="S308">
        <f>IF(R308='Info Sheet'!$J$3,'Info Sheet'!$M$3,'Info Sheet'!$M$2)</f>
        <v>1</v>
      </c>
      <c r="T308">
        <f>ROUNDDOWN(IF((Q308*S308)&gt;'Info Sheet'!$B$21,'Info Sheet'!$B$21,(Q308*S308)),0)</f>
        <v>188</v>
      </c>
      <c r="U308">
        <f t="shared" si="36"/>
        <v>4295.8</v>
      </c>
      <c r="V308">
        <f t="shared" si="37"/>
        <v>2855.8</v>
      </c>
      <c r="AB308" s="44">
        <v>256</v>
      </c>
      <c r="AC308" s="61">
        <v>3.5788880000000002E-2</v>
      </c>
      <c r="AD308">
        <f t="shared" si="38"/>
        <v>169</v>
      </c>
      <c r="AE308" t="str">
        <f>LOOKUP(AC308,'Info Sheet'!$L$2:$L$3,'Info Sheet'!$J$2:$J$3)</f>
        <v>Rainy, p</v>
      </c>
      <c r="AF308">
        <f>IF(AE308='Info Sheet'!$J$3,'Info Sheet'!$M$3,'Info Sheet'!$M$2)</f>
        <v>0.7</v>
      </c>
      <c r="AG308">
        <f>ROUNDDOWN(IF((AD308*AF308)&gt;'Info Sheet'!$B$21,'Info Sheet'!$B$21,(AD308*AF308)),0)</f>
        <v>118</v>
      </c>
      <c r="AH308">
        <f t="shared" si="39"/>
        <v>2696.3</v>
      </c>
      <c r="AI308">
        <f t="shared" si="40"/>
        <v>1256.3000000000002</v>
      </c>
    </row>
    <row r="309" spans="2:35">
      <c r="B309" s="44">
        <v>257</v>
      </c>
      <c r="C309" s="32">
        <v>0.44828839142158394</v>
      </c>
      <c r="D309" s="32">
        <f t="shared" si="41"/>
        <v>212</v>
      </c>
      <c r="E309" t="str">
        <f>LOOKUP(C309,'Info Sheet'!$L$2:$L$3,'Info Sheet'!$J$2:$J$3)</f>
        <v>Non-Rainy</v>
      </c>
      <c r="F309">
        <f>IF(E309='Info Sheet'!$J$3,'Info Sheet'!$M$3,'Info Sheet'!$M$2)</f>
        <v>1</v>
      </c>
      <c r="G309">
        <f>ROUNDDOWN(IF((D309*F309)&gt;'Info Sheet'!$B$21,'Info Sheet'!$B$21,(D309*F309)),0)</f>
        <v>188</v>
      </c>
      <c r="H309">
        <f t="shared" ref="H309:H372" si="42">G309*$K$46</f>
        <v>4295.8</v>
      </c>
      <c r="I309">
        <f t="shared" ref="I309:I372" si="43">H309-$K$47</f>
        <v>2855.8</v>
      </c>
      <c r="J309" s="44"/>
      <c r="K309" s="32"/>
      <c r="L309" s="32"/>
      <c r="M309" s="283"/>
      <c r="N309" s="32"/>
      <c r="O309" s="44">
        <v>257</v>
      </c>
      <c r="P309" s="32">
        <v>0.64463633489421968</v>
      </c>
      <c r="Q309">
        <f t="shared" ref="Q309:Q372" si="44">ROUNDDOWN(_xlfn.NORM.INV(P309,$P$36,$P$40),0)</f>
        <v>206</v>
      </c>
      <c r="R309" t="str">
        <f>LOOKUP(P309,'Info Sheet'!$L$2:$L$3,'Info Sheet'!$J$2:$J$3)</f>
        <v>Non-Rainy</v>
      </c>
      <c r="S309">
        <f>IF(R309='Info Sheet'!$J$3,'Info Sheet'!$M$3,'Info Sheet'!$M$2)</f>
        <v>1</v>
      </c>
      <c r="T309">
        <f>ROUNDDOWN(IF((Q309*S309)&gt;'Info Sheet'!$B$21,'Info Sheet'!$B$21,(Q309*S309)),0)</f>
        <v>188</v>
      </c>
      <c r="U309">
        <f t="shared" ref="U309:U372" si="45">T309*$K$46</f>
        <v>4295.8</v>
      </c>
      <c r="V309">
        <f t="shared" ref="V309:V372" si="46">U309-$K$47</f>
        <v>2855.8</v>
      </c>
      <c r="AB309" s="44">
        <v>257</v>
      </c>
      <c r="AC309" s="61">
        <v>0.9515441</v>
      </c>
      <c r="AD309">
        <f t="shared" ref="AD309:AD372" si="47">ROUNDDOWN(_xlfn.NORM.INV(AC309,$AC$36,$AC$40),0)</f>
        <v>234</v>
      </c>
      <c r="AE309" t="str">
        <f>LOOKUP(AC309,'Info Sheet'!$L$2:$L$3,'Info Sheet'!$J$2:$J$3)</f>
        <v>Non-Rainy</v>
      </c>
      <c r="AF309">
        <f>IF(AE309='Info Sheet'!$J$3,'Info Sheet'!$M$3,'Info Sheet'!$M$2)</f>
        <v>1</v>
      </c>
      <c r="AG309">
        <f>ROUNDDOWN(IF((AD309*AF309)&gt;'Info Sheet'!$B$21,'Info Sheet'!$B$21,(AD309*AF309)),0)</f>
        <v>188</v>
      </c>
      <c r="AH309">
        <f t="shared" ref="AH309:AH372" si="48">AG309*$K$46</f>
        <v>4295.8</v>
      </c>
      <c r="AI309">
        <f t="shared" ref="AI309:AI372" si="49">AH309-$K$47</f>
        <v>2855.8</v>
      </c>
    </row>
    <row r="310" spans="2:35">
      <c r="B310" s="44">
        <v>258</v>
      </c>
      <c r="C310" s="32">
        <v>0.5603388024424204</v>
      </c>
      <c r="D310" s="32">
        <f t="shared" ref="D310:D373" si="50">ROUNDDOWN(_xlfn.NORM.INV(C310,$C$36,$C$40),0)</f>
        <v>218</v>
      </c>
      <c r="E310" t="str">
        <f>LOOKUP(C310,'Info Sheet'!$L$2:$L$3,'Info Sheet'!$J$2:$J$3)</f>
        <v>Non-Rainy</v>
      </c>
      <c r="F310">
        <f>IF(E310='Info Sheet'!$J$3,'Info Sheet'!$M$3,'Info Sheet'!$M$2)</f>
        <v>1</v>
      </c>
      <c r="G310">
        <f>ROUNDDOWN(IF((D310*F310)&gt;'Info Sheet'!$B$21,'Info Sheet'!$B$21,(D310*F310)),0)</f>
        <v>188</v>
      </c>
      <c r="H310">
        <f t="shared" si="42"/>
        <v>4295.8</v>
      </c>
      <c r="I310">
        <f t="shared" si="43"/>
        <v>2855.8</v>
      </c>
      <c r="J310" s="44"/>
      <c r="K310" s="32"/>
      <c r="L310" s="32"/>
      <c r="M310" s="283"/>
      <c r="N310" s="32"/>
      <c r="O310" s="44">
        <v>258</v>
      </c>
      <c r="P310" s="32">
        <v>0.47202618366870275</v>
      </c>
      <c r="Q310">
        <f t="shared" si="44"/>
        <v>198</v>
      </c>
      <c r="R310" t="str">
        <f>LOOKUP(P310,'Info Sheet'!$L$2:$L$3,'Info Sheet'!$J$2:$J$3)</f>
        <v>Non-Rainy</v>
      </c>
      <c r="S310">
        <f>IF(R310='Info Sheet'!$J$3,'Info Sheet'!$M$3,'Info Sheet'!$M$2)</f>
        <v>1</v>
      </c>
      <c r="T310">
        <f>ROUNDDOWN(IF((Q310*S310)&gt;'Info Sheet'!$B$21,'Info Sheet'!$B$21,(Q310*S310)),0)</f>
        <v>188</v>
      </c>
      <c r="U310">
        <f t="shared" si="45"/>
        <v>4295.8</v>
      </c>
      <c r="V310">
        <f t="shared" si="46"/>
        <v>2855.8</v>
      </c>
      <c r="AB310" s="44">
        <v>258</v>
      </c>
      <c r="AC310" s="61">
        <v>0.82323491000000004</v>
      </c>
      <c r="AD310">
        <f t="shared" si="47"/>
        <v>220</v>
      </c>
      <c r="AE310" t="str">
        <f>LOOKUP(AC310,'Info Sheet'!$L$2:$L$3,'Info Sheet'!$J$2:$J$3)</f>
        <v>Non-Rainy</v>
      </c>
      <c r="AF310">
        <f>IF(AE310='Info Sheet'!$J$3,'Info Sheet'!$M$3,'Info Sheet'!$M$2)</f>
        <v>1</v>
      </c>
      <c r="AG310">
        <f>ROUNDDOWN(IF((AD310*AF310)&gt;'Info Sheet'!$B$21,'Info Sheet'!$B$21,(AD310*AF310)),0)</f>
        <v>188</v>
      </c>
      <c r="AH310">
        <f t="shared" si="48"/>
        <v>4295.8</v>
      </c>
      <c r="AI310">
        <f t="shared" si="49"/>
        <v>2855.8</v>
      </c>
    </row>
    <row r="311" spans="2:35">
      <c r="B311" s="44">
        <v>259</v>
      </c>
      <c r="C311" s="32">
        <v>0.30145952281930011</v>
      </c>
      <c r="D311" s="32">
        <f t="shared" si="50"/>
        <v>205</v>
      </c>
      <c r="E311" t="str">
        <f>LOOKUP(C311,'Info Sheet'!$L$2:$L$3,'Info Sheet'!$J$2:$J$3)</f>
        <v>Rainy, p</v>
      </c>
      <c r="F311">
        <f>IF(E311='Info Sheet'!$J$3,'Info Sheet'!$M$3,'Info Sheet'!$M$2)</f>
        <v>0.7</v>
      </c>
      <c r="G311">
        <f>ROUNDDOWN(IF((D311*F311)&gt;'Info Sheet'!$B$21,'Info Sheet'!$B$21,(D311*F311)),0)</f>
        <v>143</v>
      </c>
      <c r="H311">
        <f t="shared" si="42"/>
        <v>3267.55</v>
      </c>
      <c r="I311">
        <f t="shared" si="43"/>
        <v>1827.5500000000002</v>
      </c>
      <c r="J311" s="44"/>
      <c r="K311" s="32"/>
      <c r="L311" s="32"/>
      <c r="M311" s="283"/>
      <c r="N311" s="32"/>
      <c r="O311" s="44">
        <v>259</v>
      </c>
      <c r="P311" s="32">
        <v>0.10790369080680562</v>
      </c>
      <c r="Q311">
        <f t="shared" si="44"/>
        <v>176</v>
      </c>
      <c r="R311" t="str">
        <f>LOOKUP(P311,'Info Sheet'!$L$2:$L$3,'Info Sheet'!$J$2:$J$3)</f>
        <v>Rainy, p</v>
      </c>
      <c r="S311">
        <f>IF(R311='Info Sheet'!$J$3,'Info Sheet'!$M$3,'Info Sheet'!$M$2)</f>
        <v>0.7</v>
      </c>
      <c r="T311">
        <f>ROUNDDOWN(IF((Q311*S311)&gt;'Info Sheet'!$B$21,'Info Sheet'!$B$21,(Q311*S311)),0)</f>
        <v>123</v>
      </c>
      <c r="U311">
        <f t="shared" si="45"/>
        <v>2810.55</v>
      </c>
      <c r="V311">
        <f t="shared" si="46"/>
        <v>1370.5500000000002</v>
      </c>
      <c r="AB311" s="44">
        <v>259</v>
      </c>
      <c r="AC311" s="61">
        <v>0.97376861999999997</v>
      </c>
      <c r="AD311">
        <f t="shared" si="47"/>
        <v>239</v>
      </c>
      <c r="AE311" t="str">
        <f>LOOKUP(AC311,'Info Sheet'!$L$2:$L$3,'Info Sheet'!$J$2:$J$3)</f>
        <v>Non-Rainy</v>
      </c>
      <c r="AF311">
        <f>IF(AE311='Info Sheet'!$J$3,'Info Sheet'!$M$3,'Info Sheet'!$M$2)</f>
        <v>1</v>
      </c>
      <c r="AG311">
        <f>ROUNDDOWN(IF((AD311*AF311)&gt;'Info Sheet'!$B$21,'Info Sheet'!$B$21,(AD311*AF311)),0)</f>
        <v>188</v>
      </c>
      <c r="AH311">
        <f t="shared" si="48"/>
        <v>4295.8</v>
      </c>
      <c r="AI311">
        <f t="shared" si="49"/>
        <v>2855.8</v>
      </c>
    </row>
    <row r="312" spans="2:35">
      <c r="B312" s="44">
        <v>260</v>
      </c>
      <c r="C312" s="32">
        <v>0.90107741251248941</v>
      </c>
      <c r="D312" s="32">
        <f t="shared" si="50"/>
        <v>240</v>
      </c>
      <c r="E312" t="str">
        <f>LOOKUP(C312,'Info Sheet'!$L$2:$L$3,'Info Sheet'!$J$2:$J$3)</f>
        <v>Non-Rainy</v>
      </c>
      <c r="F312">
        <f>IF(E312='Info Sheet'!$J$3,'Info Sheet'!$M$3,'Info Sheet'!$M$2)</f>
        <v>1</v>
      </c>
      <c r="G312">
        <f>ROUNDDOWN(IF((D312*F312)&gt;'Info Sheet'!$B$21,'Info Sheet'!$B$21,(D312*F312)),0)</f>
        <v>188</v>
      </c>
      <c r="H312">
        <f t="shared" si="42"/>
        <v>4295.8</v>
      </c>
      <c r="I312">
        <f t="shared" si="43"/>
        <v>2855.8</v>
      </c>
      <c r="J312" s="44"/>
      <c r="K312" s="32"/>
      <c r="L312" s="32"/>
      <c r="M312" s="283"/>
      <c r="N312" s="32"/>
      <c r="O312" s="44">
        <v>260</v>
      </c>
      <c r="P312" s="32">
        <v>0.79501996661920682</v>
      </c>
      <c r="Q312">
        <f t="shared" si="44"/>
        <v>215</v>
      </c>
      <c r="R312" t="str">
        <f>LOOKUP(P312,'Info Sheet'!$L$2:$L$3,'Info Sheet'!$J$2:$J$3)</f>
        <v>Non-Rainy</v>
      </c>
      <c r="S312">
        <f>IF(R312='Info Sheet'!$J$3,'Info Sheet'!$M$3,'Info Sheet'!$M$2)</f>
        <v>1</v>
      </c>
      <c r="T312">
        <f>ROUNDDOWN(IF((Q312*S312)&gt;'Info Sheet'!$B$21,'Info Sheet'!$B$21,(Q312*S312)),0)</f>
        <v>188</v>
      </c>
      <c r="U312">
        <f t="shared" si="45"/>
        <v>4295.8</v>
      </c>
      <c r="V312">
        <f t="shared" si="46"/>
        <v>2855.8</v>
      </c>
      <c r="AB312" s="44">
        <v>260</v>
      </c>
      <c r="AC312" s="61">
        <v>0.56806966999999997</v>
      </c>
      <c r="AD312">
        <f t="shared" si="47"/>
        <v>206</v>
      </c>
      <c r="AE312" t="str">
        <f>LOOKUP(AC312,'Info Sheet'!$L$2:$L$3,'Info Sheet'!$J$2:$J$3)</f>
        <v>Non-Rainy</v>
      </c>
      <c r="AF312">
        <f>IF(AE312='Info Sheet'!$J$3,'Info Sheet'!$M$3,'Info Sheet'!$M$2)</f>
        <v>1</v>
      </c>
      <c r="AG312">
        <f>ROUNDDOWN(IF((AD312*AF312)&gt;'Info Sheet'!$B$21,'Info Sheet'!$B$21,(AD312*AF312)),0)</f>
        <v>188</v>
      </c>
      <c r="AH312">
        <f t="shared" si="48"/>
        <v>4295.8</v>
      </c>
      <c r="AI312">
        <f t="shared" si="49"/>
        <v>2855.8</v>
      </c>
    </row>
    <row r="313" spans="2:35">
      <c r="B313" s="44">
        <v>261</v>
      </c>
      <c r="C313" s="32">
        <v>0.4272121053355874</v>
      </c>
      <c r="D313" s="32">
        <f t="shared" si="50"/>
        <v>211</v>
      </c>
      <c r="E313" t="str">
        <f>LOOKUP(C313,'Info Sheet'!$L$2:$L$3,'Info Sheet'!$J$2:$J$3)</f>
        <v>Non-Rainy</v>
      </c>
      <c r="F313">
        <f>IF(E313='Info Sheet'!$J$3,'Info Sheet'!$M$3,'Info Sheet'!$M$2)</f>
        <v>1</v>
      </c>
      <c r="G313">
        <f>ROUNDDOWN(IF((D313*F313)&gt;'Info Sheet'!$B$21,'Info Sheet'!$B$21,(D313*F313)),0)</f>
        <v>188</v>
      </c>
      <c r="H313">
        <f t="shared" si="42"/>
        <v>4295.8</v>
      </c>
      <c r="I313">
        <f t="shared" si="43"/>
        <v>2855.8</v>
      </c>
      <c r="J313" s="44"/>
      <c r="K313" s="32"/>
      <c r="L313" s="32"/>
      <c r="M313" s="283"/>
      <c r="N313" s="32"/>
      <c r="O313" s="44">
        <v>261</v>
      </c>
      <c r="P313" s="32">
        <v>0.39382984443423663</v>
      </c>
      <c r="Q313">
        <f t="shared" si="44"/>
        <v>194</v>
      </c>
      <c r="R313" t="str">
        <f>LOOKUP(P313,'Info Sheet'!$L$2:$L$3,'Info Sheet'!$J$2:$J$3)</f>
        <v>Rainy, p</v>
      </c>
      <c r="S313">
        <f>IF(R313='Info Sheet'!$J$3,'Info Sheet'!$M$3,'Info Sheet'!$M$2)</f>
        <v>0.7</v>
      </c>
      <c r="T313">
        <f>ROUNDDOWN(IF((Q313*S313)&gt;'Info Sheet'!$B$21,'Info Sheet'!$B$21,(Q313*S313)),0)</f>
        <v>135</v>
      </c>
      <c r="U313">
        <f t="shared" si="45"/>
        <v>3084.75</v>
      </c>
      <c r="V313">
        <f t="shared" si="46"/>
        <v>1644.75</v>
      </c>
      <c r="AB313" s="44">
        <v>261</v>
      </c>
      <c r="AC313" s="61">
        <v>0.24970334999999999</v>
      </c>
      <c r="AD313">
        <f t="shared" si="47"/>
        <v>190</v>
      </c>
      <c r="AE313" t="str">
        <f>LOOKUP(AC313,'Info Sheet'!$L$2:$L$3,'Info Sheet'!$J$2:$J$3)</f>
        <v>Rainy, p</v>
      </c>
      <c r="AF313">
        <f>IF(AE313='Info Sheet'!$J$3,'Info Sheet'!$M$3,'Info Sheet'!$M$2)</f>
        <v>0.7</v>
      </c>
      <c r="AG313">
        <f>ROUNDDOWN(IF((AD313*AF313)&gt;'Info Sheet'!$B$21,'Info Sheet'!$B$21,(AD313*AF313)),0)</f>
        <v>133</v>
      </c>
      <c r="AH313">
        <f t="shared" si="48"/>
        <v>3039.05</v>
      </c>
      <c r="AI313">
        <f t="shared" si="49"/>
        <v>1599.0500000000002</v>
      </c>
    </row>
    <row r="314" spans="2:35">
      <c r="B314" s="44">
        <v>262</v>
      </c>
      <c r="C314" s="32">
        <v>0.70633641859887286</v>
      </c>
      <c r="D314" s="32">
        <f t="shared" si="50"/>
        <v>225</v>
      </c>
      <c r="E314" t="str">
        <f>LOOKUP(C314,'Info Sheet'!$L$2:$L$3,'Info Sheet'!$J$2:$J$3)</f>
        <v>Non-Rainy</v>
      </c>
      <c r="F314">
        <f>IF(E314='Info Sheet'!$J$3,'Info Sheet'!$M$3,'Info Sheet'!$M$2)</f>
        <v>1</v>
      </c>
      <c r="G314">
        <f>ROUNDDOWN(IF((D314*F314)&gt;'Info Sheet'!$B$21,'Info Sheet'!$B$21,(D314*F314)),0)</f>
        <v>188</v>
      </c>
      <c r="H314">
        <f t="shared" si="42"/>
        <v>4295.8</v>
      </c>
      <c r="I314">
        <f t="shared" si="43"/>
        <v>2855.8</v>
      </c>
      <c r="J314" s="44"/>
      <c r="K314" s="32"/>
      <c r="L314" s="32"/>
      <c r="M314" s="283"/>
      <c r="N314" s="32"/>
      <c r="O314" s="44">
        <v>262</v>
      </c>
      <c r="P314" s="32">
        <v>0.80942079174093229</v>
      </c>
      <c r="Q314">
        <f t="shared" si="44"/>
        <v>216</v>
      </c>
      <c r="R314" t="str">
        <f>LOOKUP(P314,'Info Sheet'!$L$2:$L$3,'Info Sheet'!$J$2:$J$3)</f>
        <v>Non-Rainy</v>
      </c>
      <c r="S314">
        <f>IF(R314='Info Sheet'!$J$3,'Info Sheet'!$M$3,'Info Sheet'!$M$2)</f>
        <v>1</v>
      </c>
      <c r="T314">
        <f>ROUNDDOWN(IF((Q314*S314)&gt;'Info Sheet'!$B$21,'Info Sheet'!$B$21,(Q314*S314)),0)</f>
        <v>188</v>
      </c>
      <c r="U314">
        <f t="shared" si="45"/>
        <v>4295.8</v>
      </c>
      <c r="V314">
        <f t="shared" si="46"/>
        <v>2855.8</v>
      </c>
      <c r="AB314" s="44">
        <v>262</v>
      </c>
      <c r="AC314" s="61">
        <v>0.60294619999999999</v>
      </c>
      <c r="AD314">
        <f t="shared" si="47"/>
        <v>208</v>
      </c>
      <c r="AE314" t="str">
        <f>LOOKUP(AC314,'Info Sheet'!$L$2:$L$3,'Info Sheet'!$J$2:$J$3)</f>
        <v>Non-Rainy</v>
      </c>
      <c r="AF314">
        <f>IF(AE314='Info Sheet'!$J$3,'Info Sheet'!$M$3,'Info Sheet'!$M$2)</f>
        <v>1</v>
      </c>
      <c r="AG314">
        <f>ROUNDDOWN(IF((AD314*AF314)&gt;'Info Sheet'!$B$21,'Info Sheet'!$B$21,(AD314*AF314)),0)</f>
        <v>188</v>
      </c>
      <c r="AH314">
        <f t="shared" si="48"/>
        <v>4295.8</v>
      </c>
      <c r="AI314">
        <f t="shared" si="49"/>
        <v>2855.8</v>
      </c>
    </row>
    <row r="315" spans="2:35">
      <c r="B315" s="44">
        <v>263</v>
      </c>
      <c r="C315" s="32">
        <v>0.50221268866308577</v>
      </c>
      <c r="D315" s="32">
        <f t="shared" si="50"/>
        <v>215</v>
      </c>
      <c r="E315" t="str">
        <f>LOOKUP(C315,'Info Sheet'!$L$2:$L$3,'Info Sheet'!$J$2:$J$3)</f>
        <v>Non-Rainy</v>
      </c>
      <c r="F315">
        <f>IF(E315='Info Sheet'!$J$3,'Info Sheet'!$M$3,'Info Sheet'!$M$2)</f>
        <v>1</v>
      </c>
      <c r="G315">
        <f>ROUNDDOWN(IF((D315*F315)&gt;'Info Sheet'!$B$21,'Info Sheet'!$B$21,(D315*F315)),0)</f>
        <v>188</v>
      </c>
      <c r="H315">
        <f t="shared" si="42"/>
        <v>4295.8</v>
      </c>
      <c r="I315">
        <f t="shared" si="43"/>
        <v>2855.8</v>
      </c>
      <c r="J315" s="44"/>
      <c r="K315" s="32"/>
      <c r="L315" s="32"/>
      <c r="M315" s="283"/>
      <c r="N315" s="32"/>
      <c r="O315" s="44">
        <v>263</v>
      </c>
      <c r="P315" s="32">
        <v>0.85873890444023859</v>
      </c>
      <c r="Q315">
        <f t="shared" si="44"/>
        <v>220</v>
      </c>
      <c r="R315" t="str">
        <f>LOOKUP(P315,'Info Sheet'!$L$2:$L$3,'Info Sheet'!$J$2:$J$3)</f>
        <v>Non-Rainy</v>
      </c>
      <c r="S315">
        <f>IF(R315='Info Sheet'!$J$3,'Info Sheet'!$M$3,'Info Sheet'!$M$2)</f>
        <v>1</v>
      </c>
      <c r="T315">
        <f>ROUNDDOWN(IF((Q315*S315)&gt;'Info Sheet'!$B$21,'Info Sheet'!$B$21,(Q315*S315)),0)</f>
        <v>188</v>
      </c>
      <c r="U315">
        <f t="shared" si="45"/>
        <v>4295.8</v>
      </c>
      <c r="V315">
        <f t="shared" si="46"/>
        <v>2855.8</v>
      </c>
      <c r="AB315" s="44">
        <v>263</v>
      </c>
      <c r="AC315" s="61">
        <v>0.12630327</v>
      </c>
      <c r="AD315">
        <f t="shared" si="47"/>
        <v>181</v>
      </c>
      <c r="AE315" t="str">
        <f>LOOKUP(AC315,'Info Sheet'!$L$2:$L$3,'Info Sheet'!$J$2:$J$3)</f>
        <v>Rainy, p</v>
      </c>
      <c r="AF315">
        <f>IF(AE315='Info Sheet'!$J$3,'Info Sheet'!$M$3,'Info Sheet'!$M$2)</f>
        <v>0.7</v>
      </c>
      <c r="AG315">
        <f>ROUNDDOWN(IF((AD315*AF315)&gt;'Info Sheet'!$B$21,'Info Sheet'!$B$21,(AD315*AF315)),0)</f>
        <v>126</v>
      </c>
      <c r="AH315">
        <f t="shared" si="48"/>
        <v>2879.1000000000004</v>
      </c>
      <c r="AI315">
        <f t="shared" si="49"/>
        <v>1439.1000000000004</v>
      </c>
    </row>
    <row r="316" spans="2:35">
      <c r="B316" s="44">
        <v>264</v>
      </c>
      <c r="C316" s="32">
        <v>0.89988426291772772</v>
      </c>
      <c r="D316" s="32">
        <f t="shared" si="50"/>
        <v>240</v>
      </c>
      <c r="E316" t="str">
        <f>LOOKUP(C316,'Info Sheet'!$L$2:$L$3,'Info Sheet'!$J$2:$J$3)</f>
        <v>Non-Rainy</v>
      </c>
      <c r="F316">
        <f>IF(E316='Info Sheet'!$J$3,'Info Sheet'!$M$3,'Info Sheet'!$M$2)</f>
        <v>1</v>
      </c>
      <c r="G316">
        <f>ROUNDDOWN(IF((D316*F316)&gt;'Info Sheet'!$B$21,'Info Sheet'!$B$21,(D316*F316)),0)</f>
        <v>188</v>
      </c>
      <c r="H316">
        <f t="shared" si="42"/>
        <v>4295.8</v>
      </c>
      <c r="I316">
        <f t="shared" si="43"/>
        <v>2855.8</v>
      </c>
      <c r="J316" s="44"/>
      <c r="K316" s="32"/>
      <c r="L316" s="32"/>
      <c r="M316" s="283"/>
      <c r="N316" s="32"/>
      <c r="O316" s="44">
        <v>264</v>
      </c>
      <c r="P316" s="32">
        <v>4.572170953339727E-3</v>
      </c>
      <c r="Q316">
        <f t="shared" si="44"/>
        <v>151</v>
      </c>
      <c r="R316" t="str">
        <f>LOOKUP(P316,'Info Sheet'!$L$2:$L$3,'Info Sheet'!$J$2:$J$3)</f>
        <v>Rainy, p</v>
      </c>
      <c r="S316">
        <f>IF(R316='Info Sheet'!$J$3,'Info Sheet'!$M$3,'Info Sheet'!$M$2)</f>
        <v>0.7</v>
      </c>
      <c r="T316">
        <f>ROUNDDOWN(IF((Q316*S316)&gt;'Info Sheet'!$B$21,'Info Sheet'!$B$21,(Q316*S316)),0)</f>
        <v>105</v>
      </c>
      <c r="U316">
        <f t="shared" si="45"/>
        <v>2399.25</v>
      </c>
      <c r="V316">
        <f t="shared" si="46"/>
        <v>959.25</v>
      </c>
      <c r="AB316" s="44">
        <v>264</v>
      </c>
      <c r="AC316" s="61">
        <v>0.91928547999999999</v>
      </c>
      <c r="AD316">
        <f t="shared" si="47"/>
        <v>229</v>
      </c>
      <c r="AE316" t="str">
        <f>LOOKUP(AC316,'Info Sheet'!$L$2:$L$3,'Info Sheet'!$J$2:$J$3)</f>
        <v>Non-Rainy</v>
      </c>
      <c r="AF316">
        <f>IF(AE316='Info Sheet'!$J$3,'Info Sheet'!$M$3,'Info Sheet'!$M$2)</f>
        <v>1</v>
      </c>
      <c r="AG316">
        <f>ROUNDDOWN(IF((AD316*AF316)&gt;'Info Sheet'!$B$21,'Info Sheet'!$B$21,(AD316*AF316)),0)</f>
        <v>188</v>
      </c>
      <c r="AH316">
        <f t="shared" si="48"/>
        <v>4295.8</v>
      </c>
      <c r="AI316">
        <f t="shared" si="49"/>
        <v>2855.8</v>
      </c>
    </row>
    <row r="317" spans="2:35">
      <c r="B317" s="44">
        <v>265</v>
      </c>
      <c r="C317" s="32">
        <v>0.96214783136205939</v>
      </c>
      <c r="D317" s="32">
        <f t="shared" si="50"/>
        <v>249</v>
      </c>
      <c r="E317" t="str">
        <f>LOOKUP(C317,'Info Sheet'!$L$2:$L$3,'Info Sheet'!$J$2:$J$3)</f>
        <v>Non-Rainy</v>
      </c>
      <c r="F317">
        <f>IF(E317='Info Sheet'!$J$3,'Info Sheet'!$M$3,'Info Sheet'!$M$2)</f>
        <v>1</v>
      </c>
      <c r="G317">
        <f>ROUNDDOWN(IF((D317*F317)&gt;'Info Sheet'!$B$21,'Info Sheet'!$B$21,(D317*F317)),0)</f>
        <v>188</v>
      </c>
      <c r="H317">
        <f t="shared" si="42"/>
        <v>4295.8</v>
      </c>
      <c r="I317">
        <f t="shared" si="43"/>
        <v>2855.8</v>
      </c>
      <c r="J317" s="44"/>
      <c r="K317" s="32"/>
      <c r="L317" s="32"/>
      <c r="M317" s="283"/>
      <c r="N317" s="32"/>
      <c r="O317" s="44">
        <v>265</v>
      </c>
      <c r="P317" s="32">
        <v>0.12089416080437898</v>
      </c>
      <c r="Q317">
        <f t="shared" si="44"/>
        <v>177</v>
      </c>
      <c r="R317" t="str">
        <f>LOOKUP(P317,'Info Sheet'!$L$2:$L$3,'Info Sheet'!$J$2:$J$3)</f>
        <v>Rainy, p</v>
      </c>
      <c r="S317">
        <f>IF(R317='Info Sheet'!$J$3,'Info Sheet'!$M$3,'Info Sheet'!$M$2)</f>
        <v>0.7</v>
      </c>
      <c r="T317">
        <f>ROUNDDOWN(IF((Q317*S317)&gt;'Info Sheet'!$B$21,'Info Sheet'!$B$21,(Q317*S317)),0)</f>
        <v>123</v>
      </c>
      <c r="U317">
        <f t="shared" si="45"/>
        <v>2810.55</v>
      </c>
      <c r="V317">
        <f t="shared" si="46"/>
        <v>1370.5500000000002</v>
      </c>
      <c r="AB317" s="44">
        <v>265</v>
      </c>
      <c r="AC317" s="61">
        <v>0.41020687</v>
      </c>
      <c r="AD317">
        <f t="shared" si="47"/>
        <v>198</v>
      </c>
      <c r="AE317" t="str">
        <f>LOOKUP(AC317,'Info Sheet'!$L$2:$L$3,'Info Sheet'!$J$2:$J$3)</f>
        <v>Non-Rainy</v>
      </c>
      <c r="AF317">
        <f>IF(AE317='Info Sheet'!$J$3,'Info Sheet'!$M$3,'Info Sheet'!$M$2)</f>
        <v>1</v>
      </c>
      <c r="AG317">
        <f>ROUNDDOWN(IF((AD317*AF317)&gt;'Info Sheet'!$B$21,'Info Sheet'!$B$21,(AD317*AF317)),0)</f>
        <v>188</v>
      </c>
      <c r="AH317">
        <f t="shared" si="48"/>
        <v>4295.8</v>
      </c>
      <c r="AI317">
        <f t="shared" si="49"/>
        <v>2855.8</v>
      </c>
    </row>
    <row r="318" spans="2:35">
      <c r="B318" s="44">
        <v>266</v>
      </c>
      <c r="C318" s="32">
        <v>0.41174217053062157</v>
      </c>
      <c r="D318" s="32">
        <f t="shared" si="50"/>
        <v>210</v>
      </c>
      <c r="E318" t="str">
        <f>LOOKUP(C318,'Info Sheet'!$L$2:$L$3,'Info Sheet'!$J$2:$J$3)</f>
        <v>Non-Rainy</v>
      </c>
      <c r="F318">
        <f>IF(E318='Info Sheet'!$J$3,'Info Sheet'!$M$3,'Info Sheet'!$M$2)</f>
        <v>1</v>
      </c>
      <c r="G318">
        <f>ROUNDDOWN(IF((D318*F318)&gt;'Info Sheet'!$B$21,'Info Sheet'!$B$21,(D318*F318)),0)</f>
        <v>188</v>
      </c>
      <c r="H318">
        <f t="shared" si="42"/>
        <v>4295.8</v>
      </c>
      <c r="I318">
        <f t="shared" si="43"/>
        <v>2855.8</v>
      </c>
      <c r="J318" s="44"/>
      <c r="K318" s="32"/>
      <c r="L318" s="32"/>
      <c r="M318" s="283"/>
      <c r="N318" s="32"/>
      <c r="O318" s="44">
        <v>266</v>
      </c>
      <c r="P318" s="32">
        <v>0.66834498829629874</v>
      </c>
      <c r="Q318">
        <f t="shared" si="44"/>
        <v>208</v>
      </c>
      <c r="R318" t="str">
        <f>LOOKUP(P318,'Info Sheet'!$L$2:$L$3,'Info Sheet'!$J$2:$J$3)</f>
        <v>Non-Rainy</v>
      </c>
      <c r="S318">
        <f>IF(R318='Info Sheet'!$J$3,'Info Sheet'!$M$3,'Info Sheet'!$M$2)</f>
        <v>1</v>
      </c>
      <c r="T318">
        <f>ROUNDDOWN(IF((Q318*S318)&gt;'Info Sheet'!$B$21,'Info Sheet'!$B$21,(Q318*S318)),0)</f>
        <v>188</v>
      </c>
      <c r="U318">
        <f t="shared" si="45"/>
        <v>4295.8</v>
      </c>
      <c r="V318">
        <f t="shared" si="46"/>
        <v>2855.8</v>
      </c>
      <c r="AB318" s="44">
        <v>266</v>
      </c>
      <c r="AC318" s="61">
        <v>0.97621782999999995</v>
      </c>
      <c r="AD318">
        <f t="shared" si="47"/>
        <v>240</v>
      </c>
      <c r="AE318" t="str">
        <f>LOOKUP(AC318,'Info Sheet'!$L$2:$L$3,'Info Sheet'!$J$2:$J$3)</f>
        <v>Non-Rainy</v>
      </c>
      <c r="AF318">
        <f>IF(AE318='Info Sheet'!$J$3,'Info Sheet'!$M$3,'Info Sheet'!$M$2)</f>
        <v>1</v>
      </c>
      <c r="AG318">
        <f>ROUNDDOWN(IF((AD318*AF318)&gt;'Info Sheet'!$B$21,'Info Sheet'!$B$21,(AD318*AF318)),0)</f>
        <v>188</v>
      </c>
      <c r="AH318">
        <f t="shared" si="48"/>
        <v>4295.8</v>
      </c>
      <c r="AI318">
        <f t="shared" si="49"/>
        <v>2855.8</v>
      </c>
    </row>
    <row r="319" spans="2:35">
      <c r="B319" s="44">
        <v>267</v>
      </c>
      <c r="C319" s="32">
        <v>0.91990697622385675</v>
      </c>
      <c r="D319" s="32">
        <f t="shared" si="50"/>
        <v>242</v>
      </c>
      <c r="E319" t="str">
        <f>LOOKUP(C319,'Info Sheet'!$L$2:$L$3,'Info Sheet'!$J$2:$J$3)</f>
        <v>Non-Rainy</v>
      </c>
      <c r="F319">
        <f>IF(E319='Info Sheet'!$J$3,'Info Sheet'!$M$3,'Info Sheet'!$M$2)</f>
        <v>1</v>
      </c>
      <c r="G319">
        <f>ROUNDDOWN(IF((D319*F319)&gt;'Info Sheet'!$B$21,'Info Sheet'!$B$21,(D319*F319)),0)</f>
        <v>188</v>
      </c>
      <c r="H319">
        <f t="shared" si="42"/>
        <v>4295.8</v>
      </c>
      <c r="I319">
        <f t="shared" si="43"/>
        <v>2855.8</v>
      </c>
      <c r="J319" s="44"/>
      <c r="K319" s="32"/>
      <c r="L319" s="32"/>
      <c r="M319" s="283"/>
      <c r="N319" s="32"/>
      <c r="O319" s="44">
        <v>267</v>
      </c>
      <c r="P319" s="32">
        <v>0.14197640790905541</v>
      </c>
      <c r="Q319">
        <f t="shared" si="44"/>
        <v>179</v>
      </c>
      <c r="R319" t="str">
        <f>LOOKUP(P319,'Info Sheet'!$L$2:$L$3,'Info Sheet'!$J$2:$J$3)</f>
        <v>Rainy, p</v>
      </c>
      <c r="S319">
        <f>IF(R319='Info Sheet'!$J$3,'Info Sheet'!$M$3,'Info Sheet'!$M$2)</f>
        <v>0.7</v>
      </c>
      <c r="T319">
        <f>ROUNDDOWN(IF((Q319*S319)&gt;'Info Sheet'!$B$21,'Info Sheet'!$B$21,(Q319*S319)),0)</f>
        <v>125</v>
      </c>
      <c r="U319">
        <f t="shared" si="45"/>
        <v>2856.25</v>
      </c>
      <c r="V319">
        <f t="shared" si="46"/>
        <v>1416.25</v>
      </c>
      <c r="AB319" s="44">
        <v>267</v>
      </c>
      <c r="AC319" s="61">
        <v>0.39266043</v>
      </c>
      <c r="AD319">
        <f t="shared" si="47"/>
        <v>198</v>
      </c>
      <c r="AE319" t="str">
        <f>LOOKUP(AC319,'Info Sheet'!$L$2:$L$3,'Info Sheet'!$J$2:$J$3)</f>
        <v>Rainy, p</v>
      </c>
      <c r="AF319">
        <f>IF(AE319='Info Sheet'!$J$3,'Info Sheet'!$M$3,'Info Sheet'!$M$2)</f>
        <v>0.7</v>
      </c>
      <c r="AG319">
        <f>ROUNDDOWN(IF((AD319*AF319)&gt;'Info Sheet'!$B$21,'Info Sheet'!$B$21,(AD319*AF319)),0)</f>
        <v>138</v>
      </c>
      <c r="AH319">
        <f t="shared" si="48"/>
        <v>3153.3</v>
      </c>
      <c r="AI319">
        <f t="shared" si="49"/>
        <v>1713.3000000000002</v>
      </c>
    </row>
    <row r="320" spans="2:35">
      <c r="B320" s="44">
        <v>268</v>
      </c>
      <c r="C320" s="32">
        <v>0.7385895257356685</v>
      </c>
      <c r="D320" s="32">
        <f t="shared" si="50"/>
        <v>227</v>
      </c>
      <c r="E320" t="str">
        <f>LOOKUP(C320,'Info Sheet'!$L$2:$L$3,'Info Sheet'!$J$2:$J$3)</f>
        <v>Non-Rainy</v>
      </c>
      <c r="F320">
        <f>IF(E320='Info Sheet'!$J$3,'Info Sheet'!$M$3,'Info Sheet'!$M$2)</f>
        <v>1</v>
      </c>
      <c r="G320">
        <f>ROUNDDOWN(IF((D320*F320)&gt;'Info Sheet'!$B$21,'Info Sheet'!$B$21,(D320*F320)),0)</f>
        <v>188</v>
      </c>
      <c r="H320">
        <f t="shared" si="42"/>
        <v>4295.8</v>
      </c>
      <c r="I320">
        <f t="shared" si="43"/>
        <v>2855.8</v>
      </c>
      <c r="J320" s="44"/>
      <c r="K320" s="32"/>
      <c r="L320" s="32"/>
      <c r="M320" s="283"/>
      <c r="N320" s="32"/>
      <c r="O320" s="44">
        <v>268</v>
      </c>
      <c r="P320" s="32">
        <v>3.471076176286747E-2</v>
      </c>
      <c r="Q320">
        <f t="shared" si="44"/>
        <v>165</v>
      </c>
      <c r="R320" t="str">
        <f>LOOKUP(P320,'Info Sheet'!$L$2:$L$3,'Info Sheet'!$J$2:$J$3)</f>
        <v>Rainy, p</v>
      </c>
      <c r="S320">
        <f>IF(R320='Info Sheet'!$J$3,'Info Sheet'!$M$3,'Info Sheet'!$M$2)</f>
        <v>0.7</v>
      </c>
      <c r="T320">
        <f>ROUNDDOWN(IF((Q320*S320)&gt;'Info Sheet'!$B$21,'Info Sheet'!$B$21,(Q320*S320)),0)</f>
        <v>115</v>
      </c>
      <c r="U320">
        <f t="shared" si="45"/>
        <v>2627.75</v>
      </c>
      <c r="V320">
        <f t="shared" si="46"/>
        <v>1187.75</v>
      </c>
      <c r="AB320" s="44">
        <v>268</v>
      </c>
      <c r="AC320" s="61">
        <v>0.49810866999999998</v>
      </c>
      <c r="AD320">
        <f t="shared" si="47"/>
        <v>203</v>
      </c>
      <c r="AE320" t="str">
        <f>LOOKUP(AC320,'Info Sheet'!$L$2:$L$3,'Info Sheet'!$J$2:$J$3)</f>
        <v>Non-Rainy</v>
      </c>
      <c r="AF320">
        <f>IF(AE320='Info Sheet'!$J$3,'Info Sheet'!$M$3,'Info Sheet'!$M$2)</f>
        <v>1</v>
      </c>
      <c r="AG320">
        <f>ROUNDDOWN(IF((AD320*AF320)&gt;'Info Sheet'!$B$21,'Info Sheet'!$B$21,(AD320*AF320)),0)</f>
        <v>188</v>
      </c>
      <c r="AH320">
        <f t="shared" si="48"/>
        <v>4295.8</v>
      </c>
      <c r="AI320">
        <f t="shared" si="49"/>
        <v>2855.8</v>
      </c>
    </row>
    <row r="321" spans="2:35">
      <c r="B321" s="44">
        <v>269</v>
      </c>
      <c r="C321" s="32">
        <v>0.25451007882672916</v>
      </c>
      <c r="D321" s="32">
        <f t="shared" si="50"/>
        <v>202</v>
      </c>
      <c r="E321" t="str">
        <f>LOOKUP(C321,'Info Sheet'!$L$2:$L$3,'Info Sheet'!$J$2:$J$3)</f>
        <v>Rainy, p</v>
      </c>
      <c r="F321">
        <f>IF(E321='Info Sheet'!$J$3,'Info Sheet'!$M$3,'Info Sheet'!$M$2)</f>
        <v>0.7</v>
      </c>
      <c r="G321">
        <f>ROUNDDOWN(IF((D321*F321)&gt;'Info Sheet'!$B$21,'Info Sheet'!$B$21,(D321*F321)),0)</f>
        <v>141</v>
      </c>
      <c r="H321">
        <f t="shared" si="42"/>
        <v>3221.8500000000004</v>
      </c>
      <c r="I321">
        <f t="shared" si="43"/>
        <v>1781.8500000000004</v>
      </c>
      <c r="J321" s="44"/>
      <c r="K321" s="32"/>
      <c r="L321" s="32"/>
      <c r="M321" s="283"/>
      <c r="N321" s="32"/>
      <c r="O321" s="44">
        <v>269</v>
      </c>
      <c r="P321" s="32">
        <v>0.89057077119104366</v>
      </c>
      <c r="Q321">
        <f t="shared" si="44"/>
        <v>223</v>
      </c>
      <c r="R321" t="str">
        <f>LOOKUP(P321,'Info Sheet'!$L$2:$L$3,'Info Sheet'!$J$2:$J$3)</f>
        <v>Non-Rainy</v>
      </c>
      <c r="S321">
        <f>IF(R321='Info Sheet'!$J$3,'Info Sheet'!$M$3,'Info Sheet'!$M$2)</f>
        <v>1</v>
      </c>
      <c r="T321">
        <f>ROUNDDOWN(IF((Q321*S321)&gt;'Info Sheet'!$B$21,'Info Sheet'!$B$21,(Q321*S321)),0)</f>
        <v>188</v>
      </c>
      <c r="U321">
        <f t="shared" si="45"/>
        <v>4295.8</v>
      </c>
      <c r="V321">
        <f t="shared" si="46"/>
        <v>2855.8</v>
      </c>
      <c r="AB321" s="44">
        <v>269</v>
      </c>
      <c r="AC321" s="61">
        <v>0.50368654999999996</v>
      </c>
      <c r="AD321">
        <f t="shared" si="47"/>
        <v>203</v>
      </c>
      <c r="AE321" t="str">
        <f>LOOKUP(AC321,'Info Sheet'!$L$2:$L$3,'Info Sheet'!$J$2:$J$3)</f>
        <v>Non-Rainy</v>
      </c>
      <c r="AF321">
        <f>IF(AE321='Info Sheet'!$J$3,'Info Sheet'!$M$3,'Info Sheet'!$M$2)</f>
        <v>1</v>
      </c>
      <c r="AG321">
        <f>ROUNDDOWN(IF((AD321*AF321)&gt;'Info Sheet'!$B$21,'Info Sheet'!$B$21,(AD321*AF321)),0)</f>
        <v>188</v>
      </c>
      <c r="AH321">
        <f t="shared" si="48"/>
        <v>4295.8</v>
      </c>
      <c r="AI321">
        <f t="shared" si="49"/>
        <v>2855.8</v>
      </c>
    </row>
    <row r="322" spans="2:35">
      <c r="B322" s="44">
        <v>270</v>
      </c>
      <c r="C322" s="32">
        <v>0.62448867868272295</v>
      </c>
      <c r="D322" s="32">
        <f t="shared" si="50"/>
        <v>221</v>
      </c>
      <c r="E322" t="str">
        <f>LOOKUP(C322,'Info Sheet'!$L$2:$L$3,'Info Sheet'!$J$2:$J$3)</f>
        <v>Non-Rainy</v>
      </c>
      <c r="F322">
        <f>IF(E322='Info Sheet'!$J$3,'Info Sheet'!$M$3,'Info Sheet'!$M$2)</f>
        <v>1</v>
      </c>
      <c r="G322">
        <f>ROUNDDOWN(IF((D322*F322)&gt;'Info Sheet'!$B$21,'Info Sheet'!$B$21,(D322*F322)),0)</f>
        <v>188</v>
      </c>
      <c r="H322">
        <f t="shared" si="42"/>
        <v>4295.8</v>
      </c>
      <c r="I322">
        <f t="shared" si="43"/>
        <v>2855.8</v>
      </c>
      <c r="J322" s="44"/>
      <c r="K322" s="32"/>
      <c r="L322" s="32"/>
      <c r="M322" s="283"/>
      <c r="N322" s="32"/>
      <c r="O322" s="44">
        <v>270</v>
      </c>
      <c r="P322" s="32">
        <v>4.4440811083539922E-2</v>
      </c>
      <c r="Q322">
        <f t="shared" si="44"/>
        <v>168</v>
      </c>
      <c r="R322" t="str">
        <f>LOOKUP(P322,'Info Sheet'!$L$2:$L$3,'Info Sheet'!$J$2:$J$3)</f>
        <v>Rainy, p</v>
      </c>
      <c r="S322">
        <f>IF(R322='Info Sheet'!$J$3,'Info Sheet'!$M$3,'Info Sheet'!$M$2)</f>
        <v>0.7</v>
      </c>
      <c r="T322">
        <f>ROUNDDOWN(IF((Q322*S322)&gt;'Info Sheet'!$B$21,'Info Sheet'!$B$21,(Q322*S322)),0)</f>
        <v>117</v>
      </c>
      <c r="U322">
        <f t="shared" si="45"/>
        <v>2673.4500000000003</v>
      </c>
      <c r="V322">
        <f t="shared" si="46"/>
        <v>1233.4500000000003</v>
      </c>
      <c r="AB322" s="44">
        <v>270</v>
      </c>
      <c r="AC322" s="61">
        <v>0.10426069</v>
      </c>
      <c r="AD322">
        <f t="shared" si="47"/>
        <v>179</v>
      </c>
      <c r="AE322" t="str">
        <f>LOOKUP(AC322,'Info Sheet'!$L$2:$L$3,'Info Sheet'!$J$2:$J$3)</f>
        <v>Rainy, p</v>
      </c>
      <c r="AF322">
        <f>IF(AE322='Info Sheet'!$J$3,'Info Sheet'!$M$3,'Info Sheet'!$M$2)</f>
        <v>0.7</v>
      </c>
      <c r="AG322">
        <f>ROUNDDOWN(IF((AD322*AF322)&gt;'Info Sheet'!$B$21,'Info Sheet'!$B$21,(AD322*AF322)),0)</f>
        <v>125</v>
      </c>
      <c r="AH322">
        <f t="shared" si="48"/>
        <v>2856.25</v>
      </c>
      <c r="AI322">
        <f t="shared" si="49"/>
        <v>1416.25</v>
      </c>
    </row>
    <row r="323" spans="2:35">
      <c r="B323" s="44">
        <v>271</v>
      </c>
      <c r="C323" s="32">
        <v>0.11320987169122965</v>
      </c>
      <c r="D323" s="32">
        <f t="shared" si="50"/>
        <v>191</v>
      </c>
      <c r="E323" t="str">
        <f>LOOKUP(C323,'Info Sheet'!$L$2:$L$3,'Info Sheet'!$J$2:$J$3)</f>
        <v>Rainy, p</v>
      </c>
      <c r="F323">
        <f>IF(E323='Info Sheet'!$J$3,'Info Sheet'!$M$3,'Info Sheet'!$M$2)</f>
        <v>0.7</v>
      </c>
      <c r="G323">
        <f>ROUNDDOWN(IF((D323*F323)&gt;'Info Sheet'!$B$21,'Info Sheet'!$B$21,(D323*F323)),0)</f>
        <v>133</v>
      </c>
      <c r="H323">
        <f t="shared" si="42"/>
        <v>3039.05</v>
      </c>
      <c r="I323">
        <f t="shared" si="43"/>
        <v>1599.0500000000002</v>
      </c>
      <c r="J323" s="44"/>
      <c r="K323" s="32"/>
      <c r="L323" s="32"/>
      <c r="M323" s="283"/>
      <c r="N323" s="32"/>
      <c r="O323" s="44">
        <v>271</v>
      </c>
      <c r="P323" s="32">
        <v>0.20366081871596931</v>
      </c>
      <c r="Q323">
        <f t="shared" si="44"/>
        <v>184</v>
      </c>
      <c r="R323" t="str">
        <f>LOOKUP(P323,'Info Sheet'!$L$2:$L$3,'Info Sheet'!$J$2:$J$3)</f>
        <v>Rainy, p</v>
      </c>
      <c r="S323">
        <f>IF(R323='Info Sheet'!$J$3,'Info Sheet'!$M$3,'Info Sheet'!$M$2)</f>
        <v>0.7</v>
      </c>
      <c r="T323">
        <f>ROUNDDOWN(IF((Q323*S323)&gt;'Info Sheet'!$B$21,'Info Sheet'!$B$21,(Q323*S323)),0)</f>
        <v>128</v>
      </c>
      <c r="U323">
        <f t="shared" si="45"/>
        <v>2924.8</v>
      </c>
      <c r="V323">
        <f t="shared" si="46"/>
        <v>1484.8000000000002</v>
      </c>
      <c r="AB323" s="44">
        <v>271</v>
      </c>
      <c r="AC323" s="61">
        <v>0.60968469999999997</v>
      </c>
      <c r="AD323">
        <f t="shared" si="47"/>
        <v>208</v>
      </c>
      <c r="AE323" t="str">
        <f>LOOKUP(AC323,'Info Sheet'!$L$2:$L$3,'Info Sheet'!$J$2:$J$3)</f>
        <v>Non-Rainy</v>
      </c>
      <c r="AF323">
        <f>IF(AE323='Info Sheet'!$J$3,'Info Sheet'!$M$3,'Info Sheet'!$M$2)</f>
        <v>1</v>
      </c>
      <c r="AG323">
        <f>ROUNDDOWN(IF((AD323*AF323)&gt;'Info Sheet'!$B$21,'Info Sheet'!$B$21,(AD323*AF323)),0)</f>
        <v>188</v>
      </c>
      <c r="AH323">
        <f t="shared" si="48"/>
        <v>4295.8</v>
      </c>
      <c r="AI323">
        <f t="shared" si="49"/>
        <v>2855.8</v>
      </c>
    </row>
    <row r="324" spans="2:35">
      <c r="B324" s="44">
        <v>272</v>
      </c>
      <c r="C324" s="32">
        <v>0.61940085663699485</v>
      </c>
      <c r="D324" s="32">
        <f t="shared" si="50"/>
        <v>221</v>
      </c>
      <c r="E324" t="str">
        <f>LOOKUP(C324,'Info Sheet'!$L$2:$L$3,'Info Sheet'!$J$2:$J$3)</f>
        <v>Non-Rainy</v>
      </c>
      <c r="F324">
        <f>IF(E324='Info Sheet'!$J$3,'Info Sheet'!$M$3,'Info Sheet'!$M$2)</f>
        <v>1</v>
      </c>
      <c r="G324">
        <f>ROUNDDOWN(IF((D324*F324)&gt;'Info Sheet'!$B$21,'Info Sheet'!$B$21,(D324*F324)),0)</f>
        <v>188</v>
      </c>
      <c r="H324">
        <f t="shared" si="42"/>
        <v>4295.8</v>
      </c>
      <c r="I324">
        <f t="shared" si="43"/>
        <v>2855.8</v>
      </c>
      <c r="J324" s="44"/>
      <c r="K324" s="32"/>
      <c r="L324" s="32"/>
      <c r="M324" s="283"/>
      <c r="N324" s="32"/>
      <c r="O324" s="44">
        <v>272</v>
      </c>
      <c r="P324" s="32">
        <v>0.10253319410809247</v>
      </c>
      <c r="Q324">
        <f t="shared" si="44"/>
        <v>176</v>
      </c>
      <c r="R324" t="str">
        <f>LOOKUP(P324,'Info Sheet'!$L$2:$L$3,'Info Sheet'!$J$2:$J$3)</f>
        <v>Rainy, p</v>
      </c>
      <c r="S324">
        <f>IF(R324='Info Sheet'!$J$3,'Info Sheet'!$M$3,'Info Sheet'!$M$2)</f>
        <v>0.7</v>
      </c>
      <c r="T324">
        <f>ROUNDDOWN(IF((Q324*S324)&gt;'Info Sheet'!$B$21,'Info Sheet'!$B$21,(Q324*S324)),0)</f>
        <v>123</v>
      </c>
      <c r="U324">
        <f t="shared" si="45"/>
        <v>2810.55</v>
      </c>
      <c r="V324">
        <f t="shared" si="46"/>
        <v>1370.5500000000002</v>
      </c>
      <c r="AB324" s="44">
        <v>272</v>
      </c>
      <c r="AC324" s="61">
        <v>0.60871821000000004</v>
      </c>
      <c r="AD324">
        <f t="shared" si="47"/>
        <v>208</v>
      </c>
      <c r="AE324" t="str">
        <f>LOOKUP(AC324,'Info Sheet'!$L$2:$L$3,'Info Sheet'!$J$2:$J$3)</f>
        <v>Non-Rainy</v>
      </c>
      <c r="AF324">
        <f>IF(AE324='Info Sheet'!$J$3,'Info Sheet'!$M$3,'Info Sheet'!$M$2)</f>
        <v>1</v>
      </c>
      <c r="AG324">
        <f>ROUNDDOWN(IF((AD324*AF324)&gt;'Info Sheet'!$B$21,'Info Sheet'!$B$21,(AD324*AF324)),0)</f>
        <v>188</v>
      </c>
      <c r="AH324">
        <f t="shared" si="48"/>
        <v>4295.8</v>
      </c>
      <c r="AI324">
        <f t="shared" si="49"/>
        <v>2855.8</v>
      </c>
    </row>
    <row r="325" spans="2:35">
      <c r="B325" s="44">
        <v>273</v>
      </c>
      <c r="C325" s="32">
        <v>0.78315356200579578</v>
      </c>
      <c r="D325" s="32">
        <f t="shared" si="50"/>
        <v>230</v>
      </c>
      <c r="E325" t="str">
        <f>LOOKUP(C325,'Info Sheet'!$L$2:$L$3,'Info Sheet'!$J$2:$J$3)</f>
        <v>Non-Rainy</v>
      </c>
      <c r="F325">
        <f>IF(E325='Info Sheet'!$J$3,'Info Sheet'!$M$3,'Info Sheet'!$M$2)</f>
        <v>1</v>
      </c>
      <c r="G325">
        <f>ROUNDDOWN(IF((D325*F325)&gt;'Info Sheet'!$B$21,'Info Sheet'!$B$21,(D325*F325)),0)</f>
        <v>188</v>
      </c>
      <c r="H325">
        <f t="shared" si="42"/>
        <v>4295.8</v>
      </c>
      <c r="I325">
        <f t="shared" si="43"/>
        <v>2855.8</v>
      </c>
      <c r="J325" s="44"/>
      <c r="K325" s="32"/>
      <c r="L325" s="32"/>
      <c r="M325" s="283"/>
      <c r="N325" s="32"/>
      <c r="O325" s="44">
        <v>273</v>
      </c>
      <c r="P325" s="32">
        <v>0.50937350257583247</v>
      </c>
      <c r="Q325">
        <f t="shared" si="44"/>
        <v>200</v>
      </c>
      <c r="R325" t="str">
        <f>LOOKUP(P325,'Info Sheet'!$L$2:$L$3,'Info Sheet'!$J$2:$J$3)</f>
        <v>Non-Rainy</v>
      </c>
      <c r="S325">
        <f>IF(R325='Info Sheet'!$J$3,'Info Sheet'!$M$3,'Info Sheet'!$M$2)</f>
        <v>1</v>
      </c>
      <c r="T325">
        <f>ROUNDDOWN(IF((Q325*S325)&gt;'Info Sheet'!$B$21,'Info Sheet'!$B$21,(Q325*S325)),0)</f>
        <v>188</v>
      </c>
      <c r="U325">
        <f t="shared" si="45"/>
        <v>4295.8</v>
      </c>
      <c r="V325">
        <f t="shared" si="46"/>
        <v>2855.8</v>
      </c>
      <c r="AB325" s="44">
        <v>273</v>
      </c>
      <c r="AC325" s="61">
        <v>9.9690329999999994E-2</v>
      </c>
      <c r="AD325">
        <f t="shared" si="47"/>
        <v>178</v>
      </c>
      <c r="AE325" t="str">
        <f>LOOKUP(AC325,'Info Sheet'!$L$2:$L$3,'Info Sheet'!$J$2:$J$3)</f>
        <v>Rainy, p</v>
      </c>
      <c r="AF325">
        <f>IF(AE325='Info Sheet'!$J$3,'Info Sheet'!$M$3,'Info Sheet'!$M$2)</f>
        <v>0.7</v>
      </c>
      <c r="AG325">
        <f>ROUNDDOWN(IF((AD325*AF325)&gt;'Info Sheet'!$B$21,'Info Sheet'!$B$21,(AD325*AF325)),0)</f>
        <v>124</v>
      </c>
      <c r="AH325">
        <f t="shared" si="48"/>
        <v>2833.4</v>
      </c>
      <c r="AI325">
        <f t="shared" si="49"/>
        <v>1393.4</v>
      </c>
    </row>
    <row r="326" spans="2:35">
      <c r="B326" s="44">
        <v>274</v>
      </c>
      <c r="C326" s="32">
        <v>0.50045163274888027</v>
      </c>
      <c r="D326" s="32">
        <f t="shared" si="50"/>
        <v>215</v>
      </c>
      <c r="E326" t="str">
        <f>LOOKUP(C326,'Info Sheet'!$L$2:$L$3,'Info Sheet'!$J$2:$J$3)</f>
        <v>Non-Rainy</v>
      </c>
      <c r="F326">
        <f>IF(E326='Info Sheet'!$J$3,'Info Sheet'!$M$3,'Info Sheet'!$M$2)</f>
        <v>1</v>
      </c>
      <c r="G326">
        <f>ROUNDDOWN(IF((D326*F326)&gt;'Info Sheet'!$B$21,'Info Sheet'!$B$21,(D326*F326)),0)</f>
        <v>188</v>
      </c>
      <c r="H326">
        <f t="shared" si="42"/>
        <v>4295.8</v>
      </c>
      <c r="I326">
        <f t="shared" si="43"/>
        <v>2855.8</v>
      </c>
      <c r="J326" s="44"/>
      <c r="K326" s="32"/>
      <c r="L326" s="32"/>
      <c r="M326" s="283"/>
      <c r="N326" s="32"/>
      <c r="O326" s="44">
        <v>274</v>
      </c>
      <c r="P326" s="32">
        <v>0.96588651563595795</v>
      </c>
      <c r="Q326">
        <f t="shared" si="44"/>
        <v>234</v>
      </c>
      <c r="R326" t="str">
        <f>LOOKUP(P326,'Info Sheet'!$L$2:$L$3,'Info Sheet'!$J$2:$J$3)</f>
        <v>Non-Rainy</v>
      </c>
      <c r="S326">
        <f>IF(R326='Info Sheet'!$J$3,'Info Sheet'!$M$3,'Info Sheet'!$M$2)</f>
        <v>1</v>
      </c>
      <c r="T326">
        <f>ROUNDDOWN(IF((Q326*S326)&gt;'Info Sheet'!$B$21,'Info Sheet'!$B$21,(Q326*S326)),0)</f>
        <v>188</v>
      </c>
      <c r="U326">
        <f t="shared" si="45"/>
        <v>4295.8</v>
      </c>
      <c r="V326">
        <f t="shared" si="46"/>
        <v>2855.8</v>
      </c>
      <c r="AB326" s="44">
        <v>274</v>
      </c>
      <c r="AC326" s="61">
        <v>0.54174038000000002</v>
      </c>
      <c r="AD326">
        <f t="shared" si="47"/>
        <v>205</v>
      </c>
      <c r="AE326" t="str">
        <f>LOOKUP(AC326,'Info Sheet'!$L$2:$L$3,'Info Sheet'!$J$2:$J$3)</f>
        <v>Non-Rainy</v>
      </c>
      <c r="AF326">
        <f>IF(AE326='Info Sheet'!$J$3,'Info Sheet'!$M$3,'Info Sheet'!$M$2)</f>
        <v>1</v>
      </c>
      <c r="AG326">
        <f>ROUNDDOWN(IF((AD326*AF326)&gt;'Info Sheet'!$B$21,'Info Sheet'!$B$21,(AD326*AF326)),0)</f>
        <v>188</v>
      </c>
      <c r="AH326">
        <f t="shared" si="48"/>
        <v>4295.8</v>
      </c>
      <c r="AI326">
        <f t="shared" si="49"/>
        <v>2855.8</v>
      </c>
    </row>
    <row r="327" spans="2:35">
      <c r="B327" s="44">
        <v>275</v>
      </c>
      <c r="C327" s="32">
        <v>0.33656812489267973</v>
      </c>
      <c r="D327" s="32">
        <f t="shared" si="50"/>
        <v>206</v>
      </c>
      <c r="E327" t="str">
        <f>LOOKUP(C327,'Info Sheet'!$L$2:$L$3,'Info Sheet'!$J$2:$J$3)</f>
        <v>Rainy, p</v>
      </c>
      <c r="F327">
        <f>IF(E327='Info Sheet'!$J$3,'Info Sheet'!$M$3,'Info Sheet'!$M$2)</f>
        <v>0.7</v>
      </c>
      <c r="G327">
        <f>ROUNDDOWN(IF((D327*F327)&gt;'Info Sheet'!$B$21,'Info Sheet'!$B$21,(D327*F327)),0)</f>
        <v>144</v>
      </c>
      <c r="H327">
        <f t="shared" si="42"/>
        <v>3290.4</v>
      </c>
      <c r="I327">
        <f t="shared" si="43"/>
        <v>1850.4</v>
      </c>
      <c r="J327" s="44"/>
      <c r="K327" s="32"/>
      <c r="L327" s="32"/>
      <c r="M327" s="283"/>
      <c r="N327" s="32"/>
      <c r="O327" s="44">
        <v>275</v>
      </c>
      <c r="P327" s="32">
        <v>0.62160410984952796</v>
      </c>
      <c r="Q327">
        <f t="shared" si="44"/>
        <v>205</v>
      </c>
      <c r="R327" t="str">
        <f>LOOKUP(P327,'Info Sheet'!$L$2:$L$3,'Info Sheet'!$J$2:$J$3)</f>
        <v>Non-Rainy</v>
      </c>
      <c r="S327">
        <f>IF(R327='Info Sheet'!$J$3,'Info Sheet'!$M$3,'Info Sheet'!$M$2)</f>
        <v>1</v>
      </c>
      <c r="T327">
        <f>ROUNDDOWN(IF((Q327*S327)&gt;'Info Sheet'!$B$21,'Info Sheet'!$B$21,(Q327*S327)),0)</f>
        <v>188</v>
      </c>
      <c r="U327">
        <f t="shared" si="45"/>
        <v>4295.8</v>
      </c>
      <c r="V327">
        <f t="shared" si="46"/>
        <v>2855.8</v>
      </c>
      <c r="AB327" s="44">
        <v>275</v>
      </c>
      <c r="AC327" s="61">
        <v>0.62466728000000005</v>
      </c>
      <c r="AD327">
        <f t="shared" si="47"/>
        <v>209</v>
      </c>
      <c r="AE327" t="str">
        <f>LOOKUP(AC327,'Info Sheet'!$L$2:$L$3,'Info Sheet'!$J$2:$J$3)</f>
        <v>Non-Rainy</v>
      </c>
      <c r="AF327">
        <f>IF(AE327='Info Sheet'!$J$3,'Info Sheet'!$M$3,'Info Sheet'!$M$2)</f>
        <v>1</v>
      </c>
      <c r="AG327">
        <f>ROUNDDOWN(IF((AD327*AF327)&gt;'Info Sheet'!$B$21,'Info Sheet'!$B$21,(AD327*AF327)),0)</f>
        <v>188</v>
      </c>
      <c r="AH327">
        <f t="shared" si="48"/>
        <v>4295.8</v>
      </c>
      <c r="AI327">
        <f t="shared" si="49"/>
        <v>2855.8</v>
      </c>
    </row>
    <row r="328" spans="2:35">
      <c r="B328" s="44">
        <v>276</v>
      </c>
      <c r="C328" s="32">
        <v>0.40251840225593982</v>
      </c>
      <c r="D328" s="32">
        <f t="shared" si="50"/>
        <v>210</v>
      </c>
      <c r="E328" t="str">
        <f>LOOKUP(C328,'Info Sheet'!$L$2:$L$3,'Info Sheet'!$J$2:$J$3)</f>
        <v>Non-Rainy</v>
      </c>
      <c r="F328">
        <f>IF(E328='Info Sheet'!$J$3,'Info Sheet'!$M$3,'Info Sheet'!$M$2)</f>
        <v>1</v>
      </c>
      <c r="G328">
        <f>ROUNDDOWN(IF((D328*F328)&gt;'Info Sheet'!$B$21,'Info Sheet'!$B$21,(D328*F328)),0)</f>
        <v>188</v>
      </c>
      <c r="H328">
        <f t="shared" si="42"/>
        <v>4295.8</v>
      </c>
      <c r="I328">
        <f t="shared" si="43"/>
        <v>2855.8</v>
      </c>
      <c r="J328" s="44"/>
      <c r="K328" s="32"/>
      <c r="L328" s="32"/>
      <c r="M328" s="283"/>
      <c r="N328" s="32"/>
      <c r="O328" s="44">
        <v>276</v>
      </c>
      <c r="P328" s="32">
        <v>0.53984911510267308</v>
      </c>
      <c r="Q328">
        <f t="shared" si="44"/>
        <v>201</v>
      </c>
      <c r="R328" t="str">
        <f>LOOKUP(P328,'Info Sheet'!$L$2:$L$3,'Info Sheet'!$J$2:$J$3)</f>
        <v>Non-Rainy</v>
      </c>
      <c r="S328">
        <f>IF(R328='Info Sheet'!$J$3,'Info Sheet'!$M$3,'Info Sheet'!$M$2)</f>
        <v>1</v>
      </c>
      <c r="T328">
        <f>ROUNDDOWN(IF((Q328*S328)&gt;'Info Sheet'!$B$21,'Info Sheet'!$B$21,(Q328*S328)),0)</f>
        <v>188</v>
      </c>
      <c r="U328">
        <f t="shared" si="45"/>
        <v>4295.8</v>
      </c>
      <c r="V328">
        <f t="shared" si="46"/>
        <v>2855.8</v>
      </c>
      <c r="AB328" s="44">
        <v>276</v>
      </c>
      <c r="AC328" s="61">
        <v>0.85044911999999995</v>
      </c>
      <c r="AD328">
        <f t="shared" si="47"/>
        <v>222</v>
      </c>
      <c r="AE328" t="str">
        <f>LOOKUP(AC328,'Info Sheet'!$L$2:$L$3,'Info Sheet'!$J$2:$J$3)</f>
        <v>Non-Rainy</v>
      </c>
      <c r="AF328">
        <f>IF(AE328='Info Sheet'!$J$3,'Info Sheet'!$M$3,'Info Sheet'!$M$2)</f>
        <v>1</v>
      </c>
      <c r="AG328">
        <f>ROUNDDOWN(IF((AD328*AF328)&gt;'Info Sheet'!$B$21,'Info Sheet'!$B$21,(AD328*AF328)),0)</f>
        <v>188</v>
      </c>
      <c r="AH328">
        <f t="shared" si="48"/>
        <v>4295.8</v>
      </c>
      <c r="AI328">
        <f t="shared" si="49"/>
        <v>2855.8</v>
      </c>
    </row>
    <row r="329" spans="2:35">
      <c r="B329" s="44">
        <v>277</v>
      </c>
      <c r="C329" s="32">
        <v>0.94971306236376007</v>
      </c>
      <c r="D329" s="32">
        <f t="shared" si="50"/>
        <v>247</v>
      </c>
      <c r="E329" t="str">
        <f>LOOKUP(C329,'Info Sheet'!$L$2:$L$3,'Info Sheet'!$J$2:$J$3)</f>
        <v>Non-Rainy</v>
      </c>
      <c r="F329">
        <f>IF(E329='Info Sheet'!$J$3,'Info Sheet'!$M$3,'Info Sheet'!$M$2)</f>
        <v>1</v>
      </c>
      <c r="G329">
        <f>ROUNDDOWN(IF((D329*F329)&gt;'Info Sheet'!$B$21,'Info Sheet'!$B$21,(D329*F329)),0)</f>
        <v>188</v>
      </c>
      <c r="H329">
        <f t="shared" si="42"/>
        <v>4295.8</v>
      </c>
      <c r="I329">
        <f t="shared" si="43"/>
        <v>2855.8</v>
      </c>
      <c r="J329" s="44"/>
      <c r="K329" s="32"/>
      <c r="L329" s="32"/>
      <c r="M329" s="283"/>
      <c r="N329" s="32"/>
      <c r="O329" s="44">
        <v>277</v>
      </c>
      <c r="P329" s="32">
        <v>0.32343750160184059</v>
      </c>
      <c r="Q329">
        <f t="shared" si="44"/>
        <v>191</v>
      </c>
      <c r="R329" t="str">
        <f>LOOKUP(P329,'Info Sheet'!$L$2:$L$3,'Info Sheet'!$J$2:$J$3)</f>
        <v>Rainy, p</v>
      </c>
      <c r="S329">
        <f>IF(R329='Info Sheet'!$J$3,'Info Sheet'!$M$3,'Info Sheet'!$M$2)</f>
        <v>0.7</v>
      </c>
      <c r="T329">
        <f>ROUNDDOWN(IF((Q329*S329)&gt;'Info Sheet'!$B$21,'Info Sheet'!$B$21,(Q329*S329)),0)</f>
        <v>133</v>
      </c>
      <c r="U329">
        <f t="shared" si="45"/>
        <v>3039.05</v>
      </c>
      <c r="V329">
        <f t="shared" si="46"/>
        <v>1599.0500000000002</v>
      </c>
      <c r="AB329" s="44">
        <v>277</v>
      </c>
      <c r="AC329" s="61">
        <v>0.79495678000000003</v>
      </c>
      <c r="AD329">
        <f t="shared" si="47"/>
        <v>218</v>
      </c>
      <c r="AE329" t="str">
        <f>LOOKUP(AC329,'Info Sheet'!$L$2:$L$3,'Info Sheet'!$J$2:$J$3)</f>
        <v>Non-Rainy</v>
      </c>
      <c r="AF329">
        <f>IF(AE329='Info Sheet'!$J$3,'Info Sheet'!$M$3,'Info Sheet'!$M$2)</f>
        <v>1</v>
      </c>
      <c r="AG329">
        <f>ROUNDDOWN(IF((AD329*AF329)&gt;'Info Sheet'!$B$21,'Info Sheet'!$B$21,(AD329*AF329)),0)</f>
        <v>188</v>
      </c>
      <c r="AH329">
        <f t="shared" si="48"/>
        <v>4295.8</v>
      </c>
      <c r="AI329">
        <f t="shared" si="49"/>
        <v>2855.8</v>
      </c>
    </row>
    <row r="330" spans="2:35">
      <c r="B330" s="44">
        <v>278</v>
      </c>
      <c r="C330" s="32">
        <v>0.29788312106684245</v>
      </c>
      <c r="D330" s="32">
        <f t="shared" si="50"/>
        <v>204</v>
      </c>
      <c r="E330" t="str">
        <f>LOOKUP(C330,'Info Sheet'!$L$2:$L$3,'Info Sheet'!$J$2:$J$3)</f>
        <v>Rainy, p</v>
      </c>
      <c r="F330">
        <f>IF(E330='Info Sheet'!$J$3,'Info Sheet'!$M$3,'Info Sheet'!$M$2)</f>
        <v>0.7</v>
      </c>
      <c r="G330">
        <f>ROUNDDOWN(IF((D330*F330)&gt;'Info Sheet'!$B$21,'Info Sheet'!$B$21,(D330*F330)),0)</f>
        <v>142</v>
      </c>
      <c r="H330">
        <f t="shared" si="42"/>
        <v>3244.7000000000003</v>
      </c>
      <c r="I330">
        <f t="shared" si="43"/>
        <v>1804.7000000000003</v>
      </c>
      <c r="J330" s="44"/>
      <c r="K330" s="32"/>
      <c r="L330" s="32"/>
      <c r="M330" s="283"/>
      <c r="N330" s="32"/>
      <c r="O330" s="44">
        <v>278</v>
      </c>
      <c r="P330" s="32">
        <v>0.71430429859196598</v>
      </c>
      <c r="Q330">
        <f t="shared" si="44"/>
        <v>210</v>
      </c>
      <c r="R330" t="str">
        <f>LOOKUP(P330,'Info Sheet'!$L$2:$L$3,'Info Sheet'!$J$2:$J$3)</f>
        <v>Non-Rainy</v>
      </c>
      <c r="S330">
        <f>IF(R330='Info Sheet'!$J$3,'Info Sheet'!$M$3,'Info Sheet'!$M$2)</f>
        <v>1</v>
      </c>
      <c r="T330">
        <f>ROUNDDOWN(IF((Q330*S330)&gt;'Info Sheet'!$B$21,'Info Sheet'!$B$21,(Q330*S330)),0)</f>
        <v>188</v>
      </c>
      <c r="U330">
        <f t="shared" si="45"/>
        <v>4295.8</v>
      </c>
      <c r="V330">
        <f t="shared" si="46"/>
        <v>2855.8</v>
      </c>
      <c r="AB330" s="44">
        <v>278</v>
      </c>
      <c r="AC330" s="61">
        <v>0.10816273999999999</v>
      </c>
      <c r="AD330">
        <f t="shared" si="47"/>
        <v>179</v>
      </c>
      <c r="AE330" t="str">
        <f>LOOKUP(AC330,'Info Sheet'!$L$2:$L$3,'Info Sheet'!$J$2:$J$3)</f>
        <v>Rainy, p</v>
      </c>
      <c r="AF330">
        <f>IF(AE330='Info Sheet'!$J$3,'Info Sheet'!$M$3,'Info Sheet'!$M$2)</f>
        <v>0.7</v>
      </c>
      <c r="AG330">
        <f>ROUNDDOWN(IF((AD330*AF330)&gt;'Info Sheet'!$B$21,'Info Sheet'!$B$21,(AD330*AF330)),0)</f>
        <v>125</v>
      </c>
      <c r="AH330">
        <f t="shared" si="48"/>
        <v>2856.25</v>
      </c>
      <c r="AI330">
        <f t="shared" si="49"/>
        <v>1416.25</v>
      </c>
    </row>
    <row r="331" spans="2:35">
      <c r="B331" s="44">
        <v>279</v>
      </c>
      <c r="C331" s="32">
        <v>0.39658975509240801</v>
      </c>
      <c r="D331" s="32">
        <f t="shared" si="50"/>
        <v>210</v>
      </c>
      <c r="E331" t="str">
        <f>LOOKUP(C331,'Info Sheet'!$L$2:$L$3,'Info Sheet'!$J$2:$J$3)</f>
        <v>Rainy, p</v>
      </c>
      <c r="F331">
        <f>IF(E331='Info Sheet'!$J$3,'Info Sheet'!$M$3,'Info Sheet'!$M$2)</f>
        <v>0.7</v>
      </c>
      <c r="G331">
        <f>ROUNDDOWN(IF((D331*F331)&gt;'Info Sheet'!$B$21,'Info Sheet'!$B$21,(D331*F331)),0)</f>
        <v>147</v>
      </c>
      <c r="H331">
        <f t="shared" si="42"/>
        <v>3358.9500000000003</v>
      </c>
      <c r="I331">
        <f t="shared" si="43"/>
        <v>1918.9500000000003</v>
      </c>
      <c r="J331" s="44"/>
      <c r="K331" s="32"/>
      <c r="L331" s="32"/>
      <c r="M331" s="283"/>
      <c r="N331" s="32"/>
      <c r="O331" s="44">
        <v>279</v>
      </c>
      <c r="P331" s="32">
        <v>0.36282462318529318</v>
      </c>
      <c r="Q331">
        <f t="shared" si="44"/>
        <v>193</v>
      </c>
      <c r="R331" t="str">
        <f>LOOKUP(P331,'Info Sheet'!$L$2:$L$3,'Info Sheet'!$J$2:$J$3)</f>
        <v>Rainy, p</v>
      </c>
      <c r="S331">
        <f>IF(R331='Info Sheet'!$J$3,'Info Sheet'!$M$3,'Info Sheet'!$M$2)</f>
        <v>0.7</v>
      </c>
      <c r="T331">
        <f>ROUNDDOWN(IF((Q331*S331)&gt;'Info Sheet'!$B$21,'Info Sheet'!$B$21,(Q331*S331)),0)</f>
        <v>135</v>
      </c>
      <c r="U331">
        <f t="shared" si="45"/>
        <v>3084.75</v>
      </c>
      <c r="V331">
        <f t="shared" si="46"/>
        <v>1644.75</v>
      </c>
      <c r="AB331" s="44">
        <v>279</v>
      </c>
      <c r="AC331" s="61">
        <v>0.11191018</v>
      </c>
      <c r="AD331">
        <f t="shared" si="47"/>
        <v>180</v>
      </c>
      <c r="AE331" t="str">
        <f>LOOKUP(AC331,'Info Sheet'!$L$2:$L$3,'Info Sheet'!$J$2:$J$3)</f>
        <v>Rainy, p</v>
      </c>
      <c r="AF331">
        <f>IF(AE331='Info Sheet'!$J$3,'Info Sheet'!$M$3,'Info Sheet'!$M$2)</f>
        <v>0.7</v>
      </c>
      <c r="AG331">
        <f>ROUNDDOWN(IF((AD331*AF331)&gt;'Info Sheet'!$B$21,'Info Sheet'!$B$21,(AD331*AF331)),0)</f>
        <v>126</v>
      </c>
      <c r="AH331">
        <f t="shared" si="48"/>
        <v>2879.1000000000004</v>
      </c>
      <c r="AI331">
        <f t="shared" si="49"/>
        <v>1439.1000000000004</v>
      </c>
    </row>
    <row r="332" spans="2:35">
      <c r="B332" s="44">
        <v>280</v>
      </c>
      <c r="C332" s="32">
        <v>0.22105365365460439</v>
      </c>
      <c r="D332" s="32">
        <f t="shared" si="50"/>
        <v>200</v>
      </c>
      <c r="E332" t="str">
        <f>LOOKUP(C332,'Info Sheet'!$L$2:$L$3,'Info Sheet'!$J$2:$J$3)</f>
        <v>Rainy, p</v>
      </c>
      <c r="F332">
        <f>IF(E332='Info Sheet'!$J$3,'Info Sheet'!$M$3,'Info Sheet'!$M$2)</f>
        <v>0.7</v>
      </c>
      <c r="G332">
        <f>ROUNDDOWN(IF((D332*F332)&gt;'Info Sheet'!$B$21,'Info Sheet'!$B$21,(D332*F332)),0)</f>
        <v>140</v>
      </c>
      <c r="H332">
        <f t="shared" si="42"/>
        <v>3199</v>
      </c>
      <c r="I332">
        <f t="shared" si="43"/>
        <v>1759</v>
      </c>
      <c r="J332" s="44"/>
      <c r="K332" s="32"/>
      <c r="L332" s="32"/>
      <c r="M332" s="283"/>
      <c r="N332" s="32"/>
      <c r="O332" s="44">
        <v>280</v>
      </c>
      <c r="P332" s="32">
        <v>0.86512431805534939</v>
      </c>
      <c r="Q332">
        <f t="shared" si="44"/>
        <v>220</v>
      </c>
      <c r="R332" t="str">
        <f>LOOKUP(P332,'Info Sheet'!$L$2:$L$3,'Info Sheet'!$J$2:$J$3)</f>
        <v>Non-Rainy</v>
      </c>
      <c r="S332">
        <f>IF(R332='Info Sheet'!$J$3,'Info Sheet'!$M$3,'Info Sheet'!$M$2)</f>
        <v>1</v>
      </c>
      <c r="T332">
        <f>ROUNDDOWN(IF((Q332*S332)&gt;'Info Sheet'!$B$21,'Info Sheet'!$B$21,(Q332*S332)),0)</f>
        <v>188</v>
      </c>
      <c r="U332">
        <f t="shared" si="45"/>
        <v>4295.8</v>
      </c>
      <c r="V332">
        <f t="shared" si="46"/>
        <v>2855.8</v>
      </c>
      <c r="AB332" s="44">
        <v>280</v>
      </c>
      <c r="AC332" s="61">
        <v>5.7776000000000001E-2</v>
      </c>
      <c r="AD332">
        <f t="shared" si="47"/>
        <v>173</v>
      </c>
      <c r="AE332" t="str">
        <f>LOOKUP(AC332,'Info Sheet'!$L$2:$L$3,'Info Sheet'!$J$2:$J$3)</f>
        <v>Rainy, p</v>
      </c>
      <c r="AF332">
        <f>IF(AE332='Info Sheet'!$J$3,'Info Sheet'!$M$3,'Info Sheet'!$M$2)</f>
        <v>0.7</v>
      </c>
      <c r="AG332">
        <f>ROUNDDOWN(IF((AD332*AF332)&gt;'Info Sheet'!$B$21,'Info Sheet'!$B$21,(AD332*AF332)),0)</f>
        <v>121</v>
      </c>
      <c r="AH332">
        <f t="shared" si="48"/>
        <v>2764.8500000000004</v>
      </c>
      <c r="AI332">
        <f t="shared" si="49"/>
        <v>1324.8500000000004</v>
      </c>
    </row>
    <row r="333" spans="2:35">
      <c r="B333" s="44">
        <v>281</v>
      </c>
      <c r="C333" s="32">
        <v>0.68258265831320408</v>
      </c>
      <c r="D333" s="32">
        <f t="shared" si="50"/>
        <v>224</v>
      </c>
      <c r="E333" t="str">
        <f>LOOKUP(C333,'Info Sheet'!$L$2:$L$3,'Info Sheet'!$J$2:$J$3)</f>
        <v>Non-Rainy</v>
      </c>
      <c r="F333">
        <f>IF(E333='Info Sheet'!$J$3,'Info Sheet'!$M$3,'Info Sheet'!$M$2)</f>
        <v>1</v>
      </c>
      <c r="G333">
        <f>ROUNDDOWN(IF((D333*F333)&gt;'Info Sheet'!$B$21,'Info Sheet'!$B$21,(D333*F333)),0)</f>
        <v>188</v>
      </c>
      <c r="H333">
        <f t="shared" si="42"/>
        <v>4295.8</v>
      </c>
      <c r="I333">
        <f t="shared" si="43"/>
        <v>2855.8</v>
      </c>
      <c r="J333" s="44"/>
      <c r="K333" s="32"/>
      <c r="L333" s="32"/>
      <c r="M333" s="283"/>
      <c r="N333" s="32"/>
      <c r="O333" s="44">
        <v>281</v>
      </c>
      <c r="P333" s="32">
        <v>0.86000412315315777</v>
      </c>
      <c r="Q333">
        <f t="shared" si="44"/>
        <v>220</v>
      </c>
      <c r="R333" t="str">
        <f>LOOKUP(P333,'Info Sheet'!$L$2:$L$3,'Info Sheet'!$J$2:$J$3)</f>
        <v>Non-Rainy</v>
      </c>
      <c r="S333">
        <f>IF(R333='Info Sheet'!$J$3,'Info Sheet'!$M$3,'Info Sheet'!$M$2)</f>
        <v>1</v>
      </c>
      <c r="T333">
        <f>ROUNDDOWN(IF((Q333*S333)&gt;'Info Sheet'!$B$21,'Info Sheet'!$B$21,(Q333*S333)),0)</f>
        <v>188</v>
      </c>
      <c r="U333">
        <f t="shared" si="45"/>
        <v>4295.8</v>
      </c>
      <c r="V333">
        <f t="shared" si="46"/>
        <v>2855.8</v>
      </c>
      <c r="AB333" s="44">
        <v>281</v>
      </c>
      <c r="AC333" s="61">
        <v>0.48989124000000001</v>
      </c>
      <c r="AD333">
        <f t="shared" si="47"/>
        <v>202</v>
      </c>
      <c r="AE333" t="str">
        <f>LOOKUP(AC333,'Info Sheet'!$L$2:$L$3,'Info Sheet'!$J$2:$J$3)</f>
        <v>Non-Rainy</v>
      </c>
      <c r="AF333">
        <f>IF(AE333='Info Sheet'!$J$3,'Info Sheet'!$M$3,'Info Sheet'!$M$2)</f>
        <v>1</v>
      </c>
      <c r="AG333">
        <f>ROUNDDOWN(IF((AD333*AF333)&gt;'Info Sheet'!$B$21,'Info Sheet'!$B$21,(AD333*AF333)),0)</f>
        <v>188</v>
      </c>
      <c r="AH333">
        <f t="shared" si="48"/>
        <v>4295.8</v>
      </c>
      <c r="AI333">
        <f t="shared" si="49"/>
        <v>2855.8</v>
      </c>
    </row>
    <row r="334" spans="2:35">
      <c r="B334" s="44">
        <v>282</v>
      </c>
      <c r="C334" s="32">
        <v>0.3014046025803313</v>
      </c>
      <c r="D334" s="32">
        <f t="shared" si="50"/>
        <v>205</v>
      </c>
      <c r="E334" t="str">
        <f>LOOKUP(C334,'Info Sheet'!$L$2:$L$3,'Info Sheet'!$J$2:$J$3)</f>
        <v>Rainy, p</v>
      </c>
      <c r="F334">
        <f>IF(E334='Info Sheet'!$J$3,'Info Sheet'!$M$3,'Info Sheet'!$M$2)</f>
        <v>0.7</v>
      </c>
      <c r="G334">
        <f>ROUNDDOWN(IF((D334*F334)&gt;'Info Sheet'!$B$21,'Info Sheet'!$B$21,(D334*F334)),0)</f>
        <v>143</v>
      </c>
      <c r="H334">
        <f t="shared" si="42"/>
        <v>3267.55</v>
      </c>
      <c r="I334">
        <f t="shared" si="43"/>
        <v>1827.5500000000002</v>
      </c>
      <c r="J334" s="44"/>
      <c r="K334" s="32"/>
      <c r="L334" s="32"/>
      <c r="M334" s="283"/>
      <c r="N334" s="32"/>
      <c r="O334" s="44">
        <v>282</v>
      </c>
      <c r="P334" s="32">
        <v>0.64409927678743006</v>
      </c>
      <c r="Q334">
        <f t="shared" si="44"/>
        <v>206</v>
      </c>
      <c r="R334" t="str">
        <f>LOOKUP(P334,'Info Sheet'!$L$2:$L$3,'Info Sheet'!$J$2:$J$3)</f>
        <v>Non-Rainy</v>
      </c>
      <c r="S334">
        <f>IF(R334='Info Sheet'!$J$3,'Info Sheet'!$M$3,'Info Sheet'!$M$2)</f>
        <v>1</v>
      </c>
      <c r="T334">
        <f>ROUNDDOWN(IF((Q334*S334)&gt;'Info Sheet'!$B$21,'Info Sheet'!$B$21,(Q334*S334)),0)</f>
        <v>188</v>
      </c>
      <c r="U334">
        <f t="shared" si="45"/>
        <v>4295.8</v>
      </c>
      <c r="V334">
        <f t="shared" si="46"/>
        <v>2855.8</v>
      </c>
      <c r="AB334" s="44">
        <v>282</v>
      </c>
      <c r="AC334" s="61">
        <v>0.20815099000000001</v>
      </c>
      <c r="AD334">
        <f t="shared" si="47"/>
        <v>187</v>
      </c>
      <c r="AE334" t="str">
        <f>LOOKUP(AC334,'Info Sheet'!$L$2:$L$3,'Info Sheet'!$J$2:$J$3)</f>
        <v>Rainy, p</v>
      </c>
      <c r="AF334">
        <f>IF(AE334='Info Sheet'!$J$3,'Info Sheet'!$M$3,'Info Sheet'!$M$2)</f>
        <v>0.7</v>
      </c>
      <c r="AG334">
        <f>ROUNDDOWN(IF((AD334*AF334)&gt;'Info Sheet'!$B$21,'Info Sheet'!$B$21,(AD334*AF334)),0)</f>
        <v>130</v>
      </c>
      <c r="AH334">
        <f t="shared" si="48"/>
        <v>2970.5</v>
      </c>
      <c r="AI334">
        <f t="shared" si="49"/>
        <v>1530.5</v>
      </c>
    </row>
    <row r="335" spans="2:35">
      <c r="B335" s="44">
        <v>283</v>
      </c>
      <c r="C335" s="32">
        <v>0.1782294991206983</v>
      </c>
      <c r="D335" s="32">
        <f t="shared" si="50"/>
        <v>197</v>
      </c>
      <c r="E335" t="str">
        <f>LOOKUP(C335,'Info Sheet'!$L$2:$L$3,'Info Sheet'!$J$2:$J$3)</f>
        <v>Rainy, p</v>
      </c>
      <c r="F335">
        <f>IF(E335='Info Sheet'!$J$3,'Info Sheet'!$M$3,'Info Sheet'!$M$2)</f>
        <v>0.7</v>
      </c>
      <c r="G335">
        <f>ROUNDDOWN(IF((D335*F335)&gt;'Info Sheet'!$B$21,'Info Sheet'!$B$21,(D335*F335)),0)</f>
        <v>137</v>
      </c>
      <c r="H335">
        <f t="shared" si="42"/>
        <v>3130.4500000000003</v>
      </c>
      <c r="I335">
        <f t="shared" si="43"/>
        <v>1690.4500000000003</v>
      </c>
      <c r="J335" s="44"/>
      <c r="K335" s="32"/>
      <c r="L335" s="32"/>
      <c r="M335" s="283"/>
      <c r="N335" s="32"/>
      <c r="O335" s="44">
        <v>283</v>
      </c>
      <c r="P335" s="32">
        <v>5.1801880342384643E-2</v>
      </c>
      <c r="Q335">
        <f t="shared" si="44"/>
        <v>169</v>
      </c>
      <c r="R335" t="str">
        <f>LOOKUP(P335,'Info Sheet'!$L$2:$L$3,'Info Sheet'!$J$2:$J$3)</f>
        <v>Rainy, p</v>
      </c>
      <c r="S335">
        <f>IF(R335='Info Sheet'!$J$3,'Info Sheet'!$M$3,'Info Sheet'!$M$2)</f>
        <v>0.7</v>
      </c>
      <c r="T335">
        <f>ROUNDDOWN(IF((Q335*S335)&gt;'Info Sheet'!$B$21,'Info Sheet'!$B$21,(Q335*S335)),0)</f>
        <v>118</v>
      </c>
      <c r="U335">
        <f t="shared" si="45"/>
        <v>2696.3</v>
      </c>
      <c r="V335">
        <f t="shared" si="46"/>
        <v>1256.3000000000002</v>
      </c>
      <c r="AB335" s="44">
        <v>283</v>
      </c>
      <c r="AC335" s="61">
        <v>0.31277192999999998</v>
      </c>
      <c r="AD335">
        <f t="shared" si="47"/>
        <v>193</v>
      </c>
      <c r="AE335" t="str">
        <f>LOOKUP(AC335,'Info Sheet'!$L$2:$L$3,'Info Sheet'!$J$2:$J$3)</f>
        <v>Rainy, p</v>
      </c>
      <c r="AF335">
        <f>IF(AE335='Info Sheet'!$J$3,'Info Sheet'!$M$3,'Info Sheet'!$M$2)</f>
        <v>0.7</v>
      </c>
      <c r="AG335">
        <f>ROUNDDOWN(IF((AD335*AF335)&gt;'Info Sheet'!$B$21,'Info Sheet'!$B$21,(AD335*AF335)),0)</f>
        <v>135</v>
      </c>
      <c r="AH335">
        <f t="shared" si="48"/>
        <v>3084.75</v>
      </c>
      <c r="AI335">
        <f t="shared" si="49"/>
        <v>1644.75</v>
      </c>
    </row>
    <row r="336" spans="2:35">
      <c r="B336" s="44">
        <v>284</v>
      </c>
      <c r="C336" s="32">
        <v>0.514107493360904</v>
      </c>
      <c r="D336" s="32">
        <f t="shared" si="50"/>
        <v>215</v>
      </c>
      <c r="E336" t="str">
        <f>LOOKUP(C336,'Info Sheet'!$L$2:$L$3,'Info Sheet'!$J$2:$J$3)</f>
        <v>Non-Rainy</v>
      </c>
      <c r="F336">
        <f>IF(E336='Info Sheet'!$J$3,'Info Sheet'!$M$3,'Info Sheet'!$M$2)</f>
        <v>1</v>
      </c>
      <c r="G336">
        <f>ROUNDDOWN(IF((D336*F336)&gt;'Info Sheet'!$B$21,'Info Sheet'!$B$21,(D336*F336)),0)</f>
        <v>188</v>
      </c>
      <c r="H336">
        <f t="shared" si="42"/>
        <v>4295.8</v>
      </c>
      <c r="I336">
        <f t="shared" si="43"/>
        <v>2855.8</v>
      </c>
      <c r="J336" s="44"/>
      <c r="K336" s="32"/>
      <c r="L336" s="32"/>
      <c r="M336" s="283"/>
      <c r="N336" s="32"/>
      <c r="O336" s="44">
        <v>284</v>
      </c>
      <c r="P336" s="32">
        <v>0.75964097925533658</v>
      </c>
      <c r="Q336">
        <f t="shared" si="44"/>
        <v>213</v>
      </c>
      <c r="R336" t="str">
        <f>LOOKUP(P336,'Info Sheet'!$L$2:$L$3,'Info Sheet'!$J$2:$J$3)</f>
        <v>Non-Rainy</v>
      </c>
      <c r="S336">
        <f>IF(R336='Info Sheet'!$J$3,'Info Sheet'!$M$3,'Info Sheet'!$M$2)</f>
        <v>1</v>
      </c>
      <c r="T336">
        <f>ROUNDDOWN(IF((Q336*S336)&gt;'Info Sheet'!$B$21,'Info Sheet'!$B$21,(Q336*S336)),0)</f>
        <v>188</v>
      </c>
      <c r="U336">
        <f t="shared" si="45"/>
        <v>4295.8</v>
      </c>
      <c r="V336">
        <f t="shared" si="46"/>
        <v>2855.8</v>
      </c>
      <c r="AB336" s="44">
        <v>284</v>
      </c>
      <c r="AC336" s="61">
        <v>0.51534093999999997</v>
      </c>
      <c r="AD336">
        <f t="shared" si="47"/>
        <v>203</v>
      </c>
      <c r="AE336" t="str">
        <f>LOOKUP(AC336,'Info Sheet'!$L$2:$L$3,'Info Sheet'!$J$2:$J$3)</f>
        <v>Non-Rainy</v>
      </c>
      <c r="AF336">
        <f>IF(AE336='Info Sheet'!$J$3,'Info Sheet'!$M$3,'Info Sheet'!$M$2)</f>
        <v>1</v>
      </c>
      <c r="AG336">
        <f>ROUNDDOWN(IF((AD336*AF336)&gt;'Info Sheet'!$B$21,'Info Sheet'!$B$21,(AD336*AF336)),0)</f>
        <v>188</v>
      </c>
      <c r="AH336">
        <f t="shared" si="48"/>
        <v>4295.8</v>
      </c>
      <c r="AI336">
        <f t="shared" si="49"/>
        <v>2855.8</v>
      </c>
    </row>
    <row r="337" spans="2:35">
      <c r="B337" s="44">
        <v>285</v>
      </c>
      <c r="C337" s="32">
        <v>0.93706826920074304</v>
      </c>
      <c r="D337" s="32">
        <f t="shared" si="50"/>
        <v>245</v>
      </c>
      <c r="E337" t="str">
        <f>LOOKUP(C337,'Info Sheet'!$L$2:$L$3,'Info Sheet'!$J$2:$J$3)</f>
        <v>Non-Rainy</v>
      </c>
      <c r="F337">
        <f>IF(E337='Info Sheet'!$J$3,'Info Sheet'!$M$3,'Info Sheet'!$M$2)</f>
        <v>1</v>
      </c>
      <c r="G337">
        <f>ROUNDDOWN(IF((D337*F337)&gt;'Info Sheet'!$B$21,'Info Sheet'!$B$21,(D337*F337)),0)</f>
        <v>188</v>
      </c>
      <c r="H337">
        <f t="shared" si="42"/>
        <v>4295.8</v>
      </c>
      <c r="I337">
        <f t="shared" si="43"/>
        <v>2855.8</v>
      </c>
      <c r="J337" s="44"/>
      <c r="K337" s="32"/>
      <c r="L337" s="32"/>
      <c r="M337" s="283"/>
      <c r="N337" s="32"/>
      <c r="O337" s="44">
        <v>285</v>
      </c>
      <c r="P337" s="32">
        <v>0.68594212777106556</v>
      </c>
      <c r="Q337">
        <f t="shared" si="44"/>
        <v>209</v>
      </c>
      <c r="R337" t="str">
        <f>LOOKUP(P337,'Info Sheet'!$L$2:$L$3,'Info Sheet'!$J$2:$J$3)</f>
        <v>Non-Rainy</v>
      </c>
      <c r="S337">
        <f>IF(R337='Info Sheet'!$J$3,'Info Sheet'!$M$3,'Info Sheet'!$M$2)</f>
        <v>1</v>
      </c>
      <c r="T337">
        <f>ROUNDDOWN(IF((Q337*S337)&gt;'Info Sheet'!$B$21,'Info Sheet'!$B$21,(Q337*S337)),0)</f>
        <v>188</v>
      </c>
      <c r="U337">
        <f t="shared" si="45"/>
        <v>4295.8</v>
      </c>
      <c r="V337">
        <f t="shared" si="46"/>
        <v>2855.8</v>
      </c>
      <c r="AB337" s="44">
        <v>285</v>
      </c>
      <c r="AC337" s="61">
        <v>0.84579691999999995</v>
      </c>
      <c r="AD337">
        <f t="shared" si="47"/>
        <v>222</v>
      </c>
      <c r="AE337" t="str">
        <f>LOOKUP(AC337,'Info Sheet'!$L$2:$L$3,'Info Sheet'!$J$2:$J$3)</f>
        <v>Non-Rainy</v>
      </c>
      <c r="AF337">
        <f>IF(AE337='Info Sheet'!$J$3,'Info Sheet'!$M$3,'Info Sheet'!$M$2)</f>
        <v>1</v>
      </c>
      <c r="AG337">
        <f>ROUNDDOWN(IF((AD337*AF337)&gt;'Info Sheet'!$B$21,'Info Sheet'!$B$21,(AD337*AF337)),0)</f>
        <v>188</v>
      </c>
      <c r="AH337">
        <f t="shared" si="48"/>
        <v>4295.8</v>
      </c>
      <c r="AI337">
        <f t="shared" si="49"/>
        <v>2855.8</v>
      </c>
    </row>
    <row r="338" spans="2:35">
      <c r="B338" s="44">
        <v>286</v>
      </c>
      <c r="C338" s="32">
        <v>0.35573563707309264</v>
      </c>
      <c r="D338" s="32">
        <f t="shared" si="50"/>
        <v>207</v>
      </c>
      <c r="E338" t="str">
        <f>LOOKUP(C338,'Info Sheet'!$L$2:$L$3,'Info Sheet'!$J$2:$J$3)</f>
        <v>Rainy, p</v>
      </c>
      <c r="F338">
        <f>IF(E338='Info Sheet'!$J$3,'Info Sheet'!$M$3,'Info Sheet'!$M$2)</f>
        <v>0.7</v>
      </c>
      <c r="G338">
        <f>ROUNDDOWN(IF((D338*F338)&gt;'Info Sheet'!$B$21,'Info Sheet'!$B$21,(D338*F338)),0)</f>
        <v>144</v>
      </c>
      <c r="H338">
        <f t="shared" si="42"/>
        <v>3290.4</v>
      </c>
      <c r="I338">
        <f t="shared" si="43"/>
        <v>1850.4</v>
      </c>
      <c r="J338" s="44"/>
      <c r="K338" s="32"/>
      <c r="L338" s="32"/>
      <c r="M338" s="283"/>
      <c r="N338" s="32"/>
      <c r="O338" s="44">
        <v>286</v>
      </c>
      <c r="P338" s="32">
        <v>0.59216148904836163</v>
      </c>
      <c r="Q338">
        <f t="shared" si="44"/>
        <v>204</v>
      </c>
      <c r="R338" t="str">
        <f>LOOKUP(P338,'Info Sheet'!$L$2:$L$3,'Info Sheet'!$J$2:$J$3)</f>
        <v>Non-Rainy</v>
      </c>
      <c r="S338">
        <f>IF(R338='Info Sheet'!$J$3,'Info Sheet'!$M$3,'Info Sheet'!$M$2)</f>
        <v>1</v>
      </c>
      <c r="T338">
        <f>ROUNDDOWN(IF((Q338*S338)&gt;'Info Sheet'!$B$21,'Info Sheet'!$B$21,(Q338*S338)),0)</f>
        <v>188</v>
      </c>
      <c r="U338">
        <f t="shared" si="45"/>
        <v>4295.8</v>
      </c>
      <c r="V338">
        <f t="shared" si="46"/>
        <v>2855.8</v>
      </c>
      <c r="AB338" s="44">
        <v>286</v>
      </c>
      <c r="AC338" s="61">
        <v>0.8629578</v>
      </c>
      <c r="AD338">
        <f t="shared" si="47"/>
        <v>223</v>
      </c>
      <c r="AE338" t="str">
        <f>LOOKUP(AC338,'Info Sheet'!$L$2:$L$3,'Info Sheet'!$J$2:$J$3)</f>
        <v>Non-Rainy</v>
      </c>
      <c r="AF338">
        <f>IF(AE338='Info Sheet'!$J$3,'Info Sheet'!$M$3,'Info Sheet'!$M$2)</f>
        <v>1</v>
      </c>
      <c r="AG338">
        <f>ROUNDDOWN(IF((AD338*AF338)&gt;'Info Sheet'!$B$21,'Info Sheet'!$B$21,(AD338*AF338)),0)</f>
        <v>188</v>
      </c>
      <c r="AH338">
        <f t="shared" si="48"/>
        <v>4295.8</v>
      </c>
      <c r="AI338">
        <f t="shared" si="49"/>
        <v>2855.8</v>
      </c>
    </row>
    <row r="339" spans="2:35">
      <c r="B339" s="44">
        <v>287</v>
      </c>
      <c r="C339" s="32">
        <v>0.26964488572338952</v>
      </c>
      <c r="D339" s="32">
        <f t="shared" si="50"/>
        <v>203</v>
      </c>
      <c r="E339" t="str">
        <f>LOOKUP(C339,'Info Sheet'!$L$2:$L$3,'Info Sheet'!$J$2:$J$3)</f>
        <v>Rainy, p</v>
      </c>
      <c r="F339">
        <f>IF(E339='Info Sheet'!$J$3,'Info Sheet'!$M$3,'Info Sheet'!$M$2)</f>
        <v>0.7</v>
      </c>
      <c r="G339">
        <f>ROUNDDOWN(IF((D339*F339)&gt;'Info Sheet'!$B$21,'Info Sheet'!$B$21,(D339*F339)),0)</f>
        <v>142</v>
      </c>
      <c r="H339">
        <f t="shared" si="42"/>
        <v>3244.7000000000003</v>
      </c>
      <c r="I339">
        <f t="shared" si="43"/>
        <v>1804.7000000000003</v>
      </c>
      <c r="J339" s="44"/>
      <c r="K339" s="32"/>
      <c r="L339" s="32"/>
      <c r="M339" s="283"/>
      <c r="N339" s="32"/>
      <c r="O339" s="44">
        <v>287</v>
      </c>
      <c r="P339" s="32">
        <v>0.36470661049193409</v>
      </c>
      <c r="Q339">
        <f t="shared" si="44"/>
        <v>193</v>
      </c>
      <c r="R339" t="str">
        <f>LOOKUP(P339,'Info Sheet'!$L$2:$L$3,'Info Sheet'!$J$2:$J$3)</f>
        <v>Rainy, p</v>
      </c>
      <c r="S339">
        <f>IF(R339='Info Sheet'!$J$3,'Info Sheet'!$M$3,'Info Sheet'!$M$2)</f>
        <v>0.7</v>
      </c>
      <c r="T339">
        <f>ROUNDDOWN(IF((Q339*S339)&gt;'Info Sheet'!$B$21,'Info Sheet'!$B$21,(Q339*S339)),0)</f>
        <v>135</v>
      </c>
      <c r="U339">
        <f t="shared" si="45"/>
        <v>3084.75</v>
      </c>
      <c r="V339">
        <f t="shared" si="46"/>
        <v>1644.75</v>
      </c>
      <c r="AB339" s="44">
        <v>287</v>
      </c>
      <c r="AC339" s="61">
        <v>7.3149930000000002E-2</v>
      </c>
      <c r="AD339">
        <f t="shared" si="47"/>
        <v>175</v>
      </c>
      <c r="AE339" t="str">
        <f>LOOKUP(AC339,'Info Sheet'!$L$2:$L$3,'Info Sheet'!$J$2:$J$3)</f>
        <v>Rainy, p</v>
      </c>
      <c r="AF339">
        <f>IF(AE339='Info Sheet'!$J$3,'Info Sheet'!$M$3,'Info Sheet'!$M$2)</f>
        <v>0.7</v>
      </c>
      <c r="AG339">
        <f>ROUNDDOWN(IF((AD339*AF339)&gt;'Info Sheet'!$B$21,'Info Sheet'!$B$21,(AD339*AF339)),0)</f>
        <v>122</v>
      </c>
      <c r="AH339">
        <f t="shared" si="48"/>
        <v>2787.7000000000003</v>
      </c>
      <c r="AI339">
        <f t="shared" si="49"/>
        <v>1347.7000000000003</v>
      </c>
    </row>
    <row r="340" spans="2:35">
      <c r="B340" s="44">
        <v>288</v>
      </c>
      <c r="C340" s="32">
        <v>0.19225164853152898</v>
      </c>
      <c r="D340" s="32">
        <f t="shared" si="50"/>
        <v>198</v>
      </c>
      <c r="E340" t="str">
        <f>LOOKUP(C340,'Info Sheet'!$L$2:$L$3,'Info Sheet'!$J$2:$J$3)</f>
        <v>Rainy, p</v>
      </c>
      <c r="F340">
        <f>IF(E340='Info Sheet'!$J$3,'Info Sheet'!$M$3,'Info Sheet'!$M$2)</f>
        <v>0.7</v>
      </c>
      <c r="G340">
        <f>ROUNDDOWN(IF((D340*F340)&gt;'Info Sheet'!$B$21,'Info Sheet'!$B$21,(D340*F340)),0)</f>
        <v>138</v>
      </c>
      <c r="H340">
        <f t="shared" si="42"/>
        <v>3153.3</v>
      </c>
      <c r="I340">
        <f t="shared" si="43"/>
        <v>1713.3000000000002</v>
      </c>
      <c r="J340" s="44"/>
      <c r="K340" s="32"/>
      <c r="L340" s="32"/>
      <c r="M340" s="283"/>
      <c r="N340" s="32"/>
      <c r="O340" s="44">
        <v>288</v>
      </c>
      <c r="P340" s="32">
        <v>0.99712976856237578</v>
      </c>
      <c r="Q340">
        <f t="shared" si="44"/>
        <v>251</v>
      </c>
      <c r="R340" t="str">
        <f>LOOKUP(P340,'Info Sheet'!$L$2:$L$3,'Info Sheet'!$J$2:$J$3)</f>
        <v>Non-Rainy</v>
      </c>
      <c r="S340">
        <f>IF(R340='Info Sheet'!$J$3,'Info Sheet'!$M$3,'Info Sheet'!$M$2)</f>
        <v>1</v>
      </c>
      <c r="T340">
        <f>ROUNDDOWN(IF((Q340*S340)&gt;'Info Sheet'!$B$21,'Info Sheet'!$B$21,(Q340*S340)),0)</f>
        <v>188</v>
      </c>
      <c r="U340">
        <f t="shared" si="45"/>
        <v>4295.8</v>
      </c>
      <c r="V340">
        <f t="shared" si="46"/>
        <v>2855.8</v>
      </c>
      <c r="AB340" s="44">
        <v>288</v>
      </c>
      <c r="AC340" s="61">
        <v>0.32241197999999999</v>
      </c>
      <c r="AD340">
        <f t="shared" si="47"/>
        <v>194</v>
      </c>
      <c r="AE340" t="str">
        <f>LOOKUP(AC340,'Info Sheet'!$L$2:$L$3,'Info Sheet'!$J$2:$J$3)</f>
        <v>Rainy, p</v>
      </c>
      <c r="AF340">
        <f>IF(AE340='Info Sheet'!$J$3,'Info Sheet'!$M$3,'Info Sheet'!$M$2)</f>
        <v>0.7</v>
      </c>
      <c r="AG340">
        <f>ROUNDDOWN(IF((AD340*AF340)&gt;'Info Sheet'!$B$21,'Info Sheet'!$B$21,(AD340*AF340)),0)</f>
        <v>135</v>
      </c>
      <c r="AH340">
        <f t="shared" si="48"/>
        <v>3084.75</v>
      </c>
      <c r="AI340">
        <f t="shared" si="49"/>
        <v>1644.75</v>
      </c>
    </row>
    <row r="341" spans="2:35">
      <c r="B341" s="44">
        <v>289</v>
      </c>
      <c r="C341" s="32">
        <v>5.4205524702534924E-2</v>
      </c>
      <c r="D341" s="32">
        <f t="shared" si="50"/>
        <v>183</v>
      </c>
      <c r="E341" t="str">
        <f>LOOKUP(C341,'Info Sheet'!$L$2:$L$3,'Info Sheet'!$J$2:$J$3)</f>
        <v>Rainy, p</v>
      </c>
      <c r="F341">
        <f>IF(E341='Info Sheet'!$J$3,'Info Sheet'!$M$3,'Info Sheet'!$M$2)</f>
        <v>0.7</v>
      </c>
      <c r="G341">
        <f>ROUNDDOWN(IF((D341*F341)&gt;'Info Sheet'!$B$21,'Info Sheet'!$B$21,(D341*F341)),0)</f>
        <v>128</v>
      </c>
      <c r="H341">
        <f t="shared" si="42"/>
        <v>2924.8</v>
      </c>
      <c r="I341">
        <f t="shared" si="43"/>
        <v>1484.8000000000002</v>
      </c>
      <c r="J341" s="44"/>
      <c r="K341" s="32"/>
      <c r="L341" s="32"/>
      <c r="M341" s="283"/>
      <c r="N341" s="32"/>
      <c r="O341" s="44">
        <v>289</v>
      </c>
      <c r="P341" s="32">
        <v>0.18877065617477329</v>
      </c>
      <c r="Q341">
        <f t="shared" si="44"/>
        <v>183</v>
      </c>
      <c r="R341" t="str">
        <f>LOOKUP(P341,'Info Sheet'!$L$2:$L$3,'Info Sheet'!$J$2:$J$3)</f>
        <v>Rainy, p</v>
      </c>
      <c r="S341">
        <f>IF(R341='Info Sheet'!$J$3,'Info Sheet'!$M$3,'Info Sheet'!$M$2)</f>
        <v>0.7</v>
      </c>
      <c r="T341">
        <f>ROUNDDOWN(IF((Q341*S341)&gt;'Info Sheet'!$B$21,'Info Sheet'!$B$21,(Q341*S341)),0)</f>
        <v>128</v>
      </c>
      <c r="U341">
        <f t="shared" si="45"/>
        <v>2924.8</v>
      </c>
      <c r="V341">
        <f t="shared" si="46"/>
        <v>1484.8000000000002</v>
      </c>
      <c r="AB341" s="44">
        <v>289</v>
      </c>
      <c r="AC341" s="61">
        <v>0.81842501999999995</v>
      </c>
      <c r="AD341">
        <f t="shared" si="47"/>
        <v>220</v>
      </c>
      <c r="AE341" t="str">
        <f>LOOKUP(AC341,'Info Sheet'!$L$2:$L$3,'Info Sheet'!$J$2:$J$3)</f>
        <v>Non-Rainy</v>
      </c>
      <c r="AF341">
        <f>IF(AE341='Info Sheet'!$J$3,'Info Sheet'!$M$3,'Info Sheet'!$M$2)</f>
        <v>1</v>
      </c>
      <c r="AG341">
        <f>ROUNDDOWN(IF((AD341*AF341)&gt;'Info Sheet'!$B$21,'Info Sheet'!$B$21,(AD341*AF341)),0)</f>
        <v>188</v>
      </c>
      <c r="AH341">
        <f t="shared" si="48"/>
        <v>4295.8</v>
      </c>
      <c r="AI341">
        <f t="shared" si="49"/>
        <v>2855.8</v>
      </c>
    </row>
    <row r="342" spans="2:35">
      <c r="B342" s="44">
        <v>290</v>
      </c>
      <c r="C342" s="32">
        <v>0.87552447954646773</v>
      </c>
      <c r="D342" s="32">
        <f t="shared" si="50"/>
        <v>237</v>
      </c>
      <c r="E342" t="str">
        <f>LOOKUP(C342,'Info Sheet'!$L$2:$L$3,'Info Sheet'!$J$2:$J$3)</f>
        <v>Non-Rainy</v>
      </c>
      <c r="F342">
        <f>IF(E342='Info Sheet'!$J$3,'Info Sheet'!$M$3,'Info Sheet'!$M$2)</f>
        <v>1</v>
      </c>
      <c r="G342">
        <f>ROUNDDOWN(IF((D342*F342)&gt;'Info Sheet'!$B$21,'Info Sheet'!$B$21,(D342*F342)),0)</f>
        <v>188</v>
      </c>
      <c r="H342">
        <f t="shared" si="42"/>
        <v>4295.8</v>
      </c>
      <c r="I342">
        <f t="shared" si="43"/>
        <v>2855.8</v>
      </c>
      <c r="J342" s="44"/>
      <c r="K342" s="32"/>
      <c r="L342" s="32"/>
      <c r="M342" s="283"/>
      <c r="N342" s="32"/>
      <c r="O342" s="44">
        <v>290</v>
      </c>
      <c r="P342" s="32">
        <v>0.61208381836460657</v>
      </c>
      <c r="Q342">
        <f t="shared" si="44"/>
        <v>205</v>
      </c>
      <c r="R342" t="str">
        <f>LOOKUP(P342,'Info Sheet'!$L$2:$L$3,'Info Sheet'!$J$2:$J$3)</f>
        <v>Non-Rainy</v>
      </c>
      <c r="S342">
        <f>IF(R342='Info Sheet'!$J$3,'Info Sheet'!$M$3,'Info Sheet'!$M$2)</f>
        <v>1</v>
      </c>
      <c r="T342">
        <f>ROUNDDOWN(IF((Q342*S342)&gt;'Info Sheet'!$B$21,'Info Sheet'!$B$21,(Q342*S342)),0)</f>
        <v>188</v>
      </c>
      <c r="U342">
        <f t="shared" si="45"/>
        <v>4295.8</v>
      </c>
      <c r="V342">
        <f t="shared" si="46"/>
        <v>2855.8</v>
      </c>
      <c r="AB342" s="44">
        <v>290</v>
      </c>
      <c r="AC342" s="61">
        <v>0.59159130999999998</v>
      </c>
      <c r="AD342">
        <f t="shared" si="47"/>
        <v>207</v>
      </c>
      <c r="AE342" t="str">
        <f>LOOKUP(AC342,'Info Sheet'!$L$2:$L$3,'Info Sheet'!$J$2:$J$3)</f>
        <v>Non-Rainy</v>
      </c>
      <c r="AF342">
        <f>IF(AE342='Info Sheet'!$J$3,'Info Sheet'!$M$3,'Info Sheet'!$M$2)</f>
        <v>1</v>
      </c>
      <c r="AG342">
        <f>ROUNDDOWN(IF((AD342*AF342)&gt;'Info Sheet'!$B$21,'Info Sheet'!$B$21,(AD342*AF342)),0)</f>
        <v>188</v>
      </c>
      <c r="AH342">
        <f t="shared" si="48"/>
        <v>4295.8</v>
      </c>
      <c r="AI342">
        <f t="shared" si="49"/>
        <v>2855.8</v>
      </c>
    </row>
    <row r="343" spans="2:35">
      <c r="B343" s="44">
        <v>291</v>
      </c>
      <c r="C343" s="32">
        <v>0.98523560272953092</v>
      </c>
      <c r="D343" s="32">
        <f t="shared" si="50"/>
        <v>257</v>
      </c>
      <c r="E343" t="str">
        <f>LOOKUP(C343,'Info Sheet'!$L$2:$L$3,'Info Sheet'!$J$2:$J$3)</f>
        <v>Non-Rainy</v>
      </c>
      <c r="F343">
        <f>IF(E343='Info Sheet'!$J$3,'Info Sheet'!$M$3,'Info Sheet'!$M$2)</f>
        <v>1</v>
      </c>
      <c r="G343">
        <f>ROUNDDOWN(IF((D343*F343)&gt;'Info Sheet'!$B$21,'Info Sheet'!$B$21,(D343*F343)),0)</f>
        <v>188</v>
      </c>
      <c r="H343">
        <f t="shared" si="42"/>
        <v>4295.8</v>
      </c>
      <c r="I343">
        <f t="shared" si="43"/>
        <v>2855.8</v>
      </c>
      <c r="J343" s="44"/>
      <c r="K343" s="32"/>
      <c r="L343" s="32"/>
      <c r="M343" s="283"/>
      <c r="N343" s="32"/>
      <c r="O343" s="44">
        <v>291</v>
      </c>
      <c r="P343" s="32">
        <v>0.25291400091382354</v>
      </c>
      <c r="Q343">
        <f t="shared" si="44"/>
        <v>187</v>
      </c>
      <c r="R343" t="str">
        <f>LOOKUP(P343,'Info Sheet'!$L$2:$L$3,'Info Sheet'!$J$2:$J$3)</f>
        <v>Rainy, p</v>
      </c>
      <c r="S343">
        <f>IF(R343='Info Sheet'!$J$3,'Info Sheet'!$M$3,'Info Sheet'!$M$2)</f>
        <v>0.7</v>
      </c>
      <c r="T343">
        <f>ROUNDDOWN(IF((Q343*S343)&gt;'Info Sheet'!$B$21,'Info Sheet'!$B$21,(Q343*S343)),0)</f>
        <v>130</v>
      </c>
      <c r="U343">
        <f t="shared" si="45"/>
        <v>2970.5</v>
      </c>
      <c r="V343">
        <f t="shared" si="46"/>
        <v>1530.5</v>
      </c>
      <c r="AB343" s="44">
        <v>291</v>
      </c>
      <c r="AC343" s="61">
        <v>0.69764822000000004</v>
      </c>
      <c r="AD343">
        <f t="shared" si="47"/>
        <v>212</v>
      </c>
      <c r="AE343" t="str">
        <f>LOOKUP(AC343,'Info Sheet'!$L$2:$L$3,'Info Sheet'!$J$2:$J$3)</f>
        <v>Non-Rainy</v>
      </c>
      <c r="AF343">
        <f>IF(AE343='Info Sheet'!$J$3,'Info Sheet'!$M$3,'Info Sheet'!$M$2)</f>
        <v>1</v>
      </c>
      <c r="AG343">
        <f>ROUNDDOWN(IF((AD343*AF343)&gt;'Info Sheet'!$B$21,'Info Sheet'!$B$21,(AD343*AF343)),0)</f>
        <v>188</v>
      </c>
      <c r="AH343">
        <f t="shared" si="48"/>
        <v>4295.8</v>
      </c>
      <c r="AI343">
        <f t="shared" si="49"/>
        <v>2855.8</v>
      </c>
    </row>
    <row r="344" spans="2:35">
      <c r="B344" s="44">
        <v>292</v>
      </c>
      <c r="C344" s="32">
        <v>0.21035250933680716</v>
      </c>
      <c r="D344" s="32">
        <f t="shared" si="50"/>
        <v>199</v>
      </c>
      <c r="E344" t="str">
        <f>LOOKUP(C344,'Info Sheet'!$L$2:$L$3,'Info Sheet'!$J$2:$J$3)</f>
        <v>Rainy, p</v>
      </c>
      <c r="F344">
        <f>IF(E344='Info Sheet'!$J$3,'Info Sheet'!$M$3,'Info Sheet'!$M$2)</f>
        <v>0.7</v>
      </c>
      <c r="G344">
        <f>ROUNDDOWN(IF((D344*F344)&gt;'Info Sheet'!$B$21,'Info Sheet'!$B$21,(D344*F344)),0)</f>
        <v>139</v>
      </c>
      <c r="H344">
        <f t="shared" si="42"/>
        <v>3176.15</v>
      </c>
      <c r="I344">
        <f t="shared" si="43"/>
        <v>1736.15</v>
      </c>
      <c r="J344" s="44"/>
      <c r="K344" s="32"/>
      <c r="L344" s="32"/>
      <c r="M344" s="283"/>
      <c r="N344" s="32"/>
      <c r="O344" s="44">
        <v>292</v>
      </c>
      <c r="P344" s="32">
        <v>0.80314209357493016</v>
      </c>
      <c r="Q344">
        <f t="shared" si="44"/>
        <v>216</v>
      </c>
      <c r="R344" t="str">
        <f>LOOKUP(P344,'Info Sheet'!$L$2:$L$3,'Info Sheet'!$J$2:$J$3)</f>
        <v>Non-Rainy</v>
      </c>
      <c r="S344">
        <f>IF(R344='Info Sheet'!$J$3,'Info Sheet'!$M$3,'Info Sheet'!$M$2)</f>
        <v>1</v>
      </c>
      <c r="T344">
        <f>ROUNDDOWN(IF((Q344*S344)&gt;'Info Sheet'!$B$21,'Info Sheet'!$B$21,(Q344*S344)),0)</f>
        <v>188</v>
      </c>
      <c r="U344">
        <f t="shared" si="45"/>
        <v>4295.8</v>
      </c>
      <c r="V344">
        <f t="shared" si="46"/>
        <v>2855.8</v>
      </c>
      <c r="AB344" s="44">
        <v>292</v>
      </c>
      <c r="AC344" s="61">
        <v>4.776213E-2</v>
      </c>
      <c r="AD344">
        <f t="shared" si="47"/>
        <v>171</v>
      </c>
      <c r="AE344" t="str">
        <f>LOOKUP(AC344,'Info Sheet'!$L$2:$L$3,'Info Sheet'!$J$2:$J$3)</f>
        <v>Rainy, p</v>
      </c>
      <c r="AF344">
        <f>IF(AE344='Info Sheet'!$J$3,'Info Sheet'!$M$3,'Info Sheet'!$M$2)</f>
        <v>0.7</v>
      </c>
      <c r="AG344">
        <f>ROUNDDOWN(IF((AD344*AF344)&gt;'Info Sheet'!$B$21,'Info Sheet'!$B$21,(AD344*AF344)),0)</f>
        <v>119</v>
      </c>
      <c r="AH344">
        <f t="shared" si="48"/>
        <v>2719.15</v>
      </c>
      <c r="AI344">
        <f t="shared" si="49"/>
        <v>1279.1500000000001</v>
      </c>
    </row>
    <row r="345" spans="2:35">
      <c r="B345" s="44">
        <v>293</v>
      </c>
      <c r="C345" s="32">
        <v>0.61672146662466631</v>
      </c>
      <c r="D345" s="32">
        <f t="shared" si="50"/>
        <v>221</v>
      </c>
      <c r="E345" t="str">
        <f>LOOKUP(C345,'Info Sheet'!$L$2:$L$3,'Info Sheet'!$J$2:$J$3)</f>
        <v>Non-Rainy</v>
      </c>
      <c r="F345">
        <f>IF(E345='Info Sheet'!$J$3,'Info Sheet'!$M$3,'Info Sheet'!$M$2)</f>
        <v>1</v>
      </c>
      <c r="G345">
        <f>ROUNDDOWN(IF((D345*F345)&gt;'Info Sheet'!$B$21,'Info Sheet'!$B$21,(D345*F345)),0)</f>
        <v>188</v>
      </c>
      <c r="H345">
        <f t="shared" si="42"/>
        <v>4295.8</v>
      </c>
      <c r="I345">
        <f t="shared" si="43"/>
        <v>2855.8</v>
      </c>
      <c r="J345" s="44"/>
      <c r="K345" s="32"/>
      <c r="L345" s="32"/>
      <c r="M345" s="283"/>
      <c r="N345" s="32"/>
      <c r="O345" s="44">
        <v>293</v>
      </c>
      <c r="P345" s="32">
        <v>0.86353036337443656</v>
      </c>
      <c r="Q345">
        <f t="shared" si="44"/>
        <v>220</v>
      </c>
      <c r="R345" t="str">
        <f>LOOKUP(P345,'Info Sheet'!$L$2:$L$3,'Info Sheet'!$J$2:$J$3)</f>
        <v>Non-Rainy</v>
      </c>
      <c r="S345">
        <f>IF(R345='Info Sheet'!$J$3,'Info Sheet'!$M$3,'Info Sheet'!$M$2)</f>
        <v>1</v>
      </c>
      <c r="T345">
        <f>ROUNDDOWN(IF((Q345*S345)&gt;'Info Sheet'!$B$21,'Info Sheet'!$B$21,(Q345*S345)),0)</f>
        <v>188</v>
      </c>
      <c r="U345">
        <f t="shared" si="45"/>
        <v>4295.8</v>
      </c>
      <c r="V345">
        <f t="shared" si="46"/>
        <v>2855.8</v>
      </c>
      <c r="AB345" s="44">
        <v>293</v>
      </c>
      <c r="AC345" s="61">
        <v>0.87828010999999995</v>
      </c>
      <c r="AD345">
        <f t="shared" si="47"/>
        <v>225</v>
      </c>
      <c r="AE345" t="str">
        <f>LOOKUP(AC345,'Info Sheet'!$L$2:$L$3,'Info Sheet'!$J$2:$J$3)</f>
        <v>Non-Rainy</v>
      </c>
      <c r="AF345">
        <f>IF(AE345='Info Sheet'!$J$3,'Info Sheet'!$M$3,'Info Sheet'!$M$2)</f>
        <v>1</v>
      </c>
      <c r="AG345">
        <f>ROUNDDOWN(IF((AD345*AF345)&gt;'Info Sheet'!$B$21,'Info Sheet'!$B$21,(AD345*AF345)),0)</f>
        <v>188</v>
      </c>
      <c r="AH345">
        <f t="shared" si="48"/>
        <v>4295.8</v>
      </c>
      <c r="AI345">
        <f t="shared" si="49"/>
        <v>2855.8</v>
      </c>
    </row>
    <row r="346" spans="2:35">
      <c r="B346" s="44">
        <v>294</v>
      </c>
      <c r="C346" s="32">
        <v>0.46872527049560453</v>
      </c>
      <c r="D346" s="32">
        <f t="shared" si="50"/>
        <v>213</v>
      </c>
      <c r="E346" t="str">
        <f>LOOKUP(C346,'Info Sheet'!$L$2:$L$3,'Info Sheet'!$J$2:$J$3)</f>
        <v>Non-Rainy</v>
      </c>
      <c r="F346">
        <f>IF(E346='Info Sheet'!$J$3,'Info Sheet'!$M$3,'Info Sheet'!$M$2)</f>
        <v>1</v>
      </c>
      <c r="G346">
        <f>ROUNDDOWN(IF((D346*F346)&gt;'Info Sheet'!$B$21,'Info Sheet'!$B$21,(D346*F346)),0)</f>
        <v>188</v>
      </c>
      <c r="H346">
        <f t="shared" si="42"/>
        <v>4295.8</v>
      </c>
      <c r="I346">
        <f t="shared" si="43"/>
        <v>2855.8</v>
      </c>
      <c r="J346" s="44"/>
      <c r="K346" s="32"/>
      <c r="L346" s="32"/>
      <c r="M346" s="283"/>
      <c r="N346" s="32"/>
      <c r="O346" s="44">
        <v>294</v>
      </c>
      <c r="P346" s="32">
        <v>0.70526016534548386</v>
      </c>
      <c r="Q346">
        <f t="shared" si="44"/>
        <v>210</v>
      </c>
      <c r="R346" t="str">
        <f>LOOKUP(P346,'Info Sheet'!$L$2:$L$3,'Info Sheet'!$J$2:$J$3)</f>
        <v>Non-Rainy</v>
      </c>
      <c r="S346">
        <f>IF(R346='Info Sheet'!$J$3,'Info Sheet'!$M$3,'Info Sheet'!$M$2)</f>
        <v>1</v>
      </c>
      <c r="T346">
        <f>ROUNDDOWN(IF((Q346*S346)&gt;'Info Sheet'!$B$21,'Info Sheet'!$B$21,(Q346*S346)),0)</f>
        <v>188</v>
      </c>
      <c r="U346">
        <f t="shared" si="45"/>
        <v>4295.8</v>
      </c>
      <c r="V346">
        <f t="shared" si="46"/>
        <v>2855.8</v>
      </c>
      <c r="AB346" s="44">
        <v>294</v>
      </c>
      <c r="AC346" s="61">
        <v>0.29124148999999999</v>
      </c>
      <c r="AD346">
        <f t="shared" si="47"/>
        <v>192</v>
      </c>
      <c r="AE346" t="str">
        <f>LOOKUP(AC346,'Info Sheet'!$L$2:$L$3,'Info Sheet'!$J$2:$J$3)</f>
        <v>Rainy, p</v>
      </c>
      <c r="AF346">
        <f>IF(AE346='Info Sheet'!$J$3,'Info Sheet'!$M$3,'Info Sheet'!$M$2)</f>
        <v>0.7</v>
      </c>
      <c r="AG346">
        <f>ROUNDDOWN(IF((AD346*AF346)&gt;'Info Sheet'!$B$21,'Info Sheet'!$B$21,(AD346*AF346)),0)</f>
        <v>134</v>
      </c>
      <c r="AH346">
        <f t="shared" si="48"/>
        <v>3061.9</v>
      </c>
      <c r="AI346">
        <f t="shared" si="49"/>
        <v>1621.9</v>
      </c>
    </row>
    <row r="347" spans="2:35">
      <c r="B347" s="44">
        <v>295</v>
      </c>
      <c r="C347" s="32">
        <v>0.33844497702225518</v>
      </c>
      <c r="D347" s="32">
        <f t="shared" si="50"/>
        <v>207</v>
      </c>
      <c r="E347" t="str">
        <f>LOOKUP(C347,'Info Sheet'!$L$2:$L$3,'Info Sheet'!$J$2:$J$3)</f>
        <v>Rainy, p</v>
      </c>
      <c r="F347">
        <f>IF(E347='Info Sheet'!$J$3,'Info Sheet'!$M$3,'Info Sheet'!$M$2)</f>
        <v>0.7</v>
      </c>
      <c r="G347">
        <f>ROUNDDOWN(IF((D347*F347)&gt;'Info Sheet'!$B$21,'Info Sheet'!$B$21,(D347*F347)),0)</f>
        <v>144</v>
      </c>
      <c r="H347">
        <f t="shared" si="42"/>
        <v>3290.4</v>
      </c>
      <c r="I347">
        <f t="shared" si="43"/>
        <v>1850.4</v>
      </c>
      <c r="J347" s="44"/>
      <c r="K347" s="32"/>
      <c r="L347" s="32"/>
      <c r="M347" s="283"/>
      <c r="N347" s="32"/>
      <c r="O347" s="44">
        <v>295</v>
      </c>
      <c r="P347" s="32">
        <v>0.59591114292048963</v>
      </c>
      <c r="Q347">
        <f t="shared" si="44"/>
        <v>204</v>
      </c>
      <c r="R347" t="str">
        <f>LOOKUP(P347,'Info Sheet'!$L$2:$L$3,'Info Sheet'!$J$2:$J$3)</f>
        <v>Non-Rainy</v>
      </c>
      <c r="S347">
        <f>IF(R347='Info Sheet'!$J$3,'Info Sheet'!$M$3,'Info Sheet'!$M$2)</f>
        <v>1</v>
      </c>
      <c r="T347">
        <f>ROUNDDOWN(IF((Q347*S347)&gt;'Info Sheet'!$B$21,'Info Sheet'!$B$21,(Q347*S347)),0)</f>
        <v>188</v>
      </c>
      <c r="U347">
        <f t="shared" si="45"/>
        <v>4295.8</v>
      </c>
      <c r="V347">
        <f t="shared" si="46"/>
        <v>2855.8</v>
      </c>
      <c r="AB347" s="44">
        <v>295</v>
      </c>
      <c r="AC347" s="61">
        <v>0.51455048000000003</v>
      </c>
      <c r="AD347">
        <f t="shared" si="47"/>
        <v>203</v>
      </c>
      <c r="AE347" t="str">
        <f>LOOKUP(AC347,'Info Sheet'!$L$2:$L$3,'Info Sheet'!$J$2:$J$3)</f>
        <v>Non-Rainy</v>
      </c>
      <c r="AF347">
        <f>IF(AE347='Info Sheet'!$J$3,'Info Sheet'!$M$3,'Info Sheet'!$M$2)</f>
        <v>1</v>
      </c>
      <c r="AG347">
        <f>ROUNDDOWN(IF((AD347*AF347)&gt;'Info Sheet'!$B$21,'Info Sheet'!$B$21,(AD347*AF347)),0)</f>
        <v>188</v>
      </c>
      <c r="AH347">
        <f t="shared" si="48"/>
        <v>4295.8</v>
      </c>
      <c r="AI347">
        <f t="shared" si="49"/>
        <v>2855.8</v>
      </c>
    </row>
    <row r="348" spans="2:35">
      <c r="B348" s="44">
        <v>296</v>
      </c>
      <c r="C348" s="32">
        <v>0.14172016309255009</v>
      </c>
      <c r="D348" s="32">
        <f t="shared" si="50"/>
        <v>194</v>
      </c>
      <c r="E348" t="str">
        <f>LOOKUP(C348,'Info Sheet'!$L$2:$L$3,'Info Sheet'!$J$2:$J$3)</f>
        <v>Rainy, p</v>
      </c>
      <c r="F348">
        <f>IF(E348='Info Sheet'!$J$3,'Info Sheet'!$M$3,'Info Sheet'!$M$2)</f>
        <v>0.7</v>
      </c>
      <c r="G348">
        <f>ROUNDDOWN(IF((D348*F348)&gt;'Info Sheet'!$B$21,'Info Sheet'!$B$21,(D348*F348)),0)</f>
        <v>135</v>
      </c>
      <c r="H348">
        <f t="shared" si="42"/>
        <v>3084.75</v>
      </c>
      <c r="I348">
        <f t="shared" si="43"/>
        <v>1644.75</v>
      </c>
      <c r="J348" s="44"/>
      <c r="K348" s="32"/>
      <c r="L348" s="32"/>
      <c r="M348" s="283"/>
      <c r="N348" s="32"/>
      <c r="O348" s="44">
        <v>296</v>
      </c>
      <c r="P348" s="32">
        <v>0.66871683247194458</v>
      </c>
      <c r="Q348">
        <f t="shared" si="44"/>
        <v>208</v>
      </c>
      <c r="R348" t="str">
        <f>LOOKUP(P348,'Info Sheet'!$L$2:$L$3,'Info Sheet'!$J$2:$J$3)</f>
        <v>Non-Rainy</v>
      </c>
      <c r="S348">
        <f>IF(R348='Info Sheet'!$J$3,'Info Sheet'!$M$3,'Info Sheet'!$M$2)</f>
        <v>1</v>
      </c>
      <c r="T348">
        <f>ROUNDDOWN(IF((Q348*S348)&gt;'Info Sheet'!$B$21,'Info Sheet'!$B$21,(Q348*S348)),0)</f>
        <v>188</v>
      </c>
      <c r="U348">
        <f t="shared" si="45"/>
        <v>4295.8</v>
      </c>
      <c r="V348">
        <f t="shared" si="46"/>
        <v>2855.8</v>
      </c>
      <c r="AB348" s="44">
        <v>296</v>
      </c>
      <c r="AC348" s="61">
        <v>0.83340831999999998</v>
      </c>
      <c r="AD348">
        <f t="shared" si="47"/>
        <v>221</v>
      </c>
      <c r="AE348" t="str">
        <f>LOOKUP(AC348,'Info Sheet'!$L$2:$L$3,'Info Sheet'!$J$2:$J$3)</f>
        <v>Non-Rainy</v>
      </c>
      <c r="AF348">
        <f>IF(AE348='Info Sheet'!$J$3,'Info Sheet'!$M$3,'Info Sheet'!$M$2)</f>
        <v>1</v>
      </c>
      <c r="AG348">
        <f>ROUNDDOWN(IF((AD348*AF348)&gt;'Info Sheet'!$B$21,'Info Sheet'!$B$21,(AD348*AF348)),0)</f>
        <v>188</v>
      </c>
      <c r="AH348">
        <f t="shared" si="48"/>
        <v>4295.8</v>
      </c>
      <c r="AI348">
        <f t="shared" si="49"/>
        <v>2855.8</v>
      </c>
    </row>
    <row r="349" spans="2:35">
      <c r="B349" s="44">
        <v>297</v>
      </c>
      <c r="C349" s="32">
        <v>0.45347822201254784</v>
      </c>
      <c r="D349" s="32">
        <f t="shared" si="50"/>
        <v>212</v>
      </c>
      <c r="E349" t="str">
        <f>LOOKUP(C349,'Info Sheet'!$L$2:$L$3,'Info Sheet'!$J$2:$J$3)</f>
        <v>Non-Rainy</v>
      </c>
      <c r="F349">
        <f>IF(E349='Info Sheet'!$J$3,'Info Sheet'!$M$3,'Info Sheet'!$M$2)</f>
        <v>1</v>
      </c>
      <c r="G349">
        <f>ROUNDDOWN(IF((D349*F349)&gt;'Info Sheet'!$B$21,'Info Sheet'!$B$21,(D349*F349)),0)</f>
        <v>188</v>
      </c>
      <c r="H349">
        <f t="shared" si="42"/>
        <v>4295.8</v>
      </c>
      <c r="I349">
        <f t="shared" si="43"/>
        <v>2855.8</v>
      </c>
      <c r="J349" s="44"/>
      <c r="K349" s="32"/>
      <c r="L349" s="32"/>
      <c r="M349" s="283"/>
      <c r="N349" s="32"/>
      <c r="O349" s="44">
        <v>297</v>
      </c>
      <c r="P349" s="32">
        <v>0.31724160069686969</v>
      </c>
      <c r="Q349">
        <f t="shared" si="44"/>
        <v>191</v>
      </c>
      <c r="R349" t="str">
        <f>LOOKUP(P349,'Info Sheet'!$L$2:$L$3,'Info Sheet'!$J$2:$J$3)</f>
        <v>Rainy, p</v>
      </c>
      <c r="S349">
        <f>IF(R349='Info Sheet'!$J$3,'Info Sheet'!$M$3,'Info Sheet'!$M$2)</f>
        <v>0.7</v>
      </c>
      <c r="T349">
        <f>ROUNDDOWN(IF((Q349*S349)&gt;'Info Sheet'!$B$21,'Info Sheet'!$B$21,(Q349*S349)),0)</f>
        <v>133</v>
      </c>
      <c r="U349">
        <f t="shared" si="45"/>
        <v>3039.05</v>
      </c>
      <c r="V349">
        <f t="shared" si="46"/>
        <v>1599.0500000000002</v>
      </c>
      <c r="AB349" s="44">
        <v>297</v>
      </c>
      <c r="AC349" s="61">
        <v>0.16097104000000001</v>
      </c>
      <c r="AD349">
        <f t="shared" si="47"/>
        <v>184</v>
      </c>
      <c r="AE349" t="str">
        <f>LOOKUP(AC349,'Info Sheet'!$L$2:$L$3,'Info Sheet'!$J$2:$J$3)</f>
        <v>Rainy, p</v>
      </c>
      <c r="AF349">
        <f>IF(AE349='Info Sheet'!$J$3,'Info Sheet'!$M$3,'Info Sheet'!$M$2)</f>
        <v>0.7</v>
      </c>
      <c r="AG349">
        <f>ROUNDDOWN(IF((AD349*AF349)&gt;'Info Sheet'!$B$21,'Info Sheet'!$B$21,(AD349*AF349)),0)</f>
        <v>128</v>
      </c>
      <c r="AH349">
        <f t="shared" si="48"/>
        <v>2924.8</v>
      </c>
      <c r="AI349">
        <f t="shared" si="49"/>
        <v>1484.8000000000002</v>
      </c>
    </row>
    <row r="350" spans="2:35">
      <c r="B350" s="44">
        <v>298</v>
      </c>
      <c r="C350" s="32">
        <v>0.41165123369856116</v>
      </c>
      <c r="D350" s="32">
        <f t="shared" si="50"/>
        <v>210</v>
      </c>
      <c r="E350" t="str">
        <f>LOOKUP(C350,'Info Sheet'!$L$2:$L$3,'Info Sheet'!$J$2:$J$3)</f>
        <v>Non-Rainy</v>
      </c>
      <c r="F350">
        <f>IF(E350='Info Sheet'!$J$3,'Info Sheet'!$M$3,'Info Sheet'!$M$2)</f>
        <v>1</v>
      </c>
      <c r="G350">
        <f>ROUNDDOWN(IF((D350*F350)&gt;'Info Sheet'!$B$21,'Info Sheet'!$B$21,(D350*F350)),0)</f>
        <v>188</v>
      </c>
      <c r="H350">
        <f t="shared" si="42"/>
        <v>4295.8</v>
      </c>
      <c r="I350">
        <f t="shared" si="43"/>
        <v>2855.8</v>
      </c>
      <c r="J350" s="44"/>
      <c r="K350" s="32"/>
      <c r="L350" s="32"/>
      <c r="M350" s="283"/>
      <c r="N350" s="32"/>
      <c r="O350" s="44">
        <v>298</v>
      </c>
      <c r="P350" s="32">
        <v>0.55939935045346989</v>
      </c>
      <c r="Q350">
        <f t="shared" si="44"/>
        <v>202</v>
      </c>
      <c r="R350" t="str">
        <f>LOOKUP(P350,'Info Sheet'!$L$2:$L$3,'Info Sheet'!$J$2:$J$3)</f>
        <v>Non-Rainy</v>
      </c>
      <c r="S350">
        <f>IF(R350='Info Sheet'!$J$3,'Info Sheet'!$M$3,'Info Sheet'!$M$2)</f>
        <v>1</v>
      </c>
      <c r="T350">
        <f>ROUNDDOWN(IF((Q350*S350)&gt;'Info Sheet'!$B$21,'Info Sheet'!$B$21,(Q350*S350)),0)</f>
        <v>188</v>
      </c>
      <c r="U350">
        <f t="shared" si="45"/>
        <v>4295.8</v>
      </c>
      <c r="V350">
        <f t="shared" si="46"/>
        <v>2855.8</v>
      </c>
      <c r="AB350" s="44">
        <v>298</v>
      </c>
      <c r="AC350" s="61">
        <v>0.12908032999999999</v>
      </c>
      <c r="AD350">
        <f t="shared" si="47"/>
        <v>181</v>
      </c>
      <c r="AE350" t="str">
        <f>LOOKUP(AC350,'Info Sheet'!$L$2:$L$3,'Info Sheet'!$J$2:$J$3)</f>
        <v>Rainy, p</v>
      </c>
      <c r="AF350">
        <f>IF(AE350='Info Sheet'!$J$3,'Info Sheet'!$M$3,'Info Sheet'!$M$2)</f>
        <v>0.7</v>
      </c>
      <c r="AG350">
        <f>ROUNDDOWN(IF((AD350*AF350)&gt;'Info Sheet'!$B$21,'Info Sheet'!$B$21,(AD350*AF350)),0)</f>
        <v>126</v>
      </c>
      <c r="AH350">
        <f t="shared" si="48"/>
        <v>2879.1000000000004</v>
      </c>
      <c r="AI350">
        <f t="shared" si="49"/>
        <v>1439.1000000000004</v>
      </c>
    </row>
    <row r="351" spans="2:35">
      <c r="B351" s="44">
        <v>299</v>
      </c>
      <c r="C351" s="32">
        <v>0.18927521185883467</v>
      </c>
      <c r="D351" s="32">
        <f t="shared" si="50"/>
        <v>197</v>
      </c>
      <c r="E351" t="str">
        <f>LOOKUP(C351,'Info Sheet'!$L$2:$L$3,'Info Sheet'!$J$2:$J$3)</f>
        <v>Rainy, p</v>
      </c>
      <c r="F351">
        <f>IF(E351='Info Sheet'!$J$3,'Info Sheet'!$M$3,'Info Sheet'!$M$2)</f>
        <v>0.7</v>
      </c>
      <c r="G351">
        <f>ROUNDDOWN(IF((D351*F351)&gt;'Info Sheet'!$B$21,'Info Sheet'!$B$21,(D351*F351)),0)</f>
        <v>137</v>
      </c>
      <c r="H351">
        <f t="shared" si="42"/>
        <v>3130.4500000000003</v>
      </c>
      <c r="I351">
        <f t="shared" si="43"/>
        <v>1690.4500000000003</v>
      </c>
      <c r="J351" s="44"/>
      <c r="K351" s="32"/>
      <c r="L351" s="32"/>
      <c r="M351" s="283"/>
      <c r="N351" s="32"/>
      <c r="O351" s="44">
        <v>299</v>
      </c>
      <c r="P351" s="32">
        <v>0.8139369495104416</v>
      </c>
      <c r="Q351">
        <f t="shared" si="44"/>
        <v>216</v>
      </c>
      <c r="R351" t="str">
        <f>LOOKUP(P351,'Info Sheet'!$L$2:$L$3,'Info Sheet'!$J$2:$J$3)</f>
        <v>Non-Rainy</v>
      </c>
      <c r="S351">
        <f>IF(R351='Info Sheet'!$J$3,'Info Sheet'!$M$3,'Info Sheet'!$M$2)</f>
        <v>1</v>
      </c>
      <c r="T351">
        <f>ROUNDDOWN(IF((Q351*S351)&gt;'Info Sheet'!$B$21,'Info Sheet'!$B$21,(Q351*S351)),0)</f>
        <v>188</v>
      </c>
      <c r="U351">
        <f t="shared" si="45"/>
        <v>4295.8</v>
      </c>
      <c r="V351">
        <f t="shared" si="46"/>
        <v>2855.8</v>
      </c>
      <c r="AB351" s="44">
        <v>299</v>
      </c>
      <c r="AC351" s="61">
        <v>0.77173700999999995</v>
      </c>
      <c r="AD351">
        <f t="shared" si="47"/>
        <v>217</v>
      </c>
      <c r="AE351" t="str">
        <f>LOOKUP(AC351,'Info Sheet'!$L$2:$L$3,'Info Sheet'!$J$2:$J$3)</f>
        <v>Non-Rainy</v>
      </c>
      <c r="AF351">
        <f>IF(AE351='Info Sheet'!$J$3,'Info Sheet'!$M$3,'Info Sheet'!$M$2)</f>
        <v>1</v>
      </c>
      <c r="AG351">
        <f>ROUNDDOWN(IF((AD351*AF351)&gt;'Info Sheet'!$B$21,'Info Sheet'!$B$21,(AD351*AF351)),0)</f>
        <v>188</v>
      </c>
      <c r="AH351">
        <f t="shared" si="48"/>
        <v>4295.8</v>
      </c>
      <c r="AI351">
        <f t="shared" si="49"/>
        <v>2855.8</v>
      </c>
    </row>
    <row r="352" spans="2:35">
      <c r="B352" s="44">
        <v>300</v>
      </c>
      <c r="C352" s="32">
        <v>0.8677704586819398</v>
      </c>
      <c r="D352" s="32">
        <f t="shared" si="50"/>
        <v>237</v>
      </c>
      <c r="E352" t="str">
        <f>LOOKUP(C352,'Info Sheet'!$L$2:$L$3,'Info Sheet'!$J$2:$J$3)</f>
        <v>Non-Rainy</v>
      </c>
      <c r="F352">
        <f>IF(E352='Info Sheet'!$J$3,'Info Sheet'!$M$3,'Info Sheet'!$M$2)</f>
        <v>1</v>
      </c>
      <c r="G352">
        <f>ROUNDDOWN(IF((D352*F352)&gt;'Info Sheet'!$B$21,'Info Sheet'!$B$21,(D352*F352)),0)</f>
        <v>188</v>
      </c>
      <c r="H352">
        <f t="shared" si="42"/>
        <v>4295.8</v>
      </c>
      <c r="I352">
        <f t="shared" si="43"/>
        <v>2855.8</v>
      </c>
      <c r="J352" s="44"/>
      <c r="K352" s="32"/>
      <c r="L352" s="32"/>
      <c r="M352" s="283"/>
      <c r="N352" s="32"/>
      <c r="O352" s="44">
        <v>300</v>
      </c>
      <c r="P352" s="32">
        <v>0.89506219947530274</v>
      </c>
      <c r="Q352">
        <f t="shared" si="44"/>
        <v>223</v>
      </c>
      <c r="R352" t="str">
        <f>LOOKUP(P352,'Info Sheet'!$L$2:$L$3,'Info Sheet'!$J$2:$J$3)</f>
        <v>Non-Rainy</v>
      </c>
      <c r="S352">
        <f>IF(R352='Info Sheet'!$J$3,'Info Sheet'!$M$3,'Info Sheet'!$M$2)</f>
        <v>1</v>
      </c>
      <c r="T352">
        <f>ROUNDDOWN(IF((Q352*S352)&gt;'Info Sheet'!$B$21,'Info Sheet'!$B$21,(Q352*S352)),0)</f>
        <v>188</v>
      </c>
      <c r="U352">
        <f t="shared" si="45"/>
        <v>4295.8</v>
      </c>
      <c r="V352">
        <f t="shared" si="46"/>
        <v>2855.8</v>
      </c>
      <c r="AB352" s="44">
        <v>300</v>
      </c>
      <c r="AC352" s="61">
        <v>0.53490821</v>
      </c>
      <c r="AD352">
        <f t="shared" si="47"/>
        <v>204</v>
      </c>
      <c r="AE352" t="str">
        <f>LOOKUP(AC352,'Info Sheet'!$L$2:$L$3,'Info Sheet'!$J$2:$J$3)</f>
        <v>Non-Rainy</v>
      </c>
      <c r="AF352">
        <f>IF(AE352='Info Sheet'!$J$3,'Info Sheet'!$M$3,'Info Sheet'!$M$2)</f>
        <v>1</v>
      </c>
      <c r="AG352">
        <f>ROUNDDOWN(IF((AD352*AF352)&gt;'Info Sheet'!$B$21,'Info Sheet'!$B$21,(AD352*AF352)),0)</f>
        <v>188</v>
      </c>
      <c r="AH352">
        <f t="shared" si="48"/>
        <v>4295.8</v>
      </c>
      <c r="AI352">
        <f t="shared" si="49"/>
        <v>2855.8</v>
      </c>
    </row>
    <row r="353" spans="2:35">
      <c r="B353" s="44">
        <v>301</v>
      </c>
      <c r="C353" s="32">
        <v>0.10149027801140231</v>
      </c>
      <c r="D353" s="32">
        <f t="shared" si="50"/>
        <v>190</v>
      </c>
      <c r="E353" t="str">
        <f>LOOKUP(C353,'Info Sheet'!$L$2:$L$3,'Info Sheet'!$J$2:$J$3)</f>
        <v>Rainy, p</v>
      </c>
      <c r="F353">
        <f>IF(E353='Info Sheet'!$J$3,'Info Sheet'!$M$3,'Info Sheet'!$M$2)</f>
        <v>0.7</v>
      </c>
      <c r="G353">
        <f>ROUNDDOWN(IF((D353*F353)&gt;'Info Sheet'!$B$21,'Info Sheet'!$B$21,(D353*F353)),0)</f>
        <v>133</v>
      </c>
      <c r="H353">
        <f t="shared" si="42"/>
        <v>3039.05</v>
      </c>
      <c r="I353">
        <f t="shared" si="43"/>
        <v>1599.0500000000002</v>
      </c>
      <c r="J353" s="44"/>
      <c r="K353" s="32"/>
      <c r="L353" s="32"/>
      <c r="M353" s="283"/>
      <c r="N353" s="32"/>
      <c r="O353" s="44">
        <v>301</v>
      </c>
      <c r="P353" s="32">
        <v>0.2030526708945245</v>
      </c>
      <c r="Q353">
        <f t="shared" si="44"/>
        <v>184</v>
      </c>
      <c r="R353" t="str">
        <f>LOOKUP(P353,'Info Sheet'!$L$2:$L$3,'Info Sheet'!$J$2:$J$3)</f>
        <v>Rainy, p</v>
      </c>
      <c r="S353">
        <f>IF(R353='Info Sheet'!$J$3,'Info Sheet'!$M$3,'Info Sheet'!$M$2)</f>
        <v>0.7</v>
      </c>
      <c r="T353">
        <f>ROUNDDOWN(IF((Q353*S353)&gt;'Info Sheet'!$B$21,'Info Sheet'!$B$21,(Q353*S353)),0)</f>
        <v>128</v>
      </c>
      <c r="U353">
        <f t="shared" si="45"/>
        <v>2924.8</v>
      </c>
      <c r="V353">
        <f t="shared" si="46"/>
        <v>1484.8000000000002</v>
      </c>
      <c r="AB353" s="44">
        <v>301</v>
      </c>
      <c r="AC353" s="61">
        <v>0.38157672999999998</v>
      </c>
      <c r="AD353">
        <f t="shared" si="47"/>
        <v>197</v>
      </c>
      <c r="AE353" t="str">
        <f>LOOKUP(AC353,'Info Sheet'!$L$2:$L$3,'Info Sheet'!$J$2:$J$3)</f>
        <v>Rainy, p</v>
      </c>
      <c r="AF353">
        <f>IF(AE353='Info Sheet'!$J$3,'Info Sheet'!$M$3,'Info Sheet'!$M$2)</f>
        <v>0.7</v>
      </c>
      <c r="AG353">
        <f>ROUNDDOWN(IF((AD353*AF353)&gt;'Info Sheet'!$B$21,'Info Sheet'!$B$21,(AD353*AF353)),0)</f>
        <v>137</v>
      </c>
      <c r="AH353">
        <f t="shared" si="48"/>
        <v>3130.4500000000003</v>
      </c>
      <c r="AI353">
        <f t="shared" si="49"/>
        <v>1690.4500000000003</v>
      </c>
    </row>
    <row r="354" spans="2:35">
      <c r="B354" s="44">
        <v>302</v>
      </c>
      <c r="C354" s="32">
        <v>2.5439182005671857E-2</v>
      </c>
      <c r="D354" s="32">
        <f t="shared" si="50"/>
        <v>177</v>
      </c>
      <c r="E354" t="str">
        <f>LOOKUP(C354,'Info Sheet'!$L$2:$L$3,'Info Sheet'!$J$2:$J$3)</f>
        <v>Rainy, p</v>
      </c>
      <c r="F354">
        <f>IF(E354='Info Sheet'!$J$3,'Info Sheet'!$M$3,'Info Sheet'!$M$2)</f>
        <v>0.7</v>
      </c>
      <c r="G354">
        <f>ROUNDDOWN(IF((D354*F354)&gt;'Info Sheet'!$B$21,'Info Sheet'!$B$21,(D354*F354)),0)</f>
        <v>123</v>
      </c>
      <c r="H354">
        <f t="shared" si="42"/>
        <v>2810.55</v>
      </c>
      <c r="I354">
        <f t="shared" si="43"/>
        <v>1370.5500000000002</v>
      </c>
      <c r="J354" s="44"/>
      <c r="K354" s="32"/>
      <c r="L354" s="32"/>
      <c r="M354" s="283"/>
      <c r="N354" s="32"/>
      <c r="O354" s="44">
        <v>302</v>
      </c>
      <c r="P354" s="32">
        <v>0.16446882337703073</v>
      </c>
      <c r="Q354">
        <f t="shared" si="44"/>
        <v>181</v>
      </c>
      <c r="R354" t="str">
        <f>LOOKUP(P354,'Info Sheet'!$L$2:$L$3,'Info Sheet'!$J$2:$J$3)</f>
        <v>Rainy, p</v>
      </c>
      <c r="S354">
        <f>IF(R354='Info Sheet'!$J$3,'Info Sheet'!$M$3,'Info Sheet'!$M$2)</f>
        <v>0.7</v>
      </c>
      <c r="T354">
        <f>ROUNDDOWN(IF((Q354*S354)&gt;'Info Sheet'!$B$21,'Info Sheet'!$B$21,(Q354*S354)),0)</f>
        <v>126</v>
      </c>
      <c r="U354">
        <f t="shared" si="45"/>
        <v>2879.1000000000004</v>
      </c>
      <c r="V354">
        <f t="shared" si="46"/>
        <v>1439.1000000000004</v>
      </c>
      <c r="AB354" s="44">
        <v>302</v>
      </c>
      <c r="AC354" s="61">
        <v>0.48223373000000003</v>
      </c>
      <c r="AD354">
        <f t="shared" si="47"/>
        <v>202</v>
      </c>
      <c r="AE354" t="str">
        <f>LOOKUP(AC354,'Info Sheet'!$L$2:$L$3,'Info Sheet'!$J$2:$J$3)</f>
        <v>Non-Rainy</v>
      </c>
      <c r="AF354">
        <f>IF(AE354='Info Sheet'!$J$3,'Info Sheet'!$M$3,'Info Sheet'!$M$2)</f>
        <v>1</v>
      </c>
      <c r="AG354">
        <f>ROUNDDOWN(IF((AD354*AF354)&gt;'Info Sheet'!$B$21,'Info Sheet'!$B$21,(AD354*AF354)),0)</f>
        <v>188</v>
      </c>
      <c r="AH354">
        <f t="shared" si="48"/>
        <v>4295.8</v>
      </c>
      <c r="AI354">
        <f t="shared" si="49"/>
        <v>2855.8</v>
      </c>
    </row>
    <row r="355" spans="2:35">
      <c r="B355" s="44">
        <v>303</v>
      </c>
      <c r="C355" s="32">
        <v>0.85519054254474658</v>
      </c>
      <c r="D355" s="32">
        <f t="shared" si="50"/>
        <v>235</v>
      </c>
      <c r="E355" t="str">
        <f>LOOKUP(C355,'Info Sheet'!$L$2:$L$3,'Info Sheet'!$J$2:$J$3)</f>
        <v>Non-Rainy</v>
      </c>
      <c r="F355">
        <f>IF(E355='Info Sheet'!$J$3,'Info Sheet'!$M$3,'Info Sheet'!$M$2)</f>
        <v>1</v>
      </c>
      <c r="G355">
        <f>ROUNDDOWN(IF((D355*F355)&gt;'Info Sheet'!$B$21,'Info Sheet'!$B$21,(D355*F355)),0)</f>
        <v>188</v>
      </c>
      <c r="H355">
        <f t="shared" si="42"/>
        <v>4295.8</v>
      </c>
      <c r="I355">
        <f t="shared" si="43"/>
        <v>2855.8</v>
      </c>
      <c r="J355" s="44"/>
      <c r="K355" s="32"/>
      <c r="L355" s="32"/>
      <c r="M355" s="283"/>
      <c r="N355" s="32"/>
      <c r="O355" s="44">
        <v>303</v>
      </c>
      <c r="P355" s="32">
        <v>0.14972405009123724</v>
      </c>
      <c r="Q355">
        <f t="shared" si="44"/>
        <v>180</v>
      </c>
      <c r="R355" t="str">
        <f>LOOKUP(P355,'Info Sheet'!$L$2:$L$3,'Info Sheet'!$J$2:$J$3)</f>
        <v>Rainy, p</v>
      </c>
      <c r="S355">
        <f>IF(R355='Info Sheet'!$J$3,'Info Sheet'!$M$3,'Info Sheet'!$M$2)</f>
        <v>0.7</v>
      </c>
      <c r="T355">
        <f>ROUNDDOWN(IF((Q355*S355)&gt;'Info Sheet'!$B$21,'Info Sheet'!$B$21,(Q355*S355)),0)</f>
        <v>126</v>
      </c>
      <c r="U355">
        <f t="shared" si="45"/>
        <v>2879.1000000000004</v>
      </c>
      <c r="V355">
        <f t="shared" si="46"/>
        <v>1439.1000000000004</v>
      </c>
      <c r="AB355" s="44">
        <v>303</v>
      </c>
      <c r="AC355" s="61">
        <v>0.16467599999999999</v>
      </c>
      <c r="AD355">
        <f t="shared" si="47"/>
        <v>184</v>
      </c>
      <c r="AE355" t="str">
        <f>LOOKUP(AC355,'Info Sheet'!$L$2:$L$3,'Info Sheet'!$J$2:$J$3)</f>
        <v>Rainy, p</v>
      </c>
      <c r="AF355">
        <f>IF(AE355='Info Sheet'!$J$3,'Info Sheet'!$M$3,'Info Sheet'!$M$2)</f>
        <v>0.7</v>
      </c>
      <c r="AG355">
        <f>ROUNDDOWN(IF((AD355*AF355)&gt;'Info Sheet'!$B$21,'Info Sheet'!$B$21,(AD355*AF355)),0)</f>
        <v>128</v>
      </c>
      <c r="AH355">
        <f t="shared" si="48"/>
        <v>2924.8</v>
      </c>
      <c r="AI355">
        <f t="shared" si="49"/>
        <v>1484.8000000000002</v>
      </c>
    </row>
    <row r="356" spans="2:35">
      <c r="B356" s="44">
        <v>304</v>
      </c>
      <c r="C356" s="32">
        <v>0.17782612026269051</v>
      </c>
      <c r="D356" s="32">
        <f t="shared" si="50"/>
        <v>197</v>
      </c>
      <c r="E356" t="str">
        <f>LOOKUP(C356,'Info Sheet'!$L$2:$L$3,'Info Sheet'!$J$2:$J$3)</f>
        <v>Rainy, p</v>
      </c>
      <c r="F356">
        <f>IF(E356='Info Sheet'!$J$3,'Info Sheet'!$M$3,'Info Sheet'!$M$2)</f>
        <v>0.7</v>
      </c>
      <c r="G356">
        <f>ROUNDDOWN(IF((D356*F356)&gt;'Info Sheet'!$B$21,'Info Sheet'!$B$21,(D356*F356)),0)</f>
        <v>137</v>
      </c>
      <c r="H356">
        <f t="shared" si="42"/>
        <v>3130.4500000000003</v>
      </c>
      <c r="I356">
        <f t="shared" si="43"/>
        <v>1690.4500000000003</v>
      </c>
      <c r="J356" s="44"/>
      <c r="K356" s="32"/>
      <c r="L356" s="32"/>
      <c r="M356" s="283"/>
      <c r="N356" s="32"/>
      <c r="O356" s="44">
        <v>304</v>
      </c>
      <c r="P356" s="32">
        <v>0.10058877209048078</v>
      </c>
      <c r="Q356">
        <f t="shared" si="44"/>
        <v>175</v>
      </c>
      <c r="R356" t="str">
        <f>LOOKUP(P356,'Info Sheet'!$L$2:$L$3,'Info Sheet'!$J$2:$J$3)</f>
        <v>Rainy, p</v>
      </c>
      <c r="S356">
        <f>IF(R356='Info Sheet'!$J$3,'Info Sheet'!$M$3,'Info Sheet'!$M$2)</f>
        <v>0.7</v>
      </c>
      <c r="T356">
        <f>ROUNDDOWN(IF((Q356*S356)&gt;'Info Sheet'!$B$21,'Info Sheet'!$B$21,(Q356*S356)),0)</f>
        <v>122</v>
      </c>
      <c r="U356">
        <f t="shared" si="45"/>
        <v>2787.7000000000003</v>
      </c>
      <c r="V356">
        <f t="shared" si="46"/>
        <v>1347.7000000000003</v>
      </c>
      <c r="AB356" s="44">
        <v>304</v>
      </c>
      <c r="AC356" s="61">
        <v>0.73319084000000001</v>
      </c>
      <c r="AD356">
        <f t="shared" si="47"/>
        <v>214</v>
      </c>
      <c r="AE356" t="str">
        <f>LOOKUP(AC356,'Info Sheet'!$L$2:$L$3,'Info Sheet'!$J$2:$J$3)</f>
        <v>Non-Rainy</v>
      </c>
      <c r="AF356">
        <f>IF(AE356='Info Sheet'!$J$3,'Info Sheet'!$M$3,'Info Sheet'!$M$2)</f>
        <v>1</v>
      </c>
      <c r="AG356">
        <f>ROUNDDOWN(IF((AD356*AF356)&gt;'Info Sheet'!$B$21,'Info Sheet'!$B$21,(AD356*AF356)),0)</f>
        <v>188</v>
      </c>
      <c r="AH356">
        <f t="shared" si="48"/>
        <v>4295.8</v>
      </c>
      <c r="AI356">
        <f t="shared" si="49"/>
        <v>2855.8</v>
      </c>
    </row>
    <row r="357" spans="2:35">
      <c r="B357" s="44">
        <v>305</v>
      </c>
      <c r="C357" s="32">
        <v>0.35747997332917314</v>
      </c>
      <c r="D357" s="32">
        <f t="shared" si="50"/>
        <v>208</v>
      </c>
      <c r="E357" t="str">
        <f>LOOKUP(C357,'Info Sheet'!$L$2:$L$3,'Info Sheet'!$J$2:$J$3)</f>
        <v>Rainy, p</v>
      </c>
      <c r="F357">
        <f>IF(E357='Info Sheet'!$J$3,'Info Sheet'!$M$3,'Info Sheet'!$M$2)</f>
        <v>0.7</v>
      </c>
      <c r="G357">
        <f>ROUNDDOWN(IF((D357*F357)&gt;'Info Sheet'!$B$21,'Info Sheet'!$B$21,(D357*F357)),0)</f>
        <v>145</v>
      </c>
      <c r="H357">
        <f t="shared" si="42"/>
        <v>3313.25</v>
      </c>
      <c r="I357">
        <f t="shared" si="43"/>
        <v>1873.25</v>
      </c>
      <c r="J357" s="44"/>
      <c r="K357" s="32"/>
      <c r="L357" s="32"/>
      <c r="M357" s="283"/>
      <c r="N357" s="32"/>
      <c r="O357" s="44">
        <v>305</v>
      </c>
      <c r="P357" s="32">
        <v>0.82978936889997112</v>
      </c>
      <c r="Q357">
        <f t="shared" si="44"/>
        <v>217</v>
      </c>
      <c r="R357" t="str">
        <f>LOOKUP(P357,'Info Sheet'!$L$2:$L$3,'Info Sheet'!$J$2:$J$3)</f>
        <v>Non-Rainy</v>
      </c>
      <c r="S357">
        <f>IF(R357='Info Sheet'!$J$3,'Info Sheet'!$M$3,'Info Sheet'!$M$2)</f>
        <v>1</v>
      </c>
      <c r="T357">
        <f>ROUNDDOWN(IF((Q357*S357)&gt;'Info Sheet'!$B$21,'Info Sheet'!$B$21,(Q357*S357)),0)</f>
        <v>188</v>
      </c>
      <c r="U357">
        <f t="shared" si="45"/>
        <v>4295.8</v>
      </c>
      <c r="V357">
        <f t="shared" si="46"/>
        <v>2855.8</v>
      </c>
      <c r="AB357" s="44">
        <v>305</v>
      </c>
      <c r="AC357" s="61">
        <v>0.81923493999999997</v>
      </c>
      <c r="AD357">
        <f t="shared" si="47"/>
        <v>220</v>
      </c>
      <c r="AE357" t="str">
        <f>LOOKUP(AC357,'Info Sheet'!$L$2:$L$3,'Info Sheet'!$J$2:$J$3)</f>
        <v>Non-Rainy</v>
      </c>
      <c r="AF357">
        <f>IF(AE357='Info Sheet'!$J$3,'Info Sheet'!$M$3,'Info Sheet'!$M$2)</f>
        <v>1</v>
      </c>
      <c r="AG357">
        <f>ROUNDDOWN(IF((AD357*AF357)&gt;'Info Sheet'!$B$21,'Info Sheet'!$B$21,(AD357*AF357)),0)</f>
        <v>188</v>
      </c>
      <c r="AH357">
        <f t="shared" si="48"/>
        <v>4295.8</v>
      </c>
      <c r="AI357">
        <f t="shared" si="49"/>
        <v>2855.8</v>
      </c>
    </row>
    <row r="358" spans="2:35">
      <c r="B358" s="44">
        <v>306</v>
      </c>
      <c r="C358" s="32">
        <v>0.28490219853390053</v>
      </c>
      <c r="D358" s="32">
        <f t="shared" si="50"/>
        <v>204</v>
      </c>
      <c r="E358" t="str">
        <f>LOOKUP(C358,'Info Sheet'!$L$2:$L$3,'Info Sheet'!$J$2:$J$3)</f>
        <v>Rainy, p</v>
      </c>
      <c r="F358">
        <f>IF(E358='Info Sheet'!$J$3,'Info Sheet'!$M$3,'Info Sheet'!$M$2)</f>
        <v>0.7</v>
      </c>
      <c r="G358">
        <f>ROUNDDOWN(IF((D358*F358)&gt;'Info Sheet'!$B$21,'Info Sheet'!$B$21,(D358*F358)),0)</f>
        <v>142</v>
      </c>
      <c r="H358">
        <f t="shared" si="42"/>
        <v>3244.7000000000003</v>
      </c>
      <c r="I358">
        <f t="shared" si="43"/>
        <v>1804.7000000000003</v>
      </c>
      <c r="J358" s="44"/>
      <c r="K358" s="32"/>
      <c r="L358" s="32"/>
      <c r="M358" s="283"/>
      <c r="N358" s="32"/>
      <c r="O358" s="44">
        <v>306</v>
      </c>
      <c r="P358" s="32">
        <v>0.30155291677980101</v>
      </c>
      <c r="Q358">
        <f t="shared" si="44"/>
        <v>190</v>
      </c>
      <c r="R358" t="str">
        <f>LOOKUP(P358,'Info Sheet'!$L$2:$L$3,'Info Sheet'!$J$2:$J$3)</f>
        <v>Rainy, p</v>
      </c>
      <c r="S358">
        <f>IF(R358='Info Sheet'!$J$3,'Info Sheet'!$M$3,'Info Sheet'!$M$2)</f>
        <v>0.7</v>
      </c>
      <c r="T358">
        <f>ROUNDDOWN(IF((Q358*S358)&gt;'Info Sheet'!$B$21,'Info Sheet'!$B$21,(Q358*S358)),0)</f>
        <v>133</v>
      </c>
      <c r="U358">
        <f t="shared" si="45"/>
        <v>3039.05</v>
      </c>
      <c r="V358">
        <f t="shared" si="46"/>
        <v>1599.0500000000002</v>
      </c>
      <c r="AB358" s="44">
        <v>306</v>
      </c>
      <c r="AC358" s="61">
        <v>0.81313177999999997</v>
      </c>
      <c r="AD358">
        <f t="shared" si="47"/>
        <v>219</v>
      </c>
      <c r="AE358" t="str">
        <f>LOOKUP(AC358,'Info Sheet'!$L$2:$L$3,'Info Sheet'!$J$2:$J$3)</f>
        <v>Non-Rainy</v>
      </c>
      <c r="AF358">
        <f>IF(AE358='Info Sheet'!$J$3,'Info Sheet'!$M$3,'Info Sheet'!$M$2)</f>
        <v>1</v>
      </c>
      <c r="AG358">
        <f>ROUNDDOWN(IF((AD358*AF358)&gt;'Info Sheet'!$B$21,'Info Sheet'!$B$21,(AD358*AF358)),0)</f>
        <v>188</v>
      </c>
      <c r="AH358">
        <f t="shared" si="48"/>
        <v>4295.8</v>
      </c>
      <c r="AI358">
        <f t="shared" si="49"/>
        <v>2855.8</v>
      </c>
    </row>
    <row r="359" spans="2:35">
      <c r="B359" s="44">
        <v>307</v>
      </c>
      <c r="C359" s="32">
        <v>0.86383858380718914</v>
      </c>
      <c r="D359" s="32">
        <f t="shared" si="50"/>
        <v>236</v>
      </c>
      <c r="E359" t="str">
        <f>LOOKUP(C359,'Info Sheet'!$L$2:$L$3,'Info Sheet'!$J$2:$J$3)</f>
        <v>Non-Rainy</v>
      </c>
      <c r="F359">
        <f>IF(E359='Info Sheet'!$J$3,'Info Sheet'!$M$3,'Info Sheet'!$M$2)</f>
        <v>1</v>
      </c>
      <c r="G359">
        <f>ROUNDDOWN(IF((D359*F359)&gt;'Info Sheet'!$B$21,'Info Sheet'!$B$21,(D359*F359)),0)</f>
        <v>188</v>
      </c>
      <c r="H359">
        <f t="shared" si="42"/>
        <v>4295.8</v>
      </c>
      <c r="I359">
        <f t="shared" si="43"/>
        <v>2855.8</v>
      </c>
      <c r="J359" s="44"/>
      <c r="K359" s="32"/>
      <c r="L359" s="32"/>
      <c r="M359" s="283"/>
      <c r="N359" s="32"/>
      <c r="O359" s="44">
        <v>307</v>
      </c>
      <c r="P359" s="32">
        <v>0.93018247774190688</v>
      </c>
      <c r="Q359">
        <f t="shared" si="44"/>
        <v>227</v>
      </c>
      <c r="R359" t="str">
        <f>LOOKUP(P359,'Info Sheet'!$L$2:$L$3,'Info Sheet'!$J$2:$J$3)</f>
        <v>Non-Rainy</v>
      </c>
      <c r="S359">
        <f>IF(R359='Info Sheet'!$J$3,'Info Sheet'!$M$3,'Info Sheet'!$M$2)</f>
        <v>1</v>
      </c>
      <c r="T359">
        <f>ROUNDDOWN(IF((Q359*S359)&gt;'Info Sheet'!$B$21,'Info Sheet'!$B$21,(Q359*S359)),0)</f>
        <v>188</v>
      </c>
      <c r="U359">
        <f t="shared" si="45"/>
        <v>4295.8</v>
      </c>
      <c r="V359">
        <f t="shared" si="46"/>
        <v>2855.8</v>
      </c>
      <c r="AB359" s="44">
        <v>307</v>
      </c>
      <c r="AC359" s="61">
        <v>0.66062635999999997</v>
      </c>
      <c r="AD359">
        <f t="shared" si="47"/>
        <v>211</v>
      </c>
      <c r="AE359" t="str">
        <f>LOOKUP(AC359,'Info Sheet'!$L$2:$L$3,'Info Sheet'!$J$2:$J$3)</f>
        <v>Non-Rainy</v>
      </c>
      <c r="AF359">
        <f>IF(AE359='Info Sheet'!$J$3,'Info Sheet'!$M$3,'Info Sheet'!$M$2)</f>
        <v>1</v>
      </c>
      <c r="AG359">
        <f>ROUNDDOWN(IF((AD359*AF359)&gt;'Info Sheet'!$B$21,'Info Sheet'!$B$21,(AD359*AF359)),0)</f>
        <v>188</v>
      </c>
      <c r="AH359">
        <f t="shared" si="48"/>
        <v>4295.8</v>
      </c>
      <c r="AI359">
        <f t="shared" si="49"/>
        <v>2855.8</v>
      </c>
    </row>
    <row r="360" spans="2:35">
      <c r="B360" s="44">
        <v>308</v>
      </c>
      <c r="C360" s="32">
        <v>0.36962458385199004</v>
      </c>
      <c r="D360" s="32">
        <f t="shared" si="50"/>
        <v>208</v>
      </c>
      <c r="E360" t="str">
        <f>LOOKUP(C360,'Info Sheet'!$L$2:$L$3,'Info Sheet'!$J$2:$J$3)</f>
        <v>Rainy, p</v>
      </c>
      <c r="F360">
        <f>IF(E360='Info Sheet'!$J$3,'Info Sheet'!$M$3,'Info Sheet'!$M$2)</f>
        <v>0.7</v>
      </c>
      <c r="G360">
        <f>ROUNDDOWN(IF((D360*F360)&gt;'Info Sheet'!$B$21,'Info Sheet'!$B$21,(D360*F360)),0)</f>
        <v>145</v>
      </c>
      <c r="H360">
        <f t="shared" si="42"/>
        <v>3313.25</v>
      </c>
      <c r="I360">
        <f t="shared" si="43"/>
        <v>1873.25</v>
      </c>
      <c r="J360" s="44"/>
      <c r="K360" s="32"/>
      <c r="L360" s="32"/>
      <c r="M360" s="283"/>
      <c r="N360" s="32"/>
      <c r="O360" s="44">
        <v>308</v>
      </c>
      <c r="P360" s="32">
        <v>0.43954659961585807</v>
      </c>
      <c r="Q360">
        <f t="shared" si="44"/>
        <v>197</v>
      </c>
      <c r="R360" t="str">
        <f>LOOKUP(P360,'Info Sheet'!$L$2:$L$3,'Info Sheet'!$J$2:$J$3)</f>
        <v>Non-Rainy</v>
      </c>
      <c r="S360">
        <f>IF(R360='Info Sheet'!$J$3,'Info Sheet'!$M$3,'Info Sheet'!$M$2)</f>
        <v>1</v>
      </c>
      <c r="T360">
        <f>ROUNDDOWN(IF((Q360*S360)&gt;'Info Sheet'!$B$21,'Info Sheet'!$B$21,(Q360*S360)),0)</f>
        <v>188</v>
      </c>
      <c r="U360">
        <f t="shared" si="45"/>
        <v>4295.8</v>
      </c>
      <c r="V360">
        <f t="shared" si="46"/>
        <v>2855.8</v>
      </c>
      <c r="AB360" s="44">
        <v>308</v>
      </c>
      <c r="AC360" s="61">
        <v>0.80011009</v>
      </c>
      <c r="AD360">
        <f t="shared" si="47"/>
        <v>219</v>
      </c>
      <c r="AE360" t="str">
        <f>LOOKUP(AC360,'Info Sheet'!$L$2:$L$3,'Info Sheet'!$J$2:$J$3)</f>
        <v>Non-Rainy</v>
      </c>
      <c r="AF360">
        <f>IF(AE360='Info Sheet'!$J$3,'Info Sheet'!$M$3,'Info Sheet'!$M$2)</f>
        <v>1</v>
      </c>
      <c r="AG360">
        <f>ROUNDDOWN(IF((AD360*AF360)&gt;'Info Sheet'!$B$21,'Info Sheet'!$B$21,(AD360*AF360)),0)</f>
        <v>188</v>
      </c>
      <c r="AH360">
        <f t="shared" si="48"/>
        <v>4295.8</v>
      </c>
      <c r="AI360">
        <f t="shared" si="49"/>
        <v>2855.8</v>
      </c>
    </row>
    <row r="361" spans="2:35">
      <c r="B361" s="44">
        <v>309</v>
      </c>
      <c r="C361" s="32">
        <v>0.66775600195432983</v>
      </c>
      <c r="D361" s="32">
        <f t="shared" si="50"/>
        <v>223</v>
      </c>
      <c r="E361" t="str">
        <f>LOOKUP(C361,'Info Sheet'!$L$2:$L$3,'Info Sheet'!$J$2:$J$3)</f>
        <v>Non-Rainy</v>
      </c>
      <c r="F361">
        <f>IF(E361='Info Sheet'!$J$3,'Info Sheet'!$M$3,'Info Sheet'!$M$2)</f>
        <v>1</v>
      </c>
      <c r="G361">
        <f>ROUNDDOWN(IF((D361*F361)&gt;'Info Sheet'!$B$21,'Info Sheet'!$B$21,(D361*F361)),0)</f>
        <v>188</v>
      </c>
      <c r="H361">
        <f t="shared" si="42"/>
        <v>4295.8</v>
      </c>
      <c r="I361">
        <f t="shared" si="43"/>
        <v>2855.8</v>
      </c>
      <c r="J361" s="44"/>
      <c r="K361" s="32"/>
      <c r="L361" s="32"/>
      <c r="M361" s="283"/>
      <c r="N361" s="32"/>
      <c r="O361" s="44">
        <v>309</v>
      </c>
      <c r="P361" s="32">
        <v>0.88215836333581954</v>
      </c>
      <c r="Q361">
        <f t="shared" si="44"/>
        <v>222</v>
      </c>
      <c r="R361" t="str">
        <f>LOOKUP(P361,'Info Sheet'!$L$2:$L$3,'Info Sheet'!$J$2:$J$3)</f>
        <v>Non-Rainy</v>
      </c>
      <c r="S361">
        <f>IF(R361='Info Sheet'!$J$3,'Info Sheet'!$M$3,'Info Sheet'!$M$2)</f>
        <v>1</v>
      </c>
      <c r="T361">
        <f>ROUNDDOWN(IF((Q361*S361)&gt;'Info Sheet'!$B$21,'Info Sheet'!$B$21,(Q361*S361)),0)</f>
        <v>188</v>
      </c>
      <c r="U361">
        <f t="shared" si="45"/>
        <v>4295.8</v>
      </c>
      <c r="V361">
        <f t="shared" si="46"/>
        <v>2855.8</v>
      </c>
      <c r="AB361" s="44">
        <v>309</v>
      </c>
      <c r="AC361" s="61">
        <v>0.89035891</v>
      </c>
      <c r="AD361">
        <f t="shared" si="47"/>
        <v>226</v>
      </c>
      <c r="AE361" t="str">
        <f>LOOKUP(AC361,'Info Sheet'!$L$2:$L$3,'Info Sheet'!$J$2:$J$3)</f>
        <v>Non-Rainy</v>
      </c>
      <c r="AF361">
        <f>IF(AE361='Info Sheet'!$J$3,'Info Sheet'!$M$3,'Info Sheet'!$M$2)</f>
        <v>1</v>
      </c>
      <c r="AG361">
        <f>ROUNDDOWN(IF((AD361*AF361)&gt;'Info Sheet'!$B$21,'Info Sheet'!$B$21,(AD361*AF361)),0)</f>
        <v>188</v>
      </c>
      <c r="AH361">
        <f t="shared" si="48"/>
        <v>4295.8</v>
      </c>
      <c r="AI361">
        <f t="shared" si="49"/>
        <v>2855.8</v>
      </c>
    </row>
    <row r="362" spans="2:35">
      <c r="B362" s="44">
        <v>310</v>
      </c>
      <c r="C362" s="32">
        <v>2.383874015480858E-2</v>
      </c>
      <c r="D362" s="32">
        <f t="shared" si="50"/>
        <v>176</v>
      </c>
      <c r="E362" t="str">
        <f>LOOKUP(C362,'Info Sheet'!$L$2:$L$3,'Info Sheet'!$J$2:$J$3)</f>
        <v>Rainy, p</v>
      </c>
      <c r="F362">
        <f>IF(E362='Info Sheet'!$J$3,'Info Sheet'!$M$3,'Info Sheet'!$M$2)</f>
        <v>0.7</v>
      </c>
      <c r="G362">
        <f>ROUNDDOWN(IF((D362*F362)&gt;'Info Sheet'!$B$21,'Info Sheet'!$B$21,(D362*F362)),0)</f>
        <v>123</v>
      </c>
      <c r="H362">
        <f t="shared" si="42"/>
        <v>2810.55</v>
      </c>
      <c r="I362">
        <f t="shared" si="43"/>
        <v>1370.5500000000002</v>
      </c>
      <c r="J362" s="44"/>
      <c r="K362" s="32"/>
      <c r="L362" s="32"/>
      <c r="M362" s="283"/>
      <c r="N362" s="32"/>
      <c r="O362" s="44">
        <v>310</v>
      </c>
      <c r="P362" s="32">
        <v>0.78650548801623155</v>
      </c>
      <c r="Q362">
        <f t="shared" si="44"/>
        <v>214</v>
      </c>
      <c r="R362" t="str">
        <f>LOOKUP(P362,'Info Sheet'!$L$2:$L$3,'Info Sheet'!$J$2:$J$3)</f>
        <v>Non-Rainy</v>
      </c>
      <c r="S362">
        <f>IF(R362='Info Sheet'!$J$3,'Info Sheet'!$M$3,'Info Sheet'!$M$2)</f>
        <v>1</v>
      </c>
      <c r="T362">
        <f>ROUNDDOWN(IF((Q362*S362)&gt;'Info Sheet'!$B$21,'Info Sheet'!$B$21,(Q362*S362)),0)</f>
        <v>188</v>
      </c>
      <c r="U362">
        <f t="shared" si="45"/>
        <v>4295.8</v>
      </c>
      <c r="V362">
        <f t="shared" si="46"/>
        <v>2855.8</v>
      </c>
      <c r="AB362" s="44">
        <v>310</v>
      </c>
      <c r="AC362" s="61">
        <v>0.66165642999999996</v>
      </c>
      <c r="AD362">
        <f t="shared" si="47"/>
        <v>211</v>
      </c>
      <c r="AE362" t="str">
        <f>LOOKUP(AC362,'Info Sheet'!$L$2:$L$3,'Info Sheet'!$J$2:$J$3)</f>
        <v>Non-Rainy</v>
      </c>
      <c r="AF362">
        <f>IF(AE362='Info Sheet'!$J$3,'Info Sheet'!$M$3,'Info Sheet'!$M$2)</f>
        <v>1</v>
      </c>
      <c r="AG362">
        <f>ROUNDDOWN(IF((AD362*AF362)&gt;'Info Sheet'!$B$21,'Info Sheet'!$B$21,(AD362*AF362)),0)</f>
        <v>188</v>
      </c>
      <c r="AH362">
        <f t="shared" si="48"/>
        <v>4295.8</v>
      </c>
      <c r="AI362">
        <f t="shared" si="49"/>
        <v>2855.8</v>
      </c>
    </row>
    <row r="363" spans="2:35">
      <c r="B363" s="44">
        <v>311</v>
      </c>
      <c r="C363" s="32">
        <v>0.593096962629868</v>
      </c>
      <c r="D363" s="32">
        <f t="shared" si="50"/>
        <v>219</v>
      </c>
      <c r="E363" t="str">
        <f>LOOKUP(C363,'Info Sheet'!$L$2:$L$3,'Info Sheet'!$J$2:$J$3)</f>
        <v>Non-Rainy</v>
      </c>
      <c r="F363">
        <f>IF(E363='Info Sheet'!$J$3,'Info Sheet'!$M$3,'Info Sheet'!$M$2)</f>
        <v>1</v>
      </c>
      <c r="G363">
        <f>ROUNDDOWN(IF((D363*F363)&gt;'Info Sheet'!$B$21,'Info Sheet'!$B$21,(D363*F363)),0)</f>
        <v>188</v>
      </c>
      <c r="H363">
        <f t="shared" si="42"/>
        <v>4295.8</v>
      </c>
      <c r="I363">
        <f t="shared" si="43"/>
        <v>2855.8</v>
      </c>
      <c r="J363" s="44"/>
      <c r="K363" s="32"/>
      <c r="L363" s="32"/>
      <c r="M363" s="283"/>
      <c r="N363" s="32"/>
      <c r="O363" s="44">
        <v>311</v>
      </c>
      <c r="P363" s="32">
        <v>0.73502279999846676</v>
      </c>
      <c r="Q363">
        <f t="shared" si="44"/>
        <v>211</v>
      </c>
      <c r="R363" t="str">
        <f>LOOKUP(P363,'Info Sheet'!$L$2:$L$3,'Info Sheet'!$J$2:$J$3)</f>
        <v>Non-Rainy</v>
      </c>
      <c r="S363">
        <f>IF(R363='Info Sheet'!$J$3,'Info Sheet'!$M$3,'Info Sheet'!$M$2)</f>
        <v>1</v>
      </c>
      <c r="T363">
        <f>ROUNDDOWN(IF((Q363*S363)&gt;'Info Sheet'!$B$21,'Info Sheet'!$B$21,(Q363*S363)),0)</f>
        <v>188</v>
      </c>
      <c r="U363">
        <f t="shared" si="45"/>
        <v>4295.8</v>
      </c>
      <c r="V363">
        <f t="shared" si="46"/>
        <v>2855.8</v>
      </c>
      <c r="AB363" s="44">
        <v>311</v>
      </c>
      <c r="AC363" s="61">
        <v>0.52407307000000003</v>
      </c>
      <c r="AD363">
        <f t="shared" si="47"/>
        <v>204</v>
      </c>
      <c r="AE363" t="str">
        <f>LOOKUP(AC363,'Info Sheet'!$L$2:$L$3,'Info Sheet'!$J$2:$J$3)</f>
        <v>Non-Rainy</v>
      </c>
      <c r="AF363">
        <f>IF(AE363='Info Sheet'!$J$3,'Info Sheet'!$M$3,'Info Sheet'!$M$2)</f>
        <v>1</v>
      </c>
      <c r="AG363">
        <f>ROUNDDOWN(IF((AD363*AF363)&gt;'Info Sheet'!$B$21,'Info Sheet'!$B$21,(AD363*AF363)),0)</f>
        <v>188</v>
      </c>
      <c r="AH363">
        <f t="shared" si="48"/>
        <v>4295.8</v>
      </c>
      <c r="AI363">
        <f t="shared" si="49"/>
        <v>2855.8</v>
      </c>
    </row>
    <row r="364" spans="2:35">
      <c r="B364" s="44">
        <v>312</v>
      </c>
      <c r="C364" s="32">
        <v>4.9195076733155041E-3</v>
      </c>
      <c r="D364" s="32">
        <f t="shared" si="50"/>
        <v>164</v>
      </c>
      <c r="E364" t="str">
        <f>LOOKUP(C364,'Info Sheet'!$L$2:$L$3,'Info Sheet'!$J$2:$J$3)</f>
        <v>Rainy, p</v>
      </c>
      <c r="F364">
        <f>IF(E364='Info Sheet'!$J$3,'Info Sheet'!$M$3,'Info Sheet'!$M$2)</f>
        <v>0.7</v>
      </c>
      <c r="G364">
        <f>ROUNDDOWN(IF((D364*F364)&gt;'Info Sheet'!$B$21,'Info Sheet'!$B$21,(D364*F364)),0)</f>
        <v>114</v>
      </c>
      <c r="H364">
        <f t="shared" si="42"/>
        <v>2604.9</v>
      </c>
      <c r="I364">
        <f t="shared" si="43"/>
        <v>1164.9000000000001</v>
      </c>
      <c r="J364" s="44"/>
      <c r="K364" s="32"/>
      <c r="L364" s="32"/>
      <c r="M364" s="283"/>
      <c r="N364" s="32"/>
      <c r="O364" s="44">
        <v>312</v>
      </c>
      <c r="P364" s="32">
        <v>0.19852180664610208</v>
      </c>
      <c r="Q364">
        <f t="shared" si="44"/>
        <v>184</v>
      </c>
      <c r="R364" t="str">
        <f>LOOKUP(P364,'Info Sheet'!$L$2:$L$3,'Info Sheet'!$J$2:$J$3)</f>
        <v>Rainy, p</v>
      </c>
      <c r="S364">
        <f>IF(R364='Info Sheet'!$J$3,'Info Sheet'!$M$3,'Info Sheet'!$M$2)</f>
        <v>0.7</v>
      </c>
      <c r="T364">
        <f>ROUNDDOWN(IF((Q364*S364)&gt;'Info Sheet'!$B$21,'Info Sheet'!$B$21,(Q364*S364)),0)</f>
        <v>128</v>
      </c>
      <c r="U364">
        <f t="shared" si="45"/>
        <v>2924.8</v>
      </c>
      <c r="V364">
        <f t="shared" si="46"/>
        <v>1484.8000000000002</v>
      </c>
      <c r="AB364" s="44">
        <v>312</v>
      </c>
      <c r="AC364" s="61">
        <v>0.94160489999999997</v>
      </c>
      <c r="AD364">
        <f t="shared" si="47"/>
        <v>232</v>
      </c>
      <c r="AE364" t="str">
        <f>LOOKUP(AC364,'Info Sheet'!$L$2:$L$3,'Info Sheet'!$J$2:$J$3)</f>
        <v>Non-Rainy</v>
      </c>
      <c r="AF364">
        <f>IF(AE364='Info Sheet'!$J$3,'Info Sheet'!$M$3,'Info Sheet'!$M$2)</f>
        <v>1</v>
      </c>
      <c r="AG364">
        <f>ROUNDDOWN(IF((AD364*AF364)&gt;'Info Sheet'!$B$21,'Info Sheet'!$B$21,(AD364*AF364)),0)</f>
        <v>188</v>
      </c>
      <c r="AH364">
        <f t="shared" si="48"/>
        <v>4295.8</v>
      </c>
      <c r="AI364">
        <f t="shared" si="49"/>
        <v>2855.8</v>
      </c>
    </row>
    <row r="365" spans="2:35">
      <c r="B365" s="44">
        <v>313</v>
      </c>
      <c r="C365" s="32">
        <v>0.61404304654745656</v>
      </c>
      <c r="D365" s="32">
        <f t="shared" si="50"/>
        <v>220</v>
      </c>
      <c r="E365" t="str">
        <f>LOOKUP(C365,'Info Sheet'!$L$2:$L$3,'Info Sheet'!$J$2:$J$3)</f>
        <v>Non-Rainy</v>
      </c>
      <c r="F365">
        <f>IF(E365='Info Sheet'!$J$3,'Info Sheet'!$M$3,'Info Sheet'!$M$2)</f>
        <v>1</v>
      </c>
      <c r="G365">
        <f>ROUNDDOWN(IF((D365*F365)&gt;'Info Sheet'!$B$21,'Info Sheet'!$B$21,(D365*F365)),0)</f>
        <v>188</v>
      </c>
      <c r="H365">
        <f t="shared" si="42"/>
        <v>4295.8</v>
      </c>
      <c r="I365">
        <f t="shared" si="43"/>
        <v>2855.8</v>
      </c>
      <c r="J365" s="44"/>
      <c r="K365" s="32"/>
      <c r="L365" s="32"/>
      <c r="M365" s="283"/>
      <c r="N365" s="32"/>
      <c r="O365" s="44">
        <v>313</v>
      </c>
      <c r="P365" s="32">
        <v>0.8279119257557872</v>
      </c>
      <c r="Q365">
        <f t="shared" si="44"/>
        <v>217</v>
      </c>
      <c r="R365" t="str">
        <f>LOOKUP(P365,'Info Sheet'!$L$2:$L$3,'Info Sheet'!$J$2:$J$3)</f>
        <v>Non-Rainy</v>
      </c>
      <c r="S365">
        <f>IF(R365='Info Sheet'!$J$3,'Info Sheet'!$M$3,'Info Sheet'!$M$2)</f>
        <v>1</v>
      </c>
      <c r="T365">
        <f>ROUNDDOWN(IF((Q365*S365)&gt;'Info Sheet'!$B$21,'Info Sheet'!$B$21,(Q365*S365)),0)</f>
        <v>188</v>
      </c>
      <c r="U365">
        <f t="shared" si="45"/>
        <v>4295.8</v>
      </c>
      <c r="V365">
        <f t="shared" si="46"/>
        <v>2855.8</v>
      </c>
      <c r="AB365" s="44">
        <v>313</v>
      </c>
      <c r="AC365" s="61">
        <v>0.65427480000000005</v>
      </c>
      <c r="AD365">
        <f t="shared" si="47"/>
        <v>210</v>
      </c>
      <c r="AE365" t="str">
        <f>LOOKUP(AC365,'Info Sheet'!$L$2:$L$3,'Info Sheet'!$J$2:$J$3)</f>
        <v>Non-Rainy</v>
      </c>
      <c r="AF365">
        <f>IF(AE365='Info Sheet'!$J$3,'Info Sheet'!$M$3,'Info Sheet'!$M$2)</f>
        <v>1</v>
      </c>
      <c r="AG365">
        <f>ROUNDDOWN(IF((AD365*AF365)&gt;'Info Sheet'!$B$21,'Info Sheet'!$B$21,(AD365*AF365)),0)</f>
        <v>188</v>
      </c>
      <c r="AH365">
        <f t="shared" si="48"/>
        <v>4295.8</v>
      </c>
      <c r="AI365">
        <f t="shared" si="49"/>
        <v>2855.8</v>
      </c>
    </row>
    <row r="366" spans="2:35">
      <c r="B366" s="44">
        <v>314</v>
      </c>
      <c r="C366" s="32">
        <v>2.7101822645203555E-2</v>
      </c>
      <c r="D366" s="32">
        <f t="shared" si="50"/>
        <v>177</v>
      </c>
      <c r="E366" t="str">
        <f>LOOKUP(C366,'Info Sheet'!$L$2:$L$3,'Info Sheet'!$J$2:$J$3)</f>
        <v>Rainy, p</v>
      </c>
      <c r="F366">
        <f>IF(E366='Info Sheet'!$J$3,'Info Sheet'!$M$3,'Info Sheet'!$M$2)</f>
        <v>0.7</v>
      </c>
      <c r="G366">
        <f>ROUNDDOWN(IF((D366*F366)&gt;'Info Sheet'!$B$21,'Info Sheet'!$B$21,(D366*F366)),0)</f>
        <v>123</v>
      </c>
      <c r="H366">
        <f t="shared" si="42"/>
        <v>2810.55</v>
      </c>
      <c r="I366">
        <f t="shared" si="43"/>
        <v>1370.5500000000002</v>
      </c>
      <c r="J366" s="44"/>
      <c r="K366" s="32"/>
      <c r="L366" s="32"/>
      <c r="M366" s="283"/>
      <c r="N366" s="32"/>
      <c r="O366" s="44">
        <v>314</v>
      </c>
      <c r="P366" s="32">
        <v>0.66691303955468417</v>
      </c>
      <c r="Q366">
        <f t="shared" si="44"/>
        <v>208</v>
      </c>
      <c r="R366" t="str">
        <f>LOOKUP(P366,'Info Sheet'!$L$2:$L$3,'Info Sheet'!$J$2:$J$3)</f>
        <v>Non-Rainy</v>
      </c>
      <c r="S366">
        <f>IF(R366='Info Sheet'!$J$3,'Info Sheet'!$M$3,'Info Sheet'!$M$2)</f>
        <v>1</v>
      </c>
      <c r="T366">
        <f>ROUNDDOWN(IF((Q366*S366)&gt;'Info Sheet'!$B$21,'Info Sheet'!$B$21,(Q366*S366)),0)</f>
        <v>188</v>
      </c>
      <c r="U366">
        <f t="shared" si="45"/>
        <v>4295.8</v>
      </c>
      <c r="V366">
        <f t="shared" si="46"/>
        <v>2855.8</v>
      </c>
      <c r="AB366" s="44">
        <v>314</v>
      </c>
      <c r="AC366" s="61">
        <v>0.40413225000000003</v>
      </c>
      <c r="AD366">
        <f t="shared" si="47"/>
        <v>198</v>
      </c>
      <c r="AE366" t="str">
        <f>LOOKUP(AC366,'Info Sheet'!$L$2:$L$3,'Info Sheet'!$J$2:$J$3)</f>
        <v>Non-Rainy</v>
      </c>
      <c r="AF366">
        <f>IF(AE366='Info Sheet'!$J$3,'Info Sheet'!$M$3,'Info Sheet'!$M$2)</f>
        <v>1</v>
      </c>
      <c r="AG366">
        <f>ROUNDDOWN(IF((AD366*AF366)&gt;'Info Sheet'!$B$21,'Info Sheet'!$B$21,(AD366*AF366)),0)</f>
        <v>188</v>
      </c>
      <c r="AH366">
        <f t="shared" si="48"/>
        <v>4295.8</v>
      </c>
      <c r="AI366">
        <f t="shared" si="49"/>
        <v>2855.8</v>
      </c>
    </row>
    <row r="367" spans="2:35">
      <c r="B367" s="44">
        <v>315</v>
      </c>
      <c r="C367" s="32">
        <v>0.71687150212151496</v>
      </c>
      <c r="D367" s="32">
        <f t="shared" si="50"/>
        <v>226</v>
      </c>
      <c r="E367" t="str">
        <f>LOOKUP(C367,'Info Sheet'!$L$2:$L$3,'Info Sheet'!$J$2:$J$3)</f>
        <v>Non-Rainy</v>
      </c>
      <c r="F367">
        <f>IF(E367='Info Sheet'!$J$3,'Info Sheet'!$M$3,'Info Sheet'!$M$2)</f>
        <v>1</v>
      </c>
      <c r="G367">
        <f>ROUNDDOWN(IF((D367*F367)&gt;'Info Sheet'!$B$21,'Info Sheet'!$B$21,(D367*F367)),0)</f>
        <v>188</v>
      </c>
      <c r="H367">
        <f t="shared" si="42"/>
        <v>4295.8</v>
      </c>
      <c r="I367">
        <f t="shared" si="43"/>
        <v>2855.8</v>
      </c>
      <c r="J367" s="44"/>
      <c r="K367" s="32"/>
      <c r="L367" s="32"/>
      <c r="M367" s="283"/>
      <c r="N367" s="32"/>
      <c r="O367" s="44">
        <v>315</v>
      </c>
      <c r="P367" s="32">
        <v>0.37702028710601621</v>
      </c>
      <c r="Q367">
        <f t="shared" si="44"/>
        <v>194</v>
      </c>
      <c r="R367" t="str">
        <f>LOOKUP(P367,'Info Sheet'!$L$2:$L$3,'Info Sheet'!$J$2:$J$3)</f>
        <v>Rainy, p</v>
      </c>
      <c r="S367">
        <f>IF(R367='Info Sheet'!$J$3,'Info Sheet'!$M$3,'Info Sheet'!$M$2)</f>
        <v>0.7</v>
      </c>
      <c r="T367">
        <f>ROUNDDOWN(IF((Q367*S367)&gt;'Info Sheet'!$B$21,'Info Sheet'!$B$21,(Q367*S367)),0)</f>
        <v>135</v>
      </c>
      <c r="U367">
        <f t="shared" si="45"/>
        <v>3084.75</v>
      </c>
      <c r="V367">
        <f t="shared" si="46"/>
        <v>1644.75</v>
      </c>
      <c r="AB367" s="44">
        <v>315</v>
      </c>
      <c r="AC367" s="61">
        <v>0.58470173000000003</v>
      </c>
      <c r="AD367">
        <f t="shared" si="47"/>
        <v>207</v>
      </c>
      <c r="AE367" t="str">
        <f>LOOKUP(AC367,'Info Sheet'!$L$2:$L$3,'Info Sheet'!$J$2:$J$3)</f>
        <v>Non-Rainy</v>
      </c>
      <c r="AF367">
        <f>IF(AE367='Info Sheet'!$J$3,'Info Sheet'!$M$3,'Info Sheet'!$M$2)</f>
        <v>1</v>
      </c>
      <c r="AG367">
        <f>ROUNDDOWN(IF((AD367*AF367)&gt;'Info Sheet'!$B$21,'Info Sheet'!$B$21,(AD367*AF367)),0)</f>
        <v>188</v>
      </c>
      <c r="AH367">
        <f t="shared" si="48"/>
        <v>4295.8</v>
      </c>
      <c r="AI367">
        <f t="shared" si="49"/>
        <v>2855.8</v>
      </c>
    </row>
    <row r="368" spans="2:35">
      <c r="B368" s="44">
        <v>316</v>
      </c>
      <c r="C368" s="32">
        <v>0.7617514322371024</v>
      </c>
      <c r="D368" s="32">
        <f t="shared" si="50"/>
        <v>229</v>
      </c>
      <c r="E368" t="str">
        <f>LOOKUP(C368,'Info Sheet'!$L$2:$L$3,'Info Sheet'!$J$2:$J$3)</f>
        <v>Non-Rainy</v>
      </c>
      <c r="F368">
        <f>IF(E368='Info Sheet'!$J$3,'Info Sheet'!$M$3,'Info Sheet'!$M$2)</f>
        <v>1</v>
      </c>
      <c r="G368">
        <f>ROUNDDOWN(IF((D368*F368)&gt;'Info Sheet'!$B$21,'Info Sheet'!$B$21,(D368*F368)),0)</f>
        <v>188</v>
      </c>
      <c r="H368">
        <f t="shared" si="42"/>
        <v>4295.8</v>
      </c>
      <c r="I368">
        <f t="shared" si="43"/>
        <v>2855.8</v>
      </c>
      <c r="J368" s="44"/>
      <c r="K368" s="32"/>
      <c r="L368" s="32"/>
      <c r="M368" s="283"/>
      <c r="N368" s="32"/>
      <c r="O368" s="44">
        <v>316</v>
      </c>
      <c r="P368" s="32">
        <v>0.86900060163073123</v>
      </c>
      <c r="Q368">
        <f t="shared" si="44"/>
        <v>221</v>
      </c>
      <c r="R368" t="str">
        <f>LOOKUP(P368,'Info Sheet'!$L$2:$L$3,'Info Sheet'!$J$2:$J$3)</f>
        <v>Non-Rainy</v>
      </c>
      <c r="S368">
        <f>IF(R368='Info Sheet'!$J$3,'Info Sheet'!$M$3,'Info Sheet'!$M$2)</f>
        <v>1</v>
      </c>
      <c r="T368">
        <f>ROUNDDOWN(IF((Q368*S368)&gt;'Info Sheet'!$B$21,'Info Sheet'!$B$21,(Q368*S368)),0)</f>
        <v>188</v>
      </c>
      <c r="U368">
        <f t="shared" si="45"/>
        <v>4295.8</v>
      </c>
      <c r="V368">
        <f t="shared" si="46"/>
        <v>2855.8</v>
      </c>
      <c r="AB368" s="44">
        <v>316</v>
      </c>
      <c r="AC368" s="61">
        <v>0.91771948000000003</v>
      </c>
      <c r="AD368">
        <f t="shared" si="47"/>
        <v>229</v>
      </c>
      <c r="AE368" t="str">
        <f>LOOKUP(AC368,'Info Sheet'!$L$2:$L$3,'Info Sheet'!$J$2:$J$3)</f>
        <v>Non-Rainy</v>
      </c>
      <c r="AF368">
        <f>IF(AE368='Info Sheet'!$J$3,'Info Sheet'!$M$3,'Info Sheet'!$M$2)</f>
        <v>1</v>
      </c>
      <c r="AG368">
        <f>ROUNDDOWN(IF((AD368*AF368)&gt;'Info Sheet'!$B$21,'Info Sheet'!$B$21,(AD368*AF368)),0)</f>
        <v>188</v>
      </c>
      <c r="AH368">
        <f t="shared" si="48"/>
        <v>4295.8</v>
      </c>
      <c r="AI368">
        <f t="shared" si="49"/>
        <v>2855.8</v>
      </c>
    </row>
    <row r="369" spans="2:35">
      <c r="B369" s="44">
        <v>317</v>
      </c>
      <c r="C369" s="32">
        <v>0.93277960584561748</v>
      </c>
      <c r="D369" s="32">
        <f t="shared" si="50"/>
        <v>244</v>
      </c>
      <c r="E369" t="str">
        <f>LOOKUP(C369,'Info Sheet'!$L$2:$L$3,'Info Sheet'!$J$2:$J$3)</f>
        <v>Non-Rainy</v>
      </c>
      <c r="F369">
        <f>IF(E369='Info Sheet'!$J$3,'Info Sheet'!$M$3,'Info Sheet'!$M$2)</f>
        <v>1</v>
      </c>
      <c r="G369">
        <f>ROUNDDOWN(IF((D369*F369)&gt;'Info Sheet'!$B$21,'Info Sheet'!$B$21,(D369*F369)),0)</f>
        <v>188</v>
      </c>
      <c r="H369">
        <f t="shared" si="42"/>
        <v>4295.8</v>
      </c>
      <c r="I369">
        <f t="shared" si="43"/>
        <v>2855.8</v>
      </c>
      <c r="J369" s="44"/>
      <c r="K369" s="32"/>
      <c r="L369" s="32"/>
      <c r="M369" s="283"/>
      <c r="N369" s="32"/>
      <c r="O369" s="44">
        <v>317</v>
      </c>
      <c r="P369" s="32">
        <v>0.87839088627178907</v>
      </c>
      <c r="Q369">
        <f t="shared" si="44"/>
        <v>221</v>
      </c>
      <c r="R369" t="str">
        <f>LOOKUP(P369,'Info Sheet'!$L$2:$L$3,'Info Sheet'!$J$2:$J$3)</f>
        <v>Non-Rainy</v>
      </c>
      <c r="S369">
        <f>IF(R369='Info Sheet'!$J$3,'Info Sheet'!$M$3,'Info Sheet'!$M$2)</f>
        <v>1</v>
      </c>
      <c r="T369">
        <f>ROUNDDOWN(IF((Q369*S369)&gt;'Info Sheet'!$B$21,'Info Sheet'!$B$21,(Q369*S369)),0)</f>
        <v>188</v>
      </c>
      <c r="U369">
        <f t="shared" si="45"/>
        <v>4295.8</v>
      </c>
      <c r="V369">
        <f t="shared" si="46"/>
        <v>2855.8</v>
      </c>
      <c r="AB369" s="44">
        <v>317</v>
      </c>
      <c r="AC369" s="61">
        <v>0.82678554000000004</v>
      </c>
      <c r="AD369">
        <f t="shared" si="47"/>
        <v>220</v>
      </c>
      <c r="AE369" t="str">
        <f>LOOKUP(AC369,'Info Sheet'!$L$2:$L$3,'Info Sheet'!$J$2:$J$3)</f>
        <v>Non-Rainy</v>
      </c>
      <c r="AF369">
        <f>IF(AE369='Info Sheet'!$J$3,'Info Sheet'!$M$3,'Info Sheet'!$M$2)</f>
        <v>1</v>
      </c>
      <c r="AG369">
        <f>ROUNDDOWN(IF((AD369*AF369)&gt;'Info Sheet'!$B$21,'Info Sheet'!$B$21,(AD369*AF369)),0)</f>
        <v>188</v>
      </c>
      <c r="AH369">
        <f t="shared" si="48"/>
        <v>4295.8</v>
      </c>
      <c r="AI369">
        <f t="shared" si="49"/>
        <v>2855.8</v>
      </c>
    </row>
    <row r="370" spans="2:35">
      <c r="B370" s="44">
        <v>318</v>
      </c>
      <c r="C370" s="32">
        <v>0.99461904788385036</v>
      </c>
      <c r="D370" s="32">
        <f t="shared" si="50"/>
        <v>265</v>
      </c>
      <c r="E370" t="str">
        <f>LOOKUP(C370,'Info Sheet'!$L$2:$L$3,'Info Sheet'!$J$2:$J$3)</f>
        <v>Non-Rainy</v>
      </c>
      <c r="F370">
        <f>IF(E370='Info Sheet'!$J$3,'Info Sheet'!$M$3,'Info Sheet'!$M$2)</f>
        <v>1</v>
      </c>
      <c r="G370">
        <f>ROUNDDOWN(IF((D370*F370)&gt;'Info Sheet'!$B$21,'Info Sheet'!$B$21,(D370*F370)),0)</f>
        <v>188</v>
      </c>
      <c r="H370">
        <f t="shared" si="42"/>
        <v>4295.8</v>
      </c>
      <c r="I370">
        <f t="shared" si="43"/>
        <v>2855.8</v>
      </c>
      <c r="J370" s="44"/>
      <c r="K370" s="32"/>
      <c r="L370" s="32"/>
      <c r="M370" s="283"/>
      <c r="N370" s="32"/>
      <c r="O370" s="44">
        <v>318</v>
      </c>
      <c r="P370" s="32">
        <v>0.91070438253453101</v>
      </c>
      <c r="Q370">
        <f t="shared" si="44"/>
        <v>225</v>
      </c>
      <c r="R370" t="str">
        <f>LOOKUP(P370,'Info Sheet'!$L$2:$L$3,'Info Sheet'!$J$2:$J$3)</f>
        <v>Non-Rainy</v>
      </c>
      <c r="S370">
        <f>IF(R370='Info Sheet'!$J$3,'Info Sheet'!$M$3,'Info Sheet'!$M$2)</f>
        <v>1</v>
      </c>
      <c r="T370">
        <f>ROUNDDOWN(IF((Q370*S370)&gt;'Info Sheet'!$B$21,'Info Sheet'!$B$21,(Q370*S370)),0)</f>
        <v>188</v>
      </c>
      <c r="U370">
        <f t="shared" si="45"/>
        <v>4295.8</v>
      </c>
      <c r="V370">
        <f t="shared" si="46"/>
        <v>2855.8</v>
      </c>
      <c r="AB370" s="44">
        <v>318</v>
      </c>
      <c r="AC370" s="61">
        <v>0.38233317999999999</v>
      </c>
      <c r="AD370">
        <f t="shared" si="47"/>
        <v>197</v>
      </c>
      <c r="AE370" t="str">
        <f>LOOKUP(AC370,'Info Sheet'!$L$2:$L$3,'Info Sheet'!$J$2:$J$3)</f>
        <v>Rainy, p</v>
      </c>
      <c r="AF370">
        <f>IF(AE370='Info Sheet'!$J$3,'Info Sheet'!$M$3,'Info Sheet'!$M$2)</f>
        <v>0.7</v>
      </c>
      <c r="AG370">
        <f>ROUNDDOWN(IF((AD370*AF370)&gt;'Info Sheet'!$B$21,'Info Sheet'!$B$21,(AD370*AF370)),0)</f>
        <v>137</v>
      </c>
      <c r="AH370">
        <f t="shared" si="48"/>
        <v>3130.4500000000003</v>
      </c>
      <c r="AI370">
        <f t="shared" si="49"/>
        <v>1690.4500000000003</v>
      </c>
    </row>
    <row r="371" spans="2:35">
      <c r="B371" s="44">
        <v>319</v>
      </c>
      <c r="C371" s="32">
        <v>0.11077236463332663</v>
      </c>
      <c r="D371" s="32">
        <f t="shared" si="50"/>
        <v>191</v>
      </c>
      <c r="E371" t="str">
        <f>LOOKUP(C371,'Info Sheet'!$L$2:$L$3,'Info Sheet'!$J$2:$J$3)</f>
        <v>Rainy, p</v>
      </c>
      <c r="F371">
        <f>IF(E371='Info Sheet'!$J$3,'Info Sheet'!$M$3,'Info Sheet'!$M$2)</f>
        <v>0.7</v>
      </c>
      <c r="G371">
        <f>ROUNDDOWN(IF((D371*F371)&gt;'Info Sheet'!$B$21,'Info Sheet'!$B$21,(D371*F371)),0)</f>
        <v>133</v>
      </c>
      <c r="H371">
        <f t="shared" si="42"/>
        <v>3039.05</v>
      </c>
      <c r="I371">
        <f t="shared" si="43"/>
        <v>1599.0500000000002</v>
      </c>
      <c r="J371" s="44"/>
      <c r="K371" s="32"/>
      <c r="L371" s="32"/>
      <c r="M371" s="283"/>
      <c r="N371" s="32"/>
      <c r="O371" s="44">
        <v>319</v>
      </c>
      <c r="P371" s="32">
        <v>0.33420684123252087</v>
      </c>
      <c r="Q371">
        <f t="shared" si="44"/>
        <v>191</v>
      </c>
      <c r="R371" t="str">
        <f>LOOKUP(P371,'Info Sheet'!$L$2:$L$3,'Info Sheet'!$J$2:$J$3)</f>
        <v>Rainy, p</v>
      </c>
      <c r="S371">
        <f>IF(R371='Info Sheet'!$J$3,'Info Sheet'!$M$3,'Info Sheet'!$M$2)</f>
        <v>0.7</v>
      </c>
      <c r="T371">
        <f>ROUNDDOWN(IF((Q371*S371)&gt;'Info Sheet'!$B$21,'Info Sheet'!$B$21,(Q371*S371)),0)</f>
        <v>133</v>
      </c>
      <c r="U371">
        <f t="shared" si="45"/>
        <v>3039.05</v>
      </c>
      <c r="V371">
        <f t="shared" si="46"/>
        <v>1599.0500000000002</v>
      </c>
      <c r="AB371" s="44">
        <v>319</v>
      </c>
      <c r="AC371" s="61">
        <v>0.14030814</v>
      </c>
      <c r="AD371">
        <f t="shared" si="47"/>
        <v>182</v>
      </c>
      <c r="AE371" t="str">
        <f>LOOKUP(AC371,'Info Sheet'!$L$2:$L$3,'Info Sheet'!$J$2:$J$3)</f>
        <v>Rainy, p</v>
      </c>
      <c r="AF371">
        <f>IF(AE371='Info Sheet'!$J$3,'Info Sheet'!$M$3,'Info Sheet'!$M$2)</f>
        <v>0.7</v>
      </c>
      <c r="AG371">
        <f>ROUNDDOWN(IF((AD371*AF371)&gt;'Info Sheet'!$B$21,'Info Sheet'!$B$21,(AD371*AF371)),0)</f>
        <v>127</v>
      </c>
      <c r="AH371">
        <f t="shared" si="48"/>
        <v>2901.9500000000003</v>
      </c>
      <c r="AI371">
        <f t="shared" si="49"/>
        <v>1461.9500000000003</v>
      </c>
    </row>
    <row r="372" spans="2:35">
      <c r="B372" s="44">
        <v>320</v>
      </c>
      <c r="C372" s="32">
        <v>0.25882033871593146</v>
      </c>
      <c r="D372" s="32">
        <f t="shared" si="50"/>
        <v>202</v>
      </c>
      <c r="E372" t="str">
        <f>LOOKUP(C372,'Info Sheet'!$L$2:$L$3,'Info Sheet'!$J$2:$J$3)</f>
        <v>Rainy, p</v>
      </c>
      <c r="F372">
        <f>IF(E372='Info Sheet'!$J$3,'Info Sheet'!$M$3,'Info Sheet'!$M$2)</f>
        <v>0.7</v>
      </c>
      <c r="G372">
        <f>ROUNDDOWN(IF((D372*F372)&gt;'Info Sheet'!$B$21,'Info Sheet'!$B$21,(D372*F372)),0)</f>
        <v>141</v>
      </c>
      <c r="H372">
        <f t="shared" si="42"/>
        <v>3221.8500000000004</v>
      </c>
      <c r="I372">
        <f t="shared" si="43"/>
        <v>1781.8500000000004</v>
      </c>
      <c r="J372" s="44"/>
      <c r="K372" s="32"/>
      <c r="L372" s="32"/>
      <c r="M372" s="283"/>
      <c r="N372" s="32"/>
      <c r="O372" s="44">
        <v>320</v>
      </c>
      <c r="P372" s="32">
        <v>0.68920010247031693</v>
      </c>
      <c r="Q372">
        <f t="shared" si="44"/>
        <v>209</v>
      </c>
      <c r="R372" t="str">
        <f>LOOKUP(P372,'Info Sheet'!$L$2:$L$3,'Info Sheet'!$J$2:$J$3)</f>
        <v>Non-Rainy</v>
      </c>
      <c r="S372">
        <f>IF(R372='Info Sheet'!$J$3,'Info Sheet'!$M$3,'Info Sheet'!$M$2)</f>
        <v>1</v>
      </c>
      <c r="T372">
        <f>ROUNDDOWN(IF((Q372*S372)&gt;'Info Sheet'!$B$21,'Info Sheet'!$B$21,(Q372*S372)),0)</f>
        <v>188</v>
      </c>
      <c r="U372">
        <f t="shared" si="45"/>
        <v>4295.8</v>
      </c>
      <c r="V372">
        <f t="shared" si="46"/>
        <v>2855.8</v>
      </c>
      <c r="AB372" s="44">
        <v>320</v>
      </c>
      <c r="AC372" s="61">
        <v>0.28301671</v>
      </c>
      <c r="AD372">
        <f t="shared" si="47"/>
        <v>192</v>
      </c>
      <c r="AE372" t="str">
        <f>LOOKUP(AC372,'Info Sheet'!$L$2:$L$3,'Info Sheet'!$J$2:$J$3)</f>
        <v>Rainy, p</v>
      </c>
      <c r="AF372">
        <f>IF(AE372='Info Sheet'!$J$3,'Info Sheet'!$M$3,'Info Sheet'!$M$2)</f>
        <v>0.7</v>
      </c>
      <c r="AG372">
        <f>ROUNDDOWN(IF((AD372*AF372)&gt;'Info Sheet'!$B$21,'Info Sheet'!$B$21,(AD372*AF372)),0)</f>
        <v>134</v>
      </c>
      <c r="AH372">
        <f t="shared" si="48"/>
        <v>3061.9</v>
      </c>
      <c r="AI372">
        <f t="shared" si="49"/>
        <v>1621.9</v>
      </c>
    </row>
    <row r="373" spans="2:35">
      <c r="B373" s="44">
        <v>321</v>
      </c>
      <c r="C373" s="32">
        <v>0.2902588341900838</v>
      </c>
      <c r="D373" s="32">
        <f t="shared" si="50"/>
        <v>204</v>
      </c>
      <c r="E373" t="str">
        <f>LOOKUP(C373,'Info Sheet'!$L$2:$L$3,'Info Sheet'!$J$2:$J$3)</f>
        <v>Rainy, p</v>
      </c>
      <c r="F373">
        <f>IF(E373='Info Sheet'!$J$3,'Info Sheet'!$M$3,'Info Sheet'!$M$2)</f>
        <v>0.7</v>
      </c>
      <c r="G373">
        <f>ROUNDDOWN(IF((D373*F373)&gt;'Info Sheet'!$B$21,'Info Sheet'!$B$21,(D373*F373)),0)</f>
        <v>142</v>
      </c>
      <c r="H373">
        <f t="shared" ref="H373:H436" si="51">G373*$K$46</f>
        <v>3244.7000000000003</v>
      </c>
      <c r="I373">
        <f t="shared" ref="I373:I436" si="52">H373-$K$47</f>
        <v>1804.7000000000003</v>
      </c>
      <c r="J373" s="44"/>
      <c r="K373" s="32"/>
      <c r="L373" s="32"/>
      <c r="M373" s="283"/>
      <c r="N373" s="32"/>
      <c r="O373" s="44">
        <v>321</v>
      </c>
      <c r="P373" s="32">
        <v>8.8632286645629832E-2</v>
      </c>
      <c r="Q373">
        <f t="shared" ref="Q373:Q436" si="53">ROUNDDOWN(_xlfn.NORM.INV(P373,$P$36,$P$40),0)</f>
        <v>174</v>
      </c>
      <c r="R373" t="str">
        <f>LOOKUP(P373,'Info Sheet'!$L$2:$L$3,'Info Sheet'!$J$2:$J$3)</f>
        <v>Rainy, p</v>
      </c>
      <c r="S373">
        <f>IF(R373='Info Sheet'!$J$3,'Info Sheet'!$M$3,'Info Sheet'!$M$2)</f>
        <v>0.7</v>
      </c>
      <c r="T373">
        <f>ROUNDDOWN(IF((Q373*S373)&gt;'Info Sheet'!$B$21,'Info Sheet'!$B$21,(Q373*S373)),0)</f>
        <v>121</v>
      </c>
      <c r="U373">
        <f t="shared" ref="U373:U436" si="54">T373*$K$46</f>
        <v>2764.8500000000004</v>
      </c>
      <c r="V373">
        <f t="shared" ref="V373:V436" si="55">U373-$K$47</f>
        <v>1324.8500000000004</v>
      </c>
      <c r="AB373" s="44">
        <v>321</v>
      </c>
      <c r="AC373" s="61">
        <v>0.38415693000000001</v>
      </c>
      <c r="AD373">
        <f t="shared" ref="AD373:AD436" si="56">ROUNDDOWN(_xlfn.NORM.INV(AC373,$AC$36,$AC$40),0)</f>
        <v>197</v>
      </c>
      <c r="AE373" t="str">
        <f>LOOKUP(AC373,'Info Sheet'!$L$2:$L$3,'Info Sheet'!$J$2:$J$3)</f>
        <v>Rainy, p</v>
      </c>
      <c r="AF373">
        <f>IF(AE373='Info Sheet'!$J$3,'Info Sheet'!$M$3,'Info Sheet'!$M$2)</f>
        <v>0.7</v>
      </c>
      <c r="AG373">
        <f>ROUNDDOWN(IF((AD373*AF373)&gt;'Info Sheet'!$B$21,'Info Sheet'!$B$21,(AD373*AF373)),0)</f>
        <v>137</v>
      </c>
      <c r="AH373">
        <f t="shared" ref="AH373:AH436" si="57">AG373*$K$46</f>
        <v>3130.4500000000003</v>
      </c>
      <c r="AI373">
        <f t="shared" ref="AI373:AI436" si="58">AH373-$K$47</f>
        <v>1690.4500000000003</v>
      </c>
    </row>
    <row r="374" spans="2:35">
      <c r="B374" s="44">
        <v>322</v>
      </c>
      <c r="C374" s="32">
        <v>0.33675477506156515</v>
      </c>
      <c r="D374" s="32">
        <f t="shared" ref="D374:D437" si="59">ROUNDDOWN(_xlfn.NORM.INV(C374,$C$36,$C$40),0)</f>
        <v>206</v>
      </c>
      <c r="E374" t="str">
        <f>LOOKUP(C374,'Info Sheet'!$L$2:$L$3,'Info Sheet'!$J$2:$J$3)</f>
        <v>Rainy, p</v>
      </c>
      <c r="F374">
        <f>IF(E374='Info Sheet'!$J$3,'Info Sheet'!$M$3,'Info Sheet'!$M$2)</f>
        <v>0.7</v>
      </c>
      <c r="G374">
        <f>ROUNDDOWN(IF((D374*F374)&gt;'Info Sheet'!$B$21,'Info Sheet'!$B$21,(D374*F374)),0)</f>
        <v>144</v>
      </c>
      <c r="H374">
        <f t="shared" si="51"/>
        <v>3290.4</v>
      </c>
      <c r="I374">
        <f t="shared" si="52"/>
        <v>1850.4</v>
      </c>
      <c r="J374" s="44"/>
      <c r="K374" s="32"/>
      <c r="L374" s="32"/>
      <c r="M374" s="283"/>
      <c r="N374" s="32"/>
      <c r="O374" s="44">
        <v>322</v>
      </c>
      <c r="P374" s="32">
        <v>0.45426415039831203</v>
      </c>
      <c r="Q374">
        <f t="shared" si="53"/>
        <v>197</v>
      </c>
      <c r="R374" t="str">
        <f>LOOKUP(P374,'Info Sheet'!$L$2:$L$3,'Info Sheet'!$J$2:$J$3)</f>
        <v>Non-Rainy</v>
      </c>
      <c r="S374">
        <f>IF(R374='Info Sheet'!$J$3,'Info Sheet'!$M$3,'Info Sheet'!$M$2)</f>
        <v>1</v>
      </c>
      <c r="T374">
        <f>ROUNDDOWN(IF((Q374*S374)&gt;'Info Sheet'!$B$21,'Info Sheet'!$B$21,(Q374*S374)),0)</f>
        <v>188</v>
      </c>
      <c r="U374">
        <f t="shared" si="54"/>
        <v>4295.8</v>
      </c>
      <c r="V374">
        <f t="shared" si="55"/>
        <v>2855.8</v>
      </c>
      <c r="AB374" s="44">
        <v>322</v>
      </c>
      <c r="AC374" s="61">
        <v>0.23138178000000001</v>
      </c>
      <c r="AD374">
        <f t="shared" si="56"/>
        <v>189</v>
      </c>
      <c r="AE374" t="str">
        <f>LOOKUP(AC374,'Info Sheet'!$L$2:$L$3,'Info Sheet'!$J$2:$J$3)</f>
        <v>Rainy, p</v>
      </c>
      <c r="AF374">
        <f>IF(AE374='Info Sheet'!$J$3,'Info Sheet'!$M$3,'Info Sheet'!$M$2)</f>
        <v>0.7</v>
      </c>
      <c r="AG374">
        <f>ROUNDDOWN(IF((AD374*AF374)&gt;'Info Sheet'!$B$21,'Info Sheet'!$B$21,(AD374*AF374)),0)</f>
        <v>132</v>
      </c>
      <c r="AH374">
        <f t="shared" si="57"/>
        <v>3016.2000000000003</v>
      </c>
      <c r="AI374">
        <f t="shared" si="58"/>
        <v>1576.2000000000003</v>
      </c>
    </row>
    <row r="375" spans="2:35">
      <c r="B375" s="44">
        <v>323</v>
      </c>
      <c r="C375" s="32">
        <v>0.22820783004136302</v>
      </c>
      <c r="D375" s="32">
        <f t="shared" si="59"/>
        <v>200</v>
      </c>
      <c r="E375" t="str">
        <f>LOOKUP(C375,'Info Sheet'!$L$2:$L$3,'Info Sheet'!$J$2:$J$3)</f>
        <v>Rainy, p</v>
      </c>
      <c r="F375">
        <f>IF(E375='Info Sheet'!$J$3,'Info Sheet'!$M$3,'Info Sheet'!$M$2)</f>
        <v>0.7</v>
      </c>
      <c r="G375">
        <f>ROUNDDOWN(IF((D375*F375)&gt;'Info Sheet'!$B$21,'Info Sheet'!$B$21,(D375*F375)),0)</f>
        <v>140</v>
      </c>
      <c r="H375">
        <f t="shared" si="51"/>
        <v>3199</v>
      </c>
      <c r="I375">
        <f t="shared" si="52"/>
        <v>1759</v>
      </c>
      <c r="J375" s="44"/>
      <c r="K375" s="32"/>
      <c r="L375" s="32"/>
      <c r="M375" s="283"/>
      <c r="N375" s="32"/>
      <c r="O375" s="44">
        <v>323</v>
      </c>
      <c r="P375" s="32">
        <v>0.53923781058153131</v>
      </c>
      <c r="Q375">
        <f t="shared" si="53"/>
        <v>201</v>
      </c>
      <c r="R375" t="str">
        <f>LOOKUP(P375,'Info Sheet'!$L$2:$L$3,'Info Sheet'!$J$2:$J$3)</f>
        <v>Non-Rainy</v>
      </c>
      <c r="S375">
        <f>IF(R375='Info Sheet'!$J$3,'Info Sheet'!$M$3,'Info Sheet'!$M$2)</f>
        <v>1</v>
      </c>
      <c r="T375">
        <f>ROUNDDOWN(IF((Q375*S375)&gt;'Info Sheet'!$B$21,'Info Sheet'!$B$21,(Q375*S375)),0)</f>
        <v>188</v>
      </c>
      <c r="U375">
        <f t="shared" si="54"/>
        <v>4295.8</v>
      </c>
      <c r="V375">
        <f t="shared" si="55"/>
        <v>2855.8</v>
      </c>
      <c r="AB375" s="44">
        <v>323</v>
      </c>
      <c r="AC375" s="61">
        <v>0.29188750000000002</v>
      </c>
      <c r="AD375">
        <f t="shared" si="56"/>
        <v>192</v>
      </c>
      <c r="AE375" t="str">
        <f>LOOKUP(AC375,'Info Sheet'!$L$2:$L$3,'Info Sheet'!$J$2:$J$3)</f>
        <v>Rainy, p</v>
      </c>
      <c r="AF375">
        <f>IF(AE375='Info Sheet'!$J$3,'Info Sheet'!$M$3,'Info Sheet'!$M$2)</f>
        <v>0.7</v>
      </c>
      <c r="AG375">
        <f>ROUNDDOWN(IF((AD375*AF375)&gt;'Info Sheet'!$B$21,'Info Sheet'!$B$21,(AD375*AF375)),0)</f>
        <v>134</v>
      </c>
      <c r="AH375">
        <f t="shared" si="57"/>
        <v>3061.9</v>
      </c>
      <c r="AI375">
        <f t="shared" si="58"/>
        <v>1621.9</v>
      </c>
    </row>
    <row r="376" spans="2:35">
      <c r="B376" s="44">
        <v>324</v>
      </c>
      <c r="C376" s="32">
        <v>0.82624464245645801</v>
      </c>
      <c r="D376" s="32">
        <f t="shared" si="59"/>
        <v>233</v>
      </c>
      <c r="E376" t="str">
        <f>LOOKUP(C376,'Info Sheet'!$L$2:$L$3,'Info Sheet'!$J$2:$J$3)</f>
        <v>Non-Rainy</v>
      </c>
      <c r="F376">
        <f>IF(E376='Info Sheet'!$J$3,'Info Sheet'!$M$3,'Info Sheet'!$M$2)</f>
        <v>1</v>
      </c>
      <c r="G376">
        <f>ROUNDDOWN(IF((D376*F376)&gt;'Info Sheet'!$B$21,'Info Sheet'!$B$21,(D376*F376)),0)</f>
        <v>188</v>
      </c>
      <c r="H376">
        <f t="shared" si="51"/>
        <v>4295.8</v>
      </c>
      <c r="I376">
        <f t="shared" si="52"/>
        <v>2855.8</v>
      </c>
      <c r="J376" s="44"/>
      <c r="K376" s="32"/>
      <c r="L376" s="32"/>
      <c r="M376" s="283"/>
      <c r="N376" s="32"/>
      <c r="O376" s="44">
        <v>324</v>
      </c>
      <c r="P376" s="32">
        <v>6.1352985784053682E-2</v>
      </c>
      <c r="Q376">
        <f t="shared" si="53"/>
        <v>170</v>
      </c>
      <c r="R376" t="str">
        <f>LOOKUP(P376,'Info Sheet'!$L$2:$L$3,'Info Sheet'!$J$2:$J$3)</f>
        <v>Rainy, p</v>
      </c>
      <c r="S376">
        <f>IF(R376='Info Sheet'!$J$3,'Info Sheet'!$M$3,'Info Sheet'!$M$2)</f>
        <v>0.7</v>
      </c>
      <c r="T376">
        <f>ROUNDDOWN(IF((Q376*S376)&gt;'Info Sheet'!$B$21,'Info Sheet'!$B$21,(Q376*S376)),0)</f>
        <v>119</v>
      </c>
      <c r="U376">
        <f t="shared" si="54"/>
        <v>2719.15</v>
      </c>
      <c r="V376">
        <f t="shared" si="55"/>
        <v>1279.1500000000001</v>
      </c>
      <c r="AB376" s="44">
        <v>324</v>
      </c>
      <c r="AC376" s="61">
        <v>0.90049224999999999</v>
      </c>
      <c r="AD376">
        <f t="shared" si="56"/>
        <v>227</v>
      </c>
      <c r="AE376" t="str">
        <f>LOOKUP(AC376,'Info Sheet'!$L$2:$L$3,'Info Sheet'!$J$2:$J$3)</f>
        <v>Non-Rainy</v>
      </c>
      <c r="AF376">
        <f>IF(AE376='Info Sheet'!$J$3,'Info Sheet'!$M$3,'Info Sheet'!$M$2)</f>
        <v>1</v>
      </c>
      <c r="AG376">
        <f>ROUNDDOWN(IF((AD376*AF376)&gt;'Info Sheet'!$B$21,'Info Sheet'!$B$21,(AD376*AF376)),0)</f>
        <v>188</v>
      </c>
      <c r="AH376">
        <f t="shared" si="57"/>
        <v>4295.8</v>
      </c>
      <c r="AI376">
        <f t="shared" si="58"/>
        <v>2855.8</v>
      </c>
    </row>
    <row r="377" spans="2:35">
      <c r="B377" s="44">
        <v>325</v>
      </c>
      <c r="C377" s="32">
        <v>0.73862580854885862</v>
      </c>
      <c r="D377" s="32">
        <f t="shared" si="59"/>
        <v>227</v>
      </c>
      <c r="E377" t="str">
        <f>LOOKUP(C377,'Info Sheet'!$L$2:$L$3,'Info Sheet'!$J$2:$J$3)</f>
        <v>Non-Rainy</v>
      </c>
      <c r="F377">
        <f>IF(E377='Info Sheet'!$J$3,'Info Sheet'!$M$3,'Info Sheet'!$M$2)</f>
        <v>1</v>
      </c>
      <c r="G377">
        <f>ROUNDDOWN(IF((D377*F377)&gt;'Info Sheet'!$B$21,'Info Sheet'!$B$21,(D377*F377)),0)</f>
        <v>188</v>
      </c>
      <c r="H377">
        <f t="shared" si="51"/>
        <v>4295.8</v>
      </c>
      <c r="I377">
        <f t="shared" si="52"/>
        <v>2855.8</v>
      </c>
      <c r="J377" s="44"/>
      <c r="K377" s="32"/>
      <c r="L377" s="32"/>
      <c r="M377" s="283"/>
      <c r="N377" s="32"/>
      <c r="O377" s="44">
        <v>325</v>
      </c>
      <c r="P377" s="32">
        <v>0.77264791557956025</v>
      </c>
      <c r="Q377">
        <f t="shared" si="53"/>
        <v>214</v>
      </c>
      <c r="R377" t="str">
        <f>LOOKUP(P377,'Info Sheet'!$L$2:$L$3,'Info Sheet'!$J$2:$J$3)</f>
        <v>Non-Rainy</v>
      </c>
      <c r="S377">
        <f>IF(R377='Info Sheet'!$J$3,'Info Sheet'!$M$3,'Info Sheet'!$M$2)</f>
        <v>1</v>
      </c>
      <c r="T377">
        <f>ROUNDDOWN(IF((Q377*S377)&gt;'Info Sheet'!$B$21,'Info Sheet'!$B$21,(Q377*S377)),0)</f>
        <v>188</v>
      </c>
      <c r="U377">
        <f t="shared" si="54"/>
        <v>4295.8</v>
      </c>
      <c r="V377">
        <f t="shared" si="55"/>
        <v>2855.8</v>
      </c>
      <c r="AB377" s="44">
        <v>325</v>
      </c>
      <c r="AC377" s="61">
        <v>0.90031516</v>
      </c>
      <c r="AD377">
        <f t="shared" si="56"/>
        <v>227</v>
      </c>
      <c r="AE377" t="str">
        <f>LOOKUP(AC377,'Info Sheet'!$L$2:$L$3,'Info Sheet'!$J$2:$J$3)</f>
        <v>Non-Rainy</v>
      </c>
      <c r="AF377">
        <f>IF(AE377='Info Sheet'!$J$3,'Info Sheet'!$M$3,'Info Sheet'!$M$2)</f>
        <v>1</v>
      </c>
      <c r="AG377">
        <f>ROUNDDOWN(IF((AD377*AF377)&gt;'Info Sheet'!$B$21,'Info Sheet'!$B$21,(AD377*AF377)),0)</f>
        <v>188</v>
      </c>
      <c r="AH377">
        <f t="shared" si="57"/>
        <v>4295.8</v>
      </c>
      <c r="AI377">
        <f t="shared" si="58"/>
        <v>2855.8</v>
      </c>
    </row>
    <row r="378" spans="2:35">
      <c r="B378" s="44">
        <v>326</v>
      </c>
      <c r="C378" s="32">
        <v>0.66174668636441814</v>
      </c>
      <c r="D378" s="32">
        <f t="shared" si="59"/>
        <v>223</v>
      </c>
      <c r="E378" t="str">
        <f>LOOKUP(C378,'Info Sheet'!$L$2:$L$3,'Info Sheet'!$J$2:$J$3)</f>
        <v>Non-Rainy</v>
      </c>
      <c r="F378">
        <f>IF(E378='Info Sheet'!$J$3,'Info Sheet'!$M$3,'Info Sheet'!$M$2)</f>
        <v>1</v>
      </c>
      <c r="G378">
        <f>ROUNDDOWN(IF((D378*F378)&gt;'Info Sheet'!$B$21,'Info Sheet'!$B$21,(D378*F378)),0)</f>
        <v>188</v>
      </c>
      <c r="H378">
        <f t="shared" si="51"/>
        <v>4295.8</v>
      </c>
      <c r="I378">
        <f t="shared" si="52"/>
        <v>2855.8</v>
      </c>
      <c r="J378" s="44"/>
      <c r="K378" s="32"/>
      <c r="L378" s="32"/>
      <c r="M378" s="283"/>
      <c r="N378" s="32"/>
      <c r="O378" s="44">
        <v>326</v>
      </c>
      <c r="P378" s="32">
        <v>0.51949877224002061</v>
      </c>
      <c r="Q378">
        <f t="shared" si="53"/>
        <v>200</v>
      </c>
      <c r="R378" t="str">
        <f>LOOKUP(P378,'Info Sheet'!$L$2:$L$3,'Info Sheet'!$J$2:$J$3)</f>
        <v>Non-Rainy</v>
      </c>
      <c r="S378">
        <f>IF(R378='Info Sheet'!$J$3,'Info Sheet'!$M$3,'Info Sheet'!$M$2)</f>
        <v>1</v>
      </c>
      <c r="T378">
        <f>ROUNDDOWN(IF((Q378*S378)&gt;'Info Sheet'!$B$21,'Info Sheet'!$B$21,(Q378*S378)),0)</f>
        <v>188</v>
      </c>
      <c r="U378">
        <f t="shared" si="54"/>
        <v>4295.8</v>
      </c>
      <c r="V378">
        <f t="shared" si="55"/>
        <v>2855.8</v>
      </c>
      <c r="AB378" s="44">
        <v>326</v>
      </c>
      <c r="AC378" s="61">
        <v>0.44841503999999999</v>
      </c>
      <c r="AD378">
        <f t="shared" si="56"/>
        <v>200</v>
      </c>
      <c r="AE378" t="str">
        <f>LOOKUP(AC378,'Info Sheet'!$L$2:$L$3,'Info Sheet'!$J$2:$J$3)</f>
        <v>Non-Rainy</v>
      </c>
      <c r="AF378">
        <f>IF(AE378='Info Sheet'!$J$3,'Info Sheet'!$M$3,'Info Sheet'!$M$2)</f>
        <v>1</v>
      </c>
      <c r="AG378">
        <f>ROUNDDOWN(IF((AD378*AF378)&gt;'Info Sheet'!$B$21,'Info Sheet'!$B$21,(AD378*AF378)),0)</f>
        <v>188</v>
      </c>
      <c r="AH378">
        <f t="shared" si="57"/>
        <v>4295.8</v>
      </c>
      <c r="AI378">
        <f t="shared" si="58"/>
        <v>2855.8</v>
      </c>
    </row>
    <row r="379" spans="2:35">
      <c r="B379" s="44">
        <v>327</v>
      </c>
      <c r="C379" s="32">
        <v>0.98291234204172961</v>
      </c>
      <c r="D379" s="32">
        <f t="shared" si="59"/>
        <v>256</v>
      </c>
      <c r="E379" t="str">
        <f>LOOKUP(C379,'Info Sheet'!$L$2:$L$3,'Info Sheet'!$J$2:$J$3)</f>
        <v>Non-Rainy</v>
      </c>
      <c r="F379">
        <f>IF(E379='Info Sheet'!$J$3,'Info Sheet'!$M$3,'Info Sheet'!$M$2)</f>
        <v>1</v>
      </c>
      <c r="G379">
        <f>ROUNDDOWN(IF((D379*F379)&gt;'Info Sheet'!$B$21,'Info Sheet'!$B$21,(D379*F379)),0)</f>
        <v>188</v>
      </c>
      <c r="H379">
        <f t="shared" si="51"/>
        <v>4295.8</v>
      </c>
      <c r="I379">
        <f t="shared" si="52"/>
        <v>2855.8</v>
      </c>
      <c r="J379" s="44"/>
      <c r="K379" s="32"/>
      <c r="L379" s="32"/>
      <c r="M379" s="283"/>
      <c r="N379" s="32"/>
      <c r="O379" s="44">
        <v>327</v>
      </c>
      <c r="P379" s="32">
        <v>0.93484806293505873</v>
      </c>
      <c r="Q379">
        <f t="shared" si="53"/>
        <v>228</v>
      </c>
      <c r="R379" t="str">
        <f>LOOKUP(P379,'Info Sheet'!$L$2:$L$3,'Info Sheet'!$J$2:$J$3)</f>
        <v>Non-Rainy</v>
      </c>
      <c r="S379">
        <f>IF(R379='Info Sheet'!$J$3,'Info Sheet'!$M$3,'Info Sheet'!$M$2)</f>
        <v>1</v>
      </c>
      <c r="T379">
        <f>ROUNDDOWN(IF((Q379*S379)&gt;'Info Sheet'!$B$21,'Info Sheet'!$B$21,(Q379*S379)),0)</f>
        <v>188</v>
      </c>
      <c r="U379">
        <f t="shared" si="54"/>
        <v>4295.8</v>
      </c>
      <c r="V379">
        <f t="shared" si="55"/>
        <v>2855.8</v>
      </c>
      <c r="AB379" s="44">
        <v>327</v>
      </c>
      <c r="AC379" s="61">
        <v>0.63986679999999996</v>
      </c>
      <c r="AD379">
        <f t="shared" si="56"/>
        <v>209</v>
      </c>
      <c r="AE379" t="str">
        <f>LOOKUP(AC379,'Info Sheet'!$L$2:$L$3,'Info Sheet'!$J$2:$J$3)</f>
        <v>Non-Rainy</v>
      </c>
      <c r="AF379">
        <f>IF(AE379='Info Sheet'!$J$3,'Info Sheet'!$M$3,'Info Sheet'!$M$2)</f>
        <v>1</v>
      </c>
      <c r="AG379">
        <f>ROUNDDOWN(IF((AD379*AF379)&gt;'Info Sheet'!$B$21,'Info Sheet'!$B$21,(AD379*AF379)),0)</f>
        <v>188</v>
      </c>
      <c r="AH379">
        <f t="shared" si="57"/>
        <v>4295.8</v>
      </c>
      <c r="AI379">
        <f t="shared" si="58"/>
        <v>2855.8</v>
      </c>
    </row>
    <row r="380" spans="2:35">
      <c r="B380" s="44">
        <v>328</v>
      </c>
      <c r="C380" s="32">
        <v>0.44041315060251474</v>
      </c>
      <c r="D380" s="32">
        <f t="shared" si="59"/>
        <v>212</v>
      </c>
      <c r="E380" t="str">
        <f>LOOKUP(C380,'Info Sheet'!$L$2:$L$3,'Info Sheet'!$J$2:$J$3)</f>
        <v>Non-Rainy</v>
      </c>
      <c r="F380">
        <f>IF(E380='Info Sheet'!$J$3,'Info Sheet'!$M$3,'Info Sheet'!$M$2)</f>
        <v>1</v>
      </c>
      <c r="G380">
        <f>ROUNDDOWN(IF((D380*F380)&gt;'Info Sheet'!$B$21,'Info Sheet'!$B$21,(D380*F380)),0)</f>
        <v>188</v>
      </c>
      <c r="H380">
        <f t="shared" si="51"/>
        <v>4295.8</v>
      </c>
      <c r="I380">
        <f t="shared" si="52"/>
        <v>2855.8</v>
      </c>
      <c r="J380" s="44"/>
      <c r="K380" s="32"/>
      <c r="L380" s="32"/>
      <c r="M380" s="283"/>
      <c r="N380" s="32"/>
      <c r="O380" s="44">
        <v>328</v>
      </c>
      <c r="P380" s="32">
        <v>8.3750599319637908E-2</v>
      </c>
      <c r="Q380">
        <f t="shared" si="53"/>
        <v>174</v>
      </c>
      <c r="R380" t="str">
        <f>LOOKUP(P380,'Info Sheet'!$L$2:$L$3,'Info Sheet'!$J$2:$J$3)</f>
        <v>Rainy, p</v>
      </c>
      <c r="S380">
        <f>IF(R380='Info Sheet'!$J$3,'Info Sheet'!$M$3,'Info Sheet'!$M$2)</f>
        <v>0.7</v>
      </c>
      <c r="T380">
        <f>ROUNDDOWN(IF((Q380*S380)&gt;'Info Sheet'!$B$21,'Info Sheet'!$B$21,(Q380*S380)),0)</f>
        <v>121</v>
      </c>
      <c r="U380">
        <f t="shared" si="54"/>
        <v>2764.8500000000004</v>
      </c>
      <c r="V380">
        <f t="shared" si="55"/>
        <v>1324.8500000000004</v>
      </c>
      <c r="AB380" s="44">
        <v>328</v>
      </c>
      <c r="AC380" s="61">
        <v>0.95883454000000001</v>
      </c>
      <c r="AD380">
        <f t="shared" si="56"/>
        <v>235</v>
      </c>
      <c r="AE380" t="str">
        <f>LOOKUP(AC380,'Info Sheet'!$L$2:$L$3,'Info Sheet'!$J$2:$J$3)</f>
        <v>Non-Rainy</v>
      </c>
      <c r="AF380">
        <f>IF(AE380='Info Sheet'!$J$3,'Info Sheet'!$M$3,'Info Sheet'!$M$2)</f>
        <v>1</v>
      </c>
      <c r="AG380">
        <f>ROUNDDOWN(IF((AD380*AF380)&gt;'Info Sheet'!$B$21,'Info Sheet'!$B$21,(AD380*AF380)),0)</f>
        <v>188</v>
      </c>
      <c r="AH380">
        <f t="shared" si="57"/>
        <v>4295.8</v>
      </c>
      <c r="AI380">
        <f t="shared" si="58"/>
        <v>2855.8</v>
      </c>
    </row>
    <row r="381" spans="2:35">
      <c r="B381" s="44">
        <v>329</v>
      </c>
      <c r="C381" s="32">
        <v>0.26271204756232669</v>
      </c>
      <c r="D381" s="32">
        <f t="shared" si="59"/>
        <v>202</v>
      </c>
      <c r="E381" t="str">
        <f>LOOKUP(C381,'Info Sheet'!$L$2:$L$3,'Info Sheet'!$J$2:$J$3)</f>
        <v>Rainy, p</v>
      </c>
      <c r="F381">
        <f>IF(E381='Info Sheet'!$J$3,'Info Sheet'!$M$3,'Info Sheet'!$M$2)</f>
        <v>0.7</v>
      </c>
      <c r="G381">
        <f>ROUNDDOWN(IF((D381*F381)&gt;'Info Sheet'!$B$21,'Info Sheet'!$B$21,(D381*F381)),0)</f>
        <v>141</v>
      </c>
      <c r="H381">
        <f t="shared" si="51"/>
        <v>3221.8500000000004</v>
      </c>
      <c r="I381">
        <f t="shared" si="52"/>
        <v>1781.8500000000004</v>
      </c>
      <c r="J381" s="44"/>
      <c r="K381" s="32"/>
      <c r="L381" s="32"/>
      <c r="M381" s="283"/>
      <c r="N381" s="32"/>
      <c r="O381" s="44">
        <v>329</v>
      </c>
      <c r="P381" s="32">
        <v>0.13180015360749087</v>
      </c>
      <c r="Q381">
        <f t="shared" si="53"/>
        <v>178</v>
      </c>
      <c r="R381" t="str">
        <f>LOOKUP(P381,'Info Sheet'!$L$2:$L$3,'Info Sheet'!$J$2:$J$3)</f>
        <v>Rainy, p</v>
      </c>
      <c r="S381">
        <f>IF(R381='Info Sheet'!$J$3,'Info Sheet'!$M$3,'Info Sheet'!$M$2)</f>
        <v>0.7</v>
      </c>
      <c r="T381">
        <f>ROUNDDOWN(IF((Q381*S381)&gt;'Info Sheet'!$B$21,'Info Sheet'!$B$21,(Q381*S381)),0)</f>
        <v>124</v>
      </c>
      <c r="U381">
        <f t="shared" si="54"/>
        <v>2833.4</v>
      </c>
      <c r="V381">
        <f t="shared" si="55"/>
        <v>1393.4</v>
      </c>
      <c r="AB381" s="44">
        <v>329</v>
      </c>
      <c r="AC381" s="61">
        <v>0.15079892</v>
      </c>
      <c r="AD381">
        <f t="shared" si="56"/>
        <v>183</v>
      </c>
      <c r="AE381" t="str">
        <f>LOOKUP(AC381,'Info Sheet'!$L$2:$L$3,'Info Sheet'!$J$2:$J$3)</f>
        <v>Rainy, p</v>
      </c>
      <c r="AF381">
        <f>IF(AE381='Info Sheet'!$J$3,'Info Sheet'!$M$3,'Info Sheet'!$M$2)</f>
        <v>0.7</v>
      </c>
      <c r="AG381">
        <f>ROUNDDOWN(IF((AD381*AF381)&gt;'Info Sheet'!$B$21,'Info Sheet'!$B$21,(AD381*AF381)),0)</f>
        <v>128</v>
      </c>
      <c r="AH381">
        <f t="shared" si="57"/>
        <v>2924.8</v>
      </c>
      <c r="AI381">
        <f t="shared" si="58"/>
        <v>1484.8000000000002</v>
      </c>
    </row>
    <row r="382" spans="2:35">
      <c r="B382" s="44">
        <v>330</v>
      </c>
      <c r="C382" s="32">
        <v>0.41905148615384635</v>
      </c>
      <c r="D382" s="32">
        <f t="shared" si="59"/>
        <v>211</v>
      </c>
      <c r="E382" t="str">
        <f>LOOKUP(C382,'Info Sheet'!$L$2:$L$3,'Info Sheet'!$J$2:$J$3)</f>
        <v>Non-Rainy</v>
      </c>
      <c r="F382">
        <f>IF(E382='Info Sheet'!$J$3,'Info Sheet'!$M$3,'Info Sheet'!$M$2)</f>
        <v>1</v>
      </c>
      <c r="G382">
        <f>ROUNDDOWN(IF((D382*F382)&gt;'Info Sheet'!$B$21,'Info Sheet'!$B$21,(D382*F382)),0)</f>
        <v>188</v>
      </c>
      <c r="H382">
        <f t="shared" si="51"/>
        <v>4295.8</v>
      </c>
      <c r="I382">
        <f t="shared" si="52"/>
        <v>2855.8</v>
      </c>
      <c r="J382" s="44"/>
      <c r="K382" s="32"/>
      <c r="L382" s="32"/>
      <c r="M382" s="283"/>
      <c r="N382" s="32"/>
      <c r="O382" s="44">
        <v>330</v>
      </c>
      <c r="P382" s="32">
        <v>0.68086012351445424</v>
      </c>
      <c r="Q382">
        <f t="shared" si="53"/>
        <v>208</v>
      </c>
      <c r="R382" t="str">
        <f>LOOKUP(P382,'Info Sheet'!$L$2:$L$3,'Info Sheet'!$J$2:$J$3)</f>
        <v>Non-Rainy</v>
      </c>
      <c r="S382">
        <f>IF(R382='Info Sheet'!$J$3,'Info Sheet'!$M$3,'Info Sheet'!$M$2)</f>
        <v>1</v>
      </c>
      <c r="T382">
        <f>ROUNDDOWN(IF((Q382*S382)&gt;'Info Sheet'!$B$21,'Info Sheet'!$B$21,(Q382*S382)),0)</f>
        <v>188</v>
      </c>
      <c r="U382">
        <f t="shared" si="54"/>
        <v>4295.8</v>
      </c>
      <c r="V382">
        <f t="shared" si="55"/>
        <v>2855.8</v>
      </c>
      <c r="AB382" s="44">
        <v>330</v>
      </c>
      <c r="AC382" s="61">
        <v>0.86847589999999997</v>
      </c>
      <c r="AD382">
        <f t="shared" si="56"/>
        <v>224</v>
      </c>
      <c r="AE382" t="str">
        <f>LOOKUP(AC382,'Info Sheet'!$L$2:$L$3,'Info Sheet'!$J$2:$J$3)</f>
        <v>Non-Rainy</v>
      </c>
      <c r="AF382">
        <f>IF(AE382='Info Sheet'!$J$3,'Info Sheet'!$M$3,'Info Sheet'!$M$2)</f>
        <v>1</v>
      </c>
      <c r="AG382">
        <f>ROUNDDOWN(IF((AD382*AF382)&gt;'Info Sheet'!$B$21,'Info Sheet'!$B$21,(AD382*AF382)),0)</f>
        <v>188</v>
      </c>
      <c r="AH382">
        <f t="shared" si="57"/>
        <v>4295.8</v>
      </c>
      <c r="AI382">
        <f t="shared" si="58"/>
        <v>2855.8</v>
      </c>
    </row>
    <row r="383" spans="2:35">
      <c r="B383" s="44">
        <v>331</v>
      </c>
      <c r="C383" s="32">
        <v>0.25901951109206689</v>
      </c>
      <c r="D383" s="32">
        <f t="shared" si="59"/>
        <v>202</v>
      </c>
      <c r="E383" t="str">
        <f>LOOKUP(C383,'Info Sheet'!$L$2:$L$3,'Info Sheet'!$J$2:$J$3)</f>
        <v>Rainy, p</v>
      </c>
      <c r="F383">
        <f>IF(E383='Info Sheet'!$J$3,'Info Sheet'!$M$3,'Info Sheet'!$M$2)</f>
        <v>0.7</v>
      </c>
      <c r="G383">
        <f>ROUNDDOWN(IF((D383*F383)&gt;'Info Sheet'!$B$21,'Info Sheet'!$B$21,(D383*F383)),0)</f>
        <v>141</v>
      </c>
      <c r="H383">
        <f t="shared" si="51"/>
        <v>3221.8500000000004</v>
      </c>
      <c r="I383">
        <f t="shared" si="52"/>
        <v>1781.8500000000004</v>
      </c>
      <c r="J383" s="44"/>
      <c r="K383" s="32"/>
      <c r="L383" s="32"/>
      <c r="M383" s="283"/>
      <c r="N383" s="32"/>
      <c r="O383" s="44">
        <v>331</v>
      </c>
      <c r="P383" s="32">
        <v>0.15206058152298574</v>
      </c>
      <c r="Q383">
        <f t="shared" si="53"/>
        <v>180</v>
      </c>
      <c r="R383" t="str">
        <f>LOOKUP(P383,'Info Sheet'!$L$2:$L$3,'Info Sheet'!$J$2:$J$3)</f>
        <v>Rainy, p</v>
      </c>
      <c r="S383">
        <f>IF(R383='Info Sheet'!$J$3,'Info Sheet'!$M$3,'Info Sheet'!$M$2)</f>
        <v>0.7</v>
      </c>
      <c r="T383">
        <f>ROUNDDOWN(IF((Q383*S383)&gt;'Info Sheet'!$B$21,'Info Sheet'!$B$21,(Q383*S383)),0)</f>
        <v>126</v>
      </c>
      <c r="U383">
        <f t="shared" si="54"/>
        <v>2879.1000000000004</v>
      </c>
      <c r="V383">
        <f t="shared" si="55"/>
        <v>1439.1000000000004</v>
      </c>
      <c r="AB383" s="44">
        <v>331</v>
      </c>
      <c r="AC383" s="61">
        <v>9.3322769999999999E-2</v>
      </c>
      <c r="AD383">
        <f t="shared" si="56"/>
        <v>178</v>
      </c>
      <c r="AE383" t="str">
        <f>LOOKUP(AC383,'Info Sheet'!$L$2:$L$3,'Info Sheet'!$J$2:$J$3)</f>
        <v>Rainy, p</v>
      </c>
      <c r="AF383">
        <f>IF(AE383='Info Sheet'!$J$3,'Info Sheet'!$M$3,'Info Sheet'!$M$2)</f>
        <v>0.7</v>
      </c>
      <c r="AG383">
        <f>ROUNDDOWN(IF((AD383*AF383)&gt;'Info Sheet'!$B$21,'Info Sheet'!$B$21,(AD383*AF383)),0)</f>
        <v>124</v>
      </c>
      <c r="AH383">
        <f t="shared" si="57"/>
        <v>2833.4</v>
      </c>
      <c r="AI383">
        <f t="shared" si="58"/>
        <v>1393.4</v>
      </c>
    </row>
    <row r="384" spans="2:35">
      <c r="B384" s="44">
        <v>332</v>
      </c>
      <c r="C384" s="32">
        <v>0.2031262871086652</v>
      </c>
      <c r="D384" s="32">
        <f t="shared" si="59"/>
        <v>198</v>
      </c>
      <c r="E384" t="str">
        <f>LOOKUP(C384,'Info Sheet'!$L$2:$L$3,'Info Sheet'!$J$2:$J$3)</f>
        <v>Rainy, p</v>
      </c>
      <c r="F384">
        <f>IF(E384='Info Sheet'!$J$3,'Info Sheet'!$M$3,'Info Sheet'!$M$2)</f>
        <v>0.7</v>
      </c>
      <c r="G384">
        <f>ROUNDDOWN(IF((D384*F384)&gt;'Info Sheet'!$B$21,'Info Sheet'!$B$21,(D384*F384)),0)</f>
        <v>138</v>
      </c>
      <c r="H384">
        <f t="shared" si="51"/>
        <v>3153.3</v>
      </c>
      <c r="I384">
        <f t="shared" si="52"/>
        <v>1713.3000000000002</v>
      </c>
      <c r="J384" s="44"/>
      <c r="K384" s="32"/>
      <c r="L384" s="32"/>
      <c r="M384" s="283"/>
      <c r="N384" s="32"/>
      <c r="O384" s="44">
        <v>332</v>
      </c>
      <c r="P384" s="32">
        <v>0.83032919218987045</v>
      </c>
      <c r="Q384">
        <f t="shared" si="53"/>
        <v>217</v>
      </c>
      <c r="R384" t="str">
        <f>LOOKUP(P384,'Info Sheet'!$L$2:$L$3,'Info Sheet'!$J$2:$J$3)</f>
        <v>Non-Rainy</v>
      </c>
      <c r="S384">
        <f>IF(R384='Info Sheet'!$J$3,'Info Sheet'!$M$3,'Info Sheet'!$M$2)</f>
        <v>1</v>
      </c>
      <c r="T384">
        <f>ROUNDDOWN(IF((Q384*S384)&gt;'Info Sheet'!$B$21,'Info Sheet'!$B$21,(Q384*S384)),0)</f>
        <v>188</v>
      </c>
      <c r="U384">
        <f t="shared" si="54"/>
        <v>4295.8</v>
      </c>
      <c r="V384">
        <f t="shared" si="55"/>
        <v>2855.8</v>
      </c>
      <c r="AB384" s="44">
        <v>332</v>
      </c>
      <c r="AC384" s="61">
        <v>0.59671465000000001</v>
      </c>
      <c r="AD384">
        <f t="shared" si="56"/>
        <v>207</v>
      </c>
      <c r="AE384" t="str">
        <f>LOOKUP(AC384,'Info Sheet'!$L$2:$L$3,'Info Sheet'!$J$2:$J$3)</f>
        <v>Non-Rainy</v>
      </c>
      <c r="AF384">
        <f>IF(AE384='Info Sheet'!$J$3,'Info Sheet'!$M$3,'Info Sheet'!$M$2)</f>
        <v>1</v>
      </c>
      <c r="AG384">
        <f>ROUNDDOWN(IF((AD384*AF384)&gt;'Info Sheet'!$B$21,'Info Sheet'!$B$21,(AD384*AF384)),0)</f>
        <v>188</v>
      </c>
      <c r="AH384">
        <f t="shared" si="57"/>
        <v>4295.8</v>
      </c>
      <c r="AI384">
        <f t="shared" si="58"/>
        <v>2855.8</v>
      </c>
    </row>
    <row r="385" spans="2:35">
      <c r="B385" s="44">
        <v>333</v>
      </c>
      <c r="C385" s="32">
        <v>0.86106978836965586</v>
      </c>
      <c r="D385" s="32">
        <f t="shared" si="59"/>
        <v>236</v>
      </c>
      <c r="E385" t="str">
        <f>LOOKUP(C385,'Info Sheet'!$L$2:$L$3,'Info Sheet'!$J$2:$J$3)</f>
        <v>Non-Rainy</v>
      </c>
      <c r="F385">
        <f>IF(E385='Info Sheet'!$J$3,'Info Sheet'!$M$3,'Info Sheet'!$M$2)</f>
        <v>1</v>
      </c>
      <c r="G385">
        <f>ROUNDDOWN(IF((D385*F385)&gt;'Info Sheet'!$B$21,'Info Sheet'!$B$21,(D385*F385)),0)</f>
        <v>188</v>
      </c>
      <c r="H385">
        <f t="shared" si="51"/>
        <v>4295.8</v>
      </c>
      <c r="I385">
        <f t="shared" si="52"/>
        <v>2855.8</v>
      </c>
      <c r="J385" s="44"/>
      <c r="K385" s="32"/>
      <c r="L385" s="32"/>
      <c r="M385" s="283"/>
      <c r="N385" s="32"/>
      <c r="O385" s="44">
        <v>333</v>
      </c>
      <c r="P385" s="32">
        <v>0.66685694615984004</v>
      </c>
      <c r="Q385">
        <f t="shared" si="53"/>
        <v>208</v>
      </c>
      <c r="R385" t="str">
        <f>LOOKUP(P385,'Info Sheet'!$L$2:$L$3,'Info Sheet'!$J$2:$J$3)</f>
        <v>Non-Rainy</v>
      </c>
      <c r="S385">
        <f>IF(R385='Info Sheet'!$J$3,'Info Sheet'!$M$3,'Info Sheet'!$M$2)</f>
        <v>1</v>
      </c>
      <c r="T385">
        <f>ROUNDDOWN(IF((Q385*S385)&gt;'Info Sheet'!$B$21,'Info Sheet'!$B$21,(Q385*S385)),0)</f>
        <v>188</v>
      </c>
      <c r="U385">
        <f t="shared" si="54"/>
        <v>4295.8</v>
      </c>
      <c r="V385">
        <f t="shared" si="55"/>
        <v>2855.8</v>
      </c>
      <c r="AB385" s="44">
        <v>333</v>
      </c>
      <c r="AC385" s="61">
        <v>0.62759942999999996</v>
      </c>
      <c r="AD385">
        <f t="shared" si="56"/>
        <v>209</v>
      </c>
      <c r="AE385" t="str">
        <f>LOOKUP(AC385,'Info Sheet'!$L$2:$L$3,'Info Sheet'!$J$2:$J$3)</f>
        <v>Non-Rainy</v>
      </c>
      <c r="AF385">
        <f>IF(AE385='Info Sheet'!$J$3,'Info Sheet'!$M$3,'Info Sheet'!$M$2)</f>
        <v>1</v>
      </c>
      <c r="AG385">
        <f>ROUNDDOWN(IF((AD385*AF385)&gt;'Info Sheet'!$B$21,'Info Sheet'!$B$21,(AD385*AF385)),0)</f>
        <v>188</v>
      </c>
      <c r="AH385">
        <f t="shared" si="57"/>
        <v>4295.8</v>
      </c>
      <c r="AI385">
        <f t="shared" si="58"/>
        <v>2855.8</v>
      </c>
    </row>
    <row r="386" spans="2:35">
      <c r="B386" s="44">
        <v>334</v>
      </c>
      <c r="C386" s="32">
        <v>0.13019892021628499</v>
      </c>
      <c r="D386" s="32">
        <f t="shared" si="59"/>
        <v>193</v>
      </c>
      <c r="E386" t="str">
        <f>LOOKUP(C386,'Info Sheet'!$L$2:$L$3,'Info Sheet'!$J$2:$J$3)</f>
        <v>Rainy, p</v>
      </c>
      <c r="F386">
        <f>IF(E386='Info Sheet'!$J$3,'Info Sheet'!$M$3,'Info Sheet'!$M$2)</f>
        <v>0.7</v>
      </c>
      <c r="G386">
        <f>ROUNDDOWN(IF((D386*F386)&gt;'Info Sheet'!$B$21,'Info Sheet'!$B$21,(D386*F386)),0)</f>
        <v>135</v>
      </c>
      <c r="H386">
        <f t="shared" si="51"/>
        <v>3084.75</v>
      </c>
      <c r="I386">
        <f t="shared" si="52"/>
        <v>1644.75</v>
      </c>
      <c r="J386" s="44"/>
      <c r="K386" s="32"/>
      <c r="L386" s="32"/>
      <c r="M386" s="283"/>
      <c r="N386" s="32"/>
      <c r="O386" s="44">
        <v>334</v>
      </c>
      <c r="P386" s="32">
        <v>0.41455728860178875</v>
      </c>
      <c r="Q386">
        <f t="shared" si="53"/>
        <v>195</v>
      </c>
      <c r="R386" t="str">
        <f>LOOKUP(P386,'Info Sheet'!$L$2:$L$3,'Info Sheet'!$J$2:$J$3)</f>
        <v>Non-Rainy</v>
      </c>
      <c r="S386">
        <f>IF(R386='Info Sheet'!$J$3,'Info Sheet'!$M$3,'Info Sheet'!$M$2)</f>
        <v>1</v>
      </c>
      <c r="T386">
        <f>ROUNDDOWN(IF((Q386*S386)&gt;'Info Sheet'!$B$21,'Info Sheet'!$B$21,(Q386*S386)),0)</f>
        <v>188</v>
      </c>
      <c r="U386">
        <f t="shared" si="54"/>
        <v>4295.8</v>
      </c>
      <c r="V386">
        <f t="shared" si="55"/>
        <v>2855.8</v>
      </c>
      <c r="AB386" s="44">
        <v>334</v>
      </c>
      <c r="AC386" s="61">
        <v>0.21401313999999999</v>
      </c>
      <c r="AD386">
        <f t="shared" si="56"/>
        <v>188</v>
      </c>
      <c r="AE386" t="str">
        <f>LOOKUP(AC386,'Info Sheet'!$L$2:$L$3,'Info Sheet'!$J$2:$J$3)</f>
        <v>Rainy, p</v>
      </c>
      <c r="AF386">
        <f>IF(AE386='Info Sheet'!$J$3,'Info Sheet'!$M$3,'Info Sheet'!$M$2)</f>
        <v>0.7</v>
      </c>
      <c r="AG386">
        <f>ROUNDDOWN(IF((AD386*AF386)&gt;'Info Sheet'!$B$21,'Info Sheet'!$B$21,(AD386*AF386)),0)</f>
        <v>131</v>
      </c>
      <c r="AH386">
        <f t="shared" si="57"/>
        <v>2993.3500000000004</v>
      </c>
      <c r="AI386">
        <f t="shared" si="58"/>
        <v>1553.3500000000004</v>
      </c>
    </row>
    <row r="387" spans="2:35">
      <c r="B387" s="44">
        <v>335</v>
      </c>
      <c r="C387" s="32">
        <v>0.89102970457062003</v>
      </c>
      <c r="D387" s="32">
        <f t="shared" si="59"/>
        <v>239</v>
      </c>
      <c r="E387" t="str">
        <f>LOOKUP(C387,'Info Sheet'!$L$2:$L$3,'Info Sheet'!$J$2:$J$3)</f>
        <v>Non-Rainy</v>
      </c>
      <c r="F387">
        <f>IF(E387='Info Sheet'!$J$3,'Info Sheet'!$M$3,'Info Sheet'!$M$2)</f>
        <v>1</v>
      </c>
      <c r="G387">
        <f>ROUNDDOWN(IF((D387*F387)&gt;'Info Sheet'!$B$21,'Info Sheet'!$B$21,(D387*F387)),0)</f>
        <v>188</v>
      </c>
      <c r="H387">
        <f t="shared" si="51"/>
        <v>4295.8</v>
      </c>
      <c r="I387">
        <f t="shared" si="52"/>
        <v>2855.8</v>
      </c>
      <c r="J387" s="44"/>
      <c r="K387" s="32"/>
      <c r="L387" s="32"/>
      <c r="M387" s="283"/>
      <c r="N387" s="32"/>
      <c r="O387" s="44">
        <v>335</v>
      </c>
      <c r="P387" s="32">
        <v>0.96588436815726164</v>
      </c>
      <c r="Q387">
        <f t="shared" si="53"/>
        <v>234</v>
      </c>
      <c r="R387" t="str">
        <f>LOOKUP(P387,'Info Sheet'!$L$2:$L$3,'Info Sheet'!$J$2:$J$3)</f>
        <v>Non-Rainy</v>
      </c>
      <c r="S387">
        <f>IF(R387='Info Sheet'!$J$3,'Info Sheet'!$M$3,'Info Sheet'!$M$2)</f>
        <v>1</v>
      </c>
      <c r="T387">
        <f>ROUNDDOWN(IF((Q387*S387)&gt;'Info Sheet'!$B$21,'Info Sheet'!$B$21,(Q387*S387)),0)</f>
        <v>188</v>
      </c>
      <c r="U387">
        <f t="shared" si="54"/>
        <v>4295.8</v>
      </c>
      <c r="V387">
        <f t="shared" si="55"/>
        <v>2855.8</v>
      </c>
      <c r="AB387" s="44">
        <v>335</v>
      </c>
      <c r="AC387" s="61">
        <v>0.46104659999999997</v>
      </c>
      <c r="AD387">
        <f t="shared" si="56"/>
        <v>201</v>
      </c>
      <c r="AE387" t="str">
        <f>LOOKUP(AC387,'Info Sheet'!$L$2:$L$3,'Info Sheet'!$J$2:$J$3)</f>
        <v>Non-Rainy</v>
      </c>
      <c r="AF387">
        <f>IF(AE387='Info Sheet'!$J$3,'Info Sheet'!$M$3,'Info Sheet'!$M$2)</f>
        <v>1</v>
      </c>
      <c r="AG387">
        <f>ROUNDDOWN(IF((AD387*AF387)&gt;'Info Sheet'!$B$21,'Info Sheet'!$B$21,(AD387*AF387)),0)</f>
        <v>188</v>
      </c>
      <c r="AH387">
        <f t="shared" si="57"/>
        <v>4295.8</v>
      </c>
      <c r="AI387">
        <f t="shared" si="58"/>
        <v>2855.8</v>
      </c>
    </row>
    <row r="388" spans="2:35">
      <c r="B388" s="44">
        <v>336</v>
      </c>
      <c r="C388" s="32">
        <v>0.94446630724877023</v>
      </c>
      <c r="D388" s="32">
        <f t="shared" si="59"/>
        <v>246</v>
      </c>
      <c r="E388" t="str">
        <f>LOOKUP(C388,'Info Sheet'!$L$2:$L$3,'Info Sheet'!$J$2:$J$3)</f>
        <v>Non-Rainy</v>
      </c>
      <c r="F388">
        <f>IF(E388='Info Sheet'!$J$3,'Info Sheet'!$M$3,'Info Sheet'!$M$2)</f>
        <v>1</v>
      </c>
      <c r="G388">
        <f>ROUNDDOWN(IF((D388*F388)&gt;'Info Sheet'!$B$21,'Info Sheet'!$B$21,(D388*F388)),0)</f>
        <v>188</v>
      </c>
      <c r="H388">
        <f t="shared" si="51"/>
        <v>4295.8</v>
      </c>
      <c r="I388">
        <f t="shared" si="52"/>
        <v>2855.8</v>
      </c>
      <c r="J388" s="44"/>
      <c r="K388" s="32"/>
      <c r="L388" s="32"/>
      <c r="M388" s="283"/>
      <c r="N388" s="32"/>
      <c r="O388" s="44">
        <v>336</v>
      </c>
      <c r="P388" s="32">
        <v>0.17092444160145903</v>
      </c>
      <c r="Q388">
        <f t="shared" si="53"/>
        <v>182</v>
      </c>
      <c r="R388" t="str">
        <f>LOOKUP(P388,'Info Sheet'!$L$2:$L$3,'Info Sheet'!$J$2:$J$3)</f>
        <v>Rainy, p</v>
      </c>
      <c r="S388">
        <f>IF(R388='Info Sheet'!$J$3,'Info Sheet'!$M$3,'Info Sheet'!$M$2)</f>
        <v>0.7</v>
      </c>
      <c r="T388">
        <f>ROUNDDOWN(IF((Q388*S388)&gt;'Info Sheet'!$B$21,'Info Sheet'!$B$21,(Q388*S388)),0)</f>
        <v>127</v>
      </c>
      <c r="U388">
        <f t="shared" si="54"/>
        <v>2901.9500000000003</v>
      </c>
      <c r="V388">
        <f t="shared" si="55"/>
        <v>1461.9500000000003</v>
      </c>
      <c r="AB388" s="44">
        <v>336</v>
      </c>
      <c r="AC388" s="61">
        <v>0.54213971000000005</v>
      </c>
      <c r="AD388">
        <f t="shared" si="56"/>
        <v>205</v>
      </c>
      <c r="AE388" t="str">
        <f>LOOKUP(AC388,'Info Sheet'!$L$2:$L$3,'Info Sheet'!$J$2:$J$3)</f>
        <v>Non-Rainy</v>
      </c>
      <c r="AF388">
        <f>IF(AE388='Info Sheet'!$J$3,'Info Sheet'!$M$3,'Info Sheet'!$M$2)</f>
        <v>1</v>
      </c>
      <c r="AG388">
        <f>ROUNDDOWN(IF((AD388*AF388)&gt;'Info Sheet'!$B$21,'Info Sheet'!$B$21,(AD388*AF388)),0)</f>
        <v>188</v>
      </c>
      <c r="AH388">
        <f t="shared" si="57"/>
        <v>4295.8</v>
      </c>
      <c r="AI388">
        <f t="shared" si="58"/>
        <v>2855.8</v>
      </c>
    </row>
    <row r="389" spans="2:35">
      <c r="B389" s="44">
        <v>337</v>
      </c>
      <c r="C389" s="32">
        <v>0.89884153169043168</v>
      </c>
      <c r="D389" s="32">
        <f t="shared" si="59"/>
        <v>240</v>
      </c>
      <c r="E389" t="str">
        <f>LOOKUP(C389,'Info Sheet'!$L$2:$L$3,'Info Sheet'!$J$2:$J$3)</f>
        <v>Non-Rainy</v>
      </c>
      <c r="F389">
        <f>IF(E389='Info Sheet'!$J$3,'Info Sheet'!$M$3,'Info Sheet'!$M$2)</f>
        <v>1</v>
      </c>
      <c r="G389">
        <f>ROUNDDOWN(IF((D389*F389)&gt;'Info Sheet'!$B$21,'Info Sheet'!$B$21,(D389*F389)),0)</f>
        <v>188</v>
      </c>
      <c r="H389">
        <f t="shared" si="51"/>
        <v>4295.8</v>
      </c>
      <c r="I389">
        <f t="shared" si="52"/>
        <v>2855.8</v>
      </c>
      <c r="J389" s="44"/>
      <c r="K389" s="32"/>
      <c r="L389" s="32"/>
      <c r="M389" s="283"/>
      <c r="N389" s="32"/>
      <c r="O389" s="44">
        <v>337</v>
      </c>
      <c r="P389" s="32">
        <v>0.57180528276781917</v>
      </c>
      <c r="Q389">
        <f t="shared" si="53"/>
        <v>203</v>
      </c>
      <c r="R389" t="str">
        <f>LOOKUP(P389,'Info Sheet'!$L$2:$L$3,'Info Sheet'!$J$2:$J$3)</f>
        <v>Non-Rainy</v>
      </c>
      <c r="S389">
        <f>IF(R389='Info Sheet'!$J$3,'Info Sheet'!$M$3,'Info Sheet'!$M$2)</f>
        <v>1</v>
      </c>
      <c r="T389">
        <f>ROUNDDOWN(IF((Q389*S389)&gt;'Info Sheet'!$B$21,'Info Sheet'!$B$21,(Q389*S389)),0)</f>
        <v>188</v>
      </c>
      <c r="U389">
        <f t="shared" si="54"/>
        <v>4295.8</v>
      </c>
      <c r="V389">
        <f t="shared" si="55"/>
        <v>2855.8</v>
      </c>
      <c r="AB389" s="44">
        <v>337</v>
      </c>
      <c r="AC389" s="61">
        <v>0.54286924999999997</v>
      </c>
      <c r="AD389">
        <f t="shared" si="56"/>
        <v>205</v>
      </c>
      <c r="AE389" t="str">
        <f>LOOKUP(AC389,'Info Sheet'!$L$2:$L$3,'Info Sheet'!$J$2:$J$3)</f>
        <v>Non-Rainy</v>
      </c>
      <c r="AF389">
        <f>IF(AE389='Info Sheet'!$J$3,'Info Sheet'!$M$3,'Info Sheet'!$M$2)</f>
        <v>1</v>
      </c>
      <c r="AG389">
        <f>ROUNDDOWN(IF((AD389*AF389)&gt;'Info Sheet'!$B$21,'Info Sheet'!$B$21,(AD389*AF389)),0)</f>
        <v>188</v>
      </c>
      <c r="AH389">
        <f t="shared" si="57"/>
        <v>4295.8</v>
      </c>
      <c r="AI389">
        <f t="shared" si="58"/>
        <v>2855.8</v>
      </c>
    </row>
    <row r="390" spans="2:35">
      <c r="B390" s="44">
        <v>338</v>
      </c>
      <c r="C390" s="32">
        <v>0.4558876141236633</v>
      </c>
      <c r="D390" s="32">
        <f t="shared" si="59"/>
        <v>213</v>
      </c>
      <c r="E390" t="str">
        <f>LOOKUP(C390,'Info Sheet'!$L$2:$L$3,'Info Sheet'!$J$2:$J$3)</f>
        <v>Non-Rainy</v>
      </c>
      <c r="F390">
        <f>IF(E390='Info Sheet'!$J$3,'Info Sheet'!$M$3,'Info Sheet'!$M$2)</f>
        <v>1</v>
      </c>
      <c r="G390">
        <f>ROUNDDOWN(IF((D390*F390)&gt;'Info Sheet'!$B$21,'Info Sheet'!$B$21,(D390*F390)),0)</f>
        <v>188</v>
      </c>
      <c r="H390">
        <f t="shared" si="51"/>
        <v>4295.8</v>
      </c>
      <c r="I390">
        <f t="shared" si="52"/>
        <v>2855.8</v>
      </c>
      <c r="J390" s="44"/>
      <c r="K390" s="32"/>
      <c r="L390" s="32"/>
      <c r="M390" s="283"/>
      <c r="N390" s="32"/>
      <c r="O390" s="44">
        <v>338</v>
      </c>
      <c r="P390" s="32">
        <v>0.5326237594269092</v>
      </c>
      <c r="Q390">
        <f t="shared" si="53"/>
        <v>201</v>
      </c>
      <c r="R390" t="str">
        <f>LOOKUP(P390,'Info Sheet'!$L$2:$L$3,'Info Sheet'!$J$2:$J$3)</f>
        <v>Non-Rainy</v>
      </c>
      <c r="S390">
        <f>IF(R390='Info Sheet'!$J$3,'Info Sheet'!$M$3,'Info Sheet'!$M$2)</f>
        <v>1</v>
      </c>
      <c r="T390">
        <f>ROUNDDOWN(IF((Q390*S390)&gt;'Info Sheet'!$B$21,'Info Sheet'!$B$21,(Q390*S390)),0)</f>
        <v>188</v>
      </c>
      <c r="U390">
        <f t="shared" si="54"/>
        <v>4295.8</v>
      </c>
      <c r="V390">
        <f t="shared" si="55"/>
        <v>2855.8</v>
      </c>
      <c r="AB390" s="44">
        <v>338</v>
      </c>
      <c r="AC390" s="61">
        <v>0.33683452000000003</v>
      </c>
      <c r="AD390">
        <f t="shared" si="56"/>
        <v>195</v>
      </c>
      <c r="AE390" t="str">
        <f>LOOKUP(AC390,'Info Sheet'!$L$2:$L$3,'Info Sheet'!$J$2:$J$3)</f>
        <v>Rainy, p</v>
      </c>
      <c r="AF390">
        <f>IF(AE390='Info Sheet'!$J$3,'Info Sheet'!$M$3,'Info Sheet'!$M$2)</f>
        <v>0.7</v>
      </c>
      <c r="AG390">
        <f>ROUNDDOWN(IF((AD390*AF390)&gt;'Info Sheet'!$B$21,'Info Sheet'!$B$21,(AD390*AF390)),0)</f>
        <v>136</v>
      </c>
      <c r="AH390">
        <f t="shared" si="57"/>
        <v>3107.6000000000004</v>
      </c>
      <c r="AI390">
        <f t="shared" si="58"/>
        <v>1667.6000000000004</v>
      </c>
    </row>
    <row r="391" spans="2:35">
      <c r="B391" s="44">
        <v>339</v>
      </c>
      <c r="C391" s="32">
        <v>0.39063620121575771</v>
      </c>
      <c r="D391" s="32">
        <f t="shared" si="59"/>
        <v>209</v>
      </c>
      <c r="E391" t="str">
        <f>LOOKUP(C391,'Info Sheet'!$L$2:$L$3,'Info Sheet'!$J$2:$J$3)</f>
        <v>Rainy, p</v>
      </c>
      <c r="F391">
        <f>IF(E391='Info Sheet'!$J$3,'Info Sheet'!$M$3,'Info Sheet'!$M$2)</f>
        <v>0.7</v>
      </c>
      <c r="G391">
        <f>ROUNDDOWN(IF((D391*F391)&gt;'Info Sheet'!$B$21,'Info Sheet'!$B$21,(D391*F391)),0)</f>
        <v>146</v>
      </c>
      <c r="H391">
        <f t="shared" si="51"/>
        <v>3336.1000000000004</v>
      </c>
      <c r="I391">
        <f t="shared" si="52"/>
        <v>1896.1000000000004</v>
      </c>
      <c r="J391" s="44"/>
      <c r="K391" s="32"/>
      <c r="L391" s="32"/>
      <c r="M391" s="283"/>
      <c r="N391" s="32"/>
      <c r="O391" s="44">
        <v>339</v>
      </c>
      <c r="P391" s="32">
        <v>5.8105461514591283E-2</v>
      </c>
      <c r="Q391">
        <f t="shared" si="53"/>
        <v>170</v>
      </c>
      <c r="R391" t="str">
        <f>LOOKUP(P391,'Info Sheet'!$L$2:$L$3,'Info Sheet'!$J$2:$J$3)</f>
        <v>Rainy, p</v>
      </c>
      <c r="S391">
        <f>IF(R391='Info Sheet'!$J$3,'Info Sheet'!$M$3,'Info Sheet'!$M$2)</f>
        <v>0.7</v>
      </c>
      <c r="T391">
        <f>ROUNDDOWN(IF((Q391*S391)&gt;'Info Sheet'!$B$21,'Info Sheet'!$B$21,(Q391*S391)),0)</f>
        <v>119</v>
      </c>
      <c r="U391">
        <f t="shared" si="54"/>
        <v>2719.15</v>
      </c>
      <c r="V391">
        <f t="shared" si="55"/>
        <v>1279.1500000000001</v>
      </c>
      <c r="AB391" s="44">
        <v>339</v>
      </c>
      <c r="AC391" s="61">
        <v>3.1794509999999998E-2</v>
      </c>
      <c r="AD391">
        <f t="shared" si="56"/>
        <v>168</v>
      </c>
      <c r="AE391" t="str">
        <f>LOOKUP(AC391,'Info Sheet'!$L$2:$L$3,'Info Sheet'!$J$2:$J$3)</f>
        <v>Rainy, p</v>
      </c>
      <c r="AF391">
        <f>IF(AE391='Info Sheet'!$J$3,'Info Sheet'!$M$3,'Info Sheet'!$M$2)</f>
        <v>0.7</v>
      </c>
      <c r="AG391">
        <f>ROUNDDOWN(IF((AD391*AF391)&gt;'Info Sheet'!$B$21,'Info Sheet'!$B$21,(AD391*AF391)),0)</f>
        <v>117</v>
      </c>
      <c r="AH391">
        <f t="shared" si="57"/>
        <v>2673.4500000000003</v>
      </c>
      <c r="AI391">
        <f t="shared" si="58"/>
        <v>1233.4500000000003</v>
      </c>
    </row>
    <row r="392" spans="2:35">
      <c r="B392" s="44">
        <v>340</v>
      </c>
      <c r="C392" s="32">
        <v>0.41706628380751765</v>
      </c>
      <c r="D392" s="32">
        <f t="shared" si="59"/>
        <v>211</v>
      </c>
      <c r="E392" t="str">
        <f>LOOKUP(C392,'Info Sheet'!$L$2:$L$3,'Info Sheet'!$J$2:$J$3)</f>
        <v>Non-Rainy</v>
      </c>
      <c r="F392">
        <f>IF(E392='Info Sheet'!$J$3,'Info Sheet'!$M$3,'Info Sheet'!$M$2)</f>
        <v>1</v>
      </c>
      <c r="G392">
        <f>ROUNDDOWN(IF((D392*F392)&gt;'Info Sheet'!$B$21,'Info Sheet'!$B$21,(D392*F392)),0)</f>
        <v>188</v>
      </c>
      <c r="H392">
        <f t="shared" si="51"/>
        <v>4295.8</v>
      </c>
      <c r="I392">
        <f t="shared" si="52"/>
        <v>2855.8</v>
      </c>
      <c r="J392" s="44"/>
      <c r="K392" s="32"/>
      <c r="L392" s="32"/>
      <c r="M392" s="283"/>
      <c r="N392" s="32"/>
      <c r="O392" s="44">
        <v>340</v>
      </c>
      <c r="P392" s="32">
        <v>0.82220175667007944</v>
      </c>
      <c r="Q392">
        <f t="shared" si="53"/>
        <v>217</v>
      </c>
      <c r="R392" t="str">
        <f>LOOKUP(P392,'Info Sheet'!$L$2:$L$3,'Info Sheet'!$J$2:$J$3)</f>
        <v>Non-Rainy</v>
      </c>
      <c r="S392">
        <f>IF(R392='Info Sheet'!$J$3,'Info Sheet'!$M$3,'Info Sheet'!$M$2)</f>
        <v>1</v>
      </c>
      <c r="T392">
        <f>ROUNDDOWN(IF((Q392*S392)&gt;'Info Sheet'!$B$21,'Info Sheet'!$B$21,(Q392*S392)),0)</f>
        <v>188</v>
      </c>
      <c r="U392">
        <f t="shared" si="54"/>
        <v>4295.8</v>
      </c>
      <c r="V392">
        <f t="shared" si="55"/>
        <v>2855.8</v>
      </c>
      <c r="AB392" s="44">
        <v>340</v>
      </c>
      <c r="AC392" s="61">
        <v>0.57878204</v>
      </c>
      <c r="AD392">
        <f t="shared" si="56"/>
        <v>206</v>
      </c>
      <c r="AE392" t="str">
        <f>LOOKUP(AC392,'Info Sheet'!$L$2:$L$3,'Info Sheet'!$J$2:$J$3)</f>
        <v>Non-Rainy</v>
      </c>
      <c r="AF392">
        <f>IF(AE392='Info Sheet'!$J$3,'Info Sheet'!$M$3,'Info Sheet'!$M$2)</f>
        <v>1</v>
      </c>
      <c r="AG392">
        <f>ROUNDDOWN(IF((AD392*AF392)&gt;'Info Sheet'!$B$21,'Info Sheet'!$B$21,(AD392*AF392)),0)</f>
        <v>188</v>
      </c>
      <c r="AH392">
        <f t="shared" si="57"/>
        <v>4295.8</v>
      </c>
      <c r="AI392">
        <f t="shared" si="58"/>
        <v>2855.8</v>
      </c>
    </row>
    <row r="393" spans="2:35">
      <c r="B393" s="44">
        <v>341</v>
      </c>
      <c r="C393" s="32">
        <v>0.45530307966362793</v>
      </c>
      <c r="D393" s="32">
        <f t="shared" si="59"/>
        <v>213</v>
      </c>
      <c r="E393" t="str">
        <f>LOOKUP(C393,'Info Sheet'!$L$2:$L$3,'Info Sheet'!$J$2:$J$3)</f>
        <v>Non-Rainy</v>
      </c>
      <c r="F393">
        <f>IF(E393='Info Sheet'!$J$3,'Info Sheet'!$M$3,'Info Sheet'!$M$2)</f>
        <v>1</v>
      </c>
      <c r="G393">
        <f>ROUNDDOWN(IF((D393*F393)&gt;'Info Sheet'!$B$21,'Info Sheet'!$B$21,(D393*F393)),0)</f>
        <v>188</v>
      </c>
      <c r="H393">
        <f t="shared" si="51"/>
        <v>4295.8</v>
      </c>
      <c r="I393">
        <f t="shared" si="52"/>
        <v>2855.8</v>
      </c>
      <c r="J393" s="44"/>
      <c r="K393" s="32"/>
      <c r="L393" s="32"/>
      <c r="M393" s="283"/>
      <c r="N393" s="32"/>
      <c r="O393" s="44">
        <v>341</v>
      </c>
      <c r="P393" s="32">
        <v>0.84315743309032365</v>
      </c>
      <c r="Q393">
        <f t="shared" si="53"/>
        <v>218</v>
      </c>
      <c r="R393" t="str">
        <f>LOOKUP(P393,'Info Sheet'!$L$2:$L$3,'Info Sheet'!$J$2:$J$3)</f>
        <v>Non-Rainy</v>
      </c>
      <c r="S393">
        <f>IF(R393='Info Sheet'!$J$3,'Info Sheet'!$M$3,'Info Sheet'!$M$2)</f>
        <v>1</v>
      </c>
      <c r="T393">
        <f>ROUNDDOWN(IF((Q393*S393)&gt;'Info Sheet'!$B$21,'Info Sheet'!$B$21,(Q393*S393)),0)</f>
        <v>188</v>
      </c>
      <c r="U393">
        <f t="shared" si="54"/>
        <v>4295.8</v>
      </c>
      <c r="V393">
        <f t="shared" si="55"/>
        <v>2855.8</v>
      </c>
      <c r="AB393" s="44">
        <v>341</v>
      </c>
      <c r="AC393" s="61">
        <v>0.96819440999999995</v>
      </c>
      <c r="AD393">
        <f t="shared" si="56"/>
        <v>238</v>
      </c>
      <c r="AE393" t="str">
        <f>LOOKUP(AC393,'Info Sheet'!$L$2:$L$3,'Info Sheet'!$J$2:$J$3)</f>
        <v>Non-Rainy</v>
      </c>
      <c r="AF393">
        <f>IF(AE393='Info Sheet'!$J$3,'Info Sheet'!$M$3,'Info Sheet'!$M$2)</f>
        <v>1</v>
      </c>
      <c r="AG393">
        <f>ROUNDDOWN(IF((AD393*AF393)&gt;'Info Sheet'!$B$21,'Info Sheet'!$B$21,(AD393*AF393)),0)</f>
        <v>188</v>
      </c>
      <c r="AH393">
        <f t="shared" si="57"/>
        <v>4295.8</v>
      </c>
      <c r="AI393">
        <f t="shared" si="58"/>
        <v>2855.8</v>
      </c>
    </row>
    <row r="394" spans="2:35">
      <c r="B394" s="44">
        <v>342</v>
      </c>
      <c r="C394" s="32">
        <v>9.1874815751370909E-2</v>
      </c>
      <c r="D394" s="32">
        <f t="shared" si="59"/>
        <v>189</v>
      </c>
      <c r="E394" t="str">
        <f>LOOKUP(C394,'Info Sheet'!$L$2:$L$3,'Info Sheet'!$J$2:$J$3)</f>
        <v>Rainy, p</v>
      </c>
      <c r="F394">
        <f>IF(E394='Info Sheet'!$J$3,'Info Sheet'!$M$3,'Info Sheet'!$M$2)</f>
        <v>0.7</v>
      </c>
      <c r="G394">
        <f>ROUNDDOWN(IF((D394*F394)&gt;'Info Sheet'!$B$21,'Info Sheet'!$B$21,(D394*F394)),0)</f>
        <v>132</v>
      </c>
      <c r="H394">
        <f t="shared" si="51"/>
        <v>3016.2000000000003</v>
      </c>
      <c r="I394">
        <f t="shared" si="52"/>
        <v>1576.2000000000003</v>
      </c>
      <c r="J394" s="44"/>
      <c r="K394" s="32"/>
      <c r="L394" s="32"/>
      <c r="M394" s="283"/>
      <c r="N394" s="32"/>
      <c r="O394" s="44">
        <v>342</v>
      </c>
      <c r="P394" s="32">
        <v>0.24165914532482491</v>
      </c>
      <c r="Q394">
        <f t="shared" si="53"/>
        <v>186</v>
      </c>
      <c r="R394" t="str">
        <f>LOOKUP(P394,'Info Sheet'!$L$2:$L$3,'Info Sheet'!$J$2:$J$3)</f>
        <v>Rainy, p</v>
      </c>
      <c r="S394">
        <f>IF(R394='Info Sheet'!$J$3,'Info Sheet'!$M$3,'Info Sheet'!$M$2)</f>
        <v>0.7</v>
      </c>
      <c r="T394">
        <f>ROUNDDOWN(IF((Q394*S394)&gt;'Info Sheet'!$B$21,'Info Sheet'!$B$21,(Q394*S394)),0)</f>
        <v>130</v>
      </c>
      <c r="U394">
        <f t="shared" si="54"/>
        <v>2970.5</v>
      </c>
      <c r="V394">
        <f t="shared" si="55"/>
        <v>1530.5</v>
      </c>
      <c r="AB394" s="44">
        <v>342</v>
      </c>
      <c r="AC394" s="61">
        <v>8.0731280000000002E-2</v>
      </c>
      <c r="AD394">
        <f t="shared" si="56"/>
        <v>176</v>
      </c>
      <c r="AE394" t="str">
        <f>LOOKUP(AC394,'Info Sheet'!$L$2:$L$3,'Info Sheet'!$J$2:$J$3)</f>
        <v>Rainy, p</v>
      </c>
      <c r="AF394">
        <f>IF(AE394='Info Sheet'!$J$3,'Info Sheet'!$M$3,'Info Sheet'!$M$2)</f>
        <v>0.7</v>
      </c>
      <c r="AG394">
        <f>ROUNDDOWN(IF((AD394*AF394)&gt;'Info Sheet'!$B$21,'Info Sheet'!$B$21,(AD394*AF394)),0)</f>
        <v>123</v>
      </c>
      <c r="AH394">
        <f t="shared" si="57"/>
        <v>2810.55</v>
      </c>
      <c r="AI394">
        <f t="shared" si="58"/>
        <v>1370.5500000000002</v>
      </c>
    </row>
    <row r="395" spans="2:35">
      <c r="B395" s="44">
        <v>343</v>
      </c>
      <c r="C395" s="32">
        <v>0.27515128833803981</v>
      </c>
      <c r="D395" s="32">
        <f t="shared" si="59"/>
        <v>203</v>
      </c>
      <c r="E395" t="str">
        <f>LOOKUP(C395,'Info Sheet'!$L$2:$L$3,'Info Sheet'!$J$2:$J$3)</f>
        <v>Rainy, p</v>
      </c>
      <c r="F395">
        <f>IF(E395='Info Sheet'!$J$3,'Info Sheet'!$M$3,'Info Sheet'!$M$2)</f>
        <v>0.7</v>
      </c>
      <c r="G395">
        <f>ROUNDDOWN(IF((D395*F395)&gt;'Info Sheet'!$B$21,'Info Sheet'!$B$21,(D395*F395)),0)</f>
        <v>142</v>
      </c>
      <c r="H395">
        <f t="shared" si="51"/>
        <v>3244.7000000000003</v>
      </c>
      <c r="I395">
        <f t="shared" si="52"/>
        <v>1804.7000000000003</v>
      </c>
      <c r="J395" s="44"/>
      <c r="K395" s="32"/>
      <c r="L395" s="32"/>
      <c r="M395" s="283"/>
      <c r="N395" s="32"/>
      <c r="O395" s="44">
        <v>343</v>
      </c>
      <c r="P395" s="32">
        <v>0.27029157783516622</v>
      </c>
      <c r="Q395">
        <f t="shared" si="53"/>
        <v>188</v>
      </c>
      <c r="R395" t="str">
        <f>LOOKUP(P395,'Info Sheet'!$L$2:$L$3,'Info Sheet'!$J$2:$J$3)</f>
        <v>Rainy, p</v>
      </c>
      <c r="S395">
        <f>IF(R395='Info Sheet'!$J$3,'Info Sheet'!$M$3,'Info Sheet'!$M$2)</f>
        <v>0.7</v>
      </c>
      <c r="T395">
        <f>ROUNDDOWN(IF((Q395*S395)&gt;'Info Sheet'!$B$21,'Info Sheet'!$B$21,(Q395*S395)),0)</f>
        <v>131</v>
      </c>
      <c r="U395">
        <f t="shared" si="54"/>
        <v>2993.3500000000004</v>
      </c>
      <c r="V395">
        <f t="shared" si="55"/>
        <v>1553.3500000000004</v>
      </c>
      <c r="AB395" s="44">
        <v>343</v>
      </c>
      <c r="AC395" s="61">
        <v>0.30142255000000001</v>
      </c>
      <c r="AD395">
        <f t="shared" si="56"/>
        <v>193</v>
      </c>
      <c r="AE395" t="str">
        <f>LOOKUP(AC395,'Info Sheet'!$L$2:$L$3,'Info Sheet'!$J$2:$J$3)</f>
        <v>Rainy, p</v>
      </c>
      <c r="AF395">
        <f>IF(AE395='Info Sheet'!$J$3,'Info Sheet'!$M$3,'Info Sheet'!$M$2)</f>
        <v>0.7</v>
      </c>
      <c r="AG395">
        <f>ROUNDDOWN(IF((AD395*AF395)&gt;'Info Sheet'!$B$21,'Info Sheet'!$B$21,(AD395*AF395)),0)</f>
        <v>135</v>
      </c>
      <c r="AH395">
        <f t="shared" si="57"/>
        <v>3084.75</v>
      </c>
      <c r="AI395">
        <f t="shared" si="58"/>
        <v>1644.75</v>
      </c>
    </row>
    <row r="396" spans="2:35">
      <c r="B396" s="44">
        <v>344</v>
      </c>
      <c r="C396" s="32">
        <v>0.75450154698172422</v>
      </c>
      <c r="D396" s="32">
        <f t="shared" si="59"/>
        <v>228</v>
      </c>
      <c r="E396" t="str">
        <f>LOOKUP(C396,'Info Sheet'!$L$2:$L$3,'Info Sheet'!$J$2:$J$3)</f>
        <v>Non-Rainy</v>
      </c>
      <c r="F396">
        <f>IF(E396='Info Sheet'!$J$3,'Info Sheet'!$M$3,'Info Sheet'!$M$2)</f>
        <v>1</v>
      </c>
      <c r="G396">
        <f>ROUNDDOWN(IF((D396*F396)&gt;'Info Sheet'!$B$21,'Info Sheet'!$B$21,(D396*F396)),0)</f>
        <v>188</v>
      </c>
      <c r="H396">
        <f t="shared" si="51"/>
        <v>4295.8</v>
      </c>
      <c r="I396">
        <f t="shared" si="52"/>
        <v>2855.8</v>
      </c>
      <c r="J396" s="44"/>
      <c r="K396" s="32"/>
      <c r="L396" s="32"/>
      <c r="M396" s="283"/>
      <c r="N396" s="32"/>
      <c r="O396" s="44">
        <v>344</v>
      </c>
      <c r="P396" s="32">
        <v>0.12347157021357436</v>
      </c>
      <c r="Q396">
        <f t="shared" si="53"/>
        <v>178</v>
      </c>
      <c r="R396" t="str">
        <f>LOOKUP(P396,'Info Sheet'!$L$2:$L$3,'Info Sheet'!$J$2:$J$3)</f>
        <v>Rainy, p</v>
      </c>
      <c r="S396">
        <f>IF(R396='Info Sheet'!$J$3,'Info Sheet'!$M$3,'Info Sheet'!$M$2)</f>
        <v>0.7</v>
      </c>
      <c r="T396">
        <f>ROUNDDOWN(IF((Q396*S396)&gt;'Info Sheet'!$B$21,'Info Sheet'!$B$21,(Q396*S396)),0)</f>
        <v>124</v>
      </c>
      <c r="U396">
        <f t="shared" si="54"/>
        <v>2833.4</v>
      </c>
      <c r="V396">
        <f t="shared" si="55"/>
        <v>1393.4</v>
      </c>
      <c r="AB396" s="44">
        <v>344</v>
      </c>
      <c r="AC396" s="61">
        <v>0.55521818000000001</v>
      </c>
      <c r="AD396">
        <f t="shared" si="56"/>
        <v>205</v>
      </c>
      <c r="AE396" t="str">
        <f>LOOKUP(AC396,'Info Sheet'!$L$2:$L$3,'Info Sheet'!$J$2:$J$3)</f>
        <v>Non-Rainy</v>
      </c>
      <c r="AF396">
        <f>IF(AE396='Info Sheet'!$J$3,'Info Sheet'!$M$3,'Info Sheet'!$M$2)</f>
        <v>1</v>
      </c>
      <c r="AG396">
        <f>ROUNDDOWN(IF((AD396*AF396)&gt;'Info Sheet'!$B$21,'Info Sheet'!$B$21,(AD396*AF396)),0)</f>
        <v>188</v>
      </c>
      <c r="AH396">
        <f t="shared" si="57"/>
        <v>4295.8</v>
      </c>
      <c r="AI396">
        <f t="shared" si="58"/>
        <v>2855.8</v>
      </c>
    </row>
    <row r="397" spans="2:35">
      <c r="B397" s="44">
        <v>345</v>
      </c>
      <c r="C397" s="32">
        <v>0.79806830511757432</v>
      </c>
      <c r="D397" s="32">
        <f t="shared" si="59"/>
        <v>231</v>
      </c>
      <c r="E397" t="str">
        <f>LOOKUP(C397,'Info Sheet'!$L$2:$L$3,'Info Sheet'!$J$2:$J$3)</f>
        <v>Non-Rainy</v>
      </c>
      <c r="F397">
        <f>IF(E397='Info Sheet'!$J$3,'Info Sheet'!$M$3,'Info Sheet'!$M$2)</f>
        <v>1</v>
      </c>
      <c r="G397">
        <f>ROUNDDOWN(IF((D397*F397)&gt;'Info Sheet'!$B$21,'Info Sheet'!$B$21,(D397*F397)),0)</f>
        <v>188</v>
      </c>
      <c r="H397">
        <f t="shared" si="51"/>
        <v>4295.8</v>
      </c>
      <c r="I397">
        <f t="shared" si="52"/>
        <v>2855.8</v>
      </c>
      <c r="J397" s="44"/>
      <c r="K397" s="32"/>
      <c r="L397" s="32"/>
      <c r="M397" s="283"/>
      <c r="N397" s="32"/>
      <c r="O397" s="44">
        <v>345</v>
      </c>
      <c r="P397" s="32">
        <v>0.66601687172332225</v>
      </c>
      <c r="Q397">
        <f t="shared" si="53"/>
        <v>208</v>
      </c>
      <c r="R397" t="str">
        <f>LOOKUP(P397,'Info Sheet'!$L$2:$L$3,'Info Sheet'!$J$2:$J$3)</f>
        <v>Non-Rainy</v>
      </c>
      <c r="S397">
        <f>IF(R397='Info Sheet'!$J$3,'Info Sheet'!$M$3,'Info Sheet'!$M$2)</f>
        <v>1</v>
      </c>
      <c r="T397">
        <f>ROUNDDOWN(IF((Q397*S397)&gt;'Info Sheet'!$B$21,'Info Sheet'!$B$21,(Q397*S397)),0)</f>
        <v>188</v>
      </c>
      <c r="U397">
        <f t="shared" si="54"/>
        <v>4295.8</v>
      </c>
      <c r="V397">
        <f t="shared" si="55"/>
        <v>2855.8</v>
      </c>
      <c r="AB397" s="44">
        <v>345</v>
      </c>
      <c r="AC397" s="61">
        <v>0.50732573000000003</v>
      </c>
      <c r="AD397">
        <f t="shared" si="56"/>
        <v>203</v>
      </c>
      <c r="AE397" t="str">
        <f>LOOKUP(AC397,'Info Sheet'!$L$2:$L$3,'Info Sheet'!$J$2:$J$3)</f>
        <v>Non-Rainy</v>
      </c>
      <c r="AF397">
        <f>IF(AE397='Info Sheet'!$J$3,'Info Sheet'!$M$3,'Info Sheet'!$M$2)</f>
        <v>1</v>
      </c>
      <c r="AG397">
        <f>ROUNDDOWN(IF((AD397*AF397)&gt;'Info Sheet'!$B$21,'Info Sheet'!$B$21,(AD397*AF397)),0)</f>
        <v>188</v>
      </c>
      <c r="AH397">
        <f t="shared" si="57"/>
        <v>4295.8</v>
      </c>
      <c r="AI397">
        <f t="shared" si="58"/>
        <v>2855.8</v>
      </c>
    </row>
    <row r="398" spans="2:35">
      <c r="B398" s="44">
        <v>346</v>
      </c>
      <c r="C398" s="32">
        <v>0.83984727457177644</v>
      </c>
      <c r="D398" s="32">
        <f t="shared" si="59"/>
        <v>234</v>
      </c>
      <c r="E398" t="str">
        <f>LOOKUP(C398,'Info Sheet'!$L$2:$L$3,'Info Sheet'!$J$2:$J$3)</f>
        <v>Non-Rainy</v>
      </c>
      <c r="F398">
        <f>IF(E398='Info Sheet'!$J$3,'Info Sheet'!$M$3,'Info Sheet'!$M$2)</f>
        <v>1</v>
      </c>
      <c r="G398">
        <f>ROUNDDOWN(IF((D398*F398)&gt;'Info Sheet'!$B$21,'Info Sheet'!$B$21,(D398*F398)),0)</f>
        <v>188</v>
      </c>
      <c r="H398">
        <f t="shared" si="51"/>
        <v>4295.8</v>
      </c>
      <c r="I398">
        <f t="shared" si="52"/>
        <v>2855.8</v>
      </c>
      <c r="J398" s="44"/>
      <c r="K398" s="32"/>
      <c r="L398" s="32"/>
      <c r="M398" s="283"/>
      <c r="N398" s="32"/>
      <c r="O398" s="44">
        <v>346</v>
      </c>
      <c r="P398" s="32">
        <v>0.70410587888912057</v>
      </c>
      <c r="Q398">
        <f t="shared" si="53"/>
        <v>210</v>
      </c>
      <c r="R398" t="str">
        <f>LOOKUP(P398,'Info Sheet'!$L$2:$L$3,'Info Sheet'!$J$2:$J$3)</f>
        <v>Non-Rainy</v>
      </c>
      <c r="S398">
        <f>IF(R398='Info Sheet'!$J$3,'Info Sheet'!$M$3,'Info Sheet'!$M$2)</f>
        <v>1</v>
      </c>
      <c r="T398">
        <f>ROUNDDOWN(IF((Q398*S398)&gt;'Info Sheet'!$B$21,'Info Sheet'!$B$21,(Q398*S398)),0)</f>
        <v>188</v>
      </c>
      <c r="U398">
        <f t="shared" si="54"/>
        <v>4295.8</v>
      </c>
      <c r="V398">
        <f t="shared" si="55"/>
        <v>2855.8</v>
      </c>
      <c r="AB398" s="44">
        <v>346</v>
      </c>
      <c r="AC398" s="61">
        <v>0.67109010999999996</v>
      </c>
      <c r="AD398">
        <f t="shared" si="56"/>
        <v>211</v>
      </c>
      <c r="AE398" t="str">
        <f>LOOKUP(AC398,'Info Sheet'!$L$2:$L$3,'Info Sheet'!$J$2:$J$3)</f>
        <v>Non-Rainy</v>
      </c>
      <c r="AF398">
        <f>IF(AE398='Info Sheet'!$J$3,'Info Sheet'!$M$3,'Info Sheet'!$M$2)</f>
        <v>1</v>
      </c>
      <c r="AG398">
        <f>ROUNDDOWN(IF((AD398*AF398)&gt;'Info Sheet'!$B$21,'Info Sheet'!$B$21,(AD398*AF398)),0)</f>
        <v>188</v>
      </c>
      <c r="AH398">
        <f t="shared" si="57"/>
        <v>4295.8</v>
      </c>
      <c r="AI398">
        <f t="shared" si="58"/>
        <v>2855.8</v>
      </c>
    </row>
    <row r="399" spans="2:35">
      <c r="B399" s="44">
        <v>347</v>
      </c>
      <c r="C399" s="32">
        <v>0.79429231325029337</v>
      </c>
      <c r="D399" s="32">
        <f t="shared" si="59"/>
        <v>231</v>
      </c>
      <c r="E399" t="str">
        <f>LOOKUP(C399,'Info Sheet'!$L$2:$L$3,'Info Sheet'!$J$2:$J$3)</f>
        <v>Non-Rainy</v>
      </c>
      <c r="F399">
        <f>IF(E399='Info Sheet'!$J$3,'Info Sheet'!$M$3,'Info Sheet'!$M$2)</f>
        <v>1</v>
      </c>
      <c r="G399">
        <f>ROUNDDOWN(IF((D399*F399)&gt;'Info Sheet'!$B$21,'Info Sheet'!$B$21,(D399*F399)),0)</f>
        <v>188</v>
      </c>
      <c r="H399">
        <f t="shared" si="51"/>
        <v>4295.8</v>
      </c>
      <c r="I399">
        <f t="shared" si="52"/>
        <v>2855.8</v>
      </c>
      <c r="J399" s="44"/>
      <c r="K399" s="32"/>
      <c r="L399" s="32"/>
      <c r="M399" s="283"/>
      <c r="N399" s="32"/>
      <c r="O399" s="44">
        <v>347</v>
      </c>
      <c r="P399" s="32">
        <v>0.4134430389107413</v>
      </c>
      <c r="Q399">
        <f t="shared" si="53"/>
        <v>195</v>
      </c>
      <c r="R399" t="str">
        <f>LOOKUP(P399,'Info Sheet'!$L$2:$L$3,'Info Sheet'!$J$2:$J$3)</f>
        <v>Non-Rainy</v>
      </c>
      <c r="S399">
        <f>IF(R399='Info Sheet'!$J$3,'Info Sheet'!$M$3,'Info Sheet'!$M$2)</f>
        <v>1</v>
      </c>
      <c r="T399">
        <f>ROUNDDOWN(IF((Q399*S399)&gt;'Info Sheet'!$B$21,'Info Sheet'!$B$21,(Q399*S399)),0)</f>
        <v>188</v>
      </c>
      <c r="U399">
        <f t="shared" si="54"/>
        <v>4295.8</v>
      </c>
      <c r="V399">
        <f t="shared" si="55"/>
        <v>2855.8</v>
      </c>
      <c r="AB399" s="44">
        <v>347</v>
      </c>
      <c r="AC399" s="61">
        <v>0.95698625000000004</v>
      </c>
      <c r="AD399">
        <f t="shared" si="56"/>
        <v>235</v>
      </c>
      <c r="AE399" t="str">
        <f>LOOKUP(AC399,'Info Sheet'!$L$2:$L$3,'Info Sheet'!$J$2:$J$3)</f>
        <v>Non-Rainy</v>
      </c>
      <c r="AF399">
        <f>IF(AE399='Info Sheet'!$J$3,'Info Sheet'!$M$3,'Info Sheet'!$M$2)</f>
        <v>1</v>
      </c>
      <c r="AG399">
        <f>ROUNDDOWN(IF((AD399*AF399)&gt;'Info Sheet'!$B$21,'Info Sheet'!$B$21,(AD399*AF399)),0)</f>
        <v>188</v>
      </c>
      <c r="AH399">
        <f t="shared" si="57"/>
        <v>4295.8</v>
      </c>
      <c r="AI399">
        <f t="shared" si="58"/>
        <v>2855.8</v>
      </c>
    </row>
    <row r="400" spans="2:35">
      <c r="B400" s="44">
        <v>348</v>
      </c>
      <c r="C400" s="32">
        <v>0.48158670158808181</v>
      </c>
      <c r="D400" s="32">
        <f t="shared" si="59"/>
        <v>214</v>
      </c>
      <c r="E400" t="str">
        <f>LOOKUP(C400,'Info Sheet'!$L$2:$L$3,'Info Sheet'!$J$2:$J$3)</f>
        <v>Non-Rainy</v>
      </c>
      <c r="F400">
        <f>IF(E400='Info Sheet'!$J$3,'Info Sheet'!$M$3,'Info Sheet'!$M$2)</f>
        <v>1</v>
      </c>
      <c r="G400">
        <f>ROUNDDOWN(IF((D400*F400)&gt;'Info Sheet'!$B$21,'Info Sheet'!$B$21,(D400*F400)),0)</f>
        <v>188</v>
      </c>
      <c r="H400">
        <f t="shared" si="51"/>
        <v>4295.8</v>
      </c>
      <c r="I400">
        <f t="shared" si="52"/>
        <v>2855.8</v>
      </c>
      <c r="J400" s="44"/>
      <c r="K400" s="32"/>
      <c r="L400" s="32"/>
      <c r="M400" s="283"/>
      <c r="N400" s="32"/>
      <c r="O400" s="44">
        <v>348</v>
      </c>
      <c r="P400" s="32">
        <v>0.15548644858578986</v>
      </c>
      <c r="Q400">
        <f t="shared" si="53"/>
        <v>180</v>
      </c>
      <c r="R400" t="str">
        <f>LOOKUP(P400,'Info Sheet'!$L$2:$L$3,'Info Sheet'!$J$2:$J$3)</f>
        <v>Rainy, p</v>
      </c>
      <c r="S400">
        <f>IF(R400='Info Sheet'!$J$3,'Info Sheet'!$M$3,'Info Sheet'!$M$2)</f>
        <v>0.7</v>
      </c>
      <c r="T400">
        <f>ROUNDDOWN(IF((Q400*S400)&gt;'Info Sheet'!$B$21,'Info Sheet'!$B$21,(Q400*S400)),0)</f>
        <v>126</v>
      </c>
      <c r="U400">
        <f t="shared" si="54"/>
        <v>2879.1000000000004</v>
      </c>
      <c r="V400">
        <f t="shared" si="55"/>
        <v>1439.1000000000004</v>
      </c>
      <c r="AB400" s="44">
        <v>348</v>
      </c>
      <c r="AC400" s="61">
        <v>0.85434518999999998</v>
      </c>
      <c r="AD400">
        <f t="shared" si="56"/>
        <v>223</v>
      </c>
      <c r="AE400" t="str">
        <f>LOOKUP(AC400,'Info Sheet'!$L$2:$L$3,'Info Sheet'!$J$2:$J$3)</f>
        <v>Non-Rainy</v>
      </c>
      <c r="AF400">
        <f>IF(AE400='Info Sheet'!$J$3,'Info Sheet'!$M$3,'Info Sheet'!$M$2)</f>
        <v>1</v>
      </c>
      <c r="AG400">
        <f>ROUNDDOWN(IF((AD400*AF400)&gt;'Info Sheet'!$B$21,'Info Sheet'!$B$21,(AD400*AF400)),0)</f>
        <v>188</v>
      </c>
      <c r="AH400">
        <f t="shared" si="57"/>
        <v>4295.8</v>
      </c>
      <c r="AI400">
        <f t="shared" si="58"/>
        <v>2855.8</v>
      </c>
    </row>
    <row r="401" spans="2:35">
      <c r="B401" s="44">
        <v>349</v>
      </c>
      <c r="C401" s="32">
        <v>0.86959723703957936</v>
      </c>
      <c r="D401" s="32">
        <f t="shared" si="59"/>
        <v>237</v>
      </c>
      <c r="E401" t="str">
        <f>LOOKUP(C401,'Info Sheet'!$L$2:$L$3,'Info Sheet'!$J$2:$J$3)</f>
        <v>Non-Rainy</v>
      </c>
      <c r="F401">
        <f>IF(E401='Info Sheet'!$J$3,'Info Sheet'!$M$3,'Info Sheet'!$M$2)</f>
        <v>1</v>
      </c>
      <c r="G401">
        <f>ROUNDDOWN(IF((D401*F401)&gt;'Info Sheet'!$B$21,'Info Sheet'!$B$21,(D401*F401)),0)</f>
        <v>188</v>
      </c>
      <c r="H401">
        <f t="shared" si="51"/>
        <v>4295.8</v>
      </c>
      <c r="I401">
        <f t="shared" si="52"/>
        <v>2855.8</v>
      </c>
      <c r="J401" s="44"/>
      <c r="K401" s="32"/>
      <c r="L401" s="32"/>
      <c r="M401" s="283"/>
      <c r="N401" s="32"/>
      <c r="O401" s="44">
        <v>349</v>
      </c>
      <c r="P401" s="32">
        <v>0.68447352649130733</v>
      </c>
      <c r="Q401">
        <f t="shared" si="53"/>
        <v>209</v>
      </c>
      <c r="R401" t="str">
        <f>LOOKUP(P401,'Info Sheet'!$L$2:$L$3,'Info Sheet'!$J$2:$J$3)</f>
        <v>Non-Rainy</v>
      </c>
      <c r="S401">
        <f>IF(R401='Info Sheet'!$J$3,'Info Sheet'!$M$3,'Info Sheet'!$M$2)</f>
        <v>1</v>
      </c>
      <c r="T401">
        <f>ROUNDDOWN(IF((Q401*S401)&gt;'Info Sheet'!$B$21,'Info Sheet'!$B$21,(Q401*S401)),0)</f>
        <v>188</v>
      </c>
      <c r="U401">
        <f t="shared" si="54"/>
        <v>4295.8</v>
      </c>
      <c r="V401">
        <f t="shared" si="55"/>
        <v>2855.8</v>
      </c>
      <c r="AB401" s="44">
        <v>349</v>
      </c>
      <c r="AC401" s="61">
        <v>0.76529736000000004</v>
      </c>
      <c r="AD401">
        <f t="shared" si="56"/>
        <v>216</v>
      </c>
      <c r="AE401" t="str">
        <f>LOOKUP(AC401,'Info Sheet'!$L$2:$L$3,'Info Sheet'!$J$2:$J$3)</f>
        <v>Non-Rainy</v>
      </c>
      <c r="AF401">
        <f>IF(AE401='Info Sheet'!$J$3,'Info Sheet'!$M$3,'Info Sheet'!$M$2)</f>
        <v>1</v>
      </c>
      <c r="AG401">
        <f>ROUNDDOWN(IF((AD401*AF401)&gt;'Info Sheet'!$B$21,'Info Sheet'!$B$21,(AD401*AF401)),0)</f>
        <v>188</v>
      </c>
      <c r="AH401">
        <f t="shared" si="57"/>
        <v>4295.8</v>
      </c>
      <c r="AI401">
        <f t="shared" si="58"/>
        <v>2855.8</v>
      </c>
    </row>
    <row r="402" spans="2:35">
      <c r="B402" s="44">
        <v>350</v>
      </c>
      <c r="C402" s="32">
        <v>6.6839658156112702E-2</v>
      </c>
      <c r="D402" s="32">
        <f t="shared" si="59"/>
        <v>185</v>
      </c>
      <c r="E402" t="str">
        <f>LOOKUP(C402,'Info Sheet'!$L$2:$L$3,'Info Sheet'!$J$2:$J$3)</f>
        <v>Rainy, p</v>
      </c>
      <c r="F402">
        <f>IF(E402='Info Sheet'!$J$3,'Info Sheet'!$M$3,'Info Sheet'!$M$2)</f>
        <v>0.7</v>
      </c>
      <c r="G402">
        <f>ROUNDDOWN(IF((D402*F402)&gt;'Info Sheet'!$B$21,'Info Sheet'!$B$21,(D402*F402)),0)</f>
        <v>129</v>
      </c>
      <c r="H402">
        <f t="shared" si="51"/>
        <v>2947.65</v>
      </c>
      <c r="I402">
        <f t="shared" si="52"/>
        <v>1507.65</v>
      </c>
      <c r="J402" s="44"/>
      <c r="K402" s="32"/>
      <c r="L402" s="32"/>
      <c r="M402" s="283"/>
      <c r="N402" s="32"/>
      <c r="O402" s="44">
        <v>350</v>
      </c>
      <c r="P402" s="32">
        <v>0.24627866087714301</v>
      </c>
      <c r="Q402">
        <f t="shared" si="53"/>
        <v>187</v>
      </c>
      <c r="R402" t="str">
        <f>LOOKUP(P402,'Info Sheet'!$L$2:$L$3,'Info Sheet'!$J$2:$J$3)</f>
        <v>Rainy, p</v>
      </c>
      <c r="S402">
        <f>IF(R402='Info Sheet'!$J$3,'Info Sheet'!$M$3,'Info Sheet'!$M$2)</f>
        <v>0.7</v>
      </c>
      <c r="T402">
        <f>ROUNDDOWN(IF((Q402*S402)&gt;'Info Sheet'!$B$21,'Info Sheet'!$B$21,(Q402*S402)),0)</f>
        <v>130</v>
      </c>
      <c r="U402">
        <f t="shared" si="54"/>
        <v>2970.5</v>
      </c>
      <c r="V402">
        <f t="shared" si="55"/>
        <v>1530.5</v>
      </c>
      <c r="AB402" s="44">
        <v>350</v>
      </c>
      <c r="AC402" s="61">
        <v>0.33115951999999999</v>
      </c>
      <c r="AD402">
        <f t="shared" si="56"/>
        <v>194</v>
      </c>
      <c r="AE402" t="str">
        <f>LOOKUP(AC402,'Info Sheet'!$L$2:$L$3,'Info Sheet'!$J$2:$J$3)</f>
        <v>Rainy, p</v>
      </c>
      <c r="AF402">
        <f>IF(AE402='Info Sheet'!$J$3,'Info Sheet'!$M$3,'Info Sheet'!$M$2)</f>
        <v>0.7</v>
      </c>
      <c r="AG402">
        <f>ROUNDDOWN(IF((AD402*AF402)&gt;'Info Sheet'!$B$21,'Info Sheet'!$B$21,(AD402*AF402)),0)</f>
        <v>135</v>
      </c>
      <c r="AH402">
        <f t="shared" si="57"/>
        <v>3084.75</v>
      </c>
      <c r="AI402">
        <f t="shared" si="58"/>
        <v>1644.75</v>
      </c>
    </row>
    <row r="403" spans="2:35">
      <c r="B403" s="44">
        <v>351</v>
      </c>
      <c r="C403" s="32">
        <v>0.33666356025755639</v>
      </c>
      <c r="D403" s="32">
        <f t="shared" si="59"/>
        <v>206</v>
      </c>
      <c r="E403" t="str">
        <f>LOOKUP(C403,'Info Sheet'!$L$2:$L$3,'Info Sheet'!$J$2:$J$3)</f>
        <v>Rainy, p</v>
      </c>
      <c r="F403">
        <f>IF(E403='Info Sheet'!$J$3,'Info Sheet'!$M$3,'Info Sheet'!$M$2)</f>
        <v>0.7</v>
      </c>
      <c r="G403">
        <f>ROUNDDOWN(IF((D403*F403)&gt;'Info Sheet'!$B$21,'Info Sheet'!$B$21,(D403*F403)),0)</f>
        <v>144</v>
      </c>
      <c r="H403">
        <f t="shared" si="51"/>
        <v>3290.4</v>
      </c>
      <c r="I403">
        <f t="shared" si="52"/>
        <v>1850.4</v>
      </c>
      <c r="J403" s="44"/>
      <c r="K403" s="32"/>
      <c r="L403" s="32"/>
      <c r="M403" s="283"/>
      <c r="N403" s="32"/>
      <c r="O403" s="44">
        <v>351</v>
      </c>
      <c r="P403" s="32">
        <v>0.70171634193316479</v>
      </c>
      <c r="Q403">
        <f t="shared" si="53"/>
        <v>209</v>
      </c>
      <c r="R403" t="str">
        <f>LOOKUP(P403,'Info Sheet'!$L$2:$L$3,'Info Sheet'!$J$2:$J$3)</f>
        <v>Non-Rainy</v>
      </c>
      <c r="S403">
        <f>IF(R403='Info Sheet'!$J$3,'Info Sheet'!$M$3,'Info Sheet'!$M$2)</f>
        <v>1</v>
      </c>
      <c r="T403">
        <f>ROUNDDOWN(IF((Q403*S403)&gt;'Info Sheet'!$B$21,'Info Sheet'!$B$21,(Q403*S403)),0)</f>
        <v>188</v>
      </c>
      <c r="U403">
        <f t="shared" si="54"/>
        <v>4295.8</v>
      </c>
      <c r="V403">
        <f t="shared" si="55"/>
        <v>2855.8</v>
      </c>
      <c r="AB403" s="44">
        <v>351</v>
      </c>
      <c r="AC403" s="61">
        <v>0.82040466000000001</v>
      </c>
      <c r="AD403">
        <f t="shared" si="56"/>
        <v>220</v>
      </c>
      <c r="AE403" t="str">
        <f>LOOKUP(AC403,'Info Sheet'!$L$2:$L$3,'Info Sheet'!$J$2:$J$3)</f>
        <v>Non-Rainy</v>
      </c>
      <c r="AF403">
        <f>IF(AE403='Info Sheet'!$J$3,'Info Sheet'!$M$3,'Info Sheet'!$M$2)</f>
        <v>1</v>
      </c>
      <c r="AG403">
        <f>ROUNDDOWN(IF((AD403*AF403)&gt;'Info Sheet'!$B$21,'Info Sheet'!$B$21,(AD403*AF403)),0)</f>
        <v>188</v>
      </c>
      <c r="AH403">
        <f t="shared" si="57"/>
        <v>4295.8</v>
      </c>
      <c r="AI403">
        <f t="shared" si="58"/>
        <v>2855.8</v>
      </c>
    </row>
    <row r="404" spans="2:35">
      <c r="B404" s="44">
        <v>352</v>
      </c>
      <c r="C404" s="32">
        <v>0.40665349047385324</v>
      </c>
      <c r="D404" s="32">
        <f t="shared" si="59"/>
        <v>210</v>
      </c>
      <c r="E404" t="str">
        <f>LOOKUP(C404,'Info Sheet'!$L$2:$L$3,'Info Sheet'!$J$2:$J$3)</f>
        <v>Non-Rainy</v>
      </c>
      <c r="F404">
        <f>IF(E404='Info Sheet'!$J$3,'Info Sheet'!$M$3,'Info Sheet'!$M$2)</f>
        <v>1</v>
      </c>
      <c r="G404">
        <f>ROUNDDOWN(IF((D404*F404)&gt;'Info Sheet'!$B$21,'Info Sheet'!$B$21,(D404*F404)),0)</f>
        <v>188</v>
      </c>
      <c r="H404">
        <f t="shared" si="51"/>
        <v>4295.8</v>
      </c>
      <c r="I404">
        <f t="shared" si="52"/>
        <v>2855.8</v>
      </c>
      <c r="J404" s="44"/>
      <c r="K404" s="32"/>
      <c r="L404" s="32"/>
      <c r="M404" s="283"/>
      <c r="N404" s="32"/>
      <c r="O404" s="44">
        <v>352</v>
      </c>
      <c r="P404" s="32">
        <v>0.79279644990495479</v>
      </c>
      <c r="Q404">
        <f t="shared" si="53"/>
        <v>215</v>
      </c>
      <c r="R404" t="str">
        <f>LOOKUP(P404,'Info Sheet'!$L$2:$L$3,'Info Sheet'!$J$2:$J$3)</f>
        <v>Non-Rainy</v>
      </c>
      <c r="S404">
        <f>IF(R404='Info Sheet'!$J$3,'Info Sheet'!$M$3,'Info Sheet'!$M$2)</f>
        <v>1</v>
      </c>
      <c r="T404">
        <f>ROUNDDOWN(IF((Q404*S404)&gt;'Info Sheet'!$B$21,'Info Sheet'!$B$21,(Q404*S404)),0)</f>
        <v>188</v>
      </c>
      <c r="U404">
        <f t="shared" si="54"/>
        <v>4295.8</v>
      </c>
      <c r="V404">
        <f t="shared" si="55"/>
        <v>2855.8</v>
      </c>
      <c r="AB404" s="44">
        <v>352</v>
      </c>
      <c r="AC404" s="61">
        <v>0.38856010000000002</v>
      </c>
      <c r="AD404">
        <f t="shared" si="56"/>
        <v>197</v>
      </c>
      <c r="AE404" t="str">
        <f>LOOKUP(AC404,'Info Sheet'!$L$2:$L$3,'Info Sheet'!$J$2:$J$3)</f>
        <v>Rainy, p</v>
      </c>
      <c r="AF404">
        <f>IF(AE404='Info Sheet'!$J$3,'Info Sheet'!$M$3,'Info Sheet'!$M$2)</f>
        <v>0.7</v>
      </c>
      <c r="AG404">
        <f>ROUNDDOWN(IF((AD404*AF404)&gt;'Info Sheet'!$B$21,'Info Sheet'!$B$21,(AD404*AF404)),0)</f>
        <v>137</v>
      </c>
      <c r="AH404">
        <f t="shared" si="57"/>
        <v>3130.4500000000003</v>
      </c>
      <c r="AI404">
        <f t="shared" si="58"/>
        <v>1690.4500000000003</v>
      </c>
    </row>
    <row r="405" spans="2:35">
      <c r="B405" s="44">
        <v>353</v>
      </c>
      <c r="C405" s="32">
        <v>0.24556274894433372</v>
      </c>
      <c r="D405" s="32">
        <f t="shared" si="59"/>
        <v>201</v>
      </c>
      <c r="E405" t="str">
        <f>LOOKUP(C405,'Info Sheet'!$L$2:$L$3,'Info Sheet'!$J$2:$J$3)</f>
        <v>Rainy, p</v>
      </c>
      <c r="F405">
        <f>IF(E405='Info Sheet'!$J$3,'Info Sheet'!$M$3,'Info Sheet'!$M$2)</f>
        <v>0.7</v>
      </c>
      <c r="G405">
        <f>ROUNDDOWN(IF((D405*F405)&gt;'Info Sheet'!$B$21,'Info Sheet'!$B$21,(D405*F405)),0)</f>
        <v>140</v>
      </c>
      <c r="H405">
        <f t="shared" si="51"/>
        <v>3199</v>
      </c>
      <c r="I405">
        <f t="shared" si="52"/>
        <v>1759</v>
      </c>
      <c r="J405" s="44"/>
      <c r="K405" s="32"/>
      <c r="L405" s="32"/>
      <c r="M405" s="283"/>
      <c r="N405" s="32"/>
      <c r="O405" s="44">
        <v>353</v>
      </c>
      <c r="P405" s="32">
        <v>0.50542794093910637</v>
      </c>
      <c r="Q405">
        <f t="shared" si="53"/>
        <v>200</v>
      </c>
      <c r="R405" t="str">
        <f>LOOKUP(P405,'Info Sheet'!$L$2:$L$3,'Info Sheet'!$J$2:$J$3)</f>
        <v>Non-Rainy</v>
      </c>
      <c r="S405">
        <f>IF(R405='Info Sheet'!$J$3,'Info Sheet'!$M$3,'Info Sheet'!$M$2)</f>
        <v>1</v>
      </c>
      <c r="T405">
        <f>ROUNDDOWN(IF((Q405*S405)&gt;'Info Sheet'!$B$21,'Info Sheet'!$B$21,(Q405*S405)),0)</f>
        <v>188</v>
      </c>
      <c r="U405">
        <f t="shared" si="54"/>
        <v>4295.8</v>
      </c>
      <c r="V405">
        <f t="shared" si="55"/>
        <v>2855.8</v>
      </c>
      <c r="AB405" s="44">
        <v>353</v>
      </c>
      <c r="AC405" s="61">
        <v>0.54793705999999998</v>
      </c>
      <c r="AD405">
        <f t="shared" si="56"/>
        <v>205</v>
      </c>
      <c r="AE405" t="str">
        <f>LOOKUP(AC405,'Info Sheet'!$L$2:$L$3,'Info Sheet'!$J$2:$J$3)</f>
        <v>Non-Rainy</v>
      </c>
      <c r="AF405">
        <f>IF(AE405='Info Sheet'!$J$3,'Info Sheet'!$M$3,'Info Sheet'!$M$2)</f>
        <v>1</v>
      </c>
      <c r="AG405">
        <f>ROUNDDOWN(IF((AD405*AF405)&gt;'Info Sheet'!$B$21,'Info Sheet'!$B$21,(AD405*AF405)),0)</f>
        <v>188</v>
      </c>
      <c r="AH405">
        <f t="shared" si="57"/>
        <v>4295.8</v>
      </c>
      <c r="AI405">
        <f t="shared" si="58"/>
        <v>2855.8</v>
      </c>
    </row>
    <row r="406" spans="2:35">
      <c r="B406" s="44">
        <v>354</v>
      </c>
      <c r="C406" s="32">
        <v>0.16459426075898309</v>
      </c>
      <c r="D406" s="32">
        <f t="shared" si="59"/>
        <v>196</v>
      </c>
      <c r="E406" t="str">
        <f>LOOKUP(C406,'Info Sheet'!$L$2:$L$3,'Info Sheet'!$J$2:$J$3)</f>
        <v>Rainy, p</v>
      </c>
      <c r="F406">
        <f>IF(E406='Info Sheet'!$J$3,'Info Sheet'!$M$3,'Info Sheet'!$M$2)</f>
        <v>0.7</v>
      </c>
      <c r="G406">
        <f>ROUNDDOWN(IF((D406*F406)&gt;'Info Sheet'!$B$21,'Info Sheet'!$B$21,(D406*F406)),0)</f>
        <v>137</v>
      </c>
      <c r="H406">
        <f t="shared" si="51"/>
        <v>3130.4500000000003</v>
      </c>
      <c r="I406">
        <f t="shared" si="52"/>
        <v>1690.4500000000003</v>
      </c>
      <c r="J406" s="44"/>
      <c r="K406" s="32"/>
      <c r="L406" s="32"/>
      <c r="M406" s="283"/>
      <c r="N406" s="32"/>
      <c r="O406" s="44">
        <v>354</v>
      </c>
      <c r="P406" s="32">
        <v>0.68107873862892032</v>
      </c>
      <c r="Q406">
        <f t="shared" si="53"/>
        <v>208</v>
      </c>
      <c r="R406" t="str">
        <f>LOOKUP(P406,'Info Sheet'!$L$2:$L$3,'Info Sheet'!$J$2:$J$3)</f>
        <v>Non-Rainy</v>
      </c>
      <c r="S406">
        <f>IF(R406='Info Sheet'!$J$3,'Info Sheet'!$M$3,'Info Sheet'!$M$2)</f>
        <v>1</v>
      </c>
      <c r="T406">
        <f>ROUNDDOWN(IF((Q406*S406)&gt;'Info Sheet'!$B$21,'Info Sheet'!$B$21,(Q406*S406)),0)</f>
        <v>188</v>
      </c>
      <c r="U406">
        <f t="shared" si="54"/>
        <v>4295.8</v>
      </c>
      <c r="V406">
        <f t="shared" si="55"/>
        <v>2855.8</v>
      </c>
      <c r="AB406" s="44">
        <v>354</v>
      </c>
      <c r="AC406" s="61">
        <v>0.61874001000000001</v>
      </c>
      <c r="AD406">
        <f t="shared" si="56"/>
        <v>208</v>
      </c>
      <c r="AE406" t="str">
        <f>LOOKUP(AC406,'Info Sheet'!$L$2:$L$3,'Info Sheet'!$J$2:$J$3)</f>
        <v>Non-Rainy</v>
      </c>
      <c r="AF406">
        <f>IF(AE406='Info Sheet'!$J$3,'Info Sheet'!$M$3,'Info Sheet'!$M$2)</f>
        <v>1</v>
      </c>
      <c r="AG406">
        <f>ROUNDDOWN(IF((AD406*AF406)&gt;'Info Sheet'!$B$21,'Info Sheet'!$B$21,(AD406*AF406)),0)</f>
        <v>188</v>
      </c>
      <c r="AH406">
        <f t="shared" si="57"/>
        <v>4295.8</v>
      </c>
      <c r="AI406">
        <f t="shared" si="58"/>
        <v>2855.8</v>
      </c>
    </row>
    <row r="407" spans="2:35">
      <c r="B407" s="44">
        <v>355</v>
      </c>
      <c r="C407" s="32">
        <v>6.1218290374485229E-2</v>
      </c>
      <c r="D407" s="32">
        <f t="shared" si="59"/>
        <v>185</v>
      </c>
      <c r="E407" t="str">
        <f>LOOKUP(C407,'Info Sheet'!$L$2:$L$3,'Info Sheet'!$J$2:$J$3)</f>
        <v>Rainy, p</v>
      </c>
      <c r="F407">
        <f>IF(E407='Info Sheet'!$J$3,'Info Sheet'!$M$3,'Info Sheet'!$M$2)</f>
        <v>0.7</v>
      </c>
      <c r="G407">
        <f>ROUNDDOWN(IF((D407*F407)&gt;'Info Sheet'!$B$21,'Info Sheet'!$B$21,(D407*F407)),0)</f>
        <v>129</v>
      </c>
      <c r="H407">
        <f t="shared" si="51"/>
        <v>2947.65</v>
      </c>
      <c r="I407">
        <f t="shared" si="52"/>
        <v>1507.65</v>
      </c>
      <c r="J407" s="44"/>
      <c r="K407" s="32"/>
      <c r="L407" s="32"/>
      <c r="M407" s="283"/>
      <c r="N407" s="32"/>
      <c r="O407" s="44">
        <v>355</v>
      </c>
      <c r="P407" s="32">
        <v>0.77911703466727422</v>
      </c>
      <c r="Q407">
        <f t="shared" si="53"/>
        <v>214</v>
      </c>
      <c r="R407" t="str">
        <f>LOOKUP(P407,'Info Sheet'!$L$2:$L$3,'Info Sheet'!$J$2:$J$3)</f>
        <v>Non-Rainy</v>
      </c>
      <c r="S407">
        <f>IF(R407='Info Sheet'!$J$3,'Info Sheet'!$M$3,'Info Sheet'!$M$2)</f>
        <v>1</v>
      </c>
      <c r="T407">
        <f>ROUNDDOWN(IF((Q407*S407)&gt;'Info Sheet'!$B$21,'Info Sheet'!$B$21,(Q407*S407)),0)</f>
        <v>188</v>
      </c>
      <c r="U407">
        <f t="shared" si="54"/>
        <v>4295.8</v>
      </c>
      <c r="V407">
        <f t="shared" si="55"/>
        <v>2855.8</v>
      </c>
      <c r="AB407" s="44">
        <v>355</v>
      </c>
      <c r="AC407" s="61">
        <v>0.82693791000000005</v>
      </c>
      <c r="AD407">
        <f t="shared" si="56"/>
        <v>220</v>
      </c>
      <c r="AE407" t="str">
        <f>LOOKUP(AC407,'Info Sheet'!$L$2:$L$3,'Info Sheet'!$J$2:$J$3)</f>
        <v>Non-Rainy</v>
      </c>
      <c r="AF407">
        <f>IF(AE407='Info Sheet'!$J$3,'Info Sheet'!$M$3,'Info Sheet'!$M$2)</f>
        <v>1</v>
      </c>
      <c r="AG407">
        <f>ROUNDDOWN(IF((AD407*AF407)&gt;'Info Sheet'!$B$21,'Info Sheet'!$B$21,(AD407*AF407)),0)</f>
        <v>188</v>
      </c>
      <c r="AH407">
        <f t="shared" si="57"/>
        <v>4295.8</v>
      </c>
      <c r="AI407">
        <f t="shared" si="58"/>
        <v>2855.8</v>
      </c>
    </row>
    <row r="408" spans="2:35">
      <c r="B408" s="44">
        <v>356</v>
      </c>
      <c r="C408" s="32">
        <v>0.94228691605312487</v>
      </c>
      <c r="D408" s="32">
        <f t="shared" si="59"/>
        <v>245</v>
      </c>
      <c r="E408" t="str">
        <f>LOOKUP(C408,'Info Sheet'!$L$2:$L$3,'Info Sheet'!$J$2:$J$3)</f>
        <v>Non-Rainy</v>
      </c>
      <c r="F408">
        <f>IF(E408='Info Sheet'!$J$3,'Info Sheet'!$M$3,'Info Sheet'!$M$2)</f>
        <v>1</v>
      </c>
      <c r="G408">
        <f>ROUNDDOWN(IF((D408*F408)&gt;'Info Sheet'!$B$21,'Info Sheet'!$B$21,(D408*F408)),0)</f>
        <v>188</v>
      </c>
      <c r="H408">
        <f t="shared" si="51"/>
        <v>4295.8</v>
      </c>
      <c r="I408">
        <f t="shared" si="52"/>
        <v>2855.8</v>
      </c>
      <c r="J408" s="44"/>
      <c r="K408" s="32"/>
      <c r="L408" s="32"/>
      <c r="M408" s="283"/>
      <c r="N408" s="32"/>
      <c r="O408" s="44">
        <v>356</v>
      </c>
      <c r="P408" s="32">
        <v>0.42910899152045334</v>
      </c>
      <c r="Q408">
        <f t="shared" si="53"/>
        <v>196</v>
      </c>
      <c r="R408" t="str">
        <f>LOOKUP(P408,'Info Sheet'!$L$2:$L$3,'Info Sheet'!$J$2:$J$3)</f>
        <v>Non-Rainy</v>
      </c>
      <c r="S408">
        <f>IF(R408='Info Sheet'!$J$3,'Info Sheet'!$M$3,'Info Sheet'!$M$2)</f>
        <v>1</v>
      </c>
      <c r="T408">
        <f>ROUNDDOWN(IF((Q408*S408)&gt;'Info Sheet'!$B$21,'Info Sheet'!$B$21,(Q408*S408)),0)</f>
        <v>188</v>
      </c>
      <c r="U408">
        <f t="shared" si="54"/>
        <v>4295.8</v>
      </c>
      <c r="V408">
        <f t="shared" si="55"/>
        <v>2855.8</v>
      </c>
      <c r="AB408" s="44">
        <v>356</v>
      </c>
      <c r="AC408" s="61">
        <v>0.39492285999999999</v>
      </c>
      <c r="AD408">
        <f t="shared" si="56"/>
        <v>198</v>
      </c>
      <c r="AE408" t="str">
        <f>LOOKUP(AC408,'Info Sheet'!$L$2:$L$3,'Info Sheet'!$J$2:$J$3)</f>
        <v>Rainy, p</v>
      </c>
      <c r="AF408">
        <f>IF(AE408='Info Sheet'!$J$3,'Info Sheet'!$M$3,'Info Sheet'!$M$2)</f>
        <v>0.7</v>
      </c>
      <c r="AG408">
        <f>ROUNDDOWN(IF((AD408*AF408)&gt;'Info Sheet'!$B$21,'Info Sheet'!$B$21,(AD408*AF408)),0)</f>
        <v>138</v>
      </c>
      <c r="AH408">
        <f t="shared" si="57"/>
        <v>3153.3</v>
      </c>
      <c r="AI408">
        <f t="shared" si="58"/>
        <v>1713.3000000000002</v>
      </c>
    </row>
    <row r="409" spans="2:35">
      <c r="B409" s="44">
        <v>357</v>
      </c>
      <c r="C409" s="32">
        <v>0.75294930052670073</v>
      </c>
      <c r="D409" s="32">
        <f t="shared" si="59"/>
        <v>228</v>
      </c>
      <c r="E409" t="str">
        <f>LOOKUP(C409,'Info Sheet'!$L$2:$L$3,'Info Sheet'!$J$2:$J$3)</f>
        <v>Non-Rainy</v>
      </c>
      <c r="F409">
        <f>IF(E409='Info Sheet'!$J$3,'Info Sheet'!$M$3,'Info Sheet'!$M$2)</f>
        <v>1</v>
      </c>
      <c r="G409">
        <f>ROUNDDOWN(IF((D409*F409)&gt;'Info Sheet'!$B$21,'Info Sheet'!$B$21,(D409*F409)),0)</f>
        <v>188</v>
      </c>
      <c r="H409">
        <f t="shared" si="51"/>
        <v>4295.8</v>
      </c>
      <c r="I409">
        <f t="shared" si="52"/>
        <v>2855.8</v>
      </c>
      <c r="J409" s="44"/>
      <c r="K409" s="32"/>
      <c r="L409" s="32"/>
      <c r="M409" s="283"/>
      <c r="N409" s="32"/>
      <c r="O409" s="44">
        <v>357</v>
      </c>
      <c r="P409" s="32">
        <v>0.84412900467392582</v>
      </c>
      <c r="Q409">
        <f t="shared" si="53"/>
        <v>219</v>
      </c>
      <c r="R409" t="str">
        <f>LOOKUP(P409,'Info Sheet'!$L$2:$L$3,'Info Sheet'!$J$2:$J$3)</f>
        <v>Non-Rainy</v>
      </c>
      <c r="S409">
        <f>IF(R409='Info Sheet'!$J$3,'Info Sheet'!$M$3,'Info Sheet'!$M$2)</f>
        <v>1</v>
      </c>
      <c r="T409">
        <f>ROUNDDOWN(IF((Q409*S409)&gt;'Info Sheet'!$B$21,'Info Sheet'!$B$21,(Q409*S409)),0)</f>
        <v>188</v>
      </c>
      <c r="U409">
        <f t="shared" si="54"/>
        <v>4295.8</v>
      </c>
      <c r="V409">
        <f t="shared" si="55"/>
        <v>2855.8</v>
      </c>
      <c r="AB409" s="44">
        <v>357</v>
      </c>
      <c r="AC409" s="61">
        <v>0.30197784999999999</v>
      </c>
      <c r="AD409">
        <f t="shared" si="56"/>
        <v>193</v>
      </c>
      <c r="AE409" t="str">
        <f>LOOKUP(AC409,'Info Sheet'!$L$2:$L$3,'Info Sheet'!$J$2:$J$3)</f>
        <v>Rainy, p</v>
      </c>
      <c r="AF409">
        <f>IF(AE409='Info Sheet'!$J$3,'Info Sheet'!$M$3,'Info Sheet'!$M$2)</f>
        <v>0.7</v>
      </c>
      <c r="AG409">
        <f>ROUNDDOWN(IF((AD409*AF409)&gt;'Info Sheet'!$B$21,'Info Sheet'!$B$21,(AD409*AF409)),0)</f>
        <v>135</v>
      </c>
      <c r="AH409">
        <f t="shared" si="57"/>
        <v>3084.75</v>
      </c>
      <c r="AI409">
        <f t="shared" si="58"/>
        <v>1644.75</v>
      </c>
    </row>
    <row r="410" spans="2:35">
      <c r="B410" s="44">
        <v>358</v>
      </c>
      <c r="C410" s="32">
        <v>0.45153068864608814</v>
      </c>
      <c r="D410" s="32">
        <f t="shared" si="59"/>
        <v>212</v>
      </c>
      <c r="E410" t="str">
        <f>LOOKUP(C410,'Info Sheet'!$L$2:$L$3,'Info Sheet'!$J$2:$J$3)</f>
        <v>Non-Rainy</v>
      </c>
      <c r="F410">
        <f>IF(E410='Info Sheet'!$J$3,'Info Sheet'!$M$3,'Info Sheet'!$M$2)</f>
        <v>1</v>
      </c>
      <c r="G410">
        <f>ROUNDDOWN(IF((D410*F410)&gt;'Info Sheet'!$B$21,'Info Sheet'!$B$21,(D410*F410)),0)</f>
        <v>188</v>
      </c>
      <c r="H410">
        <f t="shared" si="51"/>
        <v>4295.8</v>
      </c>
      <c r="I410">
        <f t="shared" si="52"/>
        <v>2855.8</v>
      </c>
      <c r="J410" s="44"/>
      <c r="K410" s="32"/>
      <c r="L410" s="32"/>
      <c r="M410" s="283"/>
      <c r="N410" s="32"/>
      <c r="O410" s="44">
        <v>358</v>
      </c>
      <c r="P410" s="32">
        <v>0.2055321709555612</v>
      </c>
      <c r="Q410">
        <f t="shared" si="53"/>
        <v>184</v>
      </c>
      <c r="R410" t="str">
        <f>LOOKUP(P410,'Info Sheet'!$L$2:$L$3,'Info Sheet'!$J$2:$J$3)</f>
        <v>Rainy, p</v>
      </c>
      <c r="S410">
        <f>IF(R410='Info Sheet'!$J$3,'Info Sheet'!$M$3,'Info Sheet'!$M$2)</f>
        <v>0.7</v>
      </c>
      <c r="T410">
        <f>ROUNDDOWN(IF((Q410*S410)&gt;'Info Sheet'!$B$21,'Info Sheet'!$B$21,(Q410*S410)),0)</f>
        <v>128</v>
      </c>
      <c r="U410">
        <f t="shared" si="54"/>
        <v>2924.8</v>
      </c>
      <c r="V410">
        <f t="shared" si="55"/>
        <v>1484.8000000000002</v>
      </c>
      <c r="AB410" s="44">
        <v>358</v>
      </c>
      <c r="AC410" s="61">
        <v>0.10463535</v>
      </c>
      <c r="AD410">
        <f t="shared" si="56"/>
        <v>179</v>
      </c>
      <c r="AE410" t="str">
        <f>LOOKUP(AC410,'Info Sheet'!$L$2:$L$3,'Info Sheet'!$J$2:$J$3)</f>
        <v>Rainy, p</v>
      </c>
      <c r="AF410">
        <f>IF(AE410='Info Sheet'!$J$3,'Info Sheet'!$M$3,'Info Sheet'!$M$2)</f>
        <v>0.7</v>
      </c>
      <c r="AG410">
        <f>ROUNDDOWN(IF((AD410*AF410)&gt;'Info Sheet'!$B$21,'Info Sheet'!$B$21,(AD410*AF410)),0)</f>
        <v>125</v>
      </c>
      <c r="AH410">
        <f t="shared" si="57"/>
        <v>2856.25</v>
      </c>
      <c r="AI410">
        <f t="shared" si="58"/>
        <v>1416.25</v>
      </c>
    </row>
    <row r="411" spans="2:35">
      <c r="B411" s="44">
        <v>359</v>
      </c>
      <c r="C411" s="32">
        <v>9.2225262234371885E-2</v>
      </c>
      <c r="D411" s="32">
        <f t="shared" si="59"/>
        <v>189</v>
      </c>
      <c r="E411" t="str">
        <f>LOOKUP(C411,'Info Sheet'!$L$2:$L$3,'Info Sheet'!$J$2:$J$3)</f>
        <v>Rainy, p</v>
      </c>
      <c r="F411">
        <f>IF(E411='Info Sheet'!$J$3,'Info Sheet'!$M$3,'Info Sheet'!$M$2)</f>
        <v>0.7</v>
      </c>
      <c r="G411">
        <f>ROUNDDOWN(IF((D411*F411)&gt;'Info Sheet'!$B$21,'Info Sheet'!$B$21,(D411*F411)),0)</f>
        <v>132</v>
      </c>
      <c r="H411">
        <f t="shared" si="51"/>
        <v>3016.2000000000003</v>
      </c>
      <c r="I411">
        <f t="shared" si="52"/>
        <v>1576.2000000000003</v>
      </c>
      <c r="J411" s="44"/>
      <c r="K411" s="32"/>
      <c r="L411" s="32"/>
      <c r="M411" s="283"/>
      <c r="N411" s="32"/>
      <c r="O411" s="44">
        <v>359</v>
      </c>
      <c r="P411" s="32">
        <v>0.74680220612531822</v>
      </c>
      <c r="Q411">
        <f t="shared" si="53"/>
        <v>212</v>
      </c>
      <c r="R411" t="str">
        <f>LOOKUP(P411,'Info Sheet'!$L$2:$L$3,'Info Sheet'!$J$2:$J$3)</f>
        <v>Non-Rainy</v>
      </c>
      <c r="S411">
        <f>IF(R411='Info Sheet'!$J$3,'Info Sheet'!$M$3,'Info Sheet'!$M$2)</f>
        <v>1</v>
      </c>
      <c r="T411">
        <f>ROUNDDOWN(IF((Q411*S411)&gt;'Info Sheet'!$B$21,'Info Sheet'!$B$21,(Q411*S411)),0)</f>
        <v>188</v>
      </c>
      <c r="U411">
        <f t="shared" si="54"/>
        <v>4295.8</v>
      </c>
      <c r="V411">
        <f t="shared" si="55"/>
        <v>2855.8</v>
      </c>
      <c r="AB411" s="44">
        <v>359</v>
      </c>
      <c r="AC411" s="61">
        <v>0.2523166</v>
      </c>
      <c r="AD411">
        <f t="shared" si="56"/>
        <v>190</v>
      </c>
      <c r="AE411" t="str">
        <f>LOOKUP(AC411,'Info Sheet'!$L$2:$L$3,'Info Sheet'!$J$2:$J$3)</f>
        <v>Rainy, p</v>
      </c>
      <c r="AF411">
        <f>IF(AE411='Info Sheet'!$J$3,'Info Sheet'!$M$3,'Info Sheet'!$M$2)</f>
        <v>0.7</v>
      </c>
      <c r="AG411">
        <f>ROUNDDOWN(IF((AD411*AF411)&gt;'Info Sheet'!$B$21,'Info Sheet'!$B$21,(AD411*AF411)),0)</f>
        <v>133</v>
      </c>
      <c r="AH411">
        <f t="shared" si="57"/>
        <v>3039.05</v>
      </c>
      <c r="AI411">
        <f t="shared" si="58"/>
        <v>1599.0500000000002</v>
      </c>
    </row>
    <row r="412" spans="2:35">
      <c r="B412" s="44">
        <v>360</v>
      </c>
      <c r="C412" s="32">
        <v>0.97628508740593123</v>
      </c>
      <c r="D412" s="32">
        <f t="shared" si="59"/>
        <v>253</v>
      </c>
      <c r="E412" t="str">
        <f>LOOKUP(C412,'Info Sheet'!$L$2:$L$3,'Info Sheet'!$J$2:$J$3)</f>
        <v>Non-Rainy</v>
      </c>
      <c r="F412">
        <f>IF(E412='Info Sheet'!$J$3,'Info Sheet'!$M$3,'Info Sheet'!$M$2)</f>
        <v>1</v>
      </c>
      <c r="G412">
        <f>ROUNDDOWN(IF((D412*F412)&gt;'Info Sheet'!$B$21,'Info Sheet'!$B$21,(D412*F412)),0)</f>
        <v>188</v>
      </c>
      <c r="H412">
        <f t="shared" si="51"/>
        <v>4295.8</v>
      </c>
      <c r="I412">
        <f t="shared" si="52"/>
        <v>2855.8</v>
      </c>
      <c r="J412" s="44"/>
      <c r="K412" s="32"/>
      <c r="L412" s="32"/>
      <c r="M412" s="283"/>
      <c r="N412" s="32"/>
      <c r="O412" s="44">
        <v>360</v>
      </c>
      <c r="P412" s="32">
        <v>0.5149693837453827</v>
      </c>
      <c r="Q412">
        <f t="shared" si="53"/>
        <v>200</v>
      </c>
      <c r="R412" t="str">
        <f>LOOKUP(P412,'Info Sheet'!$L$2:$L$3,'Info Sheet'!$J$2:$J$3)</f>
        <v>Non-Rainy</v>
      </c>
      <c r="S412">
        <f>IF(R412='Info Sheet'!$J$3,'Info Sheet'!$M$3,'Info Sheet'!$M$2)</f>
        <v>1</v>
      </c>
      <c r="T412">
        <f>ROUNDDOWN(IF((Q412*S412)&gt;'Info Sheet'!$B$21,'Info Sheet'!$B$21,(Q412*S412)),0)</f>
        <v>188</v>
      </c>
      <c r="U412">
        <f t="shared" si="54"/>
        <v>4295.8</v>
      </c>
      <c r="V412">
        <f t="shared" si="55"/>
        <v>2855.8</v>
      </c>
      <c r="AB412" s="44">
        <v>360</v>
      </c>
      <c r="AC412" s="61">
        <v>0.67165907000000002</v>
      </c>
      <c r="AD412">
        <f t="shared" si="56"/>
        <v>211</v>
      </c>
      <c r="AE412" t="str">
        <f>LOOKUP(AC412,'Info Sheet'!$L$2:$L$3,'Info Sheet'!$J$2:$J$3)</f>
        <v>Non-Rainy</v>
      </c>
      <c r="AF412">
        <f>IF(AE412='Info Sheet'!$J$3,'Info Sheet'!$M$3,'Info Sheet'!$M$2)</f>
        <v>1</v>
      </c>
      <c r="AG412">
        <f>ROUNDDOWN(IF((AD412*AF412)&gt;'Info Sheet'!$B$21,'Info Sheet'!$B$21,(AD412*AF412)),0)</f>
        <v>188</v>
      </c>
      <c r="AH412">
        <f t="shared" si="57"/>
        <v>4295.8</v>
      </c>
      <c r="AI412">
        <f t="shared" si="58"/>
        <v>2855.8</v>
      </c>
    </row>
    <row r="413" spans="2:35">
      <c r="B413" s="44">
        <v>361</v>
      </c>
      <c r="C413" s="32">
        <v>0.83730994691576532</v>
      </c>
      <c r="D413" s="32">
        <f t="shared" si="59"/>
        <v>234</v>
      </c>
      <c r="E413" t="str">
        <f>LOOKUP(C413,'Info Sheet'!$L$2:$L$3,'Info Sheet'!$J$2:$J$3)</f>
        <v>Non-Rainy</v>
      </c>
      <c r="F413">
        <f>IF(E413='Info Sheet'!$J$3,'Info Sheet'!$M$3,'Info Sheet'!$M$2)</f>
        <v>1</v>
      </c>
      <c r="G413">
        <f>ROUNDDOWN(IF((D413*F413)&gt;'Info Sheet'!$B$21,'Info Sheet'!$B$21,(D413*F413)),0)</f>
        <v>188</v>
      </c>
      <c r="H413">
        <f t="shared" si="51"/>
        <v>4295.8</v>
      </c>
      <c r="I413">
        <f t="shared" si="52"/>
        <v>2855.8</v>
      </c>
      <c r="J413" s="44"/>
      <c r="K413" s="32"/>
      <c r="L413" s="32"/>
      <c r="M413" s="283"/>
      <c r="N413" s="32"/>
      <c r="O413" s="44">
        <v>361</v>
      </c>
      <c r="P413" s="32">
        <v>0.83953009462108674</v>
      </c>
      <c r="Q413">
        <f t="shared" si="53"/>
        <v>218</v>
      </c>
      <c r="R413" t="str">
        <f>LOOKUP(P413,'Info Sheet'!$L$2:$L$3,'Info Sheet'!$J$2:$J$3)</f>
        <v>Non-Rainy</v>
      </c>
      <c r="S413">
        <f>IF(R413='Info Sheet'!$J$3,'Info Sheet'!$M$3,'Info Sheet'!$M$2)</f>
        <v>1</v>
      </c>
      <c r="T413">
        <f>ROUNDDOWN(IF((Q413*S413)&gt;'Info Sheet'!$B$21,'Info Sheet'!$B$21,(Q413*S413)),0)</f>
        <v>188</v>
      </c>
      <c r="U413">
        <f t="shared" si="54"/>
        <v>4295.8</v>
      </c>
      <c r="V413">
        <f t="shared" si="55"/>
        <v>2855.8</v>
      </c>
      <c r="AB413" s="44">
        <v>361</v>
      </c>
      <c r="AC413" s="61">
        <v>0.98643848999999995</v>
      </c>
      <c r="AD413">
        <f t="shared" si="56"/>
        <v>244</v>
      </c>
      <c r="AE413" t="str">
        <f>LOOKUP(AC413,'Info Sheet'!$L$2:$L$3,'Info Sheet'!$J$2:$J$3)</f>
        <v>Non-Rainy</v>
      </c>
      <c r="AF413">
        <f>IF(AE413='Info Sheet'!$J$3,'Info Sheet'!$M$3,'Info Sheet'!$M$2)</f>
        <v>1</v>
      </c>
      <c r="AG413">
        <f>ROUNDDOWN(IF((AD413*AF413)&gt;'Info Sheet'!$B$21,'Info Sheet'!$B$21,(AD413*AF413)),0)</f>
        <v>188</v>
      </c>
      <c r="AH413">
        <f t="shared" si="57"/>
        <v>4295.8</v>
      </c>
      <c r="AI413">
        <f t="shared" si="58"/>
        <v>2855.8</v>
      </c>
    </row>
    <row r="414" spans="2:35">
      <c r="B414" s="44">
        <v>362</v>
      </c>
      <c r="C414" s="32">
        <v>0.63838544517218276</v>
      </c>
      <c r="D414" s="32">
        <f t="shared" si="59"/>
        <v>222</v>
      </c>
      <c r="E414" t="str">
        <f>LOOKUP(C414,'Info Sheet'!$L$2:$L$3,'Info Sheet'!$J$2:$J$3)</f>
        <v>Non-Rainy</v>
      </c>
      <c r="F414">
        <f>IF(E414='Info Sheet'!$J$3,'Info Sheet'!$M$3,'Info Sheet'!$M$2)</f>
        <v>1</v>
      </c>
      <c r="G414">
        <f>ROUNDDOWN(IF((D414*F414)&gt;'Info Sheet'!$B$21,'Info Sheet'!$B$21,(D414*F414)),0)</f>
        <v>188</v>
      </c>
      <c r="H414">
        <f t="shared" si="51"/>
        <v>4295.8</v>
      </c>
      <c r="I414">
        <f t="shared" si="52"/>
        <v>2855.8</v>
      </c>
      <c r="J414" s="44"/>
      <c r="K414" s="32"/>
      <c r="L414" s="32"/>
      <c r="M414" s="283"/>
      <c r="N414" s="32"/>
      <c r="O414" s="44">
        <v>362</v>
      </c>
      <c r="P414" s="32">
        <v>0.10058330504852619</v>
      </c>
      <c r="Q414">
        <f t="shared" si="53"/>
        <v>175</v>
      </c>
      <c r="R414" t="str">
        <f>LOOKUP(P414,'Info Sheet'!$L$2:$L$3,'Info Sheet'!$J$2:$J$3)</f>
        <v>Rainy, p</v>
      </c>
      <c r="S414">
        <f>IF(R414='Info Sheet'!$J$3,'Info Sheet'!$M$3,'Info Sheet'!$M$2)</f>
        <v>0.7</v>
      </c>
      <c r="T414">
        <f>ROUNDDOWN(IF((Q414*S414)&gt;'Info Sheet'!$B$21,'Info Sheet'!$B$21,(Q414*S414)),0)</f>
        <v>122</v>
      </c>
      <c r="U414">
        <f t="shared" si="54"/>
        <v>2787.7000000000003</v>
      </c>
      <c r="V414">
        <f t="shared" si="55"/>
        <v>1347.7000000000003</v>
      </c>
      <c r="AB414" s="44">
        <v>362</v>
      </c>
      <c r="AC414" s="61">
        <v>0.44187384000000002</v>
      </c>
      <c r="AD414">
        <f t="shared" si="56"/>
        <v>200</v>
      </c>
      <c r="AE414" t="str">
        <f>LOOKUP(AC414,'Info Sheet'!$L$2:$L$3,'Info Sheet'!$J$2:$J$3)</f>
        <v>Non-Rainy</v>
      </c>
      <c r="AF414">
        <f>IF(AE414='Info Sheet'!$J$3,'Info Sheet'!$M$3,'Info Sheet'!$M$2)</f>
        <v>1</v>
      </c>
      <c r="AG414">
        <f>ROUNDDOWN(IF((AD414*AF414)&gt;'Info Sheet'!$B$21,'Info Sheet'!$B$21,(AD414*AF414)),0)</f>
        <v>188</v>
      </c>
      <c r="AH414">
        <f t="shared" si="57"/>
        <v>4295.8</v>
      </c>
      <c r="AI414">
        <f t="shared" si="58"/>
        <v>2855.8</v>
      </c>
    </row>
    <row r="415" spans="2:35">
      <c r="B415" s="44">
        <v>363</v>
      </c>
      <c r="C415" s="32">
        <v>0.57877414593087029</v>
      </c>
      <c r="D415" s="32">
        <f t="shared" si="59"/>
        <v>219</v>
      </c>
      <c r="E415" t="str">
        <f>LOOKUP(C415,'Info Sheet'!$L$2:$L$3,'Info Sheet'!$J$2:$J$3)</f>
        <v>Non-Rainy</v>
      </c>
      <c r="F415">
        <f>IF(E415='Info Sheet'!$J$3,'Info Sheet'!$M$3,'Info Sheet'!$M$2)</f>
        <v>1</v>
      </c>
      <c r="G415">
        <f>ROUNDDOWN(IF((D415*F415)&gt;'Info Sheet'!$B$21,'Info Sheet'!$B$21,(D415*F415)),0)</f>
        <v>188</v>
      </c>
      <c r="H415">
        <f t="shared" si="51"/>
        <v>4295.8</v>
      </c>
      <c r="I415">
        <f t="shared" si="52"/>
        <v>2855.8</v>
      </c>
      <c r="J415" s="44"/>
      <c r="K415" s="32"/>
      <c r="L415" s="32"/>
      <c r="M415" s="283"/>
      <c r="N415" s="32"/>
      <c r="O415" s="44">
        <v>363</v>
      </c>
      <c r="P415" s="32">
        <v>0.23589045678473985</v>
      </c>
      <c r="Q415">
        <f t="shared" si="53"/>
        <v>186</v>
      </c>
      <c r="R415" t="str">
        <f>LOOKUP(P415,'Info Sheet'!$L$2:$L$3,'Info Sheet'!$J$2:$J$3)</f>
        <v>Rainy, p</v>
      </c>
      <c r="S415">
        <f>IF(R415='Info Sheet'!$J$3,'Info Sheet'!$M$3,'Info Sheet'!$M$2)</f>
        <v>0.7</v>
      </c>
      <c r="T415">
        <f>ROUNDDOWN(IF((Q415*S415)&gt;'Info Sheet'!$B$21,'Info Sheet'!$B$21,(Q415*S415)),0)</f>
        <v>130</v>
      </c>
      <c r="U415">
        <f t="shared" si="54"/>
        <v>2970.5</v>
      </c>
      <c r="V415">
        <f t="shared" si="55"/>
        <v>1530.5</v>
      </c>
      <c r="AB415" s="44">
        <v>363</v>
      </c>
      <c r="AC415" s="61">
        <v>0.21852058999999999</v>
      </c>
      <c r="AD415">
        <f t="shared" si="56"/>
        <v>188</v>
      </c>
      <c r="AE415" t="str">
        <f>LOOKUP(AC415,'Info Sheet'!$L$2:$L$3,'Info Sheet'!$J$2:$J$3)</f>
        <v>Rainy, p</v>
      </c>
      <c r="AF415">
        <f>IF(AE415='Info Sheet'!$J$3,'Info Sheet'!$M$3,'Info Sheet'!$M$2)</f>
        <v>0.7</v>
      </c>
      <c r="AG415">
        <f>ROUNDDOWN(IF((AD415*AF415)&gt;'Info Sheet'!$B$21,'Info Sheet'!$B$21,(AD415*AF415)),0)</f>
        <v>131</v>
      </c>
      <c r="AH415">
        <f t="shared" si="57"/>
        <v>2993.3500000000004</v>
      </c>
      <c r="AI415">
        <f t="shared" si="58"/>
        <v>1553.3500000000004</v>
      </c>
    </row>
    <row r="416" spans="2:35">
      <c r="B416" s="44">
        <v>364</v>
      </c>
      <c r="C416" s="32">
        <v>0.70719418399157441</v>
      </c>
      <c r="D416" s="32">
        <f t="shared" si="59"/>
        <v>225</v>
      </c>
      <c r="E416" t="str">
        <f>LOOKUP(C416,'Info Sheet'!$L$2:$L$3,'Info Sheet'!$J$2:$J$3)</f>
        <v>Non-Rainy</v>
      </c>
      <c r="F416">
        <f>IF(E416='Info Sheet'!$J$3,'Info Sheet'!$M$3,'Info Sheet'!$M$2)</f>
        <v>1</v>
      </c>
      <c r="G416">
        <f>ROUNDDOWN(IF((D416*F416)&gt;'Info Sheet'!$B$21,'Info Sheet'!$B$21,(D416*F416)),0)</f>
        <v>188</v>
      </c>
      <c r="H416">
        <f t="shared" si="51"/>
        <v>4295.8</v>
      </c>
      <c r="I416">
        <f t="shared" si="52"/>
        <v>2855.8</v>
      </c>
      <c r="J416" s="44"/>
      <c r="K416" s="32"/>
      <c r="L416" s="32"/>
      <c r="M416" s="283"/>
      <c r="N416" s="32"/>
      <c r="O416" s="44">
        <v>364</v>
      </c>
      <c r="P416" s="32">
        <v>0.61047513453229996</v>
      </c>
      <c r="Q416">
        <f t="shared" si="53"/>
        <v>205</v>
      </c>
      <c r="R416" t="str">
        <f>LOOKUP(P416,'Info Sheet'!$L$2:$L$3,'Info Sheet'!$J$2:$J$3)</f>
        <v>Non-Rainy</v>
      </c>
      <c r="S416">
        <f>IF(R416='Info Sheet'!$J$3,'Info Sheet'!$M$3,'Info Sheet'!$M$2)</f>
        <v>1</v>
      </c>
      <c r="T416">
        <f>ROUNDDOWN(IF((Q416*S416)&gt;'Info Sheet'!$B$21,'Info Sheet'!$B$21,(Q416*S416)),0)</f>
        <v>188</v>
      </c>
      <c r="U416">
        <f t="shared" si="54"/>
        <v>4295.8</v>
      </c>
      <c r="V416">
        <f t="shared" si="55"/>
        <v>2855.8</v>
      </c>
      <c r="AB416" s="44">
        <v>364</v>
      </c>
      <c r="AC416" s="61">
        <v>0.68776725000000005</v>
      </c>
      <c r="AD416">
        <f t="shared" si="56"/>
        <v>212</v>
      </c>
      <c r="AE416" t="str">
        <f>LOOKUP(AC416,'Info Sheet'!$L$2:$L$3,'Info Sheet'!$J$2:$J$3)</f>
        <v>Non-Rainy</v>
      </c>
      <c r="AF416">
        <f>IF(AE416='Info Sheet'!$J$3,'Info Sheet'!$M$3,'Info Sheet'!$M$2)</f>
        <v>1</v>
      </c>
      <c r="AG416">
        <f>ROUNDDOWN(IF((AD416*AF416)&gt;'Info Sheet'!$B$21,'Info Sheet'!$B$21,(AD416*AF416)),0)</f>
        <v>188</v>
      </c>
      <c r="AH416">
        <f t="shared" si="57"/>
        <v>4295.8</v>
      </c>
      <c r="AI416">
        <f t="shared" si="58"/>
        <v>2855.8</v>
      </c>
    </row>
    <row r="417" spans="2:35">
      <c r="B417" s="44">
        <v>365</v>
      </c>
      <c r="C417" s="32">
        <v>0.58602740949073662</v>
      </c>
      <c r="D417" s="32">
        <f t="shared" si="59"/>
        <v>219</v>
      </c>
      <c r="E417" t="str">
        <f>LOOKUP(C417,'Info Sheet'!$L$2:$L$3,'Info Sheet'!$J$2:$J$3)</f>
        <v>Non-Rainy</v>
      </c>
      <c r="F417">
        <f>IF(E417='Info Sheet'!$J$3,'Info Sheet'!$M$3,'Info Sheet'!$M$2)</f>
        <v>1</v>
      </c>
      <c r="G417">
        <f>ROUNDDOWN(IF((D417*F417)&gt;'Info Sheet'!$B$21,'Info Sheet'!$B$21,(D417*F417)),0)</f>
        <v>188</v>
      </c>
      <c r="H417">
        <f t="shared" si="51"/>
        <v>4295.8</v>
      </c>
      <c r="I417">
        <f t="shared" si="52"/>
        <v>2855.8</v>
      </c>
      <c r="J417" s="44"/>
      <c r="K417" s="32"/>
      <c r="L417" s="32"/>
      <c r="M417" s="283"/>
      <c r="N417" s="32"/>
      <c r="O417" s="44">
        <v>365</v>
      </c>
      <c r="P417" s="32">
        <v>0.32135733996406357</v>
      </c>
      <c r="Q417">
        <f t="shared" si="53"/>
        <v>191</v>
      </c>
      <c r="R417" t="str">
        <f>LOOKUP(P417,'Info Sheet'!$L$2:$L$3,'Info Sheet'!$J$2:$J$3)</f>
        <v>Rainy, p</v>
      </c>
      <c r="S417">
        <f>IF(R417='Info Sheet'!$J$3,'Info Sheet'!$M$3,'Info Sheet'!$M$2)</f>
        <v>0.7</v>
      </c>
      <c r="T417">
        <f>ROUNDDOWN(IF((Q417*S417)&gt;'Info Sheet'!$B$21,'Info Sheet'!$B$21,(Q417*S417)),0)</f>
        <v>133</v>
      </c>
      <c r="U417">
        <f t="shared" si="54"/>
        <v>3039.05</v>
      </c>
      <c r="V417">
        <f t="shared" si="55"/>
        <v>1599.0500000000002</v>
      </c>
      <c r="AB417" s="44">
        <v>365</v>
      </c>
      <c r="AC417" s="61">
        <v>0.30807087999999999</v>
      </c>
      <c r="AD417">
        <f t="shared" si="56"/>
        <v>193</v>
      </c>
      <c r="AE417" t="str">
        <f>LOOKUP(AC417,'Info Sheet'!$L$2:$L$3,'Info Sheet'!$J$2:$J$3)</f>
        <v>Rainy, p</v>
      </c>
      <c r="AF417">
        <f>IF(AE417='Info Sheet'!$J$3,'Info Sheet'!$M$3,'Info Sheet'!$M$2)</f>
        <v>0.7</v>
      </c>
      <c r="AG417">
        <f>ROUNDDOWN(IF((AD417*AF417)&gt;'Info Sheet'!$B$21,'Info Sheet'!$B$21,(AD417*AF417)),0)</f>
        <v>135</v>
      </c>
      <c r="AH417">
        <f t="shared" si="57"/>
        <v>3084.75</v>
      </c>
      <c r="AI417">
        <f t="shared" si="58"/>
        <v>1644.75</v>
      </c>
    </row>
    <row r="418" spans="2:35">
      <c r="B418" s="44">
        <v>366</v>
      </c>
      <c r="C418" s="32">
        <v>0.43246067906515706</v>
      </c>
      <c r="D418" s="32">
        <f t="shared" si="59"/>
        <v>211</v>
      </c>
      <c r="E418" t="str">
        <f>LOOKUP(C418,'Info Sheet'!$L$2:$L$3,'Info Sheet'!$J$2:$J$3)</f>
        <v>Non-Rainy</v>
      </c>
      <c r="F418">
        <f>IF(E418='Info Sheet'!$J$3,'Info Sheet'!$M$3,'Info Sheet'!$M$2)</f>
        <v>1</v>
      </c>
      <c r="G418">
        <f>ROUNDDOWN(IF((D418*F418)&gt;'Info Sheet'!$B$21,'Info Sheet'!$B$21,(D418*F418)),0)</f>
        <v>188</v>
      </c>
      <c r="H418">
        <f t="shared" si="51"/>
        <v>4295.8</v>
      </c>
      <c r="I418">
        <f t="shared" si="52"/>
        <v>2855.8</v>
      </c>
      <c r="J418" s="44"/>
      <c r="K418" s="32"/>
      <c r="L418" s="32"/>
      <c r="M418" s="283"/>
      <c r="N418" s="32"/>
      <c r="O418" s="44">
        <v>366</v>
      </c>
      <c r="P418" s="32">
        <v>0.88534491582893715</v>
      </c>
      <c r="Q418">
        <f t="shared" si="53"/>
        <v>222</v>
      </c>
      <c r="R418" t="str">
        <f>LOOKUP(P418,'Info Sheet'!$L$2:$L$3,'Info Sheet'!$J$2:$J$3)</f>
        <v>Non-Rainy</v>
      </c>
      <c r="S418">
        <f>IF(R418='Info Sheet'!$J$3,'Info Sheet'!$M$3,'Info Sheet'!$M$2)</f>
        <v>1</v>
      </c>
      <c r="T418">
        <f>ROUNDDOWN(IF((Q418*S418)&gt;'Info Sheet'!$B$21,'Info Sheet'!$B$21,(Q418*S418)),0)</f>
        <v>188</v>
      </c>
      <c r="U418">
        <f t="shared" si="54"/>
        <v>4295.8</v>
      </c>
      <c r="V418">
        <f t="shared" si="55"/>
        <v>2855.8</v>
      </c>
      <c r="AB418" s="44">
        <v>366</v>
      </c>
      <c r="AC418" s="61">
        <v>0.10934329</v>
      </c>
      <c r="AD418">
        <f t="shared" si="56"/>
        <v>179</v>
      </c>
      <c r="AE418" t="str">
        <f>LOOKUP(AC418,'Info Sheet'!$L$2:$L$3,'Info Sheet'!$J$2:$J$3)</f>
        <v>Rainy, p</v>
      </c>
      <c r="AF418">
        <f>IF(AE418='Info Sheet'!$J$3,'Info Sheet'!$M$3,'Info Sheet'!$M$2)</f>
        <v>0.7</v>
      </c>
      <c r="AG418">
        <f>ROUNDDOWN(IF((AD418*AF418)&gt;'Info Sheet'!$B$21,'Info Sheet'!$B$21,(AD418*AF418)),0)</f>
        <v>125</v>
      </c>
      <c r="AH418">
        <f t="shared" si="57"/>
        <v>2856.25</v>
      </c>
      <c r="AI418">
        <f t="shared" si="58"/>
        <v>1416.25</v>
      </c>
    </row>
    <row r="419" spans="2:35">
      <c r="B419" s="44">
        <v>367</v>
      </c>
      <c r="C419" s="32">
        <v>0.58389407003391625</v>
      </c>
      <c r="D419" s="32">
        <f t="shared" si="59"/>
        <v>219</v>
      </c>
      <c r="E419" t="str">
        <f>LOOKUP(C419,'Info Sheet'!$L$2:$L$3,'Info Sheet'!$J$2:$J$3)</f>
        <v>Non-Rainy</v>
      </c>
      <c r="F419">
        <f>IF(E419='Info Sheet'!$J$3,'Info Sheet'!$M$3,'Info Sheet'!$M$2)</f>
        <v>1</v>
      </c>
      <c r="G419">
        <f>ROUNDDOWN(IF((D419*F419)&gt;'Info Sheet'!$B$21,'Info Sheet'!$B$21,(D419*F419)),0)</f>
        <v>188</v>
      </c>
      <c r="H419">
        <f t="shared" si="51"/>
        <v>4295.8</v>
      </c>
      <c r="I419">
        <f t="shared" si="52"/>
        <v>2855.8</v>
      </c>
      <c r="J419" s="44"/>
      <c r="K419" s="32"/>
      <c r="L419" s="32"/>
      <c r="M419" s="283"/>
      <c r="N419" s="32"/>
      <c r="O419" s="44">
        <v>367</v>
      </c>
      <c r="P419" s="32">
        <v>0.14221662793611367</v>
      </c>
      <c r="Q419">
        <f t="shared" si="53"/>
        <v>179</v>
      </c>
      <c r="R419" t="str">
        <f>LOOKUP(P419,'Info Sheet'!$L$2:$L$3,'Info Sheet'!$J$2:$J$3)</f>
        <v>Rainy, p</v>
      </c>
      <c r="S419">
        <f>IF(R419='Info Sheet'!$J$3,'Info Sheet'!$M$3,'Info Sheet'!$M$2)</f>
        <v>0.7</v>
      </c>
      <c r="T419">
        <f>ROUNDDOWN(IF((Q419*S419)&gt;'Info Sheet'!$B$21,'Info Sheet'!$B$21,(Q419*S419)),0)</f>
        <v>125</v>
      </c>
      <c r="U419">
        <f t="shared" si="54"/>
        <v>2856.25</v>
      </c>
      <c r="V419">
        <f t="shared" si="55"/>
        <v>1416.25</v>
      </c>
      <c r="AB419" s="44">
        <v>367</v>
      </c>
      <c r="AC419" s="61">
        <v>6.4975489999999997E-2</v>
      </c>
      <c r="AD419">
        <f t="shared" si="56"/>
        <v>174</v>
      </c>
      <c r="AE419" t="str">
        <f>LOOKUP(AC419,'Info Sheet'!$L$2:$L$3,'Info Sheet'!$J$2:$J$3)</f>
        <v>Rainy, p</v>
      </c>
      <c r="AF419">
        <f>IF(AE419='Info Sheet'!$J$3,'Info Sheet'!$M$3,'Info Sheet'!$M$2)</f>
        <v>0.7</v>
      </c>
      <c r="AG419">
        <f>ROUNDDOWN(IF((AD419*AF419)&gt;'Info Sheet'!$B$21,'Info Sheet'!$B$21,(AD419*AF419)),0)</f>
        <v>121</v>
      </c>
      <c r="AH419">
        <f t="shared" si="57"/>
        <v>2764.8500000000004</v>
      </c>
      <c r="AI419">
        <f t="shared" si="58"/>
        <v>1324.8500000000004</v>
      </c>
    </row>
    <row r="420" spans="2:35">
      <c r="B420" s="44">
        <v>368</v>
      </c>
      <c r="C420" s="32">
        <v>0.89415141787647434</v>
      </c>
      <c r="D420" s="32">
        <f t="shared" si="59"/>
        <v>239</v>
      </c>
      <c r="E420" t="str">
        <f>LOOKUP(C420,'Info Sheet'!$L$2:$L$3,'Info Sheet'!$J$2:$J$3)</f>
        <v>Non-Rainy</v>
      </c>
      <c r="F420">
        <f>IF(E420='Info Sheet'!$J$3,'Info Sheet'!$M$3,'Info Sheet'!$M$2)</f>
        <v>1</v>
      </c>
      <c r="G420">
        <f>ROUNDDOWN(IF((D420*F420)&gt;'Info Sheet'!$B$21,'Info Sheet'!$B$21,(D420*F420)),0)</f>
        <v>188</v>
      </c>
      <c r="H420">
        <f t="shared" si="51"/>
        <v>4295.8</v>
      </c>
      <c r="I420">
        <f t="shared" si="52"/>
        <v>2855.8</v>
      </c>
      <c r="J420" s="44"/>
      <c r="K420" s="32"/>
      <c r="L420" s="32"/>
      <c r="M420" s="283"/>
      <c r="N420" s="32"/>
      <c r="O420" s="44">
        <v>368</v>
      </c>
      <c r="P420" s="32">
        <v>0.14239718405399837</v>
      </c>
      <c r="Q420">
        <f t="shared" si="53"/>
        <v>179</v>
      </c>
      <c r="R420" t="str">
        <f>LOOKUP(P420,'Info Sheet'!$L$2:$L$3,'Info Sheet'!$J$2:$J$3)</f>
        <v>Rainy, p</v>
      </c>
      <c r="S420">
        <f>IF(R420='Info Sheet'!$J$3,'Info Sheet'!$M$3,'Info Sheet'!$M$2)</f>
        <v>0.7</v>
      </c>
      <c r="T420">
        <f>ROUNDDOWN(IF((Q420*S420)&gt;'Info Sheet'!$B$21,'Info Sheet'!$B$21,(Q420*S420)),0)</f>
        <v>125</v>
      </c>
      <c r="U420">
        <f t="shared" si="54"/>
        <v>2856.25</v>
      </c>
      <c r="V420">
        <f t="shared" si="55"/>
        <v>1416.25</v>
      </c>
      <c r="AB420" s="44">
        <v>368</v>
      </c>
      <c r="AC420" s="61">
        <v>0.10462952</v>
      </c>
      <c r="AD420">
        <f t="shared" si="56"/>
        <v>179</v>
      </c>
      <c r="AE420" t="str">
        <f>LOOKUP(AC420,'Info Sheet'!$L$2:$L$3,'Info Sheet'!$J$2:$J$3)</f>
        <v>Rainy, p</v>
      </c>
      <c r="AF420">
        <f>IF(AE420='Info Sheet'!$J$3,'Info Sheet'!$M$3,'Info Sheet'!$M$2)</f>
        <v>0.7</v>
      </c>
      <c r="AG420">
        <f>ROUNDDOWN(IF((AD420*AF420)&gt;'Info Sheet'!$B$21,'Info Sheet'!$B$21,(AD420*AF420)),0)</f>
        <v>125</v>
      </c>
      <c r="AH420">
        <f t="shared" si="57"/>
        <v>2856.25</v>
      </c>
      <c r="AI420">
        <f t="shared" si="58"/>
        <v>1416.25</v>
      </c>
    </row>
    <row r="421" spans="2:35">
      <c r="B421" s="44">
        <v>369</v>
      </c>
      <c r="C421" s="32">
        <v>0.90919549866328198</v>
      </c>
      <c r="D421" s="32">
        <f t="shared" si="59"/>
        <v>241</v>
      </c>
      <c r="E421" t="str">
        <f>LOOKUP(C421,'Info Sheet'!$L$2:$L$3,'Info Sheet'!$J$2:$J$3)</f>
        <v>Non-Rainy</v>
      </c>
      <c r="F421">
        <f>IF(E421='Info Sheet'!$J$3,'Info Sheet'!$M$3,'Info Sheet'!$M$2)</f>
        <v>1</v>
      </c>
      <c r="G421">
        <f>ROUNDDOWN(IF((D421*F421)&gt;'Info Sheet'!$B$21,'Info Sheet'!$B$21,(D421*F421)),0)</f>
        <v>188</v>
      </c>
      <c r="H421">
        <f t="shared" si="51"/>
        <v>4295.8</v>
      </c>
      <c r="I421">
        <f t="shared" si="52"/>
        <v>2855.8</v>
      </c>
      <c r="J421" s="44"/>
      <c r="K421" s="32"/>
      <c r="L421" s="32"/>
      <c r="M421" s="283"/>
      <c r="N421" s="32"/>
      <c r="O421" s="44">
        <v>369</v>
      </c>
      <c r="P421" s="32">
        <v>0.16486829999258001</v>
      </c>
      <c r="Q421">
        <f t="shared" si="53"/>
        <v>181</v>
      </c>
      <c r="R421" t="str">
        <f>LOOKUP(P421,'Info Sheet'!$L$2:$L$3,'Info Sheet'!$J$2:$J$3)</f>
        <v>Rainy, p</v>
      </c>
      <c r="S421">
        <f>IF(R421='Info Sheet'!$J$3,'Info Sheet'!$M$3,'Info Sheet'!$M$2)</f>
        <v>0.7</v>
      </c>
      <c r="T421">
        <f>ROUNDDOWN(IF((Q421*S421)&gt;'Info Sheet'!$B$21,'Info Sheet'!$B$21,(Q421*S421)),0)</f>
        <v>126</v>
      </c>
      <c r="U421">
        <f t="shared" si="54"/>
        <v>2879.1000000000004</v>
      </c>
      <c r="V421">
        <f t="shared" si="55"/>
        <v>1439.1000000000004</v>
      </c>
      <c r="AB421" s="44">
        <v>369</v>
      </c>
      <c r="AC421" s="61">
        <v>9.7651139999999997E-2</v>
      </c>
      <c r="AD421">
        <f t="shared" si="56"/>
        <v>178</v>
      </c>
      <c r="AE421" t="str">
        <f>LOOKUP(AC421,'Info Sheet'!$L$2:$L$3,'Info Sheet'!$J$2:$J$3)</f>
        <v>Rainy, p</v>
      </c>
      <c r="AF421">
        <f>IF(AE421='Info Sheet'!$J$3,'Info Sheet'!$M$3,'Info Sheet'!$M$2)</f>
        <v>0.7</v>
      </c>
      <c r="AG421">
        <f>ROUNDDOWN(IF((AD421*AF421)&gt;'Info Sheet'!$B$21,'Info Sheet'!$B$21,(AD421*AF421)),0)</f>
        <v>124</v>
      </c>
      <c r="AH421">
        <f t="shared" si="57"/>
        <v>2833.4</v>
      </c>
      <c r="AI421">
        <f t="shared" si="58"/>
        <v>1393.4</v>
      </c>
    </row>
    <row r="422" spans="2:35">
      <c r="B422" s="44">
        <v>370</v>
      </c>
      <c r="C422" s="32">
        <v>4.8945792310447156E-2</v>
      </c>
      <c r="D422" s="32">
        <f t="shared" si="59"/>
        <v>182</v>
      </c>
      <c r="E422" t="str">
        <f>LOOKUP(C422,'Info Sheet'!$L$2:$L$3,'Info Sheet'!$J$2:$J$3)</f>
        <v>Rainy, p</v>
      </c>
      <c r="F422">
        <f>IF(E422='Info Sheet'!$J$3,'Info Sheet'!$M$3,'Info Sheet'!$M$2)</f>
        <v>0.7</v>
      </c>
      <c r="G422">
        <f>ROUNDDOWN(IF((D422*F422)&gt;'Info Sheet'!$B$21,'Info Sheet'!$B$21,(D422*F422)),0)</f>
        <v>127</v>
      </c>
      <c r="H422">
        <f t="shared" si="51"/>
        <v>2901.9500000000003</v>
      </c>
      <c r="I422">
        <f t="shared" si="52"/>
        <v>1461.9500000000003</v>
      </c>
      <c r="J422" s="44"/>
      <c r="K422" s="32"/>
      <c r="L422" s="32"/>
      <c r="M422" s="283"/>
      <c r="N422" s="32"/>
      <c r="O422" s="44">
        <v>370</v>
      </c>
      <c r="P422" s="32">
        <v>9.0983169000122155E-2</v>
      </c>
      <c r="Q422">
        <f t="shared" si="53"/>
        <v>174</v>
      </c>
      <c r="R422" t="str">
        <f>LOOKUP(P422,'Info Sheet'!$L$2:$L$3,'Info Sheet'!$J$2:$J$3)</f>
        <v>Rainy, p</v>
      </c>
      <c r="S422">
        <f>IF(R422='Info Sheet'!$J$3,'Info Sheet'!$M$3,'Info Sheet'!$M$2)</f>
        <v>0.7</v>
      </c>
      <c r="T422">
        <f>ROUNDDOWN(IF((Q422*S422)&gt;'Info Sheet'!$B$21,'Info Sheet'!$B$21,(Q422*S422)),0)</f>
        <v>121</v>
      </c>
      <c r="U422">
        <f t="shared" si="54"/>
        <v>2764.8500000000004</v>
      </c>
      <c r="V422">
        <f t="shared" si="55"/>
        <v>1324.8500000000004</v>
      </c>
      <c r="AB422" s="44">
        <v>370</v>
      </c>
      <c r="AC422" s="61">
        <v>0.34031326000000001</v>
      </c>
      <c r="AD422">
        <f t="shared" si="56"/>
        <v>195</v>
      </c>
      <c r="AE422" t="str">
        <f>LOOKUP(AC422,'Info Sheet'!$L$2:$L$3,'Info Sheet'!$J$2:$J$3)</f>
        <v>Rainy, p</v>
      </c>
      <c r="AF422">
        <f>IF(AE422='Info Sheet'!$J$3,'Info Sheet'!$M$3,'Info Sheet'!$M$2)</f>
        <v>0.7</v>
      </c>
      <c r="AG422">
        <f>ROUNDDOWN(IF((AD422*AF422)&gt;'Info Sheet'!$B$21,'Info Sheet'!$B$21,(AD422*AF422)),0)</f>
        <v>136</v>
      </c>
      <c r="AH422">
        <f t="shared" si="57"/>
        <v>3107.6000000000004</v>
      </c>
      <c r="AI422">
        <f t="shared" si="58"/>
        <v>1667.6000000000004</v>
      </c>
    </row>
    <row r="423" spans="2:35">
      <c r="B423" s="44">
        <v>371</v>
      </c>
      <c r="C423" s="32">
        <v>0.3493799303030799</v>
      </c>
      <c r="D423" s="32">
        <f t="shared" si="59"/>
        <v>207</v>
      </c>
      <c r="E423" t="str">
        <f>LOOKUP(C423,'Info Sheet'!$L$2:$L$3,'Info Sheet'!$J$2:$J$3)</f>
        <v>Rainy, p</v>
      </c>
      <c r="F423">
        <f>IF(E423='Info Sheet'!$J$3,'Info Sheet'!$M$3,'Info Sheet'!$M$2)</f>
        <v>0.7</v>
      </c>
      <c r="G423">
        <f>ROUNDDOWN(IF((D423*F423)&gt;'Info Sheet'!$B$21,'Info Sheet'!$B$21,(D423*F423)),0)</f>
        <v>144</v>
      </c>
      <c r="H423">
        <f t="shared" si="51"/>
        <v>3290.4</v>
      </c>
      <c r="I423">
        <f t="shared" si="52"/>
        <v>1850.4</v>
      </c>
      <c r="J423" s="44"/>
      <c r="K423" s="32"/>
      <c r="L423" s="32"/>
      <c r="M423" s="283"/>
      <c r="N423" s="32"/>
      <c r="O423" s="44">
        <v>371</v>
      </c>
      <c r="P423" s="32">
        <v>0.21993126259236118</v>
      </c>
      <c r="Q423">
        <f t="shared" si="53"/>
        <v>185</v>
      </c>
      <c r="R423" t="str">
        <f>LOOKUP(P423,'Info Sheet'!$L$2:$L$3,'Info Sheet'!$J$2:$J$3)</f>
        <v>Rainy, p</v>
      </c>
      <c r="S423">
        <f>IF(R423='Info Sheet'!$J$3,'Info Sheet'!$M$3,'Info Sheet'!$M$2)</f>
        <v>0.7</v>
      </c>
      <c r="T423">
        <f>ROUNDDOWN(IF((Q423*S423)&gt;'Info Sheet'!$B$21,'Info Sheet'!$B$21,(Q423*S423)),0)</f>
        <v>129</v>
      </c>
      <c r="U423">
        <f t="shared" si="54"/>
        <v>2947.65</v>
      </c>
      <c r="V423">
        <f t="shared" si="55"/>
        <v>1507.65</v>
      </c>
      <c r="AB423" s="44">
        <v>371</v>
      </c>
      <c r="AC423" s="61">
        <v>0.64042588</v>
      </c>
      <c r="AD423">
        <f t="shared" si="56"/>
        <v>209</v>
      </c>
      <c r="AE423" t="str">
        <f>LOOKUP(AC423,'Info Sheet'!$L$2:$L$3,'Info Sheet'!$J$2:$J$3)</f>
        <v>Non-Rainy</v>
      </c>
      <c r="AF423">
        <f>IF(AE423='Info Sheet'!$J$3,'Info Sheet'!$M$3,'Info Sheet'!$M$2)</f>
        <v>1</v>
      </c>
      <c r="AG423">
        <f>ROUNDDOWN(IF((AD423*AF423)&gt;'Info Sheet'!$B$21,'Info Sheet'!$B$21,(AD423*AF423)),0)</f>
        <v>188</v>
      </c>
      <c r="AH423">
        <f t="shared" si="57"/>
        <v>4295.8</v>
      </c>
      <c r="AI423">
        <f t="shared" si="58"/>
        <v>2855.8</v>
      </c>
    </row>
    <row r="424" spans="2:35">
      <c r="B424" s="44">
        <v>372</v>
      </c>
      <c r="C424" s="32">
        <v>0.65948295619969421</v>
      </c>
      <c r="D424" s="32">
        <f t="shared" si="59"/>
        <v>223</v>
      </c>
      <c r="E424" t="str">
        <f>LOOKUP(C424,'Info Sheet'!$L$2:$L$3,'Info Sheet'!$J$2:$J$3)</f>
        <v>Non-Rainy</v>
      </c>
      <c r="F424">
        <f>IF(E424='Info Sheet'!$J$3,'Info Sheet'!$M$3,'Info Sheet'!$M$2)</f>
        <v>1</v>
      </c>
      <c r="G424">
        <f>ROUNDDOWN(IF((D424*F424)&gt;'Info Sheet'!$B$21,'Info Sheet'!$B$21,(D424*F424)),0)</f>
        <v>188</v>
      </c>
      <c r="H424">
        <f t="shared" si="51"/>
        <v>4295.8</v>
      </c>
      <c r="I424">
        <f t="shared" si="52"/>
        <v>2855.8</v>
      </c>
      <c r="J424" s="44"/>
      <c r="K424" s="32"/>
      <c r="L424" s="32"/>
      <c r="M424" s="283"/>
      <c r="N424" s="32"/>
      <c r="O424" s="44">
        <v>372</v>
      </c>
      <c r="P424" s="32">
        <v>0.89428942354256014</v>
      </c>
      <c r="Q424">
        <f t="shared" si="53"/>
        <v>223</v>
      </c>
      <c r="R424" t="str">
        <f>LOOKUP(P424,'Info Sheet'!$L$2:$L$3,'Info Sheet'!$J$2:$J$3)</f>
        <v>Non-Rainy</v>
      </c>
      <c r="S424">
        <f>IF(R424='Info Sheet'!$J$3,'Info Sheet'!$M$3,'Info Sheet'!$M$2)</f>
        <v>1</v>
      </c>
      <c r="T424">
        <f>ROUNDDOWN(IF((Q424*S424)&gt;'Info Sheet'!$B$21,'Info Sheet'!$B$21,(Q424*S424)),0)</f>
        <v>188</v>
      </c>
      <c r="U424">
        <f t="shared" si="54"/>
        <v>4295.8</v>
      </c>
      <c r="V424">
        <f t="shared" si="55"/>
        <v>2855.8</v>
      </c>
      <c r="AB424" s="44">
        <v>372</v>
      </c>
      <c r="AC424" s="61">
        <v>0.38808689000000002</v>
      </c>
      <c r="AD424">
        <f t="shared" si="56"/>
        <v>197</v>
      </c>
      <c r="AE424" t="str">
        <f>LOOKUP(AC424,'Info Sheet'!$L$2:$L$3,'Info Sheet'!$J$2:$J$3)</f>
        <v>Rainy, p</v>
      </c>
      <c r="AF424">
        <f>IF(AE424='Info Sheet'!$J$3,'Info Sheet'!$M$3,'Info Sheet'!$M$2)</f>
        <v>0.7</v>
      </c>
      <c r="AG424">
        <f>ROUNDDOWN(IF((AD424*AF424)&gt;'Info Sheet'!$B$21,'Info Sheet'!$B$21,(AD424*AF424)),0)</f>
        <v>137</v>
      </c>
      <c r="AH424">
        <f t="shared" si="57"/>
        <v>3130.4500000000003</v>
      </c>
      <c r="AI424">
        <f t="shared" si="58"/>
        <v>1690.4500000000003</v>
      </c>
    </row>
    <row r="425" spans="2:35">
      <c r="B425" s="44">
        <v>373</v>
      </c>
      <c r="C425" s="32">
        <v>0.73205710463313911</v>
      </c>
      <c r="D425" s="32">
        <f t="shared" si="59"/>
        <v>227</v>
      </c>
      <c r="E425" t="str">
        <f>LOOKUP(C425,'Info Sheet'!$L$2:$L$3,'Info Sheet'!$J$2:$J$3)</f>
        <v>Non-Rainy</v>
      </c>
      <c r="F425">
        <f>IF(E425='Info Sheet'!$J$3,'Info Sheet'!$M$3,'Info Sheet'!$M$2)</f>
        <v>1</v>
      </c>
      <c r="G425">
        <f>ROUNDDOWN(IF((D425*F425)&gt;'Info Sheet'!$B$21,'Info Sheet'!$B$21,(D425*F425)),0)</f>
        <v>188</v>
      </c>
      <c r="H425">
        <f t="shared" si="51"/>
        <v>4295.8</v>
      </c>
      <c r="I425">
        <f t="shared" si="52"/>
        <v>2855.8</v>
      </c>
      <c r="J425" s="44"/>
      <c r="K425" s="32"/>
      <c r="L425" s="32"/>
      <c r="M425" s="283"/>
      <c r="N425" s="32"/>
      <c r="O425" s="44">
        <v>373</v>
      </c>
      <c r="P425" s="32">
        <v>6.044917207404843E-2</v>
      </c>
      <c r="Q425">
        <f t="shared" si="53"/>
        <v>170</v>
      </c>
      <c r="R425" t="str">
        <f>LOOKUP(P425,'Info Sheet'!$L$2:$L$3,'Info Sheet'!$J$2:$J$3)</f>
        <v>Rainy, p</v>
      </c>
      <c r="S425">
        <f>IF(R425='Info Sheet'!$J$3,'Info Sheet'!$M$3,'Info Sheet'!$M$2)</f>
        <v>0.7</v>
      </c>
      <c r="T425">
        <f>ROUNDDOWN(IF((Q425*S425)&gt;'Info Sheet'!$B$21,'Info Sheet'!$B$21,(Q425*S425)),0)</f>
        <v>119</v>
      </c>
      <c r="U425">
        <f t="shared" si="54"/>
        <v>2719.15</v>
      </c>
      <c r="V425">
        <f t="shared" si="55"/>
        <v>1279.1500000000001</v>
      </c>
      <c r="AB425" s="44">
        <v>373</v>
      </c>
      <c r="AC425" s="61">
        <v>0.76112405000000005</v>
      </c>
      <c r="AD425">
        <f t="shared" si="56"/>
        <v>216</v>
      </c>
      <c r="AE425" t="str">
        <f>LOOKUP(AC425,'Info Sheet'!$L$2:$L$3,'Info Sheet'!$J$2:$J$3)</f>
        <v>Non-Rainy</v>
      </c>
      <c r="AF425">
        <f>IF(AE425='Info Sheet'!$J$3,'Info Sheet'!$M$3,'Info Sheet'!$M$2)</f>
        <v>1</v>
      </c>
      <c r="AG425">
        <f>ROUNDDOWN(IF((AD425*AF425)&gt;'Info Sheet'!$B$21,'Info Sheet'!$B$21,(AD425*AF425)),0)</f>
        <v>188</v>
      </c>
      <c r="AH425">
        <f t="shared" si="57"/>
        <v>4295.8</v>
      </c>
      <c r="AI425">
        <f t="shared" si="58"/>
        <v>2855.8</v>
      </c>
    </row>
    <row r="426" spans="2:35">
      <c r="B426" s="44">
        <v>374</v>
      </c>
      <c r="C426" s="32">
        <v>0.1142420346704105</v>
      </c>
      <c r="D426" s="32">
        <f t="shared" si="59"/>
        <v>191</v>
      </c>
      <c r="E426" t="str">
        <f>LOOKUP(C426,'Info Sheet'!$L$2:$L$3,'Info Sheet'!$J$2:$J$3)</f>
        <v>Rainy, p</v>
      </c>
      <c r="F426">
        <f>IF(E426='Info Sheet'!$J$3,'Info Sheet'!$M$3,'Info Sheet'!$M$2)</f>
        <v>0.7</v>
      </c>
      <c r="G426">
        <f>ROUNDDOWN(IF((D426*F426)&gt;'Info Sheet'!$B$21,'Info Sheet'!$B$21,(D426*F426)),0)</f>
        <v>133</v>
      </c>
      <c r="H426">
        <f t="shared" si="51"/>
        <v>3039.05</v>
      </c>
      <c r="I426">
        <f t="shared" si="52"/>
        <v>1599.0500000000002</v>
      </c>
      <c r="J426" s="44"/>
      <c r="K426" s="32"/>
      <c r="L426" s="32"/>
      <c r="M426" s="283"/>
      <c r="N426" s="32"/>
      <c r="O426" s="44">
        <v>374</v>
      </c>
      <c r="P426" s="32">
        <v>8.1895568191399537E-2</v>
      </c>
      <c r="Q426">
        <f t="shared" si="53"/>
        <v>173</v>
      </c>
      <c r="R426" t="str">
        <f>LOOKUP(P426,'Info Sheet'!$L$2:$L$3,'Info Sheet'!$J$2:$J$3)</f>
        <v>Rainy, p</v>
      </c>
      <c r="S426">
        <f>IF(R426='Info Sheet'!$J$3,'Info Sheet'!$M$3,'Info Sheet'!$M$2)</f>
        <v>0.7</v>
      </c>
      <c r="T426">
        <f>ROUNDDOWN(IF((Q426*S426)&gt;'Info Sheet'!$B$21,'Info Sheet'!$B$21,(Q426*S426)),0)</f>
        <v>121</v>
      </c>
      <c r="U426">
        <f t="shared" si="54"/>
        <v>2764.8500000000004</v>
      </c>
      <c r="V426">
        <f t="shared" si="55"/>
        <v>1324.8500000000004</v>
      </c>
      <c r="AB426" s="44">
        <v>374</v>
      </c>
      <c r="AC426" s="61">
        <v>0.34226197000000003</v>
      </c>
      <c r="AD426">
        <f t="shared" si="56"/>
        <v>195</v>
      </c>
      <c r="AE426" t="str">
        <f>LOOKUP(AC426,'Info Sheet'!$L$2:$L$3,'Info Sheet'!$J$2:$J$3)</f>
        <v>Rainy, p</v>
      </c>
      <c r="AF426">
        <f>IF(AE426='Info Sheet'!$J$3,'Info Sheet'!$M$3,'Info Sheet'!$M$2)</f>
        <v>0.7</v>
      </c>
      <c r="AG426">
        <f>ROUNDDOWN(IF((AD426*AF426)&gt;'Info Sheet'!$B$21,'Info Sheet'!$B$21,(AD426*AF426)),0)</f>
        <v>136</v>
      </c>
      <c r="AH426">
        <f t="shared" si="57"/>
        <v>3107.6000000000004</v>
      </c>
      <c r="AI426">
        <f t="shared" si="58"/>
        <v>1667.6000000000004</v>
      </c>
    </row>
    <row r="427" spans="2:35">
      <c r="B427" s="44">
        <v>375</v>
      </c>
      <c r="C427" s="32">
        <v>0.87038033387323177</v>
      </c>
      <c r="D427" s="32">
        <f t="shared" si="59"/>
        <v>237</v>
      </c>
      <c r="E427" t="str">
        <f>LOOKUP(C427,'Info Sheet'!$L$2:$L$3,'Info Sheet'!$J$2:$J$3)</f>
        <v>Non-Rainy</v>
      </c>
      <c r="F427">
        <f>IF(E427='Info Sheet'!$J$3,'Info Sheet'!$M$3,'Info Sheet'!$M$2)</f>
        <v>1</v>
      </c>
      <c r="G427">
        <f>ROUNDDOWN(IF((D427*F427)&gt;'Info Sheet'!$B$21,'Info Sheet'!$B$21,(D427*F427)),0)</f>
        <v>188</v>
      </c>
      <c r="H427">
        <f t="shared" si="51"/>
        <v>4295.8</v>
      </c>
      <c r="I427">
        <f t="shared" si="52"/>
        <v>2855.8</v>
      </c>
      <c r="J427" s="44"/>
      <c r="K427" s="32"/>
      <c r="L427" s="32"/>
      <c r="M427" s="283"/>
      <c r="N427" s="32"/>
      <c r="O427" s="44">
        <v>375</v>
      </c>
      <c r="P427" s="32">
        <v>0.80608658074836914</v>
      </c>
      <c r="Q427">
        <f t="shared" si="53"/>
        <v>216</v>
      </c>
      <c r="R427" t="str">
        <f>LOOKUP(P427,'Info Sheet'!$L$2:$L$3,'Info Sheet'!$J$2:$J$3)</f>
        <v>Non-Rainy</v>
      </c>
      <c r="S427">
        <f>IF(R427='Info Sheet'!$J$3,'Info Sheet'!$M$3,'Info Sheet'!$M$2)</f>
        <v>1</v>
      </c>
      <c r="T427">
        <f>ROUNDDOWN(IF((Q427*S427)&gt;'Info Sheet'!$B$21,'Info Sheet'!$B$21,(Q427*S427)),0)</f>
        <v>188</v>
      </c>
      <c r="U427">
        <f t="shared" si="54"/>
        <v>4295.8</v>
      </c>
      <c r="V427">
        <f t="shared" si="55"/>
        <v>2855.8</v>
      </c>
      <c r="AB427" s="44">
        <v>375</v>
      </c>
      <c r="AC427" s="61">
        <v>0.86102283999999996</v>
      </c>
      <c r="AD427">
        <f t="shared" si="56"/>
        <v>223</v>
      </c>
      <c r="AE427" t="str">
        <f>LOOKUP(AC427,'Info Sheet'!$L$2:$L$3,'Info Sheet'!$J$2:$J$3)</f>
        <v>Non-Rainy</v>
      </c>
      <c r="AF427">
        <f>IF(AE427='Info Sheet'!$J$3,'Info Sheet'!$M$3,'Info Sheet'!$M$2)</f>
        <v>1</v>
      </c>
      <c r="AG427">
        <f>ROUNDDOWN(IF((AD427*AF427)&gt;'Info Sheet'!$B$21,'Info Sheet'!$B$21,(AD427*AF427)),0)</f>
        <v>188</v>
      </c>
      <c r="AH427">
        <f t="shared" si="57"/>
        <v>4295.8</v>
      </c>
      <c r="AI427">
        <f t="shared" si="58"/>
        <v>2855.8</v>
      </c>
    </row>
    <row r="428" spans="2:35">
      <c r="B428" s="44">
        <v>376</v>
      </c>
      <c r="C428" s="32">
        <v>0.42952873885618992</v>
      </c>
      <c r="D428" s="32">
        <f t="shared" si="59"/>
        <v>211</v>
      </c>
      <c r="E428" t="str">
        <f>LOOKUP(C428,'Info Sheet'!$L$2:$L$3,'Info Sheet'!$J$2:$J$3)</f>
        <v>Non-Rainy</v>
      </c>
      <c r="F428">
        <f>IF(E428='Info Sheet'!$J$3,'Info Sheet'!$M$3,'Info Sheet'!$M$2)</f>
        <v>1</v>
      </c>
      <c r="G428">
        <f>ROUNDDOWN(IF((D428*F428)&gt;'Info Sheet'!$B$21,'Info Sheet'!$B$21,(D428*F428)),0)</f>
        <v>188</v>
      </c>
      <c r="H428">
        <f t="shared" si="51"/>
        <v>4295.8</v>
      </c>
      <c r="I428">
        <f t="shared" si="52"/>
        <v>2855.8</v>
      </c>
      <c r="J428" s="44"/>
      <c r="K428" s="32"/>
      <c r="L428" s="32"/>
      <c r="M428" s="283"/>
      <c r="N428" s="32"/>
      <c r="O428" s="44">
        <v>376</v>
      </c>
      <c r="P428" s="32">
        <v>0.46721297854878407</v>
      </c>
      <c r="Q428">
        <f t="shared" si="53"/>
        <v>198</v>
      </c>
      <c r="R428" t="str">
        <f>LOOKUP(P428,'Info Sheet'!$L$2:$L$3,'Info Sheet'!$J$2:$J$3)</f>
        <v>Non-Rainy</v>
      </c>
      <c r="S428">
        <f>IF(R428='Info Sheet'!$J$3,'Info Sheet'!$M$3,'Info Sheet'!$M$2)</f>
        <v>1</v>
      </c>
      <c r="T428">
        <f>ROUNDDOWN(IF((Q428*S428)&gt;'Info Sheet'!$B$21,'Info Sheet'!$B$21,(Q428*S428)),0)</f>
        <v>188</v>
      </c>
      <c r="U428">
        <f t="shared" si="54"/>
        <v>4295.8</v>
      </c>
      <c r="V428">
        <f t="shared" si="55"/>
        <v>2855.8</v>
      </c>
      <c r="AB428" s="44">
        <v>376</v>
      </c>
      <c r="AC428" s="61">
        <v>0.87062991999999995</v>
      </c>
      <c r="AD428">
        <f t="shared" si="56"/>
        <v>224</v>
      </c>
      <c r="AE428" t="str">
        <f>LOOKUP(AC428,'Info Sheet'!$L$2:$L$3,'Info Sheet'!$J$2:$J$3)</f>
        <v>Non-Rainy</v>
      </c>
      <c r="AF428">
        <f>IF(AE428='Info Sheet'!$J$3,'Info Sheet'!$M$3,'Info Sheet'!$M$2)</f>
        <v>1</v>
      </c>
      <c r="AG428">
        <f>ROUNDDOWN(IF((AD428*AF428)&gt;'Info Sheet'!$B$21,'Info Sheet'!$B$21,(AD428*AF428)),0)</f>
        <v>188</v>
      </c>
      <c r="AH428">
        <f t="shared" si="57"/>
        <v>4295.8</v>
      </c>
      <c r="AI428">
        <f t="shared" si="58"/>
        <v>2855.8</v>
      </c>
    </row>
    <row r="429" spans="2:35">
      <c r="B429" s="44">
        <v>377</v>
      </c>
      <c r="C429" s="32">
        <v>0.60412323554627811</v>
      </c>
      <c r="D429" s="32">
        <f t="shared" si="59"/>
        <v>220</v>
      </c>
      <c r="E429" t="str">
        <f>LOOKUP(C429,'Info Sheet'!$L$2:$L$3,'Info Sheet'!$J$2:$J$3)</f>
        <v>Non-Rainy</v>
      </c>
      <c r="F429">
        <f>IF(E429='Info Sheet'!$J$3,'Info Sheet'!$M$3,'Info Sheet'!$M$2)</f>
        <v>1</v>
      </c>
      <c r="G429">
        <f>ROUNDDOWN(IF((D429*F429)&gt;'Info Sheet'!$B$21,'Info Sheet'!$B$21,(D429*F429)),0)</f>
        <v>188</v>
      </c>
      <c r="H429">
        <f t="shared" si="51"/>
        <v>4295.8</v>
      </c>
      <c r="I429">
        <f t="shared" si="52"/>
        <v>2855.8</v>
      </c>
      <c r="J429" s="44"/>
      <c r="K429" s="32"/>
      <c r="L429" s="32"/>
      <c r="M429" s="283"/>
      <c r="N429" s="32"/>
      <c r="O429" s="44">
        <v>377</v>
      </c>
      <c r="P429" s="32">
        <v>0.45505580199136531</v>
      </c>
      <c r="Q429">
        <f t="shared" si="53"/>
        <v>197</v>
      </c>
      <c r="R429" t="str">
        <f>LOOKUP(P429,'Info Sheet'!$L$2:$L$3,'Info Sheet'!$J$2:$J$3)</f>
        <v>Non-Rainy</v>
      </c>
      <c r="S429">
        <f>IF(R429='Info Sheet'!$J$3,'Info Sheet'!$M$3,'Info Sheet'!$M$2)</f>
        <v>1</v>
      </c>
      <c r="T429">
        <f>ROUNDDOWN(IF((Q429*S429)&gt;'Info Sheet'!$B$21,'Info Sheet'!$B$21,(Q429*S429)),0)</f>
        <v>188</v>
      </c>
      <c r="U429">
        <f t="shared" si="54"/>
        <v>4295.8</v>
      </c>
      <c r="V429">
        <f t="shared" si="55"/>
        <v>2855.8</v>
      </c>
      <c r="AB429" s="44">
        <v>377</v>
      </c>
      <c r="AC429" s="61">
        <v>8.9869480000000002E-2</v>
      </c>
      <c r="AD429">
        <f t="shared" si="56"/>
        <v>177</v>
      </c>
      <c r="AE429" t="str">
        <f>LOOKUP(AC429,'Info Sheet'!$L$2:$L$3,'Info Sheet'!$J$2:$J$3)</f>
        <v>Rainy, p</v>
      </c>
      <c r="AF429">
        <f>IF(AE429='Info Sheet'!$J$3,'Info Sheet'!$M$3,'Info Sheet'!$M$2)</f>
        <v>0.7</v>
      </c>
      <c r="AG429">
        <f>ROUNDDOWN(IF((AD429*AF429)&gt;'Info Sheet'!$B$21,'Info Sheet'!$B$21,(AD429*AF429)),0)</f>
        <v>123</v>
      </c>
      <c r="AH429">
        <f t="shared" si="57"/>
        <v>2810.55</v>
      </c>
      <c r="AI429">
        <f t="shared" si="58"/>
        <v>1370.5500000000002</v>
      </c>
    </row>
    <row r="430" spans="2:35">
      <c r="B430" s="44">
        <v>378</v>
      </c>
      <c r="C430" s="32">
        <v>0.14820296391544352</v>
      </c>
      <c r="D430" s="32">
        <f t="shared" si="59"/>
        <v>194</v>
      </c>
      <c r="E430" t="str">
        <f>LOOKUP(C430,'Info Sheet'!$L$2:$L$3,'Info Sheet'!$J$2:$J$3)</f>
        <v>Rainy, p</v>
      </c>
      <c r="F430">
        <f>IF(E430='Info Sheet'!$J$3,'Info Sheet'!$M$3,'Info Sheet'!$M$2)</f>
        <v>0.7</v>
      </c>
      <c r="G430">
        <f>ROUNDDOWN(IF((D430*F430)&gt;'Info Sheet'!$B$21,'Info Sheet'!$B$21,(D430*F430)),0)</f>
        <v>135</v>
      </c>
      <c r="H430">
        <f t="shared" si="51"/>
        <v>3084.75</v>
      </c>
      <c r="I430">
        <f t="shared" si="52"/>
        <v>1644.75</v>
      </c>
      <c r="J430" s="44"/>
      <c r="K430" s="32"/>
      <c r="L430" s="32"/>
      <c r="M430" s="283"/>
      <c r="N430" s="32"/>
      <c r="O430" s="44">
        <v>378</v>
      </c>
      <c r="P430" s="32">
        <v>0.87020330839771898</v>
      </c>
      <c r="Q430">
        <f t="shared" si="53"/>
        <v>221</v>
      </c>
      <c r="R430" t="str">
        <f>LOOKUP(P430,'Info Sheet'!$L$2:$L$3,'Info Sheet'!$J$2:$J$3)</f>
        <v>Non-Rainy</v>
      </c>
      <c r="S430">
        <f>IF(R430='Info Sheet'!$J$3,'Info Sheet'!$M$3,'Info Sheet'!$M$2)</f>
        <v>1</v>
      </c>
      <c r="T430">
        <f>ROUNDDOWN(IF((Q430*S430)&gt;'Info Sheet'!$B$21,'Info Sheet'!$B$21,(Q430*S430)),0)</f>
        <v>188</v>
      </c>
      <c r="U430">
        <f t="shared" si="54"/>
        <v>4295.8</v>
      </c>
      <c r="V430">
        <f t="shared" si="55"/>
        <v>2855.8</v>
      </c>
      <c r="AB430" s="44">
        <v>378</v>
      </c>
      <c r="AC430" s="61">
        <v>6.5002470000000007E-2</v>
      </c>
      <c r="AD430">
        <f t="shared" si="56"/>
        <v>174</v>
      </c>
      <c r="AE430" t="str">
        <f>LOOKUP(AC430,'Info Sheet'!$L$2:$L$3,'Info Sheet'!$J$2:$J$3)</f>
        <v>Rainy, p</v>
      </c>
      <c r="AF430">
        <f>IF(AE430='Info Sheet'!$J$3,'Info Sheet'!$M$3,'Info Sheet'!$M$2)</f>
        <v>0.7</v>
      </c>
      <c r="AG430">
        <f>ROUNDDOWN(IF((AD430*AF430)&gt;'Info Sheet'!$B$21,'Info Sheet'!$B$21,(AD430*AF430)),0)</f>
        <v>121</v>
      </c>
      <c r="AH430">
        <f t="shared" si="57"/>
        <v>2764.8500000000004</v>
      </c>
      <c r="AI430">
        <f t="shared" si="58"/>
        <v>1324.8500000000004</v>
      </c>
    </row>
    <row r="431" spans="2:35">
      <c r="B431" s="44">
        <v>379</v>
      </c>
      <c r="C431" s="32">
        <v>0.44023299219545786</v>
      </c>
      <c r="D431" s="32">
        <f t="shared" si="59"/>
        <v>212</v>
      </c>
      <c r="E431" t="str">
        <f>LOOKUP(C431,'Info Sheet'!$L$2:$L$3,'Info Sheet'!$J$2:$J$3)</f>
        <v>Non-Rainy</v>
      </c>
      <c r="F431">
        <f>IF(E431='Info Sheet'!$J$3,'Info Sheet'!$M$3,'Info Sheet'!$M$2)</f>
        <v>1</v>
      </c>
      <c r="G431">
        <f>ROUNDDOWN(IF((D431*F431)&gt;'Info Sheet'!$B$21,'Info Sheet'!$B$21,(D431*F431)),0)</f>
        <v>188</v>
      </c>
      <c r="H431">
        <f t="shared" si="51"/>
        <v>4295.8</v>
      </c>
      <c r="I431">
        <f t="shared" si="52"/>
        <v>2855.8</v>
      </c>
      <c r="J431" s="44"/>
      <c r="K431" s="32"/>
      <c r="L431" s="32"/>
      <c r="M431" s="283"/>
      <c r="N431" s="32"/>
      <c r="O431" s="44">
        <v>379</v>
      </c>
      <c r="P431" s="32">
        <v>0.89641997396257456</v>
      </c>
      <c r="Q431">
        <f t="shared" si="53"/>
        <v>223</v>
      </c>
      <c r="R431" t="str">
        <f>LOOKUP(P431,'Info Sheet'!$L$2:$L$3,'Info Sheet'!$J$2:$J$3)</f>
        <v>Non-Rainy</v>
      </c>
      <c r="S431">
        <f>IF(R431='Info Sheet'!$J$3,'Info Sheet'!$M$3,'Info Sheet'!$M$2)</f>
        <v>1</v>
      </c>
      <c r="T431">
        <f>ROUNDDOWN(IF((Q431*S431)&gt;'Info Sheet'!$B$21,'Info Sheet'!$B$21,(Q431*S431)),0)</f>
        <v>188</v>
      </c>
      <c r="U431">
        <f t="shared" si="54"/>
        <v>4295.8</v>
      </c>
      <c r="V431">
        <f t="shared" si="55"/>
        <v>2855.8</v>
      </c>
      <c r="AB431" s="44">
        <v>379</v>
      </c>
      <c r="AC431" s="61">
        <v>0.10542492000000001</v>
      </c>
      <c r="AD431">
        <f t="shared" si="56"/>
        <v>179</v>
      </c>
      <c r="AE431" t="str">
        <f>LOOKUP(AC431,'Info Sheet'!$L$2:$L$3,'Info Sheet'!$J$2:$J$3)</f>
        <v>Rainy, p</v>
      </c>
      <c r="AF431">
        <f>IF(AE431='Info Sheet'!$J$3,'Info Sheet'!$M$3,'Info Sheet'!$M$2)</f>
        <v>0.7</v>
      </c>
      <c r="AG431">
        <f>ROUNDDOWN(IF((AD431*AF431)&gt;'Info Sheet'!$B$21,'Info Sheet'!$B$21,(AD431*AF431)),0)</f>
        <v>125</v>
      </c>
      <c r="AH431">
        <f t="shared" si="57"/>
        <v>2856.25</v>
      </c>
      <c r="AI431">
        <f t="shared" si="58"/>
        <v>1416.25</v>
      </c>
    </row>
    <row r="432" spans="2:35">
      <c r="B432" s="44">
        <v>380</v>
      </c>
      <c r="C432" s="32">
        <v>0.51405777477477899</v>
      </c>
      <c r="D432" s="32">
        <f t="shared" si="59"/>
        <v>215</v>
      </c>
      <c r="E432" t="str">
        <f>LOOKUP(C432,'Info Sheet'!$L$2:$L$3,'Info Sheet'!$J$2:$J$3)</f>
        <v>Non-Rainy</v>
      </c>
      <c r="F432">
        <f>IF(E432='Info Sheet'!$J$3,'Info Sheet'!$M$3,'Info Sheet'!$M$2)</f>
        <v>1</v>
      </c>
      <c r="G432">
        <f>ROUNDDOWN(IF((D432*F432)&gt;'Info Sheet'!$B$21,'Info Sheet'!$B$21,(D432*F432)),0)</f>
        <v>188</v>
      </c>
      <c r="H432">
        <f t="shared" si="51"/>
        <v>4295.8</v>
      </c>
      <c r="I432">
        <f t="shared" si="52"/>
        <v>2855.8</v>
      </c>
      <c r="J432" s="44"/>
      <c r="K432" s="32"/>
      <c r="L432" s="32"/>
      <c r="M432" s="283"/>
      <c r="N432" s="32"/>
      <c r="O432" s="44">
        <v>380</v>
      </c>
      <c r="P432" s="32">
        <v>0.51549091082899057</v>
      </c>
      <c r="Q432">
        <f t="shared" si="53"/>
        <v>200</v>
      </c>
      <c r="R432" t="str">
        <f>LOOKUP(P432,'Info Sheet'!$L$2:$L$3,'Info Sheet'!$J$2:$J$3)</f>
        <v>Non-Rainy</v>
      </c>
      <c r="S432">
        <f>IF(R432='Info Sheet'!$J$3,'Info Sheet'!$M$3,'Info Sheet'!$M$2)</f>
        <v>1</v>
      </c>
      <c r="T432">
        <f>ROUNDDOWN(IF((Q432*S432)&gt;'Info Sheet'!$B$21,'Info Sheet'!$B$21,(Q432*S432)),0)</f>
        <v>188</v>
      </c>
      <c r="U432">
        <f t="shared" si="54"/>
        <v>4295.8</v>
      </c>
      <c r="V432">
        <f t="shared" si="55"/>
        <v>2855.8</v>
      </c>
      <c r="AB432" s="44">
        <v>380</v>
      </c>
      <c r="AC432" s="61">
        <v>0.44930931000000002</v>
      </c>
      <c r="AD432">
        <f t="shared" si="56"/>
        <v>200</v>
      </c>
      <c r="AE432" t="str">
        <f>LOOKUP(AC432,'Info Sheet'!$L$2:$L$3,'Info Sheet'!$J$2:$J$3)</f>
        <v>Non-Rainy</v>
      </c>
      <c r="AF432">
        <f>IF(AE432='Info Sheet'!$J$3,'Info Sheet'!$M$3,'Info Sheet'!$M$2)</f>
        <v>1</v>
      </c>
      <c r="AG432">
        <f>ROUNDDOWN(IF((AD432*AF432)&gt;'Info Sheet'!$B$21,'Info Sheet'!$B$21,(AD432*AF432)),0)</f>
        <v>188</v>
      </c>
      <c r="AH432">
        <f t="shared" si="57"/>
        <v>4295.8</v>
      </c>
      <c r="AI432">
        <f t="shared" si="58"/>
        <v>2855.8</v>
      </c>
    </row>
    <row r="433" spans="2:35">
      <c r="B433" s="44">
        <v>381</v>
      </c>
      <c r="C433" s="32">
        <v>0.39212284345537551</v>
      </c>
      <c r="D433" s="32">
        <f t="shared" si="59"/>
        <v>209</v>
      </c>
      <c r="E433" t="str">
        <f>LOOKUP(C433,'Info Sheet'!$L$2:$L$3,'Info Sheet'!$J$2:$J$3)</f>
        <v>Rainy, p</v>
      </c>
      <c r="F433">
        <f>IF(E433='Info Sheet'!$J$3,'Info Sheet'!$M$3,'Info Sheet'!$M$2)</f>
        <v>0.7</v>
      </c>
      <c r="G433">
        <f>ROUNDDOWN(IF((D433*F433)&gt;'Info Sheet'!$B$21,'Info Sheet'!$B$21,(D433*F433)),0)</f>
        <v>146</v>
      </c>
      <c r="H433">
        <f t="shared" si="51"/>
        <v>3336.1000000000004</v>
      </c>
      <c r="I433">
        <f t="shared" si="52"/>
        <v>1896.1000000000004</v>
      </c>
      <c r="J433" s="44"/>
      <c r="K433" s="32"/>
      <c r="L433" s="32"/>
      <c r="M433" s="283"/>
      <c r="N433" s="32"/>
      <c r="O433" s="44">
        <v>381</v>
      </c>
      <c r="P433" s="32">
        <v>0.579833185527169</v>
      </c>
      <c r="Q433">
        <f t="shared" si="53"/>
        <v>203</v>
      </c>
      <c r="R433" t="str">
        <f>LOOKUP(P433,'Info Sheet'!$L$2:$L$3,'Info Sheet'!$J$2:$J$3)</f>
        <v>Non-Rainy</v>
      </c>
      <c r="S433">
        <f>IF(R433='Info Sheet'!$J$3,'Info Sheet'!$M$3,'Info Sheet'!$M$2)</f>
        <v>1</v>
      </c>
      <c r="T433">
        <f>ROUNDDOWN(IF((Q433*S433)&gt;'Info Sheet'!$B$21,'Info Sheet'!$B$21,(Q433*S433)),0)</f>
        <v>188</v>
      </c>
      <c r="U433">
        <f t="shared" si="54"/>
        <v>4295.8</v>
      </c>
      <c r="V433">
        <f t="shared" si="55"/>
        <v>2855.8</v>
      </c>
      <c r="AB433" s="44">
        <v>381</v>
      </c>
      <c r="AC433" s="61">
        <v>0.88210427999999996</v>
      </c>
      <c r="AD433">
        <f t="shared" si="56"/>
        <v>225</v>
      </c>
      <c r="AE433" t="str">
        <f>LOOKUP(AC433,'Info Sheet'!$L$2:$L$3,'Info Sheet'!$J$2:$J$3)</f>
        <v>Non-Rainy</v>
      </c>
      <c r="AF433">
        <f>IF(AE433='Info Sheet'!$J$3,'Info Sheet'!$M$3,'Info Sheet'!$M$2)</f>
        <v>1</v>
      </c>
      <c r="AG433">
        <f>ROUNDDOWN(IF((AD433*AF433)&gt;'Info Sheet'!$B$21,'Info Sheet'!$B$21,(AD433*AF433)),0)</f>
        <v>188</v>
      </c>
      <c r="AH433">
        <f t="shared" si="57"/>
        <v>4295.8</v>
      </c>
      <c r="AI433">
        <f t="shared" si="58"/>
        <v>2855.8</v>
      </c>
    </row>
    <row r="434" spans="2:35">
      <c r="B434" s="44">
        <v>382</v>
      </c>
      <c r="C434" s="32">
        <v>9.830558719852156E-2</v>
      </c>
      <c r="D434" s="32">
        <f t="shared" si="59"/>
        <v>189</v>
      </c>
      <c r="E434" t="str">
        <f>LOOKUP(C434,'Info Sheet'!$L$2:$L$3,'Info Sheet'!$J$2:$J$3)</f>
        <v>Rainy, p</v>
      </c>
      <c r="F434">
        <f>IF(E434='Info Sheet'!$J$3,'Info Sheet'!$M$3,'Info Sheet'!$M$2)</f>
        <v>0.7</v>
      </c>
      <c r="G434">
        <f>ROUNDDOWN(IF((D434*F434)&gt;'Info Sheet'!$B$21,'Info Sheet'!$B$21,(D434*F434)),0)</f>
        <v>132</v>
      </c>
      <c r="H434">
        <f t="shared" si="51"/>
        <v>3016.2000000000003</v>
      </c>
      <c r="I434">
        <f t="shared" si="52"/>
        <v>1576.2000000000003</v>
      </c>
      <c r="J434" s="44"/>
      <c r="K434" s="32"/>
      <c r="L434" s="32"/>
      <c r="M434" s="283"/>
      <c r="N434" s="32"/>
      <c r="O434" s="44">
        <v>382</v>
      </c>
      <c r="P434" s="32">
        <v>0.39324887513779083</v>
      </c>
      <c r="Q434">
        <f t="shared" si="53"/>
        <v>194</v>
      </c>
      <c r="R434" t="str">
        <f>LOOKUP(P434,'Info Sheet'!$L$2:$L$3,'Info Sheet'!$J$2:$J$3)</f>
        <v>Rainy, p</v>
      </c>
      <c r="S434">
        <f>IF(R434='Info Sheet'!$J$3,'Info Sheet'!$M$3,'Info Sheet'!$M$2)</f>
        <v>0.7</v>
      </c>
      <c r="T434">
        <f>ROUNDDOWN(IF((Q434*S434)&gt;'Info Sheet'!$B$21,'Info Sheet'!$B$21,(Q434*S434)),0)</f>
        <v>135</v>
      </c>
      <c r="U434">
        <f t="shared" si="54"/>
        <v>3084.75</v>
      </c>
      <c r="V434">
        <f t="shared" si="55"/>
        <v>1644.75</v>
      </c>
      <c r="AB434" s="44">
        <v>382</v>
      </c>
      <c r="AC434" s="61">
        <v>0.93651505000000002</v>
      </c>
      <c r="AD434">
        <f t="shared" si="56"/>
        <v>231</v>
      </c>
      <c r="AE434" t="str">
        <f>LOOKUP(AC434,'Info Sheet'!$L$2:$L$3,'Info Sheet'!$J$2:$J$3)</f>
        <v>Non-Rainy</v>
      </c>
      <c r="AF434">
        <f>IF(AE434='Info Sheet'!$J$3,'Info Sheet'!$M$3,'Info Sheet'!$M$2)</f>
        <v>1</v>
      </c>
      <c r="AG434">
        <f>ROUNDDOWN(IF((AD434*AF434)&gt;'Info Sheet'!$B$21,'Info Sheet'!$B$21,(AD434*AF434)),0)</f>
        <v>188</v>
      </c>
      <c r="AH434">
        <f t="shared" si="57"/>
        <v>4295.8</v>
      </c>
      <c r="AI434">
        <f t="shared" si="58"/>
        <v>2855.8</v>
      </c>
    </row>
    <row r="435" spans="2:35">
      <c r="B435" s="44">
        <v>383</v>
      </c>
      <c r="C435" s="32">
        <v>0.57307616980283305</v>
      </c>
      <c r="D435" s="32">
        <f t="shared" si="59"/>
        <v>218</v>
      </c>
      <c r="E435" t="str">
        <f>LOOKUP(C435,'Info Sheet'!$L$2:$L$3,'Info Sheet'!$J$2:$J$3)</f>
        <v>Non-Rainy</v>
      </c>
      <c r="F435">
        <f>IF(E435='Info Sheet'!$J$3,'Info Sheet'!$M$3,'Info Sheet'!$M$2)</f>
        <v>1</v>
      </c>
      <c r="G435">
        <f>ROUNDDOWN(IF((D435*F435)&gt;'Info Sheet'!$B$21,'Info Sheet'!$B$21,(D435*F435)),0)</f>
        <v>188</v>
      </c>
      <c r="H435">
        <f t="shared" si="51"/>
        <v>4295.8</v>
      </c>
      <c r="I435">
        <f t="shared" si="52"/>
        <v>2855.8</v>
      </c>
      <c r="J435" s="44"/>
      <c r="K435" s="32"/>
      <c r="L435" s="32"/>
      <c r="M435" s="283"/>
      <c r="N435" s="32"/>
      <c r="O435" s="44">
        <v>383</v>
      </c>
      <c r="P435" s="32">
        <v>0.8883131466838351</v>
      </c>
      <c r="Q435">
        <f t="shared" si="53"/>
        <v>222</v>
      </c>
      <c r="R435" t="str">
        <f>LOOKUP(P435,'Info Sheet'!$L$2:$L$3,'Info Sheet'!$J$2:$J$3)</f>
        <v>Non-Rainy</v>
      </c>
      <c r="S435">
        <f>IF(R435='Info Sheet'!$J$3,'Info Sheet'!$M$3,'Info Sheet'!$M$2)</f>
        <v>1</v>
      </c>
      <c r="T435">
        <f>ROUNDDOWN(IF((Q435*S435)&gt;'Info Sheet'!$B$21,'Info Sheet'!$B$21,(Q435*S435)),0)</f>
        <v>188</v>
      </c>
      <c r="U435">
        <f t="shared" si="54"/>
        <v>4295.8</v>
      </c>
      <c r="V435">
        <f t="shared" si="55"/>
        <v>2855.8</v>
      </c>
      <c r="AB435" s="44">
        <v>383</v>
      </c>
      <c r="AC435" s="61">
        <v>0.88736996999999995</v>
      </c>
      <c r="AD435">
        <f t="shared" si="56"/>
        <v>226</v>
      </c>
      <c r="AE435" t="str">
        <f>LOOKUP(AC435,'Info Sheet'!$L$2:$L$3,'Info Sheet'!$J$2:$J$3)</f>
        <v>Non-Rainy</v>
      </c>
      <c r="AF435">
        <f>IF(AE435='Info Sheet'!$J$3,'Info Sheet'!$M$3,'Info Sheet'!$M$2)</f>
        <v>1</v>
      </c>
      <c r="AG435">
        <f>ROUNDDOWN(IF((AD435*AF435)&gt;'Info Sheet'!$B$21,'Info Sheet'!$B$21,(AD435*AF435)),0)</f>
        <v>188</v>
      </c>
      <c r="AH435">
        <f t="shared" si="57"/>
        <v>4295.8</v>
      </c>
      <c r="AI435">
        <f t="shared" si="58"/>
        <v>2855.8</v>
      </c>
    </row>
    <row r="436" spans="2:35">
      <c r="B436" s="44">
        <v>384</v>
      </c>
      <c r="C436" s="32">
        <v>0.59544346024459405</v>
      </c>
      <c r="D436" s="32">
        <f t="shared" si="59"/>
        <v>219</v>
      </c>
      <c r="E436" t="str">
        <f>LOOKUP(C436,'Info Sheet'!$L$2:$L$3,'Info Sheet'!$J$2:$J$3)</f>
        <v>Non-Rainy</v>
      </c>
      <c r="F436">
        <f>IF(E436='Info Sheet'!$J$3,'Info Sheet'!$M$3,'Info Sheet'!$M$2)</f>
        <v>1</v>
      </c>
      <c r="G436">
        <f>ROUNDDOWN(IF((D436*F436)&gt;'Info Sheet'!$B$21,'Info Sheet'!$B$21,(D436*F436)),0)</f>
        <v>188</v>
      </c>
      <c r="H436">
        <f t="shared" si="51"/>
        <v>4295.8</v>
      </c>
      <c r="I436">
        <f t="shared" si="52"/>
        <v>2855.8</v>
      </c>
      <c r="J436" s="44"/>
      <c r="K436" s="32"/>
      <c r="L436" s="32"/>
      <c r="M436" s="283"/>
      <c r="N436" s="32"/>
      <c r="O436" s="44">
        <v>384</v>
      </c>
      <c r="P436" s="32">
        <v>0.51058958400465182</v>
      </c>
      <c r="Q436">
        <f t="shared" si="53"/>
        <v>200</v>
      </c>
      <c r="R436" t="str">
        <f>LOOKUP(P436,'Info Sheet'!$L$2:$L$3,'Info Sheet'!$J$2:$J$3)</f>
        <v>Non-Rainy</v>
      </c>
      <c r="S436">
        <f>IF(R436='Info Sheet'!$J$3,'Info Sheet'!$M$3,'Info Sheet'!$M$2)</f>
        <v>1</v>
      </c>
      <c r="T436">
        <f>ROUNDDOWN(IF((Q436*S436)&gt;'Info Sheet'!$B$21,'Info Sheet'!$B$21,(Q436*S436)),0)</f>
        <v>188</v>
      </c>
      <c r="U436">
        <f t="shared" si="54"/>
        <v>4295.8</v>
      </c>
      <c r="V436">
        <f t="shared" si="55"/>
        <v>2855.8</v>
      </c>
      <c r="AB436" s="44">
        <v>384</v>
      </c>
      <c r="AC436" s="61">
        <v>0.69202341000000001</v>
      </c>
      <c r="AD436">
        <f t="shared" si="56"/>
        <v>212</v>
      </c>
      <c r="AE436" t="str">
        <f>LOOKUP(AC436,'Info Sheet'!$L$2:$L$3,'Info Sheet'!$J$2:$J$3)</f>
        <v>Non-Rainy</v>
      </c>
      <c r="AF436">
        <f>IF(AE436='Info Sheet'!$J$3,'Info Sheet'!$M$3,'Info Sheet'!$M$2)</f>
        <v>1</v>
      </c>
      <c r="AG436">
        <f>ROUNDDOWN(IF((AD436*AF436)&gt;'Info Sheet'!$B$21,'Info Sheet'!$B$21,(AD436*AF436)),0)</f>
        <v>188</v>
      </c>
      <c r="AH436">
        <f t="shared" si="57"/>
        <v>4295.8</v>
      </c>
      <c r="AI436">
        <f t="shared" si="58"/>
        <v>2855.8</v>
      </c>
    </row>
    <row r="437" spans="2:35">
      <c r="B437" s="44">
        <v>385</v>
      </c>
      <c r="C437" s="32">
        <v>0.75743265001493265</v>
      </c>
      <c r="D437" s="32">
        <f t="shared" si="59"/>
        <v>228</v>
      </c>
      <c r="E437" t="str">
        <f>LOOKUP(C437,'Info Sheet'!$L$2:$L$3,'Info Sheet'!$J$2:$J$3)</f>
        <v>Non-Rainy</v>
      </c>
      <c r="F437">
        <f>IF(E437='Info Sheet'!$J$3,'Info Sheet'!$M$3,'Info Sheet'!$M$2)</f>
        <v>1</v>
      </c>
      <c r="G437">
        <f>ROUNDDOWN(IF((D437*F437)&gt;'Info Sheet'!$B$21,'Info Sheet'!$B$21,(D437*F437)),0)</f>
        <v>188</v>
      </c>
      <c r="H437">
        <f t="shared" ref="H437:H500" si="60">G437*$K$46</f>
        <v>4295.8</v>
      </c>
      <c r="I437">
        <f t="shared" ref="I437:I500" si="61">H437-$K$47</f>
        <v>2855.8</v>
      </c>
      <c r="J437" s="44"/>
      <c r="K437" s="32"/>
      <c r="L437" s="32"/>
      <c r="M437" s="283"/>
      <c r="N437" s="32"/>
      <c r="O437" s="44">
        <v>385</v>
      </c>
      <c r="P437" s="32">
        <v>0.40359865957752572</v>
      </c>
      <c r="Q437">
        <f t="shared" ref="Q437:Q500" si="62">ROUNDDOWN(_xlfn.NORM.INV(P437,$P$36,$P$40),0)</f>
        <v>195</v>
      </c>
      <c r="R437" t="str">
        <f>LOOKUP(P437,'Info Sheet'!$L$2:$L$3,'Info Sheet'!$J$2:$J$3)</f>
        <v>Non-Rainy</v>
      </c>
      <c r="S437">
        <f>IF(R437='Info Sheet'!$J$3,'Info Sheet'!$M$3,'Info Sheet'!$M$2)</f>
        <v>1</v>
      </c>
      <c r="T437">
        <f>ROUNDDOWN(IF((Q437*S437)&gt;'Info Sheet'!$B$21,'Info Sheet'!$B$21,(Q437*S437)),0)</f>
        <v>188</v>
      </c>
      <c r="U437">
        <f t="shared" ref="U437:U500" si="63">T437*$K$46</f>
        <v>4295.8</v>
      </c>
      <c r="V437">
        <f t="shared" ref="V437:V500" si="64">U437-$K$47</f>
        <v>2855.8</v>
      </c>
      <c r="AB437" s="44">
        <v>385</v>
      </c>
      <c r="AC437" s="61">
        <v>0.32649516000000001</v>
      </c>
      <c r="AD437">
        <f t="shared" ref="AD437:AD500" si="65">ROUNDDOWN(_xlfn.NORM.INV(AC437,$AC$36,$AC$40),0)</f>
        <v>194</v>
      </c>
      <c r="AE437" t="str">
        <f>LOOKUP(AC437,'Info Sheet'!$L$2:$L$3,'Info Sheet'!$J$2:$J$3)</f>
        <v>Rainy, p</v>
      </c>
      <c r="AF437">
        <f>IF(AE437='Info Sheet'!$J$3,'Info Sheet'!$M$3,'Info Sheet'!$M$2)</f>
        <v>0.7</v>
      </c>
      <c r="AG437">
        <f>ROUNDDOWN(IF((AD437*AF437)&gt;'Info Sheet'!$B$21,'Info Sheet'!$B$21,(AD437*AF437)),0)</f>
        <v>135</v>
      </c>
      <c r="AH437">
        <f t="shared" ref="AH437:AH500" si="66">AG437*$K$46</f>
        <v>3084.75</v>
      </c>
      <c r="AI437">
        <f t="shared" ref="AI437:AI500" si="67">AH437-$K$47</f>
        <v>1644.75</v>
      </c>
    </row>
    <row r="438" spans="2:35">
      <c r="B438" s="44">
        <v>386</v>
      </c>
      <c r="C438" s="32">
        <v>0.1610040913342482</v>
      </c>
      <c r="D438" s="32">
        <f t="shared" ref="D438:D501" si="68">ROUNDDOWN(_xlfn.NORM.INV(C438,$C$36,$C$40),0)</f>
        <v>195</v>
      </c>
      <c r="E438" t="str">
        <f>LOOKUP(C438,'Info Sheet'!$L$2:$L$3,'Info Sheet'!$J$2:$J$3)</f>
        <v>Rainy, p</v>
      </c>
      <c r="F438">
        <f>IF(E438='Info Sheet'!$J$3,'Info Sheet'!$M$3,'Info Sheet'!$M$2)</f>
        <v>0.7</v>
      </c>
      <c r="G438">
        <f>ROUNDDOWN(IF((D438*F438)&gt;'Info Sheet'!$B$21,'Info Sheet'!$B$21,(D438*F438)),0)</f>
        <v>136</v>
      </c>
      <c r="H438">
        <f t="shared" si="60"/>
        <v>3107.6000000000004</v>
      </c>
      <c r="I438">
        <f t="shared" si="61"/>
        <v>1667.6000000000004</v>
      </c>
      <c r="J438" s="44"/>
      <c r="K438" s="32"/>
      <c r="L438" s="32"/>
      <c r="M438" s="283"/>
      <c r="N438" s="32"/>
      <c r="O438" s="44">
        <v>386</v>
      </c>
      <c r="P438" s="32">
        <v>0.81480919010091823</v>
      </c>
      <c r="Q438">
        <f t="shared" si="62"/>
        <v>216</v>
      </c>
      <c r="R438" t="str">
        <f>LOOKUP(P438,'Info Sheet'!$L$2:$L$3,'Info Sheet'!$J$2:$J$3)</f>
        <v>Non-Rainy</v>
      </c>
      <c r="S438">
        <f>IF(R438='Info Sheet'!$J$3,'Info Sheet'!$M$3,'Info Sheet'!$M$2)</f>
        <v>1</v>
      </c>
      <c r="T438">
        <f>ROUNDDOWN(IF((Q438*S438)&gt;'Info Sheet'!$B$21,'Info Sheet'!$B$21,(Q438*S438)),0)</f>
        <v>188</v>
      </c>
      <c r="U438">
        <f t="shared" si="63"/>
        <v>4295.8</v>
      </c>
      <c r="V438">
        <f t="shared" si="64"/>
        <v>2855.8</v>
      </c>
      <c r="AB438" s="44">
        <v>386</v>
      </c>
      <c r="AC438" s="61">
        <v>0.72664286</v>
      </c>
      <c r="AD438">
        <f t="shared" si="65"/>
        <v>214</v>
      </c>
      <c r="AE438" t="str">
        <f>LOOKUP(AC438,'Info Sheet'!$L$2:$L$3,'Info Sheet'!$J$2:$J$3)</f>
        <v>Non-Rainy</v>
      </c>
      <c r="AF438">
        <f>IF(AE438='Info Sheet'!$J$3,'Info Sheet'!$M$3,'Info Sheet'!$M$2)</f>
        <v>1</v>
      </c>
      <c r="AG438">
        <f>ROUNDDOWN(IF((AD438*AF438)&gt;'Info Sheet'!$B$21,'Info Sheet'!$B$21,(AD438*AF438)),0)</f>
        <v>188</v>
      </c>
      <c r="AH438">
        <f t="shared" si="66"/>
        <v>4295.8</v>
      </c>
      <c r="AI438">
        <f t="shared" si="67"/>
        <v>2855.8</v>
      </c>
    </row>
    <row r="439" spans="2:35">
      <c r="B439" s="44">
        <v>387</v>
      </c>
      <c r="C439" s="32">
        <v>9.5325259446886856E-2</v>
      </c>
      <c r="D439" s="32">
        <f t="shared" si="68"/>
        <v>189</v>
      </c>
      <c r="E439" t="str">
        <f>LOOKUP(C439,'Info Sheet'!$L$2:$L$3,'Info Sheet'!$J$2:$J$3)</f>
        <v>Rainy, p</v>
      </c>
      <c r="F439">
        <f>IF(E439='Info Sheet'!$J$3,'Info Sheet'!$M$3,'Info Sheet'!$M$2)</f>
        <v>0.7</v>
      </c>
      <c r="G439">
        <f>ROUNDDOWN(IF((D439*F439)&gt;'Info Sheet'!$B$21,'Info Sheet'!$B$21,(D439*F439)),0)</f>
        <v>132</v>
      </c>
      <c r="H439">
        <f t="shared" si="60"/>
        <v>3016.2000000000003</v>
      </c>
      <c r="I439">
        <f t="shared" si="61"/>
        <v>1576.2000000000003</v>
      </c>
      <c r="J439" s="44"/>
      <c r="K439" s="32"/>
      <c r="L439" s="32"/>
      <c r="M439" s="283"/>
      <c r="N439" s="32"/>
      <c r="O439" s="44">
        <v>387</v>
      </c>
      <c r="P439" s="32">
        <v>0.51478455915404231</v>
      </c>
      <c r="Q439">
        <f t="shared" si="62"/>
        <v>200</v>
      </c>
      <c r="R439" t="str">
        <f>LOOKUP(P439,'Info Sheet'!$L$2:$L$3,'Info Sheet'!$J$2:$J$3)</f>
        <v>Non-Rainy</v>
      </c>
      <c r="S439">
        <f>IF(R439='Info Sheet'!$J$3,'Info Sheet'!$M$3,'Info Sheet'!$M$2)</f>
        <v>1</v>
      </c>
      <c r="T439">
        <f>ROUNDDOWN(IF((Q439*S439)&gt;'Info Sheet'!$B$21,'Info Sheet'!$B$21,(Q439*S439)),0)</f>
        <v>188</v>
      </c>
      <c r="U439">
        <f t="shared" si="63"/>
        <v>4295.8</v>
      </c>
      <c r="V439">
        <f t="shared" si="64"/>
        <v>2855.8</v>
      </c>
      <c r="AB439" s="44">
        <v>387</v>
      </c>
      <c r="AC439" s="61">
        <v>0.68177516000000005</v>
      </c>
      <c r="AD439">
        <f t="shared" si="65"/>
        <v>212</v>
      </c>
      <c r="AE439" t="str">
        <f>LOOKUP(AC439,'Info Sheet'!$L$2:$L$3,'Info Sheet'!$J$2:$J$3)</f>
        <v>Non-Rainy</v>
      </c>
      <c r="AF439">
        <f>IF(AE439='Info Sheet'!$J$3,'Info Sheet'!$M$3,'Info Sheet'!$M$2)</f>
        <v>1</v>
      </c>
      <c r="AG439">
        <f>ROUNDDOWN(IF((AD439*AF439)&gt;'Info Sheet'!$B$21,'Info Sheet'!$B$21,(AD439*AF439)),0)</f>
        <v>188</v>
      </c>
      <c r="AH439">
        <f t="shared" si="66"/>
        <v>4295.8</v>
      </c>
      <c r="AI439">
        <f t="shared" si="67"/>
        <v>2855.8</v>
      </c>
    </row>
    <row r="440" spans="2:35">
      <c r="B440" s="44">
        <v>388</v>
      </c>
      <c r="C440" s="32">
        <v>0.63889027301680335</v>
      </c>
      <c r="D440" s="32">
        <f t="shared" si="68"/>
        <v>222</v>
      </c>
      <c r="E440" t="str">
        <f>LOOKUP(C440,'Info Sheet'!$L$2:$L$3,'Info Sheet'!$J$2:$J$3)</f>
        <v>Non-Rainy</v>
      </c>
      <c r="F440">
        <f>IF(E440='Info Sheet'!$J$3,'Info Sheet'!$M$3,'Info Sheet'!$M$2)</f>
        <v>1</v>
      </c>
      <c r="G440">
        <f>ROUNDDOWN(IF((D440*F440)&gt;'Info Sheet'!$B$21,'Info Sheet'!$B$21,(D440*F440)),0)</f>
        <v>188</v>
      </c>
      <c r="H440">
        <f t="shared" si="60"/>
        <v>4295.8</v>
      </c>
      <c r="I440">
        <f t="shared" si="61"/>
        <v>2855.8</v>
      </c>
      <c r="J440" s="44"/>
      <c r="K440" s="32"/>
      <c r="L440" s="32"/>
      <c r="M440" s="283"/>
      <c r="N440" s="32"/>
      <c r="O440" s="44">
        <v>388</v>
      </c>
      <c r="P440" s="32">
        <v>0.62695242972535103</v>
      </c>
      <c r="Q440">
        <f t="shared" si="62"/>
        <v>206</v>
      </c>
      <c r="R440" t="str">
        <f>LOOKUP(P440,'Info Sheet'!$L$2:$L$3,'Info Sheet'!$J$2:$J$3)</f>
        <v>Non-Rainy</v>
      </c>
      <c r="S440">
        <f>IF(R440='Info Sheet'!$J$3,'Info Sheet'!$M$3,'Info Sheet'!$M$2)</f>
        <v>1</v>
      </c>
      <c r="T440">
        <f>ROUNDDOWN(IF((Q440*S440)&gt;'Info Sheet'!$B$21,'Info Sheet'!$B$21,(Q440*S440)),0)</f>
        <v>188</v>
      </c>
      <c r="U440">
        <f t="shared" si="63"/>
        <v>4295.8</v>
      </c>
      <c r="V440">
        <f t="shared" si="64"/>
        <v>2855.8</v>
      </c>
      <c r="AB440" s="44">
        <v>388</v>
      </c>
      <c r="AC440" s="61">
        <v>0.96783094000000003</v>
      </c>
      <c r="AD440">
        <f t="shared" si="65"/>
        <v>238</v>
      </c>
      <c r="AE440" t="str">
        <f>LOOKUP(AC440,'Info Sheet'!$L$2:$L$3,'Info Sheet'!$J$2:$J$3)</f>
        <v>Non-Rainy</v>
      </c>
      <c r="AF440">
        <f>IF(AE440='Info Sheet'!$J$3,'Info Sheet'!$M$3,'Info Sheet'!$M$2)</f>
        <v>1</v>
      </c>
      <c r="AG440">
        <f>ROUNDDOWN(IF((AD440*AF440)&gt;'Info Sheet'!$B$21,'Info Sheet'!$B$21,(AD440*AF440)),0)</f>
        <v>188</v>
      </c>
      <c r="AH440">
        <f t="shared" si="66"/>
        <v>4295.8</v>
      </c>
      <c r="AI440">
        <f t="shared" si="67"/>
        <v>2855.8</v>
      </c>
    </row>
    <row r="441" spans="2:35">
      <c r="B441" s="44">
        <v>389</v>
      </c>
      <c r="C441" s="32">
        <v>0.49652474277807124</v>
      </c>
      <c r="D441" s="32">
        <f t="shared" si="68"/>
        <v>215</v>
      </c>
      <c r="E441" t="str">
        <f>LOOKUP(C441,'Info Sheet'!$L$2:$L$3,'Info Sheet'!$J$2:$J$3)</f>
        <v>Non-Rainy</v>
      </c>
      <c r="F441">
        <f>IF(E441='Info Sheet'!$J$3,'Info Sheet'!$M$3,'Info Sheet'!$M$2)</f>
        <v>1</v>
      </c>
      <c r="G441">
        <f>ROUNDDOWN(IF((D441*F441)&gt;'Info Sheet'!$B$21,'Info Sheet'!$B$21,(D441*F441)),0)</f>
        <v>188</v>
      </c>
      <c r="H441">
        <f t="shared" si="60"/>
        <v>4295.8</v>
      </c>
      <c r="I441">
        <f t="shared" si="61"/>
        <v>2855.8</v>
      </c>
      <c r="J441" s="44"/>
      <c r="K441" s="32"/>
      <c r="L441" s="32"/>
      <c r="M441" s="283"/>
      <c r="N441" s="32"/>
      <c r="O441" s="44">
        <v>389</v>
      </c>
      <c r="P441" s="32">
        <v>0.64894136674921998</v>
      </c>
      <c r="Q441">
        <f t="shared" si="62"/>
        <v>207</v>
      </c>
      <c r="R441" t="str">
        <f>LOOKUP(P441,'Info Sheet'!$L$2:$L$3,'Info Sheet'!$J$2:$J$3)</f>
        <v>Non-Rainy</v>
      </c>
      <c r="S441">
        <f>IF(R441='Info Sheet'!$J$3,'Info Sheet'!$M$3,'Info Sheet'!$M$2)</f>
        <v>1</v>
      </c>
      <c r="T441">
        <f>ROUNDDOWN(IF((Q441*S441)&gt;'Info Sheet'!$B$21,'Info Sheet'!$B$21,(Q441*S441)),0)</f>
        <v>188</v>
      </c>
      <c r="U441">
        <f t="shared" si="63"/>
        <v>4295.8</v>
      </c>
      <c r="V441">
        <f t="shared" si="64"/>
        <v>2855.8</v>
      </c>
      <c r="AB441" s="44">
        <v>389</v>
      </c>
      <c r="AC441" s="61">
        <v>0.65745019000000005</v>
      </c>
      <c r="AD441">
        <f t="shared" si="65"/>
        <v>210</v>
      </c>
      <c r="AE441" t="str">
        <f>LOOKUP(AC441,'Info Sheet'!$L$2:$L$3,'Info Sheet'!$J$2:$J$3)</f>
        <v>Non-Rainy</v>
      </c>
      <c r="AF441">
        <f>IF(AE441='Info Sheet'!$J$3,'Info Sheet'!$M$3,'Info Sheet'!$M$2)</f>
        <v>1</v>
      </c>
      <c r="AG441">
        <f>ROUNDDOWN(IF((AD441*AF441)&gt;'Info Sheet'!$B$21,'Info Sheet'!$B$21,(AD441*AF441)),0)</f>
        <v>188</v>
      </c>
      <c r="AH441">
        <f t="shared" si="66"/>
        <v>4295.8</v>
      </c>
      <c r="AI441">
        <f t="shared" si="67"/>
        <v>2855.8</v>
      </c>
    </row>
    <row r="442" spans="2:35">
      <c r="B442" s="44">
        <v>390</v>
      </c>
      <c r="C442" s="32">
        <v>0.96521367972091998</v>
      </c>
      <c r="D442" s="32">
        <f t="shared" si="68"/>
        <v>250</v>
      </c>
      <c r="E442" t="str">
        <f>LOOKUP(C442,'Info Sheet'!$L$2:$L$3,'Info Sheet'!$J$2:$J$3)</f>
        <v>Non-Rainy</v>
      </c>
      <c r="F442">
        <f>IF(E442='Info Sheet'!$J$3,'Info Sheet'!$M$3,'Info Sheet'!$M$2)</f>
        <v>1</v>
      </c>
      <c r="G442">
        <f>ROUNDDOWN(IF((D442*F442)&gt;'Info Sheet'!$B$21,'Info Sheet'!$B$21,(D442*F442)),0)</f>
        <v>188</v>
      </c>
      <c r="H442">
        <f t="shared" si="60"/>
        <v>4295.8</v>
      </c>
      <c r="I442">
        <f t="shared" si="61"/>
        <v>2855.8</v>
      </c>
      <c r="J442" s="44"/>
      <c r="K442" s="32"/>
      <c r="L442" s="32"/>
      <c r="M442" s="283"/>
      <c r="N442" s="32"/>
      <c r="O442" s="44">
        <v>390</v>
      </c>
      <c r="P442" s="32">
        <v>0.60067256402806601</v>
      </c>
      <c r="Q442">
        <f t="shared" si="62"/>
        <v>204</v>
      </c>
      <c r="R442" t="str">
        <f>LOOKUP(P442,'Info Sheet'!$L$2:$L$3,'Info Sheet'!$J$2:$J$3)</f>
        <v>Non-Rainy</v>
      </c>
      <c r="S442">
        <f>IF(R442='Info Sheet'!$J$3,'Info Sheet'!$M$3,'Info Sheet'!$M$2)</f>
        <v>1</v>
      </c>
      <c r="T442">
        <f>ROUNDDOWN(IF((Q442*S442)&gt;'Info Sheet'!$B$21,'Info Sheet'!$B$21,(Q442*S442)),0)</f>
        <v>188</v>
      </c>
      <c r="U442">
        <f t="shared" si="63"/>
        <v>4295.8</v>
      </c>
      <c r="V442">
        <f t="shared" si="64"/>
        <v>2855.8</v>
      </c>
      <c r="AB442" s="44">
        <v>390</v>
      </c>
      <c r="AC442" s="61">
        <v>0.17384895</v>
      </c>
      <c r="AD442">
        <f t="shared" si="65"/>
        <v>185</v>
      </c>
      <c r="AE442" t="str">
        <f>LOOKUP(AC442,'Info Sheet'!$L$2:$L$3,'Info Sheet'!$J$2:$J$3)</f>
        <v>Rainy, p</v>
      </c>
      <c r="AF442">
        <f>IF(AE442='Info Sheet'!$J$3,'Info Sheet'!$M$3,'Info Sheet'!$M$2)</f>
        <v>0.7</v>
      </c>
      <c r="AG442">
        <f>ROUNDDOWN(IF((AD442*AF442)&gt;'Info Sheet'!$B$21,'Info Sheet'!$B$21,(AD442*AF442)),0)</f>
        <v>129</v>
      </c>
      <c r="AH442">
        <f t="shared" si="66"/>
        <v>2947.65</v>
      </c>
      <c r="AI442">
        <f t="shared" si="67"/>
        <v>1507.65</v>
      </c>
    </row>
    <row r="443" spans="2:35">
      <c r="B443" s="44">
        <v>391</v>
      </c>
      <c r="C443" s="32">
        <v>0.9703710713764987</v>
      </c>
      <c r="D443" s="32">
        <f t="shared" si="68"/>
        <v>252</v>
      </c>
      <c r="E443" t="str">
        <f>LOOKUP(C443,'Info Sheet'!$L$2:$L$3,'Info Sheet'!$J$2:$J$3)</f>
        <v>Non-Rainy</v>
      </c>
      <c r="F443">
        <f>IF(E443='Info Sheet'!$J$3,'Info Sheet'!$M$3,'Info Sheet'!$M$2)</f>
        <v>1</v>
      </c>
      <c r="G443">
        <f>ROUNDDOWN(IF((D443*F443)&gt;'Info Sheet'!$B$21,'Info Sheet'!$B$21,(D443*F443)),0)</f>
        <v>188</v>
      </c>
      <c r="H443">
        <f t="shared" si="60"/>
        <v>4295.8</v>
      </c>
      <c r="I443">
        <f t="shared" si="61"/>
        <v>2855.8</v>
      </c>
      <c r="J443" s="44"/>
      <c r="K443" s="32"/>
      <c r="L443" s="32"/>
      <c r="M443" s="283"/>
      <c r="N443" s="32"/>
      <c r="O443" s="44">
        <v>391</v>
      </c>
      <c r="P443" s="32">
        <v>0.83459883972463023</v>
      </c>
      <c r="Q443">
        <f t="shared" si="62"/>
        <v>218</v>
      </c>
      <c r="R443" t="str">
        <f>LOOKUP(P443,'Info Sheet'!$L$2:$L$3,'Info Sheet'!$J$2:$J$3)</f>
        <v>Non-Rainy</v>
      </c>
      <c r="S443">
        <f>IF(R443='Info Sheet'!$J$3,'Info Sheet'!$M$3,'Info Sheet'!$M$2)</f>
        <v>1</v>
      </c>
      <c r="T443">
        <f>ROUNDDOWN(IF((Q443*S443)&gt;'Info Sheet'!$B$21,'Info Sheet'!$B$21,(Q443*S443)),0)</f>
        <v>188</v>
      </c>
      <c r="U443">
        <f t="shared" si="63"/>
        <v>4295.8</v>
      </c>
      <c r="V443">
        <f t="shared" si="64"/>
        <v>2855.8</v>
      </c>
      <c r="AB443" s="44">
        <v>391</v>
      </c>
      <c r="AC443" s="61">
        <v>3.0967479999999999E-2</v>
      </c>
      <c r="AD443">
        <f t="shared" si="65"/>
        <v>167</v>
      </c>
      <c r="AE443" t="str">
        <f>LOOKUP(AC443,'Info Sheet'!$L$2:$L$3,'Info Sheet'!$J$2:$J$3)</f>
        <v>Rainy, p</v>
      </c>
      <c r="AF443">
        <f>IF(AE443='Info Sheet'!$J$3,'Info Sheet'!$M$3,'Info Sheet'!$M$2)</f>
        <v>0.7</v>
      </c>
      <c r="AG443">
        <f>ROUNDDOWN(IF((AD443*AF443)&gt;'Info Sheet'!$B$21,'Info Sheet'!$B$21,(AD443*AF443)),0)</f>
        <v>116</v>
      </c>
      <c r="AH443">
        <f t="shared" si="66"/>
        <v>2650.6000000000004</v>
      </c>
      <c r="AI443">
        <f t="shared" si="67"/>
        <v>1210.6000000000004</v>
      </c>
    </row>
    <row r="444" spans="2:35">
      <c r="B444" s="44">
        <v>392</v>
      </c>
      <c r="C444" s="32">
        <v>0.63268416604215827</v>
      </c>
      <c r="D444" s="32">
        <f t="shared" si="68"/>
        <v>221</v>
      </c>
      <c r="E444" t="str">
        <f>LOOKUP(C444,'Info Sheet'!$L$2:$L$3,'Info Sheet'!$J$2:$J$3)</f>
        <v>Non-Rainy</v>
      </c>
      <c r="F444">
        <f>IF(E444='Info Sheet'!$J$3,'Info Sheet'!$M$3,'Info Sheet'!$M$2)</f>
        <v>1</v>
      </c>
      <c r="G444">
        <f>ROUNDDOWN(IF((D444*F444)&gt;'Info Sheet'!$B$21,'Info Sheet'!$B$21,(D444*F444)),0)</f>
        <v>188</v>
      </c>
      <c r="H444">
        <f t="shared" si="60"/>
        <v>4295.8</v>
      </c>
      <c r="I444">
        <f t="shared" si="61"/>
        <v>2855.8</v>
      </c>
      <c r="J444" s="44"/>
      <c r="K444" s="32"/>
      <c r="L444" s="32"/>
      <c r="M444" s="283"/>
      <c r="N444" s="32"/>
      <c r="O444" s="44">
        <v>392</v>
      </c>
      <c r="P444" s="32">
        <v>0.21891293951605872</v>
      </c>
      <c r="Q444">
        <f t="shared" si="62"/>
        <v>185</v>
      </c>
      <c r="R444" t="str">
        <f>LOOKUP(P444,'Info Sheet'!$L$2:$L$3,'Info Sheet'!$J$2:$J$3)</f>
        <v>Rainy, p</v>
      </c>
      <c r="S444">
        <f>IF(R444='Info Sheet'!$J$3,'Info Sheet'!$M$3,'Info Sheet'!$M$2)</f>
        <v>0.7</v>
      </c>
      <c r="T444">
        <f>ROUNDDOWN(IF((Q444*S444)&gt;'Info Sheet'!$B$21,'Info Sheet'!$B$21,(Q444*S444)),0)</f>
        <v>129</v>
      </c>
      <c r="U444">
        <f t="shared" si="63"/>
        <v>2947.65</v>
      </c>
      <c r="V444">
        <f t="shared" si="64"/>
        <v>1507.65</v>
      </c>
      <c r="AB444" s="44">
        <v>392</v>
      </c>
      <c r="AC444" s="61">
        <v>0.95882469000000004</v>
      </c>
      <c r="AD444">
        <f t="shared" si="65"/>
        <v>235</v>
      </c>
      <c r="AE444" t="str">
        <f>LOOKUP(AC444,'Info Sheet'!$L$2:$L$3,'Info Sheet'!$J$2:$J$3)</f>
        <v>Non-Rainy</v>
      </c>
      <c r="AF444">
        <f>IF(AE444='Info Sheet'!$J$3,'Info Sheet'!$M$3,'Info Sheet'!$M$2)</f>
        <v>1</v>
      </c>
      <c r="AG444">
        <f>ROUNDDOWN(IF((AD444*AF444)&gt;'Info Sheet'!$B$21,'Info Sheet'!$B$21,(AD444*AF444)),0)</f>
        <v>188</v>
      </c>
      <c r="AH444">
        <f t="shared" si="66"/>
        <v>4295.8</v>
      </c>
      <c r="AI444">
        <f t="shared" si="67"/>
        <v>2855.8</v>
      </c>
    </row>
    <row r="445" spans="2:35">
      <c r="B445" s="44">
        <v>393</v>
      </c>
      <c r="C445" s="32">
        <v>6.5111816205515427E-2</v>
      </c>
      <c r="D445" s="32">
        <f t="shared" si="68"/>
        <v>185</v>
      </c>
      <c r="E445" t="str">
        <f>LOOKUP(C445,'Info Sheet'!$L$2:$L$3,'Info Sheet'!$J$2:$J$3)</f>
        <v>Rainy, p</v>
      </c>
      <c r="F445">
        <f>IF(E445='Info Sheet'!$J$3,'Info Sheet'!$M$3,'Info Sheet'!$M$2)</f>
        <v>0.7</v>
      </c>
      <c r="G445">
        <f>ROUNDDOWN(IF((D445*F445)&gt;'Info Sheet'!$B$21,'Info Sheet'!$B$21,(D445*F445)),0)</f>
        <v>129</v>
      </c>
      <c r="H445">
        <f t="shared" si="60"/>
        <v>2947.65</v>
      </c>
      <c r="I445">
        <f t="shared" si="61"/>
        <v>1507.65</v>
      </c>
      <c r="J445" s="44"/>
      <c r="K445" s="32"/>
      <c r="L445" s="32"/>
      <c r="M445" s="283"/>
      <c r="N445" s="32"/>
      <c r="O445" s="44">
        <v>393</v>
      </c>
      <c r="P445" s="32">
        <v>0.30907248883346194</v>
      </c>
      <c r="Q445">
        <f t="shared" si="62"/>
        <v>190</v>
      </c>
      <c r="R445" t="str">
        <f>LOOKUP(P445,'Info Sheet'!$L$2:$L$3,'Info Sheet'!$J$2:$J$3)</f>
        <v>Rainy, p</v>
      </c>
      <c r="S445">
        <f>IF(R445='Info Sheet'!$J$3,'Info Sheet'!$M$3,'Info Sheet'!$M$2)</f>
        <v>0.7</v>
      </c>
      <c r="T445">
        <f>ROUNDDOWN(IF((Q445*S445)&gt;'Info Sheet'!$B$21,'Info Sheet'!$B$21,(Q445*S445)),0)</f>
        <v>133</v>
      </c>
      <c r="U445">
        <f t="shared" si="63"/>
        <v>3039.05</v>
      </c>
      <c r="V445">
        <f t="shared" si="64"/>
        <v>1599.0500000000002</v>
      </c>
      <c r="AB445" s="44">
        <v>393</v>
      </c>
      <c r="AC445" s="61">
        <v>0.85822438999999995</v>
      </c>
      <c r="AD445">
        <f t="shared" si="65"/>
        <v>223</v>
      </c>
      <c r="AE445" t="str">
        <f>LOOKUP(AC445,'Info Sheet'!$L$2:$L$3,'Info Sheet'!$J$2:$J$3)</f>
        <v>Non-Rainy</v>
      </c>
      <c r="AF445">
        <f>IF(AE445='Info Sheet'!$J$3,'Info Sheet'!$M$3,'Info Sheet'!$M$2)</f>
        <v>1</v>
      </c>
      <c r="AG445">
        <f>ROUNDDOWN(IF((AD445*AF445)&gt;'Info Sheet'!$B$21,'Info Sheet'!$B$21,(AD445*AF445)),0)</f>
        <v>188</v>
      </c>
      <c r="AH445">
        <f t="shared" si="66"/>
        <v>4295.8</v>
      </c>
      <c r="AI445">
        <f t="shared" si="67"/>
        <v>2855.8</v>
      </c>
    </row>
    <row r="446" spans="2:35">
      <c r="B446" s="44">
        <v>394</v>
      </c>
      <c r="C446" s="32">
        <v>0.91333241784738972</v>
      </c>
      <c r="D446" s="32">
        <f t="shared" si="68"/>
        <v>241</v>
      </c>
      <c r="E446" t="str">
        <f>LOOKUP(C446,'Info Sheet'!$L$2:$L$3,'Info Sheet'!$J$2:$J$3)</f>
        <v>Non-Rainy</v>
      </c>
      <c r="F446">
        <f>IF(E446='Info Sheet'!$J$3,'Info Sheet'!$M$3,'Info Sheet'!$M$2)</f>
        <v>1</v>
      </c>
      <c r="G446">
        <f>ROUNDDOWN(IF((D446*F446)&gt;'Info Sheet'!$B$21,'Info Sheet'!$B$21,(D446*F446)),0)</f>
        <v>188</v>
      </c>
      <c r="H446">
        <f t="shared" si="60"/>
        <v>4295.8</v>
      </c>
      <c r="I446">
        <f t="shared" si="61"/>
        <v>2855.8</v>
      </c>
      <c r="J446" s="44"/>
      <c r="K446" s="32"/>
      <c r="L446" s="32"/>
      <c r="M446" s="283"/>
      <c r="N446" s="32"/>
      <c r="O446" s="44">
        <v>394</v>
      </c>
      <c r="P446" s="32">
        <v>0.8750563735531478</v>
      </c>
      <c r="Q446">
        <f t="shared" si="62"/>
        <v>221</v>
      </c>
      <c r="R446" t="str">
        <f>LOOKUP(P446,'Info Sheet'!$L$2:$L$3,'Info Sheet'!$J$2:$J$3)</f>
        <v>Non-Rainy</v>
      </c>
      <c r="S446">
        <f>IF(R446='Info Sheet'!$J$3,'Info Sheet'!$M$3,'Info Sheet'!$M$2)</f>
        <v>1</v>
      </c>
      <c r="T446">
        <f>ROUNDDOWN(IF((Q446*S446)&gt;'Info Sheet'!$B$21,'Info Sheet'!$B$21,(Q446*S446)),0)</f>
        <v>188</v>
      </c>
      <c r="U446">
        <f t="shared" si="63"/>
        <v>4295.8</v>
      </c>
      <c r="V446">
        <f t="shared" si="64"/>
        <v>2855.8</v>
      </c>
      <c r="AB446" s="44">
        <v>394</v>
      </c>
      <c r="AC446" s="61">
        <v>0.19475999999999999</v>
      </c>
      <c r="AD446">
        <f t="shared" si="65"/>
        <v>186</v>
      </c>
      <c r="AE446" t="str">
        <f>LOOKUP(AC446,'Info Sheet'!$L$2:$L$3,'Info Sheet'!$J$2:$J$3)</f>
        <v>Rainy, p</v>
      </c>
      <c r="AF446">
        <f>IF(AE446='Info Sheet'!$J$3,'Info Sheet'!$M$3,'Info Sheet'!$M$2)</f>
        <v>0.7</v>
      </c>
      <c r="AG446">
        <f>ROUNDDOWN(IF((AD446*AF446)&gt;'Info Sheet'!$B$21,'Info Sheet'!$B$21,(AD446*AF446)),0)</f>
        <v>130</v>
      </c>
      <c r="AH446">
        <f t="shared" si="66"/>
        <v>2970.5</v>
      </c>
      <c r="AI446">
        <f t="shared" si="67"/>
        <v>1530.5</v>
      </c>
    </row>
    <row r="447" spans="2:35">
      <c r="B447" s="44">
        <v>395</v>
      </c>
      <c r="C447" s="32">
        <v>0.54773437787332313</v>
      </c>
      <c r="D447" s="32">
        <f t="shared" si="68"/>
        <v>217</v>
      </c>
      <c r="E447" t="str">
        <f>LOOKUP(C447,'Info Sheet'!$L$2:$L$3,'Info Sheet'!$J$2:$J$3)</f>
        <v>Non-Rainy</v>
      </c>
      <c r="F447">
        <f>IF(E447='Info Sheet'!$J$3,'Info Sheet'!$M$3,'Info Sheet'!$M$2)</f>
        <v>1</v>
      </c>
      <c r="G447">
        <f>ROUNDDOWN(IF((D447*F447)&gt;'Info Sheet'!$B$21,'Info Sheet'!$B$21,(D447*F447)),0)</f>
        <v>188</v>
      </c>
      <c r="H447">
        <f t="shared" si="60"/>
        <v>4295.8</v>
      </c>
      <c r="I447">
        <f t="shared" si="61"/>
        <v>2855.8</v>
      </c>
      <c r="J447" s="44"/>
      <c r="K447" s="32"/>
      <c r="L447" s="32"/>
      <c r="M447" s="283"/>
      <c r="N447" s="32"/>
      <c r="O447" s="44">
        <v>395</v>
      </c>
      <c r="P447" s="32">
        <v>0.80823026648638696</v>
      </c>
      <c r="Q447">
        <f t="shared" si="62"/>
        <v>216</v>
      </c>
      <c r="R447" t="str">
        <f>LOOKUP(P447,'Info Sheet'!$L$2:$L$3,'Info Sheet'!$J$2:$J$3)</f>
        <v>Non-Rainy</v>
      </c>
      <c r="S447">
        <f>IF(R447='Info Sheet'!$J$3,'Info Sheet'!$M$3,'Info Sheet'!$M$2)</f>
        <v>1</v>
      </c>
      <c r="T447">
        <f>ROUNDDOWN(IF((Q447*S447)&gt;'Info Sheet'!$B$21,'Info Sheet'!$B$21,(Q447*S447)),0)</f>
        <v>188</v>
      </c>
      <c r="U447">
        <f t="shared" si="63"/>
        <v>4295.8</v>
      </c>
      <c r="V447">
        <f t="shared" si="64"/>
        <v>2855.8</v>
      </c>
      <c r="AB447" s="44">
        <v>395</v>
      </c>
      <c r="AC447" s="61">
        <v>0.82331277000000003</v>
      </c>
      <c r="AD447">
        <f t="shared" si="65"/>
        <v>220</v>
      </c>
      <c r="AE447" t="str">
        <f>LOOKUP(AC447,'Info Sheet'!$L$2:$L$3,'Info Sheet'!$J$2:$J$3)</f>
        <v>Non-Rainy</v>
      </c>
      <c r="AF447">
        <f>IF(AE447='Info Sheet'!$J$3,'Info Sheet'!$M$3,'Info Sheet'!$M$2)</f>
        <v>1</v>
      </c>
      <c r="AG447">
        <f>ROUNDDOWN(IF((AD447*AF447)&gt;'Info Sheet'!$B$21,'Info Sheet'!$B$21,(AD447*AF447)),0)</f>
        <v>188</v>
      </c>
      <c r="AH447">
        <f t="shared" si="66"/>
        <v>4295.8</v>
      </c>
      <c r="AI447">
        <f t="shared" si="67"/>
        <v>2855.8</v>
      </c>
    </row>
    <row r="448" spans="2:35">
      <c r="B448" s="44">
        <v>396</v>
      </c>
      <c r="C448" s="32">
        <v>0.48719481444893298</v>
      </c>
      <c r="D448" s="32">
        <f t="shared" si="68"/>
        <v>214</v>
      </c>
      <c r="E448" t="str">
        <f>LOOKUP(C448,'Info Sheet'!$L$2:$L$3,'Info Sheet'!$J$2:$J$3)</f>
        <v>Non-Rainy</v>
      </c>
      <c r="F448">
        <f>IF(E448='Info Sheet'!$J$3,'Info Sheet'!$M$3,'Info Sheet'!$M$2)</f>
        <v>1</v>
      </c>
      <c r="G448">
        <f>ROUNDDOWN(IF((D448*F448)&gt;'Info Sheet'!$B$21,'Info Sheet'!$B$21,(D448*F448)),0)</f>
        <v>188</v>
      </c>
      <c r="H448">
        <f t="shared" si="60"/>
        <v>4295.8</v>
      </c>
      <c r="I448">
        <f t="shared" si="61"/>
        <v>2855.8</v>
      </c>
      <c r="J448" s="44"/>
      <c r="K448" s="32"/>
      <c r="L448" s="32"/>
      <c r="M448" s="283"/>
      <c r="N448" s="32"/>
      <c r="O448" s="44">
        <v>396</v>
      </c>
      <c r="P448" s="32">
        <v>0.22504952325360983</v>
      </c>
      <c r="Q448">
        <f t="shared" si="62"/>
        <v>185</v>
      </c>
      <c r="R448" t="str">
        <f>LOOKUP(P448,'Info Sheet'!$L$2:$L$3,'Info Sheet'!$J$2:$J$3)</f>
        <v>Rainy, p</v>
      </c>
      <c r="S448">
        <f>IF(R448='Info Sheet'!$J$3,'Info Sheet'!$M$3,'Info Sheet'!$M$2)</f>
        <v>0.7</v>
      </c>
      <c r="T448">
        <f>ROUNDDOWN(IF((Q448*S448)&gt;'Info Sheet'!$B$21,'Info Sheet'!$B$21,(Q448*S448)),0)</f>
        <v>129</v>
      </c>
      <c r="U448">
        <f t="shared" si="63"/>
        <v>2947.65</v>
      </c>
      <c r="V448">
        <f t="shared" si="64"/>
        <v>1507.65</v>
      </c>
      <c r="AB448" s="44">
        <v>396</v>
      </c>
      <c r="AC448" s="61">
        <v>0.45501022000000002</v>
      </c>
      <c r="AD448">
        <f t="shared" si="65"/>
        <v>201</v>
      </c>
      <c r="AE448" t="str">
        <f>LOOKUP(AC448,'Info Sheet'!$L$2:$L$3,'Info Sheet'!$J$2:$J$3)</f>
        <v>Non-Rainy</v>
      </c>
      <c r="AF448">
        <f>IF(AE448='Info Sheet'!$J$3,'Info Sheet'!$M$3,'Info Sheet'!$M$2)</f>
        <v>1</v>
      </c>
      <c r="AG448">
        <f>ROUNDDOWN(IF((AD448*AF448)&gt;'Info Sheet'!$B$21,'Info Sheet'!$B$21,(AD448*AF448)),0)</f>
        <v>188</v>
      </c>
      <c r="AH448">
        <f t="shared" si="66"/>
        <v>4295.8</v>
      </c>
      <c r="AI448">
        <f t="shared" si="67"/>
        <v>2855.8</v>
      </c>
    </row>
    <row r="449" spans="2:35">
      <c r="B449" s="44">
        <v>397</v>
      </c>
      <c r="C449" s="32">
        <v>7.4360576813187862E-2</v>
      </c>
      <c r="D449" s="32">
        <f t="shared" si="68"/>
        <v>186</v>
      </c>
      <c r="E449" t="str">
        <f>LOOKUP(C449,'Info Sheet'!$L$2:$L$3,'Info Sheet'!$J$2:$J$3)</f>
        <v>Rainy, p</v>
      </c>
      <c r="F449">
        <f>IF(E449='Info Sheet'!$J$3,'Info Sheet'!$M$3,'Info Sheet'!$M$2)</f>
        <v>0.7</v>
      </c>
      <c r="G449">
        <f>ROUNDDOWN(IF((D449*F449)&gt;'Info Sheet'!$B$21,'Info Sheet'!$B$21,(D449*F449)),0)</f>
        <v>130</v>
      </c>
      <c r="H449">
        <f t="shared" si="60"/>
        <v>2970.5</v>
      </c>
      <c r="I449">
        <f t="shared" si="61"/>
        <v>1530.5</v>
      </c>
      <c r="J449" s="44"/>
      <c r="K449" s="32"/>
      <c r="L449" s="32"/>
      <c r="M449" s="283"/>
      <c r="N449" s="32"/>
      <c r="O449" s="44">
        <v>397</v>
      </c>
      <c r="P449" s="32">
        <v>0.62783529256202764</v>
      </c>
      <c r="Q449">
        <f t="shared" si="62"/>
        <v>206</v>
      </c>
      <c r="R449" t="str">
        <f>LOOKUP(P449,'Info Sheet'!$L$2:$L$3,'Info Sheet'!$J$2:$J$3)</f>
        <v>Non-Rainy</v>
      </c>
      <c r="S449">
        <f>IF(R449='Info Sheet'!$J$3,'Info Sheet'!$M$3,'Info Sheet'!$M$2)</f>
        <v>1</v>
      </c>
      <c r="T449">
        <f>ROUNDDOWN(IF((Q449*S449)&gt;'Info Sheet'!$B$21,'Info Sheet'!$B$21,(Q449*S449)),0)</f>
        <v>188</v>
      </c>
      <c r="U449">
        <f t="shared" si="63"/>
        <v>4295.8</v>
      </c>
      <c r="V449">
        <f t="shared" si="64"/>
        <v>2855.8</v>
      </c>
      <c r="AB449" s="44">
        <v>397</v>
      </c>
      <c r="AC449" s="61">
        <v>0.18799098</v>
      </c>
      <c r="AD449">
        <f t="shared" si="65"/>
        <v>186</v>
      </c>
      <c r="AE449" t="str">
        <f>LOOKUP(AC449,'Info Sheet'!$L$2:$L$3,'Info Sheet'!$J$2:$J$3)</f>
        <v>Rainy, p</v>
      </c>
      <c r="AF449">
        <f>IF(AE449='Info Sheet'!$J$3,'Info Sheet'!$M$3,'Info Sheet'!$M$2)</f>
        <v>0.7</v>
      </c>
      <c r="AG449">
        <f>ROUNDDOWN(IF((AD449*AF449)&gt;'Info Sheet'!$B$21,'Info Sheet'!$B$21,(AD449*AF449)),0)</f>
        <v>130</v>
      </c>
      <c r="AH449">
        <f t="shared" si="66"/>
        <v>2970.5</v>
      </c>
      <c r="AI449">
        <f t="shared" si="67"/>
        <v>1530.5</v>
      </c>
    </row>
    <row r="450" spans="2:35">
      <c r="B450" s="44">
        <v>398</v>
      </c>
      <c r="C450" s="32">
        <v>0.4077398007345745</v>
      </c>
      <c r="D450" s="32">
        <f t="shared" si="68"/>
        <v>210</v>
      </c>
      <c r="E450" t="str">
        <f>LOOKUP(C450,'Info Sheet'!$L$2:$L$3,'Info Sheet'!$J$2:$J$3)</f>
        <v>Non-Rainy</v>
      </c>
      <c r="F450">
        <f>IF(E450='Info Sheet'!$J$3,'Info Sheet'!$M$3,'Info Sheet'!$M$2)</f>
        <v>1</v>
      </c>
      <c r="G450">
        <f>ROUNDDOWN(IF((D450*F450)&gt;'Info Sheet'!$B$21,'Info Sheet'!$B$21,(D450*F450)),0)</f>
        <v>188</v>
      </c>
      <c r="H450">
        <f t="shared" si="60"/>
        <v>4295.8</v>
      </c>
      <c r="I450">
        <f t="shared" si="61"/>
        <v>2855.8</v>
      </c>
      <c r="J450" s="44"/>
      <c r="K450" s="32"/>
      <c r="L450" s="32"/>
      <c r="M450" s="283"/>
      <c r="N450" s="32"/>
      <c r="O450" s="44">
        <v>398</v>
      </c>
      <c r="P450" s="32">
        <v>0.86129816040731744</v>
      </c>
      <c r="Q450">
        <f t="shared" si="62"/>
        <v>220</v>
      </c>
      <c r="R450" t="str">
        <f>LOOKUP(P450,'Info Sheet'!$L$2:$L$3,'Info Sheet'!$J$2:$J$3)</f>
        <v>Non-Rainy</v>
      </c>
      <c r="S450">
        <f>IF(R450='Info Sheet'!$J$3,'Info Sheet'!$M$3,'Info Sheet'!$M$2)</f>
        <v>1</v>
      </c>
      <c r="T450">
        <f>ROUNDDOWN(IF((Q450*S450)&gt;'Info Sheet'!$B$21,'Info Sheet'!$B$21,(Q450*S450)),0)</f>
        <v>188</v>
      </c>
      <c r="U450">
        <f t="shared" si="63"/>
        <v>4295.8</v>
      </c>
      <c r="V450">
        <f t="shared" si="64"/>
        <v>2855.8</v>
      </c>
      <c r="AB450" s="44">
        <v>398</v>
      </c>
      <c r="AC450" s="61">
        <v>0.51416823</v>
      </c>
      <c r="AD450">
        <f t="shared" si="65"/>
        <v>203</v>
      </c>
      <c r="AE450" t="str">
        <f>LOOKUP(AC450,'Info Sheet'!$L$2:$L$3,'Info Sheet'!$J$2:$J$3)</f>
        <v>Non-Rainy</v>
      </c>
      <c r="AF450">
        <f>IF(AE450='Info Sheet'!$J$3,'Info Sheet'!$M$3,'Info Sheet'!$M$2)</f>
        <v>1</v>
      </c>
      <c r="AG450">
        <f>ROUNDDOWN(IF((AD450*AF450)&gt;'Info Sheet'!$B$21,'Info Sheet'!$B$21,(AD450*AF450)),0)</f>
        <v>188</v>
      </c>
      <c r="AH450">
        <f t="shared" si="66"/>
        <v>4295.8</v>
      </c>
      <c r="AI450">
        <f t="shared" si="67"/>
        <v>2855.8</v>
      </c>
    </row>
    <row r="451" spans="2:35">
      <c r="B451" s="44">
        <v>399</v>
      </c>
      <c r="C451" s="32">
        <v>0.99275328399070684</v>
      </c>
      <c r="D451" s="32">
        <f t="shared" si="68"/>
        <v>262</v>
      </c>
      <c r="E451" t="str">
        <f>LOOKUP(C451,'Info Sheet'!$L$2:$L$3,'Info Sheet'!$J$2:$J$3)</f>
        <v>Non-Rainy</v>
      </c>
      <c r="F451">
        <f>IF(E451='Info Sheet'!$J$3,'Info Sheet'!$M$3,'Info Sheet'!$M$2)</f>
        <v>1</v>
      </c>
      <c r="G451">
        <f>ROUNDDOWN(IF((D451*F451)&gt;'Info Sheet'!$B$21,'Info Sheet'!$B$21,(D451*F451)),0)</f>
        <v>188</v>
      </c>
      <c r="H451">
        <f t="shared" si="60"/>
        <v>4295.8</v>
      </c>
      <c r="I451">
        <f t="shared" si="61"/>
        <v>2855.8</v>
      </c>
      <c r="J451" s="44"/>
      <c r="K451" s="32"/>
      <c r="L451" s="32"/>
      <c r="M451" s="283"/>
      <c r="N451" s="32"/>
      <c r="O451" s="44">
        <v>399</v>
      </c>
      <c r="P451" s="32">
        <v>0.95767087145339702</v>
      </c>
      <c r="Q451">
        <f t="shared" si="62"/>
        <v>232</v>
      </c>
      <c r="R451" t="str">
        <f>LOOKUP(P451,'Info Sheet'!$L$2:$L$3,'Info Sheet'!$J$2:$J$3)</f>
        <v>Non-Rainy</v>
      </c>
      <c r="S451">
        <f>IF(R451='Info Sheet'!$J$3,'Info Sheet'!$M$3,'Info Sheet'!$M$2)</f>
        <v>1</v>
      </c>
      <c r="T451">
        <f>ROUNDDOWN(IF((Q451*S451)&gt;'Info Sheet'!$B$21,'Info Sheet'!$B$21,(Q451*S451)),0)</f>
        <v>188</v>
      </c>
      <c r="U451">
        <f t="shared" si="63"/>
        <v>4295.8</v>
      </c>
      <c r="V451">
        <f t="shared" si="64"/>
        <v>2855.8</v>
      </c>
      <c r="AB451" s="44">
        <v>399</v>
      </c>
      <c r="AC451" s="61">
        <v>0.62233684</v>
      </c>
      <c r="AD451">
        <f t="shared" si="65"/>
        <v>209</v>
      </c>
      <c r="AE451" t="str">
        <f>LOOKUP(AC451,'Info Sheet'!$L$2:$L$3,'Info Sheet'!$J$2:$J$3)</f>
        <v>Non-Rainy</v>
      </c>
      <c r="AF451">
        <f>IF(AE451='Info Sheet'!$J$3,'Info Sheet'!$M$3,'Info Sheet'!$M$2)</f>
        <v>1</v>
      </c>
      <c r="AG451">
        <f>ROUNDDOWN(IF((AD451*AF451)&gt;'Info Sheet'!$B$21,'Info Sheet'!$B$21,(AD451*AF451)),0)</f>
        <v>188</v>
      </c>
      <c r="AH451">
        <f t="shared" si="66"/>
        <v>4295.8</v>
      </c>
      <c r="AI451">
        <f t="shared" si="67"/>
        <v>2855.8</v>
      </c>
    </row>
    <row r="452" spans="2:35">
      <c r="B452" s="44">
        <v>400</v>
      </c>
      <c r="C452" s="32">
        <v>0.38695838903135493</v>
      </c>
      <c r="D452" s="32">
        <f t="shared" si="68"/>
        <v>209</v>
      </c>
      <c r="E452" t="str">
        <f>LOOKUP(C452,'Info Sheet'!$L$2:$L$3,'Info Sheet'!$J$2:$J$3)</f>
        <v>Rainy, p</v>
      </c>
      <c r="F452">
        <f>IF(E452='Info Sheet'!$J$3,'Info Sheet'!$M$3,'Info Sheet'!$M$2)</f>
        <v>0.7</v>
      </c>
      <c r="G452">
        <f>ROUNDDOWN(IF((D452*F452)&gt;'Info Sheet'!$B$21,'Info Sheet'!$B$21,(D452*F452)),0)</f>
        <v>146</v>
      </c>
      <c r="H452">
        <f t="shared" si="60"/>
        <v>3336.1000000000004</v>
      </c>
      <c r="I452">
        <f t="shared" si="61"/>
        <v>1896.1000000000004</v>
      </c>
      <c r="J452" s="44"/>
      <c r="K452" s="32"/>
      <c r="L452" s="32"/>
      <c r="M452" s="283"/>
      <c r="N452" s="32"/>
      <c r="O452" s="44">
        <v>400</v>
      </c>
      <c r="P452" s="32">
        <v>0.70829334756364992</v>
      </c>
      <c r="Q452">
        <f t="shared" si="62"/>
        <v>210</v>
      </c>
      <c r="R452" t="str">
        <f>LOOKUP(P452,'Info Sheet'!$L$2:$L$3,'Info Sheet'!$J$2:$J$3)</f>
        <v>Non-Rainy</v>
      </c>
      <c r="S452">
        <f>IF(R452='Info Sheet'!$J$3,'Info Sheet'!$M$3,'Info Sheet'!$M$2)</f>
        <v>1</v>
      </c>
      <c r="T452">
        <f>ROUNDDOWN(IF((Q452*S452)&gt;'Info Sheet'!$B$21,'Info Sheet'!$B$21,(Q452*S452)),0)</f>
        <v>188</v>
      </c>
      <c r="U452">
        <f t="shared" si="63"/>
        <v>4295.8</v>
      </c>
      <c r="V452">
        <f t="shared" si="64"/>
        <v>2855.8</v>
      </c>
      <c r="AB452" s="44">
        <v>400</v>
      </c>
      <c r="AC452" s="61">
        <v>0.57542377</v>
      </c>
      <c r="AD452">
        <f t="shared" si="65"/>
        <v>206</v>
      </c>
      <c r="AE452" t="str">
        <f>LOOKUP(AC452,'Info Sheet'!$L$2:$L$3,'Info Sheet'!$J$2:$J$3)</f>
        <v>Non-Rainy</v>
      </c>
      <c r="AF452">
        <f>IF(AE452='Info Sheet'!$J$3,'Info Sheet'!$M$3,'Info Sheet'!$M$2)</f>
        <v>1</v>
      </c>
      <c r="AG452">
        <f>ROUNDDOWN(IF((AD452*AF452)&gt;'Info Sheet'!$B$21,'Info Sheet'!$B$21,(AD452*AF452)),0)</f>
        <v>188</v>
      </c>
      <c r="AH452">
        <f t="shared" si="66"/>
        <v>4295.8</v>
      </c>
      <c r="AI452">
        <f t="shared" si="67"/>
        <v>2855.8</v>
      </c>
    </row>
    <row r="453" spans="2:35">
      <c r="B453" s="44">
        <v>401</v>
      </c>
      <c r="C453" s="32">
        <v>0.54918934555068311</v>
      </c>
      <c r="D453" s="32">
        <f t="shared" si="68"/>
        <v>217</v>
      </c>
      <c r="E453" t="str">
        <f>LOOKUP(C453,'Info Sheet'!$L$2:$L$3,'Info Sheet'!$J$2:$J$3)</f>
        <v>Non-Rainy</v>
      </c>
      <c r="F453">
        <f>IF(E453='Info Sheet'!$J$3,'Info Sheet'!$M$3,'Info Sheet'!$M$2)</f>
        <v>1</v>
      </c>
      <c r="G453">
        <f>ROUNDDOWN(IF((D453*F453)&gt;'Info Sheet'!$B$21,'Info Sheet'!$B$21,(D453*F453)),0)</f>
        <v>188</v>
      </c>
      <c r="H453">
        <f t="shared" si="60"/>
        <v>4295.8</v>
      </c>
      <c r="I453">
        <f t="shared" si="61"/>
        <v>2855.8</v>
      </c>
      <c r="J453" s="44"/>
      <c r="K453" s="32"/>
      <c r="L453" s="32"/>
      <c r="M453" s="283"/>
      <c r="N453" s="32"/>
      <c r="O453" s="44">
        <v>401</v>
      </c>
      <c r="P453" s="32">
        <v>0.85605303951577538</v>
      </c>
      <c r="Q453">
        <f t="shared" si="62"/>
        <v>219</v>
      </c>
      <c r="R453" t="str">
        <f>LOOKUP(P453,'Info Sheet'!$L$2:$L$3,'Info Sheet'!$J$2:$J$3)</f>
        <v>Non-Rainy</v>
      </c>
      <c r="S453">
        <f>IF(R453='Info Sheet'!$J$3,'Info Sheet'!$M$3,'Info Sheet'!$M$2)</f>
        <v>1</v>
      </c>
      <c r="T453">
        <f>ROUNDDOWN(IF((Q453*S453)&gt;'Info Sheet'!$B$21,'Info Sheet'!$B$21,(Q453*S453)),0)</f>
        <v>188</v>
      </c>
      <c r="U453">
        <f t="shared" si="63"/>
        <v>4295.8</v>
      </c>
      <c r="V453">
        <f t="shared" si="64"/>
        <v>2855.8</v>
      </c>
      <c r="AB453" s="44">
        <v>401</v>
      </c>
      <c r="AC453" s="61">
        <v>0.98244869000000001</v>
      </c>
      <c r="AD453">
        <f t="shared" si="65"/>
        <v>242</v>
      </c>
      <c r="AE453" t="str">
        <f>LOOKUP(AC453,'Info Sheet'!$L$2:$L$3,'Info Sheet'!$J$2:$J$3)</f>
        <v>Non-Rainy</v>
      </c>
      <c r="AF453">
        <f>IF(AE453='Info Sheet'!$J$3,'Info Sheet'!$M$3,'Info Sheet'!$M$2)</f>
        <v>1</v>
      </c>
      <c r="AG453">
        <f>ROUNDDOWN(IF((AD453*AF453)&gt;'Info Sheet'!$B$21,'Info Sheet'!$B$21,(AD453*AF453)),0)</f>
        <v>188</v>
      </c>
      <c r="AH453">
        <f t="shared" si="66"/>
        <v>4295.8</v>
      </c>
      <c r="AI453">
        <f t="shared" si="67"/>
        <v>2855.8</v>
      </c>
    </row>
    <row r="454" spans="2:35">
      <c r="B454" s="44">
        <v>402</v>
      </c>
      <c r="C454" s="32">
        <v>9.9422438535343716E-3</v>
      </c>
      <c r="D454" s="32">
        <f t="shared" si="68"/>
        <v>169</v>
      </c>
      <c r="E454" t="str">
        <f>LOOKUP(C454,'Info Sheet'!$L$2:$L$3,'Info Sheet'!$J$2:$J$3)</f>
        <v>Rainy, p</v>
      </c>
      <c r="F454">
        <f>IF(E454='Info Sheet'!$J$3,'Info Sheet'!$M$3,'Info Sheet'!$M$2)</f>
        <v>0.7</v>
      </c>
      <c r="G454">
        <f>ROUNDDOWN(IF((D454*F454)&gt;'Info Sheet'!$B$21,'Info Sheet'!$B$21,(D454*F454)),0)</f>
        <v>118</v>
      </c>
      <c r="H454">
        <f t="shared" si="60"/>
        <v>2696.3</v>
      </c>
      <c r="I454">
        <f t="shared" si="61"/>
        <v>1256.3000000000002</v>
      </c>
      <c r="J454" s="44"/>
      <c r="K454" s="32"/>
      <c r="L454" s="32"/>
      <c r="M454" s="283"/>
      <c r="N454" s="32"/>
      <c r="O454" s="44">
        <v>402</v>
      </c>
      <c r="P454" s="32">
        <v>0.51567993826169856</v>
      </c>
      <c r="Q454">
        <f t="shared" si="62"/>
        <v>200</v>
      </c>
      <c r="R454" t="str">
        <f>LOOKUP(P454,'Info Sheet'!$L$2:$L$3,'Info Sheet'!$J$2:$J$3)</f>
        <v>Non-Rainy</v>
      </c>
      <c r="S454">
        <f>IF(R454='Info Sheet'!$J$3,'Info Sheet'!$M$3,'Info Sheet'!$M$2)</f>
        <v>1</v>
      </c>
      <c r="T454">
        <f>ROUNDDOWN(IF((Q454*S454)&gt;'Info Sheet'!$B$21,'Info Sheet'!$B$21,(Q454*S454)),0)</f>
        <v>188</v>
      </c>
      <c r="U454">
        <f t="shared" si="63"/>
        <v>4295.8</v>
      </c>
      <c r="V454">
        <f t="shared" si="64"/>
        <v>2855.8</v>
      </c>
      <c r="AB454" s="44">
        <v>402</v>
      </c>
      <c r="AC454" s="61">
        <v>0.41484180999999998</v>
      </c>
      <c r="AD454">
        <f t="shared" si="65"/>
        <v>199</v>
      </c>
      <c r="AE454" t="str">
        <f>LOOKUP(AC454,'Info Sheet'!$L$2:$L$3,'Info Sheet'!$J$2:$J$3)</f>
        <v>Non-Rainy</v>
      </c>
      <c r="AF454">
        <f>IF(AE454='Info Sheet'!$J$3,'Info Sheet'!$M$3,'Info Sheet'!$M$2)</f>
        <v>1</v>
      </c>
      <c r="AG454">
        <f>ROUNDDOWN(IF((AD454*AF454)&gt;'Info Sheet'!$B$21,'Info Sheet'!$B$21,(AD454*AF454)),0)</f>
        <v>188</v>
      </c>
      <c r="AH454">
        <f t="shared" si="66"/>
        <v>4295.8</v>
      </c>
      <c r="AI454">
        <f t="shared" si="67"/>
        <v>2855.8</v>
      </c>
    </row>
    <row r="455" spans="2:35">
      <c r="B455" s="44">
        <v>403</v>
      </c>
      <c r="C455" s="32">
        <v>0.99472354529582141</v>
      </c>
      <c r="D455" s="32">
        <f t="shared" si="68"/>
        <v>265</v>
      </c>
      <c r="E455" t="str">
        <f>LOOKUP(C455,'Info Sheet'!$L$2:$L$3,'Info Sheet'!$J$2:$J$3)</f>
        <v>Non-Rainy</v>
      </c>
      <c r="F455">
        <f>IF(E455='Info Sheet'!$J$3,'Info Sheet'!$M$3,'Info Sheet'!$M$2)</f>
        <v>1</v>
      </c>
      <c r="G455">
        <f>ROUNDDOWN(IF((D455*F455)&gt;'Info Sheet'!$B$21,'Info Sheet'!$B$21,(D455*F455)),0)</f>
        <v>188</v>
      </c>
      <c r="H455">
        <f t="shared" si="60"/>
        <v>4295.8</v>
      </c>
      <c r="I455">
        <f t="shared" si="61"/>
        <v>2855.8</v>
      </c>
      <c r="J455" s="44"/>
      <c r="K455" s="32"/>
      <c r="L455" s="32"/>
      <c r="M455" s="283"/>
      <c r="N455" s="32"/>
      <c r="O455" s="44">
        <v>403</v>
      </c>
      <c r="P455" s="32">
        <v>0.70277874213522828</v>
      </c>
      <c r="Q455">
        <f t="shared" si="62"/>
        <v>210</v>
      </c>
      <c r="R455" t="str">
        <f>LOOKUP(P455,'Info Sheet'!$L$2:$L$3,'Info Sheet'!$J$2:$J$3)</f>
        <v>Non-Rainy</v>
      </c>
      <c r="S455">
        <f>IF(R455='Info Sheet'!$J$3,'Info Sheet'!$M$3,'Info Sheet'!$M$2)</f>
        <v>1</v>
      </c>
      <c r="T455">
        <f>ROUNDDOWN(IF((Q455*S455)&gt;'Info Sheet'!$B$21,'Info Sheet'!$B$21,(Q455*S455)),0)</f>
        <v>188</v>
      </c>
      <c r="U455">
        <f t="shared" si="63"/>
        <v>4295.8</v>
      </c>
      <c r="V455">
        <f t="shared" si="64"/>
        <v>2855.8</v>
      </c>
      <c r="AB455" s="44">
        <v>403</v>
      </c>
      <c r="AC455" s="61">
        <v>0.26992770999999999</v>
      </c>
      <c r="AD455">
        <f t="shared" si="65"/>
        <v>191</v>
      </c>
      <c r="AE455" t="str">
        <f>LOOKUP(AC455,'Info Sheet'!$L$2:$L$3,'Info Sheet'!$J$2:$J$3)</f>
        <v>Rainy, p</v>
      </c>
      <c r="AF455">
        <f>IF(AE455='Info Sheet'!$J$3,'Info Sheet'!$M$3,'Info Sheet'!$M$2)</f>
        <v>0.7</v>
      </c>
      <c r="AG455">
        <f>ROUNDDOWN(IF((AD455*AF455)&gt;'Info Sheet'!$B$21,'Info Sheet'!$B$21,(AD455*AF455)),0)</f>
        <v>133</v>
      </c>
      <c r="AH455">
        <f t="shared" si="66"/>
        <v>3039.05</v>
      </c>
      <c r="AI455">
        <f t="shared" si="67"/>
        <v>1599.0500000000002</v>
      </c>
    </row>
    <row r="456" spans="2:35">
      <c r="B456" s="44">
        <v>404</v>
      </c>
      <c r="C456" s="32">
        <v>0.56835217985917197</v>
      </c>
      <c r="D456" s="32">
        <f t="shared" si="68"/>
        <v>218</v>
      </c>
      <c r="E456" t="str">
        <f>LOOKUP(C456,'Info Sheet'!$L$2:$L$3,'Info Sheet'!$J$2:$J$3)</f>
        <v>Non-Rainy</v>
      </c>
      <c r="F456">
        <f>IF(E456='Info Sheet'!$J$3,'Info Sheet'!$M$3,'Info Sheet'!$M$2)</f>
        <v>1</v>
      </c>
      <c r="G456">
        <f>ROUNDDOWN(IF((D456*F456)&gt;'Info Sheet'!$B$21,'Info Sheet'!$B$21,(D456*F456)),0)</f>
        <v>188</v>
      </c>
      <c r="H456">
        <f t="shared" si="60"/>
        <v>4295.8</v>
      </c>
      <c r="I456">
        <f t="shared" si="61"/>
        <v>2855.8</v>
      </c>
      <c r="J456" s="44"/>
      <c r="K456" s="32"/>
      <c r="L456" s="32"/>
      <c r="M456" s="283"/>
      <c r="N456" s="32"/>
      <c r="O456" s="44">
        <v>404</v>
      </c>
      <c r="P456" s="32">
        <v>9.5706673202378356E-2</v>
      </c>
      <c r="Q456">
        <f t="shared" si="62"/>
        <v>175</v>
      </c>
      <c r="R456" t="str">
        <f>LOOKUP(P456,'Info Sheet'!$L$2:$L$3,'Info Sheet'!$J$2:$J$3)</f>
        <v>Rainy, p</v>
      </c>
      <c r="S456">
        <f>IF(R456='Info Sheet'!$J$3,'Info Sheet'!$M$3,'Info Sheet'!$M$2)</f>
        <v>0.7</v>
      </c>
      <c r="T456">
        <f>ROUNDDOWN(IF((Q456*S456)&gt;'Info Sheet'!$B$21,'Info Sheet'!$B$21,(Q456*S456)),0)</f>
        <v>122</v>
      </c>
      <c r="U456">
        <f t="shared" si="63"/>
        <v>2787.7000000000003</v>
      </c>
      <c r="V456">
        <f t="shared" si="64"/>
        <v>1347.7000000000003</v>
      </c>
      <c r="AB456" s="44">
        <v>404</v>
      </c>
      <c r="AC456" s="61">
        <v>0.92796575999999997</v>
      </c>
      <c r="AD456">
        <f t="shared" si="65"/>
        <v>230</v>
      </c>
      <c r="AE456" t="str">
        <f>LOOKUP(AC456,'Info Sheet'!$L$2:$L$3,'Info Sheet'!$J$2:$J$3)</f>
        <v>Non-Rainy</v>
      </c>
      <c r="AF456">
        <f>IF(AE456='Info Sheet'!$J$3,'Info Sheet'!$M$3,'Info Sheet'!$M$2)</f>
        <v>1</v>
      </c>
      <c r="AG456">
        <f>ROUNDDOWN(IF((AD456*AF456)&gt;'Info Sheet'!$B$21,'Info Sheet'!$B$21,(AD456*AF456)),0)</f>
        <v>188</v>
      </c>
      <c r="AH456">
        <f t="shared" si="66"/>
        <v>4295.8</v>
      </c>
      <c r="AI456">
        <f t="shared" si="67"/>
        <v>2855.8</v>
      </c>
    </row>
    <row r="457" spans="2:35">
      <c r="B457" s="44">
        <v>405</v>
      </c>
      <c r="C457" s="32">
        <v>0.5398758471440136</v>
      </c>
      <c r="D457" s="32">
        <f t="shared" si="68"/>
        <v>217</v>
      </c>
      <c r="E457" t="str">
        <f>LOOKUP(C457,'Info Sheet'!$L$2:$L$3,'Info Sheet'!$J$2:$J$3)</f>
        <v>Non-Rainy</v>
      </c>
      <c r="F457">
        <f>IF(E457='Info Sheet'!$J$3,'Info Sheet'!$M$3,'Info Sheet'!$M$2)</f>
        <v>1</v>
      </c>
      <c r="G457">
        <f>ROUNDDOWN(IF((D457*F457)&gt;'Info Sheet'!$B$21,'Info Sheet'!$B$21,(D457*F457)),0)</f>
        <v>188</v>
      </c>
      <c r="H457">
        <f t="shared" si="60"/>
        <v>4295.8</v>
      </c>
      <c r="I457">
        <f t="shared" si="61"/>
        <v>2855.8</v>
      </c>
      <c r="J457" s="44"/>
      <c r="K457" s="32"/>
      <c r="L457" s="32"/>
      <c r="M457" s="283"/>
      <c r="N457" s="32"/>
      <c r="O457" s="44">
        <v>405</v>
      </c>
      <c r="P457" s="32">
        <v>0.27354603464452887</v>
      </c>
      <c r="Q457">
        <f t="shared" si="62"/>
        <v>188</v>
      </c>
      <c r="R457" t="str">
        <f>LOOKUP(P457,'Info Sheet'!$L$2:$L$3,'Info Sheet'!$J$2:$J$3)</f>
        <v>Rainy, p</v>
      </c>
      <c r="S457">
        <f>IF(R457='Info Sheet'!$J$3,'Info Sheet'!$M$3,'Info Sheet'!$M$2)</f>
        <v>0.7</v>
      </c>
      <c r="T457">
        <f>ROUNDDOWN(IF((Q457*S457)&gt;'Info Sheet'!$B$21,'Info Sheet'!$B$21,(Q457*S457)),0)</f>
        <v>131</v>
      </c>
      <c r="U457">
        <f t="shared" si="63"/>
        <v>2993.3500000000004</v>
      </c>
      <c r="V457">
        <f t="shared" si="64"/>
        <v>1553.3500000000004</v>
      </c>
      <c r="AB457" s="44">
        <v>405</v>
      </c>
      <c r="AC457" s="61">
        <v>0.25961910999999999</v>
      </c>
      <c r="AD457">
        <f t="shared" si="65"/>
        <v>191</v>
      </c>
      <c r="AE457" t="str">
        <f>LOOKUP(AC457,'Info Sheet'!$L$2:$L$3,'Info Sheet'!$J$2:$J$3)</f>
        <v>Rainy, p</v>
      </c>
      <c r="AF457">
        <f>IF(AE457='Info Sheet'!$J$3,'Info Sheet'!$M$3,'Info Sheet'!$M$2)</f>
        <v>0.7</v>
      </c>
      <c r="AG457">
        <f>ROUNDDOWN(IF((AD457*AF457)&gt;'Info Sheet'!$B$21,'Info Sheet'!$B$21,(AD457*AF457)),0)</f>
        <v>133</v>
      </c>
      <c r="AH457">
        <f t="shared" si="66"/>
        <v>3039.05</v>
      </c>
      <c r="AI457">
        <f t="shared" si="67"/>
        <v>1599.0500000000002</v>
      </c>
    </row>
    <row r="458" spans="2:35">
      <c r="B458" s="44">
        <v>406</v>
      </c>
      <c r="C458" s="32">
        <v>0.30142148850580519</v>
      </c>
      <c r="D458" s="32">
        <f t="shared" si="68"/>
        <v>205</v>
      </c>
      <c r="E458" t="str">
        <f>LOOKUP(C458,'Info Sheet'!$L$2:$L$3,'Info Sheet'!$J$2:$J$3)</f>
        <v>Rainy, p</v>
      </c>
      <c r="F458">
        <f>IF(E458='Info Sheet'!$J$3,'Info Sheet'!$M$3,'Info Sheet'!$M$2)</f>
        <v>0.7</v>
      </c>
      <c r="G458">
        <f>ROUNDDOWN(IF((D458*F458)&gt;'Info Sheet'!$B$21,'Info Sheet'!$B$21,(D458*F458)),0)</f>
        <v>143</v>
      </c>
      <c r="H458">
        <f t="shared" si="60"/>
        <v>3267.55</v>
      </c>
      <c r="I458">
        <f t="shared" si="61"/>
        <v>1827.5500000000002</v>
      </c>
      <c r="J458" s="44"/>
      <c r="K458" s="32"/>
      <c r="L458" s="32"/>
      <c r="M458" s="283"/>
      <c r="N458" s="32"/>
      <c r="O458" s="44">
        <v>406</v>
      </c>
      <c r="P458" s="32">
        <v>0.62944467254245262</v>
      </c>
      <c r="Q458">
        <f t="shared" si="62"/>
        <v>206</v>
      </c>
      <c r="R458" t="str">
        <f>LOOKUP(P458,'Info Sheet'!$L$2:$L$3,'Info Sheet'!$J$2:$J$3)</f>
        <v>Non-Rainy</v>
      </c>
      <c r="S458">
        <f>IF(R458='Info Sheet'!$J$3,'Info Sheet'!$M$3,'Info Sheet'!$M$2)</f>
        <v>1</v>
      </c>
      <c r="T458">
        <f>ROUNDDOWN(IF((Q458*S458)&gt;'Info Sheet'!$B$21,'Info Sheet'!$B$21,(Q458*S458)),0)</f>
        <v>188</v>
      </c>
      <c r="U458">
        <f t="shared" si="63"/>
        <v>4295.8</v>
      </c>
      <c r="V458">
        <f t="shared" si="64"/>
        <v>2855.8</v>
      </c>
      <c r="AB458" s="44">
        <v>406</v>
      </c>
      <c r="AC458" s="61">
        <v>0.73843402999999996</v>
      </c>
      <c r="AD458">
        <f t="shared" si="65"/>
        <v>215</v>
      </c>
      <c r="AE458" t="str">
        <f>LOOKUP(AC458,'Info Sheet'!$L$2:$L$3,'Info Sheet'!$J$2:$J$3)</f>
        <v>Non-Rainy</v>
      </c>
      <c r="AF458">
        <f>IF(AE458='Info Sheet'!$J$3,'Info Sheet'!$M$3,'Info Sheet'!$M$2)</f>
        <v>1</v>
      </c>
      <c r="AG458">
        <f>ROUNDDOWN(IF((AD458*AF458)&gt;'Info Sheet'!$B$21,'Info Sheet'!$B$21,(AD458*AF458)),0)</f>
        <v>188</v>
      </c>
      <c r="AH458">
        <f t="shared" si="66"/>
        <v>4295.8</v>
      </c>
      <c r="AI458">
        <f t="shared" si="67"/>
        <v>2855.8</v>
      </c>
    </row>
    <row r="459" spans="2:35">
      <c r="B459" s="44">
        <v>407</v>
      </c>
      <c r="C459" s="32">
        <v>0.85655848876740648</v>
      </c>
      <c r="D459" s="32">
        <f t="shared" si="68"/>
        <v>236</v>
      </c>
      <c r="E459" t="str">
        <f>LOOKUP(C459,'Info Sheet'!$L$2:$L$3,'Info Sheet'!$J$2:$J$3)</f>
        <v>Non-Rainy</v>
      </c>
      <c r="F459">
        <f>IF(E459='Info Sheet'!$J$3,'Info Sheet'!$M$3,'Info Sheet'!$M$2)</f>
        <v>1</v>
      </c>
      <c r="G459">
        <f>ROUNDDOWN(IF((D459*F459)&gt;'Info Sheet'!$B$21,'Info Sheet'!$B$21,(D459*F459)),0)</f>
        <v>188</v>
      </c>
      <c r="H459">
        <f t="shared" si="60"/>
        <v>4295.8</v>
      </c>
      <c r="I459">
        <f t="shared" si="61"/>
        <v>2855.8</v>
      </c>
      <c r="J459" s="44"/>
      <c r="K459" s="32"/>
      <c r="L459" s="32"/>
      <c r="M459" s="283"/>
      <c r="N459" s="32"/>
      <c r="O459" s="44">
        <v>407</v>
      </c>
      <c r="P459" s="32">
        <v>0.56179652809827296</v>
      </c>
      <c r="Q459">
        <f t="shared" si="62"/>
        <v>202</v>
      </c>
      <c r="R459" t="str">
        <f>LOOKUP(P459,'Info Sheet'!$L$2:$L$3,'Info Sheet'!$J$2:$J$3)</f>
        <v>Non-Rainy</v>
      </c>
      <c r="S459">
        <f>IF(R459='Info Sheet'!$J$3,'Info Sheet'!$M$3,'Info Sheet'!$M$2)</f>
        <v>1</v>
      </c>
      <c r="T459">
        <f>ROUNDDOWN(IF((Q459*S459)&gt;'Info Sheet'!$B$21,'Info Sheet'!$B$21,(Q459*S459)),0)</f>
        <v>188</v>
      </c>
      <c r="U459">
        <f t="shared" si="63"/>
        <v>4295.8</v>
      </c>
      <c r="V459">
        <f t="shared" si="64"/>
        <v>2855.8</v>
      </c>
      <c r="AB459" s="44">
        <v>407</v>
      </c>
      <c r="AC459" s="61">
        <v>0.99489490000000003</v>
      </c>
      <c r="AD459">
        <f t="shared" si="65"/>
        <v>251</v>
      </c>
      <c r="AE459" t="str">
        <f>LOOKUP(AC459,'Info Sheet'!$L$2:$L$3,'Info Sheet'!$J$2:$J$3)</f>
        <v>Non-Rainy</v>
      </c>
      <c r="AF459">
        <f>IF(AE459='Info Sheet'!$J$3,'Info Sheet'!$M$3,'Info Sheet'!$M$2)</f>
        <v>1</v>
      </c>
      <c r="AG459">
        <f>ROUNDDOWN(IF((AD459*AF459)&gt;'Info Sheet'!$B$21,'Info Sheet'!$B$21,(AD459*AF459)),0)</f>
        <v>188</v>
      </c>
      <c r="AH459">
        <f t="shared" si="66"/>
        <v>4295.8</v>
      </c>
      <c r="AI459">
        <f t="shared" si="67"/>
        <v>2855.8</v>
      </c>
    </row>
    <row r="460" spans="2:35">
      <c r="B460" s="44">
        <v>408</v>
      </c>
      <c r="C460" s="32">
        <v>0.26356994807880629</v>
      </c>
      <c r="D460" s="32">
        <f t="shared" si="68"/>
        <v>202</v>
      </c>
      <c r="E460" t="str">
        <f>LOOKUP(C460,'Info Sheet'!$L$2:$L$3,'Info Sheet'!$J$2:$J$3)</f>
        <v>Rainy, p</v>
      </c>
      <c r="F460">
        <f>IF(E460='Info Sheet'!$J$3,'Info Sheet'!$M$3,'Info Sheet'!$M$2)</f>
        <v>0.7</v>
      </c>
      <c r="G460">
        <f>ROUNDDOWN(IF((D460*F460)&gt;'Info Sheet'!$B$21,'Info Sheet'!$B$21,(D460*F460)),0)</f>
        <v>141</v>
      </c>
      <c r="H460">
        <f t="shared" si="60"/>
        <v>3221.8500000000004</v>
      </c>
      <c r="I460">
        <f t="shared" si="61"/>
        <v>1781.8500000000004</v>
      </c>
      <c r="J460" s="44"/>
      <c r="K460" s="32"/>
      <c r="L460" s="32"/>
      <c r="M460" s="283"/>
      <c r="N460" s="32"/>
      <c r="O460" s="44">
        <v>408</v>
      </c>
      <c r="P460" s="32">
        <v>4.9693831826056578E-2</v>
      </c>
      <c r="Q460">
        <f t="shared" si="62"/>
        <v>169</v>
      </c>
      <c r="R460" t="str">
        <f>LOOKUP(P460,'Info Sheet'!$L$2:$L$3,'Info Sheet'!$J$2:$J$3)</f>
        <v>Rainy, p</v>
      </c>
      <c r="S460">
        <f>IF(R460='Info Sheet'!$J$3,'Info Sheet'!$M$3,'Info Sheet'!$M$2)</f>
        <v>0.7</v>
      </c>
      <c r="T460">
        <f>ROUNDDOWN(IF((Q460*S460)&gt;'Info Sheet'!$B$21,'Info Sheet'!$B$21,(Q460*S460)),0)</f>
        <v>118</v>
      </c>
      <c r="U460">
        <f t="shared" si="63"/>
        <v>2696.3</v>
      </c>
      <c r="V460">
        <f t="shared" si="64"/>
        <v>1256.3000000000002</v>
      </c>
      <c r="AB460" s="44">
        <v>408</v>
      </c>
      <c r="AC460" s="61">
        <v>0.96317216000000005</v>
      </c>
      <c r="AD460">
        <f t="shared" si="65"/>
        <v>236</v>
      </c>
      <c r="AE460" t="str">
        <f>LOOKUP(AC460,'Info Sheet'!$L$2:$L$3,'Info Sheet'!$J$2:$J$3)</f>
        <v>Non-Rainy</v>
      </c>
      <c r="AF460">
        <f>IF(AE460='Info Sheet'!$J$3,'Info Sheet'!$M$3,'Info Sheet'!$M$2)</f>
        <v>1</v>
      </c>
      <c r="AG460">
        <f>ROUNDDOWN(IF((AD460*AF460)&gt;'Info Sheet'!$B$21,'Info Sheet'!$B$21,(AD460*AF460)),0)</f>
        <v>188</v>
      </c>
      <c r="AH460">
        <f t="shared" si="66"/>
        <v>4295.8</v>
      </c>
      <c r="AI460">
        <f t="shared" si="67"/>
        <v>2855.8</v>
      </c>
    </row>
    <row r="461" spans="2:35">
      <c r="B461" s="44">
        <v>409</v>
      </c>
      <c r="C461" s="32">
        <v>0.50834607667815024</v>
      </c>
      <c r="D461" s="32">
        <f t="shared" si="68"/>
        <v>215</v>
      </c>
      <c r="E461" t="str">
        <f>LOOKUP(C461,'Info Sheet'!$L$2:$L$3,'Info Sheet'!$J$2:$J$3)</f>
        <v>Non-Rainy</v>
      </c>
      <c r="F461">
        <f>IF(E461='Info Sheet'!$J$3,'Info Sheet'!$M$3,'Info Sheet'!$M$2)</f>
        <v>1</v>
      </c>
      <c r="G461">
        <f>ROUNDDOWN(IF((D461*F461)&gt;'Info Sheet'!$B$21,'Info Sheet'!$B$21,(D461*F461)),0)</f>
        <v>188</v>
      </c>
      <c r="H461">
        <f t="shared" si="60"/>
        <v>4295.8</v>
      </c>
      <c r="I461">
        <f t="shared" si="61"/>
        <v>2855.8</v>
      </c>
      <c r="J461" s="44"/>
      <c r="K461" s="32"/>
      <c r="L461" s="32"/>
      <c r="M461" s="283"/>
      <c r="N461" s="32"/>
      <c r="O461" s="44">
        <v>409</v>
      </c>
      <c r="P461" s="32">
        <v>0.31317268118263264</v>
      </c>
      <c r="Q461">
        <f t="shared" si="62"/>
        <v>190</v>
      </c>
      <c r="R461" t="str">
        <f>LOOKUP(P461,'Info Sheet'!$L$2:$L$3,'Info Sheet'!$J$2:$J$3)</f>
        <v>Rainy, p</v>
      </c>
      <c r="S461">
        <f>IF(R461='Info Sheet'!$J$3,'Info Sheet'!$M$3,'Info Sheet'!$M$2)</f>
        <v>0.7</v>
      </c>
      <c r="T461">
        <f>ROUNDDOWN(IF((Q461*S461)&gt;'Info Sheet'!$B$21,'Info Sheet'!$B$21,(Q461*S461)),0)</f>
        <v>133</v>
      </c>
      <c r="U461">
        <f t="shared" si="63"/>
        <v>3039.05</v>
      </c>
      <c r="V461">
        <f t="shared" si="64"/>
        <v>1599.0500000000002</v>
      </c>
      <c r="AB461" s="44">
        <v>409</v>
      </c>
      <c r="AC461" s="61">
        <v>0.82197562999999996</v>
      </c>
      <c r="AD461">
        <f t="shared" si="65"/>
        <v>220</v>
      </c>
      <c r="AE461" t="str">
        <f>LOOKUP(AC461,'Info Sheet'!$L$2:$L$3,'Info Sheet'!$J$2:$J$3)</f>
        <v>Non-Rainy</v>
      </c>
      <c r="AF461">
        <f>IF(AE461='Info Sheet'!$J$3,'Info Sheet'!$M$3,'Info Sheet'!$M$2)</f>
        <v>1</v>
      </c>
      <c r="AG461">
        <f>ROUNDDOWN(IF((AD461*AF461)&gt;'Info Sheet'!$B$21,'Info Sheet'!$B$21,(AD461*AF461)),0)</f>
        <v>188</v>
      </c>
      <c r="AH461">
        <f t="shared" si="66"/>
        <v>4295.8</v>
      </c>
      <c r="AI461">
        <f t="shared" si="67"/>
        <v>2855.8</v>
      </c>
    </row>
    <row r="462" spans="2:35">
      <c r="B462" s="44">
        <v>410</v>
      </c>
      <c r="C462" s="32">
        <v>0.36905014885147858</v>
      </c>
      <c r="D462" s="32">
        <f t="shared" si="68"/>
        <v>208</v>
      </c>
      <c r="E462" t="str">
        <f>LOOKUP(C462,'Info Sheet'!$L$2:$L$3,'Info Sheet'!$J$2:$J$3)</f>
        <v>Rainy, p</v>
      </c>
      <c r="F462">
        <f>IF(E462='Info Sheet'!$J$3,'Info Sheet'!$M$3,'Info Sheet'!$M$2)</f>
        <v>0.7</v>
      </c>
      <c r="G462">
        <f>ROUNDDOWN(IF((D462*F462)&gt;'Info Sheet'!$B$21,'Info Sheet'!$B$21,(D462*F462)),0)</f>
        <v>145</v>
      </c>
      <c r="H462">
        <f t="shared" si="60"/>
        <v>3313.25</v>
      </c>
      <c r="I462">
        <f t="shared" si="61"/>
        <v>1873.25</v>
      </c>
      <c r="J462" s="44"/>
      <c r="K462" s="32"/>
      <c r="L462" s="32"/>
      <c r="M462" s="283"/>
      <c r="N462" s="32"/>
      <c r="O462" s="44">
        <v>410</v>
      </c>
      <c r="P462" s="32">
        <v>0.17586312997589415</v>
      </c>
      <c r="Q462">
        <f t="shared" si="62"/>
        <v>182</v>
      </c>
      <c r="R462" t="str">
        <f>LOOKUP(P462,'Info Sheet'!$L$2:$L$3,'Info Sheet'!$J$2:$J$3)</f>
        <v>Rainy, p</v>
      </c>
      <c r="S462">
        <f>IF(R462='Info Sheet'!$J$3,'Info Sheet'!$M$3,'Info Sheet'!$M$2)</f>
        <v>0.7</v>
      </c>
      <c r="T462">
        <f>ROUNDDOWN(IF((Q462*S462)&gt;'Info Sheet'!$B$21,'Info Sheet'!$B$21,(Q462*S462)),0)</f>
        <v>127</v>
      </c>
      <c r="U462">
        <f t="shared" si="63"/>
        <v>2901.9500000000003</v>
      </c>
      <c r="V462">
        <f t="shared" si="64"/>
        <v>1461.9500000000003</v>
      </c>
      <c r="AB462" s="44">
        <v>410</v>
      </c>
      <c r="AC462" s="61">
        <v>5.9397810000000002E-2</v>
      </c>
      <c r="AD462">
        <f t="shared" si="65"/>
        <v>173</v>
      </c>
      <c r="AE462" t="str">
        <f>LOOKUP(AC462,'Info Sheet'!$L$2:$L$3,'Info Sheet'!$J$2:$J$3)</f>
        <v>Rainy, p</v>
      </c>
      <c r="AF462">
        <f>IF(AE462='Info Sheet'!$J$3,'Info Sheet'!$M$3,'Info Sheet'!$M$2)</f>
        <v>0.7</v>
      </c>
      <c r="AG462">
        <f>ROUNDDOWN(IF((AD462*AF462)&gt;'Info Sheet'!$B$21,'Info Sheet'!$B$21,(AD462*AF462)),0)</f>
        <v>121</v>
      </c>
      <c r="AH462">
        <f t="shared" si="66"/>
        <v>2764.8500000000004</v>
      </c>
      <c r="AI462">
        <f t="shared" si="67"/>
        <v>1324.8500000000004</v>
      </c>
    </row>
    <row r="463" spans="2:35">
      <c r="B463" s="44">
        <v>411</v>
      </c>
      <c r="C463" s="32">
        <v>0.86577887824834809</v>
      </c>
      <c r="D463" s="32">
        <f t="shared" si="68"/>
        <v>236</v>
      </c>
      <c r="E463" t="str">
        <f>LOOKUP(C463,'Info Sheet'!$L$2:$L$3,'Info Sheet'!$J$2:$J$3)</f>
        <v>Non-Rainy</v>
      </c>
      <c r="F463">
        <f>IF(E463='Info Sheet'!$J$3,'Info Sheet'!$M$3,'Info Sheet'!$M$2)</f>
        <v>1</v>
      </c>
      <c r="G463">
        <f>ROUNDDOWN(IF((D463*F463)&gt;'Info Sheet'!$B$21,'Info Sheet'!$B$21,(D463*F463)),0)</f>
        <v>188</v>
      </c>
      <c r="H463">
        <f t="shared" si="60"/>
        <v>4295.8</v>
      </c>
      <c r="I463">
        <f t="shared" si="61"/>
        <v>2855.8</v>
      </c>
      <c r="J463" s="44"/>
      <c r="K463" s="32"/>
      <c r="L463" s="32"/>
      <c r="M463" s="283"/>
      <c r="N463" s="32"/>
      <c r="O463" s="44">
        <v>411</v>
      </c>
      <c r="P463" s="32">
        <v>0.32582644188727261</v>
      </c>
      <c r="Q463">
        <f t="shared" si="62"/>
        <v>191</v>
      </c>
      <c r="R463" t="str">
        <f>LOOKUP(P463,'Info Sheet'!$L$2:$L$3,'Info Sheet'!$J$2:$J$3)</f>
        <v>Rainy, p</v>
      </c>
      <c r="S463">
        <f>IF(R463='Info Sheet'!$J$3,'Info Sheet'!$M$3,'Info Sheet'!$M$2)</f>
        <v>0.7</v>
      </c>
      <c r="T463">
        <f>ROUNDDOWN(IF((Q463*S463)&gt;'Info Sheet'!$B$21,'Info Sheet'!$B$21,(Q463*S463)),0)</f>
        <v>133</v>
      </c>
      <c r="U463">
        <f t="shared" si="63"/>
        <v>3039.05</v>
      </c>
      <c r="V463">
        <f t="shared" si="64"/>
        <v>1599.0500000000002</v>
      </c>
      <c r="AB463" s="44">
        <v>411</v>
      </c>
      <c r="AC463" s="61">
        <v>0.25334963999999999</v>
      </c>
      <c r="AD463">
        <f t="shared" si="65"/>
        <v>190</v>
      </c>
      <c r="AE463" t="str">
        <f>LOOKUP(AC463,'Info Sheet'!$L$2:$L$3,'Info Sheet'!$J$2:$J$3)</f>
        <v>Rainy, p</v>
      </c>
      <c r="AF463">
        <f>IF(AE463='Info Sheet'!$J$3,'Info Sheet'!$M$3,'Info Sheet'!$M$2)</f>
        <v>0.7</v>
      </c>
      <c r="AG463">
        <f>ROUNDDOWN(IF((AD463*AF463)&gt;'Info Sheet'!$B$21,'Info Sheet'!$B$21,(AD463*AF463)),0)</f>
        <v>133</v>
      </c>
      <c r="AH463">
        <f t="shared" si="66"/>
        <v>3039.05</v>
      </c>
      <c r="AI463">
        <f t="shared" si="67"/>
        <v>1599.0500000000002</v>
      </c>
    </row>
    <row r="464" spans="2:35">
      <c r="B464" s="44">
        <v>412</v>
      </c>
      <c r="C464" s="32">
        <v>0.63993685052663352</v>
      </c>
      <c r="D464" s="32">
        <f t="shared" si="68"/>
        <v>222</v>
      </c>
      <c r="E464" t="str">
        <f>LOOKUP(C464,'Info Sheet'!$L$2:$L$3,'Info Sheet'!$J$2:$J$3)</f>
        <v>Non-Rainy</v>
      </c>
      <c r="F464">
        <f>IF(E464='Info Sheet'!$J$3,'Info Sheet'!$M$3,'Info Sheet'!$M$2)</f>
        <v>1</v>
      </c>
      <c r="G464">
        <f>ROUNDDOWN(IF((D464*F464)&gt;'Info Sheet'!$B$21,'Info Sheet'!$B$21,(D464*F464)),0)</f>
        <v>188</v>
      </c>
      <c r="H464">
        <f t="shared" si="60"/>
        <v>4295.8</v>
      </c>
      <c r="I464">
        <f t="shared" si="61"/>
        <v>2855.8</v>
      </c>
      <c r="J464" s="44"/>
      <c r="K464" s="32"/>
      <c r="L464" s="32"/>
      <c r="M464" s="283"/>
      <c r="N464" s="32"/>
      <c r="O464" s="44">
        <v>412</v>
      </c>
      <c r="P464" s="32">
        <v>0.10881590961515686</v>
      </c>
      <c r="Q464">
        <f t="shared" si="62"/>
        <v>176</v>
      </c>
      <c r="R464" t="str">
        <f>LOOKUP(P464,'Info Sheet'!$L$2:$L$3,'Info Sheet'!$J$2:$J$3)</f>
        <v>Rainy, p</v>
      </c>
      <c r="S464">
        <f>IF(R464='Info Sheet'!$J$3,'Info Sheet'!$M$3,'Info Sheet'!$M$2)</f>
        <v>0.7</v>
      </c>
      <c r="T464">
        <f>ROUNDDOWN(IF((Q464*S464)&gt;'Info Sheet'!$B$21,'Info Sheet'!$B$21,(Q464*S464)),0)</f>
        <v>123</v>
      </c>
      <c r="U464">
        <f t="shared" si="63"/>
        <v>2810.55</v>
      </c>
      <c r="V464">
        <f t="shared" si="64"/>
        <v>1370.5500000000002</v>
      </c>
      <c r="AB464" s="44">
        <v>412</v>
      </c>
      <c r="AC464" s="61">
        <v>0.52168309000000002</v>
      </c>
      <c r="AD464">
        <f t="shared" si="65"/>
        <v>204</v>
      </c>
      <c r="AE464" t="str">
        <f>LOOKUP(AC464,'Info Sheet'!$L$2:$L$3,'Info Sheet'!$J$2:$J$3)</f>
        <v>Non-Rainy</v>
      </c>
      <c r="AF464">
        <f>IF(AE464='Info Sheet'!$J$3,'Info Sheet'!$M$3,'Info Sheet'!$M$2)</f>
        <v>1</v>
      </c>
      <c r="AG464">
        <f>ROUNDDOWN(IF((AD464*AF464)&gt;'Info Sheet'!$B$21,'Info Sheet'!$B$21,(AD464*AF464)),0)</f>
        <v>188</v>
      </c>
      <c r="AH464">
        <f t="shared" si="66"/>
        <v>4295.8</v>
      </c>
      <c r="AI464">
        <f t="shared" si="67"/>
        <v>2855.8</v>
      </c>
    </row>
    <row r="465" spans="2:35">
      <c r="B465" s="44">
        <v>413</v>
      </c>
      <c r="C465" s="32">
        <v>5.0704214634171407E-2</v>
      </c>
      <c r="D465" s="32">
        <f t="shared" si="68"/>
        <v>183</v>
      </c>
      <c r="E465" t="str">
        <f>LOOKUP(C465,'Info Sheet'!$L$2:$L$3,'Info Sheet'!$J$2:$J$3)</f>
        <v>Rainy, p</v>
      </c>
      <c r="F465">
        <f>IF(E465='Info Sheet'!$J$3,'Info Sheet'!$M$3,'Info Sheet'!$M$2)</f>
        <v>0.7</v>
      </c>
      <c r="G465">
        <f>ROUNDDOWN(IF((D465*F465)&gt;'Info Sheet'!$B$21,'Info Sheet'!$B$21,(D465*F465)),0)</f>
        <v>128</v>
      </c>
      <c r="H465">
        <f t="shared" si="60"/>
        <v>2924.8</v>
      </c>
      <c r="I465">
        <f t="shared" si="61"/>
        <v>1484.8000000000002</v>
      </c>
      <c r="J465" s="44"/>
      <c r="K465" s="32"/>
      <c r="L465" s="32"/>
      <c r="M465" s="283"/>
      <c r="N465" s="32"/>
      <c r="O465" s="44">
        <v>413</v>
      </c>
      <c r="P465" s="32">
        <v>0.59292321541783888</v>
      </c>
      <c r="Q465">
        <f t="shared" si="62"/>
        <v>204</v>
      </c>
      <c r="R465" t="str">
        <f>LOOKUP(P465,'Info Sheet'!$L$2:$L$3,'Info Sheet'!$J$2:$J$3)</f>
        <v>Non-Rainy</v>
      </c>
      <c r="S465">
        <f>IF(R465='Info Sheet'!$J$3,'Info Sheet'!$M$3,'Info Sheet'!$M$2)</f>
        <v>1</v>
      </c>
      <c r="T465">
        <f>ROUNDDOWN(IF((Q465*S465)&gt;'Info Sheet'!$B$21,'Info Sheet'!$B$21,(Q465*S465)),0)</f>
        <v>188</v>
      </c>
      <c r="U465">
        <f t="shared" si="63"/>
        <v>4295.8</v>
      </c>
      <c r="V465">
        <f t="shared" si="64"/>
        <v>2855.8</v>
      </c>
      <c r="AB465" s="44">
        <v>413</v>
      </c>
      <c r="AC465" s="61">
        <v>0.92610057000000001</v>
      </c>
      <c r="AD465">
        <f t="shared" si="65"/>
        <v>230</v>
      </c>
      <c r="AE465" t="str">
        <f>LOOKUP(AC465,'Info Sheet'!$L$2:$L$3,'Info Sheet'!$J$2:$J$3)</f>
        <v>Non-Rainy</v>
      </c>
      <c r="AF465">
        <f>IF(AE465='Info Sheet'!$J$3,'Info Sheet'!$M$3,'Info Sheet'!$M$2)</f>
        <v>1</v>
      </c>
      <c r="AG465">
        <f>ROUNDDOWN(IF((AD465*AF465)&gt;'Info Sheet'!$B$21,'Info Sheet'!$B$21,(AD465*AF465)),0)</f>
        <v>188</v>
      </c>
      <c r="AH465">
        <f t="shared" si="66"/>
        <v>4295.8</v>
      </c>
      <c r="AI465">
        <f t="shared" si="67"/>
        <v>2855.8</v>
      </c>
    </row>
    <row r="466" spans="2:35">
      <c r="B466" s="44">
        <v>414</v>
      </c>
      <c r="C466" s="32">
        <v>0.10981135797832986</v>
      </c>
      <c r="D466" s="32">
        <f t="shared" si="68"/>
        <v>191</v>
      </c>
      <c r="E466" t="str">
        <f>LOOKUP(C466,'Info Sheet'!$L$2:$L$3,'Info Sheet'!$J$2:$J$3)</f>
        <v>Rainy, p</v>
      </c>
      <c r="F466">
        <f>IF(E466='Info Sheet'!$J$3,'Info Sheet'!$M$3,'Info Sheet'!$M$2)</f>
        <v>0.7</v>
      </c>
      <c r="G466">
        <f>ROUNDDOWN(IF((D466*F466)&gt;'Info Sheet'!$B$21,'Info Sheet'!$B$21,(D466*F466)),0)</f>
        <v>133</v>
      </c>
      <c r="H466">
        <f t="shared" si="60"/>
        <v>3039.05</v>
      </c>
      <c r="I466">
        <f t="shared" si="61"/>
        <v>1599.0500000000002</v>
      </c>
      <c r="J466" s="44"/>
      <c r="K466" s="32"/>
      <c r="L466" s="32"/>
      <c r="M466" s="283"/>
      <c r="N466" s="32"/>
      <c r="O466" s="44">
        <v>414</v>
      </c>
      <c r="P466" s="32">
        <v>0.72940688060304482</v>
      </c>
      <c r="Q466">
        <f t="shared" si="62"/>
        <v>211</v>
      </c>
      <c r="R466" t="str">
        <f>LOOKUP(P466,'Info Sheet'!$L$2:$L$3,'Info Sheet'!$J$2:$J$3)</f>
        <v>Non-Rainy</v>
      </c>
      <c r="S466">
        <f>IF(R466='Info Sheet'!$J$3,'Info Sheet'!$M$3,'Info Sheet'!$M$2)</f>
        <v>1</v>
      </c>
      <c r="T466">
        <f>ROUNDDOWN(IF((Q466*S466)&gt;'Info Sheet'!$B$21,'Info Sheet'!$B$21,(Q466*S466)),0)</f>
        <v>188</v>
      </c>
      <c r="U466">
        <f t="shared" si="63"/>
        <v>4295.8</v>
      </c>
      <c r="V466">
        <f t="shared" si="64"/>
        <v>2855.8</v>
      </c>
      <c r="AB466" s="44">
        <v>414</v>
      </c>
      <c r="AC466" s="61">
        <v>0.79184863999999999</v>
      </c>
      <c r="AD466">
        <f t="shared" si="65"/>
        <v>218</v>
      </c>
      <c r="AE466" t="str">
        <f>LOOKUP(AC466,'Info Sheet'!$L$2:$L$3,'Info Sheet'!$J$2:$J$3)</f>
        <v>Non-Rainy</v>
      </c>
      <c r="AF466">
        <f>IF(AE466='Info Sheet'!$J$3,'Info Sheet'!$M$3,'Info Sheet'!$M$2)</f>
        <v>1</v>
      </c>
      <c r="AG466">
        <f>ROUNDDOWN(IF((AD466*AF466)&gt;'Info Sheet'!$B$21,'Info Sheet'!$B$21,(AD466*AF466)),0)</f>
        <v>188</v>
      </c>
      <c r="AH466">
        <f t="shared" si="66"/>
        <v>4295.8</v>
      </c>
      <c r="AI466">
        <f t="shared" si="67"/>
        <v>2855.8</v>
      </c>
    </row>
    <row r="467" spans="2:35">
      <c r="B467" s="44">
        <v>415</v>
      </c>
      <c r="C467" s="32">
        <v>0.45247281596848865</v>
      </c>
      <c r="D467" s="32">
        <f t="shared" si="68"/>
        <v>212</v>
      </c>
      <c r="E467" t="str">
        <f>LOOKUP(C467,'Info Sheet'!$L$2:$L$3,'Info Sheet'!$J$2:$J$3)</f>
        <v>Non-Rainy</v>
      </c>
      <c r="F467">
        <f>IF(E467='Info Sheet'!$J$3,'Info Sheet'!$M$3,'Info Sheet'!$M$2)</f>
        <v>1</v>
      </c>
      <c r="G467">
        <f>ROUNDDOWN(IF((D467*F467)&gt;'Info Sheet'!$B$21,'Info Sheet'!$B$21,(D467*F467)),0)</f>
        <v>188</v>
      </c>
      <c r="H467">
        <f t="shared" si="60"/>
        <v>4295.8</v>
      </c>
      <c r="I467">
        <f t="shared" si="61"/>
        <v>2855.8</v>
      </c>
      <c r="J467" s="44"/>
      <c r="K467" s="32"/>
      <c r="L467" s="32"/>
      <c r="M467" s="283"/>
      <c r="N467" s="32"/>
      <c r="O467" s="44">
        <v>415</v>
      </c>
      <c r="P467" s="32">
        <v>0.10972570271111748</v>
      </c>
      <c r="Q467">
        <f t="shared" si="62"/>
        <v>176</v>
      </c>
      <c r="R467" t="str">
        <f>LOOKUP(P467,'Info Sheet'!$L$2:$L$3,'Info Sheet'!$J$2:$J$3)</f>
        <v>Rainy, p</v>
      </c>
      <c r="S467">
        <f>IF(R467='Info Sheet'!$J$3,'Info Sheet'!$M$3,'Info Sheet'!$M$2)</f>
        <v>0.7</v>
      </c>
      <c r="T467">
        <f>ROUNDDOWN(IF((Q467*S467)&gt;'Info Sheet'!$B$21,'Info Sheet'!$B$21,(Q467*S467)),0)</f>
        <v>123</v>
      </c>
      <c r="U467">
        <f t="shared" si="63"/>
        <v>2810.55</v>
      </c>
      <c r="V467">
        <f t="shared" si="64"/>
        <v>1370.5500000000002</v>
      </c>
      <c r="AB467" s="44">
        <v>415</v>
      </c>
      <c r="AC467" s="61">
        <v>0.65959038000000003</v>
      </c>
      <c r="AD467">
        <f t="shared" si="65"/>
        <v>210</v>
      </c>
      <c r="AE467" t="str">
        <f>LOOKUP(AC467,'Info Sheet'!$L$2:$L$3,'Info Sheet'!$J$2:$J$3)</f>
        <v>Non-Rainy</v>
      </c>
      <c r="AF467">
        <f>IF(AE467='Info Sheet'!$J$3,'Info Sheet'!$M$3,'Info Sheet'!$M$2)</f>
        <v>1</v>
      </c>
      <c r="AG467">
        <f>ROUNDDOWN(IF((AD467*AF467)&gt;'Info Sheet'!$B$21,'Info Sheet'!$B$21,(AD467*AF467)),0)</f>
        <v>188</v>
      </c>
      <c r="AH467">
        <f t="shared" si="66"/>
        <v>4295.8</v>
      </c>
      <c r="AI467">
        <f t="shared" si="67"/>
        <v>2855.8</v>
      </c>
    </row>
    <row r="468" spans="2:35">
      <c r="B468" s="44">
        <v>416</v>
      </c>
      <c r="C468" s="32">
        <v>0.29879548322704841</v>
      </c>
      <c r="D468" s="32">
        <f t="shared" si="68"/>
        <v>204</v>
      </c>
      <c r="E468" t="str">
        <f>LOOKUP(C468,'Info Sheet'!$L$2:$L$3,'Info Sheet'!$J$2:$J$3)</f>
        <v>Rainy, p</v>
      </c>
      <c r="F468">
        <f>IF(E468='Info Sheet'!$J$3,'Info Sheet'!$M$3,'Info Sheet'!$M$2)</f>
        <v>0.7</v>
      </c>
      <c r="G468">
        <f>ROUNDDOWN(IF((D468*F468)&gt;'Info Sheet'!$B$21,'Info Sheet'!$B$21,(D468*F468)),0)</f>
        <v>142</v>
      </c>
      <c r="H468">
        <f t="shared" si="60"/>
        <v>3244.7000000000003</v>
      </c>
      <c r="I468">
        <f t="shared" si="61"/>
        <v>1804.7000000000003</v>
      </c>
      <c r="J468" s="44"/>
      <c r="K468" s="32"/>
      <c r="L468" s="32"/>
      <c r="M468" s="283"/>
      <c r="N468" s="32"/>
      <c r="O468" s="44">
        <v>416</v>
      </c>
      <c r="P468" s="32">
        <v>9.7734910282070264E-2</v>
      </c>
      <c r="Q468">
        <f t="shared" si="62"/>
        <v>175</v>
      </c>
      <c r="R468" t="str">
        <f>LOOKUP(P468,'Info Sheet'!$L$2:$L$3,'Info Sheet'!$J$2:$J$3)</f>
        <v>Rainy, p</v>
      </c>
      <c r="S468">
        <f>IF(R468='Info Sheet'!$J$3,'Info Sheet'!$M$3,'Info Sheet'!$M$2)</f>
        <v>0.7</v>
      </c>
      <c r="T468">
        <f>ROUNDDOWN(IF((Q468*S468)&gt;'Info Sheet'!$B$21,'Info Sheet'!$B$21,(Q468*S468)),0)</f>
        <v>122</v>
      </c>
      <c r="U468">
        <f t="shared" si="63"/>
        <v>2787.7000000000003</v>
      </c>
      <c r="V468">
        <f t="shared" si="64"/>
        <v>1347.7000000000003</v>
      </c>
      <c r="AB468" s="44">
        <v>416</v>
      </c>
      <c r="AC468" s="61">
        <v>1.229573E-2</v>
      </c>
      <c r="AD468">
        <f t="shared" si="65"/>
        <v>160</v>
      </c>
      <c r="AE468" t="str">
        <f>LOOKUP(AC468,'Info Sheet'!$L$2:$L$3,'Info Sheet'!$J$2:$J$3)</f>
        <v>Rainy, p</v>
      </c>
      <c r="AF468">
        <f>IF(AE468='Info Sheet'!$J$3,'Info Sheet'!$M$3,'Info Sheet'!$M$2)</f>
        <v>0.7</v>
      </c>
      <c r="AG468">
        <f>ROUNDDOWN(IF((AD468*AF468)&gt;'Info Sheet'!$B$21,'Info Sheet'!$B$21,(AD468*AF468)),0)</f>
        <v>112</v>
      </c>
      <c r="AH468">
        <f t="shared" si="66"/>
        <v>2559.2000000000003</v>
      </c>
      <c r="AI468">
        <f t="shared" si="67"/>
        <v>1119.2000000000003</v>
      </c>
    </row>
    <row r="469" spans="2:35">
      <c r="B469" s="44">
        <v>417</v>
      </c>
      <c r="C469" s="32">
        <v>0.55988461973594705</v>
      </c>
      <c r="D469" s="32">
        <f t="shared" si="68"/>
        <v>218</v>
      </c>
      <c r="E469" t="str">
        <f>LOOKUP(C469,'Info Sheet'!$L$2:$L$3,'Info Sheet'!$J$2:$J$3)</f>
        <v>Non-Rainy</v>
      </c>
      <c r="F469">
        <f>IF(E469='Info Sheet'!$J$3,'Info Sheet'!$M$3,'Info Sheet'!$M$2)</f>
        <v>1</v>
      </c>
      <c r="G469">
        <f>ROUNDDOWN(IF((D469*F469)&gt;'Info Sheet'!$B$21,'Info Sheet'!$B$21,(D469*F469)),0)</f>
        <v>188</v>
      </c>
      <c r="H469">
        <f t="shared" si="60"/>
        <v>4295.8</v>
      </c>
      <c r="I469">
        <f t="shared" si="61"/>
        <v>2855.8</v>
      </c>
      <c r="J469" s="44"/>
      <c r="K469" s="32"/>
      <c r="L469" s="32"/>
      <c r="M469" s="283"/>
      <c r="N469" s="32"/>
      <c r="O469" s="44">
        <v>417</v>
      </c>
      <c r="P469" s="32">
        <v>0.88051049229167</v>
      </c>
      <c r="Q469">
        <f t="shared" si="62"/>
        <v>222</v>
      </c>
      <c r="R469" t="str">
        <f>LOOKUP(P469,'Info Sheet'!$L$2:$L$3,'Info Sheet'!$J$2:$J$3)</f>
        <v>Non-Rainy</v>
      </c>
      <c r="S469">
        <f>IF(R469='Info Sheet'!$J$3,'Info Sheet'!$M$3,'Info Sheet'!$M$2)</f>
        <v>1</v>
      </c>
      <c r="T469">
        <f>ROUNDDOWN(IF((Q469*S469)&gt;'Info Sheet'!$B$21,'Info Sheet'!$B$21,(Q469*S469)),0)</f>
        <v>188</v>
      </c>
      <c r="U469">
        <f t="shared" si="63"/>
        <v>4295.8</v>
      </c>
      <c r="V469">
        <f t="shared" si="64"/>
        <v>2855.8</v>
      </c>
      <c r="AB469" s="44">
        <v>417</v>
      </c>
      <c r="AC469" s="61">
        <v>0.90816607000000005</v>
      </c>
      <c r="AD469">
        <f t="shared" si="65"/>
        <v>228</v>
      </c>
      <c r="AE469" t="str">
        <f>LOOKUP(AC469,'Info Sheet'!$L$2:$L$3,'Info Sheet'!$J$2:$J$3)</f>
        <v>Non-Rainy</v>
      </c>
      <c r="AF469">
        <f>IF(AE469='Info Sheet'!$J$3,'Info Sheet'!$M$3,'Info Sheet'!$M$2)</f>
        <v>1</v>
      </c>
      <c r="AG469">
        <f>ROUNDDOWN(IF((AD469*AF469)&gt;'Info Sheet'!$B$21,'Info Sheet'!$B$21,(AD469*AF469)),0)</f>
        <v>188</v>
      </c>
      <c r="AH469">
        <f t="shared" si="66"/>
        <v>4295.8</v>
      </c>
      <c r="AI469">
        <f t="shared" si="67"/>
        <v>2855.8</v>
      </c>
    </row>
    <row r="470" spans="2:35">
      <c r="B470" s="44">
        <v>418</v>
      </c>
      <c r="C470" s="32">
        <v>0.39426992749439149</v>
      </c>
      <c r="D470" s="32">
        <f t="shared" si="68"/>
        <v>209</v>
      </c>
      <c r="E470" t="str">
        <f>LOOKUP(C470,'Info Sheet'!$L$2:$L$3,'Info Sheet'!$J$2:$J$3)</f>
        <v>Rainy, p</v>
      </c>
      <c r="F470">
        <f>IF(E470='Info Sheet'!$J$3,'Info Sheet'!$M$3,'Info Sheet'!$M$2)</f>
        <v>0.7</v>
      </c>
      <c r="G470">
        <f>ROUNDDOWN(IF((D470*F470)&gt;'Info Sheet'!$B$21,'Info Sheet'!$B$21,(D470*F470)),0)</f>
        <v>146</v>
      </c>
      <c r="H470">
        <f t="shared" si="60"/>
        <v>3336.1000000000004</v>
      </c>
      <c r="I470">
        <f t="shared" si="61"/>
        <v>1896.1000000000004</v>
      </c>
      <c r="J470" s="44"/>
      <c r="K470" s="32"/>
      <c r="L470" s="32"/>
      <c r="M470" s="283"/>
      <c r="N470" s="32"/>
      <c r="O470" s="44">
        <v>418</v>
      </c>
      <c r="P470" s="32">
        <v>0.24701139539543282</v>
      </c>
      <c r="Q470">
        <f t="shared" si="62"/>
        <v>187</v>
      </c>
      <c r="R470" t="str">
        <f>LOOKUP(P470,'Info Sheet'!$L$2:$L$3,'Info Sheet'!$J$2:$J$3)</f>
        <v>Rainy, p</v>
      </c>
      <c r="S470">
        <f>IF(R470='Info Sheet'!$J$3,'Info Sheet'!$M$3,'Info Sheet'!$M$2)</f>
        <v>0.7</v>
      </c>
      <c r="T470">
        <f>ROUNDDOWN(IF((Q470*S470)&gt;'Info Sheet'!$B$21,'Info Sheet'!$B$21,(Q470*S470)),0)</f>
        <v>130</v>
      </c>
      <c r="U470">
        <f t="shared" si="63"/>
        <v>2970.5</v>
      </c>
      <c r="V470">
        <f t="shared" si="64"/>
        <v>1530.5</v>
      </c>
      <c r="AB470" s="44">
        <v>418</v>
      </c>
      <c r="AC470" s="61">
        <v>0.88063661000000004</v>
      </c>
      <c r="AD470">
        <f t="shared" si="65"/>
        <v>225</v>
      </c>
      <c r="AE470" t="str">
        <f>LOOKUP(AC470,'Info Sheet'!$L$2:$L$3,'Info Sheet'!$J$2:$J$3)</f>
        <v>Non-Rainy</v>
      </c>
      <c r="AF470">
        <f>IF(AE470='Info Sheet'!$J$3,'Info Sheet'!$M$3,'Info Sheet'!$M$2)</f>
        <v>1</v>
      </c>
      <c r="AG470">
        <f>ROUNDDOWN(IF((AD470*AF470)&gt;'Info Sheet'!$B$21,'Info Sheet'!$B$21,(AD470*AF470)),0)</f>
        <v>188</v>
      </c>
      <c r="AH470">
        <f t="shared" si="66"/>
        <v>4295.8</v>
      </c>
      <c r="AI470">
        <f t="shared" si="67"/>
        <v>2855.8</v>
      </c>
    </row>
    <row r="471" spans="2:35">
      <c r="B471" s="44">
        <v>419</v>
      </c>
      <c r="C471" s="32">
        <v>0.53288622025672938</v>
      </c>
      <c r="D471" s="32">
        <f t="shared" si="68"/>
        <v>216</v>
      </c>
      <c r="E471" t="str">
        <f>LOOKUP(C471,'Info Sheet'!$L$2:$L$3,'Info Sheet'!$J$2:$J$3)</f>
        <v>Non-Rainy</v>
      </c>
      <c r="F471">
        <f>IF(E471='Info Sheet'!$J$3,'Info Sheet'!$M$3,'Info Sheet'!$M$2)</f>
        <v>1</v>
      </c>
      <c r="G471">
        <f>ROUNDDOWN(IF((D471*F471)&gt;'Info Sheet'!$B$21,'Info Sheet'!$B$21,(D471*F471)),0)</f>
        <v>188</v>
      </c>
      <c r="H471">
        <f t="shared" si="60"/>
        <v>4295.8</v>
      </c>
      <c r="I471">
        <f t="shared" si="61"/>
        <v>2855.8</v>
      </c>
      <c r="J471" s="44"/>
      <c r="K471" s="32"/>
      <c r="L471" s="32"/>
      <c r="M471" s="283"/>
      <c r="N471" s="32"/>
      <c r="O471" s="44">
        <v>419</v>
      </c>
      <c r="P471" s="32">
        <v>0.73255267540357183</v>
      </c>
      <c r="Q471">
        <f t="shared" si="62"/>
        <v>211</v>
      </c>
      <c r="R471" t="str">
        <f>LOOKUP(P471,'Info Sheet'!$L$2:$L$3,'Info Sheet'!$J$2:$J$3)</f>
        <v>Non-Rainy</v>
      </c>
      <c r="S471">
        <f>IF(R471='Info Sheet'!$J$3,'Info Sheet'!$M$3,'Info Sheet'!$M$2)</f>
        <v>1</v>
      </c>
      <c r="T471">
        <f>ROUNDDOWN(IF((Q471*S471)&gt;'Info Sheet'!$B$21,'Info Sheet'!$B$21,(Q471*S471)),0)</f>
        <v>188</v>
      </c>
      <c r="U471">
        <f t="shared" si="63"/>
        <v>4295.8</v>
      </c>
      <c r="V471">
        <f t="shared" si="64"/>
        <v>2855.8</v>
      </c>
      <c r="AB471" s="44">
        <v>419</v>
      </c>
      <c r="AC471" s="61">
        <v>3.042371E-2</v>
      </c>
      <c r="AD471">
        <f t="shared" si="65"/>
        <v>167</v>
      </c>
      <c r="AE471" t="str">
        <f>LOOKUP(AC471,'Info Sheet'!$L$2:$L$3,'Info Sheet'!$J$2:$J$3)</f>
        <v>Rainy, p</v>
      </c>
      <c r="AF471">
        <f>IF(AE471='Info Sheet'!$J$3,'Info Sheet'!$M$3,'Info Sheet'!$M$2)</f>
        <v>0.7</v>
      </c>
      <c r="AG471">
        <f>ROUNDDOWN(IF((AD471*AF471)&gt;'Info Sheet'!$B$21,'Info Sheet'!$B$21,(AD471*AF471)),0)</f>
        <v>116</v>
      </c>
      <c r="AH471">
        <f t="shared" si="66"/>
        <v>2650.6000000000004</v>
      </c>
      <c r="AI471">
        <f t="shared" si="67"/>
        <v>1210.6000000000004</v>
      </c>
    </row>
    <row r="472" spans="2:35">
      <c r="B472" s="44">
        <v>420</v>
      </c>
      <c r="C472" s="32">
        <v>0.14851385336046519</v>
      </c>
      <c r="D472" s="32">
        <f t="shared" si="68"/>
        <v>194</v>
      </c>
      <c r="E472" t="str">
        <f>LOOKUP(C472,'Info Sheet'!$L$2:$L$3,'Info Sheet'!$J$2:$J$3)</f>
        <v>Rainy, p</v>
      </c>
      <c r="F472">
        <f>IF(E472='Info Sheet'!$J$3,'Info Sheet'!$M$3,'Info Sheet'!$M$2)</f>
        <v>0.7</v>
      </c>
      <c r="G472">
        <f>ROUNDDOWN(IF((D472*F472)&gt;'Info Sheet'!$B$21,'Info Sheet'!$B$21,(D472*F472)),0)</f>
        <v>135</v>
      </c>
      <c r="H472">
        <f t="shared" si="60"/>
        <v>3084.75</v>
      </c>
      <c r="I472">
        <f t="shared" si="61"/>
        <v>1644.75</v>
      </c>
      <c r="J472" s="44"/>
      <c r="K472" s="32"/>
      <c r="L472" s="32"/>
      <c r="M472" s="283"/>
      <c r="N472" s="32"/>
      <c r="O472" s="44">
        <v>420</v>
      </c>
      <c r="P472" s="32">
        <v>0.18925633628234573</v>
      </c>
      <c r="Q472">
        <f t="shared" si="62"/>
        <v>183</v>
      </c>
      <c r="R472" t="str">
        <f>LOOKUP(P472,'Info Sheet'!$L$2:$L$3,'Info Sheet'!$J$2:$J$3)</f>
        <v>Rainy, p</v>
      </c>
      <c r="S472">
        <f>IF(R472='Info Sheet'!$J$3,'Info Sheet'!$M$3,'Info Sheet'!$M$2)</f>
        <v>0.7</v>
      </c>
      <c r="T472">
        <f>ROUNDDOWN(IF((Q472*S472)&gt;'Info Sheet'!$B$21,'Info Sheet'!$B$21,(Q472*S472)),0)</f>
        <v>128</v>
      </c>
      <c r="U472">
        <f t="shared" si="63"/>
        <v>2924.8</v>
      </c>
      <c r="V472">
        <f t="shared" si="64"/>
        <v>1484.8000000000002</v>
      </c>
      <c r="AB472" s="44">
        <v>420</v>
      </c>
      <c r="AC472" s="61">
        <v>0.39932304000000002</v>
      </c>
      <c r="AD472">
        <f t="shared" si="65"/>
        <v>198</v>
      </c>
      <c r="AE472" t="str">
        <f>LOOKUP(AC472,'Info Sheet'!$L$2:$L$3,'Info Sheet'!$J$2:$J$3)</f>
        <v>Rainy, p</v>
      </c>
      <c r="AF472">
        <f>IF(AE472='Info Sheet'!$J$3,'Info Sheet'!$M$3,'Info Sheet'!$M$2)</f>
        <v>0.7</v>
      </c>
      <c r="AG472">
        <f>ROUNDDOWN(IF((AD472*AF472)&gt;'Info Sheet'!$B$21,'Info Sheet'!$B$21,(AD472*AF472)),0)</f>
        <v>138</v>
      </c>
      <c r="AH472">
        <f t="shared" si="66"/>
        <v>3153.3</v>
      </c>
      <c r="AI472">
        <f t="shared" si="67"/>
        <v>1713.3000000000002</v>
      </c>
    </row>
    <row r="473" spans="2:35">
      <c r="B473" s="44">
        <v>421</v>
      </c>
      <c r="C473" s="32">
        <v>0.83451532988276411</v>
      </c>
      <c r="D473" s="32">
        <f t="shared" si="68"/>
        <v>234</v>
      </c>
      <c r="E473" t="str">
        <f>LOOKUP(C473,'Info Sheet'!$L$2:$L$3,'Info Sheet'!$J$2:$J$3)</f>
        <v>Non-Rainy</v>
      </c>
      <c r="F473">
        <f>IF(E473='Info Sheet'!$J$3,'Info Sheet'!$M$3,'Info Sheet'!$M$2)</f>
        <v>1</v>
      </c>
      <c r="G473">
        <f>ROUNDDOWN(IF((D473*F473)&gt;'Info Sheet'!$B$21,'Info Sheet'!$B$21,(D473*F473)),0)</f>
        <v>188</v>
      </c>
      <c r="H473">
        <f t="shared" si="60"/>
        <v>4295.8</v>
      </c>
      <c r="I473">
        <f t="shared" si="61"/>
        <v>2855.8</v>
      </c>
      <c r="J473" s="44"/>
      <c r="K473" s="32"/>
      <c r="L473" s="32"/>
      <c r="M473" s="283"/>
      <c r="N473" s="32"/>
      <c r="O473" s="44">
        <v>421</v>
      </c>
      <c r="P473" s="32">
        <v>0.55677699356885313</v>
      </c>
      <c r="Q473">
        <f t="shared" si="62"/>
        <v>202</v>
      </c>
      <c r="R473" t="str">
        <f>LOOKUP(P473,'Info Sheet'!$L$2:$L$3,'Info Sheet'!$J$2:$J$3)</f>
        <v>Non-Rainy</v>
      </c>
      <c r="S473">
        <f>IF(R473='Info Sheet'!$J$3,'Info Sheet'!$M$3,'Info Sheet'!$M$2)</f>
        <v>1</v>
      </c>
      <c r="T473">
        <f>ROUNDDOWN(IF((Q473*S473)&gt;'Info Sheet'!$B$21,'Info Sheet'!$B$21,(Q473*S473)),0)</f>
        <v>188</v>
      </c>
      <c r="U473">
        <f t="shared" si="63"/>
        <v>4295.8</v>
      </c>
      <c r="V473">
        <f t="shared" si="64"/>
        <v>2855.8</v>
      </c>
      <c r="AB473" s="44">
        <v>421</v>
      </c>
      <c r="AC473" s="61">
        <v>0.69011162000000004</v>
      </c>
      <c r="AD473">
        <f t="shared" si="65"/>
        <v>212</v>
      </c>
      <c r="AE473" t="str">
        <f>LOOKUP(AC473,'Info Sheet'!$L$2:$L$3,'Info Sheet'!$J$2:$J$3)</f>
        <v>Non-Rainy</v>
      </c>
      <c r="AF473">
        <f>IF(AE473='Info Sheet'!$J$3,'Info Sheet'!$M$3,'Info Sheet'!$M$2)</f>
        <v>1</v>
      </c>
      <c r="AG473">
        <f>ROUNDDOWN(IF((AD473*AF473)&gt;'Info Sheet'!$B$21,'Info Sheet'!$B$21,(AD473*AF473)),0)</f>
        <v>188</v>
      </c>
      <c r="AH473">
        <f t="shared" si="66"/>
        <v>4295.8</v>
      </c>
      <c r="AI473">
        <f t="shared" si="67"/>
        <v>2855.8</v>
      </c>
    </row>
    <row r="474" spans="2:35">
      <c r="B474" s="44">
        <v>422</v>
      </c>
      <c r="C474" s="32">
        <v>5.9660588288413474E-2</v>
      </c>
      <c r="D474" s="32">
        <f t="shared" si="68"/>
        <v>184</v>
      </c>
      <c r="E474" t="str">
        <f>LOOKUP(C474,'Info Sheet'!$L$2:$L$3,'Info Sheet'!$J$2:$J$3)</f>
        <v>Rainy, p</v>
      </c>
      <c r="F474">
        <f>IF(E474='Info Sheet'!$J$3,'Info Sheet'!$M$3,'Info Sheet'!$M$2)</f>
        <v>0.7</v>
      </c>
      <c r="G474">
        <f>ROUNDDOWN(IF((D474*F474)&gt;'Info Sheet'!$B$21,'Info Sheet'!$B$21,(D474*F474)),0)</f>
        <v>128</v>
      </c>
      <c r="H474">
        <f t="shared" si="60"/>
        <v>2924.8</v>
      </c>
      <c r="I474">
        <f t="shared" si="61"/>
        <v>1484.8000000000002</v>
      </c>
      <c r="J474" s="44"/>
      <c r="K474" s="32"/>
      <c r="L474" s="32"/>
      <c r="M474" s="283"/>
      <c r="N474" s="32"/>
      <c r="O474" s="44">
        <v>422</v>
      </c>
      <c r="P474" s="32">
        <v>0.88654695781203685</v>
      </c>
      <c r="Q474">
        <f t="shared" si="62"/>
        <v>222</v>
      </c>
      <c r="R474" t="str">
        <f>LOOKUP(P474,'Info Sheet'!$L$2:$L$3,'Info Sheet'!$J$2:$J$3)</f>
        <v>Non-Rainy</v>
      </c>
      <c r="S474">
        <f>IF(R474='Info Sheet'!$J$3,'Info Sheet'!$M$3,'Info Sheet'!$M$2)</f>
        <v>1</v>
      </c>
      <c r="T474">
        <f>ROUNDDOWN(IF((Q474*S474)&gt;'Info Sheet'!$B$21,'Info Sheet'!$B$21,(Q474*S474)),0)</f>
        <v>188</v>
      </c>
      <c r="U474">
        <f t="shared" si="63"/>
        <v>4295.8</v>
      </c>
      <c r="V474">
        <f t="shared" si="64"/>
        <v>2855.8</v>
      </c>
      <c r="AB474" s="44">
        <v>422</v>
      </c>
      <c r="AC474" s="61">
        <v>6.6806630000000006E-2</v>
      </c>
      <c r="AD474">
        <f t="shared" si="65"/>
        <v>174</v>
      </c>
      <c r="AE474" t="str">
        <f>LOOKUP(AC474,'Info Sheet'!$L$2:$L$3,'Info Sheet'!$J$2:$J$3)</f>
        <v>Rainy, p</v>
      </c>
      <c r="AF474">
        <f>IF(AE474='Info Sheet'!$J$3,'Info Sheet'!$M$3,'Info Sheet'!$M$2)</f>
        <v>0.7</v>
      </c>
      <c r="AG474">
        <f>ROUNDDOWN(IF((AD474*AF474)&gt;'Info Sheet'!$B$21,'Info Sheet'!$B$21,(AD474*AF474)),0)</f>
        <v>121</v>
      </c>
      <c r="AH474">
        <f t="shared" si="66"/>
        <v>2764.8500000000004</v>
      </c>
      <c r="AI474">
        <f t="shared" si="67"/>
        <v>1324.8500000000004</v>
      </c>
    </row>
    <row r="475" spans="2:35">
      <c r="B475" s="44">
        <v>423</v>
      </c>
      <c r="C475" s="32">
        <v>0.51289841265148117</v>
      </c>
      <c r="D475" s="32">
        <f t="shared" si="68"/>
        <v>215</v>
      </c>
      <c r="E475" t="str">
        <f>LOOKUP(C475,'Info Sheet'!$L$2:$L$3,'Info Sheet'!$J$2:$J$3)</f>
        <v>Non-Rainy</v>
      </c>
      <c r="F475">
        <f>IF(E475='Info Sheet'!$J$3,'Info Sheet'!$M$3,'Info Sheet'!$M$2)</f>
        <v>1</v>
      </c>
      <c r="G475">
        <f>ROUNDDOWN(IF((D475*F475)&gt;'Info Sheet'!$B$21,'Info Sheet'!$B$21,(D475*F475)),0)</f>
        <v>188</v>
      </c>
      <c r="H475">
        <f t="shared" si="60"/>
        <v>4295.8</v>
      </c>
      <c r="I475">
        <f t="shared" si="61"/>
        <v>2855.8</v>
      </c>
      <c r="J475" s="44"/>
      <c r="K475" s="32"/>
      <c r="L475" s="32"/>
      <c r="M475" s="283"/>
      <c r="N475" s="32"/>
      <c r="O475" s="44">
        <v>423</v>
      </c>
      <c r="P475" s="32">
        <v>0.96845171628787552</v>
      </c>
      <c r="Q475">
        <f t="shared" si="62"/>
        <v>234</v>
      </c>
      <c r="R475" t="str">
        <f>LOOKUP(P475,'Info Sheet'!$L$2:$L$3,'Info Sheet'!$J$2:$J$3)</f>
        <v>Non-Rainy</v>
      </c>
      <c r="S475">
        <f>IF(R475='Info Sheet'!$J$3,'Info Sheet'!$M$3,'Info Sheet'!$M$2)</f>
        <v>1</v>
      </c>
      <c r="T475">
        <f>ROUNDDOWN(IF((Q475*S475)&gt;'Info Sheet'!$B$21,'Info Sheet'!$B$21,(Q475*S475)),0)</f>
        <v>188</v>
      </c>
      <c r="U475">
        <f t="shared" si="63"/>
        <v>4295.8</v>
      </c>
      <c r="V475">
        <f t="shared" si="64"/>
        <v>2855.8</v>
      </c>
      <c r="AB475" s="44">
        <v>423</v>
      </c>
      <c r="AC475" s="61">
        <v>0.71735234000000003</v>
      </c>
      <c r="AD475">
        <f t="shared" si="65"/>
        <v>214</v>
      </c>
      <c r="AE475" t="str">
        <f>LOOKUP(AC475,'Info Sheet'!$L$2:$L$3,'Info Sheet'!$J$2:$J$3)</f>
        <v>Non-Rainy</v>
      </c>
      <c r="AF475">
        <f>IF(AE475='Info Sheet'!$J$3,'Info Sheet'!$M$3,'Info Sheet'!$M$2)</f>
        <v>1</v>
      </c>
      <c r="AG475">
        <f>ROUNDDOWN(IF((AD475*AF475)&gt;'Info Sheet'!$B$21,'Info Sheet'!$B$21,(AD475*AF475)),0)</f>
        <v>188</v>
      </c>
      <c r="AH475">
        <f t="shared" si="66"/>
        <v>4295.8</v>
      </c>
      <c r="AI475">
        <f t="shared" si="67"/>
        <v>2855.8</v>
      </c>
    </row>
    <row r="476" spans="2:35">
      <c r="B476" s="44">
        <v>424</v>
      </c>
      <c r="C476" s="32">
        <v>0.69023301196881226</v>
      </c>
      <c r="D476" s="32">
        <f t="shared" si="68"/>
        <v>224</v>
      </c>
      <c r="E476" t="str">
        <f>LOOKUP(C476,'Info Sheet'!$L$2:$L$3,'Info Sheet'!$J$2:$J$3)</f>
        <v>Non-Rainy</v>
      </c>
      <c r="F476">
        <f>IF(E476='Info Sheet'!$J$3,'Info Sheet'!$M$3,'Info Sheet'!$M$2)</f>
        <v>1</v>
      </c>
      <c r="G476">
        <f>ROUNDDOWN(IF((D476*F476)&gt;'Info Sheet'!$B$21,'Info Sheet'!$B$21,(D476*F476)),0)</f>
        <v>188</v>
      </c>
      <c r="H476">
        <f t="shared" si="60"/>
        <v>4295.8</v>
      </c>
      <c r="I476">
        <f t="shared" si="61"/>
        <v>2855.8</v>
      </c>
      <c r="J476" s="44"/>
      <c r="K476" s="32"/>
      <c r="L476" s="32"/>
      <c r="M476" s="283"/>
      <c r="N476" s="32"/>
      <c r="O476" s="44">
        <v>424</v>
      </c>
      <c r="P476" s="32">
        <v>0.12154224196475605</v>
      </c>
      <c r="Q476">
        <f t="shared" si="62"/>
        <v>178</v>
      </c>
      <c r="R476" t="str">
        <f>LOOKUP(P476,'Info Sheet'!$L$2:$L$3,'Info Sheet'!$J$2:$J$3)</f>
        <v>Rainy, p</v>
      </c>
      <c r="S476">
        <f>IF(R476='Info Sheet'!$J$3,'Info Sheet'!$M$3,'Info Sheet'!$M$2)</f>
        <v>0.7</v>
      </c>
      <c r="T476">
        <f>ROUNDDOWN(IF((Q476*S476)&gt;'Info Sheet'!$B$21,'Info Sheet'!$B$21,(Q476*S476)),0)</f>
        <v>124</v>
      </c>
      <c r="U476">
        <f t="shared" si="63"/>
        <v>2833.4</v>
      </c>
      <c r="V476">
        <f t="shared" si="64"/>
        <v>1393.4</v>
      </c>
      <c r="AB476" s="44">
        <v>424</v>
      </c>
      <c r="AC476" s="61">
        <v>0.31733693000000002</v>
      </c>
      <c r="AD476">
        <f t="shared" si="65"/>
        <v>194</v>
      </c>
      <c r="AE476" t="str">
        <f>LOOKUP(AC476,'Info Sheet'!$L$2:$L$3,'Info Sheet'!$J$2:$J$3)</f>
        <v>Rainy, p</v>
      </c>
      <c r="AF476">
        <f>IF(AE476='Info Sheet'!$J$3,'Info Sheet'!$M$3,'Info Sheet'!$M$2)</f>
        <v>0.7</v>
      </c>
      <c r="AG476">
        <f>ROUNDDOWN(IF((AD476*AF476)&gt;'Info Sheet'!$B$21,'Info Sheet'!$B$21,(AD476*AF476)),0)</f>
        <v>135</v>
      </c>
      <c r="AH476">
        <f t="shared" si="66"/>
        <v>3084.75</v>
      </c>
      <c r="AI476">
        <f t="shared" si="67"/>
        <v>1644.75</v>
      </c>
    </row>
    <row r="477" spans="2:35">
      <c r="B477" s="44">
        <v>425</v>
      </c>
      <c r="C477" s="32">
        <v>0.75976042458833437</v>
      </c>
      <c r="D477" s="32">
        <f t="shared" si="68"/>
        <v>228</v>
      </c>
      <c r="E477" t="str">
        <f>LOOKUP(C477,'Info Sheet'!$L$2:$L$3,'Info Sheet'!$J$2:$J$3)</f>
        <v>Non-Rainy</v>
      </c>
      <c r="F477">
        <f>IF(E477='Info Sheet'!$J$3,'Info Sheet'!$M$3,'Info Sheet'!$M$2)</f>
        <v>1</v>
      </c>
      <c r="G477">
        <f>ROUNDDOWN(IF((D477*F477)&gt;'Info Sheet'!$B$21,'Info Sheet'!$B$21,(D477*F477)),0)</f>
        <v>188</v>
      </c>
      <c r="H477">
        <f t="shared" si="60"/>
        <v>4295.8</v>
      </c>
      <c r="I477">
        <f t="shared" si="61"/>
        <v>2855.8</v>
      </c>
      <c r="J477" s="44"/>
      <c r="K477" s="32"/>
      <c r="L477" s="32"/>
      <c r="M477" s="283"/>
      <c r="N477" s="32"/>
      <c r="O477" s="44">
        <v>425</v>
      </c>
      <c r="P477" s="32">
        <v>0.35292696766433562</v>
      </c>
      <c r="Q477">
        <f t="shared" si="62"/>
        <v>192</v>
      </c>
      <c r="R477" t="str">
        <f>LOOKUP(P477,'Info Sheet'!$L$2:$L$3,'Info Sheet'!$J$2:$J$3)</f>
        <v>Rainy, p</v>
      </c>
      <c r="S477">
        <f>IF(R477='Info Sheet'!$J$3,'Info Sheet'!$M$3,'Info Sheet'!$M$2)</f>
        <v>0.7</v>
      </c>
      <c r="T477">
        <f>ROUNDDOWN(IF((Q477*S477)&gt;'Info Sheet'!$B$21,'Info Sheet'!$B$21,(Q477*S477)),0)</f>
        <v>134</v>
      </c>
      <c r="U477">
        <f t="shared" si="63"/>
        <v>3061.9</v>
      </c>
      <c r="V477">
        <f t="shared" si="64"/>
        <v>1621.9</v>
      </c>
      <c r="AB477" s="44">
        <v>425</v>
      </c>
      <c r="AC477" s="61">
        <v>0.57378826000000005</v>
      </c>
      <c r="AD477">
        <f t="shared" si="65"/>
        <v>206</v>
      </c>
      <c r="AE477" t="str">
        <f>LOOKUP(AC477,'Info Sheet'!$L$2:$L$3,'Info Sheet'!$J$2:$J$3)</f>
        <v>Non-Rainy</v>
      </c>
      <c r="AF477">
        <f>IF(AE477='Info Sheet'!$J$3,'Info Sheet'!$M$3,'Info Sheet'!$M$2)</f>
        <v>1</v>
      </c>
      <c r="AG477">
        <f>ROUNDDOWN(IF((AD477*AF477)&gt;'Info Sheet'!$B$21,'Info Sheet'!$B$21,(AD477*AF477)),0)</f>
        <v>188</v>
      </c>
      <c r="AH477">
        <f t="shared" si="66"/>
        <v>4295.8</v>
      </c>
      <c r="AI477">
        <f t="shared" si="67"/>
        <v>2855.8</v>
      </c>
    </row>
    <row r="478" spans="2:35">
      <c r="B478" s="44">
        <v>426</v>
      </c>
      <c r="C478" s="32">
        <v>0.47962288187829716</v>
      </c>
      <c r="D478" s="32">
        <f t="shared" si="68"/>
        <v>214</v>
      </c>
      <c r="E478" t="str">
        <f>LOOKUP(C478,'Info Sheet'!$L$2:$L$3,'Info Sheet'!$J$2:$J$3)</f>
        <v>Non-Rainy</v>
      </c>
      <c r="F478">
        <f>IF(E478='Info Sheet'!$J$3,'Info Sheet'!$M$3,'Info Sheet'!$M$2)</f>
        <v>1</v>
      </c>
      <c r="G478">
        <f>ROUNDDOWN(IF((D478*F478)&gt;'Info Sheet'!$B$21,'Info Sheet'!$B$21,(D478*F478)),0)</f>
        <v>188</v>
      </c>
      <c r="H478">
        <f t="shared" si="60"/>
        <v>4295.8</v>
      </c>
      <c r="I478">
        <f t="shared" si="61"/>
        <v>2855.8</v>
      </c>
      <c r="J478" s="44"/>
      <c r="K478" s="32"/>
      <c r="L478" s="32"/>
      <c r="M478" s="283"/>
      <c r="N478" s="32"/>
      <c r="O478" s="44">
        <v>426</v>
      </c>
      <c r="P478" s="32">
        <v>0.73740129255926079</v>
      </c>
      <c r="Q478">
        <f t="shared" si="62"/>
        <v>211</v>
      </c>
      <c r="R478" t="str">
        <f>LOOKUP(P478,'Info Sheet'!$L$2:$L$3,'Info Sheet'!$J$2:$J$3)</f>
        <v>Non-Rainy</v>
      </c>
      <c r="S478">
        <f>IF(R478='Info Sheet'!$J$3,'Info Sheet'!$M$3,'Info Sheet'!$M$2)</f>
        <v>1</v>
      </c>
      <c r="T478">
        <f>ROUNDDOWN(IF((Q478*S478)&gt;'Info Sheet'!$B$21,'Info Sheet'!$B$21,(Q478*S478)),0)</f>
        <v>188</v>
      </c>
      <c r="U478">
        <f t="shared" si="63"/>
        <v>4295.8</v>
      </c>
      <c r="V478">
        <f t="shared" si="64"/>
        <v>2855.8</v>
      </c>
      <c r="AB478" s="44">
        <v>426</v>
      </c>
      <c r="AC478" s="61">
        <v>0.62336442000000003</v>
      </c>
      <c r="AD478">
        <f t="shared" si="65"/>
        <v>209</v>
      </c>
      <c r="AE478" t="str">
        <f>LOOKUP(AC478,'Info Sheet'!$L$2:$L$3,'Info Sheet'!$J$2:$J$3)</f>
        <v>Non-Rainy</v>
      </c>
      <c r="AF478">
        <f>IF(AE478='Info Sheet'!$J$3,'Info Sheet'!$M$3,'Info Sheet'!$M$2)</f>
        <v>1</v>
      </c>
      <c r="AG478">
        <f>ROUNDDOWN(IF((AD478*AF478)&gt;'Info Sheet'!$B$21,'Info Sheet'!$B$21,(AD478*AF478)),0)</f>
        <v>188</v>
      </c>
      <c r="AH478">
        <f t="shared" si="66"/>
        <v>4295.8</v>
      </c>
      <c r="AI478">
        <f t="shared" si="67"/>
        <v>2855.8</v>
      </c>
    </row>
    <row r="479" spans="2:35">
      <c r="B479" s="44">
        <v>427</v>
      </c>
      <c r="C479" s="32">
        <v>0.55997864770754935</v>
      </c>
      <c r="D479" s="32">
        <f t="shared" si="68"/>
        <v>218</v>
      </c>
      <c r="E479" t="str">
        <f>LOOKUP(C479,'Info Sheet'!$L$2:$L$3,'Info Sheet'!$J$2:$J$3)</f>
        <v>Non-Rainy</v>
      </c>
      <c r="F479">
        <f>IF(E479='Info Sheet'!$J$3,'Info Sheet'!$M$3,'Info Sheet'!$M$2)</f>
        <v>1</v>
      </c>
      <c r="G479">
        <f>ROUNDDOWN(IF((D479*F479)&gt;'Info Sheet'!$B$21,'Info Sheet'!$B$21,(D479*F479)),0)</f>
        <v>188</v>
      </c>
      <c r="H479">
        <f t="shared" si="60"/>
        <v>4295.8</v>
      </c>
      <c r="I479">
        <f t="shared" si="61"/>
        <v>2855.8</v>
      </c>
      <c r="J479" s="44"/>
      <c r="K479" s="32"/>
      <c r="L479" s="32"/>
      <c r="M479" s="283"/>
      <c r="N479" s="32"/>
      <c r="O479" s="44">
        <v>427</v>
      </c>
      <c r="P479" s="32">
        <v>0.29442293791736596</v>
      </c>
      <c r="Q479">
        <f t="shared" si="62"/>
        <v>189</v>
      </c>
      <c r="R479" t="str">
        <f>LOOKUP(P479,'Info Sheet'!$L$2:$L$3,'Info Sheet'!$J$2:$J$3)</f>
        <v>Rainy, p</v>
      </c>
      <c r="S479">
        <f>IF(R479='Info Sheet'!$J$3,'Info Sheet'!$M$3,'Info Sheet'!$M$2)</f>
        <v>0.7</v>
      </c>
      <c r="T479">
        <f>ROUNDDOWN(IF((Q479*S479)&gt;'Info Sheet'!$B$21,'Info Sheet'!$B$21,(Q479*S479)),0)</f>
        <v>132</v>
      </c>
      <c r="U479">
        <f t="shared" si="63"/>
        <v>3016.2000000000003</v>
      </c>
      <c r="V479">
        <f t="shared" si="64"/>
        <v>1576.2000000000003</v>
      </c>
      <c r="AB479" s="44">
        <v>427</v>
      </c>
      <c r="AC479" s="61">
        <v>0.19012244</v>
      </c>
      <c r="AD479">
        <f t="shared" si="65"/>
        <v>186</v>
      </c>
      <c r="AE479" t="str">
        <f>LOOKUP(AC479,'Info Sheet'!$L$2:$L$3,'Info Sheet'!$J$2:$J$3)</f>
        <v>Rainy, p</v>
      </c>
      <c r="AF479">
        <f>IF(AE479='Info Sheet'!$J$3,'Info Sheet'!$M$3,'Info Sheet'!$M$2)</f>
        <v>0.7</v>
      </c>
      <c r="AG479">
        <f>ROUNDDOWN(IF((AD479*AF479)&gt;'Info Sheet'!$B$21,'Info Sheet'!$B$21,(AD479*AF479)),0)</f>
        <v>130</v>
      </c>
      <c r="AH479">
        <f t="shared" si="66"/>
        <v>2970.5</v>
      </c>
      <c r="AI479">
        <f t="shared" si="67"/>
        <v>1530.5</v>
      </c>
    </row>
    <row r="480" spans="2:35">
      <c r="B480" s="44">
        <v>428</v>
      </c>
      <c r="C480" s="32">
        <v>0.93884668834855511</v>
      </c>
      <c r="D480" s="32">
        <f t="shared" si="68"/>
        <v>245</v>
      </c>
      <c r="E480" t="str">
        <f>LOOKUP(C480,'Info Sheet'!$L$2:$L$3,'Info Sheet'!$J$2:$J$3)</f>
        <v>Non-Rainy</v>
      </c>
      <c r="F480">
        <f>IF(E480='Info Sheet'!$J$3,'Info Sheet'!$M$3,'Info Sheet'!$M$2)</f>
        <v>1</v>
      </c>
      <c r="G480">
        <f>ROUNDDOWN(IF((D480*F480)&gt;'Info Sheet'!$B$21,'Info Sheet'!$B$21,(D480*F480)),0)</f>
        <v>188</v>
      </c>
      <c r="H480">
        <f t="shared" si="60"/>
        <v>4295.8</v>
      </c>
      <c r="I480">
        <f t="shared" si="61"/>
        <v>2855.8</v>
      </c>
      <c r="J480" s="44"/>
      <c r="K480" s="32"/>
      <c r="L480" s="32"/>
      <c r="M480" s="283"/>
      <c r="N480" s="32"/>
      <c r="O480" s="44">
        <v>428</v>
      </c>
      <c r="P480" s="32">
        <v>0.70161510832849838</v>
      </c>
      <c r="Q480">
        <f t="shared" si="62"/>
        <v>209</v>
      </c>
      <c r="R480" t="str">
        <f>LOOKUP(P480,'Info Sheet'!$L$2:$L$3,'Info Sheet'!$J$2:$J$3)</f>
        <v>Non-Rainy</v>
      </c>
      <c r="S480">
        <f>IF(R480='Info Sheet'!$J$3,'Info Sheet'!$M$3,'Info Sheet'!$M$2)</f>
        <v>1</v>
      </c>
      <c r="T480">
        <f>ROUNDDOWN(IF((Q480*S480)&gt;'Info Sheet'!$B$21,'Info Sheet'!$B$21,(Q480*S480)),0)</f>
        <v>188</v>
      </c>
      <c r="U480">
        <f t="shared" si="63"/>
        <v>4295.8</v>
      </c>
      <c r="V480">
        <f t="shared" si="64"/>
        <v>2855.8</v>
      </c>
      <c r="AB480" s="44">
        <v>428</v>
      </c>
      <c r="AC480" s="61">
        <v>0.17951496</v>
      </c>
      <c r="AD480">
        <f t="shared" si="65"/>
        <v>185</v>
      </c>
      <c r="AE480" t="str">
        <f>LOOKUP(AC480,'Info Sheet'!$L$2:$L$3,'Info Sheet'!$J$2:$J$3)</f>
        <v>Rainy, p</v>
      </c>
      <c r="AF480">
        <f>IF(AE480='Info Sheet'!$J$3,'Info Sheet'!$M$3,'Info Sheet'!$M$2)</f>
        <v>0.7</v>
      </c>
      <c r="AG480">
        <f>ROUNDDOWN(IF((AD480*AF480)&gt;'Info Sheet'!$B$21,'Info Sheet'!$B$21,(AD480*AF480)),0)</f>
        <v>129</v>
      </c>
      <c r="AH480">
        <f t="shared" si="66"/>
        <v>2947.65</v>
      </c>
      <c r="AI480">
        <f t="shared" si="67"/>
        <v>1507.65</v>
      </c>
    </row>
    <row r="481" spans="2:35">
      <c r="B481" s="44">
        <v>429</v>
      </c>
      <c r="C481" s="32">
        <v>0.4149692719183492</v>
      </c>
      <c r="D481" s="32">
        <f t="shared" si="68"/>
        <v>211</v>
      </c>
      <c r="E481" t="str">
        <f>LOOKUP(C481,'Info Sheet'!$L$2:$L$3,'Info Sheet'!$J$2:$J$3)</f>
        <v>Non-Rainy</v>
      </c>
      <c r="F481">
        <f>IF(E481='Info Sheet'!$J$3,'Info Sheet'!$M$3,'Info Sheet'!$M$2)</f>
        <v>1</v>
      </c>
      <c r="G481">
        <f>ROUNDDOWN(IF((D481*F481)&gt;'Info Sheet'!$B$21,'Info Sheet'!$B$21,(D481*F481)),0)</f>
        <v>188</v>
      </c>
      <c r="H481">
        <f t="shared" si="60"/>
        <v>4295.8</v>
      </c>
      <c r="I481">
        <f t="shared" si="61"/>
        <v>2855.8</v>
      </c>
      <c r="J481" s="44"/>
      <c r="K481" s="32"/>
      <c r="L481" s="32"/>
      <c r="M481" s="283"/>
      <c r="N481" s="32"/>
      <c r="O481" s="44">
        <v>429</v>
      </c>
      <c r="P481" s="32">
        <v>0.93412378520350714</v>
      </c>
      <c r="Q481">
        <f t="shared" si="62"/>
        <v>228</v>
      </c>
      <c r="R481" t="str">
        <f>LOOKUP(P481,'Info Sheet'!$L$2:$L$3,'Info Sheet'!$J$2:$J$3)</f>
        <v>Non-Rainy</v>
      </c>
      <c r="S481">
        <f>IF(R481='Info Sheet'!$J$3,'Info Sheet'!$M$3,'Info Sheet'!$M$2)</f>
        <v>1</v>
      </c>
      <c r="T481">
        <f>ROUNDDOWN(IF((Q481*S481)&gt;'Info Sheet'!$B$21,'Info Sheet'!$B$21,(Q481*S481)),0)</f>
        <v>188</v>
      </c>
      <c r="U481">
        <f t="shared" si="63"/>
        <v>4295.8</v>
      </c>
      <c r="V481">
        <f t="shared" si="64"/>
        <v>2855.8</v>
      </c>
      <c r="AB481" s="44">
        <v>429</v>
      </c>
      <c r="AC481" s="61">
        <v>0.45513693999999999</v>
      </c>
      <c r="AD481">
        <f t="shared" si="65"/>
        <v>201</v>
      </c>
      <c r="AE481" t="str">
        <f>LOOKUP(AC481,'Info Sheet'!$L$2:$L$3,'Info Sheet'!$J$2:$J$3)</f>
        <v>Non-Rainy</v>
      </c>
      <c r="AF481">
        <f>IF(AE481='Info Sheet'!$J$3,'Info Sheet'!$M$3,'Info Sheet'!$M$2)</f>
        <v>1</v>
      </c>
      <c r="AG481">
        <f>ROUNDDOWN(IF((AD481*AF481)&gt;'Info Sheet'!$B$21,'Info Sheet'!$B$21,(AD481*AF481)),0)</f>
        <v>188</v>
      </c>
      <c r="AH481">
        <f t="shared" si="66"/>
        <v>4295.8</v>
      </c>
      <c r="AI481">
        <f t="shared" si="67"/>
        <v>2855.8</v>
      </c>
    </row>
    <row r="482" spans="2:35">
      <c r="B482" s="44">
        <v>430</v>
      </c>
      <c r="C482" s="32">
        <v>2.0087402171148572E-2</v>
      </c>
      <c r="D482" s="32">
        <f t="shared" si="68"/>
        <v>175</v>
      </c>
      <c r="E482" t="str">
        <f>LOOKUP(C482,'Info Sheet'!$L$2:$L$3,'Info Sheet'!$J$2:$J$3)</f>
        <v>Rainy, p</v>
      </c>
      <c r="F482">
        <f>IF(E482='Info Sheet'!$J$3,'Info Sheet'!$M$3,'Info Sheet'!$M$2)</f>
        <v>0.7</v>
      </c>
      <c r="G482">
        <f>ROUNDDOWN(IF((D482*F482)&gt;'Info Sheet'!$B$21,'Info Sheet'!$B$21,(D482*F482)),0)</f>
        <v>122</v>
      </c>
      <c r="H482">
        <f t="shared" si="60"/>
        <v>2787.7000000000003</v>
      </c>
      <c r="I482">
        <f t="shared" si="61"/>
        <v>1347.7000000000003</v>
      </c>
      <c r="J482" s="44"/>
      <c r="K482" s="32"/>
      <c r="L482" s="32"/>
      <c r="M482" s="283"/>
      <c r="N482" s="32"/>
      <c r="O482" s="44">
        <v>430</v>
      </c>
      <c r="P482" s="32">
        <v>0.69071470362069176</v>
      </c>
      <c r="Q482">
        <f t="shared" si="62"/>
        <v>209</v>
      </c>
      <c r="R482" t="str">
        <f>LOOKUP(P482,'Info Sheet'!$L$2:$L$3,'Info Sheet'!$J$2:$J$3)</f>
        <v>Non-Rainy</v>
      </c>
      <c r="S482">
        <f>IF(R482='Info Sheet'!$J$3,'Info Sheet'!$M$3,'Info Sheet'!$M$2)</f>
        <v>1</v>
      </c>
      <c r="T482">
        <f>ROUNDDOWN(IF((Q482*S482)&gt;'Info Sheet'!$B$21,'Info Sheet'!$B$21,(Q482*S482)),0)</f>
        <v>188</v>
      </c>
      <c r="U482">
        <f t="shared" si="63"/>
        <v>4295.8</v>
      </c>
      <c r="V482">
        <f t="shared" si="64"/>
        <v>2855.8</v>
      </c>
      <c r="AB482" s="44">
        <v>430</v>
      </c>
      <c r="AC482" s="61">
        <v>0.85172548999999997</v>
      </c>
      <c r="AD482">
        <f t="shared" si="65"/>
        <v>222</v>
      </c>
      <c r="AE482" t="str">
        <f>LOOKUP(AC482,'Info Sheet'!$L$2:$L$3,'Info Sheet'!$J$2:$J$3)</f>
        <v>Non-Rainy</v>
      </c>
      <c r="AF482">
        <f>IF(AE482='Info Sheet'!$J$3,'Info Sheet'!$M$3,'Info Sheet'!$M$2)</f>
        <v>1</v>
      </c>
      <c r="AG482">
        <f>ROUNDDOWN(IF((AD482*AF482)&gt;'Info Sheet'!$B$21,'Info Sheet'!$B$21,(AD482*AF482)),0)</f>
        <v>188</v>
      </c>
      <c r="AH482">
        <f t="shared" si="66"/>
        <v>4295.8</v>
      </c>
      <c r="AI482">
        <f t="shared" si="67"/>
        <v>2855.8</v>
      </c>
    </row>
    <row r="483" spans="2:35">
      <c r="B483" s="44">
        <v>431</v>
      </c>
      <c r="C483" s="32">
        <v>0.80399778475280015</v>
      </c>
      <c r="D483" s="32">
        <f t="shared" si="68"/>
        <v>231</v>
      </c>
      <c r="E483" t="str">
        <f>LOOKUP(C483,'Info Sheet'!$L$2:$L$3,'Info Sheet'!$J$2:$J$3)</f>
        <v>Non-Rainy</v>
      </c>
      <c r="F483">
        <f>IF(E483='Info Sheet'!$J$3,'Info Sheet'!$M$3,'Info Sheet'!$M$2)</f>
        <v>1</v>
      </c>
      <c r="G483">
        <f>ROUNDDOWN(IF((D483*F483)&gt;'Info Sheet'!$B$21,'Info Sheet'!$B$21,(D483*F483)),0)</f>
        <v>188</v>
      </c>
      <c r="H483">
        <f t="shared" si="60"/>
        <v>4295.8</v>
      </c>
      <c r="I483">
        <f t="shared" si="61"/>
        <v>2855.8</v>
      </c>
      <c r="J483" s="44"/>
      <c r="K483" s="32"/>
      <c r="L483" s="32"/>
      <c r="M483" s="283"/>
      <c r="N483" s="32"/>
      <c r="O483" s="44">
        <v>431</v>
      </c>
      <c r="P483" s="32">
        <v>0.80026889000207624</v>
      </c>
      <c r="Q483">
        <f t="shared" si="62"/>
        <v>215</v>
      </c>
      <c r="R483" t="str">
        <f>LOOKUP(P483,'Info Sheet'!$L$2:$L$3,'Info Sheet'!$J$2:$J$3)</f>
        <v>Non-Rainy</v>
      </c>
      <c r="S483">
        <f>IF(R483='Info Sheet'!$J$3,'Info Sheet'!$M$3,'Info Sheet'!$M$2)</f>
        <v>1</v>
      </c>
      <c r="T483">
        <f>ROUNDDOWN(IF((Q483*S483)&gt;'Info Sheet'!$B$21,'Info Sheet'!$B$21,(Q483*S483)),0)</f>
        <v>188</v>
      </c>
      <c r="U483">
        <f t="shared" si="63"/>
        <v>4295.8</v>
      </c>
      <c r="V483">
        <f t="shared" si="64"/>
        <v>2855.8</v>
      </c>
      <c r="AB483" s="44">
        <v>431</v>
      </c>
      <c r="AC483" s="61">
        <v>0.29427115999999998</v>
      </c>
      <c r="AD483">
        <f t="shared" si="65"/>
        <v>192</v>
      </c>
      <c r="AE483" t="str">
        <f>LOOKUP(AC483,'Info Sheet'!$L$2:$L$3,'Info Sheet'!$J$2:$J$3)</f>
        <v>Rainy, p</v>
      </c>
      <c r="AF483">
        <f>IF(AE483='Info Sheet'!$J$3,'Info Sheet'!$M$3,'Info Sheet'!$M$2)</f>
        <v>0.7</v>
      </c>
      <c r="AG483">
        <f>ROUNDDOWN(IF((AD483*AF483)&gt;'Info Sheet'!$B$21,'Info Sheet'!$B$21,(AD483*AF483)),0)</f>
        <v>134</v>
      </c>
      <c r="AH483">
        <f t="shared" si="66"/>
        <v>3061.9</v>
      </c>
      <c r="AI483">
        <f t="shared" si="67"/>
        <v>1621.9</v>
      </c>
    </row>
    <row r="484" spans="2:35">
      <c r="B484" s="44">
        <v>432</v>
      </c>
      <c r="C484" s="32">
        <v>0.69332923614472453</v>
      </c>
      <c r="D484" s="32">
        <f t="shared" si="68"/>
        <v>225</v>
      </c>
      <c r="E484" t="str">
        <f>LOOKUP(C484,'Info Sheet'!$L$2:$L$3,'Info Sheet'!$J$2:$J$3)</f>
        <v>Non-Rainy</v>
      </c>
      <c r="F484">
        <f>IF(E484='Info Sheet'!$J$3,'Info Sheet'!$M$3,'Info Sheet'!$M$2)</f>
        <v>1</v>
      </c>
      <c r="G484">
        <f>ROUNDDOWN(IF((D484*F484)&gt;'Info Sheet'!$B$21,'Info Sheet'!$B$21,(D484*F484)),0)</f>
        <v>188</v>
      </c>
      <c r="H484">
        <f t="shared" si="60"/>
        <v>4295.8</v>
      </c>
      <c r="I484">
        <f t="shared" si="61"/>
        <v>2855.8</v>
      </c>
      <c r="J484" s="44"/>
      <c r="K484" s="32"/>
      <c r="L484" s="32"/>
      <c r="M484" s="283"/>
      <c r="N484" s="32"/>
      <c r="O484" s="44">
        <v>432</v>
      </c>
      <c r="P484" s="32">
        <v>0.61165590892965227</v>
      </c>
      <c r="Q484">
        <f t="shared" si="62"/>
        <v>205</v>
      </c>
      <c r="R484" t="str">
        <f>LOOKUP(P484,'Info Sheet'!$L$2:$L$3,'Info Sheet'!$J$2:$J$3)</f>
        <v>Non-Rainy</v>
      </c>
      <c r="S484">
        <f>IF(R484='Info Sheet'!$J$3,'Info Sheet'!$M$3,'Info Sheet'!$M$2)</f>
        <v>1</v>
      </c>
      <c r="T484">
        <f>ROUNDDOWN(IF((Q484*S484)&gt;'Info Sheet'!$B$21,'Info Sheet'!$B$21,(Q484*S484)),0)</f>
        <v>188</v>
      </c>
      <c r="U484">
        <f t="shared" si="63"/>
        <v>4295.8</v>
      </c>
      <c r="V484">
        <f t="shared" si="64"/>
        <v>2855.8</v>
      </c>
      <c r="AB484" s="44">
        <v>432</v>
      </c>
      <c r="AC484" s="61">
        <v>0.94859106000000004</v>
      </c>
      <c r="AD484">
        <f t="shared" si="65"/>
        <v>233</v>
      </c>
      <c r="AE484" t="str">
        <f>LOOKUP(AC484,'Info Sheet'!$L$2:$L$3,'Info Sheet'!$J$2:$J$3)</f>
        <v>Non-Rainy</v>
      </c>
      <c r="AF484">
        <f>IF(AE484='Info Sheet'!$J$3,'Info Sheet'!$M$3,'Info Sheet'!$M$2)</f>
        <v>1</v>
      </c>
      <c r="AG484">
        <f>ROUNDDOWN(IF((AD484*AF484)&gt;'Info Sheet'!$B$21,'Info Sheet'!$B$21,(AD484*AF484)),0)</f>
        <v>188</v>
      </c>
      <c r="AH484">
        <f t="shared" si="66"/>
        <v>4295.8</v>
      </c>
      <c r="AI484">
        <f t="shared" si="67"/>
        <v>2855.8</v>
      </c>
    </row>
    <row r="485" spans="2:35">
      <c r="B485" s="44">
        <v>433</v>
      </c>
      <c r="C485" s="32">
        <v>0.88544584386675784</v>
      </c>
      <c r="D485" s="32">
        <f t="shared" si="68"/>
        <v>238</v>
      </c>
      <c r="E485" t="str">
        <f>LOOKUP(C485,'Info Sheet'!$L$2:$L$3,'Info Sheet'!$J$2:$J$3)</f>
        <v>Non-Rainy</v>
      </c>
      <c r="F485">
        <f>IF(E485='Info Sheet'!$J$3,'Info Sheet'!$M$3,'Info Sheet'!$M$2)</f>
        <v>1</v>
      </c>
      <c r="G485">
        <f>ROUNDDOWN(IF((D485*F485)&gt;'Info Sheet'!$B$21,'Info Sheet'!$B$21,(D485*F485)),0)</f>
        <v>188</v>
      </c>
      <c r="H485">
        <f t="shared" si="60"/>
        <v>4295.8</v>
      </c>
      <c r="I485">
        <f t="shared" si="61"/>
        <v>2855.8</v>
      </c>
      <c r="J485" s="44"/>
      <c r="K485" s="32"/>
      <c r="L485" s="32"/>
      <c r="M485" s="283"/>
      <c r="N485" s="32"/>
      <c r="O485" s="44">
        <v>433</v>
      </c>
      <c r="P485" s="32">
        <v>0.39122581627132735</v>
      </c>
      <c r="Q485">
        <f t="shared" si="62"/>
        <v>194</v>
      </c>
      <c r="R485" t="str">
        <f>LOOKUP(P485,'Info Sheet'!$L$2:$L$3,'Info Sheet'!$J$2:$J$3)</f>
        <v>Rainy, p</v>
      </c>
      <c r="S485">
        <f>IF(R485='Info Sheet'!$J$3,'Info Sheet'!$M$3,'Info Sheet'!$M$2)</f>
        <v>0.7</v>
      </c>
      <c r="T485">
        <f>ROUNDDOWN(IF((Q485*S485)&gt;'Info Sheet'!$B$21,'Info Sheet'!$B$21,(Q485*S485)),0)</f>
        <v>135</v>
      </c>
      <c r="U485">
        <f t="shared" si="63"/>
        <v>3084.75</v>
      </c>
      <c r="V485">
        <f t="shared" si="64"/>
        <v>1644.75</v>
      </c>
      <c r="AB485" s="44">
        <v>433</v>
      </c>
      <c r="AC485" s="61">
        <v>0.24483632999999999</v>
      </c>
      <c r="AD485">
        <f t="shared" si="65"/>
        <v>190</v>
      </c>
      <c r="AE485" t="str">
        <f>LOOKUP(AC485,'Info Sheet'!$L$2:$L$3,'Info Sheet'!$J$2:$J$3)</f>
        <v>Rainy, p</v>
      </c>
      <c r="AF485">
        <f>IF(AE485='Info Sheet'!$J$3,'Info Sheet'!$M$3,'Info Sheet'!$M$2)</f>
        <v>0.7</v>
      </c>
      <c r="AG485">
        <f>ROUNDDOWN(IF((AD485*AF485)&gt;'Info Sheet'!$B$21,'Info Sheet'!$B$21,(AD485*AF485)),0)</f>
        <v>133</v>
      </c>
      <c r="AH485">
        <f t="shared" si="66"/>
        <v>3039.05</v>
      </c>
      <c r="AI485">
        <f t="shared" si="67"/>
        <v>1599.0500000000002</v>
      </c>
    </row>
    <row r="486" spans="2:35">
      <c r="B486" s="44">
        <v>434</v>
      </c>
      <c r="C486" s="32">
        <v>8.8666428806223774E-2</v>
      </c>
      <c r="D486" s="32">
        <f t="shared" si="68"/>
        <v>188</v>
      </c>
      <c r="E486" t="str">
        <f>LOOKUP(C486,'Info Sheet'!$L$2:$L$3,'Info Sheet'!$J$2:$J$3)</f>
        <v>Rainy, p</v>
      </c>
      <c r="F486">
        <f>IF(E486='Info Sheet'!$J$3,'Info Sheet'!$M$3,'Info Sheet'!$M$2)</f>
        <v>0.7</v>
      </c>
      <c r="G486">
        <f>ROUNDDOWN(IF((D486*F486)&gt;'Info Sheet'!$B$21,'Info Sheet'!$B$21,(D486*F486)),0)</f>
        <v>131</v>
      </c>
      <c r="H486">
        <f t="shared" si="60"/>
        <v>2993.3500000000004</v>
      </c>
      <c r="I486">
        <f t="shared" si="61"/>
        <v>1553.3500000000004</v>
      </c>
      <c r="J486" s="44"/>
      <c r="K486" s="32"/>
      <c r="L486" s="32"/>
      <c r="M486" s="283"/>
      <c r="N486" s="32"/>
      <c r="O486" s="44">
        <v>434</v>
      </c>
      <c r="P486" s="32">
        <v>0.83742675702942426</v>
      </c>
      <c r="Q486">
        <f t="shared" si="62"/>
        <v>218</v>
      </c>
      <c r="R486" t="str">
        <f>LOOKUP(P486,'Info Sheet'!$L$2:$L$3,'Info Sheet'!$J$2:$J$3)</f>
        <v>Non-Rainy</v>
      </c>
      <c r="S486">
        <f>IF(R486='Info Sheet'!$J$3,'Info Sheet'!$M$3,'Info Sheet'!$M$2)</f>
        <v>1</v>
      </c>
      <c r="T486">
        <f>ROUNDDOWN(IF((Q486*S486)&gt;'Info Sheet'!$B$21,'Info Sheet'!$B$21,(Q486*S486)),0)</f>
        <v>188</v>
      </c>
      <c r="U486">
        <f t="shared" si="63"/>
        <v>4295.8</v>
      </c>
      <c r="V486">
        <f t="shared" si="64"/>
        <v>2855.8</v>
      </c>
      <c r="AB486" s="44">
        <v>434</v>
      </c>
      <c r="AC486" s="61">
        <v>0.32010370999999999</v>
      </c>
      <c r="AD486">
        <f t="shared" si="65"/>
        <v>194</v>
      </c>
      <c r="AE486" t="str">
        <f>LOOKUP(AC486,'Info Sheet'!$L$2:$L$3,'Info Sheet'!$J$2:$J$3)</f>
        <v>Rainy, p</v>
      </c>
      <c r="AF486">
        <f>IF(AE486='Info Sheet'!$J$3,'Info Sheet'!$M$3,'Info Sheet'!$M$2)</f>
        <v>0.7</v>
      </c>
      <c r="AG486">
        <f>ROUNDDOWN(IF((AD486*AF486)&gt;'Info Sheet'!$B$21,'Info Sheet'!$B$21,(AD486*AF486)),0)</f>
        <v>135</v>
      </c>
      <c r="AH486">
        <f t="shared" si="66"/>
        <v>3084.75</v>
      </c>
      <c r="AI486">
        <f t="shared" si="67"/>
        <v>1644.75</v>
      </c>
    </row>
    <row r="487" spans="2:35">
      <c r="B487" s="44">
        <v>435</v>
      </c>
      <c r="C487" s="32">
        <v>0.29597836580327574</v>
      </c>
      <c r="D487" s="32">
        <f t="shared" si="68"/>
        <v>204</v>
      </c>
      <c r="E487" t="str">
        <f>LOOKUP(C487,'Info Sheet'!$L$2:$L$3,'Info Sheet'!$J$2:$J$3)</f>
        <v>Rainy, p</v>
      </c>
      <c r="F487">
        <f>IF(E487='Info Sheet'!$J$3,'Info Sheet'!$M$3,'Info Sheet'!$M$2)</f>
        <v>0.7</v>
      </c>
      <c r="G487">
        <f>ROUNDDOWN(IF((D487*F487)&gt;'Info Sheet'!$B$21,'Info Sheet'!$B$21,(D487*F487)),0)</f>
        <v>142</v>
      </c>
      <c r="H487">
        <f t="shared" si="60"/>
        <v>3244.7000000000003</v>
      </c>
      <c r="I487">
        <f t="shared" si="61"/>
        <v>1804.7000000000003</v>
      </c>
      <c r="J487" s="44"/>
      <c r="K487" s="32"/>
      <c r="L487" s="32"/>
      <c r="M487" s="283"/>
      <c r="N487" s="32"/>
      <c r="O487" s="44">
        <v>435</v>
      </c>
      <c r="P487" s="32">
        <v>3.1221107625317712E-2</v>
      </c>
      <c r="Q487">
        <f t="shared" si="62"/>
        <v>164</v>
      </c>
      <c r="R487" t="str">
        <f>LOOKUP(P487,'Info Sheet'!$L$2:$L$3,'Info Sheet'!$J$2:$J$3)</f>
        <v>Rainy, p</v>
      </c>
      <c r="S487">
        <f>IF(R487='Info Sheet'!$J$3,'Info Sheet'!$M$3,'Info Sheet'!$M$2)</f>
        <v>0.7</v>
      </c>
      <c r="T487">
        <f>ROUNDDOWN(IF((Q487*S487)&gt;'Info Sheet'!$B$21,'Info Sheet'!$B$21,(Q487*S487)),0)</f>
        <v>114</v>
      </c>
      <c r="U487">
        <f t="shared" si="63"/>
        <v>2604.9</v>
      </c>
      <c r="V487">
        <f t="shared" si="64"/>
        <v>1164.9000000000001</v>
      </c>
      <c r="AB487" s="44">
        <v>435</v>
      </c>
      <c r="AC487" s="61">
        <v>0.57241454000000003</v>
      </c>
      <c r="AD487">
        <f t="shared" si="65"/>
        <v>206</v>
      </c>
      <c r="AE487" t="str">
        <f>LOOKUP(AC487,'Info Sheet'!$L$2:$L$3,'Info Sheet'!$J$2:$J$3)</f>
        <v>Non-Rainy</v>
      </c>
      <c r="AF487">
        <f>IF(AE487='Info Sheet'!$J$3,'Info Sheet'!$M$3,'Info Sheet'!$M$2)</f>
        <v>1</v>
      </c>
      <c r="AG487">
        <f>ROUNDDOWN(IF((AD487*AF487)&gt;'Info Sheet'!$B$21,'Info Sheet'!$B$21,(AD487*AF487)),0)</f>
        <v>188</v>
      </c>
      <c r="AH487">
        <f t="shared" si="66"/>
        <v>4295.8</v>
      </c>
      <c r="AI487">
        <f t="shared" si="67"/>
        <v>2855.8</v>
      </c>
    </row>
    <row r="488" spans="2:35">
      <c r="B488" s="44">
        <v>436</v>
      </c>
      <c r="C488" s="32">
        <v>0.62794311830546634</v>
      </c>
      <c r="D488" s="32">
        <f t="shared" si="68"/>
        <v>221</v>
      </c>
      <c r="E488" t="str">
        <f>LOOKUP(C488,'Info Sheet'!$L$2:$L$3,'Info Sheet'!$J$2:$J$3)</f>
        <v>Non-Rainy</v>
      </c>
      <c r="F488">
        <f>IF(E488='Info Sheet'!$J$3,'Info Sheet'!$M$3,'Info Sheet'!$M$2)</f>
        <v>1</v>
      </c>
      <c r="G488">
        <f>ROUNDDOWN(IF((D488*F488)&gt;'Info Sheet'!$B$21,'Info Sheet'!$B$21,(D488*F488)),0)</f>
        <v>188</v>
      </c>
      <c r="H488">
        <f t="shared" si="60"/>
        <v>4295.8</v>
      </c>
      <c r="I488">
        <f t="shared" si="61"/>
        <v>2855.8</v>
      </c>
      <c r="J488" s="44"/>
      <c r="K488" s="32"/>
      <c r="L488" s="32"/>
      <c r="M488" s="283"/>
      <c r="N488" s="32"/>
      <c r="O488" s="44">
        <v>436</v>
      </c>
      <c r="P488" s="32">
        <v>0.71827039253309355</v>
      </c>
      <c r="Q488">
        <f t="shared" si="62"/>
        <v>210</v>
      </c>
      <c r="R488" t="str">
        <f>LOOKUP(P488,'Info Sheet'!$L$2:$L$3,'Info Sheet'!$J$2:$J$3)</f>
        <v>Non-Rainy</v>
      </c>
      <c r="S488">
        <f>IF(R488='Info Sheet'!$J$3,'Info Sheet'!$M$3,'Info Sheet'!$M$2)</f>
        <v>1</v>
      </c>
      <c r="T488">
        <f>ROUNDDOWN(IF((Q488*S488)&gt;'Info Sheet'!$B$21,'Info Sheet'!$B$21,(Q488*S488)),0)</f>
        <v>188</v>
      </c>
      <c r="U488">
        <f t="shared" si="63"/>
        <v>4295.8</v>
      </c>
      <c r="V488">
        <f t="shared" si="64"/>
        <v>2855.8</v>
      </c>
      <c r="AB488" s="44">
        <v>436</v>
      </c>
      <c r="AC488" s="61">
        <v>0.25928628999999997</v>
      </c>
      <c r="AD488">
        <f t="shared" si="65"/>
        <v>191</v>
      </c>
      <c r="AE488" t="str">
        <f>LOOKUP(AC488,'Info Sheet'!$L$2:$L$3,'Info Sheet'!$J$2:$J$3)</f>
        <v>Rainy, p</v>
      </c>
      <c r="AF488">
        <f>IF(AE488='Info Sheet'!$J$3,'Info Sheet'!$M$3,'Info Sheet'!$M$2)</f>
        <v>0.7</v>
      </c>
      <c r="AG488">
        <f>ROUNDDOWN(IF((AD488*AF488)&gt;'Info Sheet'!$B$21,'Info Sheet'!$B$21,(AD488*AF488)),0)</f>
        <v>133</v>
      </c>
      <c r="AH488">
        <f t="shared" si="66"/>
        <v>3039.05</v>
      </c>
      <c r="AI488">
        <f t="shared" si="67"/>
        <v>1599.0500000000002</v>
      </c>
    </row>
    <row r="489" spans="2:35">
      <c r="B489" s="44">
        <v>437</v>
      </c>
      <c r="C489" s="32">
        <v>0.36659782789168038</v>
      </c>
      <c r="D489" s="32">
        <f t="shared" si="68"/>
        <v>208</v>
      </c>
      <c r="E489" t="str">
        <f>LOOKUP(C489,'Info Sheet'!$L$2:$L$3,'Info Sheet'!$J$2:$J$3)</f>
        <v>Rainy, p</v>
      </c>
      <c r="F489">
        <f>IF(E489='Info Sheet'!$J$3,'Info Sheet'!$M$3,'Info Sheet'!$M$2)</f>
        <v>0.7</v>
      </c>
      <c r="G489">
        <f>ROUNDDOWN(IF((D489*F489)&gt;'Info Sheet'!$B$21,'Info Sheet'!$B$21,(D489*F489)),0)</f>
        <v>145</v>
      </c>
      <c r="H489">
        <f t="shared" si="60"/>
        <v>3313.25</v>
      </c>
      <c r="I489">
        <f t="shared" si="61"/>
        <v>1873.25</v>
      </c>
      <c r="J489" s="44"/>
      <c r="K489" s="32"/>
      <c r="L489" s="32"/>
      <c r="M489" s="283"/>
      <c r="N489" s="32"/>
      <c r="O489" s="44">
        <v>437</v>
      </c>
      <c r="P489" s="32">
        <v>0.47167639786988969</v>
      </c>
      <c r="Q489">
        <f t="shared" si="62"/>
        <v>198</v>
      </c>
      <c r="R489" t="str">
        <f>LOOKUP(P489,'Info Sheet'!$L$2:$L$3,'Info Sheet'!$J$2:$J$3)</f>
        <v>Non-Rainy</v>
      </c>
      <c r="S489">
        <f>IF(R489='Info Sheet'!$J$3,'Info Sheet'!$M$3,'Info Sheet'!$M$2)</f>
        <v>1</v>
      </c>
      <c r="T489">
        <f>ROUNDDOWN(IF((Q489*S489)&gt;'Info Sheet'!$B$21,'Info Sheet'!$B$21,(Q489*S489)),0)</f>
        <v>188</v>
      </c>
      <c r="U489">
        <f t="shared" si="63"/>
        <v>4295.8</v>
      </c>
      <c r="V489">
        <f t="shared" si="64"/>
        <v>2855.8</v>
      </c>
      <c r="AB489" s="44">
        <v>437</v>
      </c>
      <c r="AC489" s="61">
        <v>0.54628588</v>
      </c>
      <c r="AD489">
        <f t="shared" si="65"/>
        <v>205</v>
      </c>
      <c r="AE489" t="str">
        <f>LOOKUP(AC489,'Info Sheet'!$L$2:$L$3,'Info Sheet'!$J$2:$J$3)</f>
        <v>Non-Rainy</v>
      </c>
      <c r="AF489">
        <f>IF(AE489='Info Sheet'!$J$3,'Info Sheet'!$M$3,'Info Sheet'!$M$2)</f>
        <v>1</v>
      </c>
      <c r="AG489">
        <f>ROUNDDOWN(IF((AD489*AF489)&gt;'Info Sheet'!$B$21,'Info Sheet'!$B$21,(AD489*AF489)),0)</f>
        <v>188</v>
      </c>
      <c r="AH489">
        <f t="shared" si="66"/>
        <v>4295.8</v>
      </c>
      <c r="AI489">
        <f t="shared" si="67"/>
        <v>2855.8</v>
      </c>
    </row>
    <row r="490" spans="2:35">
      <c r="B490" s="44">
        <v>438</v>
      </c>
      <c r="C490" s="32">
        <v>9.8433489087689674E-2</v>
      </c>
      <c r="D490" s="32">
        <f t="shared" si="68"/>
        <v>189</v>
      </c>
      <c r="E490" t="str">
        <f>LOOKUP(C490,'Info Sheet'!$L$2:$L$3,'Info Sheet'!$J$2:$J$3)</f>
        <v>Rainy, p</v>
      </c>
      <c r="F490">
        <f>IF(E490='Info Sheet'!$J$3,'Info Sheet'!$M$3,'Info Sheet'!$M$2)</f>
        <v>0.7</v>
      </c>
      <c r="G490">
        <f>ROUNDDOWN(IF((D490*F490)&gt;'Info Sheet'!$B$21,'Info Sheet'!$B$21,(D490*F490)),0)</f>
        <v>132</v>
      </c>
      <c r="H490">
        <f t="shared" si="60"/>
        <v>3016.2000000000003</v>
      </c>
      <c r="I490">
        <f t="shared" si="61"/>
        <v>1576.2000000000003</v>
      </c>
      <c r="J490" s="44"/>
      <c r="K490" s="32"/>
      <c r="L490" s="32"/>
      <c r="M490" s="283"/>
      <c r="N490" s="32"/>
      <c r="O490" s="44">
        <v>438</v>
      </c>
      <c r="P490" s="32">
        <v>0.35891837827642759</v>
      </c>
      <c r="Q490">
        <f t="shared" si="62"/>
        <v>193</v>
      </c>
      <c r="R490" t="str">
        <f>LOOKUP(P490,'Info Sheet'!$L$2:$L$3,'Info Sheet'!$J$2:$J$3)</f>
        <v>Rainy, p</v>
      </c>
      <c r="S490">
        <f>IF(R490='Info Sheet'!$J$3,'Info Sheet'!$M$3,'Info Sheet'!$M$2)</f>
        <v>0.7</v>
      </c>
      <c r="T490">
        <f>ROUNDDOWN(IF((Q490*S490)&gt;'Info Sheet'!$B$21,'Info Sheet'!$B$21,(Q490*S490)),0)</f>
        <v>135</v>
      </c>
      <c r="U490">
        <f t="shared" si="63"/>
        <v>3084.75</v>
      </c>
      <c r="V490">
        <f t="shared" si="64"/>
        <v>1644.75</v>
      </c>
      <c r="AB490" s="44">
        <v>438</v>
      </c>
      <c r="AC490" s="61">
        <v>0.93576901000000001</v>
      </c>
      <c r="AD490">
        <f t="shared" si="65"/>
        <v>231</v>
      </c>
      <c r="AE490" t="str">
        <f>LOOKUP(AC490,'Info Sheet'!$L$2:$L$3,'Info Sheet'!$J$2:$J$3)</f>
        <v>Non-Rainy</v>
      </c>
      <c r="AF490">
        <f>IF(AE490='Info Sheet'!$J$3,'Info Sheet'!$M$3,'Info Sheet'!$M$2)</f>
        <v>1</v>
      </c>
      <c r="AG490">
        <f>ROUNDDOWN(IF((AD490*AF490)&gt;'Info Sheet'!$B$21,'Info Sheet'!$B$21,(AD490*AF490)),0)</f>
        <v>188</v>
      </c>
      <c r="AH490">
        <f t="shared" si="66"/>
        <v>4295.8</v>
      </c>
      <c r="AI490">
        <f t="shared" si="67"/>
        <v>2855.8</v>
      </c>
    </row>
    <row r="491" spans="2:35">
      <c r="B491" s="44">
        <v>439</v>
      </c>
      <c r="C491" s="32">
        <v>0.2072047728981441</v>
      </c>
      <c r="D491" s="32">
        <f t="shared" si="68"/>
        <v>199</v>
      </c>
      <c r="E491" t="str">
        <f>LOOKUP(C491,'Info Sheet'!$L$2:$L$3,'Info Sheet'!$J$2:$J$3)</f>
        <v>Rainy, p</v>
      </c>
      <c r="F491">
        <f>IF(E491='Info Sheet'!$J$3,'Info Sheet'!$M$3,'Info Sheet'!$M$2)</f>
        <v>0.7</v>
      </c>
      <c r="G491">
        <f>ROUNDDOWN(IF((D491*F491)&gt;'Info Sheet'!$B$21,'Info Sheet'!$B$21,(D491*F491)),0)</f>
        <v>139</v>
      </c>
      <c r="H491">
        <f t="shared" si="60"/>
        <v>3176.15</v>
      </c>
      <c r="I491">
        <f t="shared" si="61"/>
        <v>1736.15</v>
      </c>
      <c r="J491" s="44"/>
      <c r="K491" s="32"/>
      <c r="L491" s="32"/>
      <c r="M491" s="283"/>
      <c r="N491" s="32"/>
      <c r="O491" s="44">
        <v>439</v>
      </c>
      <c r="P491" s="32">
        <v>0.12831595839755172</v>
      </c>
      <c r="Q491">
        <f t="shared" si="62"/>
        <v>178</v>
      </c>
      <c r="R491" t="str">
        <f>LOOKUP(P491,'Info Sheet'!$L$2:$L$3,'Info Sheet'!$J$2:$J$3)</f>
        <v>Rainy, p</v>
      </c>
      <c r="S491">
        <f>IF(R491='Info Sheet'!$J$3,'Info Sheet'!$M$3,'Info Sheet'!$M$2)</f>
        <v>0.7</v>
      </c>
      <c r="T491">
        <f>ROUNDDOWN(IF((Q491*S491)&gt;'Info Sheet'!$B$21,'Info Sheet'!$B$21,(Q491*S491)),0)</f>
        <v>124</v>
      </c>
      <c r="U491">
        <f t="shared" si="63"/>
        <v>2833.4</v>
      </c>
      <c r="V491">
        <f t="shared" si="64"/>
        <v>1393.4</v>
      </c>
      <c r="AB491" s="44">
        <v>439</v>
      </c>
      <c r="AC491" s="61">
        <v>0.50630883999999998</v>
      </c>
      <c r="AD491">
        <f t="shared" si="65"/>
        <v>203</v>
      </c>
      <c r="AE491" t="str">
        <f>LOOKUP(AC491,'Info Sheet'!$L$2:$L$3,'Info Sheet'!$J$2:$J$3)</f>
        <v>Non-Rainy</v>
      </c>
      <c r="AF491">
        <f>IF(AE491='Info Sheet'!$J$3,'Info Sheet'!$M$3,'Info Sheet'!$M$2)</f>
        <v>1</v>
      </c>
      <c r="AG491">
        <f>ROUNDDOWN(IF((AD491*AF491)&gt;'Info Sheet'!$B$21,'Info Sheet'!$B$21,(AD491*AF491)),0)</f>
        <v>188</v>
      </c>
      <c r="AH491">
        <f t="shared" si="66"/>
        <v>4295.8</v>
      </c>
      <c r="AI491">
        <f t="shared" si="67"/>
        <v>2855.8</v>
      </c>
    </row>
    <row r="492" spans="2:35">
      <c r="B492" s="44">
        <v>440</v>
      </c>
      <c r="C492" s="32">
        <v>0.72727079485340251</v>
      </c>
      <c r="D492" s="32">
        <f t="shared" si="68"/>
        <v>227</v>
      </c>
      <c r="E492" t="str">
        <f>LOOKUP(C492,'Info Sheet'!$L$2:$L$3,'Info Sheet'!$J$2:$J$3)</f>
        <v>Non-Rainy</v>
      </c>
      <c r="F492">
        <f>IF(E492='Info Sheet'!$J$3,'Info Sheet'!$M$3,'Info Sheet'!$M$2)</f>
        <v>1</v>
      </c>
      <c r="G492">
        <f>ROUNDDOWN(IF((D492*F492)&gt;'Info Sheet'!$B$21,'Info Sheet'!$B$21,(D492*F492)),0)</f>
        <v>188</v>
      </c>
      <c r="H492">
        <f t="shared" si="60"/>
        <v>4295.8</v>
      </c>
      <c r="I492">
        <f t="shared" si="61"/>
        <v>2855.8</v>
      </c>
      <c r="J492" s="44"/>
      <c r="K492" s="32"/>
      <c r="L492" s="32"/>
      <c r="M492" s="283"/>
      <c r="N492" s="32"/>
      <c r="O492" s="44">
        <v>440</v>
      </c>
      <c r="P492" s="32">
        <v>0.98007823800764837</v>
      </c>
      <c r="Q492">
        <f t="shared" si="62"/>
        <v>238</v>
      </c>
      <c r="R492" t="str">
        <f>LOOKUP(P492,'Info Sheet'!$L$2:$L$3,'Info Sheet'!$J$2:$J$3)</f>
        <v>Non-Rainy</v>
      </c>
      <c r="S492">
        <f>IF(R492='Info Sheet'!$J$3,'Info Sheet'!$M$3,'Info Sheet'!$M$2)</f>
        <v>1</v>
      </c>
      <c r="T492">
        <f>ROUNDDOWN(IF((Q492*S492)&gt;'Info Sheet'!$B$21,'Info Sheet'!$B$21,(Q492*S492)),0)</f>
        <v>188</v>
      </c>
      <c r="U492">
        <f t="shared" si="63"/>
        <v>4295.8</v>
      </c>
      <c r="V492">
        <f t="shared" si="64"/>
        <v>2855.8</v>
      </c>
      <c r="AB492" s="44">
        <v>440</v>
      </c>
      <c r="AC492" s="61">
        <v>0.87026285999999997</v>
      </c>
      <c r="AD492">
        <f t="shared" si="65"/>
        <v>224</v>
      </c>
      <c r="AE492" t="str">
        <f>LOOKUP(AC492,'Info Sheet'!$L$2:$L$3,'Info Sheet'!$J$2:$J$3)</f>
        <v>Non-Rainy</v>
      </c>
      <c r="AF492">
        <f>IF(AE492='Info Sheet'!$J$3,'Info Sheet'!$M$3,'Info Sheet'!$M$2)</f>
        <v>1</v>
      </c>
      <c r="AG492">
        <f>ROUNDDOWN(IF((AD492*AF492)&gt;'Info Sheet'!$B$21,'Info Sheet'!$B$21,(AD492*AF492)),0)</f>
        <v>188</v>
      </c>
      <c r="AH492">
        <f t="shared" si="66"/>
        <v>4295.8</v>
      </c>
      <c r="AI492">
        <f t="shared" si="67"/>
        <v>2855.8</v>
      </c>
    </row>
    <row r="493" spans="2:35">
      <c r="B493" s="44">
        <v>441</v>
      </c>
      <c r="C493" s="32">
        <v>0.96819678289924216</v>
      </c>
      <c r="D493" s="32">
        <f t="shared" si="68"/>
        <v>251</v>
      </c>
      <c r="E493" t="str">
        <f>LOOKUP(C493,'Info Sheet'!$L$2:$L$3,'Info Sheet'!$J$2:$J$3)</f>
        <v>Non-Rainy</v>
      </c>
      <c r="F493">
        <f>IF(E493='Info Sheet'!$J$3,'Info Sheet'!$M$3,'Info Sheet'!$M$2)</f>
        <v>1</v>
      </c>
      <c r="G493">
        <f>ROUNDDOWN(IF((D493*F493)&gt;'Info Sheet'!$B$21,'Info Sheet'!$B$21,(D493*F493)),0)</f>
        <v>188</v>
      </c>
      <c r="H493">
        <f t="shared" si="60"/>
        <v>4295.8</v>
      </c>
      <c r="I493">
        <f t="shared" si="61"/>
        <v>2855.8</v>
      </c>
      <c r="J493" s="44"/>
      <c r="K493" s="32"/>
      <c r="L493" s="32"/>
      <c r="M493" s="283"/>
      <c r="N493" s="32"/>
      <c r="O493" s="44">
        <v>441</v>
      </c>
      <c r="P493" s="32">
        <v>0.78698739906397108</v>
      </c>
      <c r="Q493">
        <f t="shared" si="62"/>
        <v>214</v>
      </c>
      <c r="R493" t="str">
        <f>LOOKUP(P493,'Info Sheet'!$L$2:$L$3,'Info Sheet'!$J$2:$J$3)</f>
        <v>Non-Rainy</v>
      </c>
      <c r="S493">
        <f>IF(R493='Info Sheet'!$J$3,'Info Sheet'!$M$3,'Info Sheet'!$M$2)</f>
        <v>1</v>
      </c>
      <c r="T493">
        <f>ROUNDDOWN(IF((Q493*S493)&gt;'Info Sheet'!$B$21,'Info Sheet'!$B$21,(Q493*S493)),0)</f>
        <v>188</v>
      </c>
      <c r="U493">
        <f t="shared" si="63"/>
        <v>4295.8</v>
      </c>
      <c r="V493">
        <f t="shared" si="64"/>
        <v>2855.8</v>
      </c>
      <c r="AB493" s="44">
        <v>441</v>
      </c>
      <c r="AC493" s="61">
        <v>0.26236978999999999</v>
      </c>
      <c r="AD493">
        <f t="shared" si="65"/>
        <v>191</v>
      </c>
      <c r="AE493" t="str">
        <f>LOOKUP(AC493,'Info Sheet'!$L$2:$L$3,'Info Sheet'!$J$2:$J$3)</f>
        <v>Rainy, p</v>
      </c>
      <c r="AF493">
        <f>IF(AE493='Info Sheet'!$J$3,'Info Sheet'!$M$3,'Info Sheet'!$M$2)</f>
        <v>0.7</v>
      </c>
      <c r="AG493">
        <f>ROUNDDOWN(IF((AD493*AF493)&gt;'Info Sheet'!$B$21,'Info Sheet'!$B$21,(AD493*AF493)),0)</f>
        <v>133</v>
      </c>
      <c r="AH493">
        <f t="shared" si="66"/>
        <v>3039.05</v>
      </c>
      <c r="AI493">
        <f t="shared" si="67"/>
        <v>1599.0500000000002</v>
      </c>
    </row>
    <row r="494" spans="2:35">
      <c r="B494" s="44">
        <v>442</v>
      </c>
      <c r="C494" s="32">
        <v>0.97679553511953088</v>
      </c>
      <c r="D494" s="32">
        <f t="shared" si="68"/>
        <v>254</v>
      </c>
      <c r="E494" t="str">
        <f>LOOKUP(C494,'Info Sheet'!$L$2:$L$3,'Info Sheet'!$J$2:$J$3)</f>
        <v>Non-Rainy</v>
      </c>
      <c r="F494">
        <f>IF(E494='Info Sheet'!$J$3,'Info Sheet'!$M$3,'Info Sheet'!$M$2)</f>
        <v>1</v>
      </c>
      <c r="G494">
        <f>ROUNDDOWN(IF((D494*F494)&gt;'Info Sheet'!$B$21,'Info Sheet'!$B$21,(D494*F494)),0)</f>
        <v>188</v>
      </c>
      <c r="H494">
        <f t="shared" si="60"/>
        <v>4295.8</v>
      </c>
      <c r="I494">
        <f t="shared" si="61"/>
        <v>2855.8</v>
      </c>
      <c r="J494" s="44"/>
      <c r="K494" s="32"/>
      <c r="L494" s="32"/>
      <c r="M494" s="283"/>
      <c r="N494" s="32"/>
      <c r="O494" s="44">
        <v>442</v>
      </c>
      <c r="P494" s="32">
        <v>0.168785156119582</v>
      </c>
      <c r="Q494">
        <f t="shared" si="62"/>
        <v>181</v>
      </c>
      <c r="R494" t="str">
        <f>LOOKUP(P494,'Info Sheet'!$L$2:$L$3,'Info Sheet'!$J$2:$J$3)</f>
        <v>Rainy, p</v>
      </c>
      <c r="S494">
        <f>IF(R494='Info Sheet'!$J$3,'Info Sheet'!$M$3,'Info Sheet'!$M$2)</f>
        <v>0.7</v>
      </c>
      <c r="T494">
        <f>ROUNDDOWN(IF((Q494*S494)&gt;'Info Sheet'!$B$21,'Info Sheet'!$B$21,(Q494*S494)),0)</f>
        <v>126</v>
      </c>
      <c r="U494">
        <f t="shared" si="63"/>
        <v>2879.1000000000004</v>
      </c>
      <c r="V494">
        <f t="shared" si="64"/>
        <v>1439.1000000000004</v>
      </c>
      <c r="AB494" s="44">
        <v>442</v>
      </c>
      <c r="AC494" s="61">
        <v>0.52363020000000005</v>
      </c>
      <c r="AD494">
        <f t="shared" si="65"/>
        <v>204</v>
      </c>
      <c r="AE494" t="str">
        <f>LOOKUP(AC494,'Info Sheet'!$L$2:$L$3,'Info Sheet'!$J$2:$J$3)</f>
        <v>Non-Rainy</v>
      </c>
      <c r="AF494">
        <f>IF(AE494='Info Sheet'!$J$3,'Info Sheet'!$M$3,'Info Sheet'!$M$2)</f>
        <v>1</v>
      </c>
      <c r="AG494">
        <f>ROUNDDOWN(IF((AD494*AF494)&gt;'Info Sheet'!$B$21,'Info Sheet'!$B$21,(AD494*AF494)),0)</f>
        <v>188</v>
      </c>
      <c r="AH494">
        <f t="shared" si="66"/>
        <v>4295.8</v>
      </c>
      <c r="AI494">
        <f t="shared" si="67"/>
        <v>2855.8</v>
      </c>
    </row>
    <row r="495" spans="2:35">
      <c r="B495" s="44">
        <v>443</v>
      </c>
      <c r="C495" s="32">
        <v>0.7322299642523673</v>
      </c>
      <c r="D495" s="32">
        <f t="shared" si="68"/>
        <v>227</v>
      </c>
      <c r="E495" t="str">
        <f>LOOKUP(C495,'Info Sheet'!$L$2:$L$3,'Info Sheet'!$J$2:$J$3)</f>
        <v>Non-Rainy</v>
      </c>
      <c r="F495">
        <f>IF(E495='Info Sheet'!$J$3,'Info Sheet'!$M$3,'Info Sheet'!$M$2)</f>
        <v>1</v>
      </c>
      <c r="G495">
        <f>ROUNDDOWN(IF((D495*F495)&gt;'Info Sheet'!$B$21,'Info Sheet'!$B$21,(D495*F495)),0)</f>
        <v>188</v>
      </c>
      <c r="H495">
        <f t="shared" si="60"/>
        <v>4295.8</v>
      </c>
      <c r="I495">
        <f t="shared" si="61"/>
        <v>2855.8</v>
      </c>
      <c r="J495" s="44"/>
      <c r="K495" s="32"/>
      <c r="L495" s="32"/>
      <c r="M495" s="283"/>
      <c r="N495" s="32"/>
      <c r="O495" s="44">
        <v>443</v>
      </c>
      <c r="P495" s="32">
        <v>0.41374688805348259</v>
      </c>
      <c r="Q495">
        <f t="shared" si="62"/>
        <v>195</v>
      </c>
      <c r="R495" t="str">
        <f>LOOKUP(P495,'Info Sheet'!$L$2:$L$3,'Info Sheet'!$J$2:$J$3)</f>
        <v>Non-Rainy</v>
      </c>
      <c r="S495">
        <f>IF(R495='Info Sheet'!$J$3,'Info Sheet'!$M$3,'Info Sheet'!$M$2)</f>
        <v>1</v>
      </c>
      <c r="T495">
        <f>ROUNDDOWN(IF((Q495*S495)&gt;'Info Sheet'!$B$21,'Info Sheet'!$B$21,(Q495*S495)),0)</f>
        <v>188</v>
      </c>
      <c r="U495">
        <f t="shared" si="63"/>
        <v>4295.8</v>
      </c>
      <c r="V495">
        <f t="shared" si="64"/>
        <v>2855.8</v>
      </c>
      <c r="AB495" s="44">
        <v>443</v>
      </c>
      <c r="AC495" s="61">
        <v>0.85792073999999996</v>
      </c>
      <c r="AD495">
        <f t="shared" si="65"/>
        <v>223</v>
      </c>
      <c r="AE495" t="str">
        <f>LOOKUP(AC495,'Info Sheet'!$L$2:$L$3,'Info Sheet'!$J$2:$J$3)</f>
        <v>Non-Rainy</v>
      </c>
      <c r="AF495">
        <f>IF(AE495='Info Sheet'!$J$3,'Info Sheet'!$M$3,'Info Sheet'!$M$2)</f>
        <v>1</v>
      </c>
      <c r="AG495">
        <f>ROUNDDOWN(IF((AD495*AF495)&gt;'Info Sheet'!$B$21,'Info Sheet'!$B$21,(AD495*AF495)),0)</f>
        <v>188</v>
      </c>
      <c r="AH495">
        <f t="shared" si="66"/>
        <v>4295.8</v>
      </c>
      <c r="AI495">
        <f t="shared" si="67"/>
        <v>2855.8</v>
      </c>
    </row>
    <row r="496" spans="2:35">
      <c r="B496" s="44">
        <v>444</v>
      </c>
      <c r="C496" s="32">
        <v>0.85023459785777833</v>
      </c>
      <c r="D496" s="32">
        <f t="shared" si="68"/>
        <v>235</v>
      </c>
      <c r="E496" t="str">
        <f>LOOKUP(C496,'Info Sheet'!$L$2:$L$3,'Info Sheet'!$J$2:$J$3)</f>
        <v>Non-Rainy</v>
      </c>
      <c r="F496">
        <f>IF(E496='Info Sheet'!$J$3,'Info Sheet'!$M$3,'Info Sheet'!$M$2)</f>
        <v>1</v>
      </c>
      <c r="G496">
        <f>ROUNDDOWN(IF((D496*F496)&gt;'Info Sheet'!$B$21,'Info Sheet'!$B$21,(D496*F496)),0)</f>
        <v>188</v>
      </c>
      <c r="H496">
        <f t="shared" si="60"/>
        <v>4295.8</v>
      </c>
      <c r="I496">
        <f t="shared" si="61"/>
        <v>2855.8</v>
      </c>
      <c r="J496" s="44"/>
      <c r="K496" s="32"/>
      <c r="L496" s="32"/>
      <c r="M496" s="283"/>
      <c r="N496" s="32"/>
      <c r="O496" s="44">
        <v>444</v>
      </c>
      <c r="P496" s="32">
        <v>0.2685306948060755</v>
      </c>
      <c r="Q496">
        <f t="shared" si="62"/>
        <v>188</v>
      </c>
      <c r="R496" t="str">
        <f>LOOKUP(P496,'Info Sheet'!$L$2:$L$3,'Info Sheet'!$J$2:$J$3)</f>
        <v>Rainy, p</v>
      </c>
      <c r="S496">
        <f>IF(R496='Info Sheet'!$J$3,'Info Sheet'!$M$3,'Info Sheet'!$M$2)</f>
        <v>0.7</v>
      </c>
      <c r="T496">
        <f>ROUNDDOWN(IF((Q496*S496)&gt;'Info Sheet'!$B$21,'Info Sheet'!$B$21,(Q496*S496)),0)</f>
        <v>131</v>
      </c>
      <c r="U496">
        <f t="shared" si="63"/>
        <v>2993.3500000000004</v>
      </c>
      <c r="V496">
        <f t="shared" si="64"/>
        <v>1553.3500000000004</v>
      </c>
      <c r="AB496" s="44">
        <v>444</v>
      </c>
      <c r="AC496" s="61">
        <v>0.26124340000000001</v>
      </c>
      <c r="AD496">
        <f t="shared" si="65"/>
        <v>191</v>
      </c>
      <c r="AE496" t="str">
        <f>LOOKUP(AC496,'Info Sheet'!$L$2:$L$3,'Info Sheet'!$J$2:$J$3)</f>
        <v>Rainy, p</v>
      </c>
      <c r="AF496">
        <f>IF(AE496='Info Sheet'!$J$3,'Info Sheet'!$M$3,'Info Sheet'!$M$2)</f>
        <v>0.7</v>
      </c>
      <c r="AG496">
        <f>ROUNDDOWN(IF((AD496*AF496)&gt;'Info Sheet'!$B$21,'Info Sheet'!$B$21,(AD496*AF496)),0)</f>
        <v>133</v>
      </c>
      <c r="AH496">
        <f t="shared" si="66"/>
        <v>3039.05</v>
      </c>
      <c r="AI496">
        <f t="shared" si="67"/>
        <v>1599.0500000000002</v>
      </c>
    </row>
    <row r="497" spans="2:35">
      <c r="B497" s="44">
        <v>445</v>
      </c>
      <c r="C497" s="32">
        <v>0.68119620989447993</v>
      </c>
      <c r="D497" s="32">
        <f t="shared" si="68"/>
        <v>224</v>
      </c>
      <c r="E497" t="str">
        <f>LOOKUP(C497,'Info Sheet'!$L$2:$L$3,'Info Sheet'!$J$2:$J$3)</f>
        <v>Non-Rainy</v>
      </c>
      <c r="F497">
        <f>IF(E497='Info Sheet'!$J$3,'Info Sheet'!$M$3,'Info Sheet'!$M$2)</f>
        <v>1</v>
      </c>
      <c r="G497">
        <f>ROUNDDOWN(IF((D497*F497)&gt;'Info Sheet'!$B$21,'Info Sheet'!$B$21,(D497*F497)),0)</f>
        <v>188</v>
      </c>
      <c r="H497">
        <f t="shared" si="60"/>
        <v>4295.8</v>
      </c>
      <c r="I497">
        <f t="shared" si="61"/>
        <v>2855.8</v>
      </c>
      <c r="J497" s="44"/>
      <c r="K497" s="32"/>
      <c r="L497" s="32"/>
      <c r="M497" s="283"/>
      <c r="N497" s="32"/>
      <c r="O497" s="44">
        <v>445</v>
      </c>
      <c r="P497" s="32">
        <v>0.28226706957288461</v>
      </c>
      <c r="Q497">
        <f t="shared" si="62"/>
        <v>189</v>
      </c>
      <c r="R497" t="str">
        <f>LOOKUP(P497,'Info Sheet'!$L$2:$L$3,'Info Sheet'!$J$2:$J$3)</f>
        <v>Rainy, p</v>
      </c>
      <c r="S497">
        <f>IF(R497='Info Sheet'!$J$3,'Info Sheet'!$M$3,'Info Sheet'!$M$2)</f>
        <v>0.7</v>
      </c>
      <c r="T497">
        <f>ROUNDDOWN(IF((Q497*S497)&gt;'Info Sheet'!$B$21,'Info Sheet'!$B$21,(Q497*S497)),0)</f>
        <v>132</v>
      </c>
      <c r="U497">
        <f t="shared" si="63"/>
        <v>3016.2000000000003</v>
      </c>
      <c r="V497">
        <f t="shared" si="64"/>
        <v>1576.2000000000003</v>
      </c>
      <c r="AB497" s="44">
        <v>445</v>
      </c>
      <c r="AC497" s="61">
        <v>0.7997706</v>
      </c>
      <c r="AD497">
        <f t="shared" si="65"/>
        <v>219</v>
      </c>
      <c r="AE497" t="str">
        <f>LOOKUP(AC497,'Info Sheet'!$L$2:$L$3,'Info Sheet'!$J$2:$J$3)</f>
        <v>Non-Rainy</v>
      </c>
      <c r="AF497">
        <f>IF(AE497='Info Sheet'!$J$3,'Info Sheet'!$M$3,'Info Sheet'!$M$2)</f>
        <v>1</v>
      </c>
      <c r="AG497">
        <f>ROUNDDOWN(IF((AD497*AF497)&gt;'Info Sheet'!$B$21,'Info Sheet'!$B$21,(AD497*AF497)),0)</f>
        <v>188</v>
      </c>
      <c r="AH497">
        <f t="shared" si="66"/>
        <v>4295.8</v>
      </c>
      <c r="AI497">
        <f t="shared" si="67"/>
        <v>2855.8</v>
      </c>
    </row>
    <row r="498" spans="2:35">
      <c r="B498" s="44">
        <v>446</v>
      </c>
      <c r="C498" s="32">
        <v>0.70795255142882496</v>
      </c>
      <c r="D498" s="32">
        <f t="shared" si="68"/>
        <v>225</v>
      </c>
      <c r="E498" t="str">
        <f>LOOKUP(C498,'Info Sheet'!$L$2:$L$3,'Info Sheet'!$J$2:$J$3)</f>
        <v>Non-Rainy</v>
      </c>
      <c r="F498">
        <f>IF(E498='Info Sheet'!$J$3,'Info Sheet'!$M$3,'Info Sheet'!$M$2)</f>
        <v>1</v>
      </c>
      <c r="G498">
        <f>ROUNDDOWN(IF((D498*F498)&gt;'Info Sheet'!$B$21,'Info Sheet'!$B$21,(D498*F498)),0)</f>
        <v>188</v>
      </c>
      <c r="H498">
        <f t="shared" si="60"/>
        <v>4295.8</v>
      </c>
      <c r="I498">
        <f t="shared" si="61"/>
        <v>2855.8</v>
      </c>
      <c r="J498" s="44"/>
      <c r="K498" s="32"/>
      <c r="L498" s="32"/>
      <c r="M498" s="283"/>
      <c r="N498" s="32"/>
      <c r="O498" s="44">
        <v>446</v>
      </c>
      <c r="P498" s="32">
        <v>0.46919701029808958</v>
      </c>
      <c r="Q498">
        <f t="shared" si="62"/>
        <v>198</v>
      </c>
      <c r="R498" t="str">
        <f>LOOKUP(P498,'Info Sheet'!$L$2:$L$3,'Info Sheet'!$J$2:$J$3)</f>
        <v>Non-Rainy</v>
      </c>
      <c r="S498">
        <f>IF(R498='Info Sheet'!$J$3,'Info Sheet'!$M$3,'Info Sheet'!$M$2)</f>
        <v>1</v>
      </c>
      <c r="T498">
        <f>ROUNDDOWN(IF((Q498*S498)&gt;'Info Sheet'!$B$21,'Info Sheet'!$B$21,(Q498*S498)),0)</f>
        <v>188</v>
      </c>
      <c r="U498">
        <f t="shared" si="63"/>
        <v>4295.8</v>
      </c>
      <c r="V498">
        <f t="shared" si="64"/>
        <v>2855.8</v>
      </c>
      <c r="AB498" s="44">
        <v>446</v>
      </c>
      <c r="AC498" s="61">
        <v>0.41969229000000002</v>
      </c>
      <c r="AD498">
        <f t="shared" si="65"/>
        <v>199</v>
      </c>
      <c r="AE498" t="str">
        <f>LOOKUP(AC498,'Info Sheet'!$L$2:$L$3,'Info Sheet'!$J$2:$J$3)</f>
        <v>Non-Rainy</v>
      </c>
      <c r="AF498">
        <f>IF(AE498='Info Sheet'!$J$3,'Info Sheet'!$M$3,'Info Sheet'!$M$2)</f>
        <v>1</v>
      </c>
      <c r="AG498">
        <f>ROUNDDOWN(IF((AD498*AF498)&gt;'Info Sheet'!$B$21,'Info Sheet'!$B$21,(AD498*AF498)),0)</f>
        <v>188</v>
      </c>
      <c r="AH498">
        <f t="shared" si="66"/>
        <v>4295.8</v>
      </c>
      <c r="AI498">
        <f t="shared" si="67"/>
        <v>2855.8</v>
      </c>
    </row>
    <row r="499" spans="2:35">
      <c r="B499" s="44">
        <v>447</v>
      </c>
      <c r="C499" s="32">
        <v>0.81074324753156524</v>
      </c>
      <c r="D499" s="32">
        <f t="shared" si="68"/>
        <v>232</v>
      </c>
      <c r="E499" t="str">
        <f>LOOKUP(C499,'Info Sheet'!$L$2:$L$3,'Info Sheet'!$J$2:$J$3)</f>
        <v>Non-Rainy</v>
      </c>
      <c r="F499">
        <f>IF(E499='Info Sheet'!$J$3,'Info Sheet'!$M$3,'Info Sheet'!$M$2)</f>
        <v>1</v>
      </c>
      <c r="G499">
        <f>ROUNDDOWN(IF((D499*F499)&gt;'Info Sheet'!$B$21,'Info Sheet'!$B$21,(D499*F499)),0)</f>
        <v>188</v>
      </c>
      <c r="H499">
        <f t="shared" si="60"/>
        <v>4295.8</v>
      </c>
      <c r="I499">
        <f t="shared" si="61"/>
        <v>2855.8</v>
      </c>
      <c r="J499" s="44"/>
      <c r="K499" s="32"/>
      <c r="L499" s="32"/>
      <c r="M499" s="283"/>
      <c r="N499" s="32"/>
      <c r="O499" s="44">
        <v>447</v>
      </c>
      <c r="P499" s="32">
        <v>0.84183337041578088</v>
      </c>
      <c r="Q499">
        <f t="shared" si="62"/>
        <v>218</v>
      </c>
      <c r="R499" t="str">
        <f>LOOKUP(P499,'Info Sheet'!$L$2:$L$3,'Info Sheet'!$J$2:$J$3)</f>
        <v>Non-Rainy</v>
      </c>
      <c r="S499">
        <f>IF(R499='Info Sheet'!$J$3,'Info Sheet'!$M$3,'Info Sheet'!$M$2)</f>
        <v>1</v>
      </c>
      <c r="T499">
        <f>ROUNDDOWN(IF((Q499*S499)&gt;'Info Sheet'!$B$21,'Info Sheet'!$B$21,(Q499*S499)),0)</f>
        <v>188</v>
      </c>
      <c r="U499">
        <f t="shared" si="63"/>
        <v>4295.8</v>
      </c>
      <c r="V499">
        <f t="shared" si="64"/>
        <v>2855.8</v>
      </c>
      <c r="AB499" s="44">
        <v>447</v>
      </c>
      <c r="AC499" s="61">
        <v>0.75230361999999995</v>
      </c>
      <c r="AD499">
        <f t="shared" si="65"/>
        <v>216</v>
      </c>
      <c r="AE499" t="str">
        <f>LOOKUP(AC499,'Info Sheet'!$L$2:$L$3,'Info Sheet'!$J$2:$J$3)</f>
        <v>Non-Rainy</v>
      </c>
      <c r="AF499">
        <f>IF(AE499='Info Sheet'!$J$3,'Info Sheet'!$M$3,'Info Sheet'!$M$2)</f>
        <v>1</v>
      </c>
      <c r="AG499">
        <f>ROUNDDOWN(IF((AD499*AF499)&gt;'Info Sheet'!$B$21,'Info Sheet'!$B$21,(AD499*AF499)),0)</f>
        <v>188</v>
      </c>
      <c r="AH499">
        <f t="shared" si="66"/>
        <v>4295.8</v>
      </c>
      <c r="AI499">
        <f t="shared" si="67"/>
        <v>2855.8</v>
      </c>
    </row>
    <row r="500" spans="2:35">
      <c r="B500" s="44">
        <v>448</v>
      </c>
      <c r="C500" s="32">
        <v>0.52246730696386279</v>
      </c>
      <c r="D500" s="32">
        <f t="shared" si="68"/>
        <v>216</v>
      </c>
      <c r="E500" t="str">
        <f>LOOKUP(C500,'Info Sheet'!$L$2:$L$3,'Info Sheet'!$J$2:$J$3)</f>
        <v>Non-Rainy</v>
      </c>
      <c r="F500">
        <f>IF(E500='Info Sheet'!$J$3,'Info Sheet'!$M$3,'Info Sheet'!$M$2)</f>
        <v>1</v>
      </c>
      <c r="G500">
        <f>ROUNDDOWN(IF((D500*F500)&gt;'Info Sheet'!$B$21,'Info Sheet'!$B$21,(D500*F500)),0)</f>
        <v>188</v>
      </c>
      <c r="H500">
        <f t="shared" si="60"/>
        <v>4295.8</v>
      </c>
      <c r="I500">
        <f t="shared" si="61"/>
        <v>2855.8</v>
      </c>
      <c r="J500" s="44"/>
      <c r="K500" s="32"/>
      <c r="L500" s="32"/>
      <c r="M500" s="283"/>
      <c r="N500" s="32"/>
      <c r="O500" s="44">
        <v>448</v>
      </c>
      <c r="P500" s="32">
        <v>0.92189261695845914</v>
      </c>
      <c r="Q500">
        <f t="shared" si="62"/>
        <v>226</v>
      </c>
      <c r="R500" t="str">
        <f>LOOKUP(P500,'Info Sheet'!$L$2:$L$3,'Info Sheet'!$J$2:$J$3)</f>
        <v>Non-Rainy</v>
      </c>
      <c r="S500">
        <f>IF(R500='Info Sheet'!$J$3,'Info Sheet'!$M$3,'Info Sheet'!$M$2)</f>
        <v>1</v>
      </c>
      <c r="T500">
        <f>ROUNDDOWN(IF((Q500*S500)&gt;'Info Sheet'!$B$21,'Info Sheet'!$B$21,(Q500*S500)),0)</f>
        <v>188</v>
      </c>
      <c r="U500">
        <f t="shared" si="63"/>
        <v>4295.8</v>
      </c>
      <c r="V500">
        <f t="shared" si="64"/>
        <v>2855.8</v>
      </c>
      <c r="AB500" s="44">
        <v>448</v>
      </c>
      <c r="AC500" s="61">
        <v>0.52583040000000003</v>
      </c>
      <c r="AD500">
        <f t="shared" si="65"/>
        <v>204</v>
      </c>
      <c r="AE500" t="str">
        <f>LOOKUP(AC500,'Info Sheet'!$L$2:$L$3,'Info Sheet'!$J$2:$J$3)</f>
        <v>Non-Rainy</v>
      </c>
      <c r="AF500">
        <f>IF(AE500='Info Sheet'!$J$3,'Info Sheet'!$M$3,'Info Sheet'!$M$2)</f>
        <v>1</v>
      </c>
      <c r="AG500">
        <f>ROUNDDOWN(IF((AD500*AF500)&gt;'Info Sheet'!$B$21,'Info Sheet'!$B$21,(AD500*AF500)),0)</f>
        <v>188</v>
      </c>
      <c r="AH500">
        <f t="shared" si="66"/>
        <v>4295.8</v>
      </c>
      <c r="AI500">
        <f t="shared" si="67"/>
        <v>2855.8</v>
      </c>
    </row>
    <row r="501" spans="2:35">
      <c r="B501" s="44">
        <v>449</v>
      </c>
      <c r="C501" s="32">
        <v>0.47872130081217357</v>
      </c>
      <c r="D501" s="32">
        <f t="shared" si="68"/>
        <v>214</v>
      </c>
      <c r="E501" t="str">
        <f>LOOKUP(C501,'Info Sheet'!$L$2:$L$3,'Info Sheet'!$J$2:$J$3)</f>
        <v>Non-Rainy</v>
      </c>
      <c r="F501">
        <f>IF(E501='Info Sheet'!$J$3,'Info Sheet'!$M$3,'Info Sheet'!$M$2)</f>
        <v>1</v>
      </c>
      <c r="G501">
        <f>ROUNDDOWN(IF((D501*F501)&gt;'Info Sheet'!$B$21,'Info Sheet'!$B$21,(D501*F501)),0)</f>
        <v>188</v>
      </c>
      <c r="H501">
        <f t="shared" ref="H501:H564" si="69">G501*$K$46</f>
        <v>4295.8</v>
      </c>
      <c r="I501">
        <f t="shared" ref="I501:I564" si="70">H501-$K$47</f>
        <v>2855.8</v>
      </c>
      <c r="J501" s="44"/>
      <c r="K501" s="32"/>
      <c r="L501" s="32"/>
      <c r="M501" s="283"/>
      <c r="N501" s="32"/>
      <c r="O501" s="44">
        <v>449</v>
      </c>
      <c r="P501" s="32">
        <v>0.47544091473667549</v>
      </c>
      <c r="Q501">
        <f t="shared" ref="Q501:Q564" si="71">ROUNDDOWN(_xlfn.NORM.INV(P501,$P$36,$P$40),0)</f>
        <v>198</v>
      </c>
      <c r="R501" t="str">
        <f>LOOKUP(P501,'Info Sheet'!$L$2:$L$3,'Info Sheet'!$J$2:$J$3)</f>
        <v>Non-Rainy</v>
      </c>
      <c r="S501">
        <f>IF(R501='Info Sheet'!$J$3,'Info Sheet'!$M$3,'Info Sheet'!$M$2)</f>
        <v>1</v>
      </c>
      <c r="T501">
        <f>ROUNDDOWN(IF((Q501*S501)&gt;'Info Sheet'!$B$21,'Info Sheet'!$B$21,(Q501*S501)),0)</f>
        <v>188</v>
      </c>
      <c r="U501">
        <f t="shared" ref="U501:U564" si="72">T501*$K$46</f>
        <v>4295.8</v>
      </c>
      <c r="V501">
        <f t="shared" ref="V501:V564" si="73">U501-$K$47</f>
        <v>2855.8</v>
      </c>
      <c r="AB501" s="44">
        <v>449</v>
      </c>
      <c r="AC501" s="61">
        <v>0.28587504000000002</v>
      </c>
      <c r="AD501">
        <f t="shared" ref="AD501:AD564" si="74">ROUNDDOWN(_xlfn.NORM.INV(AC501,$AC$36,$AC$40),0)</f>
        <v>192</v>
      </c>
      <c r="AE501" t="str">
        <f>LOOKUP(AC501,'Info Sheet'!$L$2:$L$3,'Info Sheet'!$J$2:$J$3)</f>
        <v>Rainy, p</v>
      </c>
      <c r="AF501">
        <f>IF(AE501='Info Sheet'!$J$3,'Info Sheet'!$M$3,'Info Sheet'!$M$2)</f>
        <v>0.7</v>
      </c>
      <c r="AG501">
        <f>ROUNDDOWN(IF((AD501*AF501)&gt;'Info Sheet'!$B$21,'Info Sheet'!$B$21,(AD501*AF501)),0)</f>
        <v>134</v>
      </c>
      <c r="AH501">
        <f t="shared" ref="AH501:AH564" si="75">AG501*$K$46</f>
        <v>3061.9</v>
      </c>
      <c r="AI501">
        <f t="shared" ref="AI501:AI564" si="76">AH501-$K$47</f>
        <v>1621.9</v>
      </c>
    </row>
    <row r="502" spans="2:35">
      <c r="B502" s="44">
        <v>450</v>
      </c>
      <c r="C502" s="32">
        <v>0.91383805248101135</v>
      </c>
      <c r="D502" s="32">
        <f t="shared" ref="D502:D565" si="77">ROUNDDOWN(_xlfn.NORM.INV(C502,$C$36,$C$40),0)</f>
        <v>241</v>
      </c>
      <c r="E502" t="str">
        <f>LOOKUP(C502,'Info Sheet'!$L$2:$L$3,'Info Sheet'!$J$2:$J$3)</f>
        <v>Non-Rainy</v>
      </c>
      <c r="F502">
        <f>IF(E502='Info Sheet'!$J$3,'Info Sheet'!$M$3,'Info Sheet'!$M$2)</f>
        <v>1</v>
      </c>
      <c r="G502">
        <f>ROUNDDOWN(IF((D502*F502)&gt;'Info Sheet'!$B$21,'Info Sheet'!$B$21,(D502*F502)),0)</f>
        <v>188</v>
      </c>
      <c r="H502">
        <f t="shared" si="69"/>
        <v>4295.8</v>
      </c>
      <c r="I502">
        <f t="shared" si="70"/>
        <v>2855.8</v>
      </c>
      <c r="J502" s="44"/>
      <c r="K502" s="32"/>
      <c r="L502" s="32"/>
      <c r="M502" s="283"/>
      <c r="N502" s="32"/>
      <c r="O502" s="44">
        <v>450</v>
      </c>
      <c r="P502" s="32">
        <v>0.41719102684873921</v>
      </c>
      <c r="Q502">
        <f t="shared" si="71"/>
        <v>196</v>
      </c>
      <c r="R502" t="str">
        <f>LOOKUP(P502,'Info Sheet'!$L$2:$L$3,'Info Sheet'!$J$2:$J$3)</f>
        <v>Non-Rainy</v>
      </c>
      <c r="S502">
        <f>IF(R502='Info Sheet'!$J$3,'Info Sheet'!$M$3,'Info Sheet'!$M$2)</f>
        <v>1</v>
      </c>
      <c r="T502">
        <f>ROUNDDOWN(IF((Q502*S502)&gt;'Info Sheet'!$B$21,'Info Sheet'!$B$21,(Q502*S502)),0)</f>
        <v>188</v>
      </c>
      <c r="U502">
        <f t="shared" si="72"/>
        <v>4295.8</v>
      </c>
      <c r="V502">
        <f t="shared" si="73"/>
        <v>2855.8</v>
      </c>
      <c r="AB502" s="44">
        <v>450</v>
      </c>
      <c r="AC502" s="61">
        <v>0.63868879000000001</v>
      </c>
      <c r="AD502">
        <f t="shared" si="74"/>
        <v>209</v>
      </c>
      <c r="AE502" t="str">
        <f>LOOKUP(AC502,'Info Sheet'!$L$2:$L$3,'Info Sheet'!$J$2:$J$3)</f>
        <v>Non-Rainy</v>
      </c>
      <c r="AF502">
        <f>IF(AE502='Info Sheet'!$J$3,'Info Sheet'!$M$3,'Info Sheet'!$M$2)</f>
        <v>1</v>
      </c>
      <c r="AG502">
        <f>ROUNDDOWN(IF((AD502*AF502)&gt;'Info Sheet'!$B$21,'Info Sheet'!$B$21,(AD502*AF502)),0)</f>
        <v>188</v>
      </c>
      <c r="AH502">
        <f t="shared" si="75"/>
        <v>4295.8</v>
      </c>
      <c r="AI502">
        <f t="shared" si="76"/>
        <v>2855.8</v>
      </c>
    </row>
    <row r="503" spans="2:35">
      <c r="B503" s="44">
        <v>451</v>
      </c>
      <c r="C503" s="32">
        <v>9.4512058645360719E-2</v>
      </c>
      <c r="D503" s="32">
        <f t="shared" si="77"/>
        <v>189</v>
      </c>
      <c r="E503" t="str">
        <f>LOOKUP(C503,'Info Sheet'!$L$2:$L$3,'Info Sheet'!$J$2:$J$3)</f>
        <v>Rainy, p</v>
      </c>
      <c r="F503">
        <f>IF(E503='Info Sheet'!$J$3,'Info Sheet'!$M$3,'Info Sheet'!$M$2)</f>
        <v>0.7</v>
      </c>
      <c r="G503">
        <f>ROUNDDOWN(IF((D503*F503)&gt;'Info Sheet'!$B$21,'Info Sheet'!$B$21,(D503*F503)),0)</f>
        <v>132</v>
      </c>
      <c r="H503">
        <f t="shared" si="69"/>
        <v>3016.2000000000003</v>
      </c>
      <c r="I503">
        <f t="shared" si="70"/>
        <v>1576.2000000000003</v>
      </c>
      <c r="J503" s="44"/>
      <c r="K503" s="32"/>
      <c r="L503" s="32"/>
      <c r="M503" s="283"/>
      <c r="N503" s="32"/>
      <c r="O503" s="44">
        <v>451</v>
      </c>
      <c r="P503" s="32">
        <v>0.33913280128009426</v>
      </c>
      <c r="Q503">
        <f t="shared" si="71"/>
        <v>192</v>
      </c>
      <c r="R503" t="str">
        <f>LOOKUP(P503,'Info Sheet'!$L$2:$L$3,'Info Sheet'!$J$2:$J$3)</f>
        <v>Rainy, p</v>
      </c>
      <c r="S503">
        <f>IF(R503='Info Sheet'!$J$3,'Info Sheet'!$M$3,'Info Sheet'!$M$2)</f>
        <v>0.7</v>
      </c>
      <c r="T503">
        <f>ROUNDDOWN(IF((Q503*S503)&gt;'Info Sheet'!$B$21,'Info Sheet'!$B$21,(Q503*S503)),0)</f>
        <v>134</v>
      </c>
      <c r="U503">
        <f t="shared" si="72"/>
        <v>3061.9</v>
      </c>
      <c r="V503">
        <f t="shared" si="73"/>
        <v>1621.9</v>
      </c>
      <c r="AB503" s="44">
        <v>451</v>
      </c>
      <c r="AC503" s="61">
        <v>0.86061288000000002</v>
      </c>
      <c r="AD503">
        <f t="shared" si="74"/>
        <v>223</v>
      </c>
      <c r="AE503" t="str">
        <f>LOOKUP(AC503,'Info Sheet'!$L$2:$L$3,'Info Sheet'!$J$2:$J$3)</f>
        <v>Non-Rainy</v>
      </c>
      <c r="AF503">
        <f>IF(AE503='Info Sheet'!$J$3,'Info Sheet'!$M$3,'Info Sheet'!$M$2)</f>
        <v>1</v>
      </c>
      <c r="AG503">
        <f>ROUNDDOWN(IF((AD503*AF503)&gt;'Info Sheet'!$B$21,'Info Sheet'!$B$21,(AD503*AF503)),0)</f>
        <v>188</v>
      </c>
      <c r="AH503">
        <f t="shared" si="75"/>
        <v>4295.8</v>
      </c>
      <c r="AI503">
        <f t="shared" si="76"/>
        <v>2855.8</v>
      </c>
    </row>
    <row r="504" spans="2:35">
      <c r="B504" s="44">
        <v>452</v>
      </c>
      <c r="C504" s="32">
        <v>0.62226326502817653</v>
      </c>
      <c r="D504" s="32">
        <f t="shared" si="77"/>
        <v>221</v>
      </c>
      <c r="E504" t="str">
        <f>LOOKUP(C504,'Info Sheet'!$L$2:$L$3,'Info Sheet'!$J$2:$J$3)</f>
        <v>Non-Rainy</v>
      </c>
      <c r="F504">
        <f>IF(E504='Info Sheet'!$J$3,'Info Sheet'!$M$3,'Info Sheet'!$M$2)</f>
        <v>1</v>
      </c>
      <c r="G504">
        <f>ROUNDDOWN(IF((D504*F504)&gt;'Info Sheet'!$B$21,'Info Sheet'!$B$21,(D504*F504)),0)</f>
        <v>188</v>
      </c>
      <c r="H504">
        <f t="shared" si="69"/>
        <v>4295.8</v>
      </c>
      <c r="I504">
        <f t="shared" si="70"/>
        <v>2855.8</v>
      </c>
      <c r="J504" s="44"/>
      <c r="K504" s="32"/>
      <c r="L504" s="32"/>
      <c r="M504" s="283"/>
      <c r="N504" s="32"/>
      <c r="O504" s="44">
        <v>452</v>
      </c>
      <c r="P504" s="32">
        <v>0.7515021576522346</v>
      </c>
      <c r="Q504">
        <f t="shared" si="71"/>
        <v>212</v>
      </c>
      <c r="R504" t="str">
        <f>LOOKUP(P504,'Info Sheet'!$L$2:$L$3,'Info Sheet'!$J$2:$J$3)</f>
        <v>Non-Rainy</v>
      </c>
      <c r="S504">
        <f>IF(R504='Info Sheet'!$J$3,'Info Sheet'!$M$3,'Info Sheet'!$M$2)</f>
        <v>1</v>
      </c>
      <c r="T504">
        <f>ROUNDDOWN(IF((Q504*S504)&gt;'Info Sheet'!$B$21,'Info Sheet'!$B$21,(Q504*S504)),0)</f>
        <v>188</v>
      </c>
      <c r="U504">
        <f t="shared" si="72"/>
        <v>4295.8</v>
      </c>
      <c r="V504">
        <f t="shared" si="73"/>
        <v>2855.8</v>
      </c>
      <c r="AB504" s="44">
        <v>452</v>
      </c>
      <c r="AC504" s="61">
        <v>0.61410297999999996</v>
      </c>
      <c r="AD504">
        <f t="shared" si="74"/>
        <v>208</v>
      </c>
      <c r="AE504" t="str">
        <f>LOOKUP(AC504,'Info Sheet'!$L$2:$L$3,'Info Sheet'!$J$2:$J$3)</f>
        <v>Non-Rainy</v>
      </c>
      <c r="AF504">
        <f>IF(AE504='Info Sheet'!$J$3,'Info Sheet'!$M$3,'Info Sheet'!$M$2)</f>
        <v>1</v>
      </c>
      <c r="AG504">
        <f>ROUNDDOWN(IF((AD504*AF504)&gt;'Info Sheet'!$B$21,'Info Sheet'!$B$21,(AD504*AF504)),0)</f>
        <v>188</v>
      </c>
      <c r="AH504">
        <f t="shared" si="75"/>
        <v>4295.8</v>
      </c>
      <c r="AI504">
        <f t="shared" si="76"/>
        <v>2855.8</v>
      </c>
    </row>
    <row r="505" spans="2:35">
      <c r="B505" s="44">
        <v>453</v>
      </c>
      <c r="C505" s="32">
        <v>4.6358674262089616E-2</v>
      </c>
      <c r="D505" s="32">
        <f t="shared" si="77"/>
        <v>182</v>
      </c>
      <c r="E505" t="str">
        <f>LOOKUP(C505,'Info Sheet'!$L$2:$L$3,'Info Sheet'!$J$2:$J$3)</f>
        <v>Rainy, p</v>
      </c>
      <c r="F505">
        <f>IF(E505='Info Sheet'!$J$3,'Info Sheet'!$M$3,'Info Sheet'!$M$2)</f>
        <v>0.7</v>
      </c>
      <c r="G505">
        <f>ROUNDDOWN(IF((D505*F505)&gt;'Info Sheet'!$B$21,'Info Sheet'!$B$21,(D505*F505)),0)</f>
        <v>127</v>
      </c>
      <c r="H505">
        <f t="shared" si="69"/>
        <v>2901.9500000000003</v>
      </c>
      <c r="I505">
        <f t="shared" si="70"/>
        <v>1461.9500000000003</v>
      </c>
      <c r="J505" s="44"/>
      <c r="K505" s="32"/>
      <c r="L505" s="32"/>
      <c r="M505" s="283"/>
      <c r="N505" s="32"/>
      <c r="O505" s="44">
        <v>453</v>
      </c>
      <c r="P505" s="32">
        <v>0.84957886425220108</v>
      </c>
      <c r="Q505">
        <f t="shared" si="71"/>
        <v>219</v>
      </c>
      <c r="R505" t="str">
        <f>LOOKUP(P505,'Info Sheet'!$L$2:$L$3,'Info Sheet'!$J$2:$J$3)</f>
        <v>Non-Rainy</v>
      </c>
      <c r="S505">
        <f>IF(R505='Info Sheet'!$J$3,'Info Sheet'!$M$3,'Info Sheet'!$M$2)</f>
        <v>1</v>
      </c>
      <c r="T505">
        <f>ROUNDDOWN(IF((Q505*S505)&gt;'Info Sheet'!$B$21,'Info Sheet'!$B$21,(Q505*S505)),0)</f>
        <v>188</v>
      </c>
      <c r="U505">
        <f t="shared" si="72"/>
        <v>4295.8</v>
      </c>
      <c r="V505">
        <f t="shared" si="73"/>
        <v>2855.8</v>
      </c>
      <c r="AB505" s="44">
        <v>453</v>
      </c>
      <c r="AC505" s="61">
        <v>0.71559910999999998</v>
      </c>
      <c r="AD505">
        <f t="shared" si="74"/>
        <v>213</v>
      </c>
      <c r="AE505" t="str">
        <f>LOOKUP(AC505,'Info Sheet'!$L$2:$L$3,'Info Sheet'!$J$2:$J$3)</f>
        <v>Non-Rainy</v>
      </c>
      <c r="AF505">
        <f>IF(AE505='Info Sheet'!$J$3,'Info Sheet'!$M$3,'Info Sheet'!$M$2)</f>
        <v>1</v>
      </c>
      <c r="AG505">
        <f>ROUNDDOWN(IF((AD505*AF505)&gt;'Info Sheet'!$B$21,'Info Sheet'!$B$21,(AD505*AF505)),0)</f>
        <v>188</v>
      </c>
      <c r="AH505">
        <f t="shared" si="75"/>
        <v>4295.8</v>
      </c>
      <c r="AI505">
        <f t="shared" si="76"/>
        <v>2855.8</v>
      </c>
    </row>
    <row r="506" spans="2:35">
      <c r="B506" s="44">
        <v>454</v>
      </c>
      <c r="C506" s="32">
        <v>0.24443427428600872</v>
      </c>
      <c r="D506" s="32">
        <f t="shared" si="77"/>
        <v>201</v>
      </c>
      <c r="E506" t="str">
        <f>LOOKUP(C506,'Info Sheet'!$L$2:$L$3,'Info Sheet'!$J$2:$J$3)</f>
        <v>Rainy, p</v>
      </c>
      <c r="F506">
        <f>IF(E506='Info Sheet'!$J$3,'Info Sheet'!$M$3,'Info Sheet'!$M$2)</f>
        <v>0.7</v>
      </c>
      <c r="G506">
        <f>ROUNDDOWN(IF((D506*F506)&gt;'Info Sheet'!$B$21,'Info Sheet'!$B$21,(D506*F506)),0)</f>
        <v>140</v>
      </c>
      <c r="H506">
        <f t="shared" si="69"/>
        <v>3199</v>
      </c>
      <c r="I506">
        <f t="shared" si="70"/>
        <v>1759</v>
      </c>
      <c r="J506" s="44"/>
      <c r="K506" s="32"/>
      <c r="L506" s="32"/>
      <c r="M506" s="283"/>
      <c r="N506" s="32"/>
      <c r="O506" s="44">
        <v>454</v>
      </c>
      <c r="P506" s="32">
        <v>0.73326255634631199</v>
      </c>
      <c r="Q506">
        <f t="shared" si="71"/>
        <v>211</v>
      </c>
      <c r="R506" t="str">
        <f>LOOKUP(P506,'Info Sheet'!$L$2:$L$3,'Info Sheet'!$J$2:$J$3)</f>
        <v>Non-Rainy</v>
      </c>
      <c r="S506">
        <f>IF(R506='Info Sheet'!$J$3,'Info Sheet'!$M$3,'Info Sheet'!$M$2)</f>
        <v>1</v>
      </c>
      <c r="T506">
        <f>ROUNDDOWN(IF((Q506*S506)&gt;'Info Sheet'!$B$21,'Info Sheet'!$B$21,(Q506*S506)),0)</f>
        <v>188</v>
      </c>
      <c r="U506">
        <f t="shared" si="72"/>
        <v>4295.8</v>
      </c>
      <c r="V506">
        <f t="shared" si="73"/>
        <v>2855.8</v>
      </c>
      <c r="AB506" s="44">
        <v>454</v>
      </c>
      <c r="AC506" s="61">
        <v>0.11775273999999999</v>
      </c>
      <c r="AD506">
        <f t="shared" si="74"/>
        <v>180</v>
      </c>
      <c r="AE506" t="str">
        <f>LOOKUP(AC506,'Info Sheet'!$L$2:$L$3,'Info Sheet'!$J$2:$J$3)</f>
        <v>Rainy, p</v>
      </c>
      <c r="AF506">
        <f>IF(AE506='Info Sheet'!$J$3,'Info Sheet'!$M$3,'Info Sheet'!$M$2)</f>
        <v>0.7</v>
      </c>
      <c r="AG506">
        <f>ROUNDDOWN(IF((AD506*AF506)&gt;'Info Sheet'!$B$21,'Info Sheet'!$B$21,(AD506*AF506)),0)</f>
        <v>126</v>
      </c>
      <c r="AH506">
        <f t="shared" si="75"/>
        <v>2879.1000000000004</v>
      </c>
      <c r="AI506">
        <f t="shared" si="76"/>
        <v>1439.1000000000004</v>
      </c>
    </row>
    <row r="507" spans="2:35">
      <c r="B507" s="44">
        <v>455</v>
      </c>
      <c r="C507" s="32">
        <v>0.1086522558542502</v>
      </c>
      <c r="D507" s="32">
        <f t="shared" si="77"/>
        <v>191</v>
      </c>
      <c r="E507" t="str">
        <f>LOOKUP(C507,'Info Sheet'!$L$2:$L$3,'Info Sheet'!$J$2:$J$3)</f>
        <v>Rainy, p</v>
      </c>
      <c r="F507">
        <f>IF(E507='Info Sheet'!$J$3,'Info Sheet'!$M$3,'Info Sheet'!$M$2)</f>
        <v>0.7</v>
      </c>
      <c r="G507">
        <f>ROUNDDOWN(IF((D507*F507)&gt;'Info Sheet'!$B$21,'Info Sheet'!$B$21,(D507*F507)),0)</f>
        <v>133</v>
      </c>
      <c r="H507">
        <f t="shared" si="69"/>
        <v>3039.05</v>
      </c>
      <c r="I507">
        <f t="shared" si="70"/>
        <v>1599.0500000000002</v>
      </c>
      <c r="J507" s="44"/>
      <c r="K507" s="32"/>
      <c r="L507" s="32"/>
      <c r="M507" s="283"/>
      <c r="N507" s="32"/>
      <c r="O507" s="44">
        <v>455</v>
      </c>
      <c r="P507" s="32">
        <v>0.27860132843047569</v>
      </c>
      <c r="Q507">
        <f t="shared" si="71"/>
        <v>188</v>
      </c>
      <c r="R507" t="str">
        <f>LOOKUP(P507,'Info Sheet'!$L$2:$L$3,'Info Sheet'!$J$2:$J$3)</f>
        <v>Rainy, p</v>
      </c>
      <c r="S507">
        <f>IF(R507='Info Sheet'!$J$3,'Info Sheet'!$M$3,'Info Sheet'!$M$2)</f>
        <v>0.7</v>
      </c>
      <c r="T507">
        <f>ROUNDDOWN(IF((Q507*S507)&gt;'Info Sheet'!$B$21,'Info Sheet'!$B$21,(Q507*S507)),0)</f>
        <v>131</v>
      </c>
      <c r="U507">
        <f t="shared" si="72"/>
        <v>2993.3500000000004</v>
      </c>
      <c r="V507">
        <f t="shared" si="73"/>
        <v>1553.3500000000004</v>
      </c>
      <c r="AB507" s="44">
        <v>455</v>
      </c>
      <c r="AC507" s="61">
        <v>0.15163789</v>
      </c>
      <c r="AD507">
        <f t="shared" si="74"/>
        <v>183</v>
      </c>
      <c r="AE507" t="str">
        <f>LOOKUP(AC507,'Info Sheet'!$L$2:$L$3,'Info Sheet'!$J$2:$J$3)</f>
        <v>Rainy, p</v>
      </c>
      <c r="AF507">
        <f>IF(AE507='Info Sheet'!$J$3,'Info Sheet'!$M$3,'Info Sheet'!$M$2)</f>
        <v>0.7</v>
      </c>
      <c r="AG507">
        <f>ROUNDDOWN(IF((AD507*AF507)&gt;'Info Sheet'!$B$21,'Info Sheet'!$B$21,(AD507*AF507)),0)</f>
        <v>128</v>
      </c>
      <c r="AH507">
        <f t="shared" si="75"/>
        <v>2924.8</v>
      </c>
      <c r="AI507">
        <f t="shared" si="76"/>
        <v>1484.8000000000002</v>
      </c>
    </row>
    <row r="508" spans="2:35">
      <c r="B508" s="44">
        <v>456</v>
      </c>
      <c r="C508" s="32">
        <v>0.30172320781429873</v>
      </c>
      <c r="D508" s="32">
        <f t="shared" si="77"/>
        <v>205</v>
      </c>
      <c r="E508" t="str">
        <f>LOOKUP(C508,'Info Sheet'!$L$2:$L$3,'Info Sheet'!$J$2:$J$3)</f>
        <v>Rainy, p</v>
      </c>
      <c r="F508">
        <f>IF(E508='Info Sheet'!$J$3,'Info Sheet'!$M$3,'Info Sheet'!$M$2)</f>
        <v>0.7</v>
      </c>
      <c r="G508">
        <f>ROUNDDOWN(IF((D508*F508)&gt;'Info Sheet'!$B$21,'Info Sheet'!$B$21,(D508*F508)),0)</f>
        <v>143</v>
      </c>
      <c r="H508">
        <f t="shared" si="69"/>
        <v>3267.55</v>
      </c>
      <c r="I508">
        <f t="shared" si="70"/>
        <v>1827.5500000000002</v>
      </c>
      <c r="J508" s="44"/>
      <c r="K508" s="32"/>
      <c r="L508" s="32"/>
      <c r="M508" s="283"/>
      <c r="N508" s="32"/>
      <c r="O508" s="44">
        <v>456</v>
      </c>
      <c r="P508" s="32">
        <v>0.16076316972913762</v>
      </c>
      <c r="Q508">
        <f t="shared" si="71"/>
        <v>181</v>
      </c>
      <c r="R508" t="str">
        <f>LOOKUP(P508,'Info Sheet'!$L$2:$L$3,'Info Sheet'!$J$2:$J$3)</f>
        <v>Rainy, p</v>
      </c>
      <c r="S508">
        <f>IF(R508='Info Sheet'!$J$3,'Info Sheet'!$M$3,'Info Sheet'!$M$2)</f>
        <v>0.7</v>
      </c>
      <c r="T508">
        <f>ROUNDDOWN(IF((Q508*S508)&gt;'Info Sheet'!$B$21,'Info Sheet'!$B$21,(Q508*S508)),0)</f>
        <v>126</v>
      </c>
      <c r="U508">
        <f t="shared" si="72"/>
        <v>2879.1000000000004</v>
      </c>
      <c r="V508">
        <f t="shared" si="73"/>
        <v>1439.1000000000004</v>
      </c>
      <c r="AB508" s="44">
        <v>456</v>
      </c>
      <c r="AC508" s="61">
        <v>0.82818902999999999</v>
      </c>
      <c r="AD508">
        <f t="shared" si="74"/>
        <v>221</v>
      </c>
      <c r="AE508" t="str">
        <f>LOOKUP(AC508,'Info Sheet'!$L$2:$L$3,'Info Sheet'!$J$2:$J$3)</f>
        <v>Non-Rainy</v>
      </c>
      <c r="AF508">
        <f>IF(AE508='Info Sheet'!$J$3,'Info Sheet'!$M$3,'Info Sheet'!$M$2)</f>
        <v>1</v>
      </c>
      <c r="AG508">
        <f>ROUNDDOWN(IF((AD508*AF508)&gt;'Info Sheet'!$B$21,'Info Sheet'!$B$21,(AD508*AF508)),0)</f>
        <v>188</v>
      </c>
      <c r="AH508">
        <f t="shared" si="75"/>
        <v>4295.8</v>
      </c>
      <c r="AI508">
        <f t="shared" si="76"/>
        <v>2855.8</v>
      </c>
    </row>
    <row r="509" spans="2:35">
      <c r="B509" s="44">
        <v>457</v>
      </c>
      <c r="C509" s="32">
        <v>0.44656180483936669</v>
      </c>
      <c r="D509" s="32">
        <f t="shared" si="77"/>
        <v>212</v>
      </c>
      <c r="E509" t="str">
        <f>LOOKUP(C509,'Info Sheet'!$L$2:$L$3,'Info Sheet'!$J$2:$J$3)</f>
        <v>Non-Rainy</v>
      </c>
      <c r="F509">
        <f>IF(E509='Info Sheet'!$J$3,'Info Sheet'!$M$3,'Info Sheet'!$M$2)</f>
        <v>1</v>
      </c>
      <c r="G509">
        <f>ROUNDDOWN(IF((D509*F509)&gt;'Info Sheet'!$B$21,'Info Sheet'!$B$21,(D509*F509)),0)</f>
        <v>188</v>
      </c>
      <c r="H509">
        <f t="shared" si="69"/>
        <v>4295.8</v>
      </c>
      <c r="I509">
        <f t="shared" si="70"/>
        <v>2855.8</v>
      </c>
      <c r="J509" s="44"/>
      <c r="K509" s="32"/>
      <c r="L509" s="32"/>
      <c r="M509" s="283"/>
      <c r="N509" s="32"/>
      <c r="O509" s="44">
        <v>457</v>
      </c>
      <c r="P509" s="32">
        <v>0.66471982850402722</v>
      </c>
      <c r="Q509">
        <f t="shared" si="71"/>
        <v>207</v>
      </c>
      <c r="R509" t="str">
        <f>LOOKUP(P509,'Info Sheet'!$L$2:$L$3,'Info Sheet'!$J$2:$J$3)</f>
        <v>Non-Rainy</v>
      </c>
      <c r="S509">
        <f>IF(R509='Info Sheet'!$J$3,'Info Sheet'!$M$3,'Info Sheet'!$M$2)</f>
        <v>1</v>
      </c>
      <c r="T509">
        <f>ROUNDDOWN(IF((Q509*S509)&gt;'Info Sheet'!$B$21,'Info Sheet'!$B$21,(Q509*S509)),0)</f>
        <v>188</v>
      </c>
      <c r="U509">
        <f t="shared" si="72"/>
        <v>4295.8</v>
      </c>
      <c r="V509">
        <f t="shared" si="73"/>
        <v>2855.8</v>
      </c>
      <c r="AB509" s="44">
        <v>457</v>
      </c>
      <c r="AC509" s="61">
        <v>0.89490974999999995</v>
      </c>
      <c r="AD509">
        <f t="shared" si="74"/>
        <v>226</v>
      </c>
      <c r="AE509" t="str">
        <f>LOOKUP(AC509,'Info Sheet'!$L$2:$L$3,'Info Sheet'!$J$2:$J$3)</f>
        <v>Non-Rainy</v>
      </c>
      <c r="AF509">
        <f>IF(AE509='Info Sheet'!$J$3,'Info Sheet'!$M$3,'Info Sheet'!$M$2)</f>
        <v>1</v>
      </c>
      <c r="AG509">
        <f>ROUNDDOWN(IF((AD509*AF509)&gt;'Info Sheet'!$B$21,'Info Sheet'!$B$21,(AD509*AF509)),0)</f>
        <v>188</v>
      </c>
      <c r="AH509">
        <f t="shared" si="75"/>
        <v>4295.8</v>
      </c>
      <c r="AI509">
        <f t="shared" si="76"/>
        <v>2855.8</v>
      </c>
    </row>
    <row r="510" spans="2:35">
      <c r="B510" s="44">
        <v>458</v>
      </c>
      <c r="C510" s="32">
        <v>0.34661635185193551</v>
      </c>
      <c r="D510" s="32">
        <f t="shared" si="77"/>
        <v>207</v>
      </c>
      <c r="E510" t="str">
        <f>LOOKUP(C510,'Info Sheet'!$L$2:$L$3,'Info Sheet'!$J$2:$J$3)</f>
        <v>Rainy, p</v>
      </c>
      <c r="F510">
        <f>IF(E510='Info Sheet'!$J$3,'Info Sheet'!$M$3,'Info Sheet'!$M$2)</f>
        <v>0.7</v>
      </c>
      <c r="G510">
        <f>ROUNDDOWN(IF((D510*F510)&gt;'Info Sheet'!$B$21,'Info Sheet'!$B$21,(D510*F510)),0)</f>
        <v>144</v>
      </c>
      <c r="H510">
        <f t="shared" si="69"/>
        <v>3290.4</v>
      </c>
      <c r="I510">
        <f t="shared" si="70"/>
        <v>1850.4</v>
      </c>
      <c r="J510" s="44"/>
      <c r="K510" s="32"/>
      <c r="L510" s="32"/>
      <c r="M510" s="283"/>
      <c r="N510" s="32"/>
      <c r="O510" s="44">
        <v>458</v>
      </c>
      <c r="P510" s="32">
        <v>0.51124276984587036</v>
      </c>
      <c r="Q510">
        <f t="shared" si="71"/>
        <v>200</v>
      </c>
      <c r="R510" t="str">
        <f>LOOKUP(P510,'Info Sheet'!$L$2:$L$3,'Info Sheet'!$J$2:$J$3)</f>
        <v>Non-Rainy</v>
      </c>
      <c r="S510">
        <f>IF(R510='Info Sheet'!$J$3,'Info Sheet'!$M$3,'Info Sheet'!$M$2)</f>
        <v>1</v>
      </c>
      <c r="T510">
        <f>ROUNDDOWN(IF((Q510*S510)&gt;'Info Sheet'!$B$21,'Info Sheet'!$B$21,(Q510*S510)),0)</f>
        <v>188</v>
      </c>
      <c r="U510">
        <f t="shared" si="72"/>
        <v>4295.8</v>
      </c>
      <c r="V510">
        <f t="shared" si="73"/>
        <v>2855.8</v>
      </c>
      <c r="AB510" s="44">
        <v>458</v>
      </c>
      <c r="AC510" s="61">
        <v>0.92794916999999999</v>
      </c>
      <c r="AD510">
        <f t="shared" si="74"/>
        <v>230</v>
      </c>
      <c r="AE510" t="str">
        <f>LOOKUP(AC510,'Info Sheet'!$L$2:$L$3,'Info Sheet'!$J$2:$J$3)</f>
        <v>Non-Rainy</v>
      </c>
      <c r="AF510">
        <f>IF(AE510='Info Sheet'!$J$3,'Info Sheet'!$M$3,'Info Sheet'!$M$2)</f>
        <v>1</v>
      </c>
      <c r="AG510">
        <f>ROUNDDOWN(IF((AD510*AF510)&gt;'Info Sheet'!$B$21,'Info Sheet'!$B$21,(AD510*AF510)),0)</f>
        <v>188</v>
      </c>
      <c r="AH510">
        <f t="shared" si="75"/>
        <v>4295.8</v>
      </c>
      <c r="AI510">
        <f t="shared" si="76"/>
        <v>2855.8</v>
      </c>
    </row>
    <row r="511" spans="2:35">
      <c r="B511" s="44">
        <v>459</v>
      </c>
      <c r="C511" s="32">
        <v>0.20977495413190383</v>
      </c>
      <c r="D511" s="32">
        <f t="shared" si="77"/>
        <v>199</v>
      </c>
      <c r="E511" t="str">
        <f>LOOKUP(C511,'Info Sheet'!$L$2:$L$3,'Info Sheet'!$J$2:$J$3)</f>
        <v>Rainy, p</v>
      </c>
      <c r="F511">
        <f>IF(E511='Info Sheet'!$J$3,'Info Sheet'!$M$3,'Info Sheet'!$M$2)</f>
        <v>0.7</v>
      </c>
      <c r="G511">
        <f>ROUNDDOWN(IF((D511*F511)&gt;'Info Sheet'!$B$21,'Info Sheet'!$B$21,(D511*F511)),0)</f>
        <v>139</v>
      </c>
      <c r="H511">
        <f t="shared" si="69"/>
        <v>3176.15</v>
      </c>
      <c r="I511">
        <f t="shared" si="70"/>
        <v>1736.15</v>
      </c>
      <c r="J511" s="44"/>
      <c r="K511" s="32"/>
      <c r="L511" s="32"/>
      <c r="M511" s="283"/>
      <c r="N511" s="32"/>
      <c r="O511" s="44">
        <v>459</v>
      </c>
      <c r="P511" s="32">
        <v>0.56695530289479834</v>
      </c>
      <c r="Q511">
        <f t="shared" si="71"/>
        <v>203</v>
      </c>
      <c r="R511" t="str">
        <f>LOOKUP(P511,'Info Sheet'!$L$2:$L$3,'Info Sheet'!$J$2:$J$3)</f>
        <v>Non-Rainy</v>
      </c>
      <c r="S511">
        <f>IF(R511='Info Sheet'!$J$3,'Info Sheet'!$M$3,'Info Sheet'!$M$2)</f>
        <v>1</v>
      </c>
      <c r="T511">
        <f>ROUNDDOWN(IF((Q511*S511)&gt;'Info Sheet'!$B$21,'Info Sheet'!$B$21,(Q511*S511)),0)</f>
        <v>188</v>
      </c>
      <c r="U511">
        <f t="shared" si="72"/>
        <v>4295.8</v>
      </c>
      <c r="V511">
        <f t="shared" si="73"/>
        <v>2855.8</v>
      </c>
      <c r="AB511" s="44">
        <v>459</v>
      </c>
      <c r="AC511" s="61">
        <v>0.72429202999999998</v>
      </c>
      <c r="AD511">
        <f t="shared" si="74"/>
        <v>214</v>
      </c>
      <c r="AE511" t="str">
        <f>LOOKUP(AC511,'Info Sheet'!$L$2:$L$3,'Info Sheet'!$J$2:$J$3)</f>
        <v>Non-Rainy</v>
      </c>
      <c r="AF511">
        <f>IF(AE511='Info Sheet'!$J$3,'Info Sheet'!$M$3,'Info Sheet'!$M$2)</f>
        <v>1</v>
      </c>
      <c r="AG511">
        <f>ROUNDDOWN(IF((AD511*AF511)&gt;'Info Sheet'!$B$21,'Info Sheet'!$B$21,(AD511*AF511)),0)</f>
        <v>188</v>
      </c>
      <c r="AH511">
        <f t="shared" si="75"/>
        <v>4295.8</v>
      </c>
      <c r="AI511">
        <f t="shared" si="76"/>
        <v>2855.8</v>
      </c>
    </row>
    <row r="512" spans="2:35">
      <c r="B512" s="44">
        <v>460</v>
      </c>
      <c r="C512" s="32">
        <v>0.10126023106058346</v>
      </c>
      <c r="D512" s="32">
        <f t="shared" si="77"/>
        <v>190</v>
      </c>
      <c r="E512" t="str">
        <f>LOOKUP(C512,'Info Sheet'!$L$2:$L$3,'Info Sheet'!$J$2:$J$3)</f>
        <v>Rainy, p</v>
      </c>
      <c r="F512">
        <f>IF(E512='Info Sheet'!$J$3,'Info Sheet'!$M$3,'Info Sheet'!$M$2)</f>
        <v>0.7</v>
      </c>
      <c r="G512">
        <f>ROUNDDOWN(IF((D512*F512)&gt;'Info Sheet'!$B$21,'Info Sheet'!$B$21,(D512*F512)),0)</f>
        <v>133</v>
      </c>
      <c r="H512">
        <f t="shared" si="69"/>
        <v>3039.05</v>
      </c>
      <c r="I512">
        <f t="shared" si="70"/>
        <v>1599.0500000000002</v>
      </c>
      <c r="J512" s="44"/>
      <c r="K512" s="32"/>
      <c r="L512" s="32"/>
      <c r="M512" s="283"/>
      <c r="N512" s="32"/>
      <c r="O512" s="44">
        <v>460</v>
      </c>
      <c r="P512" s="32">
        <v>0.34019060034378135</v>
      </c>
      <c r="Q512">
        <f t="shared" si="71"/>
        <v>192</v>
      </c>
      <c r="R512" t="str">
        <f>LOOKUP(P512,'Info Sheet'!$L$2:$L$3,'Info Sheet'!$J$2:$J$3)</f>
        <v>Rainy, p</v>
      </c>
      <c r="S512">
        <f>IF(R512='Info Sheet'!$J$3,'Info Sheet'!$M$3,'Info Sheet'!$M$2)</f>
        <v>0.7</v>
      </c>
      <c r="T512">
        <f>ROUNDDOWN(IF((Q512*S512)&gt;'Info Sheet'!$B$21,'Info Sheet'!$B$21,(Q512*S512)),0)</f>
        <v>134</v>
      </c>
      <c r="U512">
        <f t="shared" si="72"/>
        <v>3061.9</v>
      </c>
      <c r="V512">
        <f t="shared" si="73"/>
        <v>1621.9</v>
      </c>
      <c r="AB512" s="44">
        <v>460</v>
      </c>
      <c r="AC512" s="61">
        <v>0.1157825</v>
      </c>
      <c r="AD512">
        <f t="shared" si="74"/>
        <v>180</v>
      </c>
      <c r="AE512" t="str">
        <f>LOOKUP(AC512,'Info Sheet'!$L$2:$L$3,'Info Sheet'!$J$2:$J$3)</f>
        <v>Rainy, p</v>
      </c>
      <c r="AF512">
        <f>IF(AE512='Info Sheet'!$J$3,'Info Sheet'!$M$3,'Info Sheet'!$M$2)</f>
        <v>0.7</v>
      </c>
      <c r="AG512">
        <f>ROUNDDOWN(IF((AD512*AF512)&gt;'Info Sheet'!$B$21,'Info Sheet'!$B$21,(AD512*AF512)),0)</f>
        <v>126</v>
      </c>
      <c r="AH512">
        <f t="shared" si="75"/>
        <v>2879.1000000000004</v>
      </c>
      <c r="AI512">
        <f t="shared" si="76"/>
        <v>1439.1000000000004</v>
      </c>
    </row>
    <row r="513" spans="2:35">
      <c r="B513" s="44">
        <v>461</v>
      </c>
      <c r="C513" s="32">
        <v>0.462098311591849</v>
      </c>
      <c r="D513" s="32">
        <f t="shared" si="77"/>
        <v>213</v>
      </c>
      <c r="E513" t="str">
        <f>LOOKUP(C513,'Info Sheet'!$L$2:$L$3,'Info Sheet'!$J$2:$J$3)</f>
        <v>Non-Rainy</v>
      </c>
      <c r="F513">
        <f>IF(E513='Info Sheet'!$J$3,'Info Sheet'!$M$3,'Info Sheet'!$M$2)</f>
        <v>1</v>
      </c>
      <c r="G513">
        <f>ROUNDDOWN(IF((D513*F513)&gt;'Info Sheet'!$B$21,'Info Sheet'!$B$21,(D513*F513)),0)</f>
        <v>188</v>
      </c>
      <c r="H513">
        <f t="shared" si="69"/>
        <v>4295.8</v>
      </c>
      <c r="I513">
        <f t="shared" si="70"/>
        <v>2855.8</v>
      </c>
      <c r="J513" s="44"/>
      <c r="K513" s="32"/>
      <c r="L513" s="32"/>
      <c r="M513" s="283"/>
      <c r="N513" s="32"/>
      <c r="O513" s="44">
        <v>461</v>
      </c>
      <c r="P513" s="32">
        <v>0.52547050877767931</v>
      </c>
      <c r="Q513">
        <f t="shared" si="71"/>
        <v>201</v>
      </c>
      <c r="R513" t="str">
        <f>LOOKUP(P513,'Info Sheet'!$L$2:$L$3,'Info Sheet'!$J$2:$J$3)</f>
        <v>Non-Rainy</v>
      </c>
      <c r="S513">
        <f>IF(R513='Info Sheet'!$J$3,'Info Sheet'!$M$3,'Info Sheet'!$M$2)</f>
        <v>1</v>
      </c>
      <c r="T513">
        <f>ROUNDDOWN(IF((Q513*S513)&gt;'Info Sheet'!$B$21,'Info Sheet'!$B$21,(Q513*S513)),0)</f>
        <v>188</v>
      </c>
      <c r="U513">
        <f t="shared" si="72"/>
        <v>4295.8</v>
      </c>
      <c r="V513">
        <f t="shared" si="73"/>
        <v>2855.8</v>
      </c>
      <c r="AB513" s="44">
        <v>461</v>
      </c>
      <c r="AC513" s="61">
        <v>0.61195770000000005</v>
      </c>
      <c r="AD513">
        <f t="shared" si="74"/>
        <v>208</v>
      </c>
      <c r="AE513" t="str">
        <f>LOOKUP(AC513,'Info Sheet'!$L$2:$L$3,'Info Sheet'!$J$2:$J$3)</f>
        <v>Non-Rainy</v>
      </c>
      <c r="AF513">
        <f>IF(AE513='Info Sheet'!$J$3,'Info Sheet'!$M$3,'Info Sheet'!$M$2)</f>
        <v>1</v>
      </c>
      <c r="AG513">
        <f>ROUNDDOWN(IF((AD513*AF513)&gt;'Info Sheet'!$B$21,'Info Sheet'!$B$21,(AD513*AF513)),0)</f>
        <v>188</v>
      </c>
      <c r="AH513">
        <f t="shared" si="75"/>
        <v>4295.8</v>
      </c>
      <c r="AI513">
        <f t="shared" si="76"/>
        <v>2855.8</v>
      </c>
    </row>
    <row r="514" spans="2:35">
      <c r="B514" s="44">
        <v>462</v>
      </c>
      <c r="C514" s="32">
        <v>1.8868057530047833E-2</v>
      </c>
      <c r="D514" s="32">
        <f t="shared" si="77"/>
        <v>174</v>
      </c>
      <c r="E514" t="str">
        <f>LOOKUP(C514,'Info Sheet'!$L$2:$L$3,'Info Sheet'!$J$2:$J$3)</f>
        <v>Rainy, p</v>
      </c>
      <c r="F514">
        <f>IF(E514='Info Sheet'!$J$3,'Info Sheet'!$M$3,'Info Sheet'!$M$2)</f>
        <v>0.7</v>
      </c>
      <c r="G514">
        <f>ROUNDDOWN(IF((D514*F514)&gt;'Info Sheet'!$B$21,'Info Sheet'!$B$21,(D514*F514)),0)</f>
        <v>121</v>
      </c>
      <c r="H514">
        <f t="shared" si="69"/>
        <v>2764.8500000000004</v>
      </c>
      <c r="I514">
        <f t="shared" si="70"/>
        <v>1324.8500000000004</v>
      </c>
      <c r="J514" s="44"/>
      <c r="K514" s="32"/>
      <c r="L514" s="32"/>
      <c r="M514" s="283"/>
      <c r="N514" s="32"/>
      <c r="O514" s="44">
        <v>462</v>
      </c>
      <c r="P514" s="32">
        <v>3.0279269088955285E-2</v>
      </c>
      <c r="Q514">
        <f t="shared" si="71"/>
        <v>164</v>
      </c>
      <c r="R514" t="str">
        <f>LOOKUP(P514,'Info Sheet'!$L$2:$L$3,'Info Sheet'!$J$2:$J$3)</f>
        <v>Rainy, p</v>
      </c>
      <c r="S514">
        <f>IF(R514='Info Sheet'!$J$3,'Info Sheet'!$M$3,'Info Sheet'!$M$2)</f>
        <v>0.7</v>
      </c>
      <c r="T514">
        <f>ROUNDDOWN(IF((Q514*S514)&gt;'Info Sheet'!$B$21,'Info Sheet'!$B$21,(Q514*S514)),0)</f>
        <v>114</v>
      </c>
      <c r="U514">
        <f t="shared" si="72"/>
        <v>2604.9</v>
      </c>
      <c r="V514">
        <f t="shared" si="73"/>
        <v>1164.9000000000001</v>
      </c>
      <c r="AB514" s="44">
        <v>462</v>
      </c>
      <c r="AC514" s="61">
        <v>0.15000019000000001</v>
      </c>
      <c r="AD514">
        <f t="shared" si="74"/>
        <v>183</v>
      </c>
      <c r="AE514" t="str">
        <f>LOOKUP(AC514,'Info Sheet'!$L$2:$L$3,'Info Sheet'!$J$2:$J$3)</f>
        <v>Rainy, p</v>
      </c>
      <c r="AF514">
        <f>IF(AE514='Info Sheet'!$J$3,'Info Sheet'!$M$3,'Info Sheet'!$M$2)</f>
        <v>0.7</v>
      </c>
      <c r="AG514">
        <f>ROUNDDOWN(IF((AD514*AF514)&gt;'Info Sheet'!$B$21,'Info Sheet'!$B$21,(AD514*AF514)),0)</f>
        <v>128</v>
      </c>
      <c r="AH514">
        <f t="shared" si="75"/>
        <v>2924.8</v>
      </c>
      <c r="AI514">
        <f t="shared" si="76"/>
        <v>1484.8000000000002</v>
      </c>
    </row>
    <row r="515" spans="2:35">
      <c r="B515" s="44">
        <v>463</v>
      </c>
      <c r="C515" s="32">
        <v>0.66574631970650855</v>
      </c>
      <c r="D515" s="32">
        <f t="shared" si="77"/>
        <v>223</v>
      </c>
      <c r="E515" t="str">
        <f>LOOKUP(C515,'Info Sheet'!$L$2:$L$3,'Info Sheet'!$J$2:$J$3)</f>
        <v>Non-Rainy</v>
      </c>
      <c r="F515">
        <f>IF(E515='Info Sheet'!$J$3,'Info Sheet'!$M$3,'Info Sheet'!$M$2)</f>
        <v>1</v>
      </c>
      <c r="G515">
        <f>ROUNDDOWN(IF((D515*F515)&gt;'Info Sheet'!$B$21,'Info Sheet'!$B$21,(D515*F515)),0)</f>
        <v>188</v>
      </c>
      <c r="H515">
        <f t="shared" si="69"/>
        <v>4295.8</v>
      </c>
      <c r="I515">
        <f t="shared" si="70"/>
        <v>2855.8</v>
      </c>
      <c r="J515" s="44"/>
      <c r="K515" s="32"/>
      <c r="L515" s="32"/>
      <c r="M515" s="283"/>
      <c r="N515" s="32"/>
      <c r="O515" s="44">
        <v>463</v>
      </c>
      <c r="P515" s="32">
        <v>0.40006078685428803</v>
      </c>
      <c r="Q515">
        <f t="shared" si="71"/>
        <v>195</v>
      </c>
      <c r="R515" t="str">
        <f>LOOKUP(P515,'Info Sheet'!$L$2:$L$3,'Info Sheet'!$J$2:$J$3)</f>
        <v>Non-Rainy</v>
      </c>
      <c r="S515">
        <f>IF(R515='Info Sheet'!$J$3,'Info Sheet'!$M$3,'Info Sheet'!$M$2)</f>
        <v>1</v>
      </c>
      <c r="T515">
        <f>ROUNDDOWN(IF((Q515*S515)&gt;'Info Sheet'!$B$21,'Info Sheet'!$B$21,(Q515*S515)),0)</f>
        <v>188</v>
      </c>
      <c r="U515">
        <f t="shared" si="72"/>
        <v>4295.8</v>
      </c>
      <c r="V515">
        <f t="shared" si="73"/>
        <v>2855.8</v>
      </c>
      <c r="AB515" s="44">
        <v>463</v>
      </c>
      <c r="AC515" s="61">
        <v>0.20655182</v>
      </c>
      <c r="AD515">
        <f t="shared" si="74"/>
        <v>187</v>
      </c>
      <c r="AE515" t="str">
        <f>LOOKUP(AC515,'Info Sheet'!$L$2:$L$3,'Info Sheet'!$J$2:$J$3)</f>
        <v>Rainy, p</v>
      </c>
      <c r="AF515">
        <f>IF(AE515='Info Sheet'!$J$3,'Info Sheet'!$M$3,'Info Sheet'!$M$2)</f>
        <v>0.7</v>
      </c>
      <c r="AG515">
        <f>ROUNDDOWN(IF((AD515*AF515)&gt;'Info Sheet'!$B$21,'Info Sheet'!$B$21,(AD515*AF515)),0)</f>
        <v>130</v>
      </c>
      <c r="AH515">
        <f t="shared" si="75"/>
        <v>2970.5</v>
      </c>
      <c r="AI515">
        <f t="shared" si="76"/>
        <v>1530.5</v>
      </c>
    </row>
    <row r="516" spans="2:35">
      <c r="B516" s="44">
        <v>464</v>
      </c>
      <c r="C516" s="32">
        <v>0.38574529178376726</v>
      </c>
      <c r="D516" s="32">
        <f t="shared" si="77"/>
        <v>209</v>
      </c>
      <c r="E516" t="str">
        <f>LOOKUP(C516,'Info Sheet'!$L$2:$L$3,'Info Sheet'!$J$2:$J$3)</f>
        <v>Rainy, p</v>
      </c>
      <c r="F516">
        <f>IF(E516='Info Sheet'!$J$3,'Info Sheet'!$M$3,'Info Sheet'!$M$2)</f>
        <v>0.7</v>
      </c>
      <c r="G516">
        <f>ROUNDDOWN(IF((D516*F516)&gt;'Info Sheet'!$B$21,'Info Sheet'!$B$21,(D516*F516)),0)</f>
        <v>146</v>
      </c>
      <c r="H516">
        <f t="shared" si="69"/>
        <v>3336.1000000000004</v>
      </c>
      <c r="I516">
        <f t="shared" si="70"/>
        <v>1896.1000000000004</v>
      </c>
      <c r="J516" s="44"/>
      <c r="K516" s="32"/>
      <c r="L516" s="32"/>
      <c r="M516" s="283"/>
      <c r="N516" s="32"/>
      <c r="O516" s="44">
        <v>464</v>
      </c>
      <c r="P516" s="32">
        <v>0.50960502150390719</v>
      </c>
      <c r="Q516">
        <f t="shared" si="71"/>
        <v>200</v>
      </c>
      <c r="R516" t="str">
        <f>LOOKUP(P516,'Info Sheet'!$L$2:$L$3,'Info Sheet'!$J$2:$J$3)</f>
        <v>Non-Rainy</v>
      </c>
      <c r="S516">
        <f>IF(R516='Info Sheet'!$J$3,'Info Sheet'!$M$3,'Info Sheet'!$M$2)</f>
        <v>1</v>
      </c>
      <c r="T516">
        <f>ROUNDDOWN(IF((Q516*S516)&gt;'Info Sheet'!$B$21,'Info Sheet'!$B$21,(Q516*S516)),0)</f>
        <v>188</v>
      </c>
      <c r="U516">
        <f t="shared" si="72"/>
        <v>4295.8</v>
      </c>
      <c r="V516">
        <f t="shared" si="73"/>
        <v>2855.8</v>
      </c>
      <c r="AB516" s="44">
        <v>464</v>
      </c>
      <c r="AC516" s="61">
        <v>0.19688707</v>
      </c>
      <c r="AD516">
        <f t="shared" si="74"/>
        <v>187</v>
      </c>
      <c r="AE516" t="str">
        <f>LOOKUP(AC516,'Info Sheet'!$L$2:$L$3,'Info Sheet'!$J$2:$J$3)</f>
        <v>Rainy, p</v>
      </c>
      <c r="AF516">
        <f>IF(AE516='Info Sheet'!$J$3,'Info Sheet'!$M$3,'Info Sheet'!$M$2)</f>
        <v>0.7</v>
      </c>
      <c r="AG516">
        <f>ROUNDDOWN(IF((AD516*AF516)&gt;'Info Sheet'!$B$21,'Info Sheet'!$B$21,(AD516*AF516)),0)</f>
        <v>130</v>
      </c>
      <c r="AH516">
        <f t="shared" si="75"/>
        <v>2970.5</v>
      </c>
      <c r="AI516">
        <f t="shared" si="76"/>
        <v>1530.5</v>
      </c>
    </row>
    <row r="517" spans="2:35">
      <c r="B517" s="44">
        <v>465</v>
      </c>
      <c r="C517" s="32">
        <v>0.70369318859598085</v>
      </c>
      <c r="D517" s="32">
        <f t="shared" si="77"/>
        <v>225</v>
      </c>
      <c r="E517" t="str">
        <f>LOOKUP(C517,'Info Sheet'!$L$2:$L$3,'Info Sheet'!$J$2:$J$3)</f>
        <v>Non-Rainy</v>
      </c>
      <c r="F517">
        <f>IF(E517='Info Sheet'!$J$3,'Info Sheet'!$M$3,'Info Sheet'!$M$2)</f>
        <v>1</v>
      </c>
      <c r="G517">
        <f>ROUNDDOWN(IF((D517*F517)&gt;'Info Sheet'!$B$21,'Info Sheet'!$B$21,(D517*F517)),0)</f>
        <v>188</v>
      </c>
      <c r="H517">
        <f t="shared" si="69"/>
        <v>4295.8</v>
      </c>
      <c r="I517">
        <f t="shared" si="70"/>
        <v>2855.8</v>
      </c>
      <c r="J517" s="44"/>
      <c r="K517" s="32"/>
      <c r="L517" s="32"/>
      <c r="M517" s="283"/>
      <c r="N517" s="32"/>
      <c r="O517" s="44">
        <v>465</v>
      </c>
      <c r="P517" s="32">
        <v>0.97278348772073764</v>
      </c>
      <c r="Q517">
        <f t="shared" si="71"/>
        <v>236</v>
      </c>
      <c r="R517" t="str">
        <f>LOOKUP(P517,'Info Sheet'!$L$2:$L$3,'Info Sheet'!$J$2:$J$3)</f>
        <v>Non-Rainy</v>
      </c>
      <c r="S517">
        <f>IF(R517='Info Sheet'!$J$3,'Info Sheet'!$M$3,'Info Sheet'!$M$2)</f>
        <v>1</v>
      </c>
      <c r="T517">
        <f>ROUNDDOWN(IF((Q517*S517)&gt;'Info Sheet'!$B$21,'Info Sheet'!$B$21,(Q517*S517)),0)</f>
        <v>188</v>
      </c>
      <c r="U517">
        <f t="shared" si="72"/>
        <v>4295.8</v>
      </c>
      <c r="V517">
        <f t="shared" si="73"/>
        <v>2855.8</v>
      </c>
      <c r="AB517" s="44">
        <v>465</v>
      </c>
      <c r="AC517" s="61">
        <v>0.92194854000000004</v>
      </c>
      <c r="AD517">
        <f t="shared" si="74"/>
        <v>229</v>
      </c>
      <c r="AE517" t="str">
        <f>LOOKUP(AC517,'Info Sheet'!$L$2:$L$3,'Info Sheet'!$J$2:$J$3)</f>
        <v>Non-Rainy</v>
      </c>
      <c r="AF517">
        <f>IF(AE517='Info Sheet'!$J$3,'Info Sheet'!$M$3,'Info Sheet'!$M$2)</f>
        <v>1</v>
      </c>
      <c r="AG517">
        <f>ROUNDDOWN(IF((AD517*AF517)&gt;'Info Sheet'!$B$21,'Info Sheet'!$B$21,(AD517*AF517)),0)</f>
        <v>188</v>
      </c>
      <c r="AH517">
        <f t="shared" si="75"/>
        <v>4295.8</v>
      </c>
      <c r="AI517">
        <f t="shared" si="76"/>
        <v>2855.8</v>
      </c>
    </row>
    <row r="518" spans="2:35">
      <c r="B518" s="44">
        <v>466</v>
      </c>
      <c r="C518" s="32">
        <v>0.66162475662092324</v>
      </c>
      <c r="D518" s="32">
        <f t="shared" si="77"/>
        <v>223</v>
      </c>
      <c r="E518" t="str">
        <f>LOOKUP(C518,'Info Sheet'!$L$2:$L$3,'Info Sheet'!$J$2:$J$3)</f>
        <v>Non-Rainy</v>
      </c>
      <c r="F518">
        <f>IF(E518='Info Sheet'!$J$3,'Info Sheet'!$M$3,'Info Sheet'!$M$2)</f>
        <v>1</v>
      </c>
      <c r="G518">
        <f>ROUNDDOWN(IF((D518*F518)&gt;'Info Sheet'!$B$21,'Info Sheet'!$B$21,(D518*F518)),0)</f>
        <v>188</v>
      </c>
      <c r="H518">
        <f t="shared" si="69"/>
        <v>4295.8</v>
      </c>
      <c r="I518">
        <f t="shared" si="70"/>
        <v>2855.8</v>
      </c>
      <c r="J518" s="44"/>
      <c r="K518" s="32"/>
      <c r="L518" s="32"/>
      <c r="M518" s="283"/>
      <c r="N518" s="32"/>
      <c r="O518" s="44">
        <v>466</v>
      </c>
      <c r="P518" s="32">
        <v>8.9245103076943444E-2</v>
      </c>
      <c r="Q518">
        <f t="shared" si="71"/>
        <v>174</v>
      </c>
      <c r="R518" t="str">
        <f>LOOKUP(P518,'Info Sheet'!$L$2:$L$3,'Info Sheet'!$J$2:$J$3)</f>
        <v>Rainy, p</v>
      </c>
      <c r="S518">
        <f>IF(R518='Info Sheet'!$J$3,'Info Sheet'!$M$3,'Info Sheet'!$M$2)</f>
        <v>0.7</v>
      </c>
      <c r="T518">
        <f>ROUNDDOWN(IF((Q518*S518)&gt;'Info Sheet'!$B$21,'Info Sheet'!$B$21,(Q518*S518)),0)</f>
        <v>121</v>
      </c>
      <c r="U518">
        <f t="shared" si="72"/>
        <v>2764.8500000000004</v>
      </c>
      <c r="V518">
        <f t="shared" si="73"/>
        <v>1324.8500000000004</v>
      </c>
      <c r="AB518" s="44">
        <v>466</v>
      </c>
      <c r="AC518" s="61">
        <v>0.65005159999999995</v>
      </c>
      <c r="AD518">
        <f t="shared" si="74"/>
        <v>210</v>
      </c>
      <c r="AE518" t="str">
        <f>LOOKUP(AC518,'Info Sheet'!$L$2:$L$3,'Info Sheet'!$J$2:$J$3)</f>
        <v>Non-Rainy</v>
      </c>
      <c r="AF518">
        <f>IF(AE518='Info Sheet'!$J$3,'Info Sheet'!$M$3,'Info Sheet'!$M$2)</f>
        <v>1</v>
      </c>
      <c r="AG518">
        <f>ROUNDDOWN(IF((AD518*AF518)&gt;'Info Sheet'!$B$21,'Info Sheet'!$B$21,(AD518*AF518)),0)</f>
        <v>188</v>
      </c>
      <c r="AH518">
        <f t="shared" si="75"/>
        <v>4295.8</v>
      </c>
      <c r="AI518">
        <f t="shared" si="76"/>
        <v>2855.8</v>
      </c>
    </row>
    <row r="519" spans="2:35">
      <c r="B519" s="44">
        <v>467</v>
      </c>
      <c r="C519" s="32">
        <v>0.61544496578010122</v>
      </c>
      <c r="D519" s="32">
        <f t="shared" si="77"/>
        <v>220</v>
      </c>
      <c r="E519" t="str">
        <f>LOOKUP(C519,'Info Sheet'!$L$2:$L$3,'Info Sheet'!$J$2:$J$3)</f>
        <v>Non-Rainy</v>
      </c>
      <c r="F519">
        <f>IF(E519='Info Sheet'!$J$3,'Info Sheet'!$M$3,'Info Sheet'!$M$2)</f>
        <v>1</v>
      </c>
      <c r="G519">
        <f>ROUNDDOWN(IF((D519*F519)&gt;'Info Sheet'!$B$21,'Info Sheet'!$B$21,(D519*F519)),0)</f>
        <v>188</v>
      </c>
      <c r="H519">
        <f t="shared" si="69"/>
        <v>4295.8</v>
      </c>
      <c r="I519">
        <f t="shared" si="70"/>
        <v>2855.8</v>
      </c>
      <c r="J519" s="44"/>
      <c r="K519" s="32"/>
      <c r="L519" s="32"/>
      <c r="M519" s="283"/>
      <c r="N519" s="32"/>
      <c r="O519" s="44">
        <v>467</v>
      </c>
      <c r="P519" s="32">
        <v>9.9533319146754895E-2</v>
      </c>
      <c r="Q519">
        <f t="shared" si="71"/>
        <v>175</v>
      </c>
      <c r="R519" t="str">
        <f>LOOKUP(P519,'Info Sheet'!$L$2:$L$3,'Info Sheet'!$J$2:$J$3)</f>
        <v>Rainy, p</v>
      </c>
      <c r="S519">
        <f>IF(R519='Info Sheet'!$J$3,'Info Sheet'!$M$3,'Info Sheet'!$M$2)</f>
        <v>0.7</v>
      </c>
      <c r="T519">
        <f>ROUNDDOWN(IF((Q519*S519)&gt;'Info Sheet'!$B$21,'Info Sheet'!$B$21,(Q519*S519)),0)</f>
        <v>122</v>
      </c>
      <c r="U519">
        <f t="shared" si="72"/>
        <v>2787.7000000000003</v>
      </c>
      <c r="V519">
        <f t="shared" si="73"/>
        <v>1347.7000000000003</v>
      </c>
      <c r="AB519" s="44">
        <v>467</v>
      </c>
      <c r="AC519" s="61">
        <v>0.71115304999999995</v>
      </c>
      <c r="AD519">
        <f t="shared" si="74"/>
        <v>213</v>
      </c>
      <c r="AE519" t="str">
        <f>LOOKUP(AC519,'Info Sheet'!$L$2:$L$3,'Info Sheet'!$J$2:$J$3)</f>
        <v>Non-Rainy</v>
      </c>
      <c r="AF519">
        <f>IF(AE519='Info Sheet'!$J$3,'Info Sheet'!$M$3,'Info Sheet'!$M$2)</f>
        <v>1</v>
      </c>
      <c r="AG519">
        <f>ROUNDDOWN(IF((AD519*AF519)&gt;'Info Sheet'!$B$21,'Info Sheet'!$B$21,(AD519*AF519)),0)</f>
        <v>188</v>
      </c>
      <c r="AH519">
        <f t="shared" si="75"/>
        <v>4295.8</v>
      </c>
      <c r="AI519">
        <f t="shared" si="76"/>
        <v>2855.8</v>
      </c>
    </row>
    <row r="520" spans="2:35">
      <c r="B520" s="44">
        <v>468</v>
      </c>
      <c r="C520" s="32">
        <v>0.32740684913107676</v>
      </c>
      <c r="D520" s="32">
        <f t="shared" si="77"/>
        <v>206</v>
      </c>
      <c r="E520" t="str">
        <f>LOOKUP(C520,'Info Sheet'!$L$2:$L$3,'Info Sheet'!$J$2:$J$3)</f>
        <v>Rainy, p</v>
      </c>
      <c r="F520">
        <f>IF(E520='Info Sheet'!$J$3,'Info Sheet'!$M$3,'Info Sheet'!$M$2)</f>
        <v>0.7</v>
      </c>
      <c r="G520">
        <f>ROUNDDOWN(IF((D520*F520)&gt;'Info Sheet'!$B$21,'Info Sheet'!$B$21,(D520*F520)),0)</f>
        <v>144</v>
      </c>
      <c r="H520">
        <f t="shared" si="69"/>
        <v>3290.4</v>
      </c>
      <c r="I520">
        <f t="shared" si="70"/>
        <v>1850.4</v>
      </c>
      <c r="J520" s="44"/>
      <c r="K520" s="32"/>
      <c r="L520" s="32"/>
      <c r="M520" s="283"/>
      <c r="N520" s="32"/>
      <c r="O520" s="44">
        <v>468</v>
      </c>
      <c r="P520" s="32">
        <v>0.73205740086636628</v>
      </c>
      <c r="Q520">
        <f t="shared" si="71"/>
        <v>211</v>
      </c>
      <c r="R520" t="str">
        <f>LOOKUP(P520,'Info Sheet'!$L$2:$L$3,'Info Sheet'!$J$2:$J$3)</f>
        <v>Non-Rainy</v>
      </c>
      <c r="S520">
        <f>IF(R520='Info Sheet'!$J$3,'Info Sheet'!$M$3,'Info Sheet'!$M$2)</f>
        <v>1</v>
      </c>
      <c r="T520">
        <f>ROUNDDOWN(IF((Q520*S520)&gt;'Info Sheet'!$B$21,'Info Sheet'!$B$21,(Q520*S520)),0)</f>
        <v>188</v>
      </c>
      <c r="U520">
        <f t="shared" si="72"/>
        <v>4295.8</v>
      </c>
      <c r="V520">
        <f t="shared" si="73"/>
        <v>2855.8</v>
      </c>
      <c r="AB520" s="44">
        <v>468</v>
      </c>
      <c r="AC520" s="61">
        <v>0.89289143000000004</v>
      </c>
      <c r="AD520">
        <f t="shared" si="74"/>
        <v>226</v>
      </c>
      <c r="AE520" t="str">
        <f>LOOKUP(AC520,'Info Sheet'!$L$2:$L$3,'Info Sheet'!$J$2:$J$3)</f>
        <v>Non-Rainy</v>
      </c>
      <c r="AF520">
        <f>IF(AE520='Info Sheet'!$J$3,'Info Sheet'!$M$3,'Info Sheet'!$M$2)</f>
        <v>1</v>
      </c>
      <c r="AG520">
        <f>ROUNDDOWN(IF((AD520*AF520)&gt;'Info Sheet'!$B$21,'Info Sheet'!$B$21,(AD520*AF520)),0)</f>
        <v>188</v>
      </c>
      <c r="AH520">
        <f t="shared" si="75"/>
        <v>4295.8</v>
      </c>
      <c r="AI520">
        <f t="shared" si="76"/>
        <v>2855.8</v>
      </c>
    </row>
    <row r="521" spans="2:35">
      <c r="B521" s="44">
        <v>469</v>
      </c>
      <c r="C521" s="32">
        <v>0.98958795256542642</v>
      </c>
      <c r="D521" s="32">
        <f t="shared" si="77"/>
        <v>260</v>
      </c>
      <c r="E521" t="str">
        <f>LOOKUP(C521,'Info Sheet'!$L$2:$L$3,'Info Sheet'!$J$2:$J$3)</f>
        <v>Non-Rainy</v>
      </c>
      <c r="F521">
        <f>IF(E521='Info Sheet'!$J$3,'Info Sheet'!$M$3,'Info Sheet'!$M$2)</f>
        <v>1</v>
      </c>
      <c r="G521">
        <f>ROUNDDOWN(IF((D521*F521)&gt;'Info Sheet'!$B$21,'Info Sheet'!$B$21,(D521*F521)),0)</f>
        <v>188</v>
      </c>
      <c r="H521">
        <f t="shared" si="69"/>
        <v>4295.8</v>
      </c>
      <c r="I521">
        <f t="shared" si="70"/>
        <v>2855.8</v>
      </c>
      <c r="J521" s="44"/>
      <c r="K521" s="32"/>
      <c r="L521" s="32"/>
      <c r="M521" s="283"/>
      <c r="N521" s="32"/>
      <c r="O521" s="44">
        <v>469</v>
      </c>
      <c r="P521" s="32">
        <v>0.31897640143734318</v>
      </c>
      <c r="Q521">
        <f t="shared" si="71"/>
        <v>191</v>
      </c>
      <c r="R521" t="str">
        <f>LOOKUP(P521,'Info Sheet'!$L$2:$L$3,'Info Sheet'!$J$2:$J$3)</f>
        <v>Rainy, p</v>
      </c>
      <c r="S521">
        <f>IF(R521='Info Sheet'!$J$3,'Info Sheet'!$M$3,'Info Sheet'!$M$2)</f>
        <v>0.7</v>
      </c>
      <c r="T521">
        <f>ROUNDDOWN(IF((Q521*S521)&gt;'Info Sheet'!$B$21,'Info Sheet'!$B$21,(Q521*S521)),0)</f>
        <v>133</v>
      </c>
      <c r="U521">
        <f t="shared" si="72"/>
        <v>3039.05</v>
      </c>
      <c r="V521">
        <f t="shared" si="73"/>
        <v>1599.0500000000002</v>
      </c>
      <c r="AB521" s="44">
        <v>469</v>
      </c>
      <c r="AC521" s="61">
        <v>0.30599166</v>
      </c>
      <c r="AD521">
        <f t="shared" si="74"/>
        <v>193</v>
      </c>
      <c r="AE521" t="str">
        <f>LOOKUP(AC521,'Info Sheet'!$L$2:$L$3,'Info Sheet'!$J$2:$J$3)</f>
        <v>Rainy, p</v>
      </c>
      <c r="AF521">
        <f>IF(AE521='Info Sheet'!$J$3,'Info Sheet'!$M$3,'Info Sheet'!$M$2)</f>
        <v>0.7</v>
      </c>
      <c r="AG521">
        <f>ROUNDDOWN(IF((AD521*AF521)&gt;'Info Sheet'!$B$21,'Info Sheet'!$B$21,(AD521*AF521)),0)</f>
        <v>135</v>
      </c>
      <c r="AH521">
        <f t="shared" si="75"/>
        <v>3084.75</v>
      </c>
      <c r="AI521">
        <f t="shared" si="76"/>
        <v>1644.75</v>
      </c>
    </row>
    <row r="522" spans="2:35">
      <c r="B522" s="44">
        <v>470</v>
      </c>
      <c r="C522" s="32">
        <v>5.2217854385470441E-2</v>
      </c>
      <c r="D522" s="32">
        <f t="shared" si="77"/>
        <v>183</v>
      </c>
      <c r="E522" t="str">
        <f>LOOKUP(C522,'Info Sheet'!$L$2:$L$3,'Info Sheet'!$J$2:$J$3)</f>
        <v>Rainy, p</v>
      </c>
      <c r="F522">
        <f>IF(E522='Info Sheet'!$J$3,'Info Sheet'!$M$3,'Info Sheet'!$M$2)</f>
        <v>0.7</v>
      </c>
      <c r="G522">
        <f>ROUNDDOWN(IF((D522*F522)&gt;'Info Sheet'!$B$21,'Info Sheet'!$B$21,(D522*F522)),0)</f>
        <v>128</v>
      </c>
      <c r="H522">
        <f t="shared" si="69"/>
        <v>2924.8</v>
      </c>
      <c r="I522">
        <f t="shared" si="70"/>
        <v>1484.8000000000002</v>
      </c>
      <c r="J522" s="44"/>
      <c r="K522" s="32"/>
      <c r="L522" s="32"/>
      <c r="M522" s="283"/>
      <c r="N522" s="32"/>
      <c r="O522" s="44">
        <v>470</v>
      </c>
      <c r="P522" s="32">
        <v>0.80420862156381279</v>
      </c>
      <c r="Q522">
        <f t="shared" si="71"/>
        <v>216</v>
      </c>
      <c r="R522" t="str">
        <f>LOOKUP(P522,'Info Sheet'!$L$2:$L$3,'Info Sheet'!$J$2:$J$3)</f>
        <v>Non-Rainy</v>
      </c>
      <c r="S522">
        <f>IF(R522='Info Sheet'!$J$3,'Info Sheet'!$M$3,'Info Sheet'!$M$2)</f>
        <v>1</v>
      </c>
      <c r="T522">
        <f>ROUNDDOWN(IF((Q522*S522)&gt;'Info Sheet'!$B$21,'Info Sheet'!$B$21,(Q522*S522)),0)</f>
        <v>188</v>
      </c>
      <c r="U522">
        <f t="shared" si="72"/>
        <v>4295.8</v>
      </c>
      <c r="V522">
        <f t="shared" si="73"/>
        <v>2855.8</v>
      </c>
      <c r="AB522" s="44">
        <v>470</v>
      </c>
      <c r="AC522" s="61">
        <v>0.94651081999999997</v>
      </c>
      <c r="AD522">
        <f t="shared" si="74"/>
        <v>233</v>
      </c>
      <c r="AE522" t="str">
        <f>LOOKUP(AC522,'Info Sheet'!$L$2:$L$3,'Info Sheet'!$J$2:$J$3)</f>
        <v>Non-Rainy</v>
      </c>
      <c r="AF522">
        <f>IF(AE522='Info Sheet'!$J$3,'Info Sheet'!$M$3,'Info Sheet'!$M$2)</f>
        <v>1</v>
      </c>
      <c r="AG522">
        <f>ROUNDDOWN(IF((AD522*AF522)&gt;'Info Sheet'!$B$21,'Info Sheet'!$B$21,(AD522*AF522)),0)</f>
        <v>188</v>
      </c>
      <c r="AH522">
        <f t="shared" si="75"/>
        <v>4295.8</v>
      </c>
      <c r="AI522">
        <f t="shared" si="76"/>
        <v>2855.8</v>
      </c>
    </row>
    <row r="523" spans="2:35">
      <c r="B523" s="44">
        <v>471</v>
      </c>
      <c r="C523" s="32">
        <v>0.24899024956356852</v>
      </c>
      <c r="D523" s="32">
        <f t="shared" si="77"/>
        <v>201</v>
      </c>
      <c r="E523" t="str">
        <f>LOOKUP(C523,'Info Sheet'!$L$2:$L$3,'Info Sheet'!$J$2:$J$3)</f>
        <v>Rainy, p</v>
      </c>
      <c r="F523">
        <f>IF(E523='Info Sheet'!$J$3,'Info Sheet'!$M$3,'Info Sheet'!$M$2)</f>
        <v>0.7</v>
      </c>
      <c r="G523">
        <f>ROUNDDOWN(IF((D523*F523)&gt;'Info Sheet'!$B$21,'Info Sheet'!$B$21,(D523*F523)),0)</f>
        <v>140</v>
      </c>
      <c r="H523">
        <f t="shared" si="69"/>
        <v>3199</v>
      </c>
      <c r="I523">
        <f t="shared" si="70"/>
        <v>1759</v>
      </c>
      <c r="J523" s="44"/>
      <c r="K523" s="32"/>
      <c r="L523" s="32"/>
      <c r="M523" s="283"/>
      <c r="N523" s="32"/>
      <c r="O523" s="44">
        <v>471</v>
      </c>
      <c r="P523" s="32">
        <v>0.27010979615703123</v>
      </c>
      <c r="Q523">
        <f t="shared" si="71"/>
        <v>188</v>
      </c>
      <c r="R523" t="str">
        <f>LOOKUP(P523,'Info Sheet'!$L$2:$L$3,'Info Sheet'!$J$2:$J$3)</f>
        <v>Rainy, p</v>
      </c>
      <c r="S523">
        <f>IF(R523='Info Sheet'!$J$3,'Info Sheet'!$M$3,'Info Sheet'!$M$2)</f>
        <v>0.7</v>
      </c>
      <c r="T523">
        <f>ROUNDDOWN(IF((Q523*S523)&gt;'Info Sheet'!$B$21,'Info Sheet'!$B$21,(Q523*S523)),0)</f>
        <v>131</v>
      </c>
      <c r="U523">
        <f t="shared" si="72"/>
        <v>2993.3500000000004</v>
      </c>
      <c r="V523">
        <f t="shared" si="73"/>
        <v>1553.3500000000004</v>
      </c>
      <c r="AB523" s="44">
        <v>471</v>
      </c>
      <c r="AC523" s="61">
        <v>0.19033320000000001</v>
      </c>
      <c r="AD523">
        <f t="shared" si="74"/>
        <v>186</v>
      </c>
      <c r="AE523" t="str">
        <f>LOOKUP(AC523,'Info Sheet'!$L$2:$L$3,'Info Sheet'!$J$2:$J$3)</f>
        <v>Rainy, p</v>
      </c>
      <c r="AF523">
        <f>IF(AE523='Info Sheet'!$J$3,'Info Sheet'!$M$3,'Info Sheet'!$M$2)</f>
        <v>0.7</v>
      </c>
      <c r="AG523">
        <f>ROUNDDOWN(IF((AD523*AF523)&gt;'Info Sheet'!$B$21,'Info Sheet'!$B$21,(AD523*AF523)),0)</f>
        <v>130</v>
      </c>
      <c r="AH523">
        <f t="shared" si="75"/>
        <v>2970.5</v>
      </c>
      <c r="AI523">
        <f t="shared" si="76"/>
        <v>1530.5</v>
      </c>
    </row>
    <row r="524" spans="2:35">
      <c r="B524" s="44">
        <v>472</v>
      </c>
      <c r="C524" s="32">
        <v>0.45784134992651215</v>
      </c>
      <c r="D524" s="32">
        <f t="shared" si="77"/>
        <v>213</v>
      </c>
      <c r="E524" t="str">
        <f>LOOKUP(C524,'Info Sheet'!$L$2:$L$3,'Info Sheet'!$J$2:$J$3)</f>
        <v>Non-Rainy</v>
      </c>
      <c r="F524">
        <f>IF(E524='Info Sheet'!$J$3,'Info Sheet'!$M$3,'Info Sheet'!$M$2)</f>
        <v>1</v>
      </c>
      <c r="G524">
        <f>ROUNDDOWN(IF((D524*F524)&gt;'Info Sheet'!$B$21,'Info Sheet'!$B$21,(D524*F524)),0)</f>
        <v>188</v>
      </c>
      <c r="H524">
        <f t="shared" si="69"/>
        <v>4295.8</v>
      </c>
      <c r="I524">
        <f t="shared" si="70"/>
        <v>2855.8</v>
      </c>
      <c r="J524" s="44"/>
      <c r="K524" s="32"/>
      <c r="L524" s="32"/>
      <c r="M524" s="283"/>
      <c r="N524" s="32"/>
      <c r="O524" s="44">
        <v>472</v>
      </c>
      <c r="P524" s="32">
        <v>0.13486254513289575</v>
      </c>
      <c r="Q524">
        <f t="shared" si="71"/>
        <v>179</v>
      </c>
      <c r="R524" t="str">
        <f>LOOKUP(P524,'Info Sheet'!$L$2:$L$3,'Info Sheet'!$J$2:$J$3)</f>
        <v>Rainy, p</v>
      </c>
      <c r="S524">
        <f>IF(R524='Info Sheet'!$J$3,'Info Sheet'!$M$3,'Info Sheet'!$M$2)</f>
        <v>0.7</v>
      </c>
      <c r="T524">
        <f>ROUNDDOWN(IF((Q524*S524)&gt;'Info Sheet'!$B$21,'Info Sheet'!$B$21,(Q524*S524)),0)</f>
        <v>125</v>
      </c>
      <c r="U524">
        <f t="shared" si="72"/>
        <v>2856.25</v>
      </c>
      <c r="V524">
        <f t="shared" si="73"/>
        <v>1416.25</v>
      </c>
      <c r="AB524" s="44">
        <v>472</v>
      </c>
      <c r="AC524" s="61">
        <v>0.53005846999999995</v>
      </c>
      <c r="AD524">
        <f t="shared" si="74"/>
        <v>204</v>
      </c>
      <c r="AE524" t="str">
        <f>LOOKUP(AC524,'Info Sheet'!$L$2:$L$3,'Info Sheet'!$J$2:$J$3)</f>
        <v>Non-Rainy</v>
      </c>
      <c r="AF524">
        <f>IF(AE524='Info Sheet'!$J$3,'Info Sheet'!$M$3,'Info Sheet'!$M$2)</f>
        <v>1</v>
      </c>
      <c r="AG524">
        <f>ROUNDDOWN(IF((AD524*AF524)&gt;'Info Sheet'!$B$21,'Info Sheet'!$B$21,(AD524*AF524)),0)</f>
        <v>188</v>
      </c>
      <c r="AH524">
        <f t="shared" si="75"/>
        <v>4295.8</v>
      </c>
      <c r="AI524">
        <f t="shared" si="76"/>
        <v>2855.8</v>
      </c>
    </row>
    <row r="525" spans="2:35">
      <c r="B525" s="44">
        <v>473</v>
      </c>
      <c r="C525" s="32">
        <v>0.32219722937079787</v>
      </c>
      <c r="D525" s="32">
        <f t="shared" si="77"/>
        <v>206</v>
      </c>
      <c r="E525" t="str">
        <f>LOOKUP(C525,'Info Sheet'!$L$2:$L$3,'Info Sheet'!$J$2:$J$3)</f>
        <v>Rainy, p</v>
      </c>
      <c r="F525">
        <f>IF(E525='Info Sheet'!$J$3,'Info Sheet'!$M$3,'Info Sheet'!$M$2)</f>
        <v>0.7</v>
      </c>
      <c r="G525">
        <f>ROUNDDOWN(IF((D525*F525)&gt;'Info Sheet'!$B$21,'Info Sheet'!$B$21,(D525*F525)),0)</f>
        <v>144</v>
      </c>
      <c r="H525">
        <f t="shared" si="69"/>
        <v>3290.4</v>
      </c>
      <c r="I525">
        <f t="shared" si="70"/>
        <v>1850.4</v>
      </c>
      <c r="J525" s="44"/>
      <c r="K525" s="32"/>
      <c r="L525" s="32"/>
      <c r="M525" s="283"/>
      <c r="N525" s="32"/>
      <c r="O525" s="44">
        <v>473</v>
      </c>
      <c r="P525" s="32">
        <v>0.17712872735494756</v>
      </c>
      <c r="Q525">
        <f t="shared" si="71"/>
        <v>182</v>
      </c>
      <c r="R525" t="str">
        <f>LOOKUP(P525,'Info Sheet'!$L$2:$L$3,'Info Sheet'!$J$2:$J$3)</f>
        <v>Rainy, p</v>
      </c>
      <c r="S525">
        <f>IF(R525='Info Sheet'!$J$3,'Info Sheet'!$M$3,'Info Sheet'!$M$2)</f>
        <v>0.7</v>
      </c>
      <c r="T525">
        <f>ROUNDDOWN(IF((Q525*S525)&gt;'Info Sheet'!$B$21,'Info Sheet'!$B$21,(Q525*S525)),0)</f>
        <v>127</v>
      </c>
      <c r="U525">
        <f t="shared" si="72"/>
        <v>2901.9500000000003</v>
      </c>
      <c r="V525">
        <f t="shared" si="73"/>
        <v>1461.9500000000003</v>
      </c>
      <c r="AB525" s="44">
        <v>473</v>
      </c>
      <c r="AC525" s="61">
        <v>0.58698887</v>
      </c>
      <c r="AD525">
        <f t="shared" si="74"/>
        <v>207</v>
      </c>
      <c r="AE525" t="str">
        <f>LOOKUP(AC525,'Info Sheet'!$L$2:$L$3,'Info Sheet'!$J$2:$J$3)</f>
        <v>Non-Rainy</v>
      </c>
      <c r="AF525">
        <f>IF(AE525='Info Sheet'!$J$3,'Info Sheet'!$M$3,'Info Sheet'!$M$2)</f>
        <v>1</v>
      </c>
      <c r="AG525">
        <f>ROUNDDOWN(IF((AD525*AF525)&gt;'Info Sheet'!$B$21,'Info Sheet'!$B$21,(AD525*AF525)),0)</f>
        <v>188</v>
      </c>
      <c r="AH525">
        <f t="shared" si="75"/>
        <v>4295.8</v>
      </c>
      <c r="AI525">
        <f t="shared" si="76"/>
        <v>2855.8</v>
      </c>
    </row>
    <row r="526" spans="2:35">
      <c r="B526" s="44">
        <v>474</v>
      </c>
      <c r="C526" s="32">
        <v>0.75233590307768006</v>
      </c>
      <c r="D526" s="32">
        <f t="shared" si="77"/>
        <v>228</v>
      </c>
      <c r="E526" t="str">
        <f>LOOKUP(C526,'Info Sheet'!$L$2:$L$3,'Info Sheet'!$J$2:$J$3)</f>
        <v>Non-Rainy</v>
      </c>
      <c r="F526">
        <f>IF(E526='Info Sheet'!$J$3,'Info Sheet'!$M$3,'Info Sheet'!$M$2)</f>
        <v>1</v>
      </c>
      <c r="G526">
        <f>ROUNDDOWN(IF((D526*F526)&gt;'Info Sheet'!$B$21,'Info Sheet'!$B$21,(D526*F526)),0)</f>
        <v>188</v>
      </c>
      <c r="H526">
        <f t="shared" si="69"/>
        <v>4295.8</v>
      </c>
      <c r="I526">
        <f t="shared" si="70"/>
        <v>2855.8</v>
      </c>
      <c r="J526" s="44"/>
      <c r="K526" s="32"/>
      <c r="L526" s="32"/>
      <c r="M526" s="283"/>
      <c r="N526" s="32"/>
      <c r="O526" s="44">
        <v>474</v>
      </c>
      <c r="P526" s="32">
        <v>0.92211314987742365</v>
      </c>
      <c r="Q526">
        <f t="shared" si="71"/>
        <v>226</v>
      </c>
      <c r="R526" t="str">
        <f>LOOKUP(P526,'Info Sheet'!$L$2:$L$3,'Info Sheet'!$J$2:$J$3)</f>
        <v>Non-Rainy</v>
      </c>
      <c r="S526">
        <f>IF(R526='Info Sheet'!$J$3,'Info Sheet'!$M$3,'Info Sheet'!$M$2)</f>
        <v>1</v>
      </c>
      <c r="T526">
        <f>ROUNDDOWN(IF((Q526*S526)&gt;'Info Sheet'!$B$21,'Info Sheet'!$B$21,(Q526*S526)),0)</f>
        <v>188</v>
      </c>
      <c r="U526">
        <f t="shared" si="72"/>
        <v>4295.8</v>
      </c>
      <c r="V526">
        <f t="shared" si="73"/>
        <v>2855.8</v>
      </c>
      <c r="AB526" s="44">
        <v>474</v>
      </c>
      <c r="AC526" s="61">
        <v>0.52762936000000005</v>
      </c>
      <c r="AD526">
        <f t="shared" si="74"/>
        <v>204</v>
      </c>
      <c r="AE526" t="str">
        <f>LOOKUP(AC526,'Info Sheet'!$L$2:$L$3,'Info Sheet'!$J$2:$J$3)</f>
        <v>Non-Rainy</v>
      </c>
      <c r="AF526">
        <f>IF(AE526='Info Sheet'!$J$3,'Info Sheet'!$M$3,'Info Sheet'!$M$2)</f>
        <v>1</v>
      </c>
      <c r="AG526">
        <f>ROUNDDOWN(IF((AD526*AF526)&gt;'Info Sheet'!$B$21,'Info Sheet'!$B$21,(AD526*AF526)),0)</f>
        <v>188</v>
      </c>
      <c r="AH526">
        <f t="shared" si="75"/>
        <v>4295.8</v>
      </c>
      <c r="AI526">
        <f t="shared" si="76"/>
        <v>2855.8</v>
      </c>
    </row>
    <row r="527" spans="2:35">
      <c r="B527" s="44">
        <v>475</v>
      </c>
      <c r="C527" s="32">
        <v>0.55320212512844924</v>
      </c>
      <c r="D527" s="32">
        <f t="shared" si="77"/>
        <v>217</v>
      </c>
      <c r="E527" t="str">
        <f>LOOKUP(C527,'Info Sheet'!$L$2:$L$3,'Info Sheet'!$J$2:$J$3)</f>
        <v>Non-Rainy</v>
      </c>
      <c r="F527">
        <f>IF(E527='Info Sheet'!$J$3,'Info Sheet'!$M$3,'Info Sheet'!$M$2)</f>
        <v>1</v>
      </c>
      <c r="G527">
        <f>ROUNDDOWN(IF((D527*F527)&gt;'Info Sheet'!$B$21,'Info Sheet'!$B$21,(D527*F527)),0)</f>
        <v>188</v>
      </c>
      <c r="H527">
        <f t="shared" si="69"/>
        <v>4295.8</v>
      </c>
      <c r="I527">
        <f t="shared" si="70"/>
        <v>2855.8</v>
      </c>
      <c r="J527" s="44"/>
      <c r="K527" s="32"/>
      <c r="L527" s="32"/>
      <c r="M527" s="283"/>
      <c r="N527" s="32"/>
      <c r="O527" s="44">
        <v>475</v>
      </c>
      <c r="P527" s="32">
        <v>0.46910974694938545</v>
      </c>
      <c r="Q527">
        <f t="shared" si="71"/>
        <v>198</v>
      </c>
      <c r="R527" t="str">
        <f>LOOKUP(P527,'Info Sheet'!$L$2:$L$3,'Info Sheet'!$J$2:$J$3)</f>
        <v>Non-Rainy</v>
      </c>
      <c r="S527">
        <f>IF(R527='Info Sheet'!$J$3,'Info Sheet'!$M$3,'Info Sheet'!$M$2)</f>
        <v>1</v>
      </c>
      <c r="T527">
        <f>ROUNDDOWN(IF((Q527*S527)&gt;'Info Sheet'!$B$21,'Info Sheet'!$B$21,(Q527*S527)),0)</f>
        <v>188</v>
      </c>
      <c r="U527">
        <f t="shared" si="72"/>
        <v>4295.8</v>
      </c>
      <c r="V527">
        <f t="shared" si="73"/>
        <v>2855.8</v>
      </c>
      <c r="AB527" s="44">
        <v>475</v>
      </c>
      <c r="AC527" s="61">
        <v>0.13419930999999999</v>
      </c>
      <c r="AD527">
        <f t="shared" si="74"/>
        <v>182</v>
      </c>
      <c r="AE527" t="str">
        <f>LOOKUP(AC527,'Info Sheet'!$L$2:$L$3,'Info Sheet'!$J$2:$J$3)</f>
        <v>Rainy, p</v>
      </c>
      <c r="AF527">
        <f>IF(AE527='Info Sheet'!$J$3,'Info Sheet'!$M$3,'Info Sheet'!$M$2)</f>
        <v>0.7</v>
      </c>
      <c r="AG527">
        <f>ROUNDDOWN(IF((AD527*AF527)&gt;'Info Sheet'!$B$21,'Info Sheet'!$B$21,(AD527*AF527)),0)</f>
        <v>127</v>
      </c>
      <c r="AH527">
        <f t="shared" si="75"/>
        <v>2901.9500000000003</v>
      </c>
      <c r="AI527">
        <f t="shared" si="76"/>
        <v>1461.9500000000003</v>
      </c>
    </row>
    <row r="528" spans="2:35">
      <c r="B528" s="44">
        <v>476</v>
      </c>
      <c r="C528" s="32">
        <v>0.32043602476632915</v>
      </c>
      <c r="D528" s="32">
        <f t="shared" si="77"/>
        <v>206</v>
      </c>
      <c r="E528" t="str">
        <f>LOOKUP(C528,'Info Sheet'!$L$2:$L$3,'Info Sheet'!$J$2:$J$3)</f>
        <v>Rainy, p</v>
      </c>
      <c r="F528">
        <f>IF(E528='Info Sheet'!$J$3,'Info Sheet'!$M$3,'Info Sheet'!$M$2)</f>
        <v>0.7</v>
      </c>
      <c r="G528">
        <f>ROUNDDOWN(IF((D528*F528)&gt;'Info Sheet'!$B$21,'Info Sheet'!$B$21,(D528*F528)),0)</f>
        <v>144</v>
      </c>
      <c r="H528">
        <f t="shared" si="69"/>
        <v>3290.4</v>
      </c>
      <c r="I528">
        <f t="shared" si="70"/>
        <v>1850.4</v>
      </c>
      <c r="J528" s="44"/>
      <c r="K528" s="32"/>
      <c r="L528" s="32"/>
      <c r="M528" s="283"/>
      <c r="N528" s="32"/>
      <c r="O528" s="44">
        <v>476</v>
      </c>
      <c r="P528" s="32">
        <v>3.2333423248068538E-2</v>
      </c>
      <c r="Q528">
        <f t="shared" si="71"/>
        <v>165</v>
      </c>
      <c r="R528" t="str">
        <f>LOOKUP(P528,'Info Sheet'!$L$2:$L$3,'Info Sheet'!$J$2:$J$3)</f>
        <v>Rainy, p</v>
      </c>
      <c r="S528">
        <f>IF(R528='Info Sheet'!$J$3,'Info Sheet'!$M$3,'Info Sheet'!$M$2)</f>
        <v>0.7</v>
      </c>
      <c r="T528">
        <f>ROUNDDOWN(IF((Q528*S528)&gt;'Info Sheet'!$B$21,'Info Sheet'!$B$21,(Q528*S528)),0)</f>
        <v>115</v>
      </c>
      <c r="U528">
        <f t="shared" si="72"/>
        <v>2627.75</v>
      </c>
      <c r="V528">
        <f t="shared" si="73"/>
        <v>1187.75</v>
      </c>
      <c r="AB528" s="44">
        <v>476</v>
      </c>
      <c r="AC528" s="61">
        <v>0.75229414999999999</v>
      </c>
      <c r="AD528">
        <f t="shared" si="74"/>
        <v>216</v>
      </c>
      <c r="AE528" t="str">
        <f>LOOKUP(AC528,'Info Sheet'!$L$2:$L$3,'Info Sheet'!$J$2:$J$3)</f>
        <v>Non-Rainy</v>
      </c>
      <c r="AF528">
        <f>IF(AE528='Info Sheet'!$J$3,'Info Sheet'!$M$3,'Info Sheet'!$M$2)</f>
        <v>1</v>
      </c>
      <c r="AG528">
        <f>ROUNDDOWN(IF((AD528*AF528)&gt;'Info Sheet'!$B$21,'Info Sheet'!$B$21,(AD528*AF528)),0)</f>
        <v>188</v>
      </c>
      <c r="AH528">
        <f t="shared" si="75"/>
        <v>4295.8</v>
      </c>
      <c r="AI528">
        <f t="shared" si="76"/>
        <v>2855.8</v>
      </c>
    </row>
    <row r="529" spans="2:35">
      <c r="B529" s="44">
        <v>477</v>
      </c>
      <c r="C529" s="32">
        <v>0.12284521763204193</v>
      </c>
      <c r="D529" s="32">
        <f t="shared" si="77"/>
        <v>192</v>
      </c>
      <c r="E529" t="str">
        <f>LOOKUP(C529,'Info Sheet'!$L$2:$L$3,'Info Sheet'!$J$2:$J$3)</f>
        <v>Rainy, p</v>
      </c>
      <c r="F529">
        <f>IF(E529='Info Sheet'!$J$3,'Info Sheet'!$M$3,'Info Sheet'!$M$2)</f>
        <v>0.7</v>
      </c>
      <c r="G529">
        <f>ROUNDDOWN(IF((D529*F529)&gt;'Info Sheet'!$B$21,'Info Sheet'!$B$21,(D529*F529)),0)</f>
        <v>134</v>
      </c>
      <c r="H529">
        <f t="shared" si="69"/>
        <v>3061.9</v>
      </c>
      <c r="I529">
        <f t="shared" si="70"/>
        <v>1621.9</v>
      </c>
      <c r="J529" s="44"/>
      <c r="K529" s="32"/>
      <c r="L529" s="32"/>
      <c r="M529" s="283"/>
      <c r="N529" s="32"/>
      <c r="O529" s="44">
        <v>477</v>
      </c>
      <c r="P529" s="32">
        <v>0.59473239663385791</v>
      </c>
      <c r="Q529">
        <f t="shared" si="71"/>
        <v>204</v>
      </c>
      <c r="R529" t="str">
        <f>LOOKUP(P529,'Info Sheet'!$L$2:$L$3,'Info Sheet'!$J$2:$J$3)</f>
        <v>Non-Rainy</v>
      </c>
      <c r="S529">
        <f>IF(R529='Info Sheet'!$J$3,'Info Sheet'!$M$3,'Info Sheet'!$M$2)</f>
        <v>1</v>
      </c>
      <c r="T529">
        <f>ROUNDDOWN(IF((Q529*S529)&gt;'Info Sheet'!$B$21,'Info Sheet'!$B$21,(Q529*S529)),0)</f>
        <v>188</v>
      </c>
      <c r="U529">
        <f t="shared" si="72"/>
        <v>4295.8</v>
      </c>
      <c r="V529">
        <f t="shared" si="73"/>
        <v>2855.8</v>
      </c>
      <c r="AB529" s="44">
        <v>477</v>
      </c>
      <c r="AC529" s="61">
        <v>0.14815956</v>
      </c>
      <c r="AD529">
        <f t="shared" si="74"/>
        <v>183</v>
      </c>
      <c r="AE529" t="str">
        <f>LOOKUP(AC529,'Info Sheet'!$L$2:$L$3,'Info Sheet'!$J$2:$J$3)</f>
        <v>Rainy, p</v>
      </c>
      <c r="AF529">
        <f>IF(AE529='Info Sheet'!$J$3,'Info Sheet'!$M$3,'Info Sheet'!$M$2)</f>
        <v>0.7</v>
      </c>
      <c r="AG529">
        <f>ROUNDDOWN(IF((AD529*AF529)&gt;'Info Sheet'!$B$21,'Info Sheet'!$B$21,(AD529*AF529)),0)</f>
        <v>128</v>
      </c>
      <c r="AH529">
        <f t="shared" si="75"/>
        <v>2924.8</v>
      </c>
      <c r="AI529">
        <f t="shared" si="76"/>
        <v>1484.8000000000002</v>
      </c>
    </row>
    <row r="530" spans="2:35">
      <c r="B530" s="44">
        <v>478</v>
      </c>
      <c r="C530" s="32">
        <v>0.34977018909428925</v>
      </c>
      <c r="D530" s="32">
        <f t="shared" si="77"/>
        <v>207</v>
      </c>
      <c r="E530" t="str">
        <f>LOOKUP(C530,'Info Sheet'!$L$2:$L$3,'Info Sheet'!$J$2:$J$3)</f>
        <v>Rainy, p</v>
      </c>
      <c r="F530">
        <f>IF(E530='Info Sheet'!$J$3,'Info Sheet'!$M$3,'Info Sheet'!$M$2)</f>
        <v>0.7</v>
      </c>
      <c r="G530">
        <f>ROUNDDOWN(IF((D530*F530)&gt;'Info Sheet'!$B$21,'Info Sheet'!$B$21,(D530*F530)),0)</f>
        <v>144</v>
      </c>
      <c r="H530">
        <f t="shared" si="69"/>
        <v>3290.4</v>
      </c>
      <c r="I530">
        <f t="shared" si="70"/>
        <v>1850.4</v>
      </c>
      <c r="J530" s="44"/>
      <c r="K530" s="32"/>
      <c r="L530" s="32"/>
      <c r="M530" s="283"/>
      <c r="N530" s="32"/>
      <c r="O530" s="44">
        <v>478</v>
      </c>
      <c r="P530" s="32">
        <v>0.40800791669911829</v>
      </c>
      <c r="Q530">
        <f t="shared" si="71"/>
        <v>195</v>
      </c>
      <c r="R530" t="str">
        <f>LOOKUP(P530,'Info Sheet'!$L$2:$L$3,'Info Sheet'!$J$2:$J$3)</f>
        <v>Non-Rainy</v>
      </c>
      <c r="S530">
        <f>IF(R530='Info Sheet'!$J$3,'Info Sheet'!$M$3,'Info Sheet'!$M$2)</f>
        <v>1</v>
      </c>
      <c r="T530">
        <f>ROUNDDOWN(IF((Q530*S530)&gt;'Info Sheet'!$B$21,'Info Sheet'!$B$21,(Q530*S530)),0)</f>
        <v>188</v>
      </c>
      <c r="U530">
        <f t="shared" si="72"/>
        <v>4295.8</v>
      </c>
      <c r="V530">
        <f t="shared" si="73"/>
        <v>2855.8</v>
      </c>
      <c r="AB530" s="44">
        <v>478</v>
      </c>
      <c r="AC530" s="61">
        <v>4.8364850000000001E-2</v>
      </c>
      <c r="AD530">
        <f t="shared" si="74"/>
        <v>171</v>
      </c>
      <c r="AE530" t="str">
        <f>LOOKUP(AC530,'Info Sheet'!$L$2:$L$3,'Info Sheet'!$J$2:$J$3)</f>
        <v>Rainy, p</v>
      </c>
      <c r="AF530">
        <f>IF(AE530='Info Sheet'!$J$3,'Info Sheet'!$M$3,'Info Sheet'!$M$2)</f>
        <v>0.7</v>
      </c>
      <c r="AG530">
        <f>ROUNDDOWN(IF((AD530*AF530)&gt;'Info Sheet'!$B$21,'Info Sheet'!$B$21,(AD530*AF530)),0)</f>
        <v>119</v>
      </c>
      <c r="AH530">
        <f t="shared" si="75"/>
        <v>2719.15</v>
      </c>
      <c r="AI530">
        <f t="shared" si="76"/>
        <v>1279.1500000000001</v>
      </c>
    </row>
    <row r="531" spans="2:35">
      <c r="B531" s="44">
        <v>479</v>
      </c>
      <c r="C531" s="32">
        <v>0.93524050144349025</v>
      </c>
      <c r="D531" s="32">
        <f t="shared" si="77"/>
        <v>244</v>
      </c>
      <c r="E531" t="str">
        <f>LOOKUP(C531,'Info Sheet'!$L$2:$L$3,'Info Sheet'!$J$2:$J$3)</f>
        <v>Non-Rainy</v>
      </c>
      <c r="F531">
        <f>IF(E531='Info Sheet'!$J$3,'Info Sheet'!$M$3,'Info Sheet'!$M$2)</f>
        <v>1</v>
      </c>
      <c r="G531">
        <f>ROUNDDOWN(IF((D531*F531)&gt;'Info Sheet'!$B$21,'Info Sheet'!$B$21,(D531*F531)),0)</f>
        <v>188</v>
      </c>
      <c r="H531">
        <f t="shared" si="69"/>
        <v>4295.8</v>
      </c>
      <c r="I531">
        <f t="shared" si="70"/>
        <v>2855.8</v>
      </c>
      <c r="J531" s="44"/>
      <c r="K531" s="32"/>
      <c r="L531" s="32"/>
      <c r="M531" s="283"/>
      <c r="N531" s="32"/>
      <c r="O531" s="44">
        <v>479</v>
      </c>
      <c r="P531" s="32">
        <v>0.36297472618820603</v>
      </c>
      <c r="Q531">
        <f t="shared" si="71"/>
        <v>193</v>
      </c>
      <c r="R531" t="str">
        <f>LOOKUP(P531,'Info Sheet'!$L$2:$L$3,'Info Sheet'!$J$2:$J$3)</f>
        <v>Rainy, p</v>
      </c>
      <c r="S531">
        <f>IF(R531='Info Sheet'!$J$3,'Info Sheet'!$M$3,'Info Sheet'!$M$2)</f>
        <v>0.7</v>
      </c>
      <c r="T531">
        <f>ROUNDDOWN(IF((Q531*S531)&gt;'Info Sheet'!$B$21,'Info Sheet'!$B$21,(Q531*S531)),0)</f>
        <v>135</v>
      </c>
      <c r="U531">
        <f t="shared" si="72"/>
        <v>3084.75</v>
      </c>
      <c r="V531">
        <f t="shared" si="73"/>
        <v>1644.75</v>
      </c>
      <c r="AB531" s="44">
        <v>479</v>
      </c>
      <c r="AC531" s="61">
        <v>0.56086687000000002</v>
      </c>
      <c r="AD531">
        <f t="shared" si="74"/>
        <v>206</v>
      </c>
      <c r="AE531" t="str">
        <f>LOOKUP(AC531,'Info Sheet'!$L$2:$L$3,'Info Sheet'!$J$2:$J$3)</f>
        <v>Non-Rainy</v>
      </c>
      <c r="AF531">
        <f>IF(AE531='Info Sheet'!$J$3,'Info Sheet'!$M$3,'Info Sheet'!$M$2)</f>
        <v>1</v>
      </c>
      <c r="AG531">
        <f>ROUNDDOWN(IF((AD531*AF531)&gt;'Info Sheet'!$B$21,'Info Sheet'!$B$21,(AD531*AF531)),0)</f>
        <v>188</v>
      </c>
      <c r="AH531">
        <f t="shared" si="75"/>
        <v>4295.8</v>
      </c>
      <c r="AI531">
        <f t="shared" si="76"/>
        <v>2855.8</v>
      </c>
    </row>
    <row r="532" spans="2:35">
      <c r="B532" s="44">
        <v>480</v>
      </c>
      <c r="C532" s="32">
        <v>0.24397358808829106</v>
      </c>
      <c r="D532" s="32">
        <f t="shared" si="77"/>
        <v>201</v>
      </c>
      <c r="E532" t="str">
        <f>LOOKUP(C532,'Info Sheet'!$L$2:$L$3,'Info Sheet'!$J$2:$J$3)</f>
        <v>Rainy, p</v>
      </c>
      <c r="F532">
        <f>IF(E532='Info Sheet'!$J$3,'Info Sheet'!$M$3,'Info Sheet'!$M$2)</f>
        <v>0.7</v>
      </c>
      <c r="G532">
        <f>ROUNDDOWN(IF((D532*F532)&gt;'Info Sheet'!$B$21,'Info Sheet'!$B$21,(D532*F532)),0)</f>
        <v>140</v>
      </c>
      <c r="H532">
        <f t="shared" si="69"/>
        <v>3199</v>
      </c>
      <c r="I532">
        <f t="shared" si="70"/>
        <v>1759</v>
      </c>
      <c r="J532" s="44"/>
      <c r="K532" s="32"/>
      <c r="L532" s="32"/>
      <c r="M532" s="283"/>
      <c r="N532" s="32"/>
      <c r="O532" s="44">
        <v>480</v>
      </c>
      <c r="P532" s="32">
        <v>0.68276087559974408</v>
      </c>
      <c r="Q532">
        <f t="shared" si="71"/>
        <v>208</v>
      </c>
      <c r="R532" t="str">
        <f>LOOKUP(P532,'Info Sheet'!$L$2:$L$3,'Info Sheet'!$J$2:$J$3)</f>
        <v>Non-Rainy</v>
      </c>
      <c r="S532">
        <f>IF(R532='Info Sheet'!$J$3,'Info Sheet'!$M$3,'Info Sheet'!$M$2)</f>
        <v>1</v>
      </c>
      <c r="T532">
        <f>ROUNDDOWN(IF((Q532*S532)&gt;'Info Sheet'!$B$21,'Info Sheet'!$B$21,(Q532*S532)),0)</f>
        <v>188</v>
      </c>
      <c r="U532">
        <f t="shared" si="72"/>
        <v>4295.8</v>
      </c>
      <c r="V532">
        <f t="shared" si="73"/>
        <v>2855.8</v>
      </c>
      <c r="AB532" s="44">
        <v>480</v>
      </c>
      <c r="AC532" s="61">
        <v>0.16975731999999999</v>
      </c>
      <c r="AD532">
        <f t="shared" si="74"/>
        <v>185</v>
      </c>
      <c r="AE532" t="str">
        <f>LOOKUP(AC532,'Info Sheet'!$L$2:$L$3,'Info Sheet'!$J$2:$J$3)</f>
        <v>Rainy, p</v>
      </c>
      <c r="AF532">
        <f>IF(AE532='Info Sheet'!$J$3,'Info Sheet'!$M$3,'Info Sheet'!$M$2)</f>
        <v>0.7</v>
      </c>
      <c r="AG532">
        <f>ROUNDDOWN(IF((AD532*AF532)&gt;'Info Sheet'!$B$21,'Info Sheet'!$B$21,(AD532*AF532)),0)</f>
        <v>129</v>
      </c>
      <c r="AH532">
        <f t="shared" si="75"/>
        <v>2947.65</v>
      </c>
      <c r="AI532">
        <f t="shared" si="76"/>
        <v>1507.65</v>
      </c>
    </row>
    <row r="533" spans="2:35">
      <c r="B533" s="44">
        <v>481</v>
      </c>
      <c r="C533" s="32">
        <v>0.80873714296146781</v>
      </c>
      <c r="D533" s="32">
        <f t="shared" si="77"/>
        <v>232</v>
      </c>
      <c r="E533" t="str">
        <f>LOOKUP(C533,'Info Sheet'!$L$2:$L$3,'Info Sheet'!$J$2:$J$3)</f>
        <v>Non-Rainy</v>
      </c>
      <c r="F533">
        <f>IF(E533='Info Sheet'!$J$3,'Info Sheet'!$M$3,'Info Sheet'!$M$2)</f>
        <v>1</v>
      </c>
      <c r="G533">
        <f>ROUNDDOWN(IF((D533*F533)&gt;'Info Sheet'!$B$21,'Info Sheet'!$B$21,(D533*F533)),0)</f>
        <v>188</v>
      </c>
      <c r="H533">
        <f t="shared" si="69"/>
        <v>4295.8</v>
      </c>
      <c r="I533">
        <f t="shared" si="70"/>
        <v>2855.8</v>
      </c>
      <c r="J533" s="44"/>
      <c r="K533" s="32"/>
      <c r="L533" s="32"/>
      <c r="M533" s="283"/>
      <c r="N533" s="32"/>
      <c r="O533" s="44">
        <v>481</v>
      </c>
      <c r="P533" s="32">
        <v>0.55239583058479036</v>
      </c>
      <c r="Q533">
        <f t="shared" si="71"/>
        <v>202</v>
      </c>
      <c r="R533" t="str">
        <f>LOOKUP(P533,'Info Sheet'!$L$2:$L$3,'Info Sheet'!$J$2:$J$3)</f>
        <v>Non-Rainy</v>
      </c>
      <c r="S533">
        <f>IF(R533='Info Sheet'!$J$3,'Info Sheet'!$M$3,'Info Sheet'!$M$2)</f>
        <v>1</v>
      </c>
      <c r="T533">
        <f>ROUNDDOWN(IF((Q533*S533)&gt;'Info Sheet'!$B$21,'Info Sheet'!$B$21,(Q533*S533)),0)</f>
        <v>188</v>
      </c>
      <c r="U533">
        <f t="shared" si="72"/>
        <v>4295.8</v>
      </c>
      <c r="V533">
        <f t="shared" si="73"/>
        <v>2855.8</v>
      </c>
      <c r="AB533" s="44">
        <v>481</v>
      </c>
      <c r="AC533" s="61">
        <v>0.14368623999999999</v>
      </c>
      <c r="AD533">
        <f t="shared" si="74"/>
        <v>183</v>
      </c>
      <c r="AE533" t="str">
        <f>LOOKUP(AC533,'Info Sheet'!$L$2:$L$3,'Info Sheet'!$J$2:$J$3)</f>
        <v>Rainy, p</v>
      </c>
      <c r="AF533">
        <f>IF(AE533='Info Sheet'!$J$3,'Info Sheet'!$M$3,'Info Sheet'!$M$2)</f>
        <v>0.7</v>
      </c>
      <c r="AG533">
        <f>ROUNDDOWN(IF((AD533*AF533)&gt;'Info Sheet'!$B$21,'Info Sheet'!$B$21,(AD533*AF533)),0)</f>
        <v>128</v>
      </c>
      <c r="AH533">
        <f t="shared" si="75"/>
        <v>2924.8</v>
      </c>
      <c r="AI533">
        <f t="shared" si="76"/>
        <v>1484.8000000000002</v>
      </c>
    </row>
    <row r="534" spans="2:35">
      <c r="B534" s="44">
        <v>482</v>
      </c>
      <c r="C534" s="32">
        <v>0.34583225794433492</v>
      </c>
      <c r="D534" s="32">
        <f t="shared" si="77"/>
        <v>207</v>
      </c>
      <c r="E534" t="str">
        <f>LOOKUP(C534,'Info Sheet'!$L$2:$L$3,'Info Sheet'!$J$2:$J$3)</f>
        <v>Rainy, p</v>
      </c>
      <c r="F534">
        <f>IF(E534='Info Sheet'!$J$3,'Info Sheet'!$M$3,'Info Sheet'!$M$2)</f>
        <v>0.7</v>
      </c>
      <c r="G534">
        <f>ROUNDDOWN(IF((D534*F534)&gt;'Info Sheet'!$B$21,'Info Sheet'!$B$21,(D534*F534)),0)</f>
        <v>144</v>
      </c>
      <c r="H534">
        <f t="shared" si="69"/>
        <v>3290.4</v>
      </c>
      <c r="I534">
        <f t="shared" si="70"/>
        <v>1850.4</v>
      </c>
      <c r="J534" s="44"/>
      <c r="K534" s="32"/>
      <c r="L534" s="32"/>
      <c r="M534" s="283"/>
      <c r="N534" s="32"/>
      <c r="O534" s="44">
        <v>482</v>
      </c>
      <c r="P534" s="32">
        <v>0.39005512585171176</v>
      </c>
      <c r="Q534">
        <f t="shared" si="71"/>
        <v>194</v>
      </c>
      <c r="R534" t="str">
        <f>LOOKUP(P534,'Info Sheet'!$L$2:$L$3,'Info Sheet'!$J$2:$J$3)</f>
        <v>Rainy, p</v>
      </c>
      <c r="S534">
        <f>IF(R534='Info Sheet'!$J$3,'Info Sheet'!$M$3,'Info Sheet'!$M$2)</f>
        <v>0.7</v>
      </c>
      <c r="T534">
        <f>ROUNDDOWN(IF((Q534*S534)&gt;'Info Sheet'!$B$21,'Info Sheet'!$B$21,(Q534*S534)),0)</f>
        <v>135</v>
      </c>
      <c r="U534">
        <f t="shared" si="72"/>
        <v>3084.75</v>
      </c>
      <c r="V534">
        <f t="shared" si="73"/>
        <v>1644.75</v>
      </c>
      <c r="AB534" s="44">
        <v>482</v>
      </c>
      <c r="AC534" s="61">
        <v>0.66488062000000003</v>
      </c>
      <c r="AD534">
        <f t="shared" si="74"/>
        <v>211</v>
      </c>
      <c r="AE534" t="str">
        <f>LOOKUP(AC534,'Info Sheet'!$L$2:$L$3,'Info Sheet'!$J$2:$J$3)</f>
        <v>Non-Rainy</v>
      </c>
      <c r="AF534">
        <f>IF(AE534='Info Sheet'!$J$3,'Info Sheet'!$M$3,'Info Sheet'!$M$2)</f>
        <v>1</v>
      </c>
      <c r="AG534">
        <f>ROUNDDOWN(IF((AD534*AF534)&gt;'Info Sheet'!$B$21,'Info Sheet'!$B$21,(AD534*AF534)),0)</f>
        <v>188</v>
      </c>
      <c r="AH534">
        <f t="shared" si="75"/>
        <v>4295.8</v>
      </c>
      <c r="AI534">
        <f t="shared" si="76"/>
        <v>2855.8</v>
      </c>
    </row>
    <row r="535" spans="2:35">
      <c r="B535" s="44">
        <v>483</v>
      </c>
      <c r="C535" s="32">
        <v>0.32215404891823074</v>
      </c>
      <c r="D535" s="32">
        <f t="shared" si="77"/>
        <v>206</v>
      </c>
      <c r="E535" t="str">
        <f>LOOKUP(C535,'Info Sheet'!$L$2:$L$3,'Info Sheet'!$J$2:$J$3)</f>
        <v>Rainy, p</v>
      </c>
      <c r="F535">
        <f>IF(E535='Info Sheet'!$J$3,'Info Sheet'!$M$3,'Info Sheet'!$M$2)</f>
        <v>0.7</v>
      </c>
      <c r="G535">
        <f>ROUNDDOWN(IF((D535*F535)&gt;'Info Sheet'!$B$21,'Info Sheet'!$B$21,(D535*F535)),0)</f>
        <v>144</v>
      </c>
      <c r="H535">
        <f t="shared" si="69"/>
        <v>3290.4</v>
      </c>
      <c r="I535">
        <f t="shared" si="70"/>
        <v>1850.4</v>
      </c>
      <c r="J535" s="44"/>
      <c r="K535" s="32"/>
      <c r="L535" s="32"/>
      <c r="M535" s="283"/>
      <c r="N535" s="32"/>
      <c r="O535" s="44">
        <v>483</v>
      </c>
      <c r="P535" s="32">
        <v>6.4695276969374715E-2</v>
      </c>
      <c r="Q535">
        <f t="shared" si="71"/>
        <v>171</v>
      </c>
      <c r="R535" t="str">
        <f>LOOKUP(P535,'Info Sheet'!$L$2:$L$3,'Info Sheet'!$J$2:$J$3)</f>
        <v>Rainy, p</v>
      </c>
      <c r="S535">
        <f>IF(R535='Info Sheet'!$J$3,'Info Sheet'!$M$3,'Info Sheet'!$M$2)</f>
        <v>0.7</v>
      </c>
      <c r="T535">
        <f>ROUNDDOWN(IF((Q535*S535)&gt;'Info Sheet'!$B$21,'Info Sheet'!$B$21,(Q535*S535)),0)</f>
        <v>119</v>
      </c>
      <c r="U535">
        <f t="shared" si="72"/>
        <v>2719.15</v>
      </c>
      <c r="V535">
        <f t="shared" si="73"/>
        <v>1279.1500000000001</v>
      </c>
      <c r="AB535" s="44">
        <v>483</v>
      </c>
      <c r="AC535" s="61">
        <v>0.87793620000000006</v>
      </c>
      <c r="AD535">
        <f t="shared" si="74"/>
        <v>225</v>
      </c>
      <c r="AE535" t="str">
        <f>LOOKUP(AC535,'Info Sheet'!$L$2:$L$3,'Info Sheet'!$J$2:$J$3)</f>
        <v>Non-Rainy</v>
      </c>
      <c r="AF535">
        <f>IF(AE535='Info Sheet'!$J$3,'Info Sheet'!$M$3,'Info Sheet'!$M$2)</f>
        <v>1</v>
      </c>
      <c r="AG535">
        <f>ROUNDDOWN(IF((AD535*AF535)&gt;'Info Sheet'!$B$21,'Info Sheet'!$B$21,(AD535*AF535)),0)</f>
        <v>188</v>
      </c>
      <c r="AH535">
        <f t="shared" si="75"/>
        <v>4295.8</v>
      </c>
      <c r="AI535">
        <f t="shared" si="76"/>
        <v>2855.8</v>
      </c>
    </row>
    <row r="536" spans="2:35">
      <c r="B536" s="44">
        <v>484</v>
      </c>
      <c r="C536" s="32">
        <v>0.64501894565472384</v>
      </c>
      <c r="D536" s="32">
        <f t="shared" si="77"/>
        <v>222</v>
      </c>
      <c r="E536" t="str">
        <f>LOOKUP(C536,'Info Sheet'!$L$2:$L$3,'Info Sheet'!$J$2:$J$3)</f>
        <v>Non-Rainy</v>
      </c>
      <c r="F536">
        <f>IF(E536='Info Sheet'!$J$3,'Info Sheet'!$M$3,'Info Sheet'!$M$2)</f>
        <v>1</v>
      </c>
      <c r="G536">
        <f>ROUNDDOWN(IF((D536*F536)&gt;'Info Sheet'!$B$21,'Info Sheet'!$B$21,(D536*F536)),0)</f>
        <v>188</v>
      </c>
      <c r="H536">
        <f t="shared" si="69"/>
        <v>4295.8</v>
      </c>
      <c r="I536">
        <f t="shared" si="70"/>
        <v>2855.8</v>
      </c>
      <c r="J536" s="44"/>
      <c r="K536" s="32"/>
      <c r="L536" s="32"/>
      <c r="M536" s="283"/>
      <c r="N536" s="32"/>
      <c r="O536" s="44">
        <v>484</v>
      </c>
      <c r="P536" s="32">
        <v>1.3448751869630127E-2</v>
      </c>
      <c r="Q536">
        <f t="shared" si="71"/>
        <v>158</v>
      </c>
      <c r="R536" t="str">
        <f>LOOKUP(P536,'Info Sheet'!$L$2:$L$3,'Info Sheet'!$J$2:$J$3)</f>
        <v>Rainy, p</v>
      </c>
      <c r="S536">
        <f>IF(R536='Info Sheet'!$J$3,'Info Sheet'!$M$3,'Info Sheet'!$M$2)</f>
        <v>0.7</v>
      </c>
      <c r="T536">
        <f>ROUNDDOWN(IF((Q536*S536)&gt;'Info Sheet'!$B$21,'Info Sheet'!$B$21,(Q536*S536)),0)</f>
        <v>110</v>
      </c>
      <c r="U536">
        <f t="shared" si="72"/>
        <v>2513.5</v>
      </c>
      <c r="V536">
        <f t="shared" si="73"/>
        <v>1073.5</v>
      </c>
      <c r="AB536" s="44">
        <v>484</v>
      </c>
      <c r="AC536" s="61">
        <v>0.36431328000000002</v>
      </c>
      <c r="AD536">
        <f t="shared" si="74"/>
        <v>196</v>
      </c>
      <c r="AE536" t="str">
        <f>LOOKUP(AC536,'Info Sheet'!$L$2:$L$3,'Info Sheet'!$J$2:$J$3)</f>
        <v>Rainy, p</v>
      </c>
      <c r="AF536">
        <f>IF(AE536='Info Sheet'!$J$3,'Info Sheet'!$M$3,'Info Sheet'!$M$2)</f>
        <v>0.7</v>
      </c>
      <c r="AG536">
        <f>ROUNDDOWN(IF((AD536*AF536)&gt;'Info Sheet'!$B$21,'Info Sheet'!$B$21,(AD536*AF536)),0)</f>
        <v>137</v>
      </c>
      <c r="AH536">
        <f t="shared" si="75"/>
        <v>3130.4500000000003</v>
      </c>
      <c r="AI536">
        <f t="shared" si="76"/>
        <v>1690.4500000000003</v>
      </c>
    </row>
    <row r="537" spans="2:35">
      <c r="B537" s="44">
        <v>485</v>
      </c>
      <c r="C537" s="32">
        <v>3.9214061724103244E-3</v>
      </c>
      <c r="D537" s="32">
        <f t="shared" si="77"/>
        <v>163</v>
      </c>
      <c r="E537" t="str">
        <f>LOOKUP(C537,'Info Sheet'!$L$2:$L$3,'Info Sheet'!$J$2:$J$3)</f>
        <v>Rainy, p</v>
      </c>
      <c r="F537">
        <f>IF(E537='Info Sheet'!$J$3,'Info Sheet'!$M$3,'Info Sheet'!$M$2)</f>
        <v>0.7</v>
      </c>
      <c r="G537">
        <f>ROUNDDOWN(IF((D537*F537)&gt;'Info Sheet'!$B$21,'Info Sheet'!$B$21,(D537*F537)),0)</f>
        <v>114</v>
      </c>
      <c r="H537">
        <f t="shared" si="69"/>
        <v>2604.9</v>
      </c>
      <c r="I537">
        <f t="shared" si="70"/>
        <v>1164.9000000000001</v>
      </c>
      <c r="J537" s="44"/>
      <c r="K537" s="32"/>
      <c r="L537" s="32"/>
      <c r="M537" s="283"/>
      <c r="N537" s="32"/>
      <c r="O537" s="44">
        <v>485</v>
      </c>
      <c r="P537" s="32">
        <v>0.92301988646382449</v>
      </c>
      <c r="Q537">
        <f t="shared" si="71"/>
        <v>226</v>
      </c>
      <c r="R537" t="str">
        <f>LOOKUP(P537,'Info Sheet'!$L$2:$L$3,'Info Sheet'!$J$2:$J$3)</f>
        <v>Non-Rainy</v>
      </c>
      <c r="S537">
        <f>IF(R537='Info Sheet'!$J$3,'Info Sheet'!$M$3,'Info Sheet'!$M$2)</f>
        <v>1</v>
      </c>
      <c r="T537">
        <f>ROUNDDOWN(IF((Q537*S537)&gt;'Info Sheet'!$B$21,'Info Sheet'!$B$21,(Q537*S537)),0)</f>
        <v>188</v>
      </c>
      <c r="U537">
        <f t="shared" si="72"/>
        <v>4295.8</v>
      </c>
      <c r="V537">
        <f t="shared" si="73"/>
        <v>2855.8</v>
      </c>
      <c r="AB537" s="44">
        <v>485</v>
      </c>
      <c r="AC537" s="61">
        <v>0.91371835999999995</v>
      </c>
      <c r="AD537">
        <f t="shared" si="74"/>
        <v>228</v>
      </c>
      <c r="AE537" t="str">
        <f>LOOKUP(AC537,'Info Sheet'!$L$2:$L$3,'Info Sheet'!$J$2:$J$3)</f>
        <v>Non-Rainy</v>
      </c>
      <c r="AF537">
        <f>IF(AE537='Info Sheet'!$J$3,'Info Sheet'!$M$3,'Info Sheet'!$M$2)</f>
        <v>1</v>
      </c>
      <c r="AG537">
        <f>ROUNDDOWN(IF((AD537*AF537)&gt;'Info Sheet'!$B$21,'Info Sheet'!$B$21,(AD537*AF537)),0)</f>
        <v>188</v>
      </c>
      <c r="AH537">
        <f t="shared" si="75"/>
        <v>4295.8</v>
      </c>
      <c r="AI537">
        <f t="shared" si="76"/>
        <v>2855.8</v>
      </c>
    </row>
    <row r="538" spans="2:35">
      <c r="B538" s="44">
        <v>486</v>
      </c>
      <c r="C538" s="32">
        <v>0.26807026347230234</v>
      </c>
      <c r="D538" s="32">
        <f t="shared" si="77"/>
        <v>203</v>
      </c>
      <c r="E538" t="str">
        <f>LOOKUP(C538,'Info Sheet'!$L$2:$L$3,'Info Sheet'!$J$2:$J$3)</f>
        <v>Rainy, p</v>
      </c>
      <c r="F538">
        <f>IF(E538='Info Sheet'!$J$3,'Info Sheet'!$M$3,'Info Sheet'!$M$2)</f>
        <v>0.7</v>
      </c>
      <c r="G538">
        <f>ROUNDDOWN(IF((D538*F538)&gt;'Info Sheet'!$B$21,'Info Sheet'!$B$21,(D538*F538)),0)</f>
        <v>142</v>
      </c>
      <c r="H538">
        <f t="shared" si="69"/>
        <v>3244.7000000000003</v>
      </c>
      <c r="I538">
        <f t="shared" si="70"/>
        <v>1804.7000000000003</v>
      </c>
      <c r="J538" s="44"/>
      <c r="K538" s="32"/>
      <c r="L538" s="32"/>
      <c r="M538" s="283"/>
      <c r="N538" s="32"/>
      <c r="O538" s="44">
        <v>486</v>
      </c>
      <c r="P538" s="32">
        <v>0.5335190907330668</v>
      </c>
      <c r="Q538">
        <f t="shared" si="71"/>
        <v>201</v>
      </c>
      <c r="R538" t="str">
        <f>LOOKUP(P538,'Info Sheet'!$L$2:$L$3,'Info Sheet'!$J$2:$J$3)</f>
        <v>Non-Rainy</v>
      </c>
      <c r="S538">
        <f>IF(R538='Info Sheet'!$J$3,'Info Sheet'!$M$3,'Info Sheet'!$M$2)</f>
        <v>1</v>
      </c>
      <c r="T538">
        <f>ROUNDDOWN(IF((Q538*S538)&gt;'Info Sheet'!$B$21,'Info Sheet'!$B$21,(Q538*S538)),0)</f>
        <v>188</v>
      </c>
      <c r="U538">
        <f t="shared" si="72"/>
        <v>4295.8</v>
      </c>
      <c r="V538">
        <f t="shared" si="73"/>
        <v>2855.8</v>
      </c>
      <c r="AB538" s="44">
        <v>486</v>
      </c>
      <c r="AC538" s="61">
        <v>1.864149E-2</v>
      </c>
      <c r="AD538">
        <f t="shared" si="74"/>
        <v>163</v>
      </c>
      <c r="AE538" t="str">
        <f>LOOKUP(AC538,'Info Sheet'!$L$2:$L$3,'Info Sheet'!$J$2:$J$3)</f>
        <v>Rainy, p</v>
      </c>
      <c r="AF538">
        <f>IF(AE538='Info Sheet'!$J$3,'Info Sheet'!$M$3,'Info Sheet'!$M$2)</f>
        <v>0.7</v>
      </c>
      <c r="AG538">
        <f>ROUNDDOWN(IF((AD538*AF538)&gt;'Info Sheet'!$B$21,'Info Sheet'!$B$21,(AD538*AF538)),0)</f>
        <v>114</v>
      </c>
      <c r="AH538">
        <f t="shared" si="75"/>
        <v>2604.9</v>
      </c>
      <c r="AI538">
        <f t="shared" si="76"/>
        <v>1164.9000000000001</v>
      </c>
    </row>
    <row r="539" spans="2:35">
      <c r="B539" s="44">
        <v>487</v>
      </c>
      <c r="C539" s="32">
        <v>0.82039768529413082</v>
      </c>
      <c r="D539" s="32">
        <f t="shared" si="77"/>
        <v>233</v>
      </c>
      <c r="E539" t="str">
        <f>LOOKUP(C539,'Info Sheet'!$L$2:$L$3,'Info Sheet'!$J$2:$J$3)</f>
        <v>Non-Rainy</v>
      </c>
      <c r="F539">
        <f>IF(E539='Info Sheet'!$J$3,'Info Sheet'!$M$3,'Info Sheet'!$M$2)</f>
        <v>1</v>
      </c>
      <c r="G539">
        <f>ROUNDDOWN(IF((D539*F539)&gt;'Info Sheet'!$B$21,'Info Sheet'!$B$21,(D539*F539)),0)</f>
        <v>188</v>
      </c>
      <c r="H539">
        <f t="shared" si="69"/>
        <v>4295.8</v>
      </c>
      <c r="I539">
        <f t="shared" si="70"/>
        <v>2855.8</v>
      </c>
      <c r="J539" s="44"/>
      <c r="K539" s="32"/>
      <c r="L539" s="32"/>
      <c r="M539" s="283"/>
      <c r="N539" s="32"/>
      <c r="O539" s="44">
        <v>487</v>
      </c>
      <c r="P539" s="32">
        <v>0.99645040826531472</v>
      </c>
      <c r="Q539">
        <f t="shared" si="71"/>
        <v>250</v>
      </c>
      <c r="R539" t="str">
        <f>LOOKUP(P539,'Info Sheet'!$L$2:$L$3,'Info Sheet'!$J$2:$J$3)</f>
        <v>Non-Rainy</v>
      </c>
      <c r="S539">
        <f>IF(R539='Info Sheet'!$J$3,'Info Sheet'!$M$3,'Info Sheet'!$M$2)</f>
        <v>1</v>
      </c>
      <c r="T539">
        <f>ROUNDDOWN(IF((Q539*S539)&gt;'Info Sheet'!$B$21,'Info Sheet'!$B$21,(Q539*S539)),0)</f>
        <v>188</v>
      </c>
      <c r="U539">
        <f t="shared" si="72"/>
        <v>4295.8</v>
      </c>
      <c r="V539">
        <f t="shared" si="73"/>
        <v>2855.8</v>
      </c>
      <c r="AB539" s="44">
        <v>487</v>
      </c>
      <c r="AC539" s="61">
        <v>1.3869319999999999E-2</v>
      </c>
      <c r="AD539">
        <f t="shared" si="74"/>
        <v>161</v>
      </c>
      <c r="AE539" t="str">
        <f>LOOKUP(AC539,'Info Sheet'!$L$2:$L$3,'Info Sheet'!$J$2:$J$3)</f>
        <v>Rainy, p</v>
      </c>
      <c r="AF539">
        <f>IF(AE539='Info Sheet'!$J$3,'Info Sheet'!$M$3,'Info Sheet'!$M$2)</f>
        <v>0.7</v>
      </c>
      <c r="AG539">
        <f>ROUNDDOWN(IF((AD539*AF539)&gt;'Info Sheet'!$B$21,'Info Sheet'!$B$21,(AD539*AF539)),0)</f>
        <v>112</v>
      </c>
      <c r="AH539">
        <f t="shared" si="75"/>
        <v>2559.2000000000003</v>
      </c>
      <c r="AI539">
        <f t="shared" si="76"/>
        <v>1119.2000000000003</v>
      </c>
    </row>
    <row r="540" spans="2:35">
      <c r="B540" s="44">
        <v>488</v>
      </c>
      <c r="C540" s="32">
        <v>0.95138684765192283</v>
      </c>
      <c r="D540" s="32">
        <f t="shared" si="77"/>
        <v>247</v>
      </c>
      <c r="E540" t="str">
        <f>LOOKUP(C540,'Info Sheet'!$L$2:$L$3,'Info Sheet'!$J$2:$J$3)</f>
        <v>Non-Rainy</v>
      </c>
      <c r="F540">
        <f>IF(E540='Info Sheet'!$J$3,'Info Sheet'!$M$3,'Info Sheet'!$M$2)</f>
        <v>1</v>
      </c>
      <c r="G540">
        <f>ROUNDDOWN(IF((D540*F540)&gt;'Info Sheet'!$B$21,'Info Sheet'!$B$21,(D540*F540)),0)</f>
        <v>188</v>
      </c>
      <c r="H540">
        <f t="shared" si="69"/>
        <v>4295.8</v>
      </c>
      <c r="I540">
        <f t="shared" si="70"/>
        <v>2855.8</v>
      </c>
      <c r="J540" s="44"/>
      <c r="K540" s="32"/>
      <c r="L540" s="32"/>
      <c r="M540" s="283"/>
      <c r="N540" s="32"/>
      <c r="O540" s="44">
        <v>488</v>
      </c>
      <c r="P540" s="32">
        <v>0.99917200491890668</v>
      </c>
      <c r="Q540">
        <f t="shared" si="71"/>
        <v>259</v>
      </c>
      <c r="R540" t="str">
        <f>LOOKUP(P540,'Info Sheet'!$L$2:$L$3,'Info Sheet'!$J$2:$J$3)</f>
        <v>Non-Rainy</v>
      </c>
      <c r="S540">
        <f>IF(R540='Info Sheet'!$J$3,'Info Sheet'!$M$3,'Info Sheet'!$M$2)</f>
        <v>1</v>
      </c>
      <c r="T540">
        <f>ROUNDDOWN(IF((Q540*S540)&gt;'Info Sheet'!$B$21,'Info Sheet'!$B$21,(Q540*S540)),0)</f>
        <v>188</v>
      </c>
      <c r="U540">
        <f t="shared" si="72"/>
        <v>4295.8</v>
      </c>
      <c r="V540">
        <f t="shared" si="73"/>
        <v>2855.8</v>
      </c>
      <c r="AB540" s="44">
        <v>488</v>
      </c>
      <c r="AC540" s="61">
        <v>0.71930048999999996</v>
      </c>
      <c r="AD540">
        <f t="shared" si="74"/>
        <v>214</v>
      </c>
      <c r="AE540" t="str">
        <f>LOOKUP(AC540,'Info Sheet'!$L$2:$L$3,'Info Sheet'!$J$2:$J$3)</f>
        <v>Non-Rainy</v>
      </c>
      <c r="AF540">
        <f>IF(AE540='Info Sheet'!$J$3,'Info Sheet'!$M$3,'Info Sheet'!$M$2)</f>
        <v>1</v>
      </c>
      <c r="AG540">
        <f>ROUNDDOWN(IF((AD540*AF540)&gt;'Info Sheet'!$B$21,'Info Sheet'!$B$21,(AD540*AF540)),0)</f>
        <v>188</v>
      </c>
      <c r="AH540">
        <f t="shared" si="75"/>
        <v>4295.8</v>
      </c>
      <c r="AI540">
        <f t="shared" si="76"/>
        <v>2855.8</v>
      </c>
    </row>
    <row r="541" spans="2:35">
      <c r="B541" s="44">
        <v>489</v>
      </c>
      <c r="C541" s="32">
        <v>0.50952582449541528</v>
      </c>
      <c r="D541" s="32">
        <f t="shared" si="77"/>
        <v>215</v>
      </c>
      <c r="E541" t="str">
        <f>LOOKUP(C541,'Info Sheet'!$L$2:$L$3,'Info Sheet'!$J$2:$J$3)</f>
        <v>Non-Rainy</v>
      </c>
      <c r="F541">
        <f>IF(E541='Info Sheet'!$J$3,'Info Sheet'!$M$3,'Info Sheet'!$M$2)</f>
        <v>1</v>
      </c>
      <c r="G541">
        <f>ROUNDDOWN(IF((D541*F541)&gt;'Info Sheet'!$B$21,'Info Sheet'!$B$21,(D541*F541)),0)</f>
        <v>188</v>
      </c>
      <c r="H541">
        <f t="shared" si="69"/>
        <v>4295.8</v>
      </c>
      <c r="I541">
        <f t="shared" si="70"/>
        <v>2855.8</v>
      </c>
      <c r="J541" s="44"/>
      <c r="K541" s="32"/>
      <c r="L541" s="32"/>
      <c r="M541" s="283"/>
      <c r="N541" s="32"/>
      <c r="O541" s="44">
        <v>489</v>
      </c>
      <c r="P541" s="32">
        <v>8.9311278544265571E-2</v>
      </c>
      <c r="Q541">
        <f t="shared" si="71"/>
        <v>174</v>
      </c>
      <c r="R541" t="str">
        <f>LOOKUP(P541,'Info Sheet'!$L$2:$L$3,'Info Sheet'!$J$2:$J$3)</f>
        <v>Rainy, p</v>
      </c>
      <c r="S541">
        <f>IF(R541='Info Sheet'!$J$3,'Info Sheet'!$M$3,'Info Sheet'!$M$2)</f>
        <v>0.7</v>
      </c>
      <c r="T541">
        <f>ROUNDDOWN(IF((Q541*S541)&gt;'Info Sheet'!$B$21,'Info Sheet'!$B$21,(Q541*S541)),0)</f>
        <v>121</v>
      </c>
      <c r="U541">
        <f t="shared" si="72"/>
        <v>2764.8500000000004</v>
      </c>
      <c r="V541">
        <f t="shared" si="73"/>
        <v>1324.8500000000004</v>
      </c>
      <c r="AB541" s="44">
        <v>489</v>
      </c>
      <c r="AC541" s="61">
        <v>0.72965681000000004</v>
      </c>
      <c r="AD541">
        <f t="shared" si="74"/>
        <v>214</v>
      </c>
      <c r="AE541" t="str">
        <f>LOOKUP(AC541,'Info Sheet'!$L$2:$L$3,'Info Sheet'!$J$2:$J$3)</f>
        <v>Non-Rainy</v>
      </c>
      <c r="AF541">
        <f>IF(AE541='Info Sheet'!$J$3,'Info Sheet'!$M$3,'Info Sheet'!$M$2)</f>
        <v>1</v>
      </c>
      <c r="AG541">
        <f>ROUNDDOWN(IF((AD541*AF541)&gt;'Info Sheet'!$B$21,'Info Sheet'!$B$21,(AD541*AF541)),0)</f>
        <v>188</v>
      </c>
      <c r="AH541">
        <f t="shared" si="75"/>
        <v>4295.8</v>
      </c>
      <c r="AI541">
        <f t="shared" si="76"/>
        <v>2855.8</v>
      </c>
    </row>
    <row r="542" spans="2:35">
      <c r="B542" s="44">
        <v>490</v>
      </c>
      <c r="C542" s="32">
        <v>0.35715217899976992</v>
      </c>
      <c r="D542" s="32">
        <f t="shared" si="77"/>
        <v>208</v>
      </c>
      <c r="E542" t="str">
        <f>LOOKUP(C542,'Info Sheet'!$L$2:$L$3,'Info Sheet'!$J$2:$J$3)</f>
        <v>Rainy, p</v>
      </c>
      <c r="F542">
        <f>IF(E542='Info Sheet'!$J$3,'Info Sheet'!$M$3,'Info Sheet'!$M$2)</f>
        <v>0.7</v>
      </c>
      <c r="G542">
        <f>ROUNDDOWN(IF((D542*F542)&gt;'Info Sheet'!$B$21,'Info Sheet'!$B$21,(D542*F542)),0)</f>
        <v>145</v>
      </c>
      <c r="H542">
        <f t="shared" si="69"/>
        <v>3313.25</v>
      </c>
      <c r="I542">
        <f t="shared" si="70"/>
        <v>1873.25</v>
      </c>
      <c r="J542" s="44"/>
      <c r="K542" s="32"/>
      <c r="L542" s="32"/>
      <c r="M542" s="283"/>
      <c r="N542" s="32"/>
      <c r="O542" s="44">
        <v>490</v>
      </c>
      <c r="P542" s="32">
        <v>0.27437598321045042</v>
      </c>
      <c r="Q542">
        <f t="shared" si="71"/>
        <v>188</v>
      </c>
      <c r="R542" t="str">
        <f>LOOKUP(P542,'Info Sheet'!$L$2:$L$3,'Info Sheet'!$J$2:$J$3)</f>
        <v>Rainy, p</v>
      </c>
      <c r="S542">
        <f>IF(R542='Info Sheet'!$J$3,'Info Sheet'!$M$3,'Info Sheet'!$M$2)</f>
        <v>0.7</v>
      </c>
      <c r="T542">
        <f>ROUNDDOWN(IF((Q542*S542)&gt;'Info Sheet'!$B$21,'Info Sheet'!$B$21,(Q542*S542)),0)</f>
        <v>131</v>
      </c>
      <c r="U542">
        <f t="shared" si="72"/>
        <v>2993.3500000000004</v>
      </c>
      <c r="V542">
        <f t="shared" si="73"/>
        <v>1553.3500000000004</v>
      </c>
      <c r="AB542" s="44">
        <v>490</v>
      </c>
      <c r="AC542" s="61">
        <v>0.44945652000000003</v>
      </c>
      <c r="AD542">
        <f t="shared" si="74"/>
        <v>200</v>
      </c>
      <c r="AE542" t="str">
        <f>LOOKUP(AC542,'Info Sheet'!$L$2:$L$3,'Info Sheet'!$J$2:$J$3)</f>
        <v>Non-Rainy</v>
      </c>
      <c r="AF542">
        <f>IF(AE542='Info Sheet'!$J$3,'Info Sheet'!$M$3,'Info Sheet'!$M$2)</f>
        <v>1</v>
      </c>
      <c r="AG542">
        <f>ROUNDDOWN(IF((AD542*AF542)&gt;'Info Sheet'!$B$21,'Info Sheet'!$B$21,(AD542*AF542)),0)</f>
        <v>188</v>
      </c>
      <c r="AH542">
        <f t="shared" si="75"/>
        <v>4295.8</v>
      </c>
      <c r="AI542">
        <f t="shared" si="76"/>
        <v>2855.8</v>
      </c>
    </row>
    <row r="543" spans="2:35">
      <c r="B543" s="44">
        <v>491</v>
      </c>
      <c r="C543" s="32">
        <v>0.7077291960985268</v>
      </c>
      <c r="D543" s="32">
        <f t="shared" si="77"/>
        <v>225</v>
      </c>
      <c r="E543" t="str">
        <f>LOOKUP(C543,'Info Sheet'!$L$2:$L$3,'Info Sheet'!$J$2:$J$3)</f>
        <v>Non-Rainy</v>
      </c>
      <c r="F543">
        <f>IF(E543='Info Sheet'!$J$3,'Info Sheet'!$M$3,'Info Sheet'!$M$2)</f>
        <v>1</v>
      </c>
      <c r="G543">
        <f>ROUNDDOWN(IF((D543*F543)&gt;'Info Sheet'!$B$21,'Info Sheet'!$B$21,(D543*F543)),0)</f>
        <v>188</v>
      </c>
      <c r="H543">
        <f t="shared" si="69"/>
        <v>4295.8</v>
      </c>
      <c r="I543">
        <f t="shared" si="70"/>
        <v>2855.8</v>
      </c>
      <c r="J543" s="44"/>
      <c r="K543" s="32"/>
      <c r="L543" s="32"/>
      <c r="M543" s="283"/>
      <c r="N543" s="32"/>
      <c r="O543" s="44">
        <v>491</v>
      </c>
      <c r="P543" s="32">
        <v>0.85870704075528359</v>
      </c>
      <c r="Q543">
        <f t="shared" si="71"/>
        <v>220</v>
      </c>
      <c r="R543" t="str">
        <f>LOOKUP(P543,'Info Sheet'!$L$2:$L$3,'Info Sheet'!$J$2:$J$3)</f>
        <v>Non-Rainy</v>
      </c>
      <c r="S543">
        <f>IF(R543='Info Sheet'!$J$3,'Info Sheet'!$M$3,'Info Sheet'!$M$2)</f>
        <v>1</v>
      </c>
      <c r="T543">
        <f>ROUNDDOWN(IF((Q543*S543)&gt;'Info Sheet'!$B$21,'Info Sheet'!$B$21,(Q543*S543)),0)</f>
        <v>188</v>
      </c>
      <c r="U543">
        <f t="shared" si="72"/>
        <v>4295.8</v>
      </c>
      <c r="V543">
        <f t="shared" si="73"/>
        <v>2855.8</v>
      </c>
      <c r="AB543" s="44">
        <v>491</v>
      </c>
      <c r="AC543" s="61">
        <v>6.6016489999999997E-2</v>
      </c>
      <c r="AD543">
        <f t="shared" si="74"/>
        <v>174</v>
      </c>
      <c r="AE543" t="str">
        <f>LOOKUP(AC543,'Info Sheet'!$L$2:$L$3,'Info Sheet'!$J$2:$J$3)</f>
        <v>Rainy, p</v>
      </c>
      <c r="AF543">
        <f>IF(AE543='Info Sheet'!$J$3,'Info Sheet'!$M$3,'Info Sheet'!$M$2)</f>
        <v>0.7</v>
      </c>
      <c r="AG543">
        <f>ROUNDDOWN(IF((AD543*AF543)&gt;'Info Sheet'!$B$21,'Info Sheet'!$B$21,(AD543*AF543)),0)</f>
        <v>121</v>
      </c>
      <c r="AH543">
        <f t="shared" si="75"/>
        <v>2764.8500000000004</v>
      </c>
      <c r="AI543">
        <f t="shared" si="76"/>
        <v>1324.8500000000004</v>
      </c>
    </row>
    <row r="544" spans="2:35">
      <c r="B544" s="44">
        <v>492</v>
      </c>
      <c r="C544" s="32">
        <v>0.9672220767395654</v>
      </c>
      <c r="D544" s="32">
        <f t="shared" si="77"/>
        <v>251</v>
      </c>
      <c r="E544" t="str">
        <f>LOOKUP(C544,'Info Sheet'!$L$2:$L$3,'Info Sheet'!$J$2:$J$3)</f>
        <v>Non-Rainy</v>
      </c>
      <c r="F544">
        <f>IF(E544='Info Sheet'!$J$3,'Info Sheet'!$M$3,'Info Sheet'!$M$2)</f>
        <v>1</v>
      </c>
      <c r="G544">
        <f>ROUNDDOWN(IF((D544*F544)&gt;'Info Sheet'!$B$21,'Info Sheet'!$B$21,(D544*F544)),0)</f>
        <v>188</v>
      </c>
      <c r="H544">
        <f t="shared" si="69"/>
        <v>4295.8</v>
      </c>
      <c r="I544">
        <f t="shared" si="70"/>
        <v>2855.8</v>
      </c>
      <c r="J544" s="44"/>
      <c r="K544" s="32"/>
      <c r="L544" s="32"/>
      <c r="M544" s="283"/>
      <c r="N544" s="32"/>
      <c r="O544" s="44">
        <v>492</v>
      </c>
      <c r="P544" s="32">
        <v>0.70071377120706424</v>
      </c>
      <c r="Q544">
        <f t="shared" si="71"/>
        <v>209</v>
      </c>
      <c r="R544" t="str">
        <f>LOOKUP(P544,'Info Sheet'!$L$2:$L$3,'Info Sheet'!$J$2:$J$3)</f>
        <v>Non-Rainy</v>
      </c>
      <c r="S544">
        <f>IF(R544='Info Sheet'!$J$3,'Info Sheet'!$M$3,'Info Sheet'!$M$2)</f>
        <v>1</v>
      </c>
      <c r="T544">
        <f>ROUNDDOWN(IF((Q544*S544)&gt;'Info Sheet'!$B$21,'Info Sheet'!$B$21,(Q544*S544)),0)</f>
        <v>188</v>
      </c>
      <c r="U544">
        <f t="shared" si="72"/>
        <v>4295.8</v>
      </c>
      <c r="V544">
        <f t="shared" si="73"/>
        <v>2855.8</v>
      </c>
      <c r="AB544" s="44">
        <v>492</v>
      </c>
      <c r="AC544" s="61">
        <v>0.12639048</v>
      </c>
      <c r="AD544">
        <f t="shared" si="74"/>
        <v>181</v>
      </c>
      <c r="AE544" t="str">
        <f>LOOKUP(AC544,'Info Sheet'!$L$2:$L$3,'Info Sheet'!$J$2:$J$3)</f>
        <v>Rainy, p</v>
      </c>
      <c r="AF544">
        <f>IF(AE544='Info Sheet'!$J$3,'Info Sheet'!$M$3,'Info Sheet'!$M$2)</f>
        <v>0.7</v>
      </c>
      <c r="AG544">
        <f>ROUNDDOWN(IF((AD544*AF544)&gt;'Info Sheet'!$B$21,'Info Sheet'!$B$21,(AD544*AF544)),0)</f>
        <v>126</v>
      </c>
      <c r="AH544">
        <f t="shared" si="75"/>
        <v>2879.1000000000004</v>
      </c>
      <c r="AI544">
        <f t="shared" si="76"/>
        <v>1439.1000000000004</v>
      </c>
    </row>
    <row r="545" spans="2:35">
      <c r="B545" s="44">
        <v>493</v>
      </c>
      <c r="C545" s="32">
        <v>0.29985554248263757</v>
      </c>
      <c r="D545" s="32">
        <f t="shared" si="77"/>
        <v>204</v>
      </c>
      <c r="E545" t="str">
        <f>LOOKUP(C545,'Info Sheet'!$L$2:$L$3,'Info Sheet'!$J$2:$J$3)</f>
        <v>Rainy, p</v>
      </c>
      <c r="F545">
        <f>IF(E545='Info Sheet'!$J$3,'Info Sheet'!$M$3,'Info Sheet'!$M$2)</f>
        <v>0.7</v>
      </c>
      <c r="G545">
        <f>ROUNDDOWN(IF((D545*F545)&gt;'Info Sheet'!$B$21,'Info Sheet'!$B$21,(D545*F545)),0)</f>
        <v>142</v>
      </c>
      <c r="H545">
        <f t="shared" si="69"/>
        <v>3244.7000000000003</v>
      </c>
      <c r="I545">
        <f t="shared" si="70"/>
        <v>1804.7000000000003</v>
      </c>
      <c r="J545" s="44"/>
      <c r="K545" s="32"/>
      <c r="L545" s="32"/>
      <c r="M545" s="283"/>
      <c r="N545" s="32"/>
      <c r="O545" s="44">
        <v>493</v>
      </c>
      <c r="P545" s="32">
        <v>0.80112746277650937</v>
      </c>
      <c r="Q545">
        <f t="shared" si="71"/>
        <v>215</v>
      </c>
      <c r="R545" t="str">
        <f>LOOKUP(P545,'Info Sheet'!$L$2:$L$3,'Info Sheet'!$J$2:$J$3)</f>
        <v>Non-Rainy</v>
      </c>
      <c r="S545">
        <f>IF(R545='Info Sheet'!$J$3,'Info Sheet'!$M$3,'Info Sheet'!$M$2)</f>
        <v>1</v>
      </c>
      <c r="T545">
        <f>ROUNDDOWN(IF((Q545*S545)&gt;'Info Sheet'!$B$21,'Info Sheet'!$B$21,(Q545*S545)),0)</f>
        <v>188</v>
      </c>
      <c r="U545">
        <f t="shared" si="72"/>
        <v>4295.8</v>
      </c>
      <c r="V545">
        <f t="shared" si="73"/>
        <v>2855.8</v>
      </c>
      <c r="AB545" s="44">
        <v>493</v>
      </c>
      <c r="AC545" s="61">
        <v>0.87697433000000002</v>
      </c>
      <c r="AD545">
        <f t="shared" si="74"/>
        <v>225</v>
      </c>
      <c r="AE545" t="str">
        <f>LOOKUP(AC545,'Info Sheet'!$L$2:$L$3,'Info Sheet'!$J$2:$J$3)</f>
        <v>Non-Rainy</v>
      </c>
      <c r="AF545">
        <f>IF(AE545='Info Sheet'!$J$3,'Info Sheet'!$M$3,'Info Sheet'!$M$2)</f>
        <v>1</v>
      </c>
      <c r="AG545">
        <f>ROUNDDOWN(IF((AD545*AF545)&gt;'Info Sheet'!$B$21,'Info Sheet'!$B$21,(AD545*AF545)),0)</f>
        <v>188</v>
      </c>
      <c r="AH545">
        <f t="shared" si="75"/>
        <v>4295.8</v>
      </c>
      <c r="AI545">
        <f t="shared" si="76"/>
        <v>2855.8</v>
      </c>
    </row>
    <row r="546" spans="2:35">
      <c r="B546" s="44">
        <v>494</v>
      </c>
      <c r="C546" s="32">
        <v>0.85782121155927937</v>
      </c>
      <c r="D546" s="32">
        <f t="shared" si="77"/>
        <v>236</v>
      </c>
      <c r="E546" t="str">
        <f>LOOKUP(C546,'Info Sheet'!$L$2:$L$3,'Info Sheet'!$J$2:$J$3)</f>
        <v>Non-Rainy</v>
      </c>
      <c r="F546">
        <f>IF(E546='Info Sheet'!$J$3,'Info Sheet'!$M$3,'Info Sheet'!$M$2)</f>
        <v>1</v>
      </c>
      <c r="G546">
        <f>ROUNDDOWN(IF((D546*F546)&gt;'Info Sheet'!$B$21,'Info Sheet'!$B$21,(D546*F546)),0)</f>
        <v>188</v>
      </c>
      <c r="H546">
        <f t="shared" si="69"/>
        <v>4295.8</v>
      </c>
      <c r="I546">
        <f t="shared" si="70"/>
        <v>2855.8</v>
      </c>
      <c r="J546" s="44"/>
      <c r="K546" s="32"/>
      <c r="L546" s="32"/>
      <c r="M546" s="283"/>
      <c r="N546" s="32"/>
      <c r="O546" s="44">
        <v>494</v>
      </c>
      <c r="P546" s="32">
        <v>0.72750054171349143</v>
      </c>
      <c r="Q546">
        <f t="shared" si="71"/>
        <v>211</v>
      </c>
      <c r="R546" t="str">
        <f>LOOKUP(P546,'Info Sheet'!$L$2:$L$3,'Info Sheet'!$J$2:$J$3)</f>
        <v>Non-Rainy</v>
      </c>
      <c r="S546">
        <f>IF(R546='Info Sheet'!$J$3,'Info Sheet'!$M$3,'Info Sheet'!$M$2)</f>
        <v>1</v>
      </c>
      <c r="T546">
        <f>ROUNDDOWN(IF((Q546*S546)&gt;'Info Sheet'!$B$21,'Info Sheet'!$B$21,(Q546*S546)),0)</f>
        <v>188</v>
      </c>
      <c r="U546">
        <f t="shared" si="72"/>
        <v>4295.8</v>
      </c>
      <c r="V546">
        <f t="shared" si="73"/>
        <v>2855.8</v>
      </c>
      <c r="AB546" s="44">
        <v>494</v>
      </c>
      <c r="AC546" s="61">
        <v>0.14665650999999999</v>
      </c>
      <c r="AD546">
        <f t="shared" si="74"/>
        <v>183</v>
      </c>
      <c r="AE546" t="str">
        <f>LOOKUP(AC546,'Info Sheet'!$L$2:$L$3,'Info Sheet'!$J$2:$J$3)</f>
        <v>Rainy, p</v>
      </c>
      <c r="AF546">
        <f>IF(AE546='Info Sheet'!$J$3,'Info Sheet'!$M$3,'Info Sheet'!$M$2)</f>
        <v>0.7</v>
      </c>
      <c r="AG546">
        <f>ROUNDDOWN(IF((AD546*AF546)&gt;'Info Sheet'!$B$21,'Info Sheet'!$B$21,(AD546*AF546)),0)</f>
        <v>128</v>
      </c>
      <c r="AH546">
        <f t="shared" si="75"/>
        <v>2924.8</v>
      </c>
      <c r="AI546">
        <f t="shared" si="76"/>
        <v>1484.8000000000002</v>
      </c>
    </row>
    <row r="547" spans="2:35">
      <c r="B547" s="44">
        <v>495</v>
      </c>
      <c r="C547" s="32">
        <v>0.14605483994715496</v>
      </c>
      <c r="D547" s="32">
        <f t="shared" si="77"/>
        <v>194</v>
      </c>
      <c r="E547" t="str">
        <f>LOOKUP(C547,'Info Sheet'!$L$2:$L$3,'Info Sheet'!$J$2:$J$3)</f>
        <v>Rainy, p</v>
      </c>
      <c r="F547">
        <f>IF(E547='Info Sheet'!$J$3,'Info Sheet'!$M$3,'Info Sheet'!$M$2)</f>
        <v>0.7</v>
      </c>
      <c r="G547">
        <f>ROUNDDOWN(IF((D547*F547)&gt;'Info Sheet'!$B$21,'Info Sheet'!$B$21,(D547*F547)),0)</f>
        <v>135</v>
      </c>
      <c r="H547">
        <f t="shared" si="69"/>
        <v>3084.75</v>
      </c>
      <c r="I547">
        <f t="shared" si="70"/>
        <v>1644.75</v>
      </c>
      <c r="J547" s="44"/>
      <c r="K547" s="32"/>
      <c r="L547" s="32"/>
      <c r="M547" s="283"/>
      <c r="N547" s="32"/>
      <c r="O547" s="44">
        <v>495</v>
      </c>
      <c r="P547" s="32">
        <v>4.6681597830858679E-2</v>
      </c>
      <c r="Q547">
        <f t="shared" si="71"/>
        <v>168</v>
      </c>
      <c r="R547" t="str">
        <f>LOOKUP(P547,'Info Sheet'!$L$2:$L$3,'Info Sheet'!$J$2:$J$3)</f>
        <v>Rainy, p</v>
      </c>
      <c r="S547">
        <f>IF(R547='Info Sheet'!$J$3,'Info Sheet'!$M$3,'Info Sheet'!$M$2)</f>
        <v>0.7</v>
      </c>
      <c r="T547">
        <f>ROUNDDOWN(IF((Q547*S547)&gt;'Info Sheet'!$B$21,'Info Sheet'!$B$21,(Q547*S547)),0)</f>
        <v>117</v>
      </c>
      <c r="U547">
        <f t="shared" si="72"/>
        <v>2673.4500000000003</v>
      </c>
      <c r="V547">
        <f t="shared" si="73"/>
        <v>1233.4500000000003</v>
      </c>
      <c r="AB547" s="44">
        <v>495</v>
      </c>
      <c r="AC547" s="61">
        <v>0.20771864000000001</v>
      </c>
      <c r="AD547">
        <f t="shared" si="74"/>
        <v>187</v>
      </c>
      <c r="AE547" t="str">
        <f>LOOKUP(AC547,'Info Sheet'!$L$2:$L$3,'Info Sheet'!$J$2:$J$3)</f>
        <v>Rainy, p</v>
      </c>
      <c r="AF547">
        <f>IF(AE547='Info Sheet'!$J$3,'Info Sheet'!$M$3,'Info Sheet'!$M$2)</f>
        <v>0.7</v>
      </c>
      <c r="AG547">
        <f>ROUNDDOWN(IF((AD547*AF547)&gt;'Info Sheet'!$B$21,'Info Sheet'!$B$21,(AD547*AF547)),0)</f>
        <v>130</v>
      </c>
      <c r="AH547">
        <f t="shared" si="75"/>
        <v>2970.5</v>
      </c>
      <c r="AI547">
        <f t="shared" si="76"/>
        <v>1530.5</v>
      </c>
    </row>
    <row r="548" spans="2:35">
      <c r="B548" s="44">
        <v>496</v>
      </c>
      <c r="C548" s="32">
        <v>0.64222694773040556</v>
      </c>
      <c r="D548" s="32">
        <f t="shared" si="77"/>
        <v>222</v>
      </c>
      <c r="E548" t="str">
        <f>LOOKUP(C548,'Info Sheet'!$L$2:$L$3,'Info Sheet'!$J$2:$J$3)</f>
        <v>Non-Rainy</v>
      </c>
      <c r="F548">
        <f>IF(E548='Info Sheet'!$J$3,'Info Sheet'!$M$3,'Info Sheet'!$M$2)</f>
        <v>1</v>
      </c>
      <c r="G548">
        <f>ROUNDDOWN(IF((D548*F548)&gt;'Info Sheet'!$B$21,'Info Sheet'!$B$21,(D548*F548)),0)</f>
        <v>188</v>
      </c>
      <c r="H548">
        <f t="shared" si="69"/>
        <v>4295.8</v>
      </c>
      <c r="I548">
        <f t="shared" si="70"/>
        <v>2855.8</v>
      </c>
      <c r="J548" s="44"/>
      <c r="K548" s="32"/>
      <c r="L548" s="32"/>
      <c r="M548" s="283"/>
      <c r="N548" s="32"/>
      <c r="O548" s="44">
        <v>496</v>
      </c>
      <c r="P548" s="32">
        <v>0.29244990801420323</v>
      </c>
      <c r="Q548">
        <f t="shared" si="71"/>
        <v>189</v>
      </c>
      <c r="R548" t="str">
        <f>LOOKUP(P548,'Info Sheet'!$L$2:$L$3,'Info Sheet'!$J$2:$J$3)</f>
        <v>Rainy, p</v>
      </c>
      <c r="S548">
        <f>IF(R548='Info Sheet'!$J$3,'Info Sheet'!$M$3,'Info Sheet'!$M$2)</f>
        <v>0.7</v>
      </c>
      <c r="T548">
        <f>ROUNDDOWN(IF((Q548*S548)&gt;'Info Sheet'!$B$21,'Info Sheet'!$B$21,(Q548*S548)),0)</f>
        <v>132</v>
      </c>
      <c r="U548">
        <f t="shared" si="72"/>
        <v>3016.2000000000003</v>
      </c>
      <c r="V548">
        <f t="shared" si="73"/>
        <v>1576.2000000000003</v>
      </c>
      <c r="AB548" s="44">
        <v>496</v>
      </c>
      <c r="AC548" s="61">
        <v>0.36016904</v>
      </c>
      <c r="AD548">
        <f t="shared" si="74"/>
        <v>196</v>
      </c>
      <c r="AE548" t="str">
        <f>LOOKUP(AC548,'Info Sheet'!$L$2:$L$3,'Info Sheet'!$J$2:$J$3)</f>
        <v>Rainy, p</v>
      </c>
      <c r="AF548">
        <f>IF(AE548='Info Sheet'!$J$3,'Info Sheet'!$M$3,'Info Sheet'!$M$2)</f>
        <v>0.7</v>
      </c>
      <c r="AG548">
        <f>ROUNDDOWN(IF((AD548*AF548)&gt;'Info Sheet'!$B$21,'Info Sheet'!$B$21,(AD548*AF548)),0)</f>
        <v>137</v>
      </c>
      <c r="AH548">
        <f t="shared" si="75"/>
        <v>3130.4500000000003</v>
      </c>
      <c r="AI548">
        <f t="shared" si="76"/>
        <v>1690.4500000000003</v>
      </c>
    </row>
    <row r="549" spans="2:35">
      <c r="B549" s="44">
        <v>497</v>
      </c>
      <c r="C549" s="32">
        <v>0.28677084489012161</v>
      </c>
      <c r="D549" s="32">
        <f t="shared" si="77"/>
        <v>204</v>
      </c>
      <c r="E549" t="str">
        <f>LOOKUP(C549,'Info Sheet'!$L$2:$L$3,'Info Sheet'!$J$2:$J$3)</f>
        <v>Rainy, p</v>
      </c>
      <c r="F549">
        <f>IF(E549='Info Sheet'!$J$3,'Info Sheet'!$M$3,'Info Sheet'!$M$2)</f>
        <v>0.7</v>
      </c>
      <c r="G549">
        <f>ROUNDDOWN(IF((D549*F549)&gt;'Info Sheet'!$B$21,'Info Sheet'!$B$21,(D549*F549)),0)</f>
        <v>142</v>
      </c>
      <c r="H549">
        <f t="shared" si="69"/>
        <v>3244.7000000000003</v>
      </c>
      <c r="I549">
        <f t="shared" si="70"/>
        <v>1804.7000000000003</v>
      </c>
      <c r="J549" s="44"/>
      <c r="K549" s="32"/>
      <c r="L549" s="32"/>
      <c r="M549" s="283"/>
      <c r="N549" s="32"/>
      <c r="O549" s="44">
        <v>497</v>
      </c>
      <c r="P549" s="32">
        <v>0.92656074411865974</v>
      </c>
      <c r="Q549">
        <f t="shared" si="71"/>
        <v>227</v>
      </c>
      <c r="R549" t="str">
        <f>LOOKUP(P549,'Info Sheet'!$L$2:$L$3,'Info Sheet'!$J$2:$J$3)</f>
        <v>Non-Rainy</v>
      </c>
      <c r="S549">
        <f>IF(R549='Info Sheet'!$J$3,'Info Sheet'!$M$3,'Info Sheet'!$M$2)</f>
        <v>1</v>
      </c>
      <c r="T549">
        <f>ROUNDDOWN(IF((Q549*S549)&gt;'Info Sheet'!$B$21,'Info Sheet'!$B$21,(Q549*S549)),0)</f>
        <v>188</v>
      </c>
      <c r="U549">
        <f t="shared" si="72"/>
        <v>4295.8</v>
      </c>
      <c r="V549">
        <f t="shared" si="73"/>
        <v>2855.8</v>
      </c>
      <c r="AB549" s="44">
        <v>497</v>
      </c>
      <c r="AC549" s="61">
        <v>0.73019654000000001</v>
      </c>
      <c r="AD549">
        <f t="shared" si="74"/>
        <v>214</v>
      </c>
      <c r="AE549" t="str">
        <f>LOOKUP(AC549,'Info Sheet'!$L$2:$L$3,'Info Sheet'!$J$2:$J$3)</f>
        <v>Non-Rainy</v>
      </c>
      <c r="AF549">
        <f>IF(AE549='Info Sheet'!$J$3,'Info Sheet'!$M$3,'Info Sheet'!$M$2)</f>
        <v>1</v>
      </c>
      <c r="AG549">
        <f>ROUNDDOWN(IF((AD549*AF549)&gt;'Info Sheet'!$B$21,'Info Sheet'!$B$21,(AD549*AF549)),0)</f>
        <v>188</v>
      </c>
      <c r="AH549">
        <f t="shared" si="75"/>
        <v>4295.8</v>
      </c>
      <c r="AI549">
        <f t="shared" si="76"/>
        <v>2855.8</v>
      </c>
    </row>
    <row r="550" spans="2:35">
      <c r="B550" s="44">
        <v>498</v>
      </c>
      <c r="C550" s="32">
        <v>0.57253427591717587</v>
      </c>
      <c r="D550" s="32">
        <f t="shared" si="77"/>
        <v>218</v>
      </c>
      <c r="E550" t="str">
        <f>LOOKUP(C550,'Info Sheet'!$L$2:$L$3,'Info Sheet'!$J$2:$J$3)</f>
        <v>Non-Rainy</v>
      </c>
      <c r="F550">
        <f>IF(E550='Info Sheet'!$J$3,'Info Sheet'!$M$3,'Info Sheet'!$M$2)</f>
        <v>1</v>
      </c>
      <c r="G550">
        <f>ROUNDDOWN(IF((D550*F550)&gt;'Info Sheet'!$B$21,'Info Sheet'!$B$21,(D550*F550)),0)</f>
        <v>188</v>
      </c>
      <c r="H550">
        <f t="shared" si="69"/>
        <v>4295.8</v>
      </c>
      <c r="I550">
        <f t="shared" si="70"/>
        <v>2855.8</v>
      </c>
      <c r="J550" s="44"/>
      <c r="K550" s="32"/>
      <c r="L550" s="32"/>
      <c r="M550" s="283"/>
      <c r="N550" s="32"/>
      <c r="O550" s="44">
        <v>498</v>
      </c>
      <c r="P550" s="32">
        <v>0.86042273637850208</v>
      </c>
      <c r="Q550">
        <f t="shared" si="71"/>
        <v>220</v>
      </c>
      <c r="R550" t="str">
        <f>LOOKUP(P550,'Info Sheet'!$L$2:$L$3,'Info Sheet'!$J$2:$J$3)</f>
        <v>Non-Rainy</v>
      </c>
      <c r="S550">
        <f>IF(R550='Info Sheet'!$J$3,'Info Sheet'!$M$3,'Info Sheet'!$M$2)</f>
        <v>1</v>
      </c>
      <c r="T550">
        <f>ROUNDDOWN(IF((Q550*S550)&gt;'Info Sheet'!$B$21,'Info Sheet'!$B$21,(Q550*S550)),0)</f>
        <v>188</v>
      </c>
      <c r="U550">
        <f t="shared" si="72"/>
        <v>4295.8</v>
      </c>
      <c r="V550">
        <f t="shared" si="73"/>
        <v>2855.8</v>
      </c>
      <c r="AB550" s="44">
        <v>498</v>
      </c>
      <c r="AC550" s="61">
        <v>0.10677148</v>
      </c>
      <c r="AD550">
        <f t="shared" si="74"/>
        <v>179</v>
      </c>
      <c r="AE550" t="str">
        <f>LOOKUP(AC550,'Info Sheet'!$L$2:$L$3,'Info Sheet'!$J$2:$J$3)</f>
        <v>Rainy, p</v>
      </c>
      <c r="AF550">
        <f>IF(AE550='Info Sheet'!$J$3,'Info Sheet'!$M$3,'Info Sheet'!$M$2)</f>
        <v>0.7</v>
      </c>
      <c r="AG550">
        <f>ROUNDDOWN(IF((AD550*AF550)&gt;'Info Sheet'!$B$21,'Info Sheet'!$B$21,(AD550*AF550)),0)</f>
        <v>125</v>
      </c>
      <c r="AH550">
        <f t="shared" si="75"/>
        <v>2856.25</v>
      </c>
      <c r="AI550">
        <f t="shared" si="76"/>
        <v>1416.25</v>
      </c>
    </row>
    <row r="551" spans="2:35">
      <c r="B551" s="44">
        <v>499</v>
      </c>
      <c r="C551" s="32">
        <v>0.77522007067067489</v>
      </c>
      <c r="D551" s="32">
        <f t="shared" si="77"/>
        <v>229</v>
      </c>
      <c r="E551" t="str">
        <f>LOOKUP(C551,'Info Sheet'!$L$2:$L$3,'Info Sheet'!$J$2:$J$3)</f>
        <v>Non-Rainy</v>
      </c>
      <c r="F551">
        <f>IF(E551='Info Sheet'!$J$3,'Info Sheet'!$M$3,'Info Sheet'!$M$2)</f>
        <v>1</v>
      </c>
      <c r="G551">
        <f>ROUNDDOWN(IF((D551*F551)&gt;'Info Sheet'!$B$21,'Info Sheet'!$B$21,(D551*F551)),0)</f>
        <v>188</v>
      </c>
      <c r="H551">
        <f t="shared" si="69"/>
        <v>4295.8</v>
      </c>
      <c r="I551">
        <f t="shared" si="70"/>
        <v>2855.8</v>
      </c>
      <c r="J551" s="44"/>
      <c r="K551" s="32"/>
      <c r="L551" s="32"/>
      <c r="M551" s="283"/>
      <c r="N551" s="32"/>
      <c r="O551" s="44">
        <v>499</v>
      </c>
      <c r="P551" s="32">
        <v>0.31734064067453938</v>
      </c>
      <c r="Q551">
        <f t="shared" si="71"/>
        <v>191</v>
      </c>
      <c r="R551" t="str">
        <f>LOOKUP(P551,'Info Sheet'!$L$2:$L$3,'Info Sheet'!$J$2:$J$3)</f>
        <v>Rainy, p</v>
      </c>
      <c r="S551">
        <f>IF(R551='Info Sheet'!$J$3,'Info Sheet'!$M$3,'Info Sheet'!$M$2)</f>
        <v>0.7</v>
      </c>
      <c r="T551">
        <f>ROUNDDOWN(IF((Q551*S551)&gt;'Info Sheet'!$B$21,'Info Sheet'!$B$21,(Q551*S551)),0)</f>
        <v>133</v>
      </c>
      <c r="U551">
        <f t="shared" si="72"/>
        <v>3039.05</v>
      </c>
      <c r="V551">
        <f t="shared" si="73"/>
        <v>1599.0500000000002</v>
      </c>
      <c r="AB551" s="44">
        <v>499</v>
      </c>
      <c r="AC551" s="61">
        <v>0.79012713000000001</v>
      </c>
      <c r="AD551">
        <f t="shared" si="74"/>
        <v>218</v>
      </c>
      <c r="AE551" t="str">
        <f>LOOKUP(AC551,'Info Sheet'!$L$2:$L$3,'Info Sheet'!$J$2:$J$3)</f>
        <v>Non-Rainy</v>
      </c>
      <c r="AF551">
        <f>IF(AE551='Info Sheet'!$J$3,'Info Sheet'!$M$3,'Info Sheet'!$M$2)</f>
        <v>1</v>
      </c>
      <c r="AG551">
        <f>ROUNDDOWN(IF((AD551*AF551)&gt;'Info Sheet'!$B$21,'Info Sheet'!$B$21,(AD551*AF551)),0)</f>
        <v>188</v>
      </c>
      <c r="AH551">
        <f t="shared" si="75"/>
        <v>4295.8</v>
      </c>
      <c r="AI551">
        <f t="shared" si="76"/>
        <v>2855.8</v>
      </c>
    </row>
    <row r="552" spans="2:35">
      <c r="B552" s="44">
        <v>500</v>
      </c>
      <c r="C552" s="32">
        <v>0.94559619899326408</v>
      </c>
      <c r="D552" s="32">
        <f t="shared" si="77"/>
        <v>246</v>
      </c>
      <c r="E552" t="str">
        <f>LOOKUP(C552,'Info Sheet'!$L$2:$L$3,'Info Sheet'!$J$2:$J$3)</f>
        <v>Non-Rainy</v>
      </c>
      <c r="F552">
        <f>IF(E552='Info Sheet'!$J$3,'Info Sheet'!$M$3,'Info Sheet'!$M$2)</f>
        <v>1</v>
      </c>
      <c r="G552">
        <f>ROUNDDOWN(IF((D552*F552)&gt;'Info Sheet'!$B$21,'Info Sheet'!$B$21,(D552*F552)),0)</f>
        <v>188</v>
      </c>
      <c r="H552">
        <f t="shared" si="69"/>
        <v>4295.8</v>
      </c>
      <c r="I552">
        <f t="shared" si="70"/>
        <v>2855.8</v>
      </c>
      <c r="J552" s="44"/>
      <c r="K552" s="32"/>
      <c r="L552" s="32"/>
      <c r="M552" s="283"/>
      <c r="N552" s="32"/>
      <c r="O552" s="44">
        <v>500</v>
      </c>
      <c r="P552" s="32">
        <v>0.55771160272238551</v>
      </c>
      <c r="Q552">
        <f t="shared" si="71"/>
        <v>202</v>
      </c>
      <c r="R552" t="str">
        <f>LOOKUP(P552,'Info Sheet'!$L$2:$L$3,'Info Sheet'!$J$2:$J$3)</f>
        <v>Non-Rainy</v>
      </c>
      <c r="S552">
        <f>IF(R552='Info Sheet'!$J$3,'Info Sheet'!$M$3,'Info Sheet'!$M$2)</f>
        <v>1</v>
      </c>
      <c r="T552">
        <f>ROUNDDOWN(IF((Q552*S552)&gt;'Info Sheet'!$B$21,'Info Sheet'!$B$21,(Q552*S552)),0)</f>
        <v>188</v>
      </c>
      <c r="U552">
        <f t="shared" si="72"/>
        <v>4295.8</v>
      </c>
      <c r="V552">
        <f t="shared" si="73"/>
        <v>2855.8</v>
      </c>
      <c r="AB552" s="44">
        <v>500</v>
      </c>
      <c r="AC552" s="61">
        <v>0.50690617999999998</v>
      </c>
      <c r="AD552">
        <f t="shared" si="74"/>
        <v>203</v>
      </c>
      <c r="AE552" t="str">
        <f>LOOKUP(AC552,'Info Sheet'!$L$2:$L$3,'Info Sheet'!$J$2:$J$3)</f>
        <v>Non-Rainy</v>
      </c>
      <c r="AF552">
        <f>IF(AE552='Info Sheet'!$J$3,'Info Sheet'!$M$3,'Info Sheet'!$M$2)</f>
        <v>1</v>
      </c>
      <c r="AG552">
        <f>ROUNDDOWN(IF((AD552*AF552)&gt;'Info Sheet'!$B$21,'Info Sheet'!$B$21,(AD552*AF552)),0)</f>
        <v>188</v>
      </c>
      <c r="AH552">
        <f t="shared" si="75"/>
        <v>4295.8</v>
      </c>
      <c r="AI552">
        <f t="shared" si="76"/>
        <v>2855.8</v>
      </c>
    </row>
    <row r="553" spans="2:35">
      <c r="B553" s="44">
        <v>501</v>
      </c>
      <c r="C553" s="32">
        <v>0.91782690399650435</v>
      </c>
      <c r="D553" s="32">
        <f t="shared" si="77"/>
        <v>242</v>
      </c>
      <c r="E553" t="str">
        <f>LOOKUP(C553,'Info Sheet'!$L$2:$L$3,'Info Sheet'!$J$2:$J$3)</f>
        <v>Non-Rainy</v>
      </c>
      <c r="F553">
        <f>IF(E553='Info Sheet'!$J$3,'Info Sheet'!$M$3,'Info Sheet'!$M$2)</f>
        <v>1</v>
      </c>
      <c r="G553">
        <f>ROUNDDOWN(IF((D553*F553)&gt;'Info Sheet'!$B$21,'Info Sheet'!$B$21,(D553*F553)),0)</f>
        <v>188</v>
      </c>
      <c r="H553">
        <f t="shared" si="69"/>
        <v>4295.8</v>
      </c>
      <c r="I553">
        <f t="shared" si="70"/>
        <v>2855.8</v>
      </c>
      <c r="J553" s="44"/>
      <c r="K553" s="32"/>
      <c r="L553" s="32"/>
      <c r="M553" s="283"/>
      <c r="N553" s="32"/>
      <c r="O553" s="44">
        <v>501</v>
      </c>
      <c r="P553" s="32">
        <v>0.7093962298589086</v>
      </c>
      <c r="Q553">
        <f t="shared" si="71"/>
        <v>210</v>
      </c>
      <c r="R553" t="str">
        <f>LOOKUP(P553,'Info Sheet'!$L$2:$L$3,'Info Sheet'!$J$2:$J$3)</f>
        <v>Non-Rainy</v>
      </c>
      <c r="S553">
        <f>IF(R553='Info Sheet'!$J$3,'Info Sheet'!$M$3,'Info Sheet'!$M$2)</f>
        <v>1</v>
      </c>
      <c r="T553">
        <f>ROUNDDOWN(IF((Q553*S553)&gt;'Info Sheet'!$B$21,'Info Sheet'!$B$21,(Q553*S553)),0)</f>
        <v>188</v>
      </c>
      <c r="U553">
        <f t="shared" si="72"/>
        <v>4295.8</v>
      </c>
      <c r="V553">
        <f t="shared" si="73"/>
        <v>2855.8</v>
      </c>
      <c r="AB553" s="44">
        <v>501</v>
      </c>
      <c r="AC553" s="61">
        <v>0.3052532</v>
      </c>
      <c r="AD553">
        <f t="shared" si="74"/>
        <v>193</v>
      </c>
      <c r="AE553" t="str">
        <f>LOOKUP(AC553,'Info Sheet'!$L$2:$L$3,'Info Sheet'!$J$2:$J$3)</f>
        <v>Rainy, p</v>
      </c>
      <c r="AF553">
        <f>IF(AE553='Info Sheet'!$J$3,'Info Sheet'!$M$3,'Info Sheet'!$M$2)</f>
        <v>0.7</v>
      </c>
      <c r="AG553">
        <f>ROUNDDOWN(IF((AD553*AF553)&gt;'Info Sheet'!$B$21,'Info Sheet'!$B$21,(AD553*AF553)),0)</f>
        <v>135</v>
      </c>
      <c r="AH553">
        <f t="shared" si="75"/>
        <v>3084.75</v>
      </c>
      <c r="AI553">
        <f t="shared" si="76"/>
        <v>1644.75</v>
      </c>
    </row>
    <row r="554" spans="2:35">
      <c r="B554" s="44">
        <v>502</v>
      </c>
      <c r="C554" s="32">
        <v>0.77297585670109348</v>
      </c>
      <c r="D554" s="32">
        <f t="shared" si="77"/>
        <v>229</v>
      </c>
      <c r="E554" t="str">
        <f>LOOKUP(C554,'Info Sheet'!$L$2:$L$3,'Info Sheet'!$J$2:$J$3)</f>
        <v>Non-Rainy</v>
      </c>
      <c r="F554">
        <f>IF(E554='Info Sheet'!$J$3,'Info Sheet'!$M$3,'Info Sheet'!$M$2)</f>
        <v>1</v>
      </c>
      <c r="G554">
        <f>ROUNDDOWN(IF((D554*F554)&gt;'Info Sheet'!$B$21,'Info Sheet'!$B$21,(D554*F554)),0)</f>
        <v>188</v>
      </c>
      <c r="H554">
        <f t="shared" si="69"/>
        <v>4295.8</v>
      </c>
      <c r="I554">
        <f t="shared" si="70"/>
        <v>2855.8</v>
      </c>
      <c r="J554" s="44"/>
      <c r="K554" s="32"/>
      <c r="L554" s="32"/>
      <c r="M554" s="283"/>
      <c r="N554" s="32"/>
      <c r="O554" s="44">
        <v>502</v>
      </c>
      <c r="P554" s="32">
        <v>0.7270050681364767</v>
      </c>
      <c r="Q554">
        <f t="shared" si="71"/>
        <v>211</v>
      </c>
      <c r="R554" t="str">
        <f>LOOKUP(P554,'Info Sheet'!$L$2:$L$3,'Info Sheet'!$J$2:$J$3)</f>
        <v>Non-Rainy</v>
      </c>
      <c r="S554">
        <f>IF(R554='Info Sheet'!$J$3,'Info Sheet'!$M$3,'Info Sheet'!$M$2)</f>
        <v>1</v>
      </c>
      <c r="T554">
        <f>ROUNDDOWN(IF((Q554*S554)&gt;'Info Sheet'!$B$21,'Info Sheet'!$B$21,(Q554*S554)),0)</f>
        <v>188</v>
      </c>
      <c r="U554">
        <f t="shared" si="72"/>
        <v>4295.8</v>
      </c>
      <c r="V554">
        <f t="shared" si="73"/>
        <v>2855.8</v>
      </c>
      <c r="AB554" s="44">
        <v>502</v>
      </c>
      <c r="AC554" s="61">
        <v>0.67208531999999999</v>
      </c>
      <c r="AD554">
        <f t="shared" si="74"/>
        <v>211</v>
      </c>
      <c r="AE554" t="str">
        <f>LOOKUP(AC554,'Info Sheet'!$L$2:$L$3,'Info Sheet'!$J$2:$J$3)</f>
        <v>Non-Rainy</v>
      </c>
      <c r="AF554">
        <f>IF(AE554='Info Sheet'!$J$3,'Info Sheet'!$M$3,'Info Sheet'!$M$2)</f>
        <v>1</v>
      </c>
      <c r="AG554">
        <f>ROUNDDOWN(IF((AD554*AF554)&gt;'Info Sheet'!$B$21,'Info Sheet'!$B$21,(AD554*AF554)),0)</f>
        <v>188</v>
      </c>
      <c r="AH554">
        <f t="shared" si="75"/>
        <v>4295.8</v>
      </c>
      <c r="AI554">
        <f t="shared" si="76"/>
        <v>2855.8</v>
      </c>
    </row>
    <row r="555" spans="2:35">
      <c r="B555" s="44">
        <v>503</v>
      </c>
      <c r="C555" s="32">
        <v>0.16287726666395397</v>
      </c>
      <c r="D555" s="32">
        <f t="shared" si="77"/>
        <v>195</v>
      </c>
      <c r="E555" t="str">
        <f>LOOKUP(C555,'Info Sheet'!$L$2:$L$3,'Info Sheet'!$J$2:$J$3)</f>
        <v>Rainy, p</v>
      </c>
      <c r="F555">
        <f>IF(E555='Info Sheet'!$J$3,'Info Sheet'!$M$3,'Info Sheet'!$M$2)</f>
        <v>0.7</v>
      </c>
      <c r="G555">
        <f>ROUNDDOWN(IF((D555*F555)&gt;'Info Sheet'!$B$21,'Info Sheet'!$B$21,(D555*F555)),0)</f>
        <v>136</v>
      </c>
      <c r="H555">
        <f t="shared" si="69"/>
        <v>3107.6000000000004</v>
      </c>
      <c r="I555">
        <f t="shared" si="70"/>
        <v>1667.6000000000004</v>
      </c>
      <c r="J555" s="44"/>
      <c r="K555" s="32"/>
      <c r="L555" s="32"/>
      <c r="M555" s="283"/>
      <c r="N555" s="32"/>
      <c r="O555" s="44">
        <v>503</v>
      </c>
      <c r="P555" s="32">
        <v>0.9781654423243652</v>
      </c>
      <c r="Q555">
        <f t="shared" si="71"/>
        <v>237</v>
      </c>
      <c r="R555" t="str">
        <f>LOOKUP(P555,'Info Sheet'!$L$2:$L$3,'Info Sheet'!$J$2:$J$3)</f>
        <v>Non-Rainy</v>
      </c>
      <c r="S555">
        <f>IF(R555='Info Sheet'!$J$3,'Info Sheet'!$M$3,'Info Sheet'!$M$2)</f>
        <v>1</v>
      </c>
      <c r="T555">
        <f>ROUNDDOWN(IF((Q555*S555)&gt;'Info Sheet'!$B$21,'Info Sheet'!$B$21,(Q555*S555)),0)</f>
        <v>188</v>
      </c>
      <c r="U555">
        <f t="shared" si="72"/>
        <v>4295.8</v>
      </c>
      <c r="V555">
        <f t="shared" si="73"/>
        <v>2855.8</v>
      </c>
      <c r="AB555" s="44">
        <v>503</v>
      </c>
      <c r="AC555" s="61">
        <v>0.15080873</v>
      </c>
      <c r="AD555">
        <f t="shared" si="74"/>
        <v>183</v>
      </c>
      <c r="AE555" t="str">
        <f>LOOKUP(AC555,'Info Sheet'!$L$2:$L$3,'Info Sheet'!$J$2:$J$3)</f>
        <v>Rainy, p</v>
      </c>
      <c r="AF555">
        <f>IF(AE555='Info Sheet'!$J$3,'Info Sheet'!$M$3,'Info Sheet'!$M$2)</f>
        <v>0.7</v>
      </c>
      <c r="AG555">
        <f>ROUNDDOWN(IF((AD555*AF555)&gt;'Info Sheet'!$B$21,'Info Sheet'!$B$21,(AD555*AF555)),0)</f>
        <v>128</v>
      </c>
      <c r="AH555">
        <f t="shared" si="75"/>
        <v>2924.8</v>
      </c>
      <c r="AI555">
        <f t="shared" si="76"/>
        <v>1484.8000000000002</v>
      </c>
    </row>
    <row r="556" spans="2:35">
      <c r="B556" s="44">
        <v>504</v>
      </c>
      <c r="C556" s="32">
        <v>0.16066052731044433</v>
      </c>
      <c r="D556" s="32">
        <f t="shared" si="77"/>
        <v>195</v>
      </c>
      <c r="E556" t="str">
        <f>LOOKUP(C556,'Info Sheet'!$L$2:$L$3,'Info Sheet'!$J$2:$J$3)</f>
        <v>Rainy, p</v>
      </c>
      <c r="F556">
        <f>IF(E556='Info Sheet'!$J$3,'Info Sheet'!$M$3,'Info Sheet'!$M$2)</f>
        <v>0.7</v>
      </c>
      <c r="G556">
        <f>ROUNDDOWN(IF((D556*F556)&gt;'Info Sheet'!$B$21,'Info Sheet'!$B$21,(D556*F556)),0)</f>
        <v>136</v>
      </c>
      <c r="H556">
        <f t="shared" si="69"/>
        <v>3107.6000000000004</v>
      </c>
      <c r="I556">
        <f t="shared" si="70"/>
        <v>1667.6000000000004</v>
      </c>
      <c r="J556" s="44"/>
      <c r="K556" s="32"/>
      <c r="L556" s="32"/>
      <c r="M556" s="283"/>
      <c r="N556" s="32"/>
      <c r="O556" s="44">
        <v>504</v>
      </c>
      <c r="P556" s="32">
        <v>0.64681243806269617</v>
      </c>
      <c r="Q556">
        <f t="shared" si="71"/>
        <v>207</v>
      </c>
      <c r="R556" t="str">
        <f>LOOKUP(P556,'Info Sheet'!$L$2:$L$3,'Info Sheet'!$J$2:$J$3)</f>
        <v>Non-Rainy</v>
      </c>
      <c r="S556">
        <f>IF(R556='Info Sheet'!$J$3,'Info Sheet'!$M$3,'Info Sheet'!$M$2)</f>
        <v>1</v>
      </c>
      <c r="T556">
        <f>ROUNDDOWN(IF((Q556*S556)&gt;'Info Sheet'!$B$21,'Info Sheet'!$B$21,(Q556*S556)),0)</f>
        <v>188</v>
      </c>
      <c r="U556">
        <f t="shared" si="72"/>
        <v>4295.8</v>
      </c>
      <c r="V556">
        <f t="shared" si="73"/>
        <v>2855.8</v>
      </c>
      <c r="AB556" s="44">
        <v>504</v>
      </c>
      <c r="AC556" s="61">
        <v>0.71339922</v>
      </c>
      <c r="AD556">
        <f t="shared" si="74"/>
        <v>213</v>
      </c>
      <c r="AE556" t="str">
        <f>LOOKUP(AC556,'Info Sheet'!$L$2:$L$3,'Info Sheet'!$J$2:$J$3)</f>
        <v>Non-Rainy</v>
      </c>
      <c r="AF556">
        <f>IF(AE556='Info Sheet'!$J$3,'Info Sheet'!$M$3,'Info Sheet'!$M$2)</f>
        <v>1</v>
      </c>
      <c r="AG556">
        <f>ROUNDDOWN(IF((AD556*AF556)&gt;'Info Sheet'!$B$21,'Info Sheet'!$B$21,(AD556*AF556)),0)</f>
        <v>188</v>
      </c>
      <c r="AH556">
        <f t="shared" si="75"/>
        <v>4295.8</v>
      </c>
      <c r="AI556">
        <f t="shared" si="76"/>
        <v>2855.8</v>
      </c>
    </row>
    <row r="557" spans="2:35">
      <c r="B557" s="44">
        <v>505</v>
      </c>
      <c r="C557" s="32">
        <v>0.63539168559436854</v>
      </c>
      <c r="D557" s="32">
        <f t="shared" si="77"/>
        <v>221</v>
      </c>
      <c r="E557" t="str">
        <f>LOOKUP(C557,'Info Sheet'!$L$2:$L$3,'Info Sheet'!$J$2:$J$3)</f>
        <v>Non-Rainy</v>
      </c>
      <c r="F557">
        <f>IF(E557='Info Sheet'!$J$3,'Info Sheet'!$M$3,'Info Sheet'!$M$2)</f>
        <v>1</v>
      </c>
      <c r="G557">
        <f>ROUNDDOWN(IF((D557*F557)&gt;'Info Sheet'!$B$21,'Info Sheet'!$B$21,(D557*F557)),0)</f>
        <v>188</v>
      </c>
      <c r="H557">
        <f t="shared" si="69"/>
        <v>4295.8</v>
      </c>
      <c r="I557">
        <f t="shared" si="70"/>
        <v>2855.8</v>
      </c>
      <c r="J557" s="44"/>
      <c r="K557" s="32"/>
      <c r="L557" s="32"/>
      <c r="M557" s="283"/>
      <c r="N557" s="32"/>
      <c r="O557" s="44">
        <v>505</v>
      </c>
      <c r="P557" s="32">
        <v>0.94627695578118509</v>
      </c>
      <c r="Q557">
        <f t="shared" si="71"/>
        <v>230</v>
      </c>
      <c r="R557" t="str">
        <f>LOOKUP(P557,'Info Sheet'!$L$2:$L$3,'Info Sheet'!$J$2:$J$3)</f>
        <v>Non-Rainy</v>
      </c>
      <c r="S557">
        <f>IF(R557='Info Sheet'!$J$3,'Info Sheet'!$M$3,'Info Sheet'!$M$2)</f>
        <v>1</v>
      </c>
      <c r="T557">
        <f>ROUNDDOWN(IF((Q557*S557)&gt;'Info Sheet'!$B$21,'Info Sheet'!$B$21,(Q557*S557)),0)</f>
        <v>188</v>
      </c>
      <c r="U557">
        <f t="shared" si="72"/>
        <v>4295.8</v>
      </c>
      <c r="V557">
        <f t="shared" si="73"/>
        <v>2855.8</v>
      </c>
      <c r="AB557" s="44">
        <v>505</v>
      </c>
      <c r="AC557" s="61">
        <v>0.31164544</v>
      </c>
      <c r="AD557">
        <f t="shared" si="74"/>
        <v>193</v>
      </c>
      <c r="AE557" t="str">
        <f>LOOKUP(AC557,'Info Sheet'!$L$2:$L$3,'Info Sheet'!$J$2:$J$3)</f>
        <v>Rainy, p</v>
      </c>
      <c r="AF557">
        <f>IF(AE557='Info Sheet'!$J$3,'Info Sheet'!$M$3,'Info Sheet'!$M$2)</f>
        <v>0.7</v>
      </c>
      <c r="AG557">
        <f>ROUNDDOWN(IF((AD557*AF557)&gt;'Info Sheet'!$B$21,'Info Sheet'!$B$21,(AD557*AF557)),0)</f>
        <v>135</v>
      </c>
      <c r="AH557">
        <f t="shared" si="75"/>
        <v>3084.75</v>
      </c>
      <c r="AI557">
        <f t="shared" si="76"/>
        <v>1644.75</v>
      </c>
    </row>
    <row r="558" spans="2:35">
      <c r="B558" s="44">
        <v>506</v>
      </c>
      <c r="C558" s="32">
        <v>0.99781404140978636</v>
      </c>
      <c r="D558" s="32">
        <f t="shared" si="77"/>
        <v>270</v>
      </c>
      <c r="E558" t="str">
        <f>LOOKUP(C558,'Info Sheet'!$L$2:$L$3,'Info Sheet'!$J$2:$J$3)</f>
        <v>Non-Rainy</v>
      </c>
      <c r="F558">
        <f>IF(E558='Info Sheet'!$J$3,'Info Sheet'!$M$3,'Info Sheet'!$M$2)</f>
        <v>1</v>
      </c>
      <c r="G558">
        <f>ROUNDDOWN(IF((D558*F558)&gt;'Info Sheet'!$B$21,'Info Sheet'!$B$21,(D558*F558)),0)</f>
        <v>188</v>
      </c>
      <c r="H558">
        <f t="shared" si="69"/>
        <v>4295.8</v>
      </c>
      <c r="I558">
        <f t="shared" si="70"/>
        <v>2855.8</v>
      </c>
      <c r="J558" s="44"/>
      <c r="K558" s="32"/>
      <c r="L558" s="32"/>
      <c r="M558" s="283"/>
      <c r="N558" s="32"/>
      <c r="O558" s="44">
        <v>506</v>
      </c>
      <c r="P558" s="32">
        <v>0.75177910002677462</v>
      </c>
      <c r="Q558">
        <f t="shared" si="71"/>
        <v>212</v>
      </c>
      <c r="R558" t="str">
        <f>LOOKUP(P558,'Info Sheet'!$L$2:$L$3,'Info Sheet'!$J$2:$J$3)</f>
        <v>Non-Rainy</v>
      </c>
      <c r="S558">
        <f>IF(R558='Info Sheet'!$J$3,'Info Sheet'!$M$3,'Info Sheet'!$M$2)</f>
        <v>1</v>
      </c>
      <c r="T558">
        <f>ROUNDDOWN(IF((Q558*S558)&gt;'Info Sheet'!$B$21,'Info Sheet'!$B$21,(Q558*S558)),0)</f>
        <v>188</v>
      </c>
      <c r="U558">
        <f t="shared" si="72"/>
        <v>4295.8</v>
      </c>
      <c r="V558">
        <f t="shared" si="73"/>
        <v>2855.8</v>
      </c>
      <c r="AB558" s="44">
        <v>506</v>
      </c>
      <c r="AC558" s="61">
        <v>0.7967687</v>
      </c>
      <c r="AD558">
        <f t="shared" si="74"/>
        <v>218</v>
      </c>
      <c r="AE558" t="str">
        <f>LOOKUP(AC558,'Info Sheet'!$L$2:$L$3,'Info Sheet'!$J$2:$J$3)</f>
        <v>Non-Rainy</v>
      </c>
      <c r="AF558">
        <f>IF(AE558='Info Sheet'!$J$3,'Info Sheet'!$M$3,'Info Sheet'!$M$2)</f>
        <v>1</v>
      </c>
      <c r="AG558">
        <f>ROUNDDOWN(IF((AD558*AF558)&gt;'Info Sheet'!$B$21,'Info Sheet'!$B$21,(AD558*AF558)),0)</f>
        <v>188</v>
      </c>
      <c r="AH558">
        <f t="shared" si="75"/>
        <v>4295.8</v>
      </c>
      <c r="AI558">
        <f t="shared" si="76"/>
        <v>2855.8</v>
      </c>
    </row>
    <row r="559" spans="2:35">
      <c r="B559" s="44">
        <v>507</v>
      </c>
      <c r="C559" s="32">
        <v>0.22853493828779758</v>
      </c>
      <c r="D559" s="32">
        <f t="shared" si="77"/>
        <v>200</v>
      </c>
      <c r="E559" t="str">
        <f>LOOKUP(C559,'Info Sheet'!$L$2:$L$3,'Info Sheet'!$J$2:$J$3)</f>
        <v>Rainy, p</v>
      </c>
      <c r="F559">
        <f>IF(E559='Info Sheet'!$J$3,'Info Sheet'!$M$3,'Info Sheet'!$M$2)</f>
        <v>0.7</v>
      </c>
      <c r="G559">
        <f>ROUNDDOWN(IF((D559*F559)&gt;'Info Sheet'!$B$21,'Info Sheet'!$B$21,(D559*F559)),0)</f>
        <v>140</v>
      </c>
      <c r="H559">
        <f t="shared" si="69"/>
        <v>3199</v>
      </c>
      <c r="I559">
        <f t="shared" si="70"/>
        <v>1759</v>
      </c>
      <c r="J559" s="44"/>
      <c r="K559" s="32"/>
      <c r="L559" s="32"/>
      <c r="M559" s="283"/>
      <c r="N559" s="32"/>
      <c r="O559" s="44">
        <v>507</v>
      </c>
      <c r="P559" s="32">
        <v>0.29701332634936062</v>
      </c>
      <c r="Q559">
        <f t="shared" si="71"/>
        <v>189</v>
      </c>
      <c r="R559" t="str">
        <f>LOOKUP(P559,'Info Sheet'!$L$2:$L$3,'Info Sheet'!$J$2:$J$3)</f>
        <v>Rainy, p</v>
      </c>
      <c r="S559">
        <f>IF(R559='Info Sheet'!$J$3,'Info Sheet'!$M$3,'Info Sheet'!$M$2)</f>
        <v>0.7</v>
      </c>
      <c r="T559">
        <f>ROUNDDOWN(IF((Q559*S559)&gt;'Info Sheet'!$B$21,'Info Sheet'!$B$21,(Q559*S559)),0)</f>
        <v>132</v>
      </c>
      <c r="U559">
        <f t="shared" si="72"/>
        <v>3016.2000000000003</v>
      </c>
      <c r="V559">
        <f t="shared" si="73"/>
        <v>1576.2000000000003</v>
      </c>
      <c r="AB559" s="44">
        <v>507</v>
      </c>
      <c r="AC559" s="61">
        <v>0.62803432999999997</v>
      </c>
      <c r="AD559">
        <f t="shared" si="74"/>
        <v>209</v>
      </c>
      <c r="AE559" t="str">
        <f>LOOKUP(AC559,'Info Sheet'!$L$2:$L$3,'Info Sheet'!$J$2:$J$3)</f>
        <v>Non-Rainy</v>
      </c>
      <c r="AF559">
        <f>IF(AE559='Info Sheet'!$J$3,'Info Sheet'!$M$3,'Info Sheet'!$M$2)</f>
        <v>1</v>
      </c>
      <c r="AG559">
        <f>ROUNDDOWN(IF((AD559*AF559)&gt;'Info Sheet'!$B$21,'Info Sheet'!$B$21,(AD559*AF559)),0)</f>
        <v>188</v>
      </c>
      <c r="AH559">
        <f t="shared" si="75"/>
        <v>4295.8</v>
      </c>
      <c r="AI559">
        <f t="shared" si="76"/>
        <v>2855.8</v>
      </c>
    </row>
    <row r="560" spans="2:35">
      <c r="B560" s="44">
        <v>508</v>
      </c>
      <c r="C560" s="32">
        <v>8.3154703545530562E-2</v>
      </c>
      <c r="D560" s="32">
        <f t="shared" si="77"/>
        <v>188</v>
      </c>
      <c r="E560" t="str">
        <f>LOOKUP(C560,'Info Sheet'!$L$2:$L$3,'Info Sheet'!$J$2:$J$3)</f>
        <v>Rainy, p</v>
      </c>
      <c r="F560">
        <f>IF(E560='Info Sheet'!$J$3,'Info Sheet'!$M$3,'Info Sheet'!$M$2)</f>
        <v>0.7</v>
      </c>
      <c r="G560">
        <f>ROUNDDOWN(IF((D560*F560)&gt;'Info Sheet'!$B$21,'Info Sheet'!$B$21,(D560*F560)),0)</f>
        <v>131</v>
      </c>
      <c r="H560">
        <f t="shared" si="69"/>
        <v>2993.3500000000004</v>
      </c>
      <c r="I560">
        <f t="shared" si="70"/>
        <v>1553.3500000000004</v>
      </c>
      <c r="J560" s="44"/>
      <c r="K560" s="32"/>
      <c r="L560" s="32"/>
      <c r="M560" s="283"/>
      <c r="N560" s="32"/>
      <c r="O560" s="44">
        <v>508</v>
      </c>
      <c r="P560" s="32">
        <v>8.8801219520521446E-2</v>
      </c>
      <c r="Q560">
        <f t="shared" si="71"/>
        <v>174</v>
      </c>
      <c r="R560" t="str">
        <f>LOOKUP(P560,'Info Sheet'!$L$2:$L$3,'Info Sheet'!$J$2:$J$3)</f>
        <v>Rainy, p</v>
      </c>
      <c r="S560">
        <f>IF(R560='Info Sheet'!$J$3,'Info Sheet'!$M$3,'Info Sheet'!$M$2)</f>
        <v>0.7</v>
      </c>
      <c r="T560">
        <f>ROUNDDOWN(IF((Q560*S560)&gt;'Info Sheet'!$B$21,'Info Sheet'!$B$21,(Q560*S560)),0)</f>
        <v>121</v>
      </c>
      <c r="U560">
        <f t="shared" si="72"/>
        <v>2764.8500000000004</v>
      </c>
      <c r="V560">
        <f t="shared" si="73"/>
        <v>1324.8500000000004</v>
      </c>
      <c r="AB560" s="44">
        <v>508</v>
      </c>
      <c r="AC560" s="61">
        <v>0.17759586999999999</v>
      </c>
      <c r="AD560">
        <f t="shared" si="74"/>
        <v>185</v>
      </c>
      <c r="AE560" t="str">
        <f>LOOKUP(AC560,'Info Sheet'!$L$2:$L$3,'Info Sheet'!$J$2:$J$3)</f>
        <v>Rainy, p</v>
      </c>
      <c r="AF560">
        <f>IF(AE560='Info Sheet'!$J$3,'Info Sheet'!$M$3,'Info Sheet'!$M$2)</f>
        <v>0.7</v>
      </c>
      <c r="AG560">
        <f>ROUNDDOWN(IF((AD560*AF560)&gt;'Info Sheet'!$B$21,'Info Sheet'!$B$21,(AD560*AF560)),0)</f>
        <v>129</v>
      </c>
      <c r="AH560">
        <f t="shared" si="75"/>
        <v>2947.65</v>
      </c>
      <c r="AI560">
        <f t="shared" si="76"/>
        <v>1507.65</v>
      </c>
    </row>
    <row r="561" spans="2:35">
      <c r="B561" s="44">
        <v>509</v>
      </c>
      <c r="C561" s="32">
        <v>0.18444455587655773</v>
      </c>
      <c r="D561" s="32">
        <f t="shared" si="77"/>
        <v>197</v>
      </c>
      <c r="E561" t="str">
        <f>LOOKUP(C561,'Info Sheet'!$L$2:$L$3,'Info Sheet'!$J$2:$J$3)</f>
        <v>Rainy, p</v>
      </c>
      <c r="F561">
        <f>IF(E561='Info Sheet'!$J$3,'Info Sheet'!$M$3,'Info Sheet'!$M$2)</f>
        <v>0.7</v>
      </c>
      <c r="G561">
        <f>ROUNDDOWN(IF((D561*F561)&gt;'Info Sheet'!$B$21,'Info Sheet'!$B$21,(D561*F561)),0)</f>
        <v>137</v>
      </c>
      <c r="H561">
        <f t="shared" si="69"/>
        <v>3130.4500000000003</v>
      </c>
      <c r="I561">
        <f t="shared" si="70"/>
        <v>1690.4500000000003</v>
      </c>
      <c r="J561" s="44"/>
      <c r="K561" s="32"/>
      <c r="L561" s="32"/>
      <c r="M561" s="283"/>
      <c r="N561" s="32"/>
      <c r="O561" s="44">
        <v>509</v>
      </c>
      <c r="P561" s="32">
        <v>0.90970928358637304</v>
      </c>
      <c r="Q561">
        <f t="shared" si="71"/>
        <v>225</v>
      </c>
      <c r="R561" t="str">
        <f>LOOKUP(P561,'Info Sheet'!$L$2:$L$3,'Info Sheet'!$J$2:$J$3)</f>
        <v>Non-Rainy</v>
      </c>
      <c r="S561">
        <f>IF(R561='Info Sheet'!$J$3,'Info Sheet'!$M$3,'Info Sheet'!$M$2)</f>
        <v>1</v>
      </c>
      <c r="T561">
        <f>ROUNDDOWN(IF((Q561*S561)&gt;'Info Sheet'!$B$21,'Info Sheet'!$B$21,(Q561*S561)),0)</f>
        <v>188</v>
      </c>
      <c r="U561">
        <f t="shared" si="72"/>
        <v>4295.8</v>
      </c>
      <c r="V561">
        <f t="shared" si="73"/>
        <v>2855.8</v>
      </c>
      <c r="AB561" s="44">
        <v>509</v>
      </c>
      <c r="AC561" s="61">
        <v>0.93953788999999999</v>
      </c>
      <c r="AD561">
        <f t="shared" si="74"/>
        <v>232</v>
      </c>
      <c r="AE561" t="str">
        <f>LOOKUP(AC561,'Info Sheet'!$L$2:$L$3,'Info Sheet'!$J$2:$J$3)</f>
        <v>Non-Rainy</v>
      </c>
      <c r="AF561">
        <f>IF(AE561='Info Sheet'!$J$3,'Info Sheet'!$M$3,'Info Sheet'!$M$2)</f>
        <v>1</v>
      </c>
      <c r="AG561">
        <f>ROUNDDOWN(IF((AD561*AF561)&gt;'Info Sheet'!$B$21,'Info Sheet'!$B$21,(AD561*AF561)),0)</f>
        <v>188</v>
      </c>
      <c r="AH561">
        <f t="shared" si="75"/>
        <v>4295.8</v>
      </c>
      <c r="AI561">
        <f t="shared" si="76"/>
        <v>2855.8</v>
      </c>
    </row>
    <row r="562" spans="2:35">
      <c r="B562" s="44">
        <v>510</v>
      </c>
      <c r="C562" s="32">
        <v>0.88337375373060245</v>
      </c>
      <c r="D562" s="32">
        <f t="shared" si="77"/>
        <v>238</v>
      </c>
      <c r="E562" t="str">
        <f>LOOKUP(C562,'Info Sheet'!$L$2:$L$3,'Info Sheet'!$J$2:$J$3)</f>
        <v>Non-Rainy</v>
      </c>
      <c r="F562">
        <f>IF(E562='Info Sheet'!$J$3,'Info Sheet'!$M$3,'Info Sheet'!$M$2)</f>
        <v>1</v>
      </c>
      <c r="G562">
        <f>ROUNDDOWN(IF((D562*F562)&gt;'Info Sheet'!$B$21,'Info Sheet'!$B$21,(D562*F562)),0)</f>
        <v>188</v>
      </c>
      <c r="H562">
        <f t="shared" si="69"/>
        <v>4295.8</v>
      </c>
      <c r="I562">
        <f t="shared" si="70"/>
        <v>2855.8</v>
      </c>
      <c r="J562" s="44"/>
      <c r="K562" s="32"/>
      <c r="L562" s="32"/>
      <c r="M562" s="283"/>
      <c r="N562" s="32"/>
      <c r="O562" s="44">
        <v>510</v>
      </c>
      <c r="P562" s="32">
        <v>0.87274191251352651</v>
      </c>
      <c r="Q562">
        <f t="shared" si="71"/>
        <v>221</v>
      </c>
      <c r="R562" t="str">
        <f>LOOKUP(P562,'Info Sheet'!$L$2:$L$3,'Info Sheet'!$J$2:$J$3)</f>
        <v>Non-Rainy</v>
      </c>
      <c r="S562">
        <f>IF(R562='Info Sheet'!$J$3,'Info Sheet'!$M$3,'Info Sheet'!$M$2)</f>
        <v>1</v>
      </c>
      <c r="T562">
        <f>ROUNDDOWN(IF((Q562*S562)&gt;'Info Sheet'!$B$21,'Info Sheet'!$B$21,(Q562*S562)),0)</f>
        <v>188</v>
      </c>
      <c r="U562">
        <f t="shared" si="72"/>
        <v>4295.8</v>
      </c>
      <c r="V562">
        <f t="shared" si="73"/>
        <v>2855.8</v>
      </c>
      <c r="AB562" s="44">
        <v>510</v>
      </c>
      <c r="AC562" s="61">
        <v>3.0685250000000001E-2</v>
      </c>
      <c r="AD562">
        <f t="shared" si="74"/>
        <v>167</v>
      </c>
      <c r="AE562" t="str">
        <f>LOOKUP(AC562,'Info Sheet'!$L$2:$L$3,'Info Sheet'!$J$2:$J$3)</f>
        <v>Rainy, p</v>
      </c>
      <c r="AF562">
        <f>IF(AE562='Info Sheet'!$J$3,'Info Sheet'!$M$3,'Info Sheet'!$M$2)</f>
        <v>0.7</v>
      </c>
      <c r="AG562">
        <f>ROUNDDOWN(IF((AD562*AF562)&gt;'Info Sheet'!$B$21,'Info Sheet'!$B$21,(AD562*AF562)),0)</f>
        <v>116</v>
      </c>
      <c r="AH562">
        <f t="shared" si="75"/>
        <v>2650.6000000000004</v>
      </c>
      <c r="AI562">
        <f t="shared" si="76"/>
        <v>1210.6000000000004</v>
      </c>
    </row>
    <row r="563" spans="2:35">
      <c r="B563" s="44">
        <v>511</v>
      </c>
      <c r="C563" s="32">
        <v>0.3472095421041318</v>
      </c>
      <c r="D563" s="32">
        <f t="shared" si="77"/>
        <v>207</v>
      </c>
      <c r="E563" t="str">
        <f>LOOKUP(C563,'Info Sheet'!$L$2:$L$3,'Info Sheet'!$J$2:$J$3)</f>
        <v>Rainy, p</v>
      </c>
      <c r="F563">
        <f>IF(E563='Info Sheet'!$J$3,'Info Sheet'!$M$3,'Info Sheet'!$M$2)</f>
        <v>0.7</v>
      </c>
      <c r="G563">
        <f>ROUNDDOWN(IF((D563*F563)&gt;'Info Sheet'!$B$21,'Info Sheet'!$B$21,(D563*F563)),0)</f>
        <v>144</v>
      </c>
      <c r="H563">
        <f t="shared" si="69"/>
        <v>3290.4</v>
      </c>
      <c r="I563">
        <f t="shared" si="70"/>
        <v>1850.4</v>
      </c>
      <c r="J563" s="44"/>
      <c r="K563" s="32"/>
      <c r="L563" s="32"/>
      <c r="M563" s="283"/>
      <c r="N563" s="32"/>
      <c r="O563" s="44">
        <v>511</v>
      </c>
      <c r="P563" s="32">
        <v>0.45334597706096647</v>
      </c>
      <c r="Q563">
        <f t="shared" si="71"/>
        <v>197</v>
      </c>
      <c r="R563" t="str">
        <f>LOOKUP(P563,'Info Sheet'!$L$2:$L$3,'Info Sheet'!$J$2:$J$3)</f>
        <v>Non-Rainy</v>
      </c>
      <c r="S563">
        <f>IF(R563='Info Sheet'!$J$3,'Info Sheet'!$M$3,'Info Sheet'!$M$2)</f>
        <v>1</v>
      </c>
      <c r="T563">
        <f>ROUNDDOWN(IF((Q563*S563)&gt;'Info Sheet'!$B$21,'Info Sheet'!$B$21,(Q563*S563)),0)</f>
        <v>188</v>
      </c>
      <c r="U563">
        <f t="shared" si="72"/>
        <v>4295.8</v>
      </c>
      <c r="V563">
        <f t="shared" si="73"/>
        <v>2855.8</v>
      </c>
      <c r="AB563" s="44">
        <v>511</v>
      </c>
      <c r="AC563" s="61">
        <v>0.41267770999999998</v>
      </c>
      <c r="AD563">
        <f t="shared" si="74"/>
        <v>199</v>
      </c>
      <c r="AE563" t="str">
        <f>LOOKUP(AC563,'Info Sheet'!$L$2:$L$3,'Info Sheet'!$J$2:$J$3)</f>
        <v>Non-Rainy</v>
      </c>
      <c r="AF563">
        <f>IF(AE563='Info Sheet'!$J$3,'Info Sheet'!$M$3,'Info Sheet'!$M$2)</f>
        <v>1</v>
      </c>
      <c r="AG563">
        <f>ROUNDDOWN(IF((AD563*AF563)&gt;'Info Sheet'!$B$21,'Info Sheet'!$B$21,(AD563*AF563)),0)</f>
        <v>188</v>
      </c>
      <c r="AH563">
        <f t="shared" si="75"/>
        <v>4295.8</v>
      </c>
      <c r="AI563">
        <f t="shared" si="76"/>
        <v>2855.8</v>
      </c>
    </row>
    <row r="564" spans="2:35">
      <c r="B564" s="44">
        <v>512</v>
      </c>
      <c r="C564" s="32">
        <v>0.44373635739160333</v>
      </c>
      <c r="D564" s="32">
        <f t="shared" si="77"/>
        <v>212</v>
      </c>
      <c r="E564" t="str">
        <f>LOOKUP(C564,'Info Sheet'!$L$2:$L$3,'Info Sheet'!$J$2:$J$3)</f>
        <v>Non-Rainy</v>
      </c>
      <c r="F564">
        <f>IF(E564='Info Sheet'!$J$3,'Info Sheet'!$M$3,'Info Sheet'!$M$2)</f>
        <v>1</v>
      </c>
      <c r="G564">
        <f>ROUNDDOWN(IF((D564*F564)&gt;'Info Sheet'!$B$21,'Info Sheet'!$B$21,(D564*F564)),0)</f>
        <v>188</v>
      </c>
      <c r="H564">
        <f t="shared" si="69"/>
        <v>4295.8</v>
      </c>
      <c r="I564">
        <f t="shared" si="70"/>
        <v>2855.8</v>
      </c>
      <c r="J564" s="44"/>
      <c r="K564" s="32"/>
      <c r="L564" s="32"/>
      <c r="M564" s="283"/>
      <c r="N564" s="32"/>
      <c r="O564" s="44">
        <v>512</v>
      </c>
      <c r="P564" s="32">
        <v>0.98525032137914526</v>
      </c>
      <c r="Q564">
        <f t="shared" si="71"/>
        <v>240</v>
      </c>
      <c r="R564" t="str">
        <f>LOOKUP(P564,'Info Sheet'!$L$2:$L$3,'Info Sheet'!$J$2:$J$3)</f>
        <v>Non-Rainy</v>
      </c>
      <c r="S564">
        <f>IF(R564='Info Sheet'!$J$3,'Info Sheet'!$M$3,'Info Sheet'!$M$2)</f>
        <v>1</v>
      </c>
      <c r="T564">
        <f>ROUNDDOWN(IF((Q564*S564)&gt;'Info Sheet'!$B$21,'Info Sheet'!$B$21,(Q564*S564)),0)</f>
        <v>188</v>
      </c>
      <c r="U564">
        <f t="shared" si="72"/>
        <v>4295.8</v>
      </c>
      <c r="V564">
        <f t="shared" si="73"/>
        <v>2855.8</v>
      </c>
      <c r="AB564" s="44">
        <v>512</v>
      </c>
      <c r="AC564" s="61">
        <v>0.13288622999999999</v>
      </c>
      <c r="AD564">
        <f t="shared" si="74"/>
        <v>182</v>
      </c>
      <c r="AE564" t="str">
        <f>LOOKUP(AC564,'Info Sheet'!$L$2:$L$3,'Info Sheet'!$J$2:$J$3)</f>
        <v>Rainy, p</v>
      </c>
      <c r="AF564">
        <f>IF(AE564='Info Sheet'!$J$3,'Info Sheet'!$M$3,'Info Sheet'!$M$2)</f>
        <v>0.7</v>
      </c>
      <c r="AG564">
        <f>ROUNDDOWN(IF((AD564*AF564)&gt;'Info Sheet'!$B$21,'Info Sheet'!$B$21,(AD564*AF564)),0)</f>
        <v>127</v>
      </c>
      <c r="AH564">
        <f t="shared" si="75"/>
        <v>2901.9500000000003</v>
      </c>
      <c r="AI564">
        <f t="shared" si="76"/>
        <v>1461.9500000000003</v>
      </c>
    </row>
    <row r="565" spans="2:35">
      <c r="B565" s="44">
        <v>513</v>
      </c>
      <c r="C565" s="32">
        <v>0.94501507389946693</v>
      </c>
      <c r="D565" s="32">
        <f t="shared" si="77"/>
        <v>246</v>
      </c>
      <c r="E565" t="str">
        <f>LOOKUP(C565,'Info Sheet'!$L$2:$L$3,'Info Sheet'!$J$2:$J$3)</f>
        <v>Non-Rainy</v>
      </c>
      <c r="F565">
        <f>IF(E565='Info Sheet'!$J$3,'Info Sheet'!$M$3,'Info Sheet'!$M$2)</f>
        <v>1</v>
      </c>
      <c r="G565">
        <f>ROUNDDOWN(IF((D565*F565)&gt;'Info Sheet'!$B$21,'Info Sheet'!$B$21,(D565*F565)),0)</f>
        <v>188</v>
      </c>
      <c r="H565">
        <f t="shared" ref="H565:H628" si="78">G565*$K$46</f>
        <v>4295.8</v>
      </c>
      <c r="I565">
        <f t="shared" ref="I565:I628" si="79">H565-$K$47</f>
        <v>2855.8</v>
      </c>
      <c r="J565" s="44"/>
      <c r="K565" s="32"/>
      <c r="L565" s="32"/>
      <c r="M565" s="283"/>
      <c r="N565" s="32"/>
      <c r="O565" s="44">
        <v>513</v>
      </c>
      <c r="P565" s="32">
        <v>0.10327127308523998</v>
      </c>
      <c r="Q565">
        <f t="shared" ref="Q565:Q628" si="80">ROUNDDOWN(_xlfn.NORM.INV(P565,$P$36,$P$40),0)</f>
        <v>176</v>
      </c>
      <c r="R565" t="str">
        <f>LOOKUP(P565,'Info Sheet'!$L$2:$L$3,'Info Sheet'!$J$2:$J$3)</f>
        <v>Rainy, p</v>
      </c>
      <c r="S565">
        <f>IF(R565='Info Sheet'!$J$3,'Info Sheet'!$M$3,'Info Sheet'!$M$2)</f>
        <v>0.7</v>
      </c>
      <c r="T565">
        <f>ROUNDDOWN(IF((Q565*S565)&gt;'Info Sheet'!$B$21,'Info Sheet'!$B$21,(Q565*S565)),0)</f>
        <v>123</v>
      </c>
      <c r="U565">
        <f t="shared" ref="U565:U628" si="81">T565*$K$46</f>
        <v>2810.55</v>
      </c>
      <c r="V565">
        <f t="shared" ref="V565:V628" si="82">U565-$K$47</f>
        <v>1370.5500000000002</v>
      </c>
      <c r="AB565" s="44">
        <v>513</v>
      </c>
      <c r="AC565" s="61">
        <v>0.47895583000000003</v>
      </c>
      <c r="AD565">
        <f t="shared" ref="AD565:AD628" si="83">ROUNDDOWN(_xlfn.NORM.INV(AC565,$AC$36,$AC$40),0)</f>
        <v>202</v>
      </c>
      <c r="AE565" t="str">
        <f>LOOKUP(AC565,'Info Sheet'!$L$2:$L$3,'Info Sheet'!$J$2:$J$3)</f>
        <v>Non-Rainy</v>
      </c>
      <c r="AF565">
        <f>IF(AE565='Info Sheet'!$J$3,'Info Sheet'!$M$3,'Info Sheet'!$M$2)</f>
        <v>1</v>
      </c>
      <c r="AG565">
        <f>ROUNDDOWN(IF((AD565*AF565)&gt;'Info Sheet'!$B$21,'Info Sheet'!$B$21,(AD565*AF565)),0)</f>
        <v>188</v>
      </c>
      <c r="AH565">
        <f t="shared" ref="AH565:AH628" si="84">AG565*$K$46</f>
        <v>4295.8</v>
      </c>
      <c r="AI565">
        <f t="shared" ref="AI565:AI628" si="85">AH565-$K$47</f>
        <v>2855.8</v>
      </c>
    </row>
    <row r="566" spans="2:35">
      <c r="B566" s="44">
        <v>514</v>
      </c>
      <c r="C566" s="32">
        <v>0.23081220762145793</v>
      </c>
      <c r="D566" s="32">
        <f t="shared" ref="D566:D629" si="86">ROUNDDOWN(_xlfn.NORM.INV(C566,$C$36,$C$40),0)</f>
        <v>200</v>
      </c>
      <c r="E566" t="str">
        <f>LOOKUP(C566,'Info Sheet'!$L$2:$L$3,'Info Sheet'!$J$2:$J$3)</f>
        <v>Rainy, p</v>
      </c>
      <c r="F566">
        <f>IF(E566='Info Sheet'!$J$3,'Info Sheet'!$M$3,'Info Sheet'!$M$2)</f>
        <v>0.7</v>
      </c>
      <c r="G566">
        <f>ROUNDDOWN(IF((D566*F566)&gt;'Info Sheet'!$B$21,'Info Sheet'!$B$21,(D566*F566)),0)</f>
        <v>140</v>
      </c>
      <c r="H566">
        <f t="shared" si="78"/>
        <v>3199</v>
      </c>
      <c r="I566">
        <f t="shared" si="79"/>
        <v>1759</v>
      </c>
      <c r="J566" s="44"/>
      <c r="K566" s="32"/>
      <c r="L566" s="32"/>
      <c r="M566" s="283"/>
      <c r="N566" s="32"/>
      <c r="O566" s="44">
        <v>514</v>
      </c>
      <c r="P566" s="32">
        <v>3.7610208277237378E-2</v>
      </c>
      <c r="Q566">
        <f t="shared" si="80"/>
        <v>166</v>
      </c>
      <c r="R566" t="str">
        <f>LOOKUP(P566,'Info Sheet'!$L$2:$L$3,'Info Sheet'!$J$2:$J$3)</f>
        <v>Rainy, p</v>
      </c>
      <c r="S566">
        <f>IF(R566='Info Sheet'!$J$3,'Info Sheet'!$M$3,'Info Sheet'!$M$2)</f>
        <v>0.7</v>
      </c>
      <c r="T566">
        <f>ROUNDDOWN(IF((Q566*S566)&gt;'Info Sheet'!$B$21,'Info Sheet'!$B$21,(Q566*S566)),0)</f>
        <v>116</v>
      </c>
      <c r="U566">
        <f t="shared" si="81"/>
        <v>2650.6000000000004</v>
      </c>
      <c r="V566">
        <f t="shared" si="82"/>
        <v>1210.6000000000004</v>
      </c>
      <c r="AB566" s="44">
        <v>514</v>
      </c>
      <c r="AC566" s="61">
        <v>0.64991787999999995</v>
      </c>
      <c r="AD566">
        <f t="shared" si="83"/>
        <v>210</v>
      </c>
      <c r="AE566" t="str">
        <f>LOOKUP(AC566,'Info Sheet'!$L$2:$L$3,'Info Sheet'!$J$2:$J$3)</f>
        <v>Non-Rainy</v>
      </c>
      <c r="AF566">
        <f>IF(AE566='Info Sheet'!$J$3,'Info Sheet'!$M$3,'Info Sheet'!$M$2)</f>
        <v>1</v>
      </c>
      <c r="AG566">
        <f>ROUNDDOWN(IF((AD566*AF566)&gt;'Info Sheet'!$B$21,'Info Sheet'!$B$21,(AD566*AF566)),0)</f>
        <v>188</v>
      </c>
      <c r="AH566">
        <f t="shared" si="84"/>
        <v>4295.8</v>
      </c>
      <c r="AI566">
        <f t="shared" si="85"/>
        <v>2855.8</v>
      </c>
    </row>
    <row r="567" spans="2:35">
      <c r="B567" s="44">
        <v>515</v>
      </c>
      <c r="C567" s="32">
        <v>0.88755376578621525</v>
      </c>
      <c r="D567" s="32">
        <f t="shared" si="86"/>
        <v>238</v>
      </c>
      <c r="E567" t="str">
        <f>LOOKUP(C567,'Info Sheet'!$L$2:$L$3,'Info Sheet'!$J$2:$J$3)</f>
        <v>Non-Rainy</v>
      </c>
      <c r="F567">
        <f>IF(E567='Info Sheet'!$J$3,'Info Sheet'!$M$3,'Info Sheet'!$M$2)</f>
        <v>1</v>
      </c>
      <c r="G567">
        <f>ROUNDDOWN(IF((D567*F567)&gt;'Info Sheet'!$B$21,'Info Sheet'!$B$21,(D567*F567)),0)</f>
        <v>188</v>
      </c>
      <c r="H567">
        <f t="shared" si="78"/>
        <v>4295.8</v>
      </c>
      <c r="I567">
        <f t="shared" si="79"/>
        <v>2855.8</v>
      </c>
      <c r="J567" s="44"/>
      <c r="K567" s="32"/>
      <c r="L567" s="32"/>
      <c r="M567" s="283"/>
      <c r="N567" s="32"/>
      <c r="O567" s="44">
        <v>515</v>
      </c>
      <c r="P567" s="32">
        <v>0.92397026890231504</v>
      </c>
      <c r="Q567">
        <f t="shared" si="80"/>
        <v>226</v>
      </c>
      <c r="R567" t="str">
        <f>LOOKUP(P567,'Info Sheet'!$L$2:$L$3,'Info Sheet'!$J$2:$J$3)</f>
        <v>Non-Rainy</v>
      </c>
      <c r="S567">
        <f>IF(R567='Info Sheet'!$J$3,'Info Sheet'!$M$3,'Info Sheet'!$M$2)</f>
        <v>1</v>
      </c>
      <c r="T567">
        <f>ROUNDDOWN(IF((Q567*S567)&gt;'Info Sheet'!$B$21,'Info Sheet'!$B$21,(Q567*S567)),0)</f>
        <v>188</v>
      </c>
      <c r="U567">
        <f t="shared" si="81"/>
        <v>4295.8</v>
      </c>
      <c r="V567">
        <f t="shared" si="82"/>
        <v>2855.8</v>
      </c>
      <c r="AB567" s="44">
        <v>515</v>
      </c>
      <c r="AC567" s="61">
        <v>0.94019401999999996</v>
      </c>
      <c r="AD567">
        <f t="shared" si="83"/>
        <v>232</v>
      </c>
      <c r="AE567" t="str">
        <f>LOOKUP(AC567,'Info Sheet'!$L$2:$L$3,'Info Sheet'!$J$2:$J$3)</f>
        <v>Non-Rainy</v>
      </c>
      <c r="AF567">
        <f>IF(AE567='Info Sheet'!$J$3,'Info Sheet'!$M$3,'Info Sheet'!$M$2)</f>
        <v>1</v>
      </c>
      <c r="AG567">
        <f>ROUNDDOWN(IF((AD567*AF567)&gt;'Info Sheet'!$B$21,'Info Sheet'!$B$21,(AD567*AF567)),0)</f>
        <v>188</v>
      </c>
      <c r="AH567">
        <f t="shared" si="84"/>
        <v>4295.8</v>
      </c>
      <c r="AI567">
        <f t="shared" si="85"/>
        <v>2855.8</v>
      </c>
    </row>
    <row r="568" spans="2:35">
      <c r="B568" s="44">
        <v>516</v>
      </c>
      <c r="C568" s="32">
        <v>0.38029448393061538</v>
      </c>
      <c r="D568" s="32">
        <f t="shared" si="86"/>
        <v>209</v>
      </c>
      <c r="E568" t="str">
        <f>LOOKUP(C568,'Info Sheet'!$L$2:$L$3,'Info Sheet'!$J$2:$J$3)</f>
        <v>Rainy, p</v>
      </c>
      <c r="F568">
        <f>IF(E568='Info Sheet'!$J$3,'Info Sheet'!$M$3,'Info Sheet'!$M$2)</f>
        <v>0.7</v>
      </c>
      <c r="G568">
        <f>ROUNDDOWN(IF((D568*F568)&gt;'Info Sheet'!$B$21,'Info Sheet'!$B$21,(D568*F568)),0)</f>
        <v>146</v>
      </c>
      <c r="H568">
        <f t="shared" si="78"/>
        <v>3336.1000000000004</v>
      </c>
      <c r="I568">
        <f t="shared" si="79"/>
        <v>1896.1000000000004</v>
      </c>
      <c r="J568" s="44"/>
      <c r="K568" s="32"/>
      <c r="L568" s="32"/>
      <c r="M568" s="283"/>
      <c r="N568" s="32"/>
      <c r="O568" s="44">
        <v>516</v>
      </c>
      <c r="P568" s="32">
        <v>0.32336590003496701</v>
      </c>
      <c r="Q568">
        <f t="shared" si="80"/>
        <v>191</v>
      </c>
      <c r="R568" t="str">
        <f>LOOKUP(P568,'Info Sheet'!$L$2:$L$3,'Info Sheet'!$J$2:$J$3)</f>
        <v>Rainy, p</v>
      </c>
      <c r="S568">
        <f>IF(R568='Info Sheet'!$J$3,'Info Sheet'!$M$3,'Info Sheet'!$M$2)</f>
        <v>0.7</v>
      </c>
      <c r="T568">
        <f>ROUNDDOWN(IF((Q568*S568)&gt;'Info Sheet'!$B$21,'Info Sheet'!$B$21,(Q568*S568)),0)</f>
        <v>133</v>
      </c>
      <c r="U568">
        <f t="shared" si="81"/>
        <v>3039.05</v>
      </c>
      <c r="V568">
        <f t="shared" si="82"/>
        <v>1599.0500000000002</v>
      </c>
      <c r="AB568" s="44">
        <v>516</v>
      </c>
      <c r="AC568" s="61">
        <v>0.45520259000000002</v>
      </c>
      <c r="AD568">
        <f t="shared" si="83"/>
        <v>201</v>
      </c>
      <c r="AE568" t="str">
        <f>LOOKUP(AC568,'Info Sheet'!$L$2:$L$3,'Info Sheet'!$J$2:$J$3)</f>
        <v>Non-Rainy</v>
      </c>
      <c r="AF568">
        <f>IF(AE568='Info Sheet'!$J$3,'Info Sheet'!$M$3,'Info Sheet'!$M$2)</f>
        <v>1</v>
      </c>
      <c r="AG568">
        <f>ROUNDDOWN(IF((AD568*AF568)&gt;'Info Sheet'!$B$21,'Info Sheet'!$B$21,(AD568*AF568)),0)</f>
        <v>188</v>
      </c>
      <c r="AH568">
        <f t="shared" si="84"/>
        <v>4295.8</v>
      </c>
      <c r="AI568">
        <f t="shared" si="85"/>
        <v>2855.8</v>
      </c>
    </row>
    <row r="569" spans="2:35">
      <c r="B569" s="44">
        <v>517</v>
      </c>
      <c r="C569" s="32">
        <v>0.8698648346319906</v>
      </c>
      <c r="D569" s="32">
        <f t="shared" si="86"/>
        <v>237</v>
      </c>
      <c r="E569" t="str">
        <f>LOOKUP(C569,'Info Sheet'!$L$2:$L$3,'Info Sheet'!$J$2:$J$3)</f>
        <v>Non-Rainy</v>
      </c>
      <c r="F569">
        <f>IF(E569='Info Sheet'!$J$3,'Info Sheet'!$M$3,'Info Sheet'!$M$2)</f>
        <v>1</v>
      </c>
      <c r="G569">
        <f>ROUNDDOWN(IF((D569*F569)&gt;'Info Sheet'!$B$21,'Info Sheet'!$B$21,(D569*F569)),0)</f>
        <v>188</v>
      </c>
      <c r="H569">
        <f t="shared" si="78"/>
        <v>4295.8</v>
      </c>
      <c r="I569">
        <f t="shared" si="79"/>
        <v>2855.8</v>
      </c>
      <c r="J569" s="44"/>
      <c r="K569" s="32"/>
      <c r="L569" s="32"/>
      <c r="M569" s="283"/>
      <c r="N569" s="32"/>
      <c r="O569" s="44">
        <v>517</v>
      </c>
      <c r="P569" s="32">
        <v>3.7079362937844196E-2</v>
      </c>
      <c r="Q569">
        <f t="shared" si="80"/>
        <v>166</v>
      </c>
      <c r="R569" t="str">
        <f>LOOKUP(P569,'Info Sheet'!$L$2:$L$3,'Info Sheet'!$J$2:$J$3)</f>
        <v>Rainy, p</v>
      </c>
      <c r="S569">
        <f>IF(R569='Info Sheet'!$J$3,'Info Sheet'!$M$3,'Info Sheet'!$M$2)</f>
        <v>0.7</v>
      </c>
      <c r="T569">
        <f>ROUNDDOWN(IF((Q569*S569)&gt;'Info Sheet'!$B$21,'Info Sheet'!$B$21,(Q569*S569)),0)</f>
        <v>116</v>
      </c>
      <c r="U569">
        <f t="shared" si="81"/>
        <v>2650.6000000000004</v>
      </c>
      <c r="V569">
        <f t="shared" si="82"/>
        <v>1210.6000000000004</v>
      </c>
      <c r="AB569" s="44">
        <v>517</v>
      </c>
      <c r="AC569" s="61">
        <v>0.24297224000000001</v>
      </c>
      <c r="AD569">
        <f t="shared" si="83"/>
        <v>190</v>
      </c>
      <c r="AE569" t="str">
        <f>LOOKUP(AC569,'Info Sheet'!$L$2:$L$3,'Info Sheet'!$J$2:$J$3)</f>
        <v>Rainy, p</v>
      </c>
      <c r="AF569">
        <f>IF(AE569='Info Sheet'!$J$3,'Info Sheet'!$M$3,'Info Sheet'!$M$2)</f>
        <v>0.7</v>
      </c>
      <c r="AG569">
        <f>ROUNDDOWN(IF((AD569*AF569)&gt;'Info Sheet'!$B$21,'Info Sheet'!$B$21,(AD569*AF569)),0)</f>
        <v>133</v>
      </c>
      <c r="AH569">
        <f t="shared" si="84"/>
        <v>3039.05</v>
      </c>
      <c r="AI569">
        <f t="shared" si="85"/>
        <v>1599.0500000000002</v>
      </c>
    </row>
    <row r="570" spans="2:35">
      <c r="B570" s="44">
        <v>518</v>
      </c>
      <c r="C570" s="32">
        <v>0.18318365923813718</v>
      </c>
      <c r="D570" s="32">
        <f t="shared" si="86"/>
        <v>197</v>
      </c>
      <c r="E570" t="str">
        <f>LOOKUP(C570,'Info Sheet'!$L$2:$L$3,'Info Sheet'!$J$2:$J$3)</f>
        <v>Rainy, p</v>
      </c>
      <c r="F570">
        <f>IF(E570='Info Sheet'!$J$3,'Info Sheet'!$M$3,'Info Sheet'!$M$2)</f>
        <v>0.7</v>
      </c>
      <c r="G570">
        <f>ROUNDDOWN(IF((D570*F570)&gt;'Info Sheet'!$B$21,'Info Sheet'!$B$21,(D570*F570)),0)</f>
        <v>137</v>
      </c>
      <c r="H570">
        <f t="shared" si="78"/>
        <v>3130.4500000000003</v>
      </c>
      <c r="I570">
        <f t="shared" si="79"/>
        <v>1690.4500000000003</v>
      </c>
      <c r="J570" s="44"/>
      <c r="K570" s="32"/>
      <c r="L570" s="32"/>
      <c r="M570" s="283"/>
      <c r="N570" s="32"/>
      <c r="O570" s="44">
        <v>518</v>
      </c>
      <c r="P570" s="32">
        <v>0.92962443576135079</v>
      </c>
      <c r="Q570">
        <f t="shared" si="80"/>
        <v>227</v>
      </c>
      <c r="R570" t="str">
        <f>LOOKUP(P570,'Info Sheet'!$L$2:$L$3,'Info Sheet'!$J$2:$J$3)</f>
        <v>Non-Rainy</v>
      </c>
      <c r="S570">
        <f>IF(R570='Info Sheet'!$J$3,'Info Sheet'!$M$3,'Info Sheet'!$M$2)</f>
        <v>1</v>
      </c>
      <c r="T570">
        <f>ROUNDDOWN(IF((Q570*S570)&gt;'Info Sheet'!$B$21,'Info Sheet'!$B$21,(Q570*S570)),0)</f>
        <v>188</v>
      </c>
      <c r="U570">
        <f t="shared" si="81"/>
        <v>4295.8</v>
      </c>
      <c r="V570">
        <f t="shared" si="82"/>
        <v>2855.8</v>
      </c>
      <c r="AB570" s="44">
        <v>518</v>
      </c>
      <c r="AC570" s="61">
        <v>0.14133965000000001</v>
      </c>
      <c r="AD570">
        <f t="shared" si="83"/>
        <v>182</v>
      </c>
      <c r="AE570" t="str">
        <f>LOOKUP(AC570,'Info Sheet'!$L$2:$L$3,'Info Sheet'!$J$2:$J$3)</f>
        <v>Rainy, p</v>
      </c>
      <c r="AF570">
        <f>IF(AE570='Info Sheet'!$J$3,'Info Sheet'!$M$3,'Info Sheet'!$M$2)</f>
        <v>0.7</v>
      </c>
      <c r="AG570">
        <f>ROUNDDOWN(IF((AD570*AF570)&gt;'Info Sheet'!$B$21,'Info Sheet'!$B$21,(AD570*AF570)),0)</f>
        <v>127</v>
      </c>
      <c r="AH570">
        <f t="shared" si="84"/>
        <v>2901.9500000000003</v>
      </c>
      <c r="AI570">
        <f t="shared" si="85"/>
        <v>1461.9500000000003</v>
      </c>
    </row>
    <row r="571" spans="2:35">
      <c r="B571" s="44">
        <v>519</v>
      </c>
      <c r="C571" s="32">
        <v>0.99836160908868088</v>
      </c>
      <c r="D571" s="32">
        <f t="shared" si="86"/>
        <v>272</v>
      </c>
      <c r="E571" t="str">
        <f>LOOKUP(C571,'Info Sheet'!$L$2:$L$3,'Info Sheet'!$J$2:$J$3)</f>
        <v>Non-Rainy</v>
      </c>
      <c r="F571">
        <f>IF(E571='Info Sheet'!$J$3,'Info Sheet'!$M$3,'Info Sheet'!$M$2)</f>
        <v>1</v>
      </c>
      <c r="G571">
        <f>ROUNDDOWN(IF((D571*F571)&gt;'Info Sheet'!$B$21,'Info Sheet'!$B$21,(D571*F571)),0)</f>
        <v>188</v>
      </c>
      <c r="H571">
        <f t="shared" si="78"/>
        <v>4295.8</v>
      </c>
      <c r="I571">
        <f t="shared" si="79"/>
        <v>2855.8</v>
      </c>
      <c r="J571" s="44"/>
      <c r="K571" s="32"/>
      <c r="L571" s="32"/>
      <c r="M571" s="283"/>
      <c r="N571" s="32"/>
      <c r="O571" s="44">
        <v>519</v>
      </c>
      <c r="P571" s="32">
        <v>0.87125751786756034</v>
      </c>
      <c r="Q571">
        <f t="shared" si="80"/>
        <v>221</v>
      </c>
      <c r="R571" t="str">
        <f>LOOKUP(P571,'Info Sheet'!$L$2:$L$3,'Info Sheet'!$J$2:$J$3)</f>
        <v>Non-Rainy</v>
      </c>
      <c r="S571">
        <f>IF(R571='Info Sheet'!$J$3,'Info Sheet'!$M$3,'Info Sheet'!$M$2)</f>
        <v>1</v>
      </c>
      <c r="T571">
        <f>ROUNDDOWN(IF((Q571*S571)&gt;'Info Sheet'!$B$21,'Info Sheet'!$B$21,(Q571*S571)),0)</f>
        <v>188</v>
      </c>
      <c r="U571">
        <f t="shared" si="81"/>
        <v>4295.8</v>
      </c>
      <c r="V571">
        <f t="shared" si="82"/>
        <v>2855.8</v>
      </c>
      <c r="AB571" s="44">
        <v>519</v>
      </c>
      <c r="AC571" s="61">
        <v>0.27254437999999997</v>
      </c>
      <c r="AD571">
        <f t="shared" si="83"/>
        <v>191</v>
      </c>
      <c r="AE571" t="str">
        <f>LOOKUP(AC571,'Info Sheet'!$L$2:$L$3,'Info Sheet'!$J$2:$J$3)</f>
        <v>Rainy, p</v>
      </c>
      <c r="AF571">
        <f>IF(AE571='Info Sheet'!$J$3,'Info Sheet'!$M$3,'Info Sheet'!$M$2)</f>
        <v>0.7</v>
      </c>
      <c r="AG571">
        <f>ROUNDDOWN(IF((AD571*AF571)&gt;'Info Sheet'!$B$21,'Info Sheet'!$B$21,(AD571*AF571)),0)</f>
        <v>133</v>
      </c>
      <c r="AH571">
        <f t="shared" si="84"/>
        <v>3039.05</v>
      </c>
      <c r="AI571">
        <f t="shared" si="85"/>
        <v>1599.0500000000002</v>
      </c>
    </row>
    <row r="572" spans="2:35">
      <c r="B572" s="44">
        <v>520</v>
      </c>
      <c r="C572" s="32">
        <v>0.43281659780112702</v>
      </c>
      <c r="D572" s="32">
        <f t="shared" si="86"/>
        <v>211</v>
      </c>
      <c r="E572" t="str">
        <f>LOOKUP(C572,'Info Sheet'!$L$2:$L$3,'Info Sheet'!$J$2:$J$3)</f>
        <v>Non-Rainy</v>
      </c>
      <c r="F572">
        <f>IF(E572='Info Sheet'!$J$3,'Info Sheet'!$M$3,'Info Sheet'!$M$2)</f>
        <v>1</v>
      </c>
      <c r="G572">
        <f>ROUNDDOWN(IF((D572*F572)&gt;'Info Sheet'!$B$21,'Info Sheet'!$B$21,(D572*F572)),0)</f>
        <v>188</v>
      </c>
      <c r="H572">
        <f t="shared" si="78"/>
        <v>4295.8</v>
      </c>
      <c r="I572">
        <f t="shared" si="79"/>
        <v>2855.8</v>
      </c>
      <c r="J572" s="44"/>
      <c r="K572" s="32"/>
      <c r="L572" s="32"/>
      <c r="M572" s="283"/>
      <c r="N572" s="32"/>
      <c r="O572" s="44">
        <v>520</v>
      </c>
      <c r="P572" s="32">
        <v>0.23626514865741699</v>
      </c>
      <c r="Q572">
        <f t="shared" si="80"/>
        <v>186</v>
      </c>
      <c r="R572" t="str">
        <f>LOOKUP(P572,'Info Sheet'!$L$2:$L$3,'Info Sheet'!$J$2:$J$3)</f>
        <v>Rainy, p</v>
      </c>
      <c r="S572">
        <f>IF(R572='Info Sheet'!$J$3,'Info Sheet'!$M$3,'Info Sheet'!$M$2)</f>
        <v>0.7</v>
      </c>
      <c r="T572">
        <f>ROUNDDOWN(IF((Q572*S572)&gt;'Info Sheet'!$B$21,'Info Sheet'!$B$21,(Q572*S572)),0)</f>
        <v>130</v>
      </c>
      <c r="U572">
        <f t="shared" si="81"/>
        <v>2970.5</v>
      </c>
      <c r="V572">
        <f t="shared" si="82"/>
        <v>1530.5</v>
      </c>
      <c r="AB572" s="44">
        <v>520</v>
      </c>
      <c r="AC572" s="61">
        <v>0.73576777000000004</v>
      </c>
      <c r="AD572">
        <f t="shared" si="83"/>
        <v>215</v>
      </c>
      <c r="AE572" t="str">
        <f>LOOKUP(AC572,'Info Sheet'!$L$2:$L$3,'Info Sheet'!$J$2:$J$3)</f>
        <v>Non-Rainy</v>
      </c>
      <c r="AF572">
        <f>IF(AE572='Info Sheet'!$J$3,'Info Sheet'!$M$3,'Info Sheet'!$M$2)</f>
        <v>1</v>
      </c>
      <c r="AG572">
        <f>ROUNDDOWN(IF((AD572*AF572)&gt;'Info Sheet'!$B$21,'Info Sheet'!$B$21,(AD572*AF572)),0)</f>
        <v>188</v>
      </c>
      <c r="AH572">
        <f t="shared" si="84"/>
        <v>4295.8</v>
      </c>
      <c r="AI572">
        <f t="shared" si="85"/>
        <v>2855.8</v>
      </c>
    </row>
    <row r="573" spans="2:35">
      <c r="B573" s="44">
        <v>521</v>
      </c>
      <c r="C573" s="32">
        <v>0.5623764546287997</v>
      </c>
      <c r="D573" s="32">
        <f t="shared" si="86"/>
        <v>218</v>
      </c>
      <c r="E573" t="str">
        <f>LOOKUP(C573,'Info Sheet'!$L$2:$L$3,'Info Sheet'!$J$2:$J$3)</f>
        <v>Non-Rainy</v>
      </c>
      <c r="F573">
        <f>IF(E573='Info Sheet'!$J$3,'Info Sheet'!$M$3,'Info Sheet'!$M$2)</f>
        <v>1</v>
      </c>
      <c r="G573">
        <f>ROUNDDOWN(IF((D573*F573)&gt;'Info Sheet'!$B$21,'Info Sheet'!$B$21,(D573*F573)),0)</f>
        <v>188</v>
      </c>
      <c r="H573">
        <f t="shared" si="78"/>
        <v>4295.8</v>
      </c>
      <c r="I573">
        <f t="shared" si="79"/>
        <v>2855.8</v>
      </c>
      <c r="J573" s="44"/>
      <c r="K573" s="32"/>
      <c r="L573" s="32"/>
      <c r="M573" s="283"/>
      <c r="N573" s="32"/>
      <c r="O573" s="44">
        <v>521</v>
      </c>
      <c r="P573" s="32">
        <v>0.20437421940152556</v>
      </c>
      <c r="Q573">
        <f t="shared" si="80"/>
        <v>184</v>
      </c>
      <c r="R573" t="str">
        <f>LOOKUP(P573,'Info Sheet'!$L$2:$L$3,'Info Sheet'!$J$2:$J$3)</f>
        <v>Rainy, p</v>
      </c>
      <c r="S573">
        <f>IF(R573='Info Sheet'!$J$3,'Info Sheet'!$M$3,'Info Sheet'!$M$2)</f>
        <v>0.7</v>
      </c>
      <c r="T573">
        <f>ROUNDDOWN(IF((Q573*S573)&gt;'Info Sheet'!$B$21,'Info Sheet'!$B$21,(Q573*S573)),0)</f>
        <v>128</v>
      </c>
      <c r="U573">
        <f t="shared" si="81"/>
        <v>2924.8</v>
      </c>
      <c r="V573">
        <f t="shared" si="82"/>
        <v>1484.8000000000002</v>
      </c>
      <c r="AB573" s="44">
        <v>521</v>
      </c>
      <c r="AC573" s="61">
        <v>0.38589948000000002</v>
      </c>
      <c r="AD573">
        <f t="shared" si="83"/>
        <v>197</v>
      </c>
      <c r="AE573" t="str">
        <f>LOOKUP(AC573,'Info Sheet'!$L$2:$L$3,'Info Sheet'!$J$2:$J$3)</f>
        <v>Rainy, p</v>
      </c>
      <c r="AF573">
        <f>IF(AE573='Info Sheet'!$J$3,'Info Sheet'!$M$3,'Info Sheet'!$M$2)</f>
        <v>0.7</v>
      </c>
      <c r="AG573">
        <f>ROUNDDOWN(IF((AD573*AF573)&gt;'Info Sheet'!$B$21,'Info Sheet'!$B$21,(AD573*AF573)),0)</f>
        <v>137</v>
      </c>
      <c r="AH573">
        <f t="shared" si="84"/>
        <v>3130.4500000000003</v>
      </c>
      <c r="AI573">
        <f t="shared" si="85"/>
        <v>1690.4500000000003</v>
      </c>
    </row>
    <row r="574" spans="2:35">
      <c r="B574" s="44">
        <v>522</v>
      </c>
      <c r="C574" s="32">
        <v>6.2177345887656221E-3</v>
      </c>
      <c r="D574" s="32">
        <f t="shared" si="86"/>
        <v>166</v>
      </c>
      <c r="E574" t="str">
        <f>LOOKUP(C574,'Info Sheet'!$L$2:$L$3,'Info Sheet'!$J$2:$J$3)</f>
        <v>Rainy, p</v>
      </c>
      <c r="F574">
        <f>IF(E574='Info Sheet'!$J$3,'Info Sheet'!$M$3,'Info Sheet'!$M$2)</f>
        <v>0.7</v>
      </c>
      <c r="G574">
        <f>ROUNDDOWN(IF((D574*F574)&gt;'Info Sheet'!$B$21,'Info Sheet'!$B$21,(D574*F574)),0)</f>
        <v>116</v>
      </c>
      <c r="H574">
        <f t="shared" si="78"/>
        <v>2650.6000000000004</v>
      </c>
      <c r="I574">
        <f t="shared" si="79"/>
        <v>1210.6000000000004</v>
      </c>
      <c r="J574" s="44"/>
      <c r="K574" s="32"/>
      <c r="L574" s="32"/>
      <c r="M574" s="283"/>
      <c r="N574" s="32"/>
      <c r="O574" s="44">
        <v>522</v>
      </c>
      <c r="P574" s="32">
        <v>0.14091391285585864</v>
      </c>
      <c r="Q574">
        <f t="shared" si="80"/>
        <v>179</v>
      </c>
      <c r="R574" t="str">
        <f>LOOKUP(P574,'Info Sheet'!$L$2:$L$3,'Info Sheet'!$J$2:$J$3)</f>
        <v>Rainy, p</v>
      </c>
      <c r="S574">
        <f>IF(R574='Info Sheet'!$J$3,'Info Sheet'!$M$3,'Info Sheet'!$M$2)</f>
        <v>0.7</v>
      </c>
      <c r="T574">
        <f>ROUNDDOWN(IF((Q574*S574)&gt;'Info Sheet'!$B$21,'Info Sheet'!$B$21,(Q574*S574)),0)</f>
        <v>125</v>
      </c>
      <c r="U574">
        <f t="shared" si="81"/>
        <v>2856.25</v>
      </c>
      <c r="V574">
        <f t="shared" si="82"/>
        <v>1416.25</v>
      </c>
      <c r="AB574" s="44">
        <v>522</v>
      </c>
      <c r="AC574" s="61">
        <v>0.85252324000000002</v>
      </c>
      <c r="AD574">
        <f t="shared" si="83"/>
        <v>222</v>
      </c>
      <c r="AE574" t="str">
        <f>LOOKUP(AC574,'Info Sheet'!$L$2:$L$3,'Info Sheet'!$J$2:$J$3)</f>
        <v>Non-Rainy</v>
      </c>
      <c r="AF574">
        <f>IF(AE574='Info Sheet'!$J$3,'Info Sheet'!$M$3,'Info Sheet'!$M$2)</f>
        <v>1</v>
      </c>
      <c r="AG574">
        <f>ROUNDDOWN(IF((AD574*AF574)&gt;'Info Sheet'!$B$21,'Info Sheet'!$B$21,(AD574*AF574)),0)</f>
        <v>188</v>
      </c>
      <c r="AH574">
        <f t="shared" si="84"/>
        <v>4295.8</v>
      </c>
      <c r="AI574">
        <f t="shared" si="85"/>
        <v>2855.8</v>
      </c>
    </row>
    <row r="575" spans="2:35">
      <c r="B575" s="44">
        <v>523</v>
      </c>
      <c r="C575" s="32">
        <v>0.438988343275868</v>
      </c>
      <c r="D575" s="32">
        <f t="shared" si="86"/>
        <v>212</v>
      </c>
      <c r="E575" t="str">
        <f>LOOKUP(C575,'Info Sheet'!$L$2:$L$3,'Info Sheet'!$J$2:$J$3)</f>
        <v>Non-Rainy</v>
      </c>
      <c r="F575">
        <f>IF(E575='Info Sheet'!$J$3,'Info Sheet'!$M$3,'Info Sheet'!$M$2)</f>
        <v>1</v>
      </c>
      <c r="G575">
        <f>ROUNDDOWN(IF((D575*F575)&gt;'Info Sheet'!$B$21,'Info Sheet'!$B$21,(D575*F575)),0)</f>
        <v>188</v>
      </c>
      <c r="H575">
        <f t="shared" si="78"/>
        <v>4295.8</v>
      </c>
      <c r="I575">
        <f t="shared" si="79"/>
        <v>2855.8</v>
      </c>
      <c r="J575" s="44"/>
      <c r="K575" s="32"/>
      <c r="L575" s="32"/>
      <c r="M575" s="283"/>
      <c r="N575" s="32"/>
      <c r="O575" s="44">
        <v>523</v>
      </c>
      <c r="P575" s="32">
        <v>0.3347887271721488</v>
      </c>
      <c r="Q575">
        <f t="shared" si="80"/>
        <v>191</v>
      </c>
      <c r="R575" t="str">
        <f>LOOKUP(P575,'Info Sheet'!$L$2:$L$3,'Info Sheet'!$J$2:$J$3)</f>
        <v>Rainy, p</v>
      </c>
      <c r="S575">
        <f>IF(R575='Info Sheet'!$J$3,'Info Sheet'!$M$3,'Info Sheet'!$M$2)</f>
        <v>0.7</v>
      </c>
      <c r="T575">
        <f>ROUNDDOWN(IF((Q575*S575)&gt;'Info Sheet'!$B$21,'Info Sheet'!$B$21,(Q575*S575)),0)</f>
        <v>133</v>
      </c>
      <c r="U575">
        <f t="shared" si="81"/>
        <v>3039.05</v>
      </c>
      <c r="V575">
        <f t="shared" si="82"/>
        <v>1599.0500000000002</v>
      </c>
      <c r="AB575" s="44">
        <v>523</v>
      </c>
      <c r="AC575" s="61">
        <v>0.53173514</v>
      </c>
      <c r="AD575">
        <f t="shared" si="83"/>
        <v>204</v>
      </c>
      <c r="AE575" t="str">
        <f>LOOKUP(AC575,'Info Sheet'!$L$2:$L$3,'Info Sheet'!$J$2:$J$3)</f>
        <v>Non-Rainy</v>
      </c>
      <c r="AF575">
        <f>IF(AE575='Info Sheet'!$J$3,'Info Sheet'!$M$3,'Info Sheet'!$M$2)</f>
        <v>1</v>
      </c>
      <c r="AG575">
        <f>ROUNDDOWN(IF((AD575*AF575)&gt;'Info Sheet'!$B$21,'Info Sheet'!$B$21,(AD575*AF575)),0)</f>
        <v>188</v>
      </c>
      <c r="AH575">
        <f t="shared" si="84"/>
        <v>4295.8</v>
      </c>
      <c r="AI575">
        <f t="shared" si="85"/>
        <v>2855.8</v>
      </c>
    </row>
    <row r="576" spans="2:35">
      <c r="B576" s="44">
        <v>524</v>
      </c>
      <c r="C576" s="32">
        <v>0.30165043478899045</v>
      </c>
      <c r="D576" s="32">
        <f t="shared" si="86"/>
        <v>205</v>
      </c>
      <c r="E576" t="str">
        <f>LOOKUP(C576,'Info Sheet'!$L$2:$L$3,'Info Sheet'!$J$2:$J$3)</f>
        <v>Rainy, p</v>
      </c>
      <c r="F576">
        <f>IF(E576='Info Sheet'!$J$3,'Info Sheet'!$M$3,'Info Sheet'!$M$2)</f>
        <v>0.7</v>
      </c>
      <c r="G576">
        <f>ROUNDDOWN(IF((D576*F576)&gt;'Info Sheet'!$B$21,'Info Sheet'!$B$21,(D576*F576)),0)</f>
        <v>143</v>
      </c>
      <c r="H576">
        <f t="shared" si="78"/>
        <v>3267.55</v>
      </c>
      <c r="I576">
        <f t="shared" si="79"/>
        <v>1827.5500000000002</v>
      </c>
      <c r="J576" s="44"/>
      <c r="K576" s="32"/>
      <c r="L576" s="32"/>
      <c r="M576" s="283"/>
      <c r="N576" s="32"/>
      <c r="O576" s="44">
        <v>524</v>
      </c>
      <c r="P576" s="32">
        <v>9.3045038447142625E-3</v>
      </c>
      <c r="Q576">
        <f t="shared" si="80"/>
        <v>155</v>
      </c>
      <c r="R576" t="str">
        <f>LOOKUP(P576,'Info Sheet'!$L$2:$L$3,'Info Sheet'!$J$2:$J$3)</f>
        <v>Rainy, p</v>
      </c>
      <c r="S576">
        <f>IF(R576='Info Sheet'!$J$3,'Info Sheet'!$M$3,'Info Sheet'!$M$2)</f>
        <v>0.7</v>
      </c>
      <c r="T576">
        <f>ROUNDDOWN(IF((Q576*S576)&gt;'Info Sheet'!$B$21,'Info Sheet'!$B$21,(Q576*S576)),0)</f>
        <v>108</v>
      </c>
      <c r="U576">
        <f t="shared" si="81"/>
        <v>2467.8000000000002</v>
      </c>
      <c r="V576">
        <f t="shared" si="82"/>
        <v>1027.8000000000002</v>
      </c>
      <c r="AB576" s="44">
        <v>524</v>
      </c>
      <c r="AC576" s="61">
        <v>0.61761405000000003</v>
      </c>
      <c r="AD576">
        <f t="shared" si="83"/>
        <v>208</v>
      </c>
      <c r="AE576" t="str">
        <f>LOOKUP(AC576,'Info Sheet'!$L$2:$L$3,'Info Sheet'!$J$2:$J$3)</f>
        <v>Non-Rainy</v>
      </c>
      <c r="AF576">
        <f>IF(AE576='Info Sheet'!$J$3,'Info Sheet'!$M$3,'Info Sheet'!$M$2)</f>
        <v>1</v>
      </c>
      <c r="AG576">
        <f>ROUNDDOWN(IF((AD576*AF576)&gt;'Info Sheet'!$B$21,'Info Sheet'!$B$21,(AD576*AF576)),0)</f>
        <v>188</v>
      </c>
      <c r="AH576">
        <f t="shared" si="84"/>
        <v>4295.8</v>
      </c>
      <c r="AI576">
        <f t="shared" si="85"/>
        <v>2855.8</v>
      </c>
    </row>
    <row r="577" spans="2:35">
      <c r="B577" s="44">
        <v>525</v>
      </c>
      <c r="C577" s="32">
        <v>0.73787830927125952</v>
      </c>
      <c r="D577" s="32">
        <f t="shared" si="86"/>
        <v>227</v>
      </c>
      <c r="E577" t="str">
        <f>LOOKUP(C577,'Info Sheet'!$L$2:$L$3,'Info Sheet'!$J$2:$J$3)</f>
        <v>Non-Rainy</v>
      </c>
      <c r="F577">
        <f>IF(E577='Info Sheet'!$J$3,'Info Sheet'!$M$3,'Info Sheet'!$M$2)</f>
        <v>1</v>
      </c>
      <c r="G577">
        <f>ROUNDDOWN(IF((D577*F577)&gt;'Info Sheet'!$B$21,'Info Sheet'!$B$21,(D577*F577)),0)</f>
        <v>188</v>
      </c>
      <c r="H577">
        <f t="shared" si="78"/>
        <v>4295.8</v>
      </c>
      <c r="I577">
        <f t="shared" si="79"/>
        <v>2855.8</v>
      </c>
      <c r="J577" s="44"/>
      <c r="K577" s="32"/>
      <c r="L577" s="32"/>
      <c r="M577" s="283"/>
      <c r="N577" s="32"/>
      <c r="O577" s="44">
        <v>525</v>
      </c>
      <c r="P577" s="32">
        <v>0.53289691669096417</v>
      </c>
      <c r="Q577">
        <f t="shared" si="80"/>
        <v>201</v>
      </c>
      <c r="R577" t="str">
        <f>LOOKUP(P577,'Info Sheet'!$L$2:$L$3,'Info Sheet'!$J$2:$J$3)</f>
        <v>Non-Rainy</v>
      </c>
      <c r="S577">
        <f>IF(R577='Info Sheet'!$J$3,'Info Sheet'!$M$3,'Info Sheet'!$M$2)</f>
        <v>1</v>
      </c>
      <c r="T577">
        <f>ROUNDDOWN(IF((Q577*S577)&gt;'Info Sheet'!$B$21,'Info Sheet'!$B$21,(Q577*S577)),0)</f>
        <v>188</v>
      </c>
      <c r="U577">
        <f t="shared" si="81"/>
        <v>4295.8</v>
      </c>
      <c r="V577">
        <f t="shared" si="82"/>
        <v>2855.8</v>
      </c>
      <c r="AB577" s="44">
        <v>525</v>
      </c>
      <c r="AC577" s="61">
        <v>0.32354033999999998</v>
      </c>
      <c r="AD577">
        <f t="shared" si="83"/>
        <v>194</v>
      </c>
      <c r="AE577" t="str">
        <f>LOOKUP(AC577,'Info Sheet'!$L$2:$L$3,'Info Sheet'!$J$2:$J$3)</f>
        <v>Rainy, p</v>
      </c>
      <c r="AF577">
        <f>IF(AE577='Info Sheet'!$J$3,'Info Sheet'!$M$3,'Info Sheet'!$M$2)</f>
        <v>0.7</v>
      </c>
      <c r="AG577">
        <f>ROUNDDOWN(IF((AD577*AF577)&gt;'Info Sheet'!$B$21,'Info Sheet'!$B$21,(AD577*AF577)),0)</f>
        <v>135</v>
      </c>
      <c r="AH577">
        <f t="shared" si="84"/>
        <v>3084.75</v>
      </c>
      <c r="AI577">
        <f t="shared" si="85"/>
        <v>1644.75</v>
      </c>
    </row>
    <row r="578" spans="2:35">
      <c r="B578" s="44">
        <v>526</v>
      </c>
      <c r="C578" s="32">
        <v>9.2718370439366704E-2</v>
      </c>
      <c r="D578" s="32">
        <f t="shared" si="86"/>
        <v>189</v>
      </c>
      <c r="E578" t="str">
        <f>LOOKUP(C578,'Info Sheet'!$L$2:$L$3,'Info Sheet'!$J$2:$J$3)</f>
        <v>Rainy, p</v>
      </c>
      <c r="F578">
        <f>IF(E578='Info Sheet'!$J$3,'Info Sheet'!$M$3,'Info Sheet'!$M$2)</f>
        <v>0.7</v>
      </c>
      <c r="G578">
        <f>ROUNDDOWN(IF((D578*F578)&gt;'Info Sheet'!$B$21,'Info Sheet'!$B$21,(D578*F578)),0)</f>
        <v>132</v>
      </c>
      <c r="H578">
        <f t="shared" si="78"/>
        <v>3016.2000000000003</v>
      </c>
      <c r="I578">
        <f t="shared" si="79"/>
        <v>1576.2000000000003</v>
      </c>
      <c r="J578" s="44"/>
      <c r="K578" s="32"/>
      <c r="L578" s="32"/>
      <c r="M578" s="283"/>
      <c r="N578" s="32"/>
      <c r="O578" s="44">
        <v>526</v>
      </c>
      <c r="P578" s="32">
        <v>0.80438889636668154</v>
      </c>
      <c r="Q578">
        <f t="shared" si="80"/>
        <v>216</v>
      </c>
      <c r="R578" t="str">
        <f>LOOKUP(P578,'Info Sheet'!$L$2:$L$3,'Info Sheet'!$J$2:$J$3)</f>
        <v>Non-Rainy</v>
      </c>
      <c r="S578">
        <f>IF(R578='Info Sheet'!$J$3,'Info Sheet'!$M$3,'Info Sheet'!$M$2)</f>
        <v>1</v>
      </c>
      <c r="T578">
        <f>ROUNDDOWN(IF((Q578*S578)&gt;'Info Sheet'!$B$21,'Info Sheet'!$B$21,(Q578*S578)),0)</f>
        <v>188</v>
      </c>
      <c r="U578">
        <f t="shared" si="81"/>
        <v>4295.8</v>
      </c>
      <c r="V578">
        <f t="shared" si="82"/>
        <v>2855.8</v>
      </c>
      <c r="AB578" s="44">
        <v>526</v>
      </c>
      <c r="AC578" s="61">
        <v>0.27367996999999999</v>
      </c>
      <c r="AD578">
        <f t="shared" si="83"/>
        <v>191</v>
      </c>
      <c r="AE578" t="str">
        <f>LOOKUP(AC578,'Info Sheet'!$L$2:$L$3,'Info Sheet'!$J$2:$J$3)</f>
        <v>Rainy, p</v>
      </c>
      <c r="AF578">
        <f>IF(AE578='Info Sheet'!$J$3,'Info Sheet'!$M$3,'Info Sheet'!$M$2)</f>
        <v>0.7</v>
      </c>
      <c r="AG578">
        <f>ROUNDDOWN(IF((AD578*AF578)&gt;'Info Sheet'!$B$21,'Info Sheet'!$B$21,(AD578*AF578)),0)</f>
        <v>133</v>
      </c>
      <c r="AH578">
        <f t="shared" si="84"/>
        <v>3039.05</v>
      </c>
      <c r="AI578">
        <f t="shared" si="85"/>
        <v>1599.0500000000002</v>
      </c>
    </row>
    <row r="579" spans="2:35">
      <c r="B579" s="44">
        <v>527</v>
      </c>
      <c r="C579" s="32">
        <v>0.71311069182071751</v>
      </c>
      <c r="D579" s="32">
        <f t="shared" si="86"/>
        <v>226</v>
      </c>
      <c r="E579" t="str">
        <f>LOOKUP(C579,'Info Sheet'!$L$2:$L$3,'Info Sheet'!$J$2:$J$3)</f>
        <v>Non-Rainy</v>
      </c>
      <c r="F579">
        <f>IF(E579='Info Sheet'!$J$3,'Info Sheet'!$M$3,'Info Sheet'!$M$2)</f>
        <v>1</v>
      </c>
      <c r="G579">
        <f>ROUNDDOWN(IF((D579*F579)&gt;'Info Sheet'!$B$21,'Info Sheet'!$B$21,(D579*F579)),0)</f>
        <v>188</v>
      </c>
      <c r="H579">
        <f t="shared" si="78"/>
        <v>4295.8</v>
      </c>
      <c r="I579">
        <f t="shared" si="79"/>
        <v>2855.8</v>
      </c>
      <c r="J579" s="44"/>
      <c r="K579" s="32"/>
      <c r="L579" s="32"/>
      <c r="M579" s="283"/>
      <c r="N579" s="32"/>
      <c r="O579" s="44">
        <v>527</v>
      </c>
      <c r="P579" s="32">
        <v>0.84459902621563776</v>
      </c>
      <c r="Q579">
        <f t="shared" si="80"/>
        <v>219</v>
      </c>
      <c r="R579" t="str">
        <f>LOOKUP(P579,'Info Sheet'!$L$2:$L$3,'Info Sheet'!$J$2:$J$3)</f>
        <v>Non-Rainy</v>
      </c>
      <c r="S579">
        <f>IF(R579='Info Sheet'!$J$3,'Info Sheet'!$M$3,'Info Sheet'!$M$2)</f>
        <v>1</v>
      </c>
      <c r="T579">
        <f>ROUNDDOWN(IF((Q579*S579)&gt;'Info Sheet'!$B$21,'Info Sheet'!$B$21,(Q579*S579)),0)</f>
        <v>188</v>
      </c>
      <c r="U579">
        <f t="shared" si="81"/>
        <v>4295.8</v>
      </c>
      <c r="V579">
        <f t="shared" si="82"/>
        <v>2855.8</v>
      </c>
      <c r="AB579" s="44">
        <v>527</v>
      </c>
      <c r="AC579" s="61">
        <v>0.59133298999999995</v>
      </c>
      <c r="AD579">
        <f t="shared" si="83"/>
        <v>207</v>
      </c>
      <c r="AE579" t="str">
        <f>LOOKUP(AC579,'Info Sheet'!$L$2:$L$3,'Info Sheet'!$J$2:$J$3)</f>
        <v>Non-Rainy</v>
      </c>
      <c r="AF579">
        <f>IF(AE579='Info Sheet'!$J$3,'Info Sheet'!$M$3,'Info Sheet'!$M$2)</f>
        <v>1</v>
      </c>
      <c r="AG579">
        <f>ROUNDDOWN(IF((AD579*AF579)&gt;'Info Sheet'!$B$21,'Info Sheet'!$B$21,(AD579*AF579)),0)</f>
        <v>188</v>
      </c>
      <c r="AH579">
        <f t="shared" si="84"/>
        <v>4295.8</v>
      </c>
      <c r="AI579">
        <f t="shared" si="85"/>
        <v>2855.8</v>
      </c>
    </row>
    <row r="580" spans="2:35">
      <c r="B580" s="44">
        <v>528</v>
      </c>
      <c r="C580" s="32">
        <v>7.2548123844535906E-2</v>
      </c>
      <c r="D580" s="32">
        <f t="shared" si="86"/>
        <v>186</v>
      </c>
      <c r="E580" t="str">
        <f>LOOKUP(C580,'Info Sheet'!$L$2:$L$3,'Info Sheet'!$J$2:$J$3)</f>
        <v>Rainy, p</v>
      </c>
      <c r="F580">
        <f>IF(E580='Info Sheet'!$J$3,'Info Sheet'!$M$3,'Info Sheet'!$M$2)</f>
        <v>0.7</v>
      </c>
      <c r="G580">
        <f>ROUNDDOWN(IF((D580*F580)&gt;'Info Sheet'!$B$21,'Info Sheet'!$B$21,(D580*F580)),0)</f>
        <v>130</v>
      </c>
      <c r="H580">
        <f t="shared" si="78"/>
        <v>2970.5</v>
      </c>
      <c r="I580">
        <f t="shared" si="79"/>
        <v>1530.5</v>
      </c>
      <c r="J580" s="44"/>
      <c r="K580" s="32"/>
      <c r="L580" s="32"/>
      <c r="M580" s="283"/>
      <c r="N580" s="32"/>
      <c r="O580" s="44">
        <v>528</v>
      </c>
      <c r="P580" s="32">
        <v>0.25455796645740469</v>
      </c>
      <c r="Q580">
        <f t="shared" si="80"/>
        <v>187</v>
      </c>
      <c r="R580" t="str">
        <f>LOOKUP(P580,'Info Sheet'!$L$2:$L$3,'Info Sheet'!$J$2:$J$3)</f>
        <v>Rainy, p</v>
      </c>
      <c r="S580">
        <f>IF(R580='Info Sheet'!$J$3,'Info Sheet'!$M$3,'Info Sheet'!$M$2)</f>
        <v>0.7</v>
      </c>
      <c r="T580">
        <f>ROUNDDOWN(IF((Q580*S580)&gt;'Info Sheet'!$B$21,'Info Sheet'!$B$21,(Q580*S580)),0)</f>
        <v>130</v>
      </c>
      <c r="U580">
        <f t="shared" si="81"/>
        <v>2970.5</v>
      </c>
      <c r="V580">
        <f t="shared" si="82"/>
        <v>1530.5</v>
      </c>
      <c r="AB580" s="44">
        <v>528</v>
      </c>
      <c r="AC580" s="61">
        <v>6.7488510000000002E-2</v>
      </c>
      <c r="AD580">
        <f t="shared" si="83"/>
        <v>175</v>
      </c>
      <c r="AE580" t="str">
        <f>LOOKUP(AC580,'Info Sheet'!$L$2:$L$3,'Info Sheet'!$J$2:$J$3)</f>
        <v>Rainy, p</v>
      </c>
      <c r="AF580">
        <f>IF(AE580='Info Sheet'!$J$3,'Info Sheet'!$M$3,'Info Sheet'!$M$2)</f>
        <v>0.7</v>
      </c>
      <c r="AG580">
        <f>ROUNDDOWN(IF((AD580*AF580)&gt;'Info Sheet'!$B$21,'Info Sheet'!$B$21,(AD580*AF580)),0)</f>
        <v>122</v>
      </c>
      <c r="AH580">
        <f t="shared" si="84"/>
        <v>2787.7000000000003</v>
      </c>
      <c r="AI580">
        <f t="shared" si="85"/>
        <v>1347.7000000000003</v>
      </c>
    </row>
    <row r="581" spans="2:35">
      <c r="B581" s="44">
        <v>529</v>
      </c>
      <c r="C581" s="32">
        <v>0.91345764857107048</v>
      </c>
      <c r="D581" s="32">
        <f t="shared" si="86"/>
        <v>241</v>
      </c>
      <c r="E581" t="str">
        <f>LOOKUP(C581,'Info Sheet'!$L$2:$L$3,'Info Sheet'!$J$2:$J$3)</f>
        <v>Non-Rainy</v>
      </c>
      <c r="F581">
        <f>IF(E581='Info Sheet'!$J$3,'Info Sheet'!$M$3,'Info Sheet'!$M$2)</f>
        <v>1</v>
      </c>
      <c r="G581">
        <f>ROUNDDOWN(IF((D581*F581)&gt;'Info Sheet'!$B$21,'Info Sheet'!$B$21,(D581*F581)),0)</f>
        <v>188</v>
      </c>
      <c r="H581">
        <f t="shared" si="78"/>
        <v>4295.8</v>
      </c>
      <c r="I581">
        <f t="shared" si="79"/>
        <v>2855.8</v>
      </c>
      <c r="J581" s="44"/>
      <c r="K581" s="32"/>
      <c r="L581" s="32"/>
      <c r="M581" s="283"/>
      <c r="N581" s="32"/>
      <c r="O581" s="44">
        <v>529</v>
      </c>
      <c r="P581" s="32">
        <v>0.94379442953709236</v>
      </c>
      <c r="Q581">
        <f t="shared" si="80"/>
        <v>229</v>
      </c>
      <c r="R581" t="str">
        <f>LOOKUP(P581,'Info Sheet'!$L$2:$L$3,'Info Sheet'!$J$2:$J$3)</f>
        <v>Non-Rainy</v>
      </c>
      <c r="S581">
        <f>IF(R581='Info Sheet'!$J$3,'Info Sheet'!$M$3,'Info Sheet'!$M$2)</f>
        <v>1</v>
      </c>
      <c r="T581">
        <f>ROUNDDOWN(IF((Q581*S581)&gt;'Info Sheet'!$B$21,'Info Sheet'!$B$21,(Q581*S581)),0)</f>
        <v>188</v>
      </c>
      <c r="U581">
        <f t="shared" si="81"/>
        <v>4295.8</v>
      </c>
      <c r="V581">
        <f t="shared" si="82"/>
        <v>2855.8</v>
      </c>
      <c r="AB581" s="44">
        <v>529</v>
      </c>
      <c r="AC581" s="61">
        <v>0.44698504</v>
      </c>
      <c r="AD581">
        <f t="shared" si="83"/>
        <v>200</v>
      </c>
      <c r="AE581" t="str">
        <f>LOOKUP(AC581,'Info Sheet'!$L$2:$L$3,'Info Sheet'!$J$2:$J$3)</f>
        <v>Non-Rainy</v>
      </c>
      <c r="AF581">
        <f>IF(AE581='Info Sheet'!$J$3,'Info Sheet'!$M$3,'Info Sheet'!$M$2)</f>
        <v>1</v>
      </c>
      <c r="AG581">
        <f>ROUNDDOWN(IF((AD581*AF581)&gt;'Info Sheet'!$B$21,'Info Sheet'!$B$21,(AD581*AF581)),0)</f>
        <v>188</v>
      </c>
      <c r="AH581">
        <f t="shared" si="84"/>
        <v>4295.8</v>
      </c>
      <c r="AI581">
        <f t="shared" si="85"/>
        <v>2855.8</v>
      </c>
    </row>
    <row r="582" spans="2:35">
      <c r="B582" s="44">
        <v>530</v>
      </c>
      <c r="C582" s="32">
        <v>0.54848483667783365</v>
      </c>
      <c r="D582" s="32">
        <f t="shared" si="86"/>
        <v>217</v>
      </c>
      <c r="E582" t="str">
        <f>LOOKUP(C582,'Info Sheet'!$L$2:$L$3,'Info Sheet'!$J$2:$J$3)</f>
        <v>Non-Rainy</v>
      </c>
      <c r="F582">
        <f>IF(E582='Info Sheet'!$J$3,'Info Sheet'!$M$3,'Info Sheet'!$M$2)</f>
        <v>1</v>
      </c>
      <c r="G582">
        <f>ROUNDDOWN(IF((D582*F582)&gt;'Info Sheet'!$B$21,'Info Sheet'!$B$21,(D582*F582)),0)</f>
        <v>188</v>
      </c>
      <c r="H582">
        <f t="shared" si="78"/>
        <v>4295.8</v>
      </c>
      <c r="I582">
        <f t="shared" si="79"/>
        <v>2855.8</v>
      </c>
      <c r="J582" s="44"/>
      <c r="K582" s="32"/>
      <c r="L582" s="32"/>
      <c r="M582" s="283"/>
      <c r="N582" s="32"/>
      <c r="O582" s="44">
        <v>530</v>
      </c>
      <c r="P582" s="32">
        <v>0.17987952033195953</v>
      </c>
      <c r="Q582">
        <f t="shared" si="80"/>
        <v>182</v>
      </c>
      <c r="R582" t="str">
        <f>LOOKUP(P582,'Info Sheet'!$L$2:$L$3,'Info Sheet'!$J$2:$J$3)</f>
        <v>Rainy, p</v>
      </c>
      <c r="S582">
        <f>IF(R582='Info Sheet'!$J$3,'Info Sheet'!$M$3,'Info Sheet'!$M$2)</f>
        <v>0.7</v>
      </c>
      <c r="T582">
        <f>ROUNDDOWN(IF((Q582*S582)&gt;'Info Sheet'!$B$21,'Info Sheet'!$B$21,(Q582*S582)),0)</f>
        <v>127</v>
      </c>
      <c r="U582">
        <f t="shared" si="81"/>
        <v>2901.9500000000003</v>
      </c>
      <c r="V582">
        <f t="shared" si="82"/>
        <v>1461.9500000000003</v>
      </c>
      <c r="AB582" s="44">
        <v>530</v>
      </c>
      <c r="AC582" s="61">
        <v>0.1345238</v>
      </c>
      <c r="AD582">
        <f t="shared" si="83"/>
        <v>182</v>
      </c>
      <c r="AE582" t="str">
        <f>LOOKUP(AC582,'Info Sheet'!$L$2:$L$3,'Info Sheet'!$J$2:$J$3)</f>
        <v>Rainy, p</v>
      </c>
      <c r="AF582">
        <f>IF(AE582='Info Sheet'!$J$3,'Info Sheet'!$M$3,'Info Sheet'!$M$2)</f>
        <v>0.7</v>
      </c>
      <c r="AG582">
        <f>ROUNDDOWN(IF((AD582*AF582)&gt;'Info Sheet'!$B$21,'Info Sheet'!$B$21,(AD582*AF582)),0)</f>
        <v>127</v>
      </c>
      <c r="AH582">
        <f t="shared" si="84"/>
        <v>2901.9500000000003</v>
      </c>
      <c r="AI582">
        <f t="shared" si="85"/>
        <v>1461.9500000000003</v>
      </c>
    </row>
    <row r="583" spans="2:35">
      <c r="B583" s="44">
        <v>531</v>
      </c>
      <c r="C583" s="32">
        <v>0.1336184305221283</v>
      </c>
      <c r="D583" s="32">
        <f t="shared" si="86"/>
        <v>193</v>
      </c>
      <c r="E583" t="str">
        <f>LOOKUP(C583,'Info Sheet'!$L$2:$L$3,'Info Sheet'!$J$2:$J$3)</f>
        <v>Rainy, p</v>
      </c>
      <c r="F583">
        <f>IF(E583='Info Sheet'!$J$3,'Info Sheet'!$M$3,'Info Sheet'!$M$2)</f>
        <v>0.7</v>
      </c>
      <c r="G583">
        <f>ROUNDDOWN(IF((D583*F583)&gt;'Info Sheet'!$B$21,'Info Sheet'!$B$21,(D583*F583)),0)</f>
        <v>135</v>
      </c>
      <c r="H583">
        <f t="shared" si="78"/>
        <v>3084.75</v>
      </c>
      <c r="I583">
        <f t="shared" si="79"/>
        <v>1644.75</v>
      </c>
      <c r="J583" s="44"/>
      <c r="K583" s="32"/>
      <c r="L583" s="32"/>
      <c r="M583" s="283"/>
      <c r="N583" s="32"/>
      <c r="O583" s="44">
        <v>531</v>
      </c>
      <c r="P583" s="32">
        <v>0.6111774765126804</v>
      </c>
      <c r="Q583">
        <f t="shared" si="80"/>
        <v>205</v>
      </c>
      <c r="R583" t="str">
        <f>LOOKUP(P583,'Info Sheet'!$L$2:$L$3,'Info Sheet'!$J$2:$J$3)</f>
        <v>Non-Rainy</v>
      </c>
      <c r="S583">
        <f>IF(R583='Info Sheet'!$J$3,'Info Sheet'!$M$3,'Info Sheet'!$M$2)</f>
        <v>1</v>
      </c>
      <c r="T583">
        <f>ROUNDDOWN(IF((Q583*S583)&gt;'Info Sheet'!$B$21,'Info Sheet'!$B$21,(Q583*S583)),0)</f>
        <v>188</v>
      </c>
      <c r="U583">
        <f t="shared" si="81"/>
        <v>4295.8</v>
      </c>
      <c r="V583">
        <f t="shared" si="82"/>
        <v>2855.8</v>
      </c>
      <c r="AB583" s="44">
        <v>531</v>
      </c>
      <c r="AC583" s="61">
        <v>0.57479760000000002</v>
      </c>
      <c r="AD583">
        <f t="shared" si="83"/>
        <v>206</v>
      </c>
      <c r="AE583" t="str">
        <f>LOOKUP(AC583,'Info Sheet'!$L$2:$L$3,'Info Sheet'!$J$2:$J$3)</f>
        <v>Non-Rainy</v>
      </c>
      <c r="AF583">
        <f>IF(AE583='Info Sheet'!$J$3,'Info Sheet'!$M$3,'Info Sheet'!$M$2)</f>
        <v>1</v>
      </c>
      <c r="AG583">
        <f>ROUNDDOWN(IF((AD583*AF583)&gt;'Info Sheet'!$B$21,'Info Sheet'!$B$21,(AD583*AF583)),0)</f>
        <v>188</v>
      </c>
      <c r="AH583">
        <f t="shared" si="84"/>
        <v>4295.8</v>
      </c>
      <c r="AI583">
        <f t="shared" si="85"/>
        <v>2855.8</v>
      </c>
    </row>
    <row r="584" spans="2:35">
      <c r="B584" s="44">
        <v>532</v>
      </c>
      <c r="C584" s="32">
        <v>0.37422000882395667</v>
      </c>
      <c r="D584" s="32">
        <f t="shared" si="86"/>
        <v>208</v>
      </c>
      <c r="E584" t="str">
        <f>LOOKUP(C584,'Info Sheet'!$L$2:$L$3,'Info Sheet'!$J$2:$J$3)</f>
        <v>Rainy, p</v>
      </c>
      <c r="F584">
        <f>IF(E584='Info Sheet'!$J$3,'Info Sheet'!$M$3,'Info Sheet'!$M$2)</f>
        <v>0.7</v>
      </c>
      <c r="G584">
        <f>ROUNDDOWN(IF((D584*F584)&gt;'Info Sheet'!$B$21,'Info Sheet'!$B$21,(D584*F584)),0)</f>
        <v>145</v>
      </c>
      <c r="H584">
        <f t="shared" si="78"/>
        <v>3313.25</v>
      </c>
      <c r="I584">
        <f t="shared" si="79"/>
        <v>1873.25</v>
      </c>
      <c r="J584" s="44"/>
      <c r="K584" s="32"/>
      <c r="L584" s="32"/>
      <c r="M584" s="283"/>
      <c r="N584" s="32"/>
      <c r="O584" s="44">
        <v>532</v>
      </c>
      <c r="P584" s="32">
        <v>0.38120196795377537</v>
      </c>
      <c r="Q584">
        <f t="shared" si="80"/>
        <v>194</v>
      </c>
      <c r="R584" t="str">
        <f>LOOKUP(P584,'Info Sheet'!$L$2:$L$3,'Info Sheet'!$J$2:$J$3)</f>
        <v>Rainy, p</v>
      </c>
      <c r="S584">
        <f>IF(R584='Info Sheet'!$J$3,'Info Sheet'!$M$3,'Info Sheet'!$M$2)</f>
        <v>0.7</v>
      </c>
      <c r="T584">
        <f>ROUNDDOWN(IF((Q584*S584)&gt;'Info Sheet'!$B$21,'Info Sheet'!$B$21,(Q584*S584)),0)</f>
        <v>135</v>
      </c>
      <c r="U584">
        <f t="shared" si="81"/>
        <v>3084.75</v>
      </c>
      <c r="V584">
        <f t="shared" si="82"/>
        <v>1644.75</v>
      </c>
      <c r="AB584" s="44">
        <v>532</v>
      </c>
      <c r="AC584" s="61">
        <v>0.11145156000000001</v>
      </c>
      <c r="AD584">
        <f t="shared" si="83"/>
        <v>180</v>
      </c>
      <c r="AE584" t="str">
        <f>LOOKUP(AC584,'Info Sheet'!$L$2:$L$3,'Info Sheet'!$J$2:$J$3)</f>
        <v>Rainy, p</v>
      </c>
      <c r="AF584">
        <f>IF(AE584='Info Sheet'!$J$3,'Info Sheet'!$M$3,'Info Sheet'!$M$2)</f>
        <v>0.7</v>
      </c>
      <c r="AG584">
        <f>ROUNDDOWN(IF((AD584*AF584)&gt;'Info Sheet'!$B$21,'Info Sheet'!$B$21,(AD584*AF584)),0)</f>
        <v>126</v>
      </c>
      <c r="AH584">
        <f t="shared" si="84"/>
        <v>2879.1000000000004</v>
      </c>
      <c r="AI584">
        <f t="shared" si="85"/>
        <v>1439.1000000000004</v>
      </c>
    </row>
    <row r="585" spans="2:35">
      <c r="B585" s="44">
        <v>533</v>
      </c>
      <c r="C585" s="32">
        <v>0.71186136038088155</v>
      </c>
      <c r="D585" s="32">
        <f t="shared" si="86"/>
        <v>226</v>
      </c>
      <c r="E585" t="str">
        <f>LOOKUP(C585,'Info Sheet'!$L$2:$L$3,'Info Sheet'!$J$2:$J$3)</f>
        <v>Non-Rainy</v>
      </c>
      <c r="F585">
        <f>IF(E585='Info Sheet'!$J$3,'Info Sheet'!$M$3,'Info Sheet'!$M$2)</f>
        <v>1</v>
      </c>
      <c r="G585">
        <f>ROUNDDOWN(IF((D585*F585)&gt;'Info Sheet'!$B$21,'Info Sheet'!$B$21,(D585*F585)),0)</f>
        <v>188</v>
      </c>
      <c r="H585">
        <f t="shared" si="78"/>
        <v>4295.8</v>
      </c>
      <c r="I585">
        <f t="shared" si="79"/>
        <v>2855.8</v>
      </c>
      <c r="J585" s="44"/>
      <c r="K585" s="32"/>
      <c r="L585" s="32"/>
      <c r="M585" s="283"/>
      <c r="N585" s="32"/>
      <c r="O585" s="44">
        <v>533</v>
      </c>
      <c r="P585" s="32">
        <v>0.49525760912565275</v>
      </c>
      <c r="Q585">
        <f t="shared" si="80"/>
        <v>199</v>
      </c>
      <c r="R585" t="str">
        <f>LOOKUP(P585,'Info Sheet'!$L$2:$L$3,'Info Sheet'!$J$2:$J$3)</f>
        <v>Non-Rainy</v>
      </c>
      <c r="S585">
        <f>IF(R585='Info Sheet'!$J$3,'Info Sheet'!$M$3,'Info Sheet'!$M$2)</f>
        <v>1</v>
      </c>
      <c r="T585">
        <f>ROUNDDOWN(IF((Q585*S585)&gt;'Info Sheet'!$B$21,'Info Sheet'!$B$21,(Q585*S585)),0)</f>
        <v>188</v>
      </c>
      <c r="U585">
        <f t="shared" si="81"/>
        <v>4295.8</v>
      </c>
      <c r="V585">
        <f t="shared" si="82"/>
        <v>2855.8</v>
      </c>
      <c r="AB585" s="44">
        <v>533</v>
      </c>
      <c r="AC585" s="61">
        <v>0.68673041000000001</v>
      </c>
      <c r="AD585">
        <f t="shared" si="83"/>
        <v>212</v>
      </c>
      <c r="AE585" t="str">
        <f>LOOKUP(AC585,'Info Sheet'!$L$2:$L$3,'Info Sheet'!$J$2:$J$3)</f>
        <v>Non-Rainy</v>
      </c>
      <c r="AF585">
        <f>IF(AE585='Info Sheet'!$J$3,'Info Sheet'!$M$3,'Info Sheet'!$M$2)</f>
        <v>1</v>
      </c>
      <c r="AG585">
        <f>ROUNDDOWN(IF((AD585*AF585)&gt;'Info Sheet'!$B$21,'Info Sheet'!$B$21,(AD585*AF585)),0)</f>
        <v>188</v>
      </c>
      <c r="AH585">
        <f t="shared" si="84"/>
        <v>4295.8</v>
      </c>
      <c r="AI585">
        <f t="shared" si="85"/>
        <v>2855.8</v>
      </c>
    </row>
    <row r="586" spans="2:35">
      <c r="B586" s="44">
        <v>534</v>
      </c>
      <c r="C586" s="32">
        <v>0.39844950874316787</v>
      </c>
      <c r="D586" s="32">
        <f t="shared" si="86"/>
        <v>210</v>
      </c>
      <c r="E586" t="str">
        <f>LOOKUP(C586,'Info Sheet'!$L$2:$L$3,'Info Sheet'!$J$2:$J$3)</f>
        <v>Rainy, p</v>
      </c>
      <c r="F586">
        <f>IF(E586='Info Sheet'!$J$3,'Info Sheet'!$M$3,'Info Sheet'!$M$2)</f>
        <v>0.7</v>
      </c>
      <c r="G586">
        <f>ROUNDDOWN(IF((D586*F586)&gt;'Info Sheet'!$B$21,'Info Sheet'!$B$21,(D586*F586)),0)</f>
        <v>147</v>
      </c>
      <c r="H586">
        <f t="shared" si="78"/>
        <v>3358.9500000000003</v>
      </c>
      <c r="I586">
        <f t="shared" si="79"/>
        <v>1918.9500000000003</v>
      </c>
      <c r="J586" s="44"/>
      <c r="K586" s="32"/>
      <c r="L586" s="32"/>
      <c r="M586" s="283"/>
      <c r="N586" s="32"/>
      <c r="O586" s="44">
        <v>534</v>
      </c>
      <c r="P586" s="32">
        <v>0.42346614946208616</v>
      </c>
      <c r="Q586">
        <f t="shared" si="80"/>
        <v>196</v>
      </c>
      <c r="R586" t="str">
        <f>LOOKUP(P586,'Info Sheet'!$L$2:$L$3,'Info Sheet'!$J$2:$J$3)</f>
        <v>Non-Rainy</v>
      </c>
      <c r="S586">
        <f>IF(R586='Info Sheet'!$J$3,'Info Sheet'!$M$3,'Info Sheet'!$M$2)</f>
        <v>1</v>
      </c>
      <c r="T586">
        <f>ROUNDDOWN(IF((Q586*S586)&gt;'Info Sheet'!$B$21,'Info Sheet'!$B$21,(Q586*S586)),0)</f>
        <v>188</v>
      </c>
      <c r="U586">
        <f t="shared" si="81"/>
        <v>4295.8</v>
      </c>
      <c r="V586">
        <f t="shared" si="82"/>
        <v>2855.8</v>
      </c>
      <c r="AB586" s="44">
        <v>534</v>
      </c>
      <c r="AC586" s="61">
        <v>0.62982709999999997</v>
      </c>
      <c r="AD586">
        <f t="shared" si="83"/>
        <v>209</v>
      </c>
      <c r="AE586" t="str">
        <f>LOOKUP(AC586,'Info Sheet'!$L$2:$L$3,'Info Sheet'!$J$2:$J$3)</f>
        <v>Non-Rainy</v>
      </c>
      <c r="AF586">
        <f>IF(AE586='Info Sheet'!$J$3,'Info Sheet'!$M$3,'Info Sheet'!$M$2)</f>
        <v>1</v>
      </c>
      <c r="AG586">
        <f>ROUNDDOWN(IF((AD586*AF586)&gt;'Info Sheet'!$B$21,'Info Sheet'!$B$21,(AD586*AF586)),0)</f>
        <v>188</v>
      </c>
      <c r="AH586">
        <f t="shared" si="84"/>
        <v>4295.8</v>
      </c>
      <c r="AI586">
        <f t="shared" si="85"/>
        <v>2855.8</v>
      </c>
    </row>
    <row r="587" spans="2:35">
      <c r="B587" s="44">
        <v>535</v>
      </c>
      <c r="C587" s="32">
        <v>0.56680835787198847</v>
      </c>
      <c r="D587" s="32">
        <f t="shared" si="86"/>
        <v>218</v>
      </c>
      <c r="E587" t="str">
        <f>LOOKUP(C587,'Info Sheet'!$L$2:$L$3,'Info Sheet'!$J$2:$J$3)</f>
        <v>Non-Rainy</v>
      </c>
      <c r="F587">
        <f>IF(E587='Info Sheet'!$J$3,'Info Sheet'!$M$3,'Info Sheet'!$M$2)</f>
        <v>1</v>
      </c>
      <c r="G587">
        <f>ROUNDDOWN(IF((D587*F587)&gt;'Info Sheet'!$B$21,'Info Sheet'!$B$21,(D587*F587)),0)</f>
        <v>188</v>
      </c>
      <c r="H587">
        <f t="shared" si="78"/>
        <v>4295.8</v>
      </c>
      <c r="I587">
        <f t="shared" si="79"/>
        <v>2855.8</v>
      </c>
      <c r="J587" s="44"/>
      <c r="K587" s="32"/>
      <c r="L587" s="32"/>
      <c r="M587" s="283"/>
      <c r="N587" s="32"/>
      <c r="O587" s="44">
        <v>535</v>
      </c>
      <c r="P587" s="32">
        <v>0.50108857395379724</v>
      </c>
      <c r="Q587">
        <f t="shared" si="80"/>
        <v>200</v>
      </c>
      <c r="R587" t="str">
        <f>LOOKUP(P587,'Info Sheet'!$L$2:$L$3,'Info Sheet'!$J$2:$J$3)</f>
        <v>Non-Rainy</v>
      </c>
      <c r="S587">
        <f>IF(R587='Info Sheet'!$J$3,'Info Sheet'!$M$3,'Info Sheet'!$M$2)</f>
        <v>1</v>
      </c>
      <c r="T587">
        <f>ROUNDDOWN(IF((Q587*S587)&gt;'Info Sheet'!$B$21,'Info Sheet'!$B$21,(Q587*S587)),0)</f>
        <v>188</v>
      </c>
      <c r="U587">
        <f t="shared" si="81"/>
        <v>4295.8</v>
      </c>
      <c r="V587">
        <f t="shared" si="82"/>
        <v>2855.8</v>
      </c>
      <c r="AB587" s="44">
        <v>535</v>
      </c>
      <c r="AC587" s="61">
        <v>0.23882429999999999</v>
      </c>
      <c r="AD587">
        <f t="shared" si="83"/>
        <v>189</v>
      </c>
      <c r="AE587" t="str">
        <f>LOOKUP(AC587,'Info Sheet'!$L$2:$L$3,'Info Sheet'!$J$2:$J$3)</f>
        <v>Rainy, p</v>
      </c>
      <c r="AF587">
        <f>IF(AE587='Info Sheet'!$J$3,'Info Sheet'!$M$3,'Info Sheet'!$M$2)</f>
        <v>0.7</v>
      </c>
      <c r="AG587">
        <f>ROUNDDOWN(IF((AD587*AF587)&gt;'Info Sheet'!$B$21,'Info Sheet'!$B$21,(AD587*AF587)),0)</f>
        <v>132</v>
      </c>
      <c r="AH587">
        <f t="shared" si="84"/>
        <v>3016.2000000000003</v>
      </c>
      <c r="AI587">
        <f t="shared" si="85"/>
        <v>1576.2000000000003</v>
      </c>
    </row>
    <row r="588" spans="2:35">
      <c r="B588" s="44">
        <v>536</v>
      </c>
      <c r="C588" s="32">
        <v>0.14975121431936544</v>
      </c>
      <c r="D588" s="32">
        <f t="shared" si="86"/>
        <v>194</v>
      </c>
      <c r="E588" t="str">
        <f>LOOKUP(C588,'Info Sheet'!$L$2:$L$3,'Info Sheet'!$J$2:$J$3)</f>
        <v>Rainy, p</v>
      </c>
      <c r="F588">
        <f>IF(E588='Info Sheet'!$J$3,'Info Sheet'!$M$3,'Info Sheet'!$M$2)</f>
        <v>0.7</v>
      </c>
      <c r="G588">
        <f>ROUNDDOWN(IF((D588*F588)&gt;'Info Sheet'!$B$21,'Info Sheet'!$B$21,(D588*F588)),0)</f>
        <v>135</v>
      </c>
      <c r="H588">
        <f t="shared" si="78"/>
        <v>3084.75</v>
      </c>
      <c r="I588">
        <f t="shared" si="79"/>
        <v>1644.75</v>
      </c>
      <c r="J588" s="44"/>
      <c r="K588" s="32"/>
      <c r="L588" s="32"/>
      <c r="M588" s="283"/>
      <c r="N588" s="32"/>
      <c r="O588" s="44">
        <v>536</v>
      </c>
      <c r="P588" s="32">
        <v>0.25884448827911566</v>
      </c>
      <c r="Q588">
        <f t="shared" si="80"/>
        <v>187</v>
      </c>
      <c r="R588" t="str">
        <f>LOOKUP(P588,'Info Sheet'!$L$2:$L$3,'Info Sheet'!$J$2:$J$3)</f>
        <v>Rainy, p</v>
      </c>
      <c r="S588">
        <f>IF(R588='Info Sheet'!$J$3,'Info Sheet'!$M$3,'Info Sheet'!$M$2)</f>
        <v>0.7</v>
      </c>
      <c r="T588">
        <f>ROUNDDOWN(IF((Q588*S588)&gt;'Info Sheet'!$B$21,'Info Sheet'!$B$21,(Q588*S588)),0)</f>
        <v>130</v>
      </c>
      <c r="U588">
        <f t="shared" si="81"/>
        <v>2970.5</v>
      </c>
      <c r="V588">
        <f t="shared" si="82"/>
        <v>1530.5</v>
      </c>
      <c r="AB588" s="44">
        <v>536</v>
      </c>
      <c r="AC588" s="61">
        <v>0.20400484999999999</v>
      </c>
      <c r="AD588">
        <f t="shared" si="83"/>
        <v>187</v>
      </c>
      <c r="AE588" t="str">
        <f>LOOKUP(AC588,'Info Sheet'!$L$2:$L$3,'Info Sheet'!$J$2:$J$3)</f>
        <v>Rainy, p</v>
      </c>
      <c r="AF588">
        <f>IF(AE588='Info Sheet'!$J$3,'Info Sheet'!$M$3,'Info Sheet'!$M$2)</f>
        <v>0.7</v>
      </c>
      <c r="AG588">
        <f>ROUNDDOWN(IF((AD588*AF588)&gt;'Info Sheet'!$B$21,'Info Sheet'!$B$21,(AD588*AF588)),0)</f>
        <v>130</v>
      </c>
      <c r="AH588">
        <f t="shared" si="84"/>
        <v>2970.5</v>
      </c>
      <c r="AI588">
        <f t="shared" si="85"/>
        <v>1530.5</v>
      </c>
    </row>
    <row r="589" spans="2:35">
      <c r="B589" s="44">
        <v>537</v>
      </c>
      <c r="C589" s="32">
        <v>0.89455994553937157</v>
      </c>
      <c r="D589" s="32">
        <f t="shared" si="86"/>
        <v>239</v>
      </c>
      <c r="E589" t="str">
        <f>LOOKUP(C589,'Info Sheet'!$L$2:$L$3,'Info Sheet'!$J$2:$J$3)</f>
        <v>Non-Rainy</v>
      </c>
      <c r="F589">
        <f>IF(E589='Info Sheet'!$J$3,'Info Sheet'!$M$3,'Info Sheet'!$M$2)</f>
        <v>1</v>
      </c>
      <c r="G589">
        <f>ROUNDDOWN(IF((D589*F589)&gt;'Info Sheet'!$B$21,'Info Sheet'!$B$21,(D589*F589)),0)</f>
        <v>188</v>
      </c>
      <c r="H589">
        <f t="shared" si="78"/>
        <v>4295.8</v>
      </c>
      <c r="I589">
        <f t="shared" si="79"/>
        <v>2855.8</v>
      </c>
      <c r="J589" s="44"/>
      <c r="K589" s="32"/>
      <c r="L589" s="32"/>
      <c r="M589" s="283"/>
      <c r="N589" s="32"/>
      <c r="O589" s="44">
        <v>537</v>
      </c>
      <c r="P589" s="32">
        <v>0.43787940387900759</v>
      </c>
      <c r="Q589">
        <f t="shared" si="80"/>
        <v>197</v>
      </c>
      <c r="R589" t="str">
        <f>LOOKUP(P589,'Info Sheet'!$L$2:$L$3,'Info Sheet'!$J$2:$J$3)</f>
        <v>Non-Rainy</v>
      </c>
      <c r="S589">
        <f>IF(R589='Info Sheet'!$J$3,'Info Sheet'!$M$3,'Info Sheet'!$M$2)</f>
        <v>1</v>
      </c>
      <c r="T589">
        <f>ROUNDDOWN(IF((Q589*S589)&gt;'Info Sheet'!$B$21,'Info Sheet'!$B$21,(Q589*S589)),0)</f>
        <v>188</v>
      </c>
      <c r="U589">
        <f t="shared" si="81"/>
        <v>4295.8</v>
      </c>
      <c r="V589">
        <f t="shared" si="82"/>
        <v>2855.8</v>
      </c>
      <c r="AB589" s="44">
        <v>537</v>
      </c>
      <c r="AC589" s="61">
        <v>0.63385111999999999</v>
      </c>
      <c r="AD589">
        <f t="shared" si="83"/>
        <v>209</v>
      </c>
      <c r="AE589" t="str">
        <f>LOOKUP(AC589,'Info Sheet'!$L$2:$L$3,'Info Sheet'!$J$2:$J$3)</f>
        <v>Non-Rainy</v>
      </c>
      <c r="AF589">
        <f>IF(AE589='Info Sheet'!$J$3,'Info Sheet'!$M$3,'Info Sheet'!$M$2)</f>
        <v>1</v>
      </c>
      <c r="AG589">
        <f>ROUNDDOWN(IF((AD589*AF589)&gt;'Info Sheet'!$B$21,'Info Sheet'!$B$21,(AD589*AF589)),0)</f>
        <v>188</v>
      </c>
      <c r="AH589">
        <f t="shared" si="84"/>
        <v>4295.8</v>
      </c>
      <c r="AI589">
        <f t="shared" si="85"/>
        <v>2855.8</v>
      </c>
    </row>
    <row r="590" spans="2:35">
      <c r="B590" s="44">
        <v>538</v>
      </c>
      <c r="C590" s="32">
        <v>0.43763078821933366</v>
      </c>
      <c r="D590" s="32">
        <f t="shared" si="86"/>
        <v>212</v>
      </c>
      <c r="E590" t="str">
        <f>LOOKUP(C590,'Info Sheet'!$L$2:$L$3,'Info Sheet'!$J$2:$J$3)</f>
        <v>Non-Rainy</v>
      </c>
      <c r="F590">
        <f>IF(E590='Info Sheet'!$J$3,'Info Sheet'!$M$3,'Info Sheet'!$M$2)</f>
        <v>1</v>
      </c>
      <c r="G590">
        <f>ROUNDDOWN(IF((D590*F590)&gt;'Info Sheet'!$B$21,'Info Sheet'!$B$21,(D590*F590)),0)</f>
        <v>188</v>
      </c>
      <c r="H590">
        <f t="shared" si="78"/>
        <v>4295.8</v>
      </c>
      <c r="I590">
        <f t="shared" si="79"/>
        <v>2855.8</v>
      </c>
      <c r="J590" s="44"/>
      <c r="K590" s="32"/>
      <c r="L590" s="32"/>
      <c r="M590" s="283"/>
      <c r="N590" s="32"/>
      <c r="O590" s="44">
        <v>538</v>
      </c>
      <c r="P590" s="32">
        <v>0.24116784753511278</v>
      </c>
      <c r="Q590">
        <f t="shared" si="80"/>
        <v>186</v>
      </c>
      <c r="R590" t="str">
        <f>LOOKUP(P590,'Info Sheet'!$L$2:$L$3,'Info Sheet'!$J$2:$J$3)</f>
        <v>Rainy, p</v>
      </c>
      <c r="S590">
        <f>IF(R590='Info Sheet'!$J$3,'Info Sheet'!$M$3,'Info Sheet'!$M$2)</f>
        <v>0.7</v>
      </c>
      <c r="T590">
        <f>ROUNDDOWN(IF((Q590*S590)&gt;'Info Sheet'!$B$21,'Info Sheet'!$B$21,(Q590*S590)),0)</f>
        <v>130</v>
      </c>
      <c r="U590">
        <f t="shared" si="81"/>
        <v>2970.5</v>
      </c>
      <c r="V590">
        <f t="shared" si="82"/>
        <v>1530.5</v>
      </c>
      <c r="AB590" s="44">
        <v>538</v>
      </c>
      <c r="AC590" s="61">
        <v>0.11449463</v>
      </c>
      <c r="AD590">
        <f t="shared" si="83"/>
        <v>180</v>
      </c>
      <c r="AE590" t="str">
        <f>LOOKUP(AC590,'Info Sheet'!$L$2:$L$3,'Info Sheet'!$J$2:$J$3)</f>
        <v>Rainy, p</v>
      </c>
      <c r="AF590">
        <f>IF(AE590='Info Sheet'!$J$3,'Info Sheet'!$M$3,'Info Sheet'!$M$2)</f>
        <v>0.7</v>
      </c>
      <c r="AG590">
        <f>ROUNDDOWN(IF((AD590*AF590)&gt;'Info Sheet'!$B$21,'Info Sheet'!$B$21,(AD590*AF590)),0)</f>
        <v>126</v>
      </c>
      <c r="AH590">
        <f t="shared" si="84"/>
        <v>2879.1000000000004</v>
      </c>
      <c r="AI590">
        <f t="shared" si="85"/>
        <v>1439.1000000000004</v>
      </c>
    </row>
    <row r="591" spans="2:35">
      <c r="B591" s="44">
        <v>539</v>
      </c>
      <c r="C591" s="32">
        <v>0.390640685895562</v>
      </c>
      <c r="D591" s="32">
        <f t="shared" si="86"/>
        <v>209</v>
      </c>
      <c r="E591" t="str">
        <f>LOOKUP(C591,'Info Sheet'!$L$2:$L$3,'Info Sheet'!$J$2:$J$3)</f>
        <v>Rainy, p</v>
      </c>
      <c r="F591">
        <f>IF(E591='Info Sheet'!$J$3,'Info Sheet'!$M$3,'Info Sheet'!$M$2)</f>
        <v>0.7</v>
      </c>
      <c r="G591">
        <f>ROUNDDOWN(IF((D591*F591)&gt;'Info Sheet'!$B$21,'Info Sheet'!$B$21,(D591*F591)),0)</f>
        <v>146</v>
      </c>
      <c r="H591">
        <f t="shared" si="78"/>
        <v>3336.1000000000004</v>
      </c>
      <c r="I591">
        <f t="shared" si="79"/>
        <v>1896.1000000000004</v>
      </c>
      <c r="J591" s="44"/>
      <c r="K591" s="32"/>
      <c r="L591" s="32"/>
      <c r="M591" s="283"/>
      <c r="N591" s="32"/>
      <c r="O591" s="44">
        <v>539</v>
      </c>
      <c r="P591" s="32">
        <v>0.9904021667052032</v>
      </c>
      <c r="Q591">
        <f t="shared" si="80"/>
        <v>244</v>
      </c>
      <c r="R591" t="str">
        <f>LOOKUP(P591,'Info Sheet'!$L$2:$L$3,'Info Sheet'!$J$2:$J$3)</f>
        <v>Non-Rainy</v>
      </c>
      <c r="S591">
        <f>IF(R591='Info Sheet'!$J$3,'Info Sheet'!$M$3,'Info Sheet'!$M$2)</f>
        <v>1</v>
      </c>
      <c r="T591">
        <f>ROUNDDOWN(IF((Q591*S591)&gt;'Info Sheet'!$B$21,'Info Sheet'!$B$21,(Q591*S591)),0)</f>
        <v>188</v>
      </c>
      <c r="U591">
        <f t="shared" si="81"/>
        <v>4295.8</v>
      </c>
      <c r="V591">
        <f t="shared" si="82"/>
        <v>2855.8</v>
      </c>
      <c r="AB591" s="44">
        <v>539</v>
      </c>
      <c r="AC591" s="61">
        <v>0.43424773999999999</v>
      </c>
      <c r="AD591">
        <f t="shared" si="83"/>
        <v>200</v>
      </c>
      <c r="AE591" t="str">
        <f>LOOKUP(AC591,'Info Sheet'!$L$2:$L$3,'Info Sheet'!$J$2:$J$3)</f>
        <v>Non-Rainy</v>
      </c>
      <c r="AF591">
        <f>IF(AE591='Info Sheet'!$J$3,'Info Sheet'!$M$3,'Info Sheet'!$M$2)</f>
        <v>1</v>
      </c>
      <c r="AG591">
        <f>ROUNDDOWN(IF((AD591*AF591)&gt;'Info Sheet'!$B$21,'Info Sheet'!$B$21,(AD591*AF591)),0)</f>
        <v>188</v>
      </c>
      <c r="AH591">
        <f t="shared" si="84"/>
        <v>4295.8</v>
      </c>
      <c r="AI591">
        <f t="shared" si="85"/>
        <v>2855.8</v>
      </c>
    </row>
    <row r="592" spans="2:35">
      <c r="B592" s="44">
        <v>540</v>
      </c>
      <c r="C592" s="32">
        <v>0.50959399337872557</v>
      </c>
      <c r="D592" s="32">
        <f t="shared" si="86"/>
        <v>215</v>
      </c>
      <c r="E592" t="str">
        <f>LOOKUP(C592,'Info Sheet'!$L$2:$L$3,'Info Sheet'!$J$2:$J$3)</f>
        <v>Non-Rainy</v>
      </c>
      <c r="F592">
        <f>IF(E592='Info Sheet'!$J$3,'Info Sheet'!$M$3,'Info Sheet'!$M$2)</f>
        <v>1</v>
      </c>
      <c r="G592">
        <f>ROUNDDOWN(IF((D592*F592)&gt;'Info Sheet'!$B$21,'Info Sheet'!$B$21,(D592*F592)),0)</f>
        <v>188</v>
      </c>
      <c r="H592">
        <f t="shared" si="78"/>
        <v>4295.8</v>
      </c>
      <c r="I592">
        <f t="shared" si="79"/>
        <v>2855.8</v>
      </c>
      <c r="J592" s="44"/>
      <c r="K592" s="32"/>
      <c r="L592" s="32"/>
      <c r="M592" s="283"/>
      <c r="N592" s="32"/>
      <c r="O592" s="44">
        <v>540</v>
      </c>
      <c r="P592" s="32">
        <v>0.79660433846658818</v>
      </c>
      <c r="Q592">
        <f t="shared" si="80"/>
        <v>215</v>
      </c>
      <c r="R592" t="str">
        <f>LOOKUP(P592,'Info Sheet'!$L$2:$L$3,'Info Sheet'!$J$2:$J$3)</f>
        <v>Non-Rainy</v>
      </c>
      <c r="S592">
        <f>IF(R592='Info Sheet'!$J$3,'Info Sheet'!$M$3,'Info Sheet'!$M$2)</f>
        <v>1</v>
      </c>
      <c r="T592">
        <f>ROUNDDOWN(IF((Q592*S592)&gt;'Info Sheet'!$B$21,'Info Sheet'!$B$21,(Q592*S592)),0)</f>
        <v>188</v>
      </c>
      <c r="U592">
        <f t="shared" si="81"/>
        <v>4295.8</v>
      </c>
      <c r="V592">
        <f t="shared" si="82"/>
        <v>2855.8</v>
      </c>
      <c r="AB592" s="44">
        <v>540</v>
      </c>
      <c r="AC592" s="61">
        <v>0.20552671</v>
      </c>
      <c r="AD592">
        <f t="shared" si="83"/>
        <v>187</v>
      </c>
      <c r="AE592" t="str">
        <f>LOOKUP(AC592,'Info Sheet'!$L$2:$L$3,'Info Sheet'!$J$2:$J$3)</f>
        <v>Rainy, p</v>
      </c>
      <c r="AF592">
        <f>IF(AE592='Info Sheet'!$J$3,'Info Sheet'!$M$3,'Info Sheet'!$M$2)</f>
        <v>0.7</v>
      </c>
      <c r="AG592">
        <f>ROUNDDOWN(IF((AD592*AF592)&gt;'Info Sheet'!$B$21,'Info Sheet'!$B$21,(AD592*AF592)),0)</f>
        <v>130</v>
      </c>
      <c r="AH592">
        <f t="shared" si="84"/>
        <v>2970.5</v>
      </c>
      <c r="AI592">
        <f t="shared" si="85"/>
        <v>1530.5</v>
      </c>
    </row>
    <row r="593" spans="2:35">
      <c r="B593" s="44">
        <v>541</v>
      </c>
      <c r="C593" s="32">
        <v>0.81358998072128585</v>
      </c>
      <c r="D593" s="32">
        <f t="shared" si="86"/>
        <v>232</v>
      </c>
      <c r="E593" t="str">
        <f>LOOKUP(C593,'Info Sheet'!$L$2:$L$3,'Info Sheet'!$J$2:$J$3)</f>
        <v>Non-Rainy</v>
      </c>
      <c r="F593">
        <f>IF(E593='Info Sheet'!$J$3,'Info Sheet'!$M$3,'Info Sheet'!$M$2)</f>
        <v>1</v>
      </c>
      <c r="G593">
        <f>ROUNDDOWN(IF((D593*F593)&gt;'Info Sheet'!$B$21,'Info Sheet'!$B$21,(D593*F593)),0)</f>
        <v>188</v>
      </c>
      <c r="H593">
        <f t="shared" si="78"/>
        <v>4295.8</v>
      </c>
      <c r="I593">
        <f t="shared" si="79"/>
        <v>2855.8</v>
      </c>
      <c r="J593" s="44"/>
      <c r="K593" s="32"/>
      <c r="L593" s="32"/>
      <c r="M593" s="283"/>
      <c r="N593" s="32"/>
      <c r="O593" s="44">
        <v>541</v>
      </c>
      <c r="P593" s="32">
        <v>0.13105029528289902</v>
      </c>
      <c r="Q593">
        <f t="shared" si="80"/>
        <v>178</v>
      </c>
      <c r="R593" t="str">
        <f>LOOKUP(P593,'Info Sheet'!$L$2:$L$3,'Info Sheet'!$J$2:$J$3)</f>
        <v>Rainy, p</v>
      </c>
      <c r="S593">
        <f>IF(R593='Info Sheet'!$J$3,'Info Sheet'!$M$3,'Info Sheet'!$M$2)</f>
        <v>0.7</v>
      </c>
      <c r="T593">
        <f>ROUNDDOWN(IF((Q593*S593)&gt;'Info Sheet'!$B$21,'Info Sheet'!$B$21,(Q593*S593)),0)</f>
        <v>124</v>
      </c>
      <c r="U593">
        <f t="shared" si="81"/>
        <v>2833.4</v>
      </c>
      <c r="V593">
        <f t="shared" si="82"/>
        <v>1393.4</v>
      </c>
      <c r="AB593" s="44">
        <v>541</v>
      </c>
      <c r="AC593" s="61">
        <v>9.2121019999999998E-2</v>
      </c>
      <c r="AD593">
        <f t="shared" si="83"/>
        <v>178</v>
      </c>
      <c r="AE593" t="str">
        <f>LOOKUP(AC593,'Info Sheet'!$L$2:$L$3,'Info Sheet'!$J$2:$J$3)</f>
        <v>Rainy, p</v>
      </c>
      <c r="AF593">
        <f>IF(AE593='Info Sheet'!$J$3,'Info Sheet'!$M$3,'Info Sheet'!$M$2)</f>
        <v>0.7</v>
      </c>
      <c r="AG593">
        <f>ROUNDDOWN(IF((AD593*AF593)&gt;'Info Sheet'!$B$21,'Info Sheet'!$B$21,(AD593*AF593)),0)</f>
        <v>124</v>
      </c>
      <c r="AH593">
        <f t="shared" si="84"/>
        <v>2833.4</v>
      </c>
      <c r="AI593">
        <f t="shared" si="85"/>
        <v>1393.4</v>
      </c>
    </row>
    <row r="594" spans="2:35">
      <c r="B594" s="44">
        <v>542</v>
      </c>
      <c r="C594" s="32">
        <v>0.90208184618203791</v>
      </c>
      <c r="D594" s="32">
        <f t="shared" si="86"/>
        <v>240</v>
      </c>
      <c r="E594" t="str">
        <f>LOOKUP(C594,'Info Sheet'!$L$2:$L$3,'Info Sheet'!$J$2:$J$3)</f>
        <v>Non-Rainy</v>
      </c>
      <c r="F594">
        <f>IF(E594='Info Sheet'!$J$3,'Info Sheet'!$M$3,'Info Sheet'!$M$2)</f>
        <v>1</v>
      </c>
      <c r="G594">
        <f>ROUNDDOWN(IF((D594*F594)&gt;'Info Sheet'!$B$21,'Info Sheet'!$B$21,(D594*F594)),0)</f>
        <v>188</v>
      </c>
      <c r="H594">
        <f t="shared" si="78"/>
        <v>4295.8</v>
      </c>
      <c r="I594">
        <f t="shared" si="79"/>
        <v>2855.8</v>
      </c>
      <c r="J594" s="44"/>
      <c r="K594" s="32"/>
      <c r="L594" s="32"/>
      <c r="M594" s="283"/>
      <c r="N594" s="32"/>
      <c r="O594" s="44">
        <v>542</v>
      </c>
      <c r="P594" s="32">
        <v>0.90145577227122586</v>
      </c>
      <c r="Q594">
        <f t="shared" si="80"/>
        <v>224</v>
      </c>
      <c r="R594" t="str">
        <f>LOOKUP(P594,'Info Sheet'!$L$2:$L$3,'Info Sheet'!$J$2:$J$3)</f>
        <v>Non-Rainy</v>
      </c>
      <c r="S594">
        <f>IF(R594='Info Sheet'!$J$3,'Info Sheet'!$M$3,'Info Sheet'!$M$2)</f>
        <v>1</v>
      </c>
      <c r="T594">
        <f>ROUNDDOWN(IF((Q594*S594)&gt;'Info Sheet'!$B$21,'Info Sheet'!$B$21,(Q594*S594)),0)</f>
        <v>188</v>
      </c>
      <c r="U594">
        <f t="shared" si="81"/>
        <v>4295.8</v>
      </c>
      <c r="V594">
        <f t="shared" si="82"/>
        <v>2855.8</v>
      </c>
      <c r="AB594" s="44">
        <v>542</v>
      </c>
      <c r="AC594" s="61">
        <v>0.52241479999999996</v>
      </c>
      <c r="AD594">
        <f t="shared" si="83"/>
        <v>204</v>
      </c>
      <c r="AE594" t="str">
        <f>LOOKUP(AC594,'Info Sheet'!$L$2:$L$3,'Info Sheet'!$J$2:$J$3)</f>
        <v>Non-Rainy</v>
      </c>
      <c r="AF594">
        <f>IF(AE594='Info Sheet'!$J$3,'Info Sheet'!$M$3,'Info Sheet'!$M$2)</f>
        <v>1</v>
      </c>
      <c r="AG594">
        <f>ROUNDDOWN(IF((AD594*AF594)&gt;'Info Sheet'!$B$21,'Info Sheet'!$B$21,(AD594*AF594)),0)</f>
        <v>188</v>
      </c>
      <c r="AH594">
        <f t="shared" si="84"/>
        <v>4295.8</v>
      </c>
      <c r="AI594">
        <f t="shared" si="85"/>
        <v>2855.8</v>
      </c>
    </row>
    <row r="595" spans="2:35">
      <c r="B595" s="44">
        <v>543</v>
      </c>
      <c r="C595" s="32">
        <v>7.603982293238376E-2</v>
      </c>
      <c r="D595" s="32">
        <f t="shared" si="86"/>
        <v>187</v>
      </c>
      <c r="E595" t="str">
        <f>LOOKUP(C595,'Info Sheet'!$L$2:$L$3,'Info Sheet'!$J$2:$J$3)</f>
        <v>Rainy, p</v>
      </c>
      <c r="F595">
        <f>IF(E595='Info Sheet'!$J$3,'Info Sheet'!$M$3,'Info Sheet'!$M$2)</f>
        <v>0.7</v>
      </c>
      <c r="G595">
        <f>ROUNDDOWN(IF((D595*F595)&gt;'Info Sheet'!$B$21,'Info Sheet'!$B$21,(D595*F595)),0)</f>
        <v>130</v>
      </c>
      <c r="H595">
        <f t="shared" si="78"/>
        <v>2970.5</v>
      </c>
      <c r="I595">
        <f t="shared" si="79"/>
        <v>1530.5</v>
      </c>
      <c r="J595" s="44"/>
      <c r="K595" s="32"/>
      <c r="L595" s="32"/>
      <c r="M595" s="283"/>
      <c r="N595" s="32"/>
      <c r="O595" s="44">
        <v>543</v>
      </c>
      <c r="P595" s="32">
        <v>0.40022547013425935</v>
      </c>
      <c r="Q595">
        <f t="shared" si="80"/>
        <v>195</v>
      </c>
      <c r="R595" t="str">
        <f>LOOKUP(P595,'Info Sheet'!$L$2:$L$3,'Info Sheet'!$J$2:$J$3)</f>
        <v>Non-Rainy</v>
      </c>
      <c r="S595">
        <f>IF(R595='Info Sheet'!$J$3,'Info Sheet'!$M$3,'Info Sheet'!$M$2)</f>
        <v>1</v>
      </c>
      <c r="T595">
        <f>ROUNDDOWN(IF((Q595*S595)&gt;'Info Sheet'!$B$21,'Info Sheet'!$B$21,(Q595*S595)),0)</f>
        <v>188</v>
      </c>
      <c r="U595">
        <f t="shared" si="81"/>
        <v>4295.8</v>
      </c>
      <c r="V595">
        <f t="shared" si="82"/>
        <v>2855.8</v>
      </c>
      <c r="AB595" s="44">
        <v>543</v>
      </c>
      <c r="AC595" s="61">
        <v>5.8909120000000002E-2</v>
      </c>
      <c r="AD595">
        <f t="shared" si="83"/>
        <v>173</v>
      </c>
      <c r="AE595" t="str">
        <f>LOOKUP(AC595,'Info Sheet'!$L$2:$L$3,'Info Sheet'!$J$2:$J$3)</f>
        <v>Rainy, p</v>
      </c>
      <c r="AF595">
        <f>IF(AE595='Info Sheet'!$J$3,'Info Sheet'!$M$3,'Info Sheet'!$M$2)</f>
        <v>0.7</v>
      </c>
      <c r="AG595">
        <f>ROUNDDOWN(IF((AD595*AF595)&gt;'Info Sheet'!$B$21,'Info Sheet'!$B$21,(AD595*AF595)),0)</f>
        <v>121</v>
      </c>
      <c r="AH595">
        <f t="shared" si="84"/>
        <v>2764.8500000000004</v>
      </c>
      <c r="AI595">
        <f t="shared" si="85"/>
        <v>1324.8500000000004</v>
      </c>
    </row>
    <row r="596" spans="2:35">
      <c r="B596" s="44">
        <v>544</v>
      </c>
      <c r="C596" s="32">
        <v>0.35051922442846872</v>
      </c>
      <c r="D596" s="32">
        <f t="shared" si="86"/>
        <v>207</v>
      </c>
      <c r="E596" t="str">
        <f>LOOKUP(C596,'Info Sheet'!$L$2:$L$3,'Info Sheet'!$J$2:$J$3)</f>
        <v>Rainy, p</v>
      </c>
      <c r="F596">
        <f>IF(E596='Info Sheet'!$J$3,'Info Sheet'!$M$3,'Info Sheet'!$M$2)</f>
        <v>0.7</v>
      </c>
      <c r="G596">
        <f>ROUNDDOWN(IF((D596*F596)&gt;'Info Sheet'!$B$21,'Info Sheet'!$B$21,(D596*F596)),0)</f>
        <v>144</v>
      </c>
      <c r="H596">
        <f t="shared" si="78"/>
        <v>3290.4</v>
      </c>
      <c r="I596">
        <f t="shared" si="79"/>
        <v>1850.4</v>
      </c>
      <c r="J596" s="44"/>
      <c r="K596" s="32"/>
      <c r="L596" s="32"/>
      <c r="M596" s="283"/>
      <c r="N596" s="32"/>
      <c r="O596" s="44">
        <v>544</v>
      </c>
      <c r="P596" s="32">
        <v>0.80482843679956206</v>
      </c>
      <c r="Q596">
        <f t="shared" si="80"/>
        <v>216</v>
      </c>
      <c r="R596" t="str">
        <f>LOOKUP(P596,'Info Sheet'!$L$2:$L$3,'Info Sheet'!$J$2:$J$3)</f>
        <v>Non-Rainy</v>
      </c>
      <c r="S596">
        <f>IF(R596='Info Sheet'!$J$3,'Info Sheet'!$M$3,'Info Sheet'!$M$2)</f>
        <v>1</v>
      </c>
      <c r="T596">
        <f>ROUNDDOWN(IF((Q596*S596)&gt;'Info Sheet'!$B$21,'Info Sheet'!$B$21,(Q596*S596)),0)</f>
        <v>188</v>
      </c>
      <c r="U596">
        <f t="shared" si="81"/>
        <v>4295.8</v>
      </c>
      <c r="V596">
        <f t="shared" si="82"/>
        <v>2855.8</v>
      </c>
      <c r="AB596" s="44">
        <v>544</v>
      </c>
      <c r="AC596" s="61">
        <v>0.89300062999999996</v>
      </c>
      <c r="AD596">
        <f t="shared" si="83"/>
        <v>226</v>
      </c>
      <c r="AE596" t="str">
        <f>LOOKUP(AC596,'Info Sheet'!$L$2:$L$3,'Info Sheet'!$J$2:$J$3)</f>
        <v>Non-Rainy</v>
      </c>
      <c r="AF596">
        <f>IF(AE596='Info Sheet'!$J$3,'Info Sheet'!$M$3,'Info Sheet'!$M$2)</f>
        <v>1</v>
      </c>
      <c r="AG596">
        <f>ROUNDDOWN(IF((AD596*AF596)&gt;'Info Sheet'!$B$21,'Info Sheet'!$B$21,(AD596*AF596)),0)</f>
        <v>188</v>
      </c>
      <c r="AH596">
        <f t="shared" si="84"/>
        <v>4295.8</v>
      </c>
      <c r="AI596">
        <f t="shared" si="85"/>
        <v>2855.8</v>
      </c>
    </row>
    <row r="597" spans="2:35">
      <c r="B597" s="44">
        <v>545</v>
      </c>
      <c r="C597" s="32">
        <v>0.13339750272079254</v>
      </c>
      <c r="D597" s="32">
        <f t="shared" si="86"/>
        <v>193</v>
      </c>
      <c r="E597" t="str">
        <f>LOOKUP(C597,'Info Sheet'!$L$2:$L$3,'Info Sheet'!$J$2:$J$3)</f>
        <v>Rainy, p</v>
      </c>
      <c r="F597">
        <f>IF(E597='Info Sheet'!$J$3,'Info Sheet'!$M$3,'Info Sheet'!$M$2)</f>
        <v>0.7</v>
      </c>
      <c r="G597">
        <f>ROUNDDOWN(IF((D597*F597)&gt;'Info Sheet'!$B$21,'Info Sheet'!$B$21,(D597*F597)),0)</f>
        <v>135</v>
      </c>
      <c r="H597">
        <f t="shared" si="78"/>
        <v>3084.75</v>
      </c>
      <c r="I597">
        <f t="shared" si="79"/>
        <v>1644.75</v>
      </c>
      <c r="J597" s="44"/>
      <c r="K597" s="32"/>
      <c r="L597" s="32"/>
      <c r="M597" s="283"/>
      <c r="N597" s="32"/>
      <c r="O597" s="44">
        <v>545</v>
      </c>
      <c r="P597" s="32">
        <v>1.0364296684706398E-2</v>
      </c>
      <c r="Q597">
        <f t="shared" si="80"/>
        <v>156</v>
      </c>
      <c r="R597" t="str">
        <f>LOOKUP(P597,'Info Sheet'!$L$2:$L$3,'Info Sheet'!$J$2:$J$3)</f>
        <v>Rainy, p</v>
      </c>
      <c r="S597">
        <f>IF(R597='Info Sheet'!$J$3,'Info Sheet'!$M$3,'Info Sheet'!$M$2)</f>
        <v>0.7</v>
      </c>
      <c r="T597">
        <f>ROUNDDOWN(IF((Q597*S597)&gt;'Info Sheet'!$B$21,'Info Sheet'!$B$21,(Q597*S597)),0)</f>
        <v>109</v>
      </c>
      <c r="U597">
        <f t="shared" si="81"/>
        <v>2490.65</v>
      </c>
      <c r="V597">
        <f t="shared" si="82"/>
        <v>1050.6500000000001</v>
      </c>
      <c r="AB597" s="44">
        <v>545</v>
      </c>
      <c r="AC597" s="61">
        <v>0.45906876000000002</v>
      </c>
      <c r="AD597">
        <f t="shared" si="83"/>
        <v>201</v>
      </c>
      <c r="AE597" t="str">
        <f>LOOKUP(AC597,'Info Sheet'!$L$2:$L$3,'Info Sheet'!$J$2:$J$3)</f>
        <v>Non-Rainy</v>
      </c>
      <c r="AF597">
        <f>IF(AE597='Info Sheet'!$J$3,'Info Sheet'!$M$3,'Info Sheet'!$M$2)</f>
        <v>1</v>
      </c>
      <c r="AG597">
        <f>ROUNDDOWN(IF((AD597*AF597)&gt;'Info Sheet'!$B$21,'Info Sheet'!$B$21,(AD597*AF597)),0)</f>
        <v>188</v>
      </c>
      <c r="AH597">
        <f t="shared" si="84"/>
        <v>4295.8</v>
      </c>
      <c r="AI597">
        <f t="shared" si="85"/>
        <v>2855.8</v>
      </c>
    </row>
    <row r="598" spans="2:35">
      <c r="B598" s="44">
        <v>546</v>
      </c>
      <c r="C598" s="32">
        <v>0.50876114039555753</v>
      </c>
      <c r="D598" s="32">
        <f t="shared" si="86"/>
        <v>215</v>
      </c>
      <c r="E598" t="str">
        <f>LOOKUP(C598,'Info Sheet'!$L$2:$L$3,'Info Sheet'!$J$2:$J$3)</f>
        <v>Non-Rainy</v>
      </c>
      <c r="F598">
        <f>IF(E598='Info Sheet'!$J$3,'Info Sheet'!$M$3,'Info Sheet'!$M$2)</f>
        <v>1</v>
      </c>
      <c r="G598">
        <f>ROUNDDOWN(IF((D598*F598)&gt;'Info Sheet'!$B$21,'Info Sheet'!$B$21,(D598*F598)),0)</f>
        <v>188</v>
      </c>
      <c r="H598">
        <f t="shared" si="78"/>
        <v>4295.8</v>
      </c>
      <c r="I598">
        <f t="shared" si="79"/>
        <v>2855.8</v>
      </c>
      <c r="J598" s="44"/>
      <c r="K598" s="32"/>
      <c r="L598" s="32"/>
      <c r="M598" s="283"/>
      <c r="N598" s="32"/>
      <c r="O598" s="44">
        <v>546</v>
      </c>
      <c r="P598" s="32">
        <v>0.63079707596830448</v>
      </c>
      <c r="Q598">
        <f t="shared" si="80"/>
        <v>206</v>
      </c>
      <c r="R598" t="str">
        <f>LOOKUP(P598,'Info Sheet'!$L$2:$L$3,'Info Sheet'!$J$2:$J$3)</f>
        <v>Non-Rainy</v>
      </c>
      <c r="S598">
        <f>IF(R598='Info Sheet'!$J$3,'Info Sheet'!$M$3,'Info Sheet'!$M$2)</f>
        <v>1</v>
      </c>
      <c r="T598">
        <f>ROUNDDOWN(IF((Q598*S598)&gt;'Info Sheet'!$B$21,'Info Sheet'!$B$21,(Q598*S598)),0)</f>
        <v>188</v>
      </c>
      <c r="U598">
        <f t="shared" si="81"/>
        <v>4295.8</v>
      </c>
      <c r="V598">
        <f t="shared" si="82"/>
        <v>2855.8</v>
      </c>
      <c r="AB598" s="44">
        <v>546</v>
      </c>
      <c r="AC598" s="61">
        <v>0.85130121999999997</v>
      </c>
      <c r="AD598">
        <f t="shared" si="83"/>
        <v>222</v>
      </c>
      <c r="AE598" t="str">
        <f>LOOKUP(AC598,'Info Sheet'!$L$2:$L$3,'Info Sheet'!$J$2:$J$3)</f>
        <v>Non-Rainy</v>
      </c>
      <c r="AF598">
        <f>IF(AE598='Info Sheet'!$J$3,'Info Sheet'!$M$3,'Info Sheet'!$M$2)</f>
        <v>1</v>
      </c>
      <c r="AG598">
        <f>ROUNDDOWN(IF((AD598*AF598)&gt;'Info Sheet'!$B$21,'Info Sheet'!$B$21,(AD598*AF598)),0)</f>
        <v>188</v>
      </c>
      <c r="AH598">
        <f t="shared" si="84"/>
        <v>4295.8</v>
      </c>
      <c r="AI598">
        <f t="shared" si="85"/>
        <v>2855.8</v>
      </c>
    </row>
    <row r="599" spans="2:35">
      <c r="B599" s="44">
        <v>547</v>
      </c>
      <c r="C599" s="32">
        <v>0.43075055026040288</v>
      </c>
      <c r="D599" s="32">
        <f t="shared" si="86"/>
        <v>211</v>
      </c>
      <c r="E599" t="str">
        <f>LOOKUP(C599,'Info Sheet'!$L$2:$L$3,'Info Sheet'!$J$2:$J$3)</f>
        <v>Non-Rainy</v>
      </c>
      <c r="F599">
        <f>IF(E599='Info Sheet'!$J$3,'Info Sheet'!$M$3,'Info Sheet'!$M$2)</f>
        <v>1</v>
      </c>
      <c r="G599">
        <f>ROUNDDOWN(IF((D599*F599)&gt;'Info Sheet'!$B$21,'Info Sheet'!$B$21,(D599*F599)),0)</f>
        <v>188</v>
      </c>
      <c r="H599">
        <f t="shared" si="78"/>
        <v>4295.8</v>
      </c>
      <c r="I599">
        <f t="shared" si="79"/>
        <v>2855.8</v>
      </c>
      <c r="J599" s="44"/>
      <c r="K599" s="32"/>
      <c r="L599" s="32"/>
      <c r="M599" s="283"/>
      <c r="N599" s="32"/>
      <c r="O599" s="44">
        <v>547</v>
      </c>
      <c r="P599" s="32">
        <v>0.61188010636130985</v>
      </c>
      <c r="Q599">
        <f t="shared" si="80"/>
        <v>205</v>
      </c>
      <c r="R599" t="str">
        <f>LOOKUP(P599,'Info Sheet'!$L$2:$L$3,'Info Sheet'!$J$2:$J$3)</f>
        <v>Non-Rainy</v>
      </c>
      <c r="S599">
        <f>IF(R599='Info Sheet'!$J$3,'Info Sheet'!$M$3,'Info Sheet'!$M$2)</f>
        <v>1</v>
      </c>
      <c r="T599">
        <f>ROUNDDOWN(IF((Q599*S599)&gt;'Info Sheet'!$B$21,'Info Sheet'!$B$21,(Q599*S599)),0)</f>
        <v>188</v>
      </c>
      <c r="U599">
        <f t="shared" si="81"/>
        <v>4295.8</v>
      </c>
      <c r="V599">
        <f t="shared" si="82"/>
        <v>2855.8</v>
      </c>
      <c r="AB599" s="44">
        <v>547</v>
      </c>
      <c r="AC599" s="61">
        <v>4.5203319999999998E-2</v>
      </c>
      <c r="AD599">
        <f t="shared" si="83"/>
        <v>171</v>
      </c>
      <c r="AE599" t="str">
        <f>LOOKUP(AC599,'Info Sheet'!$L$2:$L$3,'Info Sheet'!$J$2:$J$3)</f>
        <v>Rainy, p</v>
      </c>
      <c r="AF599">
        <f>IF(AE599='Info Sheet'!$J$3,'Info Sheet'!$M$3,'Info Sheet'!$M$2)</f>
        <v>0.7</v>
      </c>
      <c r="AG599">
        <f>ROUNDDOWN(IF((AD599*AF599)&gt;'Info Sheet'!$B$21,'Info Sheet'!$B$21,(AD599*AF599)),0)</f>
        <v>119</v>
      </c>
      <c r="AH599">
        <f t="shared" si="84"/>
        <v>2719.15</v>
      </c>
      <c r="AI599">
        <f t="shared" si="85"/>
        <v>1279.1500000000001</v>
      </c>
    </row>
    <row r="600" spans="2:35">
      <c r="B600" s="44">
        <v>548</v>
      </c>
      <c r="C600" s="32">
        <v>0.70244152306049179</v>
      </c>
      <c r="D600" s="32">
        <f t="shared" si="86"/>
        <v>225</v>
      </c>
      <c r="E600" t="str">
        <f>LOOKUP(C600,'Info Sheet'!$L$2:$L$3,'Info Sheet'!$J$2:$J$3)</f>
        <v>Non-Rainy</v>
      </c>
      <c r="F600">
        <f>IF(E600='Info Sheet'!$J$3,'Info Sheet'!$M$3,'Info Sheet'!$M$2)</f>
        <v>1</v>
      </c>
      <c r="G600">
        <f>ROUNDDOWN(IF((D600*F600)&gt;'Info Sheet'!$B$21,'Info Sheet'!$B$21,(D600*F600)),0)</f>
        <v>188</v>
      </c>
      <c r="H600">
        <f t="shared" si="78"/>
        <v>4295.8</v>
      </c>
      <c r="I600">
        <f t="shared" si="79"/>
        <v>2855.8</v>
      </c>
      <c r="J600" s="44"/>
      <c r="K600" s="32"/>
      <c r="L600" s="32"/>
      <c r="M600" s="283"/>
      <c r="N600" s="32"/>
      <c r="O600" s="44">
        <v>548</v>
      </c>
      <c r="P600" s="32">
        <v>0.41880919418981088</v>
      </c>
      <c r="Q600">
        <f t="shared" si="80"/>
        <v>196</v>
      </c>
      <c r="R600" t="str">
        <f>LOOKUP(P600,'Info Sheet'!$L$2:$L$3,'Info Sheet'!$J$2:$J$3)</f>
        <v>Non-Rainy</v>
      </c>
      <c r="S600">
        <f>IF(R600='Info Sheet'!$J$3,'Info Sheet'!$M$3,'Info Sheet'!$M$2)</f>
        <v>1</v>
      </c>
      <c r="T600">
        <f>ROUNDDOWN(IF((Q600*S600)&gt;'Info Sheet'!$B$21,'Info Sheet'!$B$21,(Q600*S600)),0)</f>
        <v>188</v>
      </c>
      <c r="U600">
        <f t="shared" si="81"/>
        <v>4295.8</v>
      </c>
      <c r="V600">
        <f t="shared" si="82"/>
        <v>2855.8</v>
      </c>
      <c r="AB600" s="44">
        <v>548</v>
      </c>
      <c r="AC600" s="61">
        <v>0.59108156999999995</v>
      </c>
      <c r="AD600">
        <f t="shared" si="83"/>
        <v>207</v>
      </c>
      <c r="AE600" t="str">
        <f>LOOKUP(AC600,'Info Sheet'!$L$2:$L$3,'Info Sheet'!$J$2:$J$3)</f>
        <v>Non-Rainy</v>
      </c>
      <c r="AF600">
        <f>IF(AE600='Info Sheet'!$J$3,'Info Sheet'!$M$3,'Info Sheet'!$M$2)</f>
        <v>1</v>
      </c>
      <c r="AG600">
        <f>ROUNDDOWN(IF((AD600*AF600)&gt;'Info Sheet'!$B$21,'Info Sheet'!$B$21,(AD600*AF600)),0)</f>
        <v>188</v>
      </c>
      <c r="AH600">
        <f t="shared" si="84"/>
        <v>4295.8</v>
      </c>
      <c r="AI600">
        <f t="shared" si="85"/>
        <v>2855.8</v>
      </c>
    </row>
    <row r="601" spans="2:35">
      <c r="B601" s="44">
        <v>549</v>
      </c>
      <c r="C601" s="32">
        <v>3.0961952940705473E-2</v>
      </c>
      <c r="D601" s="32">
        <f t="shared" si="86"/>
        <v>178</v>
      </c>
      <c r="E601" t="str">
        <f>LOOKUP(C601,'Info Sheet'!$L$2:$L$3,'Info Sheet'!$J$2:$J$3)</f>
        <v>Rainy, p</v>
      </c>
      <c r="F601">
        <f>IF(E601='Info Sheet'!$J$3,'Info Sheet'!$M$3,'Info Sheet'!$M$2)</f>
        <v>0.7</v>
      </c>
      <c r="G601">
        <f>ROUNDDOWN(IF((D601*F601)&gt;'Info Sheet'!$B$21,'Info Sheet'!$B$21,(D601*F601)),0)</f>
        <v>124</v>
      </c>
      <c r="H601">
        <f t="shared" si="78"/>
        <v>2833.4</v>
      </c>
      <c r="I601">
        <f t="shared" si="79"/>
        <v>1393.4</v>
      </c>
      <c r="J601" s="44"/>
      <c r="K601" s="32"/>
      <c r="L601" s="32"/>
      <c r="M601" s="283"/>
      <c r="N601" s="32"/>
      <c r="O601" s="44">
        <v>549</v>
      </c>
      <c r="P601" s="32">
        <v>0.25823821966054139</v>
      </c>
      <c r="Q601">
        <f t="shared" si="80"/>
        <v>187</v>
      </c>
      <c r="R601" t="str">
        <f>LOOKUP(P601,'Info Sheet'!$L$2:$L$3,'Info Sheet'!$J$2:$J$3)</f>
        <v>Rainy, p</v>
      </c>
      <c r="S601">
        <f>IF(R601='Info Sheet'!$J$3,'Info Sheet'!$M$3,'Info Sheet'!$M$2)</f>
        <v>0.7</v>
      </c>
      <c r="T601">
        <f>ROUNDDOWN(IF((Q601*S601)&gt;'Info Sheet'!$B$21,'Info Sheet'!$B$21,(Q601*S601)),0)</f>
        <v>130</v>
      </c>
      <c r="U601">
        <f t="shared" si="81"/>
        <v>2970.5</v>
      </c>
      <c r="V601">
        <f t="shared" si="82"/>
        <v>1530.5</v>
      </c>
      <c r="AB601" s="44">
        <v>549</v>
      </c>
      <c r="AC601" s="61">
        <v>0.76842109999999997</v>
      </c>
      <c r="AD601">
        <f t="shared" si="83"/>
        <v>217</v>
      </c>
      <c r="AE601" t="str">
        <f>LOOKUP(AC601,'Info Sheet'!$L$2:$L$3,'Info Sheet'!$J$2:$J$3)</f>
        <v>Non-Rainy</v>
      </c>
      <c r="AF601">
        <f>IF(AE601='Info Sheet'!$J$3,'Info Sheet'!$M$3,'Info Sheet'!$M$2)</f>
        <v>1</v>
      </c>
      <c r="AG601">
        <f>ROUNDDOWN(IF((AD601*AF601)&gt;'Info Sheet'!$B$21,'Info Sheet'!$B$21,(AD601*AF601)),0)</f>
        <v>188</v>
      </c>
      <c r="AH601">
        <f t="shared" si="84"/>
        <v>4295.8</v>
      </c>
      <c r="AI601">
        <f t="shared" si="85"/>
        <v>2855.8</v>
      </c>
    </row>
    <row r="602" spans="2:35">
      <c r="B602" s="44">
        <v>550</v>
      </c>
      <c r="C602" s="32">
        <v>0.64906467144010993</v>
      </c>
      <c r="D602" s="32">
        <f t="shared" si="86"/>
        <v>222</v>
      </c>
      <c r="E602" t="str">
        <f>LOOKUP(C602,'Info Sheet'!$L$2:$L$3,'Info Sheet'!$J$2:$J$3)</f>
        <v>Non-Rainy</v>
      </c>
      <c r="F602">
        <f>IF(E602='Info Sheet'!$J$3,'Info Sheet'!$M$3,'Info Sheet'!$M$2)</f>
        <v>1</v>
      </c>
      <c r="G602">
        <f>ROUNDDOWN(IF((D602*F602)&gt;'Info Sheet'!$B$21,'Info Sheet'!$B$21,(D602*F602)),0)</f>
        <v>188</v>
      </c>
      <c r="H602">
        <f t="shared" si="78"/>
        <v>4295.8</v>
      </c>
      <c r="I602">
        <f t="shared" si="79"/>
        <v>2855.8</v>
      </c>
      <c r="J602" s="44"/>
      <c r="K602" s="32"/>
      <c r="L602" s="32"/>
      <c r="M602" s="283"/>
      <c r="N602" s="32"/>
      <c r="O602" s="44">
        <v>550</v>
      </c>
      <c r="P602" s="32">
        <v>0.67976405915028171</v>
      </c>
      <c r="Q602">
        <f t="shared" si="80"/>
        <v>208</v>
      </c>
      <c r="R602" t="str">
        <f>LOOKUP(P602,'Info Sheet'!$L$2:$L$3,'Info Sheet'!$J$2:$J$3)</f>
        <v>Non-Rainy</v>
      </c>
      <c r="S602">
        <f>IF(R602='Info Sheet'!$J$3,'Info Sheet'!$M$3,'Info Sheet'!$M$2)</f>
        <v>1</v>
      </c>
      <c r="T602">
        <f>ROUNDDOWN(IF((Q602*S602)&gt;'Info Sheet'!$B$21,'Info Sheet'!$B$21,(Q602*S602)),0)</f>
        <v>188</v>
      </c>
      <c r="U602">
        <f t="shared" si="81"/>
        <v>4295.8</v>
      </c>
      <c r="V602">
        <f t="shared" si="82"/>
        <v>2855.8</v>
      </c>
      <c r="AB602" s="44">
        <v>550</v>
      </c>
      <c r="AC602" s="61">
        <v>0.16387732999999999</v>
      </c>
      <c r="AD602">
        <f t="shared" si="83"/>
        <v>184</v>
      </c>
      <c r="AE602" t="str">
        <f>LOOKUP(AC602,'Info Sheet'!$L$2:$L$3,'Info Sheet'!$J$2:$J$3)</f>
        <v>Rainy, p</v>
      </c>
      <c r="AF602">
        <f>IF(AE602='Info Sheet'!$J$3,'Info Sheet'!$M$3,'Info Sheet'!$M$2)</f>
        <v>0.7</v>
      </c>
      <c r="AG602">
        <f>ROUNDDOWN(IF((AD602*AF602)&gt;'Info Sheet'!$B$21,'Info Sheet'!$B$21,(AD602*AF602)),0)</f>
        <v>128</v>
      </c>
      <c r="AH602">
        <f t="shared" si="84"/>
        <v>2924.8</v>
      </c>
      <c r="AI602">
        <f t="shared" si="85"/>
        <v>1484.8000000000002</v>
      </c>
    </row>
    <row r="603" spans="2:35">
      <c r="B603" s="44">
        <v>551</v>
      </c>
      <c r="C603" s="32">
        <v>0.73743018526087889</v>
      </c>
      <c r="D603" s="32">
        <f t="shared" si="86"/>
        <v>227</v>
      </c>
      <c r="E603" t="str">
        <f>LOOKUP(C603,'Info Sheet'!$L$2:$L$3,'Info Sheet'!$J$2:$J$3)</f>
        <v>Non-Rainy</v>
      </c>
      <c r="F603">
        <f>IF(E603='Info Sheet'!$J$3,'Info Sheet'!$M$3,'Info Sheet'!$M$2)</f>
        <v>1</v>
      </c>
      <c r="G603">
        <f>ROUNDDOWN(IF((D603*F603)&gt;'Info Sheet'!$B$21,'Info Sheet'!$B$21,(D603*F603)),0)</f>
        <v>188</v>
      </c>
      <c r="H603">
        <f t="shared" si="78"/>
        <v>4295.8</v>
      </c>
      <c r="I603">
        <f t="shared" si="79"/>
        <v>2855.8</v>
      </c>
      <c r="J603" s="44"/>
      <c r="K603" s="32"/>
      <c r="L603" s="32"/>
      <c r="M603" s="283"/>
      <c r="N603" s="32"/>
      <c r="O603" s="44">
        <v>551</v>
      </c>
      <c r="P603" s="32">
        <v>0.90839246315542044</v>
      </c>
      <c r="Q603">
        <f t="shared" si="80"/>
        <v>225</v>
      </c>
      <c r="R603" t="str">
        <f>LOOKUP(P603,'Info Sheet'!$L$2:$L$3,'Info Sheet'!$J$2:$J$3)</f>
        <v>Non-Rainy</v>
      </c>
      <c r="S603">
        <f>IF(R603='Info Sheet'!$J$3,'Info Sheet'!$M$3,'Info Sheet'!$M$2)</f>
        <v>1</v>
      </c>
      <c r="T603">
        <f>ROUNDDOWN(IF((Q603*S603)&gt;'Info Sheet'!$B$21,'Info Sheet'!$B$21,(Q603*S603)),0)</f>
        <v>188</v>
      </c>
      <c r="U603">
        <f t="shared" si="81"/>
        <v>4295.8</v>
      </c>
      <c r="V603">
        <f t="shared" si="82"/>
        <v>2855.8</v>
      </c>
      <c r="AB603" s="44">
        <v>551</v>
      </c>
      <c r="AC603" s="61">
        <v>3.0703479999999998E-2</v>
      </c>
      <c r="AD603">
        <f t="shared" si="83"/>
        <v>167</v>
      </c>
      <c r="AE603" t="str">
        <f>LOOKUP(AC603,'Info Sheet'!$L$2:$L$3,'Info Sheet'!$J$2:$J$3)</f>
        <v>Rainy, p</v>
      </c>
      <c r="AF603">
        <f>IF(AE603='Info Sheet'!$J$3,'Info Sheet'!$M$3,'Info Sheet'!$M$2)</f>
        <v>0.7</v>
      </c>
      <c r="AG603">
        <f>ROUNDDOWN(IF((AD603*AF603)&gt;'Info Sheet'!$B$21,'Info Sheet'!$B$21,(AD603*AF603)),0)</f>
        <v>116</v>
      </c>
      <c r="AH603">
        <f t="shared" si="84"/>
        <v>2650.6000000000004</v>
      </c>
      <c r="AI603">
        <f t="shared" si="85"/>
        <v>1210.6000000000004</v>
      </c>
    </row>
    <row r="604" spans="2:35">
      <c r="B604" s="44">
        <v>552</v>
      </c>
      <c r="C604" s="32">
        <v>0.89850697735622043</v>
      </c>
      <c r="D604" s="32">
        <f t="shared" si="86"/>
        <v>240</v>
      </c>
      <c r="E604" t="str">
        <f>LOOKUP(C604,'Info Sheet'!$L$2:$L$3,'Info Sheet'!$J$2:$J$3)</f>
        <v>Non-Rainy</v>
      </c>
      <c r="F604">
        <f>IF(E604='Info Sheet'!$J$3,'Info Sheet'!$M$3,'Info Sheet'!$M$2)</f>
        <v>1</v>
      </c>
      <c r="G604">
        <f>ROUNDDOWN(IF((D604*F604)&gt;'Info Sheet'!$B$21,'Info Sheet'!$B$21,(D604*F604)),0)</f>
        <v>188</v>
      </c>
      <c r="H604">
        <f t="shared" si="78"/>
        <v>4295.8</v>
      </c>
      <c r="I604">
        <f t="shared" si="79"/>
        <v>2855.8</v>
      </c>
      <c r="J604" s="44"/>
      <c r="K604" s="32"/>
      <c r="L604" s="32"/>
      <c r="M604" s="283"/>
      <c r="N604" s="32"/>
      <c r="O604" s="44">
        <v>552</v>
      </c>
      <c r="P604" s="32">
        <v>0.68773516950028257</v>
      </c>
      <c r="Q604">
        <f t="shared" si="80"/>
        <v>209</v>
      </c>
      <c r="R604" t="str">
        <f>LOOKUP(P604,'Info Sheet'!$L$2:$L$3,'Info Sheet'!$J$2:$J$3)</f>
        <v>Non-Rainy</v>
      </c>
      <c r="S604">
        <f>IF(R604='Info Sheet'!$J$3,'Info Sheet'!$M$3,'Info Sheet'!$M$2)</f>
        <v>1</v>
      </c>
      <c r="T604">
        <f>ROUNDDOWN(IF((Q604*S604)&gt;'Info Sheet'!$B$21,'Info Sheet'!$B$21,(Q604*S604)),0)</f>
        <v>188</v>
      </c>
      <c r="U604">
        <f t="shared" si="81"/>
        <v>4295.8</v>
      </c>
      <c r="V604">
        <f t="shared" si="82"/>
        <v>2855.8</v>
      </c>
      <c r="AB604" s="44">
        <v>552</v>
      </c>
      <c r="AC604" s="61">
        <v>0.91889323999999994</v>
      </c>
      <c r="AD604">
        <f t="shared" si="83"/>
        <v>229</v>
      </c>
      <c r="AE604" t="str">
        <f>LOOKUP(AC604,'Info Sheet'!$L$2:$L$3,'Info Sheet'!$J$2:$J$3)</f>
        <v>Non-Rainy</v>
      </c>
      <c r="AF604">
        <f>IF(AE604='Info Sheet'!$J$3,'Info Sheet'!$M$3,'Info Sheet'!$M$2)</f>
        <v>1</v>
      </c>
      <c r="AG604">
        <f>ROUNDDOWN(IF((AD604*AF604)&gt;'Info Sheet'!$B$21,'Info Sheet'!$B$21,(AD604*AF604)),0)</f>
        <v>188</v>
      </c>
      <c r="AH604">
        <f t="shared" si="84"/>
        <v>4295.8</v>
      </c>
      <c r="AI604">
        <f t="shared" si="85"/>
        <v>2855.8</v>
      </c>
    </row>
    <row r="605" spans="2:35">
      <c r="B605" s="44">
        <v>553</v>
      </c>
      <c r="C605" s="32">
        <v>0.70468626197682516</v>
      </c>
      <c r="D605" s="32">
        <f t="shared" si="86"/>
        <v>225</v>
      </c>
      <c r="E605" t="str">
        <f>LOOKUP(C605,'Info Sheet'!$L$2:$L$3,'Info Sheet'!$J$2:$J$3)</f>
        <v>Non-Rainy</v>
      </c>
      <c r="F605">
        <f>IF(E605='Info Sheet'!$J$3,'Info Sheet'!$M$3,'Info Sheet'!$M$2)</f>
        <v>1</v>
      </c>
      <c r="G605">
        <f>ROUNDDOWN(IF((D605*F605)&gt;'Info Sheet'!$B$21,'Info Sheet'!$B$21,(D605*F605)),0)</f>
        <v>188</v>
      </c>
      <c r="H605">
        <f t="shared" si="78"/>
        <v>4295.8</v>
      </c>
      <c r="I605">
        <f t="shared" si="79"/>
        <v>2855.8</v>
      </c>
      <c r="J605" s="44"/>
      <c r="K605" s="32"/>
      <c r="L605" s="32"/>
      <c r="M605" s="283"/>
      <c r="N605" s="32"/>
      <c r="O605" s="44">
        <v>553</v>
      </c>
      <c r="P605" s="32">
        <v>0.94100123527535318</v>
      </c>
      <c r="Q605">
        <f t="shared" si="80"/>
        <v>229</v>
      </c>
      <c r="R605" t="str">
        <f>LOOKUP(P605,'Info Sheet'!$L$2:$L$3,'Info Sheet'!$J$2:$J$3)</f>
        <v>Non-Rainy</v>
      </c>
      <c r="S605">
        <f>IF(R605='Info Sheet'!$J$3,'Info Sheet'!$M$3,'Info Sheet'!$M$2)</f>
        <v>1</v>
      </c>
      <c r="T605">
        <f>ROUNDDOWN(IF((Q605*S605)&gt;'Info Sheet'!$B$21,'Info Sheet'!$B$21,(Q605*S605)),0)</f>
        <v>188</v>
      </c>
      <c r="U605">
        <f t="shared" si="81"/>
        <v>4295.8</v>
      </c>
      <c r="V605">
        <f t="shared" si="82"/>
        <v>2855.8</v>
      </c>
      <c r="AB605" s="44">
        <v>553</v>
      </c>
      <c r="AC605" s="61">
        <v>0.61918728999999995</v>
      </c>
      <c r="AD605">
        <f t="shared" si="83"/>
        <v>208</v>
      </c>
      <c r="AE605" t="str">
        <f>LOOKUP(AC605,'Info Sheet'!$L$2:$L$3,'Info Sheet'!$J$2:$J$3)</f>
        <v>Non-Rainy</v>
      </c>
      <c r="AF605">
        <f>IF(AE605='Info Sheet'!$J$3,'Info Sheet'!$M$3,'Info Sheet'!$M$2)</f>
        <v>1</v>
      </c>
      <c r="AG605">
        <f>ROUNDDOWN(IF((AD605*AF605)&gt;'Info Sheet'!$B$21,'Info Sheet'!$B$21,(AD605*AF605)),0)</f>
        <v>188</v>
      </c>
      <c r="AH605">
        <f t="shared" si="84"/>
        <v>4295.8</v>
      </c>
      <c r="AI605">
        <f t="shared" si="85"/>
        <v>2855.8</v>
      </c>
    </row>
    <row r="606" spans="2:35">
      <c r="B606" s="44">
        <v>554</v>
      </c>
      <c r="C606" s="32">
        <v>0.83361812920118095</v>
      </c>
      <c r="D606" s="32">
        <f t="shared" si="86"/>
        <v>234</v>
      </c>
      <c r="E606" t="str">
        <f>LOOKUP(C606,'Info Sheet'!$L$2:$L$3,'Info Sheet'!$J$2:$J$3)</f>
        <v>Non-Rainy</v>
      </c>
      <c r="F606">
        <f>IF(E606='Info Sheet'!$J$3,'Info Sheet'!$M$3,'Info Sheet'!$M$2)</f>
        <v>1</v>
      </c>
      <c r="G606">
        <f>ROUNDDOWN(IF((D606*F606)&gt;'Info Sheet'!$B$21,'Info Sheet'!$B$21,(D606*F606)),0)</f>
        <v>188</v>
      </c>
      <c r="H606">
        <f t="shared" si="78"/>
        <v>4295.8</v>
      </c>
      <c r="I606">
        <f t="shared" si="79"/>
        <v>2855.8</v>
      </c>
      <c r="J606" s="44"/>
      <c r="K606" s="32"/>
      <c r="L606" s="32"/>
      <c r="M606" s="283"/>
      <c r="N606" s="32"/>
      <c r="O606" s="44">
        <v>554</v>
      </c>
      <c r="P606" s="32">
        <v>0.4802540919614362</v>
      </c>
      <c r="Q606">
        <f t="shared" si="80"/>
        <v>199</v>
      </c>
      <c r="R606" t="str">
        <f>LOOKUP(P606,'Info Sheet'!$L$2:$L$3,'Info Sheet'!$J$2:$J$3)</f>
        <v>Non-Rainy</v>
      </c>
      <c r="S606">
        <f>IF(R606='Info Sheet'!$J$3,'Info Sheet'!$M$3,'Info Sheet'!$M$2)</f>
        <v>1</v>
      </c>
      <c r="T606">
        <f>ROUNDDOWN(IF((Q606*S606)&gt;'Info Sheet'!$B$21,'Info Sheet'!$B$21,(Q606*S606)),0)</f>
        <v>188</v>
      </c>
      <c r="U606">
        <f t="shared" si="81"/>
        <v>4295.8</v>
      </c>
      <c r="V606">
        <f t="shared" si="82"/>
        <v>2855.8</v>
      </c>
      <c r="AB606" s="44">
        <v>554</v>
      </c>
      <c r="AC606" s="61">
        <v>0.76623302999999998</v>
      </c>
      <c r="AD606">
        <f t="shared" si="83"/>
        <v>216</v>
      </c>
      <c r="AE606" t="str">
        <f>LOOKUP(AC606,'Info Sheet'!$L$2:$L$3,'Info Sheet'!$J$2:$J$3)</f>
        <v>Non-Rainy</v>
      </c>
      <c r="AF606">
        <f>IF(AE606='Info Sheet'!$J$3,'Info Sheet'!$M$3,'Info Sheet'!$M$2)</f>
        <v>1</v>
      </c>
      <c r="AG606">
        <f>ROUNDDOWN(IF((AD606*AF606)&gt;'Info Sheet'!$B$21,'Info Sheet'!$B$21,(AD606*AF606)),0)</f>
        <v>188</v>
      </c>
      <c r="AH606">
        <f t="shared" si="84"/>
        <v>4295.8</v>
      </c>
      <c r="AI606">
        <f t="shared" si="85"/>
        <v>2855.8</v>
      </c>
    </row>
    <row r="607" spans="2:35">
      <c r="B607" s="44">
        <v>555</v>
      </c>
      <c r="C607" s="32">
        <v>0.97151516952272154</v>
      </c>
      <c r="D607" s="32">
        <f t="shared" si="86"/>
        <v>252</v>
      </c>
      <c r="E607" t="str">
        <f>LOOKUP(C607,'Info Sheet'!$L$2:$L$3,'Info Sheet'!$J$2:$J$3)</f>
        <v>Non-Rainy</v>
      </c>
      <c r="F607">
        <f>IF(E607='Info Sheet'!$J$3,'Info Sheet'!$M$3,'Info Sheet'!$M$2)</f>
        <v>1</v>
      </c>
      <c r="G607">
        <f>ROUNDDOWN(IF((D607*F607)&gt;'Info Sheet'!$B$21,'Info Sheet'!$B$21,(D607*F607)),0)</f>
        <v>188</v>
      </c>
      <c r="H607">
        <f t="shared" si="78"/>
        <v>4295.8</v>
      </c>
      <c r="I607">
        <f t="shared" si="79"/>
        <v>2855.8</v>
      </c>
      <c r="J607" s="44"/>
      <c r="K607" s="32"/>
      <c r="L607" s="32"/>
      <c r="M607" s="283"/>
      <c r="N607" s="32"/>
      <c r="O607" s="44">
        <v>555</v>
      </c>
      <c r="P607" s="32">
        <v>0.31465337423326334</v>
      </c>
      <c r="Q607">
        <f t="shared" si="80"/>
        <v>190</v>
      </c>
      <c r="R607" t="str">
        <f>LOOKUP(P607,'Info Sheet'!$L$2:$L$3,'Info Sheet'!$J$2:$J$3)</f>
        <v>Rainy, p</v>
      </c>
      <c r="S607">
        <f>IF(R607='Info Sheet'!$J$3,'Info Sheet'!$M$3,'Info Sheet'!$M$2)</f>
        <v>0.7</v>
      </c>
      <c r="T607">
        <f>ROUNDDOWN(IF((Q607*S607)&gt;'Info Sheet'!$B$21,'Info Sheet'!$B$21,(Q607*S607)),0)</f>
        <v>133</v>
      </c>
      <c r="U607">
        <f t="shared" si="81"/>
        <v>3039.05</v>
      </c>
      <c r="V607">
        <f t="shared" si="82"/>
        <v>1599.0500000000002</v>
      </c>
      <c r="AB607" s="44">
        <v>555</v>
      </c>
      <c r="AC607" s="61">
        <v>0.97697133000000003</v>
      </c>
      <c r="AD607">
        <f t="shared" si="83"/>
        <v>240</v>
      </c>
      <c r="AE607" t="str">
        <f>LOOKUP(AC607,'Info Sheet'!$L$2:$L$3,'Info Sheet'!$J$2:$J$3)</f>
        <v>Non-Rainy</v>
      </c>
      <c r="AF607">
        <f>IF(AE607='Info Sheet'!$J$3,'Info Sheet'!$M$3,'Info Sheet'!$M$2)</f>
        <v>1</v>
      </c>
      <c r="AG607">
        <f>ROUNDDOWN(IF((AD607*AF607)&gt;'Info Sheet'!$B$21,'Info Sheet'!$B$21,(AD607*AF607)),0)</f>
        <v>188</v>
      </c>
      <c r="AH607">
        <f t="shared" si="84"/>
        <v>4295.8</v>
      </c>
      <c r="AI607">
        <f t="shared" si="85"/>
        <v>2855.8</v>
      </c>
    </row>
    <row r="608" spans="2:35">
      <c r="B608" s="44">
        <v>556</v>
      </c>
      <c r="C608" s="32">
        <v>0.89382117199927613</v>
      </c>
      <c r="D608" s="32">
        <f t="shared" si="86"/>
        <v>239</v>
      </c>
      <c r="E608" t="str">
        <f>LOOKUP(C608,'Info Sheet'!$L$2:$L$3,'Info Sheet'!$J$2:$J$3)</f>
        <v>Non-Rainy</v>
      </c>
      <c r="F608">
        <f>IF(E608='Info Sheet'!$J$3,'Info Sheet'!$M$3,'Info Sheet'!$M$2)</f>
        <v>1</v>
      </c>
      <c r="G608">
        <f>ROUNDDOWN(IF((D608*F608)&gt;'Info Sheet'!$B$21,'Info Sheet'!$B$21,(D608*F608)),0)</f>
        <v>188</v>
      </c>
      <c r="H608">
        <f t="shared" si="78"/>
        <v>4295.8</v>
      </c>
      <c r="I608">
        <f t="shared" si="79"/>
        <v>2855.8</v>
      </c>
      <c r="J608" s="44"/>
      <c r="K608" s="32"/>
      <c r="L608" s="32"/>
      <c r="M608" s="283"/>
      <c r="N608" s="32"/>
      <c r="O608" s="44">
        <v>556</v>
      </c>
      <c r="P608" s="32">
        <v>4.9997435801197754E-2</v>
      </c>
      <c r="Q608">
        <f t="shared" si="80"/>
        <v>169</v>
      </c>
      <c r="R608" t="str">
        <f>LOOKUP(P608,'Info Sheet'!$L$2:$L$3,'Info Sheet'!$J$2:$J$3)</f>
        <v>Rainy, p</v>
      </c>
      <c r="S608">
        <f>IF(R608='Info Sheet'!$J$3,'Info Sheet'!$M$3,'Info Sheet'!$M$2)</f>
        <v>0.7</v>
      </c>
      <c r="T608">
        <f>ROUNDDOWN(IF((Q608*S608)&gt;'Info Sheet'!$B$21,'Info Sheet'!$B$21,(Q608*S608)),0)</f>
        <v>118</v>
      </c>
      <c r="U608">
        <f t="shared" si="81"/>
        <v>2696.3</v>
      </c>
      <c r="V608">
        <f t="shared" si="82"/>
        <v>1256.3000000000002</v>
      </c>
      <c r="AB608" s="44">
        <v>556</v>
      </c>
      <c r="AC608" s="61">
        <v>0.25581800999999998</v>
      </c>
      <c r="AD608">
        <f t="shared" si="83"/>
        <v>190</v>
      </c>
      <c r="AE608" t="str">
        <f>LOOKUP(AC608,'Info Sheet'!$L$2:$L$3,'Info Sheet'!$J$2:$J$3)</f>
        <v>Rainy, p</v>
      </c>
      <c r="AF608">
        <f>IF(AE608='Info Sheet'!$J$3,'Info Sheet'!$M$3,'Info Sheet'!$M$2)</f>
        <v>0.7</v>
      </c>
      <c r="AG608">
        <f>ROUNDDOWN(IF((AD608*AF608)&gt;'Info Sheet'!$B$21,'Info Sheet'!$B$21,(AD608*AF608)),0)</f>
        <v>133</v>
      </c>
      <c r="AH608">
        <f t="shared" si="84"/>
        <v>3039.05</v>
      </c>
      <c r="AI608">
        <f t="shared" si="85"/>
        <v>1599.0500000000002</v>
      </c>
    </row>
    <row r="609" spans="2:35">
      <c r="B609" s="44">
        <v>557</v>
      </c>
      <c r="C609" s="32">
        <v>0.14432025577137941</v>
      </c>
      <c r="D609" s="32">
        <f t="shared" si="86"/>
        <v>194</v>
      </c>
      <c r="E609" t="str">
        <f>LOOKUP(C609,'Info Sheet'!$L$2:$L$3,'Info Sheet'!$J$2:$J$3)</f>
        <v>Rainy, p</v>
      </c>
      <c r="F609">
        <f>IF(E609='Info Sheet'!$J$3,'Info Sheet'!$M$3,'Info Sheet'!$M$2)</f>
        <v>0.7</v>
      </c>
      <c r="G609">
        <f>ROUNDDOWN(IF((D609*F609)&gt;'Info Sheet'!$B$21,'Info Sheet'!$B$21,(D609*F609)),0)</f>
        <v>135</v>
      </c>
      <c r="H609">
        <f t="shared" si="78"/>
        <v>3084.75</v>
      </c>
      <c r="I609">
        <f t="shared" si="79"/>
        <v>1644.75</v>
      </c>
      <c r="J609" s="44"/>
      <c r="K609" s="32"/>
      <c r="L609" s="32"/>
      <c r="M609" s="283"/>
      <c r="N609" s="32"/>
      <c r="O609" s="44">
        <v>557</v>
      </c>
      <c r="P609" s="32">
        <v>0.33272479876355565</v>
      </c>
      <c r="Q609">
        <f t="shared" si="80"/>
        <v>191</v>
      </c>
      <c r="R609" t="str">
        <f>LOOKUP(P609,'Info Sheet'!$L$2:$L$3,'Info Sheet'!$J$2:$J$3)</f>
        <v>Rainy, p</v>
      </c>
      <c r="S609">
        <f>IF(R609='Info Sheet'!$J$3,'Info Sheet'!$M$3,'Info Sheet'!$M$2)</f>
        <v>0.7</v>
      </c>
      <c r="T609">
        <f>ROUNDDOWN(IF((Q609*S609)&gt;'Info Sheet'!$B$21,'Info Sheet'!$B$21,(Q609*S609)),0)</f>
        <v>133</v>
      </c>
      <c r="U609">
        <f t="shared" si="81"/>
        <v>3039.05</v>
      </c>
      <c r="V609">
        <f t="shared" si="82"/>
        <v>1599.0500000000002</v>
      </c>
      <c r="AB609" s="44">
        <v>557</v>
      </c>
      <c r="AC609" s="61">
        <v>0.47899604000000001</v>
      </c>
      <c r="AD609">
        <f t="shared" si="83"/>
        <v>202</v>
      </c>
      <c r="AE609" t="str">
        <f>LOOKUP(AC609,'Info Sheet'!$L$2:$L$3,'Info Sheet'!$J$2:$J$3)</f>
        <v>Non-Rainy</v>
      </c>
      <c r="AF609">
        <f>IF(AE609='Info Sheet'!$J$3,'Info Sheet'!$M$3,'Info Sheet'!$M$2)</f>
        <v>1</v>
      </c>
      <c r="AG609">
        <f>ROUNDDOWN(IF((AD609*AF609)&gt;'Info Sheet'!$B$21,'Info Sheet'!$B$21,(AD609*AF609)),0)</f>
        <v>188</v>
      </c>
      <c r="AH609">
        <f t="shared" si="84"/>
        <v>4295.8</v>
      </c>
      <c r="AI609">
        <f t="shared" si="85"/>
        <v>2855.8</v>
      </c>
    </row>
    <row r="610" spans="2:35">
      <c r="B610" s="44">
        <v>558</v>
      </c>
      <c r="C610" s="32">
        <v>0.72176357251386347</v>
      </c>
      <c r="D610" s="32">
        <f t="shared" si="86"/>
        <v>226</v>
      </c>
      <c r="E610" t="str">
        <f>LOOKUP(C610,'Info Sheet'!$L$2:$L$3,'Info Sheet'!$J$2:$J$3)</f>
        <v>Non-Rainy</v>
      </c>
      <c r="F610">
        <f>IF(E610='Info Sheet'!$J$3,'Info Sheet'!$M$3,'Info Sheet'!$M$2)</f>
        <v>1</v>
      </c>
      <c r="G610">
        <f>ROUNDDOWN(IF((D610*F610)&gt;'Info Sheet'!$B$21,'Info Sheet'!$B$21,(D610*F610)),0)</f>
        <v>188</v>
      </c>
      <c r="H610">
        <f t="shared" si="78"/>
        <v>4295.8</v>
      </c>
      <c r="I610">
        <f t="shared" si="79"/>
        <v>2855.8</v>
      </c>
      <c r="J610" s="44"/>
      <c r="K610" s="32"/>
      <c r="L610" s="32"/>
      <c r="M610" s="283"/>
      <c r="N610" s="32"/>
      <c r="O610" s="44">
        <v>558</v>
      </c>
      <c r="P610" s="32">
        <v>0.72952664112695897</v>
      </c>
      <c r="Q610">
        <f t="shared" si="80"/>
        <v>211</v>
      </c>
      <c r="R610" t="str">
        <f>LOOKUP(P610,'Info Sheet'!$L$2:$L$3,'Info Sheet'!$J$2:$J$3)</f>
        <v>Non-Rainy</v>
      </c>
      <c r="S610">
        <f>IF(R610='Info Sheet'!$J$3,'Info Sheet'!$M$3,'Info Sheet'!$M$2)</f>
        <v>1</v>
      </c>
      <c r="T610">
        <f>ROUNDDOWN(IF((Q610*S610)&gt;'Info Sheet'!$B$21,'Info Sheet'!$B$21,(Q610*S610)),0)</f>
        <v>188</v>
      </c>
      <c r="U610">
        <f t="shared" si="81"/>
        <v>4295.8</v>
      </c>
      <c r="V610">
        <f t="shared" si="82"/>
        <v>2855.8</v>
      </c>
      <c r="AB610" s="44">
        <v>558</v>
      </c>
      <c r="AC610" s="61">
        <v>0.46854382</v>
      </c>
      <c r="AD610">
        <f t="shared" si="83"/>
        <v>201</v>
      </c>
      <c r="AE610" t="str">
        <f>LOOKUP(AC610,'Info Sheet'!$L$2:$L$3,'Info Sheet'!$J$2:$J$3)</f>
        <v>Non-Rainy</v>
      </c>
      <c r="AF610">
        <f>IF(AE610='Info Sheet'!$J$3,'Info Sheet'!$M$3,'Info Sheet'!$M$2)</f>
        <v>1</v>
      </c>
      <c r="AG610">
        <f>ROUNDDOWN(IF((AD610*AF610)&gt;'Info Sheet'!$B$21,'Info Sheet'!$B$21,(AD610*AF610)),0)</f>
        <v>188</v>
      </c>
      <c r="AH610">
        <f t="shared" si="84"/>
        <v>4295.8</v>
      </c>
      <c r="AI610">
        <f t="shared" si="85"/>
        <v>2855.8</v>
      </c>
    </row>
    <row r="611" spans="2:35">
      <c r="B611" s="44">
        <v>559</v>
      </c>
      <c r="C611" s="32">
        <v>0.3109558451720813</v>
      </c>
      <c r="D611" s="32">
        <f t="shared" si="86"/>
        <v>205</v>
      </c>
      <c r="E611" t="str">
        <f>LOOKUP(C611,'Info Sheet'!$L$2:$L$3,'Info Sheet'!$J$2:$J$3)</f>
        <v>Rainy, p</v>
      </c>
      <c r="F611">
        <f>IF(E611='Info Sheet'!$J$3,'Info Sheet'!$M$3,'Info Sheet'!$M$2)</f>
        <v>0.7</v>
      </c>
      <c r="G611">
        <f>ROUNDDOWN(IF((D611*F611)&gt;'Info Sheet'!$B$21,'Info Sheet'!$B$21,(D611*F611)),0)</f>
        <v>143</v>
      </c>
      <c r="H611">
        <f t="shared" si="78"/>
        <v>3267.55</v>
      </c>
      <c r="I611">
        <f t="shared" si="79"/>
        <v>1827.5500000000002</v>
      </c>
      <c r="J611" s="44"/>
      <c r="K611" s="32"/>
      <c r="L611" s="32"/>
      <c r="M611" s="283"/>
      <c r="N611" s="32"/>
      <c r="O611" s="44">
        <v>559</v>
      </c>
      <c r="P611" s="32">
        <v>9.6955862385912472E-2</v>
      </c>
      <c r="Q611">
        <f t="shared" si="80"/>
        <v>175</v>
      </c>
      <c r="R611" t="str">
        <f>LOOKUP(P611,'Info Sheet'!$L$2:$L$3,'Info Sheet'!$J$2:$J$3)</f>
        <v>Rainy, p</v>
      </c>
      <c r="S611">
        <f>IF(R611='Info Sheet'!$J$3,'Info Sheet'!$M$3,'Info Sheet'!$M$2)</f>
        <v>0.7</v>
      </c>
      <c r="T611">
        <f>ROUNDDOWN(IF((Q611*S611)&gt;'Info Sheet'!$B$21,'Info Sheet'!$B$21,(Q611*S611)),0)</f>
        <v>122</v>
      </c>
      <c r="U611">
        <f t="shared" si="81"/>
        <v>2787.7000000000003</v>
      </c>
      <c r="V611">
        <f t="shared" si="82"/>
        <v>1347.7000000000003</v>
      </c>
      <c r="AB611" s="44">
        <v>559</v>
      </c>
      <c r="AC611" s="61">
        <v>0.90314391999999999</v>
      </c>
      <c r="AD611">
        <f t="shared" si="83"/>
        <v>227</v>
      </c>
      <c r="AE611" t="str">
        <f>LOOKUP(AC611,'Info Sheet'!$L$2:$L$3,'Info Sheet'!$J$2:$J$3)</f>
        <v>Non-Rainy</v>
      </c>
      <c r="AF611">
        <f>IF(AE611='Info Sheet'!$J$3,'Info Sheet'!$M$3,'Info Sheet'!$M$2)</f>
        <v>1</v>
      </c>
      <c r="AG611">
        <f>ROUNDDOWN(IF((AD611*AF611)&gt;'Info Sheet'!$B$21,'Info Sheet'!$B$21,(AD611*AF611)),0)</f>
        <v>188</v>
      </c>
      <c r="AH611">
        <f t="shared" si="84"/>
        <v>4295.8</v>
      </c>
      <c r="AI611">
        <f t="shared" si="85"/>
        <v>2855.8</v>
      </c>
    </row>
    <row r="612" spans="2:35">
      <c r="B612" s="44">
        <v>560</v>
      </c>
      <c r="C612" s="32">
        <v>0.69387869293110538</v>
      </c>
      <c r="D612" s="32">
        <f t="shared" si="86"/>
        <v>225</v>
      </c>
      <c r="E612" t="str">
        <f>LOOKUP(C612,'Info Sheet'!$L$2:$L$3,'Info Sheet'!$J$2:$J$3)</f>
        <v>Non-Rainy</v>
      </c>
      <c r="F612">
        <f>IF(E612='Info Sheet'!$J$3,'Info Sheet'!$M$3,'Info Sheet'!$M$2)</f>
        <v>1</v>
      </c>
      <c r="G612">
        <f>ROUNDDOWN(IF((D612*F612)&gt;'Info Sheet'!$B$21,'Info Sheet'!$B$21,(D612*F612)),0)</f>
        <v>188</v>
      </c>
      <c r="H612">
        <f t="shared" si="78"/>
        <v>4295.8</v>
      </c>
      <c r="I612">
        <f t="shared" si="79"/>
        <v>2855.8</v>
      </c>
      <c r="J612" s="44"/>
      <c r="K612" s="32"/>
      <c r="L612" s="32"/>
      <c r="M612" s="283"/>
      <c r="N612" s="32"/>
      <c r="O612" s="44">
        <v>560</v>
      </c>
      <c r="P612" s="32">
        <v>0.84698738761780423</v>
      </c>
      <c r="Q612">
        <f t="shared" si="80"/>
        <v>219</v>
      </c>
      <c r="R612" t="str">
        <f>LOOKUP(P612,'Info Sheet'!$L$2:$L$3,'Info Sheet'!$J$2:$J$3)</f>
        <v>Non-Rainy</v>
      </c>
      <c r="S612">
        <f>IF(R612='Info Sheet'!$J$3,'Info Sheet'!$M$3,'Info Sheet'!$M$2)</f>
        <v>1</v>
      </c>
      <c r="T612">
        <f>ROUNDDOWN(IF((Q612*S612)&gt;'Info Sheet'!$B$21,'Info Sheet'!$B$21,(Q612*S612)),0)</f>
        <v>188</v>
      </c>
      <c r="U612">
        <f t="shared" si="81"/>
        <v>4295.8</v>
      </c>
      <c r="V612">
        <f t="shared" si="82"/>
        <v>2855.8</v>
      </c>
      <c r="AB612" s="44">
        <v>560</v>
      </c>
      <c r="AC612" s="61">
        <v>0.37425104999999997</v>
      </c>
      <c r="AD612">
        <f t="shared" si="83"/>
        <v>197</v>
      </c>
      <c r="AE612" t="str">
        <f>LOOKUP(AC612,'Info Sheet'!$L$2:$L$3,'Info Sheet'!$J$2:$J$3)</f>
        <v>Rainy, p</v>
      </c>
      <c r="AF612">
        <f>IF(AE612='Info Sheet'!$J$3,'Info Sheet'!$M$3,'Info Sheet'!$M$2)</f>
        <v>0.7</v>
      </c>
      <c r="AG612">
        <f>ROUNDDOWN(IF((AD612*AF612)&gt;'Info Sheet'!$B$21,'Info Sheet'!$B$21,(AD612*AF612)),0)</f>
        <v>137</v>
      </c>
      <c r="AH612">
        <f t="shared" si="84"/>
        <v>3130.4500000000003</v>
      </c>
      <c r="AI612">
        <f t="shared" si="85"/>
        <v>1690.4500000000003</v>
      </c>
    </row>
    <row r="613" spans="2:35">
      <c r="B613" s="44">
        <v>561</v>
      </c>
      <c r="C613" s="32">
        <v>0.12245913705001066</v>
      </c>
      <c r="D613" s="32">
        <f t="shared" si="86"/>
        <v>192</v>
      </c>
      <c r="E613" t="str">
        <f>LOOKUP(C613,'Info Sheet'!$L$2:$L$3,'Info Sheet'!$J$2:$J$3)</f>
        <v>Rainy, p</v>
      </c>
      <c r="F613">
        <f>IF(E613='Info Sheet'!$J$3,'Info Sheet'!$M$3,'Info Sheet'!$M$2)</f>
        <v>0.7</v>
      </c>
      <c r="G613">
        <f>ROUNDDOWN(IF((D613*F613)&gt;'Info Sheet'!$B$21,'Info Sheet'!$B$21,(D613*F613)),0)</f>
        <v>134</v>
      </c>
      <c r="H613">
        <f t="shared" si="78"/>
        <v>3061.9</v>
      </c>
      <c r="I613">
        <f t="shared" si="79"/>
        <v>1621.9</v>
      </c>
      <c r="J613" s="44"/>
      <c r="K613" s="32"/>
      <c r="L613" s="32"/>
      <c r="M613" s="283"/>
      <c r="N613" s="32"/>
      <c r="O613" s="44">
        <v>561</v>
      </c>
      <c r="P613" s="32">
        <v>0.90573328086139726</v>
      </c>
      <c r="Q613">
        <f t="shared" si="80"/>
        <v>224</v>
      </c>
      <c r="R613" t="str">
        <f>LOOKUP(P613,'Info Sheet'!$L$2:$L$3,'Info Sheet'!$J$2:$J$3)</f>
        <v>Non-Rainy</v>
      </c>
      <c r="S613">
        <f>IF(R613='Info Sheet'!$J$3,'Info Sheet'!$M$3,'Info Sheet'!$M$2)</f>
        <v>1</v>
      </c>
      <c r="T613">
        <f>ROUNDDOWN(IF((Q613*S613)&gt;'Info Sheet'!$B$21,'Info Sheet'!$B$21,(Q613*S613)),0)</f>
        <v>188</v>
      </c>
      <c r="U613">
        <f t="shared" si="81"/>
        <v>4295.8</v>
      </c>
      <c r="V613">
        <f t="shared" si="82"/>
        <v>2855.8</v>
      </c>
      <c r="AB613" s="44">
        <v>561</v>
      </c>
      <c r="AC613" s="61">
        <v>0.63979452999999997</v>
      </c>
      <c r="AD613">
        <f t="shared" si="83"/>
        <v>209</v>
      </c>
      <c r="AE613" t="str">
        <f>LOOKUP(AC613,'Info Sheet'!$L$2:$L$3,'Info Sheet'!$J$2:$J$3)</f>
        <v>Non-Rainy</v>
      </c>
      <c r="AF613">
        <f>IF(AE613='Info Sheet'!$J$3,'Info Sheet'!$M$3,'Info Sheet'!$M$2)</f>
        <v>1</v>
      </c>
      <c r="AG613">
        <f>ROUNDDOWN(IF((AD613*AF613)&gt;'Info Sheet'!$B$21,'Info Sheet'!$B$21,(AD613*AF613)),0)</f>
        <v>188</v>
      </c>
      <c r="AH613">
        <f t="shared" si="84"/>
        <v>4295.8</v>
      </c>
      <c r="AI613">
        <f t="shared" si="85"/>
        <v>2855.8</v>
      </c>
    </row>
    <row r="614" spans="2:35">
      <c r="B614" s="44">
        <v>562</v>
      </c>
      <c r="C614" s="32">
        <v>0.85076718478893831</v>
      </c>
      <c r="D614" s="32">
        <f t="shared" si="86"/>
        <v>235</v>
      </c>
      <c r="E614" t="str">
        <f>LOOKUP(C614,'Info Sheet'!$L$2:$L$3,'Info Sheet'!$J$2:$J$3)</f>
        <v>Non-Rainy</v>
      </c>
      <c r="F614">
        <f>IF(E614='Info Sheet'!$J$3,'Info Sheet'!$M$3,'Info Sheet'!$M$2)</f>
        <v>1</v>
      </c>
      <c r="G614">
        <f>ROUNDDOWN(IF((D614*F614)&gt;'Info Sheet'!$B$21,'Info Sheet'!$B$21,(D614*F614)),0)</f>
        <v>188</v>
      </c>
      <c r="H614">
        <f t="shared" si="78"/>
        <v>4295.8</v>
      </c>
      <c r="I614">
        <f t="shared" si="79"/>
        <v>2855.8</v>
      </c>
      <c r="J614" s="44"/>
      <c r="K614" s="32"/>
      <c r="L614" s="32"/>
      <c r="M614" s="283"/>
      <c r="N614" s="32"/>
      <c r="O614" s="44">
        <v>562</v>
      </c>
      <c r="P614" s="32">
        <v>0.84217078452636962</v>
      </c>
      <c r="Q614">
        <f t="shared" si="80"/>
        <v>218</v>
      </c>
      <c r="R614" t="str">
        <f>LOOKUP(P614,'Info Sheet'!$L$2:$L$3,'Info Sheet'!$J$2:$J$3)</f>
        <v>Non-Rainy</v>
      </c>
      <c r="S614">
        <f>IF(R614='Info Sheet'!$J$3,'Info Sheet'!$M$3,'Info Sheet'!$M$2)</f>
        <v>1</v>
      </c>
      <c r="T614">
        <f>ROUNDDOWN(IF((Q614*S614)&gt;'Info Sheet'!$B$21,'Info Sheet'!$B$21,(Q614*S614)),0)</f>
        <v>188</v>
      </c>
      <c r="U614">
        <f t="shared" si="81"/>
        <v>4295.8</v>
      </c>
      <c r="V614">
        <f t="shared" si="82"/>
        <v>2855.8</v>
      </c>
      <c r="AB614" s="44">
        <v>562</v>
      </c>
      <c r="AC614" s="61">
        <v>0.49297391000000002</v>
      </c>
      <c r="AD614">
        <f t="shared" si="83"/>
        <v>202</v>
      </c>
      <c r="AE614" t="str">
        <f>LOOKUP(AC614,'Info Sheet'!$L$2:$L$3,'Info Sheet'!$J$2:$J$3)</f>
        <v>Non-Rainy</v>
      </c>
      <c r="AF614">
        <f>IF(AE614='Info Sheet'!$J$3,'Info Sheet'!$M$3,'Info Sheet'!$M$2)</f>
        <v>1</v>
      </c>
      <c r="AG614">
        <f>ROUNDDOWN(IF((AD614*AF614)&gt;'Info Sheet'!$B$21,'Info Sheet'!$B$21,(AD614*AF614)),0)</f>
        <v>188</v>
      </c>
      <c r="AH614">
        <f t="shared" si="84"/>
        <v>4295.8</v>
      </c>
      <c r="AI614">
        <f t="shared" si="85"/>
        <v>2855.8</v>
      </c>
    </row>
    <row r="615" spans="2:35">
      <c r="B615" s="44">
        <v>563</v>
      </c>
      <c r="C615" s="32">
        <v>0.75124401784482675</v>
      </c>
      <c r="D615" s="32">
        <f t="shared" si="86"/>
        <v>228</v>
      </c>
      <c r="E615" t="str">
        <f>LOOKUP(C615,'Info Sheet'!$L$2:$L$3,'Info Sheet'!$J$2:$J$3)</f>
        <v>Non-Rainy</v>
      </c>
      <c r="F615">
        <f>IF(E615='Info Sheet'!$J$3,'Info Sheet'!$M$3,'Info Sheet'!$M$2)</f>
        <v>1</v>
      </c>
      <c r="G615">
        <f>ROUNDDOWN(IF((D615*F615)&gt;'Info Sheet'!$B$21,'Info Sheet'!$B$21,(D615*F615)),0)</f>
        <v>188</v>
      </c>
      <c r="H615">
        <f t="shared" si="78"/>
        <v>4295.8</v>
      </c>
      <c r="I615">
        <f t="shared" si="79"/>
        <v>2855.8</v>
      </c>
      <c r="J615" s="44"/>
      <c r="K615" s="32"/>
      <c r="L615" s="32"/>
      <c r="M615" s="283"/>
      <c r="N615" s="32"/>
      <c r="O615" s="44">
        <v>563</v>
      </c>
      <c r="P615" s="32">
        <v>0.51723946585683078</v>
      </c>
      <c r="Q615">
        <f t="shared" si="80"/>
        <v>200</v>
      </c>
      <c r="R615" t="str">
        <f>LOOKUP(P615,'Info Sheet'!$L$2:$L$3,'Info Sheet'!$J$2:$J$3)</f>
        <v>Non-Rainy</v>
      </c>
      <c r="S615">
        <f>IF(R615='Info Sheet'!$J$3,'Info Sheet'!$M$3,'Info Sheet'!$M$2)</f>
        <v>1</v>
      </c>
      <c r="T615">
        <f>ROUNDDOWN(IF((Q615*S615)&gt;'Info Sheet'!$B$21,'Info Sheet'!$B$21,(Q615*S615)),0)</f>
        <v>188</v>
      </c>
      <c r="U615">
        <f t="shared" si="81"/>
        <v>4295.8</v>
      </c>
      <c r="V615">
        <f t="shared" si="82"/>
        <v>2855.8</v>
      </c>
      <c r="AB615" s="44">
        <v>563</v>
      </c>
      <c r="AC615" s="61">
        <v>0.54577542999999995</v>
      </c>
      <c r="AD615">
        <f t="shared" si="83"/>
        <v>205</v>
      </c>
      <c r="AE615" t="str">
        <f>LOOKUP(AC615,'Info Sheet'!$L$2:$L$3,'Info Sheet'!$J$2:$J$3)</f>
        <v>Non-Rainy</v>
      </c>
      <c r="AF615">
        <f>IF(AE615='Info Sheet'!$J$3,'Info Sheet'!$M$3,'Info Sheet'!$M$2)</f>
        <v>1</v>
      </c>
      <c r="AG615">
        <f>ROUNDDOWN(IF((AD615*AF615)&gt;'Info Sheet'!$B$21,'Info Sheet'!$B$21,(AD615*AF615)),0)</f>
        <v>188</v>
      </c>
      <c r="AH615">
        <f t="shared" si="84"/>
        <v>4295.8</v>
      </c>
      <c r="AI615">
        <f t="shared" si="85"/>
        <v>2855.8</v>
      </c>
    </row>
    <row r="616" spans="2:35">
      <c r="B616" s="44">
        <v>564</v>
      </c>
      <c r="C616" s="32">
        <v>0.76031505194838211</v>
      </c>
      <c r="D616" s="32">
        <f t="shared" si="86"/>
        <v>229</v>
      </c>
      <c r="E616" t="str">
        <f>LOOKUP(C616,'Info Sheet'!$L$2:$L$3,'Info Sheet'!$J$2:$J$3)</f>
        <v>Non-Rainy</v>
      </c>
      <c r="F616">
        <f>IF(E616='Info Sheet'!$J$3,'Info Sheet'!$M$3,'Info Sheet'!$M$2)</f>
        <v>1</v>
      </c>
      <c r="G616">
        <f>ROUNDDOWN(IF((D616*F616)&gt;'Info Sheet'!$B$21,'Info Sheet'!$B$21,(D616*F616)),0)</f>
        <v>188</v>
      </c>
      <c r="H616">
        <f t="shared" si="78"/>
        <v>4295.8</v>
      </c>
      <c r="I616">
        <f t="shared" si="79"/>
        <v>2855.8</v>
      </c>
      <c r="J616" s="44"/>
      <c r="K616" s="32"/>
      <c r="L616" s="32"/>
      <c r="M616" s="283"/>
      <c r="N616" s="32"/>
      <c r="O616" s="44">
        <v>564</v>
      </c>
      <c r="P616" s="32">
        <v>0.9288652120684151</v>
      </c>
      <c r="Q616">
        <f t="shared" si="80"/>
        <v>227</v>
      </c>
      <c r="R616" t="str">
        <f>LOOKUP(P616,'Info Sheet'!$L$2:$L$3,'Info Sheet'!$J$2:$J$3)</f>
        <v>Non-Rainy</v>
      </c>
      <c r="S616">
        <f>IF(R616='Info Sheet'!$J$3,'Info Sheet'!$M$3,'Info Sheet'!$M$2)</f>
        <v>1</v>
      </c>
      <c r="T616">
        <f>ROUNDDOWN(IF((Q616*S616)&gt;'Info Sheet'!$B$21,'Info Sheet'!$B$21,(Q616*S616)),0)</f>
        <v>188</v>
      </c>
      <c r="U616">
        <f t="shared" si="81"/>
        <v>4295.8</v>
      </c>
      <c r="V616">
        <f t="shared" si="82"/>
        <v>2855.8</v>
      </c>
      <c r="AB616" s="44">
        <v>564</v>
      </c>
      <c r="AC616" s="61">
        <v>1.0779199999999999E-2</v>
      </c>
      <c r="AD616">
        <f t="shared" si="83"/>
        <v>159</v>
      </c>
      <c r="AE616" t="str">
        <f>LOOKUP(AC616,'Info Sheet'!$L$2:$L$3,'Info Sheet'!$J$2:$J$3)</f>
        <v>Rainy, p</v>
      </c>
      <c r="AF616">
        <f>IF(AE616='Info Sheet'!$J$3,'Info Sheet'!$M$3,'Info Sheet'!$M$2)</f>
        <v>0.7</v>
      </c>
      <c r="AG616">
        <f>ROUNDDOWN(IF((AD616*AF616)&gt;'Info Sheet'!$B$21,'Info Sheet'!$B$21,(AD616*AF616)),0)</f>
        <v>111</v>
      </c>
      <c r="AH616">
        <f t="shared" si="84"/>
        <v>2536.3500000000004</v>
      </c>
      <c r="AI616">
        <f t="shared" si="85"/>
        <v>1096.3500000000004</v>
      </c>
    </row>
    <row r="617" spans="2:35">
      <c r="B617" s="44">
        <v>565</v>
      </c>
      <c r="C617" s="32">
        <v>0.40286333819632547</v>
      </c>
      <c r="D617" s="32">
        <f t="shared" si="86"/>
        <v>210</v>
      </c>
      <c r="E617" t="str">
        <f>LOOKUP(C617,'Info Sheet'!$L$2:$L$3,'Info Sheet'!$J$2:$J$3)</f>
        <v>Non-Rainy</v>
      </c>
      <c r="F617">
        <f>IF(E617='Info Sheet'!$J$3,'Info Sheet'!$M$3,'Info Sheet'!$M$2)</f>
        <v>1</v>
      </c>
      <c r="G617">
        <f>ROUNDDOWN(IF((D617*F617)&gt;'Info Sheet'!$B$21,'Info Sheet'!$B$21,(D617*F617)),0)</f>
        <v>188</v>
      </c>
      <c r="H617">
        <f t="shared" si="78"/>
        <v>4295.8</v>
      </c>
      <c r="I617">
        <f t="shared" si="79"/>
        <v>2855.8</v>
      </c>
      <c r="J617" s="44"/>
      <c r="K617" s="32"/>
      <c r="L617" s="32"/>
      <c r="M617" s="283"/>
      <c r="N617" s="32"/>
      <c r="O617" s="44">
        <v>565</v>
      </c>
      <c r="P617" s="32">
        <v>0.86813283000389518</v>
      </c>
      <c r="Q617">
        <f t="shared" si="80"/>
        <v>221</v>
      </c>
      <c r="R617" t="str">
        <f>LOOKUP(P617,'Info Sheet'!$L$2:$L$3,'Info Sheet'!$J$2:$J$3)</f>
        <v>Non-Rainy</v>
      </c>
      <c r="S617">
        <f>IF(R617='Info Sheet'!$J$3,'Info Sheet'!$M$3,'Info Sheet'!$M$2)</f>
        <v>1</v>
      </c>
      <c r="T617">
        <f>ROUNDDOWN(IF((Q617*S617)&gt;'Info Sheet'!$B$21,'Info Sheet'!$B$21,(Q617*S617)),0)</f>
        <v>188</v>
      </c>
      <c r="U617">
        <f t="shared" si="81"/>
        <v>4295.8</v>
      </c>
      <c r="V617">
        <f t="shared" si="82"/>
        <v>2855.8</v>
      </c>
      <c r="AB617" s="44">
        <v>565</v>
      </c>
      <c r="AC617" s="61">
        <v>0.42870931000000001</v>
      </c>
      <c r="AD617">
        <f t="shared" si="83"/>
        <v>199</v>
      </c>
      <c r="AE617" t="str">
        <f>LOOKUP(AC617,'Info Sheet'!$L$2:$L$3,'Info Sheet'!$J$2:$J$3)</f>
        <v>Non-Rainy</v>
      </c>
      <c r="AF617">
        <f>IF(AE617='Info Sheet'!$J$3,'Info Sheet'!$M$3,'Info Sheet'!$M$2)</f>
        <v>1</v>
      </c>
      <c r="AG617">
        <f>ROUNDDOWN(IF((AD617*AF617)&gt;'Info Sheet'!$B$21,'Info Sheet'!$B$21,(AD617*AF617)),0)</f>
        <v>188</v>
      </c>
      <c r="AH617">
        <f t="shared" si="84"/>
        <v>4295.8</v>
      </c>
      <c r="AI617">
        <f t="shared" si="85"/>
        <v>2855.8</v>
      </c>
    </row>
    <row r="618" spans="2:35">
      <c r="B618" s="44">
        <v>566</v>
      </c>
      <c r="C618" s="32">
        <v>0.5452965567343917</v>
      </c>
      <c r="D618" s="32">
        <f t="shared" si="86"/>
        <v>217</v>
      </c>
      <c r="E618" t="str">
        <f>LOOKUP(C618,'Info Sheet'!$L$2:$L$3,'Info Sheet'!$J$2:$J$3)</f>
        <v>Non-Rainy</v>
      </c>
      <c r="F618">
        <f>IF(E618='Info Sheet'!$J$3,'Info Sheet'!$M$3,'Info Sheet'!$M$2)</f>
        <v>1</v>
      </c>
      <c r="G618">
        <f>ROUNDDOWN(IF((D618*F618)&gt;'Info Sheet'!$B$21,'Info Sheet'!$B$21,(D618*F618)),0)</f>
        <v>188</v>
      </c>
      <c r="H618">
        <f t="shared" si="78"/>
        <v>4295.8</v>
      </c>
      <c r="I618">
        <f t="shared" si="79"/>
        <v>2855.8</v>
      </c>
      <c r="J618" s="44"/>
      <c r="K618" s="32"/>
      <c r="L618" s="32"/>
      <c r="M618" s="283"/>
      <c r="N618" s="32"/>
      <c r="O618" s="44">
        <v>566</v>
      </c>
      <c r="P618" s="32">
        <v>0.8733771669897491</v>
      </c>
      <c r="Q618">
        <f t="shared" si="80"/>
        <v>221</v>
      </c>
      <c r="R618" t="str">
        <f>LOOKUP(P618,'Info Sheet'!$L$2:$L$3,'Info Sheet'!$J$2:$J$3)</f>
        <v>Non-Rainy</v>
      </c>
      <c r="S618">
        <f>IF(R618='Info Sheet'!$J$3,'Info Sheet'!$M$3,'Info Sheet'!$M$2)</f>
        <v>1</v>
      </c>
      <c r="T618">
        <f>ROUNDDOWN(IF((Q618*S618)&gt;'Info Sheet'!$B$21,'Info Sheet'!$B$21,(Q618*S618)),0)</f>
        <v>188</v>
      </c>
      <c r="U618">
        <f t="shared" si="81"/>
        <v>4295.8</v>
      </c>
      <c r="V618">
        <f t="shared" si="82"/>
        <v>2855.8</v>
      </c>
      <c r="AB618" s="44">
        <v>566</v>
      </c>
      <c r="AC618" s="61">
        <v>0.68065754999999994</v>
      </c>
      <c r="AD618">
        <f t="shared" si="83"/>
        <v>212</v>
      </c>
      <c r="AE618" t="str">
        <f>LOOKUP(AC618,'Info Sheet'!$L$2:$L$3,'Info Sheet'!$J$2:$J$3)</f>
        <v>Non-Rainy</v>
      </c>
      <c r="AF618">
        <f>IF(AE618='Info Sheet'!$J$3,'Info Sheet'!$M$3,'Info Sheet'!$M$2)</f>
        <v>1</v>
      </c>
      <c r="AG618">
        <f>ROUNDDOWN(IF((AD618*AF618)&gt;'Info Sheet'!$B$21,'Info Sheet'!$B$21,(AD618*AF618)),0)</f>
        <v>188</v>
      </c>
      <c r="AH618">
        <f t="shared" si="84"/>
        <v>4295.8</v>
      </c>
      <c r="AI618">
        <f t="shared" si="85"/>
        <v>2855.8</v>
      </c>
    </row>
    <row r="619" spans="2:35">
      <c r="B619" s="44">
        <v>567</v>
      </c>
      <c r="C619" s="32">
        <v>0.71854328316249838</v>
      </c>
      <c r="D619" s="32">
        <f t="shared" si="86"/>
        <v>226</v>
      </c>
      <c r="E619" t="str">
        <f>LOOKUP(C619,'Info Sheet'!$L$2:$L$3,'Info Sheet'!$J$2:$J$3)</f>
        <v>Non-Rainy</v>
      </c>
      <c r="F619">
        <f>IF(E619='Info Sheet'!$J$3,'Info Sheet'!$M$3,'Info Sheet'!$M$2)</f>
        <v>1</v>
      </c>
      <c r="G619">
        <f>ROUNDDOWN(IF((D619*F619)&gt;'Info Sheet'!$B$21,'Info Sheet'!$B$21,(D619*F619)),0)</f>
        <v>188</v>
      </c>
      <c r="H619">
        <f t="shared" si="78"/>
        <v>4295.8</v>
      </c>
      <c r="I619">
        <f t="shared" si="79"/>
        <v>2855.8</v>
      </c>
      <c r="J619" s="44"/>
      <c r="K619" s="32"/>
      <c r="L619" s="32"/>
      <c r="M619" s="283"/>
      <c r="N619" s="32"/>
      <c r="O619" s="44">
        <v>567</v>
      </c>
      <c r="P619" s="32">
        <v>0.63861212588573724</v>
      </c>
      <c r="Q619">
        <f t="shared" si="80"/>
        <v>206</v>
      </c>
      <c r="R619" t="str">
        <f>LOOKUP(P619,'Info Sheet'!$L$2:$L$3,'Info Sheet'!$J$2:$J$3)</f>
        <v>Non-Rainy</v>
      </c>
      <c r="S619">
        <f>IF(R619='Info Sheet'!$J$3,'Info Sheet'!$M$3,'Info Sheet'!$M$2)</f>
        <v>1</v>
      </c>
      <c r="T619">
        <f>ROUNDDOWN(IF((Q619*S619)&gt;'Info Sheet'!$B$21,'Info Sheet'!$B$21,(Q619*S619)),0)</f>
        <v>188</v>
      </c>
      <c r="U619">
        <f t="shared" si="81"/>
        <v>4295.8</v>
      </c>
      <c r="V619">
        <f t="shared" si="82"/>
        <v>2855.8</v>
      </c>
      <c r="AB619" s="44">
        <v>567</v>
      </c>
      <c r="AC619" s="61">
        <v>0.51969156000000005</v>
      </c>
      <c r="AD619">
        <f t="shared" si="83"/>
        <v>204</v>
      </c>
      <c r="AE619" t="str">
        <f>LOOKUP(AC619,'Info Sheet'!$L$2:$L$3,'Info Sheet'!$J$2:$J$3)</f>
        <v>Non-Rainy</v>
      </c>
      <c r="AF619">
        <f>IF(AE619='Info Sheet'!$J$3,'Info Sheet'!$M$3,'Info Sheet'!$M$2)</f>
        <v>1</v>
      </c>
      <c r="AG619">
        <f>ROUNDDOWN(IF((AD619*AF619)&gt;'Info Sheet'!$B$21,'Info Sheet'!$B$21,(AD619*AF619)),0)</f>
        <v>188</v>
      </c>
      <c r="AH619">
        <f t="shared" si="84"/>
        <v>4295.8</v>
      </c>
      <c r="AI619">
        <f t="shared" si="85"/>
        <v>2855.8</v>
      </c>
    </row>
    <row r="620" spans="2:35">
      <c r="B620" s="44">
        <v>568</v>
      </c>
      <c r="C620" s="32">
        <v>0.38196241022230037</v>
      </c>
      <c r="D620" s="32">
        <f t="shared" si="86"/>
        <v>209</v>
      </c>
      <c r="E620" t="str">
        <f>LOOKUP(C620,'Info Sheet'!$L$2:$L$3,'Info Sheet'!$J$2:$J$3)</f>
        <v>Rainy, p</v>
      </c>
      <c r="F620">
        <f>IF(E620='Info Sheet'!$J$3,'Info Sheet'!$M$3,'Info Sheet'!$M$2)</f>
        <v>0.7</v>
      </c>
      <c r="G620">
        <f>ROUNDDOWN(IF((D620*F620)&gt;'Info Sheet'!$B$21,'Info Sheet'!$B$21,(D620*F620)),0)</f>
        <v>146</v>
      </c>
      <c r="H620">
        <f t="shared" si="78"/>
        <v>3336.1000000000004</v>
      </c>
      <c r="I620">
        <f t="shared" si="79"/>
        <v>1896.1000000000004</v>
      </c>
      <c r="J620" s="44"/>
      <c r="K620" s="32"/>
      <c r="L620" s="32"/>
      <c r="M620" s="283"/>
      <c r="N620" s="32"/>
      <c r="O620" s="44">
        <v>568</v>
      </c>
      <c r="P620" s="32">
        <v>0.46306207625874851</v>
      </c>
      <c r="Q620">
        <f t="shared" si="80"/>
        <v>198</v>
      </c>
      <c r="R620" t="str">
        <f>LOOKUP(P620,'Info Sheet'!$L$2:$L$3,'Info Sheet'!$J$2:$J$3)</f>
        <v>Non-Rainy</v>
      </c>
      <c r="S620">
        <f>IF(R620='Info Sheet'!$J$3,'Info Sheet'!$M$3,'Info Sheet'!$M$2)</f>
        <v>1</v>
      </c>
      <c r="T620">
        <f>ROUNDDOWN(IF((Q620*S620)&gt;'Info Sheet'!$B$21,'Info Sheet'!$B$21,(Q620*S620)),0)</f>
        <v>188</v>
      </c>
      <c r="U620">
        <f t="shared" si="81"/>
        <v>4295.8</v>
      </c>
      <c r="V620">
        <f t="shared" si="82"/>
        <v>2855.8</v>
      </c>
      <c r="AB620" s="44">
        <v>568</v>
      </c>
      <c r="AC620" s="61">
        <v>0.31231984000000002</v>
      </c>
      <c r="AD620">
        <f t="shared" si="83"/>
        <v>193</v>
      </c>
      <c r="AE620" t="str">
        <f>LOOKUP(AC620,'Info Sheet'!$L$2:$L$3,'Info Sheet'!$J$2:$J$3)</f>
        <v>Rainy, p</v>
      </c>
      <c r="AF620">
        <f>IF(AE620='Info Sheet'!$J$3,'Info Sheet'!$M$3,'Info Sheet'!$M$2)</f>
        <v>0.7</v>
      </c>
      <c r="AG620">
        <f>ROUNDDOWN(IF((AD620*AF620)&gt;'Info Sheet'!$B$21,'Info Sheet'!$B$21,(AD620*AF620)),0)</f>
        <v>135</v>
      </c>
      <c r="AH620">
        <f t="shared" si="84"/>
        <v>3084.75</v>
      </c>
      <c r="AI620">
        <f t="shared" si="85"/>
        <v>1644.75</v>
      </c>
    </row>
    <row r="621" spans="2:35">
      <c r="B621" s="44">
        <v>569</v>
      </c>
      <c r="C621" s="32">
        <v>0.17496632978478333</v>
      </c>
      <c r="D621" s="32">
        <f t="shared" si="86"/>
        <v>196</v>
      </c>
      <c r="E621" t="str">
        <f>LOOKUP(C621,'Info Sheet'!$L$2:$L$3,'Info Sheet'!$J$2:$J$3)</f>
        <v>Rainy, p</v>
      </c>
      <c r="F621">
        <f>IF(E621='Info Sheet'!$J$3,'Info Sheet'!$M$3,'Info Sheet'!$M$2)</f>
        <v>0.7</v>
      </c>
      <c r="G621">
        <f>ROUNDDOWN(IF((D621*F621)&gt;'Info Sheet'!$B$21,'Info Sheet'!$B$21,(D621*F621)),0)</f>
        <v>137</v>
      </c>
      <c r="H621">
        <f t="shared" si="78"/>
        <v>3130.4500000000003</v>
      </c>
      <c r="I621">
        <f t="shared" si="79"/>
        <v>1690.4500000000003</v>
      </c>
      <c r="J621" s="44"/>
      <c r="K621" s="32"/>
      <c r="L621" s="32"/>
      <c r="M621" s="283"/>
      <c r="N621" s="32"/>
      <c r="O621" s="44">
        <v>569</v>
      </c>
      <c r="P621" s="32">
        <v>0.14607342735268958</v>
      </c>
      <c r="Q621">
        <f t="shared" si="80"/>
        <v>180</v>
      </c>
      <c r="R621" t="str">
        <f>LOOKUP(P621,'Info Sheet'!$L$2:$L$3,'Info Sheet'!$J$2:$J$3)</f>
        <v>Rainy, p</v>
      </c>
      <c r="S621">
        <f>IF(R621='Info Sheet'!$J$3,'Info Sheet'!$M$3,'Info Sheet'!$M$2)</f>
        <v>0.7</v>
      </c>
      <c r="T621">
        <f>ROUNDDOWN(IF((Q621*S621)&gt;'Info Sheet'!$B$21,'Info Sheet'!$B$21,(Q621*S621)),0)</f>
        <v>126</v>
      </c>
      <c r="U621">
        <f t="shared" si="81"/>
        <v>2879.1000000000004</v>
      </c>
      <c r="V621">
        <f t="shared" si="82"/>
        <v>1439.1000000000004</v>
      </c>
      <c r="AB621" s="44">
        <v>569</v>
      </c>
      <c r="AC621" s="61">
        <v>0.70608473999999999</v>
      </c>
      <c r="AD621">
        <f t="shared" si="83"/>
        <v>213</v>
      </c>
      <c r="AE621" t="str">
        <f>LOOKUP(AC621,'Info Sheet'!$L$2:$L$3,'Info Sheet'!$J$2:$J$3)</f>
        <v>Non-Rainy</v>
      </c>
      <c r="AF621">
        <f>IF(AE621='Info Sheet'!$J$3,'Info Sheet'!$M$3,'Info Sheet'!$M$2)</f>
        <v>1</v>
      </c>
      <c r="AG621">
        <f>ROUNDDOWN(IF((AD621*AF621)&gt;'Info Sheet'!$B$21,'Info Sheet'!$B$21,(AD621*AF621)),0)</f>
        <v>188</v>
      </c>
      <c r="AH621">
        <f t="shared" si="84"/>
        <v>4295.8</v>
      </c>
      <c r="AI621">
        <f t="shared" si="85"/>
        <v>2855.8</v>
      </c>
    </row>
    <row r="622" spans="2:35">
      <c r="B622" s="44">
        <v>570</v>
      </c>
      <c r="C622" s="32">
        <v>0.46361247815649953</v>
      </c>
      <c r="D622" s="32">
        <f t="shared" si="86"/>
        <v>213</v>
      </c>
      <c r="E622" t="str">
        <f>LOOKUP(C622,'Info Sheet'!$L$2:$L$3,'Info Sheet'!$J$2:$J$3)</f>
        <v>Non-Rainy</v>
      </c>
      <c r="F622">
        <f>IF(E622='Info Sheet'!$J$3,'Info Sheet'!$M$3,'Info Sheet'!$M$2)</f>
        <v>1</v>
      </c>
      <c r="G622">
        <f>ROUNDDOWN(IF((D622*F622)&gt;'Info Sheet'!$B$21,'Info Sheet'!$B$21,(D622*F622)),0)</f>
        <v>188</v>
      </c>
      <c r="H622">
        <f t="shared" si="78"/>
        <v>4295.8</v>
      </c>
      <c r="I622">
        <f t="shared" si="79"/>
        <v>2855.8</v>
      </c>
      <c r="J622" s="44"/>
      <c r="K622" s="32"/>
      <c r="L622" s="32"/>
      <c r="M622" s="283"/>
      <c r="N622" s="32"/>
      <c r="O622" s="44">
        <v>570</v>
      </c>
      <c r="P622" s="32">
        <v>0.26731904569826404</v>
      </c>
      <c r="Q622">
        <f t="shared" si="80"/>
        <v>188</v>
      </c>
      <c r="R622" t="str">
        <f>LOOKUP(P622,'Info Sheet'!$L$2:$L$3,'Info Sheet'!$J$2:$J$3)</f>
        <v>Rainy, p</v>
      </c>
      <c r="S622">
        <f>IF(R622='Info Sheet'!$J$3,'Info Sheet'!$M$3,'Info Sheet'!$M$2)</f>
        <v>0.7</v>
      </c>
      <c r="T622">
        <f>ROUNDDOWN(IF((Q622*S622)&gt;'Info Sheet'!$B$21,'Info Sheet'!$B$21,(Q622*S622)),0)</f>
        <v>131</v>
      </c>
      <c r="U622">
        <f t="shared" si="81"/>
        <v>2993.3500000000004</v>
      </c>
      <c r="V622">
        <f t="shared" si="82"/>
        <v>1553.3500000000004</v>
      </c>
      <c r="AB622" s="44">
        <v>570</v>
      </c>
      <c r="AC622" s="61">
        <v>0.60653029999999997</v>
      </c>
      <c r="AD622">
        <f t="shared" si="83"/>
        <v>208</v>
      </c>
      <c r="AE622" t="str">
        <f>LOOKUP(AC622,'Info Sheet'!$L$2:$L$3,'Info Sheet'!$J$2:$J$3)</f>
        <v>Non-Rainy</v>
      </c>
      <c r="AF622">
        <f>IF(AE622='Info Sheet'!$J$3,'Info Sheet'!$M$3,'Info Sheet'!$M$2)</f>
        <v>1</v>
      </c>
      <c r="AG622">
        <f>ROUNDDOWN(IF((AD622*AF622)&gt;'Info Sheet'!$B$21,'Info Sheet'!$B$21,(AD622*AF622)),0)</f>
        <v>188</v>
      </c>
      <c r="AH622">
        <f t="shared" si="84"/>
        <v>4295.8</v>
      </c>
      <c r="AI622">
        <f t="shared" si="85"/>
        <v>2855.8</v>
      </c>
    </row>
    <row r="623" spans="2:35">
      <c r="B623" s="44">
        <v>571</v>
      </c>
      <c r="C623" s="32">
        <v>0.58009778094487063</v>
      </c>
      <c r="D623" s="32">
        <f t="shared" si="86"/>
        <v>219</v>
      </c>
      <c r="E623" t="str">
        <f>LOOKUP(C623,'Info Sheet'!$L$2:$L$3,'Info Sheet'!$J$2:$J$3)</f>
        <v>Non-Rainy</v>
      </c>
      <c r="F623">
        <f>IF(E623='Info Sheet'!$J$3,'Info Sheet'!$M$3,'Info Sheet'!$M$2)</f>
        <v>1</v>
      </c>
      <c r="G623">
        <f>ROUNDDOWN(IF((D623*F623)&gt;'Info Sheet'!$B$21,'Info Sheet'!$B$21,(D623*F623)),0)</f>
        <v>188</v>
      </c>
      <c r="H623">
        <f t="shared" si="78"/>
        <v>4295.8</v>
      </c>
      <c r="I623">
        <f t="shared" si="79"/>
        <v>2855.8</v>
      </c>
      <c r="J623" s="44"/>
      <c r="K623" s="32"/>
      <c r="L623" s="32"/>
      <c r="M623" s="283"/>
      <c r="N623" s="32"/>
      <c r="O623" s="44">
        <v>571</v>
      </c>
      <c r="P623" s="32">
        <v>4.4326364842348309E-2</v>
      </c>
      <c r="Q623">
        <f t="shared" si="80"/>
        <v>167</v>
      </c>
      <c r="R623" t="str">
        <f>LOOKUP(P623,'Info Sheet'!$L$2:$L$3,'Info Sheet'!$J$2:$J$3)</f>
        <v>Rainy, p</v>
      </c>
      <c r="S623">
        <f>IF(R623='Info Sheet'!$J$3,'Info Sheet'!$M$3,'Info Sheet'!$M$2)</f>
        <v>0.7</v>
      </c>
      <c r="T623">
        <f>ROUNDDOWN(IF((Q623*S623)&gt;'Info Sheet'!$B$21,'Info Sheet'!$B$21,(Q623*S623)),0)</f>
        <v>116</v>
      </c>
      <c r="U623">
        <f t="shared" si="81"/>
        <v>2650.6000000000004</v>
      </c>
      <c r="V623">
        <f t="shared" si="82"/>
        <v>1210.6000000000004</v>
      </c>
      <c r="AB623" s="44">
        <v>571</v>
      </c>
      <c r="AC623" s="61">
        <v>0.86748051999999998</v>
      </c>
      <c r="AD623">
        <f t="shared" si="83"/>
        <v>224</v>
      </c>
      <c r="AE623" t="str">
        <f>LOOKUP(AC623,'Info Sheet'!$L$2:$L$3,'Info Sheet'!$J$2:$J$3)</f>
        <v>Non-Rainy</v>
      </c>
      <c r="AF623">
        <f>IF(AE623='Info Sheet'!$J$3,'Info Sheet'!$M$3,'Info Sheet'!$M$2)</f>
        <v>1</v>
      </c>
      <c r="AG623">
        <f>ROUNDDOWN(IF((AD623*AF623)&gt;'Info Sheet'!$B$21,'Info Sheet'!$B$21,(AD623*AF623)),0)</f>
        <v>188</v>
      </c>
      <c r="AH623">
        <f t="shared" si="84"/>
        <v>4295.8</v>
      </c>
      <c r="AI623">
        <f t="shared" si="85"/>
        <v>2855.8</v>
      </c>
    </row>
    <row r="624" spans="2:35">
      <c r="B624" s="44">
        <v>572</v>
      </c>
      <c r="C624" s="32">
        <v>0.92215320309220394</v>
      </c>
      <c r="D624" s="32">
        <f t="shared" si="86"/>
        <v>242</v>
      </c>
      <c r="E624" t="str">
        <f>LOOKUP(C624,'Info Sheet'!$L$2:$L$3,'Info Sheet'!$J$2:$J$3)</f>
        <v>Non-Rainy</v>
      </c>
      <c r="F624">
        <f>IF(E624='Info Sheet'!$J$3,'Info Sheet'!$M$3,'Info Sheet'!$M$2)</f>
        <v>1</v>
      </c>
      <c r="G624">
        <f>ROUNDDOWN(IF((D624*F624)&gt;'Info Sheet'!$B$21,'Info Sheet'!$B$21,(D624*F624)),0)</f>
        <v>188</v>
      </c>
      <c r="H624">
        <f t="shared" si="78"/>
        <v>4295.8</v>
      </c>
      <c r="I624">
        <f t="shared" si="79"/>
        <v>2855.8</v>
      </c>
      <c r="J624" s="44"/>
      <c r="K624" s="32"/>
      <c r="L624" s="32"/>
      <c r="M624" s="283"/>
      <c r="N624" s="32"/>
      <c r="O624" s="44">
        <v>572</v>
      </c>
      <c r="P624" s="32">
        <v>0.887412384073059</v>
      </c>
      <c r="Q624">
        <f t="shared" si="80"/>
        <v>222</v>
      </c>
      <c r="R624" t="str">
        <f>LOOKUP(P624,'Info Sheet'!$L$2:$L$3,'Info Sheet'!$J$2:$J$3)</f>
        <v>Non-Rainy</v>
      </c>
      <c r="S624">
        <f>IF(R624='Info Sheet'!$J$3,'Info Sheet'!$M$3,'Info Sheet'!$M$2)</f>
        <v>1</v>
      </c>
      <c r="T624">
        <f>ROUNDDOWN(IF((Q624*S624)&gt;'Info Sheet'!$B$21,'Info Sheet'!$B$21,(Q624*S624)),0)</f>
        <v>188</v>
      </c>
      <c r="U624">
        <f t="shared" si="81"/>
        <v>4295.8</v>
      </c>
      <c r="V624">
        <f t="shared" si="82"/>
        <v>2855.8</v>
      </c>
      <c r="AB624" s="44">
        <v>572</v>
      </c>
      <c r="AC624" s="61">
        <v>0.80143388000000004</v>
      </c>
      <c r="AD624">
        <f t="shared" si="83"/>
        <v>219</v>
      </c>
      <c r="AE624" t="str">
        <f>LOOKUP(AC624,'Info Sheet'!$L$2:$L$3,'Info Sheet'!$J$2:$J$3)</f>
        <v>Non-Rainy</v>
      </c>
      <c r="AF624">
        <f>IF(AE624='Info Sheet'!$J$3,'Info Sheet'!$M$3,'Info Sheet'!$M$2)</f>
        <v>1</v>
      </c>
      <c r="AG624">
        <f>ROUNDDOWN(IF((AD624*AF624)&gt;'Info Sheet'!$B$21,'Info Sheet'!$B$21,(AD624*AF624)),0)</f>
        <v>188</v>
      </c>
      <c r="AH624">
        <f t="shared" si="84"/>
        <v>4295.8</v>
      </c>
      <c r="AI624">
        <f t="shared" si="85"/>
        <v>2855.8</v>
      </c>
    </row>
    <row r="625" spans="2:35">
      <c r="B625" s="44">
        <v>573</v>
      </c>
      <c r="C625" s="32">
        <v>0.77777748882069186</v>
      </c>
      <c r="D625" s="32">
        <f t="shared" si="86"/>
        <v>230</v>
      </c>
      <c r="E625" t="str">
        <f>LOOKUP(C625,'Info Sheet'!$L$2:$L$3,'Info Sheet'!$J$2:$J$3)</f>
        <v>Non-Rainy</v>
      </c>
      <c r="F625">
        <f>IF(E625='Info Sheet'!$J$3,'Info Sheet'!$M$3,'Info Sheet'!$M$2)</f>
        <v>1</v>
      </c>
      <c r="G625">
        <f>ROUNDDOWN(IF((D625*F625)&gt;'Info Sheet'!$B$21,'Info Sheet'!$B$21,(D625*F625)),0)</f>
        <v>188</v>
      </c>
      <c r="H625">
        <f t="shared" si="78"/>
        <v>4295.8</v>
      </c>
      <c r="I625">
        <f t="shared" si="79"/>
        <v>2855.8</v>
      </c>
      <c r="J625" s="44"/>
      <c r="K625" s="32"/>
      <c r="L625" s="32"/>
      <c r="M625" s="283"/>
      <c r="N625" s="32"/>
      <c r="O625" s="44">
        <v>573</v>
      </c>
      <c r="P625" s="32">
        <v>0.58946390871979737</v>
      </c>
      <c r="Q625">
        <f t="shared" si="80"/>
        <v>204</v>
      </c>
      <c r="R625" t="str">
        <f>LOOKUP(P625,'Info Sheet'!$L$2:$L$3,'Info Sheet'!$J$2:$J$3)</f>
        <v>Non-Rainy</v>
      </c>
      <c r="S625">
        <f>IF(R625='Info Sheet'!$J$3,'Info Sheet'!$M$3,'Info Sheet'!$M$2)</f>
        <v>1</v>
      </c>
      <c r="T625">
        <f>ROUNDDOWN(IF((Q625*S625)&gt;'Info Sheet'!$B$21,'Info Sheet'!$B$21,(Q625*S625)),0)</f>
        <v>188</v>
      </c>
      <c r="U625">
        <f t="shared" si="81"/>
        <v>4295.8</v>
      </c>
      <c r="V625">
        <f t="shared" si="82"/>
        <v>2855.8</v>
      </c>
      <c r="AB625" s="44">
        <v>573</v>
      </c>
      <c r="AC625" s="61">
        <v>0.31790723999999998</v>
      </c>
      <c r="AD625">
        <f t="shared" si="83"/>
        <v>194</v>
      </c>
      <c r="AE625" t="str">
        <f>LOOKUP(AC625,'Info Sheet'!$L$2:$L$3,'Info Sheet'!$J$2:$J$3)</f>
        <v>Rainy, p</v>
      </c>
      <c r="AF625">
        <f>IF(AE625='Info Sheet'!$J$3,'Info Sheet'!$M$3,'Info Sheet'!$M$2)</f>
        <v>0.7</v>
      </c>
      <c r="AG625">
        <f>ROUNDDOWN(IF((AD625*AF625)&gt;'Info Sheet'!$B$21,'Info Sheet'!$B$21,(AD625*AF625)),0)</f>
        <v>135</v>
      </c>
      <c r="AH625">
        <f t="shared" si="84"/>
        <v>3084.75</v>
      </c>
      <c r="AI625">
        <f t="shared" si="85"/>
        <v>1644.75</v>
      </c>
    </row>
    <row r="626" spans="2:35">
      <c r="B626" s="44">
        <v>574</v>
      </c>
      <c r="C626" s="32">
        <v>0.4202562950384594</v>
      </c>
      <c r="D626" s="32">
        <f t="shared" si="86"/>
        <v>211</v>
      </c>
      <c r="E626" t="str">
        <f>LOOKUP(C626,'Info Sheet'!$L$2:$L$3,'Info Sheet'!$J$2:$J$3)</f>
        <v>Non-Rainy</v>
      </c>
      <c r="F626">
        <f>IF(E626='Info Sheet'!$J$3,'Info Sheet'!$M$3,'Info Sheet'!$M$2)</f>
        <v>1</v>
      </c>
      <c r="G626">
        <f>ROUNDDOWN(IF((D626*F626)&gt;'Info Sheet'!$B$21,'Info Sheet'!$B$21,(D626*F626)),0)</f>
        <v>188</v>
      </c>
      <c r="H626">
        <f t="shared" si="78"/>
        <v>4295.8</v>
      </c>
      <c r="I626">
        <f t="shared" si="79"/>
        <v>2855.8</v>
      </c>
      <c r="J626" s="44"/>
      <c r="K626" s="32"/>
      <c r="L626" s="32"/>
      <c r="M626" s="283"/>
      <c r="N626" s="32"/>
      <c r="O626" s="44">
        <v>574</v>
      </c>
      <c r="P626" s="32">
        <v>0.2984953843269329</v>
      </c>
      <c r="Q626">
        <f t="shared" si="80"/>
        <v>190</v>
      </c>
      <c r="R626" t="str">
        <f>LOOKUP(P626,'Info Sheet'!$L$2:$L$3,'Info Sheet'!$J$2:$J$3)</f>
        <v>Rainy, p</v>
      </c>
      <c r="S626">
        <f>IF(R626='Info Sheet'!$J$3,'Info Sheet'!$M$3,'Info Sheet'!$M$2)</f>
        <v>0.7</v>
      </c>
      <c r="T626">
        <f>ROUNDDOWN(IF((Q626*S626)&gt;'Info Sheet'!$B$21,'Info Sheet'!$B$21,(Q626*S626)),0)</f>
        <v>133</v>
      </c>
      <c r="U626">
        <f t="shared" si="81"/>
        <v>3039.05</v>
      </c>
      <c r="V626">
        <f t="shared" si="82"/>
        <v>1599.0500000000002</v>
      </c>
      <c r="AB626" s="44">
        <v>574</v>
      </c>
      <c r="AC626" s="61">
        <v>0.63179364999999998</v>
      </c>
      <c r="AD626">
        <f t="shared" si="83"/>
        <v>209</v>
      </c>
      <c r="AE626" t="str">
        <f>LOOKUP(AC626,'Info Sheet'!$L$2:$L$3,'Info Sheet'!$J$2:$J$3)</f>
        <v>Non-Rainy</v>
      </c>
      <c r="AF626">
        <f>IF(AE626='Info Sheet'!$J$3,'Info Sheet'!$M$3,'Info Sheet'!$M$2)</f>
        <v>1</v>
      </c>
      <c r="AG626">
        <f>ROUNDDOWN(IF((AD626*AF626)&gt;'Info Sheet'!$B$21,'Info Sheet'!$B$21,(AD626*AF626)),0)</f>
        <v>188</v>
      </c>
      <c r="AH626">
        <f t="shared" si="84"/>
        <v>4295.8</v>
      </c>
      <c r="AI626">
        <f t="shared" si="85"/>
        <v>2855.8</v>
      </c>
    </row>
    <row r="627" spans="2:35">
      <c r="B627" s="44">
        <v>575</v>
      </c>
      <c r="C627" s="32">
        <v>0.67902588580788481</v>
      </c>
      <c r="D627" s="32">
        <f t="shared" si="86"/>
        <v>224</v>
      </c>
      <c r="E627" t="str">
        <f>LOOKUP(C627,'Info Sheet'!$L$2:$L$3,'Info Sheet'!$J$2:$J$3)</f>
        <v>Non-Rainy</v>
      </c>
      <c r="F627">
        <f>IF(E627='Info Sheet'!$J$3,'Info Sheet'!$M$3,'Info Sheet'!$M$2)</f>
        <v>1</v>
      </c>
      <c r="G627">
        <f>ROUNDDOWN(IF((D627*F627)&gt;'Info Sheet'!$B$21,'Info Sheet'!$B$21,(D627*F627)),0)</f>
        <v>188</v>
      </c>
      <c r="H627">
        <f t="shared" si="78"/>
        <v>4295.8</v>
      </c>
      <c r="I627">
        <f t="shared" si="79"/>
        <v>2855.8</v>
      </c>
      <c r="J627" s="44"/>
      <c r="K627" s="32"/>
      <c r="L627" s="32"/>
      <c r="M627" s="283"/>
      <c r="N627" s="32"/>
      <c r="O627" s="44">
        <v>575</v>
      </c>
      <c r="P627" s="32">
        <v>0.19172093739107599</v>
      </c>
      <c r="Q627">
        <f t="shared" si="80"/>
        <v>183</v>
      </c>
      <c r="R627" t="str">
        <f>LOOKUP(P627,'Info Sheet'!$L$2:$L$3,'Info Sheet'!$J$2:$J$3)</f>
        <v>Rainy, p</v>
      </c>
      <c r="S627">
        <f>IF(R627='Info Sheet'!$J$3,'Info Sheet'!$M$3,'Info Sheet'!$M$2)</f>
        <v>0.7</v>
      </c>
      <c r="T627">
        <f>ROUNDDOWN(IF((Q627*S627)&gt;'Info Sheet'!$B$21,'Info Sheet'!$B$21,(Q627*S627)),0)</f>
        <v>128</v>
      </c>
      <c r="U627">
        <f t="shared" si="81"/>
        <v>2924.8</v>
      </c>
      <c r="V627">
        <f t="shared" si="82"/>
        <v>1484.8000000000002</v>
      </c>
      <c r="AB627" s="44">
        <v>575</v>
      </c>
      <c r="AC627" s="61">
        <v>0.24204091999999999</v>
      </c>
      <c r="AD627">
        <f t="shared" si="83"/>
        <v>190</v>
      </c>
      <c r="AE627" t="str">
        <f>LOOKUP(AC627,'Info Sheet'!$L$2:$L$3,'Info Sheet'!$J$2:$J$3)</f>
        <v>Rainy, p</v>
      </c>
      <c r="AF627">
        <f>IF(AE627='Info Sheet'!$J$3,'Info Sheet'!$M$3,'Info Sheet'!$M$2)</f>
        <v>0.7</v>
      </c>
      <c r="AG627">
        <f>ROUNDDOWN(IF((AD627*AF627)&gt;'Info Sheet'!$B$21,'Info Sheet'!$B$21,(AD627*AF627)),0)</f>
        <v>133</v>
      </c>
      <c r="AH627">
        <f t="shared" si="84"/>
        <v>3039.05</v>
      </c>
      <c r="AI627">
        <f t="shared" si="85"/>
        <v>1599.0500000000002</v>
      </c>
    </row>
    <row r="628" spans="2:35">
      <c r="B628" s="44">
        <v>576</v>
      </c>
      <c r="C628" s="32">
        <v>0.35194900654842209</v>
      </c>
      <c r="D628" s="32">
        <f t="shared" si="86"/>
        <v>207</v>
      </c>
      <c r="E628" t="str">
        <f>LOOKUP(C628,'Info Sheet'!$L$2:$L$3,'Info Sheet'!$J$2:$J$3)</f>
        <v>Rainy, p</v>
      </c>
      <c r="F628">
        <f>IF(E628='Info Sheet'!$J$3,'Info Sheet'!$M$3,'Info Sheet'!$M$2)</f>
        <v>0.7</v>
      </c>
      <c r="G628">
        <f>ROUNDDOWN(IF((D628*F628)&gt;'Info Sheet'!$B$21,'Info Sheet'!$B$21,(D628*F628)),0)</f>
        <v>144</v>
      </c>
      <c r="H628">
        <f t="shared" si="78"/>
        <v>3290.4</v>
      </c>
      <c r="I628">
        <f t="shared" si="79"/>
        <v>1850.4</v>
      </c>
      <c r="J628" s="44"/>
      <c r="K628" s="32"/>
      <c r="L628" s="32"/>
      <c r="M628" s="283"/>
      <c r="N628" s="32"/>
      <c r="O628" s="44">
        <v>576</v>
      </c>
      <c r="P628" s="32">
        <v>8.8388816732918984E-2</v>
      </c>
      <c r="Q628">
        <f t="shared" si="80"/>
        <v>174</v>
      </c>
      <c r="R628" t="str">
        <f>LOOKUP(P628,'Info Sheet'!$L$2:$L$3,'Info Sheet'!$J$2:$J$3)</f>
        <v>Rainy, p</v>
      </c>
      <c r="S628">
        <f>IF(R628='Info Sheet'!$J$3,'Info Sheet'!$M$3,'Info Sheet'!$M$2)</f>
        <v>0.7</v>
      </c>
      <c r="T628">
        <f>ROUNDDOWN(IF((Q628*S628)&gt;'Info Sheet'!$B$21,'Info Sheet'!$B$21,(Q628*S628)),0)</f>
        <v>121</v>
      </c>
      <c r="U628">
        <f t="shared" si="81"/>
        <v>2764.8500000000004</v>
      </c>
      <c r="V628">
        <f t="shared" si="82"/>
        <v>1324.8500000000004</v>
      </c>
      <c r="AB628" s="44">
        <v>576</v>
      </c>
      <c r="AC628" s="61">
        <v>0.88491215999999995</v>
      </c>
      <c r="AD628">
        <f t="shared" si="83"/>
        <v>225</v>
      </c>
      <c r="AE628" t="str">
        <f>LOOKUP(AC628,'Info Sheet'!$L$2:$L$3,'Info Sheet'!$J$2:$J$3)</f>
        <v>Non-Rainy</v>
      </c>
      <c r="AF628">
        <f>IF(AE628='Info Sheet'!$J$3,'Info Sheet'!$M$3,'Info Sheet'!$M$2)</f>
        <v>1</v>
      </c>
      <c r="AG628">
        <f>ROUNDDOWN(IF((AD628*AF628)&gt;'Info Sheet'!$B$21,'Info Sheet'!$B$21,(AD628*AF628)),0)</f>
        <v>188</v>
      </c>
      <c r="AH628">
        <f t="shared" si="84"/>
        <v>4295.8</v>
      </c>
      <c r="AI628">
        <f t="shared" si="85"/>
        <v>2855.8</v>
      </c>
    </row>
    <row r="629" spans="2:35">
      <c r="B629" s="44">
        <v>577</v>
      </c>
      <c r="C629" s="32">
        <v>0.32901692937183469</v>
      </c>
      <c r="D629" s="32">
        <f t="shared" si="86"/>
        <v>206</v>
      </c>
      <c r="E629" t="str">
        <f>LOOKUP(C629,'Info Sheet'!$L$2:$L$3,'Info Sheet'!$J$2:$J$3)</f>
        <v>Rainy, p</v>
      </c>
      <c r="F629">
        <f>IF(E629='Info Sheet'!$J$3,'Info Sheet'!$M$3,'Info Sheet'!$M$2)</f>
        <v>0.7</v>
      </c>
      <c r="G629">
        <f>ROUNDDOWN(IF((D629*F629)&gt;'Info Sheet'!$B$21,'Info Sheet'!$B$21,(D629*F629)),0)</f>
        <v>144</v>
      </c>
      <c r="H629">
        <f t="shared" ref="H629:H692" si="87">G629*$K$46</f>
        <v>3290.4</v>
      </c>
      <c r="I629">
        <f t="shared" ref="I629:I692" si="88">H629-$K$47</f>
        <v>1850.4</v>
      </c>
      <c r="J629" s="44"/>
      <c r="K629" s="32"/>
      <c r="L629" s="32"/>
      <c r="M629" s="283"/>
      <c r="N629" s="32"/>
      <c r="O629" s="44">
        <v>577</v>
      </c>
      <c r="P629" s="32">
        <v>0.29295653350557105</v>
      </c>
      <c r="Q629">
        <f t="shared" ref="Q629:Q692" si="89">ROUNDDOWN(_xlfn.NORM.INV(P629,$P$36,$P$40),0)</f>
        <v>189</v>
      </c>
      <c r="R629" t="str">
        <f>LOOKUP(P629,'Info Sheet'!$L$2:$L$3,'Info Sheet'!$J$2:$J$3)</f>
        <v>Rainy, p</v>
      </c>
      <c r="S629">
        <f>IF(R629='Info Sheet'!$J$3,'Info Sheet'!$M$3,'Info Sheet'!$M$2)</f>
        <v>0.7</v>
      </c>
      <c r="T629">
        <f>ROUNDDOWN(IF((Q629*S629)&gt;'Info Sheet'!$B$21,'Info Sheet'!$B$21,(Q629*S629)),0)</f>
        <v>132</v>
      </c>
      <c r="U629">
        <f t="shared" ref="U629:U692" si="90">T629*$K$46</f>
        <v>3016.2000000000003</v>
      </c>
      <c r="V629">
        <f t="shared" ref="V629:V692" si="91">U629-$K$47</f>
        <v>1576.2000000000003</v>
      </c>
      <c r="AB629" s="44">
        <v>577</v>
      </c>
      <c r="AC629" s="61">
        <v>0.77761201999999996</v>
      </c>
      <c r="AD629">
        <f t="shared" ref="AD629:AD692" si="92">ROUNDDOWN(_xlfn.NORM.INV(AC629,$AC$36,$AC$40),0)</f>
        <v>217</v>
      </c>
      <c r="AE629" t="str">
        <f>LOOKUP(AC629,'Info Sheet'!$L$2:$L$3,'Info Sheet'!$J$2:$J$3)</f>
        <v>Non-Rainy</v>
      </c>
      <c r="AF629">
        <f>IF(AE629='Info Sheet'!$J$3,'Info Sheet'!$M$3,'Info Sheet'!$M$2)</f>
        <v>1</v>
      </c>
      <c r="AG629">
        <f>ROUNDDOWN(IF((AD629*AF629)&gt;'Info Sheet'!$B$21,'Info Sheet'!$B$21,(AD629*AF629)),0)</f>
        <v>188</v>
      </c>
      <c r="AH629">
        <f t="shared" ref="AH629:AH692" si="93">AG629*$K$46</f>
        <v>4295.8</v>
      </c>
      <c r="AI629">
        <f t="shared" ref="AI629:AI692" si="94">AH629-$K$47</f>
        <v>2855.8</v>
      </c>
    </row>
    <row r="630" spans="2:35">
      <c r="B630" s="44">
        <v>578</v>
      </c>
      <c r="C630" s="32">
        <v>0.87184677731366811</v>
      </c>
      <c r="D630" s="32">
        <f t="shared" ref="D630:D693" si="95">ROUNDDOWN(_xlfn.NORM.INV(C630,$C$36,$C$40),0)</f>
        <v>237</v>
      </c>
      <c r="E630" t="str">
        <f>LOOKUP(C630,'Info Sheet'!$L$2:$L$3,'Info Sheet'!$J$2:$J$3)</f>
        <v>Non-Rainy</v>
      </c>
      <c r="F630">
        <f>IF(E630='Info Sheet'!$J$3,'Info Sheet'!$M$3,'Info Sheet'!$M$2)</f>
        <v>1</v>
      </c>
      <c r="G630">
        <f>ROUNDDOWN(IF((D630*F630)&gt;'Info Sheet'!$B$21,'Info Sheet'!$B$21,(D630*F630)),0)</f>
        <v>188</v>
      </c>
      <c r="H630">
        <f t="shared" si="87"/>
        <v>4295.8</v>
      </c>
      <c r="I630">
        <f t="shared" si="88"/>
        <v>2855.8</v>
      </c>
      <c r="J630" s="44"/>
      <c r="K630" s="32"/>
      <c r="L630" s="32"/>
      <c r="M630" s="283"/>
      <c r="N630" s="32"/>
      <c r="O630" s="44">
        <v>578</v>
      </c>
      <c r="P630" s="32">
        <v>0.28284987244909976</v>
      </c>
      <c r="Q630">
        <f t="shared" si="89"/>
        <v>189</v>
      </c>
      <c r="R630" t="str">
        <f>LOOKUP(P630,'Info Sheet'!$L$2:$L$3,'Info Sheet'!$J$2:$J$3)</f>
        <v>Rainy, p</v>
      </c>
      <c r="S630">
        <f>IF(R630='Info Sheet'!$J$3,'Info Sheet'!$M$3,'Info Sheet'!$M$2)</f>
        <v>0.7</v>
      </c>
      <c r="T630">
        <f>ROUNDDOWN(IF((Q630*S630)&gt;'Info Sheet'!$B$21,'Info Sheet'!$B$21,(Q630*S630)),0)</f>
        <v>132</v>
      </c>
      <c r="U630">
        <f t="shared" si="90"/>
        <v>3016.2000000000003</v>
      </c>
      <c r="V630">
        <f t="shared" si="91"/>
        <v>1576.2000000000003</v>
      </c>
      <c r="AB630" s="44">
        <v>578</v>
      </c>
      <c r="AC630" s="61">
        <v>0.16411971</v>
      </c>
      <c r="AD630">
        <f t="shared" si="92"/>
        <v>184</v>
      </c>
      <c r="AE630" t="str">
        <f>LOOKUP(AC630,'Info Sheet'!$L$2:$L$3,'Info Sheet'!$J$2:$J$3)</f>
        <v>Rainy, p</v>
      </c>
      <c r="AF630">
        <f>IF(AE630='Info Sheet'!$J$3,'Info Sheet'!$M$3,'Info Sheet'!$M$2)</f>
        <v>0.7</v>
      </c>
      <c r="AG630">
        <f>ROUNDDOWN(IF((AD630*AF630)&gt;'Info Sheet'!$B$21,'Info Sheet'!$B$21,(AD630*AF630)),0)</f>
        <v>128</v>
      </c>
      <c r="AH630">
        <f t="shared" si="93"/>
        <v>2924.8</v>
      </c>
      <c r="AI630">
        <f t="shared" si="94"/>
        <v>1484.8000000000002</v>
      </c>
    </row>
    <row r="631" spans="2:35">
      <c r="B631" s="44">
        <v>579</v>
      </c>
      <c r="C631" s="32">
        <v>0.13666169034382547</v>
      </c>
      <c r="D631" s="32">
        <f t="shared" si="95"/>
        <v>193</v>
      </c>
      <c r="E631" t="str">
        <f>LOOKUP(C631,'Info Sheet'!$L$2:$L$3,'Info Sheet'!$J$2:$J$3)</f>
        <v>Rainy, p</v>
      </c>
      <c r="F631">
        <f>IF(E631='Info Sheet'!$J$3,'Info Sheet'!$M$3,'Info Sheet'!$M$2)</f>
        <v>0.7</v>
      </c>
      <c r="G631">
        <f>ROUNDDOWN(IF((D631*F631)&gt;'Info Sheet'!$B$21,'Info Sheet'!$B$21,(D631*F631)),0)</f>
        <v>135</v>
      </c>
      <c r="H631">
        <f t="shared" si="87"/>
        <v>3084.75</v>
      </c>
      <c r="I631">
        <f t="shared" si="88"/>
        <v>1644.75</v>
      </c>
      <c r="J631" s="44"/>
      <c r="K631" s="32"/>
      <c r="L631" s="32"/>
      <c r="M631" s="283"/>
      <c r="N631" s="32"/>
      <c r="O631" s="44">
        <v>579</v>
      </c>
      <c r="P631" s="32">
        <v>0.72292471514828982</v>
      </c>
      <c r="Q631">
        <f t="shared" si="89"/>
        <v>211</v>
      </c>
      <c r="R631" t="str">
        <f>LOOKUP(P631,'Info Sheet'!$L$2:$L$3,'Info Sheet'!$J$2:$J$3)</f>
        <v>Non-Rainy</v>
      </c>
      <c r="S631">
        <f>IF(R631='Info Sheet'!$J$3,'Info Sheet'!$M$3,'Info Sheet'!$M$2)</f>
        <v>1</v>
      </c>
      <c r="T631">
        <f>ROUNDDOWN(IF((Q631*S631)&gt;'Info Sheet'!$B$21,'Info Sheet'!$B$21,(Q631*S631)),0)</f>
        <v>188</v>
      </c>
      <c r="U631">
        <f t="shared" si="90"/>
        <v>4295.8</v>
      </c>
      <c r="V631">
        <f t="shared" si="91"/>
        <v>2855.8</v>
      </c>
      <c r="AB631" s="44">
        <v>579</v>
      </c>
      <c r="AC631" s="61">
        <v>0.23552497999999999</v>
      </c>
      <c r="AD631">
        <f t="shared" si="92"/>
        <v>189</v>
      </c>
      <c r="AE631" t="str">
        <f>LOOKUP(AC631,'Info Sheet'!$L$2:$L$3,'Info Sheet'!$J$2:$J$3)</f>
        <v>Rainy, p</v>
      </c>
      <c r="AF631">
        <f>IF(AE631='Info Sheet'!$J$3,'Info Sheet'!$M$3,'Info Sheet'!$M$2)</f>
        <v>0.7</v>
      </c>
      <c r="AG631">
        <f>ROUNDDOWN(IF((AD631*AF631)&gt;'Info Sheet'!$B$21,'Info Sheet'!$B$21,(AD631*AF631)),0)</f>
        <v>132</v>
      </c>
      <c r="AH631">
        <f t="shared" si="93"/>
        <v>3016.2000000000003</v>
      </c>
      <c r="AI631">
        <f t="shared" si="94"/>
        <v>1576.2000000000003</v>
      </c>
    </row>
    <row r="632" spans="2:35">
      <c r="B632" s="44">
        <v>580</v>
      </c>
      <c r="C632" s="32">
        <v>0.41051548811547756</v>
      </c>
      <c r="D632" s="32">
        <f t="shared" si="95"/>
        <v>210</v>
      </c>
      <c r="E632" t="str">
        <f>LOOKUP(C632,'Info Sheet'!$L$2:$L$3,'Info Sheet'!$J$2:$J$3)</f>
        <v>Non-Rainy</v>
      </c>
      <c r="F632">
        <f>IF(E632='Info Sheet'!$J$3,'Info Sheet'!$M$3,'Info Sheet'!$M$2)</f>
        <v>1</v>
      </c>
      <c r="G632">
        <f>ROUNDDOWN(IF((D632*F632)&gt;'Info Sheet'!$B$21,'Info Sheet'!$B$21,(D632*F632)),0)</f>
        <v>188</v>
      </c>
      <c r="H632">
        <f t="shared" si="87"/>
        <v>4295.8</v>
      </c>
      <c r="I632">
        <f t="shared" si="88"/>
        <v>2855.8</v>
      </c>
      <c r="J632" s="44"/>
      <c r="K632" s="32"/>
      <c r="L632" s="32"/>
      <c r="M632" s="283"/>
      <c r="N632" s="32"/>
      <c r="O632" s="44">
        <v>580</v>
      </c>
      <c r="P632" s="32">
        <v>0.89241617959969577</v>
      </c>
      <c r="Q632">
        <f t="shared" si="89"/>
        <v>223</v>
      </c>
      <c r="R632" t="str">
        <f>LOOKUP(P632,'Info Sheet'!$L$2:$L$3,'Info Sheet'!$J$2:$J$3)</f>
        <v>Non-Rainy</v>
      </c>
      <c r="S632">
        <f>IF(R632='Info Sheet'!$J$3,'Info Sheet'!$M$3,'Info Sheet'!$M$2)</f>
        <v>1</v>
      </c>
      <c r="T632">
        <f>ROUNDDOWN(IF((Q632*S632)&gt;'Info Sheet'!$B$21,'Info Sheet'!$B$21,(Q632*S632)),0)</f>
        <v>188</v>
      </c>
      <c r="U632">
        <f t="shared" si="90"/>
        <v>4295.8</v>
      </c>
      <c r="V632">
        <f t="shared" si="91"/>
        <v>2855.8</v>
      </c>
      <c r="AB632" s="44">
        <v>580</v>
      </c>
      <c r="AC632" s="61">
        <v>0.14719408</v>
      </c>
      <c r="AD632">
        <f t="shared" si="92"/>
        <v>183</v>
      </c>
      <c r="AE632" t="str">
        <f>LOOKUP(AC632,'Info Sheet'!$L$2:$L$3,'Info Sheet'!$J$2:$J$3)</f>
        <v>Rainy, p</v>
      </c>
      <c r="AF632">
        <f>IF(AE632='Info Sheet'!$J$3,'Info Sheet'!$M$3,'Info Sheet'!$M$2)</f>
        <v>0.7</v>
      </c>
      <c r="AG632">
        <f>ROUNDDOWN(IF((AD632*AF632)&gt;'Info Sheet'!$B$21,'Info Sheet'!$B$21,(AD632*AF632)),0)</f>
        <v>128</v>
      </c>
      <c r="AH632">
        <f t="shared" si="93"/>
        <v>2924.8</v>
      </c>
      <c r="AI632">
        <f t="shared" si="94"/>
        <v>1484.8000000000002</v>
      </c>
    </row>
    <row r="633" spans="2:35">
      <c r="B633" s="44">
        <v>581</v>
      </c>
      <c r="C633" s="32">
        <v>0.54816883891006707</v>
      </c>
      <c r="D633" s="32">
        <f t="shared" si="95"/>
        <v>217</v>
      </c>
      <c r="E633" t="str">
        <f>LOOKUP(C633,'Info Sheet'!$L$2:$L$3,'Info Sheet'!$J$2:$J$3)</f>
        <v>Non-Rainy</v>
      </c>
      <c r="F633">
        <f>IF(E633='Info Sheet'!$J$3,'Info Sheet'!$M$3,'Info Sheet'!$M$2)</f>
        <v>1</v>
      </c>
      <c r="G633">
        <f>ROUNDDOWN(IF((D633*F633)&gt;'Info Sheet'!$B$21,'Info Sheet'!$B$21,(D633*F633)),0)</f>
        <v>188</v>
      </c>
      <c r="H633">
        <f t="shared" si="87"/>
        <v>4295.8</v>
      </c>
      <c r="I633">
        <f t="shared" si="88"/>
        <v>2855.8</v>
      </c>
      <c r="J633" s="44"/>
      <c r="K633" s="32"/>
      <c r="L633" s="32"/>
      <c r="M633" s="283"/>
      <c r="N633" s="32"/>
      <c r="O633" s="44">
        <v>581</v>
      </c>
      <c r="P633" s="32">
        <v>0.3153134484935628</v>
      </c>
      <c r="Q633">
        <f t="shared" si="89"/>
        <v>190</v>
      </c>
      <c r="R633" t="str">
        <f>LOOKUP(P633,'Info Sheet'!$L$2:$L$3,'Info Sheet'!$J$2:$J$3)</f>
        <v>Rainy, p</v>
      </c>
      <c r="S633">
        <f>IF(R633='Info Sheet'!$J$3,'Info Sheet'!$M$3,'Info Sheet'!$M$2)</f>
        <v>0.7</v>
      </c>
      <c r="T633">
        <f>ROUNDDOWN(IF((Q633*S633)&gt;'Info Sheet'!$B$21,'Info Sheet'!$B$21,(Q633*S633)),0)</f>
        <v>133</v>
      </c>
      <c r="U633">
        <f t="shared" si="90"/>
        <v>3039.05</v>
      </c>
      <c r="V633">
        <f t="shared" si="91"/>
        <v>1599.0500000000002</v>
      </c>
      <c r="AB633" s="44">
        <v>581</v>
      </c>
      <c r="AC633" s="61">
        <v>3.2302839999999999E-2</v>
      </c>
      <c r="AD633">
        <f t="shared" si="92"/>
        <v>168</v>
      </c>
      <c r="AE633" t="str">
        <f>LOOKUP(AC633,'Info Sheet'!$L$2:$L$3,'Info Sheet'!$J$2:$J$3)</f>
        <v>Rainy, p</v>
      </c>
      <c r="AF633">
        <f>IF(AE633='Info Sheet'!$J$3,'Info Sheet'!$M$3,'Info Sheet'!$M$2)</f>
        <v>0.7</v>
      </c>
      <c r="AG633">
        <f>ROUNDDOWN(IF((AD633*AF633)&gt;'Info Sheet'!$B$21,'Info Sheet'!$B$21,(AD633*AF633)),0)</f>
        <v>117</v>
      </c>
      <c r="AH633">
        <f t="shared" si="93"/>
        <v>2673.4500000000003</v>
      </c>
      <c r="AI633">
        <f t="shared" si="94"/>
        <v>1233.4500000000003</v>
      </c>
    </row>
    <row r="634" spans="2:35">
      <c r="B634" s="44">
        <v>582</v>
      </c>
      <c r="C634" s="32">
        <v>3.5976157840147405E-3</v>
      </c>
      <c r="D634" s="32">
        <f t="shared" si="95"/>
        <v>162</v>
      </c>
      <c r="E634" t="str">
        <f>LOOKUP(C634,'Info Sheet'!$L$2:$L$3,'Info Sheet'!$J$2:$J$3)</f>
        <v>Rainy, p</v>
      </c>
      <c r="F634">
        <f>IF(E634='Info Sheet'!$J$3,'Info Sheet'!$M$3,'Info Sheet'!$M$2)</f>
        <v>0.7</v>
      </c>
      <c r="G634">
        <f>ROUNDDOWN(IF((D634*F634)&gt;'Info Sheet'!$B$21,'Info Sheet'!$B$21,(D634*F634)),0)</f>
        <v>113</v>
      </c>
      <c r="H634">
        <f t="shared" si="87"/>
        <v>2582.0500000000002</v>
      </c>
      <c r="I634">
        <f t="shared" si="88"/>
        <v>1142.0500000000002</v>
      </c>
      <c r="J634" s="44"/>
      <c r="K634" s="32"/>
      <c r="L634" s="32"/>
      <c r="M634" s="283"/>
      <c r="N634" s="32"/>
      <c r="O634" s="44">
        <v>582</v>
      </c>
      <c r="P634" s="32">
        <v>0.91335034363940715</v>
      </c>
      <c r="Q634">
        <f t="shared" si="89"/>
        <v>225</v>
      </c>
      <c r="R634" t="str">
        <f>LOOKUP(P634,'Info Sheet'!$L$2:$L$3,'Info Sheet'!$J$2:$J$3)</f>
        <v>Non-Rainy</v>
      </c>
      <c r="S634">
        <f>IF(R634='Info Sheet'!$J$3,'Info Sheet'!$M$3,'Info Sheet'!$M$2)</f>
        <v>1</v>
      </c>
      <c r="T634">
        <f>ROUNDDOWN(IF((Q634*S634)&gt;'Info Sheet'!$B$21,'Info Sheet'!$B$21,(Q634*S634)),0)</f>
        <v>188</v>
      </c>
      <c r="U634">
        <f t="shared" si="90"/>
        <v>4295.8</v>
      </c>
      <c r="V634">
        <f t="shared" si="91"/>
        <v>2855.8</v>
      </c>
      <c r="AB634" s="44">
        <v>582</v>
      </c>
      <c r="AC634" s="61">
        <v>0.87609327000000004</v>
      </c>
      <c r="AD634">
        <f t="shared" si="92"/>
        <v>225</v>
      </c>
      <c r="AE634" t="str">
        <f>LOOKUP(AC634,'Info Sheet'!$L$2:$L$3,'Info Sheet'!$J$2:$J$3)</f>
        <v>Non-Rainy</v>
      </c>
      <c r="AF634">
        <f>IF(AE634='Info Sheet'!$J$3,'Info Sheet'!$M$3,'Info Sheet'!$M$2)</f>
        <v>1</v>
      </c>
      <c r="AG634">
        <f>ROUNDDOWN(IF((AD634*AF634)&gt;'Info Sheet'!$B$21,'Info Sheet'!$B$21,(AD634*AF634)),0)</f>
        <v>188</v>
      </c>
      <c r="AH634">
        <f t="shared" si="93"/>
        <v>4295.8</v>
      </c>
      <c r="AI634">
        <f t="shared" si="94"/>
        <v>2855.8</v>
      </c>
    </row>
    <row r="635" spans="2:35">
      <c r="B635" s="44">
        <v>583</v>
      </c>
      <c r="C635" s="32">
        <v>0.71036394537261927</v>
      </c>
      <c r="D635" s="32">
        <f t="shared" si="95"/>
        <v>226</v>
      </c>
      <c r="E635" t="str">
        <f>LOOKUP(C635,'Info Sheet'!$L$2:$L$3,'Info Sheet'!$J$2:$J$3)</f>
        <v>Non-Rainy</v>
      </c>
      <c r="F635">
        <f>IF(E635='Info Sheet'!$J$3,'Info Sheet'!$M$3,'Info Sheet'!$M$2)</f>
        <v>1</v>
      </c>
      <c r="G635">
        <f>ROUNDDOWN(IF((D635*F635)&gt;'Info Sheet'!$B$21,'Info Sheet'!$B$21,(D635*F635)),0)</f>
        <v>188</v>
      </c>
      <c r="H635">
        <f t="shared" si="87"/>
        <v>4295.8</v>
      </c>
      <c r="I635">
        <f t="shared" si="88"/>
        <v>2855.8</v>
      </c>
      <c r="J635" s="44"/>
      <c r="K635" s="32"/>
      <c r="L635" s="32"/>
      <c r="M635" s="283"/>
      <c r="N635" s="32"/>
      <c r="O635" s="44">
        <v>583</v>
      </c>
      <c r="P635" s="32">
        <v>0.26477421353511632</v>
      </c>
      <c r="Q635">
        <f t="shared" si="89"/>
        <v>188</v>
      </c>
      <c r="R635" t="str">
        <f>LOOKUP(P635,'Info Sheet'!$L$2:$L$3,'Info Sheet'!$J$2:$J$3)</f>
        <v>Rainy, p</v>
      </c>
      <c r="S635">
        <f>IF(R635='Info Sheet'!$J$3,'Info Sheet'!$M$3,'Info Sheet'!$M$2)</f>
        <v>0.7</v>
      </c>
      <c r="T635">
        <f>ROUNDDOWN(IF((Q635*S635)&gt;'Info Sheet'!$B$21,'Info Sheet'!$B$21,(Q635*S635)),0)</f>
        <v>131</v>
      </c>
      <c r="U635">
        <f t="shared" si="90"/>
        <v>2993.3500000000004</v>
      </c>
      <c r="V635">
        <f t="shared" si="91"/>
        <v>1553.3500000000004</v>
      </c>
      <c r="AB635" s="44">
        <v>583</v>
      </c>
      <c r="AC635" s="61">
        <v>0.40599162</v>
      </c>
      <c r="AD635">
        <f t="shared" si="92"/>
        <v>198</v>
      </c>
      <c r="AE635" t="str">
        <f>LOOKUP(AC635,'Info Sheet'!$L$2:$L$3,'Info Sheet'!$J$2:$J$3)</f>
        <v>Non-Rainy</v>
      </c>
      <c r="AF635">
        <f>IF(AE635='Info Sheet'!$J$3,'Info Sheet'!$M$3,'Info Sheet'!$M$2)</f>
        <v>1</v>
      </c>
      <c r="AG635">
        <f>ROUNDDOWN(IF((AD635*AF635)&gt;'Info Sheet'!$B$21,'Info Sheet'!$B$21,(AD635*AF635)),0)</f>
        <v>188</v>
      </c>
      <c r="AH635">
        <f t="shared" si="93"/>
        <v>4295.8</v>
      </c>
      <c r="AI635">
        <f t="shared" si="94"/>
        <v>2855.8</v>
      </c>
    </row>
    <row r="636" spans="2:35">
      <c r="B636" s="44">
        <v>584</v>
      </c>
      <c r="C636" s="32">
        <v>7.3181299278479717E-3</v>
      </c>
      <c r="D636" s="32">
        <f t="shared" si="95"/>
        <v>167</v>
      </c>
      <c r="E636" t="str">
        <f>LOOKUP(C636,'Info Sheet'!$L$2:$L$3,'Info Sheet'!$J$2:$J$3)</f>
        <v>Rainy, p</v>
      </c>
      <c r="F636">
        <f>IF(E636='Info Sheet'!$J$3,'Info Sheet'!$M$3,'Info Sheet'!$M$2)</f>
        <v>0.7</v>
      </c>
      <c r="G636">
        <f>ROUNDDOWN(IF((D636*F636)&gt;'Info Sheet'!$B$21,'Info Sheet'!$B$21,(D636*F636)),0)</f>
        <v>116</v>
      </c>
      <c r="H636">
        <f t="shared" si="87"/>
        <v>2650.6000000000004</v>
      </c>
      <c r="I636">
        <f t="shared" si="88"/>
        <v>1210.6000000000004</v>
      </c>
      <c r="J636" s="44"/>
      <c r="K636" s="32"/>
      <c r="L636" s="32"/>
      <c r="M636" s="283"/>
      <c r="N636" s="32"/>
      <c r="O636" s="44">
        <v>584</v>
      </c>
      <c r="P636" s="32">
        <v>0.53204735690022831</v>
      </c>
      <c r="Q636">
        <f t="shared" si="89"/>
        <v>201</v>
      </c>
      <c r="R636" t="str">
        <f>LOOKUP(P636,'Info Sheet'!$L$2:$L$3,'Info Sheet'!$J$2:$J$3)</f>
        <v>Non-Rainy</v>
      </c>
      <c r="S636">
        <f>IF(R636='Info Sheet'!$J$3,'Info Sheet'!$M$3,'Info Sheet'!$M$2)</f>
        <v>1</v>
      </c>
      <c r="T636">
        <f>ROUNDDOWN(IF((Q636*S636)&gt;'Info Sheet'!$B$21,'Info Sheet'!$B$21,(Q636*S636)),0)</f>
        <v>188</v>
      </c>
      <c r="U636">
        <f t="shared" si="90"/>
        <v>4295.8</v>
      </c>
      <c r="V636">
        <f t="shared" si="91"/>
        <v>2855.8</v>
      </c>
      <c r="AB636" s="44">
        <v>584</v>
      </c>
      <c r="AC636" s="61">
        <v>0.38356153999999998</v>
      </c>
      <c r="AD636">
        <f t="shared" si="92"/>
        <v>197</v>
      </c>
      <c r="AE636" t="str">
        <f>LOOKUP(AC636,'Info Sheet'!$L$2:$L$3,'Info Sheet'!$J$2:$J$3)</f>
        <v>Rainy, p</v>
      </c>
      <c r="AF636">
        <f>IF(AE636='Info Sheet'!$J$3,'Info Sheet'!$M$3,'Info Sheet'!$M$2)</f>
        <v>0.7</v>
      </c>
      <c r="AG636">
        <f>ROUNDDOWN(IF((AD636*AF636)&gt;'Info Sheet'!$B$21,'Info Sheet'!$B$21,(AD636*AF636)),0)</f>
        <v>137</v>
      </c>
      <c r="AH636">
        <f t="shared" si="93"/>
        <v>3130.4500000000003</v>
      </c>
      <c r="AI636">
        <f t="shared" si="94"/>
        <v>1690.4500000000003</v>
      </c>
    </row>
    <row r="637" spans="2:35">
      <c r="B637" s="44">
        <v>585</v>
      </c>
      <c r="C637" s="32">
        <v>0.45388017308003104</v>
      </c>
      <c r="D637" s="32">
        <f t="shared" si="95"/>
        <v>212</v>
      </c>
      <c r="E637" t="str">
        <f>LOOKUP(C637,'Info Sheet'!$L$2:$L$3,'Info Sheet'!$J$2:$J$3)</f>
        <v>Non-Rainy</v>
      </c>
      <c r="F637">
        <f>IF(E637='Info Sheet'!$J$3,'Info Sheet'!$M$3,'Info Sheet'!$M$2)</f>
        <v>1</v>
      </c>
      <c r="G637">
        <f>ROUNDDOWN(IF((D637*F637)&gt;'Info Sheet'!$B$21,'Info Sheet'!$B$21,(D637*F637)),0)</f>
        <v>188</v>
      </c>
      <c r="H637">
        <f t="shared" si="87"/>
        <v>4295.8</v>
      </c>
      <c r="I637">
        <f t="shared" si="88"/>
        <v>2855.8</v>
      </c>
      <c r="J637" s="44"/>
      <c r="K637" s="32"/>
      <c r="L637" s="32"/>
      <c r="M637" s="283"/>
      <c r="N637" s="32"/>
      <c r="O637" s="44">
        <v>585</v>
      </c>
      <c r="P637" s="32">
        <v>0.43691201429792337</v>
      </c>
      <c r="Q637">
        <f t="shared" si="89"/>
        <v>197</v>
      </c>
      <c r="R637" t="str">
        <f>LOOKUP(P637,'Info Sheet'!$L$2:$L$3,'Info Sheet'!$J$2:$J$3)</f>
        <v>Non-Rainy</v>
      </c>
      <c r="S637">
        <f>IF(R637='Info Sheet'!$J$3,'Info Sheet'!$M$3,'Info Sheet'!$M$2)</f>
        <v>1</v>
      </c>
      <c r="T637">
        <f>ROUNDDOWN(IF((Q637*S637)&gt;'Info Sheet'!$B$21,'Info Sheet'!$B$21,(Q637*S637)),0)</f>
        <v>188</v>
      </c>
      <c r="U637">
        <f t="shared" si="90"/>
        <v>4295.8</v>
      </c>
      <c r="V637">
        <f t="shared" si="91"/>
        <v>2855.8</v>
      </c>
      <c r="AB637" s="44">
        <v>585</v>
      </c>
      <c r="AC637" s="61">
        <v>0.52526773000000004</v>
      </c>
      <c r="AD637">
        <f t="shared" si="92"/>
        <v>204</v>
      </c>
      <c r="AE637" t="str">
        <f>LOOKUP(AC637,'Info Sheet'!$L$2:$L$3,'Info Sheet'!$J$2:$J$3)</f>
        <v>Non-Rainy</v>
      </c>
      <c r="AF637">
        <f>IF(AE637='Info Sheet'!$J$3,'Info Sheet'!$M$3,'Info Sheet'!$M$2)</f>
        <v>1</v>
      </c>
      <c r="AG637">
        <f>ROUNDDOWN(IF((AD637*AF637)&gt;'Info Sheet'!$B$21,'Info Sheet'!$B$21,(AD637*AF637)),0)</f>
        <v>188</v>
      </c>
      <c r="AH637">
        <f t="shared" si="93"/>
        <v>4295.8</v>
      </c>
      <c r="AI637">
        <f t="shared" si="94"/>
        <v>2855.8</v>
      </c>
    </row>
    <row r="638" spans="2:35">
      <c r="B638" s="44">
        <v>586</v>
      </c>
      <c r="C638" s="32">
        <v>0.99062262436004778</v>
      </c>
      <c r="D638" s="32">
        <f t="shared" si="95"/>
        <v>261</v>
      </c>
      <c r="E638" t="str">
        <f>LOOKUP(C638,'Info Sheet'!$L$2:$L$3,'Info Sheet'!$J$2:$J$3)</f>
        <v>Non-Rainy</v>
      </c>
      <c r="F638">
        <f>IF(E638='Info Sheet'!$J$3,'Info Sheet'!$M$3,'Info Sheet'!$M$2)</f>
        <v>1</v>
      </c>
      <c r="G638">
        <f>ROUNDDOWN(IF((D638*F638)&gt;'Info Sheet'!$B$21,'Info Sheet'!$B$21,(D638*F638)),0)</f>
        <v>188</v>
      </c>
      <c r="H638">
        <f t="shared" si="87"/>
        <v>4295.8</v>
      </c>
      <c r="I638">
        <f t="shared" si="88"/>
        <v>2855.8</v>
      </c>
      <c r="J638" s="44"/>
      <c r="K638" s="32"/>
      <c r="L638" s="32"/>
      <c r="M638" s="283"/>
      <c r="N638" s="32"/>
      <c r="O638" s="44">
        <v>586</v>
      </c>
      <c r="P638" s="32">
        <v>0.41118986224997733</v>
      </c>
      <c r="Q638">
        <f t="shared" si="89"/>
        <v>195</v>
      </c>
      <c r="R638" t="str">
        <f>LOOKUP(P638,'Info Sheet'!$L$2:$L$3,'Info Sheet'!$J$2:$J$3)</f>
        <v>Non-Rainy</v>
      </c>
      <c r="S638">
        <f>IF(R638='Info Sheet'!$J$3,'Info Sheet'!$M$3,'Info Sheet'!$M$2)</f>
        <v>1</v>
      </c>
      <c r="T638">
        <f>ROUNDDOWN(IF((Q638*S638)&gt;'Info Sheet'!$B$21,'Info Sheet'!$B$21,(Q638*S638)),0)</f>
        <v>188</v>
      </c>
      <c r="U638">
        <f t="shared" si="90"/>
        <v>4295.8</v>
      </c>
      <c r="V638">
        <f t="shared" si="91"/>
        <v>2855.8</v>
      </c>
      <c r="AB638" s="44">
        <v>586</v>
      </c>
      <c r="AC638" s="61">
        <v>0.36737209999999998</v>
      </c>
      <c r="AD638">
        <f t="shared" si="92"/>
        <v>196</v>
      </c>
      <c r="AE638" t="str">
        <f>LOOKUP(AC638,'Info Sheet'!$L$2:$L$3,'Info Sheet'!$J$2:$J$3)</f>
        <v>Rainy, p</v>
      </c>
      <c r="AF638">
        <f>IF(AE638='Info Sheet'!$J$3,'Info Sheet'!$M$3,'Info Sheet'!$M$2)</f>
        <v>0.7</v>
      </c>
      <c r="AG638">
        <f>ROUNDDOWN(IF((AD638*AF638)&gt;'Info Sheet'!$B$21,'Info Sheet'!$B$21,(AD638*AF638)),0)</f>
        <v>137</v>
      </c>
      <c r="AH638">
        <f t="shared" si="93"/>
        <v>3130.4500000000003</v>
      </c>
      <c r="AI638">
        <f t="shared" si="94"/>
        <v>1690.4500000000003</v>
      </c>
    </row>
    <row r="639" spans="2:35">
      <c r="B639" s="44">
        <v>587</v>
      </c>
      <c r="C639" s="32">
        <v>0.188364677443151</v>
      </c>
      <c r="D639" s="32">
        <f t="shared" si="95"/>
        <v>197</v>
      </c>
      <c r="E639" t="str">
        <f>LOOKUP(C639,'Info Sheet'!$L$2:$L$3,'Info Sheet'!$J$2:$J$3)</f>
        <v>Rainy, p</v>
      </c>
      <c r="F639">
        <f>IF(E639='Info Sheet'!$J$3,'Info Sheet'!$M$3,'Info Sheet'!$M$2)</f>
        <v>0.7</v>
      </c>
      <c r="G639">
        <f>ROUNDDOWN(IF((D639*F639)&gt;'Info Sheet'!$B$21,'Info Sheet'!$B$21,(D639*F639)),0)</f>
        <v>137</v>
      </c>
      <c r="H639">
        <f t="shared" si="87"/>
        <v>3130.4500000000003</v>
      </c>
      <c r="I639">
        <f t="shared" si="88"/>
        <v>1690.4500000000003</v>
      </c>
      <c r="J639" s="44"/>
      <c r="K639" s="32"/>
      <c r="L639" s="32"/>
      <c r="M639" s="283"/>
      <c r="N639" s="32"/>
      <c r="O639" s="44">
        <v>587</v>
      </c>
      <c r="P639" s="32">
        <v>0.58642135553197516</v>
      </c>
      <c r="Q639">
        <f t="shared" si="89"/>
        <v>204</v>
      </c>
      <c r="R639" t="str">
        <f>LOOKUP(P639,'Info Sheet'!$L$2:$L$3,'Info Sheet'!$J$2:$J$3)</f>
        <v>Non-Rainy</v>
      </c>
      <c r="S639">
        <f>IF(R639='Info Sheet'!$J$3,'Info Sheet'!$M$3,'Info Sheet'!$M$2)</f>
        <v>1</v>
      </c>
      <c r="T639">
        <f>ROUNDDOWN(IF((Q639*S639)&gt;'Info Sheet'!$B$21,'Info Sheet'!$B$21,(Q639*S639)),0)</f>
        <v>188</v>
      </c>
      <c r="U639">
        <f t="shared" si="90"/>
        <v>4295.8</v>
      </c>
      <c r="V639">
        <f t="shared" si="91"/>
        <v>2855.8</v>
      </c>
      <c r="AB639" s="44">
        <v>587</v>
      </c>
      <c r="AC639" s="61">
        <v>0.75012458999999998</v>
      </c>
      <c r="AD639">
        <f t="shared" si="92"/>
        <v>215</v>
      </c>
      <c r="AE639" t="str">
        <f>LOOKUP(AC639,'Info Sheet'!$L$2:$L$3,'Info Sheet'!$J$2:$J$3)</f>
        <v>Non-Rainy</v>
      </c>
      <c r="AF639">
        <f>IF(AE639='Info Sheet'!$J$3,'Info Sheet'!$M$3,'Info Sheet'!$M$2)</f>
        <v>1</v>
      </c>
      <c r="AG639">
        <f>ROUNDDOWN(IF((AD639*AF639)&gt;'Info Sheet'!$B$21,'Info Sheet'!$B$21,(AD639*AF639)),0)</f>
        <v>188</v>
      </c>
      <c r="AH639">
        <f t="shared" si="93"/>
        <v>4295.8</v>
      </c>
      <c r="AI639">
        <f t="shared" si="94"/>
        <v>2855.8</v>
      </c>
    </row>
    <row r="640" spans="2:35">
      <c r="B640" s="44">
        <v>588</v>
      </c>
      <c r="C640" s="32">
        <v>0.94630082960918882</v>
      </c>
      <c r="D640" s="32">
        <f t="shared" si="95"/>
        <v>246</v>
      </c>
      <c r="E640" t="str">
        <f>LOOKUP(C640,'Info Sheet'!$L$2:$L$3,'Info Sheet'!$J$2:$J$3)</f>
        <v>Non-Rainy</v>
      </c>
      <c r="F640">
        <f>IF(E640='Info Sheet'!$J$3,'Info Sheet'!$M$3,'Info Sheet'!$M$2)</f>
        <v>1</v>
      </c>
      <c r="G640">
        <f>ROUNDDOWN(IF((D640*F640)&gt;'Info Sheet'!$B$21,'Info Sheet'!$B$21,(D640*F640)),0)</f>
        <v>188</v>
      </c>
      <c r="H640">
        <f t="shared" si="87"/>
        <v>4295.8</v>
      </c>
      <c r="I640">
        <f t="shared" si="88"/>
        <v>2855.8</v>
      </c>
      <c r="J640" s="44"/>
      <c r="K640" s="32"/>
      <c r="L640" s="32"/>
      <c r="M640" s="283"/>
      <c r="N640" s="32"/>
      <c r="O640" s="44">
        <v>588</v>
      </c>
      <c r="P640" s="32">
        <v>0.73650988685950547</v>
      </c>
      <c r="Q640">
        <f t="shared" si="89"/>
        <v>211</v>
      </c>
      <c r="R640" t="str">
        <f>LOOKUP(P640,'Info Sheet'!$L$2:$L$3,'Info Sheet'!$J$2:$J$3)</f>
        <v>Non-Rainy</v>
      </c>
      <c r="S640">
        <f>IF(R640='Info Sheet'!$J$3,'Info Sheet'!$M$3,'Info Sheet'!$M$2)</f>
        <v>1</v>
      </c>
      <c r="T640">
        <f>ROUNDDOWN(IF((Q640*S640)&gt;'Info Sheet'!$B$21,'Info Sheet'!$B$21,(Q640*S640)),0)</f>
        <v>188</v>
      </c>
      <c r="U640">
        <f t="shared" si="90"/>
        <v>4295.8</v>
      </c>
      <c r="V640">
        <f t="shared" si="91"/>
        <v>2855.8</v>
      </c>
      <c r="AB640" s="44">
        <v>588</v>
      </c>
      <c r="AC640" s="61">
        <v>0.99371767</v>
      </c>
      <c r="AD640">
        <f t="shared" si="92"/>
        <v>250</v>
      </c>
      <c r="AE640" t="str">
        <f>LOOKUP(AC640,'Info Sheet'!$L$2:$L$3,'Info Sheet'!$J$2:$J$3)</f>
        <v>Non-Rainy</v>
      </c>
      <c r="AF640">
        <f>IF(AE640='Info Sheet'!$J$3,'Info Sheet'!$M$3,'Info Sheet'!$M$2)</f>
        <v>1</v>
      </c>
      <c r="AG640">
        <f>ROUNDDOWN(IF((AD640*AF640)&gt;'Info Sheet'!$B$21,'Info Sheet'!$B$21,(AD640*AF640)),0)</f>
        <v>188</v>
      </c>
      <c r="AH640">
        <f t="shared" si="93"/>
        <v>4295.8</v>
      </c>
      <c r="AI640">
        <f t="shared" si="94"/>
        <v>2855.8</v>
      </c>
    </row>
    <row r="641" spans="2:35">
      <c r="B641" s="44">
        <v>589</v>
      </c>
      <c r="C641" s="32">
        <v>0.60130397076896747</v>
      </c>
      <c r="D641" s="32">
        <f t="shared" si="95"/>
        <v>220</v>
      </c>
      <c r="E641" t="str">
        <f>LOOKUP(C641,'Info Sheet'!$L$2:$L$3,'Info Sheet'!$J$2:$J$3)</f>
        <v>Non-Rainy</v>
      </c>
      <c r="F641">
        <f>IF(E641='Info Sheet'!$J$3,'Info Sheet'!$M$3,'Info Sheet'!$M$2)</f>
        <v>1</v>
      </c>
      <c r="G641">
        <f>ROUNDDOWN(IF((D641*F641)&gt;'Info Sheet'!$B$21,'Info Sheet'!$B$21,(D641*F641)),0)</f>
        <v>188</v>
      </c>
      <c r="H641">
        <f t="shared" si="87"/>
        <v>4295.8</v>
      </c>
      <c r="I641">
        <f t="shared" si="88"/>
        <v>2855.8</v>
      </c>
      <c r="J641" s="44"/>
      <c r="K641" s="32"/>
      <c r="L641" s="32"/>
      <c r="M641" s="283"/>
      <c r="N641" s="32"/>
      <c r="O641" s="44">
        <v>589</v>
      </c>
      <c r="P641" s="32">
        <v>0.38437420286970103</v>
      </c>
      <c r="Q641">
        <f t="shared" si="89"/>
        <v>194</v>
      </c>
      <c r="R641" t="str">
        <f>LOOKUP(P641,'Info Sheet'!$L$2:$L$3,'Info Sheet'!$J$2:$J$3)</f>
        <v>Rainy, p</v>
      </c>
      <c r="S641">
        <f>IF(R641='Info Sheet'!$J$3,'Info Sheet'!$M$3,'Info Sheet'!$M$2)</f>
        <v>0.7</v>
      </c>
      <c r="T641">
        <f>ROUNDDOWN(IF((Q641*S641)&gt;'Info Sheet'!$B$21,'Info Sheet'!$B$21,(Q641*S641)),0)</f>
        <v>135</v>
      </c>
      <c r="U641">
        <f t="shared" si="90"/>
        <v>3084.75</v>
      </c>
      <c r="V641">
        <f t="shared" si="91"/>
        <v>1644.75</v>
      </c>
      <c r="AB641" s="44">
        <v>589</v>
      </c>
      <c r="AC641" s="61">
        <v>0.58297893000000001</v>
      </c>
      <c r="AD641">
        <f t="shared" si="92"/>
        <v>207</v>
      </c>
      <c r="AE641" t="str">
        <f>LOOKUP(AC641,'Info Sheet'!$L$2:$L$3,'Info Sheet'!$J$2:$J$3)</f>
        <v>Non-Rainy</v>
      </c>
      <c r="AF641">
        <f>IF(AE641='Info Sheet'!$J$3,'Info Sheet'!$M$3,'Info Sheet'!$M$2)</f>
        <v>1</v>
      </c>
      <c r="AG641">
        <f>ROUNDDOWN(IF((AD641*AF641)&gt;'Info Sheet'!$B$21,'Info Sheet'!$B$21,(AD641*AF641)),0)</f>
        <v>188</v>
      </c>
      <c r="AH641">
        <f t="shared" si="93"/>
        <v>4295.8</v>
      </c>
      <c r="AI641">
        <f t="shared" si="94"/>
        <v>2855.8</v>
      </c>
    </row>
    <row r="642" spans="2:35">
      <c r="B642" s="44">
        <v>590</v>
      </c>
      <c r="C642" s="32">
        <v>3.356267610074426E-2</v>
      </c>
      <c r="D642" s="32">
        <f t="shared" si="95"/>
        <v>179</v>
      </c>
      <c r="E642" t="str">
        <f>LOOKUP(C642,'Info Sheet'!$L$2:$L$3,'Info Sheet'!$J$2:$J$3)</f>
        <v>Rainy, p</v>
      </c>
      <c r="F642">
        <f>IF(E642='Info Sheet'!$J$3,'Info Sheet'!$M$3,'Info Sheet'!$M$2)</f>
        <v>0.7</v>
      </c>
      <c r="G642">
        <f>ROUNDDOWN(IF((D642*F642)&gt;'Info Sheet'!$B$21,'Info Sheet'!$B$21,(D642*F642)),0)</f>
        <v>125</v>
      </c>
      <c r="H642">
        <f t="shared" si="87"/>
        <v>2856.25</v>
      </c>
      <c r="I642">
        <f t="shared" si="88"/>
        <v>1416.25</v>
      </c>
      <c r="J642" s="44"/>
      <c r="K642" s="32"/>
      <c r="L642" s="32"/>
      <c r="M642" s="283"/>
      <c r="N642" s="32"/>
      <c r="O642" s="44">
        <v>590</v>
      </c>
      <c r="P642" s="32">
        <v>0.59780245434251034</v>
      </c>
      <c r="Q642">
        <f t="shared" si="89"/>
        <v>204</v>
      </c>
      <c r="R642" t="str">
        <f>LOOKUP(P642,'Info Sheet'!$L$2:$L$3,'Info Sheet'!$J$2:$J$3)</f>
        <v>Non-Rainy</v>
      </c>
      <c r="S642">
        <f>IF(R642='Info Sheet'!$J$3,'Info Sheet'!$M$3,'Info Sheet'!$M$2)</f>
        <v>1</v>
      </c>
      <c r="T642">
        <f>ROUNDDOWN(IF((Q642*S642)&gt;'Info Sheet'!$B$21,'Info Sheet'!$B$21,(Q642*S642)),0)</f>
        <v>188</v>
      </c>
      <c r="U642">
        <f t="shared" si="90"/>
        <v>4295.8</v>
      </c>
      <c r="V642">
        <f t="shared" si="91"/>
        <v>2855.8</v>
      </c>
      <c r="AB642" s="44">
        <v>590</v>
      </c>
      <c r="AC642" s="61">
        <v>0.28521651999999997</v>
      </c>
      <c r="AD642">
        <f t="shared" si="92"/>
        <v>192</v>
      </c>
      <c r="AE642" t="str">
        <f>LOOKUP(AC642,'Info Sheet'!$L$2:$L$3,'Info Sheet'!$J$2:$J$3)</f>
        <v>Rainy, p</v>
      </c>
      <c r="AF642">
        <f>IF(AE642='Info Sheet'!$J$3,'Info Sheet'!$M$3,'Info Sheet'!$M$2)</f>
        <v>0.7</v>
      </c>
      <c r="AG642">
        <f>ROUNDDOWN(IF((AD642*AF642)&gt;'Info Sheet'!$B$21,'Info Sheet'!$B$21,(AD642*AF642)),0)</f>
        <v>134</v>
      </c>
      <c r="AH642">
        <f t="shared" si="93"/>
        <v>3061.9</v>
      </c>
      <c r="AI642">
        <f t="shared" si="94"/>
        <v>1621.9</v>
      </c>
    </row>
    <row r="643" spans="2:35">
      <c r="B643" s="44">
        <v>591</v>
      </c>
      <c r="C643" s="32">
        <v>1.1520120362892849E-2</v>
      </c>
      <c r="D643" s="32">
        <f t="shared" si="95"/>
        <v>170</v>
      </c>
      <c r="E643" t="str">
        <f>LOOKUP(C643,'Info Sheet'!$L$2:$L$3,'Info Sheet'!$J$2:$J$3)</f>
        <v>Rainy, p</v>
      </c>
      <c r="F643">
        <f>IF(E643='Info Sheet'!$J$3,'Info Sheet'!$M$3,'Info Sheet'!$M$2)</f>
        <v>0.7</v>
      </c>
      <c r="G643">
        <f>ROUNDDOWN(IF((D643*F643)&gt;'Info Sheet'!$B$21,'Info Sheet'!$B$21,(D643*F643)),0)</f>
        <v>119</v>
      </c>
      <c r="H643">
        <f t="shared" si="87"/>
        <v>2719.15</v>
      </c>
      <c r="I643">
        <f t="shared" si="88"/>
        <v>1279.1500000000001</v>
      </c>
      <c r="J643" s="44"/>
      <c r="K643" s="32"/>
      <c r="L643" s="32"/>
      <c r="M643" s="283"/>
      <c r="N643" s="32"/>
      <c r="O643" s="44">
        <v>591</v>
      </c>
      <c r="P643" s="32">
        <v>0.74757962734336758</v>
      </c>
      <c r="Q643">
        <f t="shared" si="89"/>
        <v>212</v>
      </c>
      <c r="R643" t="str">
        <f>LOOKUP(P643,'Info Sheet'!$L$2:$L$3,'Info Sheet'!$J$2:$J$3)</f>
        <v>Non-Rainy</v>
      </c>
      <c r="S643">
        <f>IF(R643='Info Sheet'!$J$3,'Info Sheet'!$M$3,'Info Sheet'!$M$2)</f>
        <v>1</v>
      </c>
      <c r="T643">
        <f>ROUNDDOWN(IF((Q643*S643)&gt;'Info Sheet'!$B$21,'Info Sheet'!$B$21,(Q643*S643)),0)</f>
        <v>188</v>
      </c>
      <c r="U643">
        <f t="shared" si="90"/>
        <v>4295.8</v>
      </c>
      <c r="V643">
        <f t="shared" si="91"/>
        <v>2855.8</v>
      </c>
      <c r="AB643" s="44">
        <v>591</v>
      </c>
      <c r="AC643" s="61">
        <v>0.69266298000000004</v>
      </c>
      <c r="AD643">
        <f t="shared" si="92"/>
        <v>212</v>
      </c>
      <c r="AE643" t="str">
        <f>LOOKUP(AC643,'Info Sheet'!$L$2:$L$3,'Info Sheet'!$J$2:$J$3)</f>
        <v>Non-Rainy</v>
      </c>
      <c r="AF643">
        <f>IF(AE643='Info Sheet'!$J$3,'Info Sheet'!$M$3,'Info Sheet'!$M$2)</f>
        <v>1</v>
      </c>
      <c r="AG643">
        <f>ROUNDDOWN(IF((AD643*AF643)&gt;'Info Sheet'!$B$21,'Info Sheet'!$B$21,(AD643*AF643)),0)</f>
        <v>188</v>
      </c>
      <c r="AH643">
        <f t="shared" si="93"/>
        <v>4295.8</v>
      </c>
      <c r="AI643">
        <f t="shared" si="94"/>
        <v>2855.8</v>
      </c>
    </row>
    <row r="644" spans="2:35">
      <c r="B644" s="44">
        <v>592</v>
      </c>
      <c r="C644" s="32">
        <v>0.4819219201298367</v>
      </c>
      <c r="D644" s="32">
        <f t="shared" si="95"/>
        <v>214</v>
      </c>
      <c r="E644" t="str">
        <f>LOOKUP(C644,'Info Sheet'!$L$2:$L$3,'Info Sheet'!$J$2:$J$3)</f>
        <v>Non-Rainy</v>
      </c>
      <c r="F644">
        <f>IF(E644='Info Sheet'!$J$3,'Info Sheet'!$M$3,'Info Sheet'!$M$2)</f>
        <v>1</v>
      </c>
      <c r="G644">
        <f>ROUNDDOWN(IF((D644*F644)&gt;'Info Sheet'!$B$21,'Info Sheet'!$B$21,(D644*F644)),0)</f>
        <v>188</v>
      </c>
      <c r="H644">
        <f t="shared" si="87"/>
        <v>4295.8</v>
      </c>
      <c r="I644">
        <f t="shared" si="88"/>
        <v>2855.8</v>
      </c>
      <c r="J644" s="44"/>
      <c r="K644" s="32"/>
      <c r="L644" s="32"/>
      <c r="M644" s="283"/>
      <c r="N644" s="32"/>
      <c r="O644" s="44">
        <v>592</v>
      </c>
      <c r="P644" s="32">
        <v>0.76676725414065616</v>
      </c>
      <c r="Q644">
        <f t="shared" si="89"/>
        <v>213</v>
      </c>
      <c r="R644" t="str">
        <f>LOOKUP(P644,'Info Sheet'!$L$2:$L$3,'Info Sheet'!$J$2:$J$3)</f>
        <v>Non-Rainy</v>
      </c>
      <c r="S644">
        <f>IF(R644='Info Sheet'!$J$3,'Info Sheet'!$M$3,'Info Sheet'!$M$2)</f>
        <v>1</v>
      </c>
      <c r="T644">
        <f>ROUNDDOWN(IF((Q644*S644)&gt;'Info Sheet'!$B$21,'Info Sheet'!$B$21,(Q644*S644)),0)</f>
        <v>188</v>
      </c>
      <c r="U644">
        <f t="shared" si="90"/>
        <v>4295.8</v>
      </c>
      <c r="V644">
        <f t="shared" si="91"/>
        <v>2855.8</v>
      </c>
      <c r="AB644" s="44">
        <v>592</v>
      </c>
      <c r="AC644" s="61">
        <v>0.41543022000000002</v>
      </c>
      <c r="AD644">
        <f t="shared" si="92"/>
        <v>199</v>
      </c>
      <c r="AE644" t="str">
        <f>LOOKUP(AC644,'Info Sheet'!$L$2:$L$3,'Info Sheet'!$J$2:$J$3)</f>
        <v>Non-Rainy</v>
      </c>
      <c r="AF644">
        <f>IF(AE644='Info Sheet'!$J$3,'Info Sheet'!$M$3,'Info Sheet'!$M$2)</f>
        <v>1</v>
      </c>
      <c r="AG644">
        <f>ROUNDDOWN(IF((AD644*AF644)&gt;'Info Sheet'!$B$21,'Info Sheet'!$B$21,(AD644*AF644)),0)</f>
        <v>188</v>
      </c>
      <c r="AH644">
        <f t="shared" si="93"/>
        <v>4295.8</v>
      </c>
      <c r="AI644">
        <f t="shared" si="94"/>
        <v>2855.8</v>
      </c>
    </row>
    <row r="645" spans="2:35">
      <c r="B645" s="44">
        <v>593</v>
      </c>
      <c r="C645" s="32">
        <v>0.42698620182159108</v>
      </c>
      <c r="D645" s="32">
        <f t="shared" si="95"/>
        <v>211</v>
      </c>
      <c r="E645" t="str">
        <f>LOOKUP(C645,'Info Sheet'!$L$2:$L$3,'Info Sheet'!$J$2:$J$3)</f>
        <v>Non-Rainy</v>
      </c>
      <c r="F645">
        <f>IF(E645='Info Sheet'!$J$3,'Info Sheet'!$M$3,'Info Sheet'!$M$2)</f>
        <v>1</v>
      </c>
      <c r="G645">
        <f>ROUNDDOWN(IF((D645*F645)&gt;'Info Sheet'!$B$21,'Info Sheet'!$B$21,(D645*F645)),0)</f>
        <v>188</v>
      </c>
      <c r="H645">
        <f t="shared" si="87"/>
        <v>4295.8</v>
      </c>
      <c r="I645">
        <f t="shared" si="88"/>
        <v>2855.8</v>
      </c>
      <c r="J645" s="44"/>
      <c r="K645" s="32"/>
      <c r="L645" s="32"/>
      <c r="M645" s="283"/>
      <c r="N645" s="32"/>
      <c r="O645" s="44">
        <v>593</v>
      </c>
      <c r="P645" s="32">
        <v>0.70454895992470545</v>
      </c>
      <c r="Q645">
        <f t="shared" si="89"/>
        <v>210</v>
      </c>
      <c r="R645" t="str">
        <f>LOOKUP(P645,'Info Sheet'!$L$2:$L$3,'Info Sheet'!$J$2:$J$3)</f>
        <v>Non-Rainy</v>
      </c>
      <c r="S645">
        <f>IF(R645='Info Sheet'!$J$3,'Info Sheet'!$M$3,'Info Sheet'!$M$2)</f>
        <v>1</v>
      </c>
      <c r="T645">
        <f>ROUNDDOWN(IF((Q645*S645)&gt;'Info Sheet'!$B$21,'Info Sheet'!$B$21,(Q645*S645)),0)</f>
        <v>188</v>
      </c>
      <c r="U645">
        <f t="shared" si="90"/>
        <v>4295.8</v>
      </c>
      <c r="V645">
        <f t="shared" si="91"/>
        <v>2855.8</v>
      </c>
      <c r="AB645" s="44">
        <v>593</v>
      </c>
      <c r="AC645" s="61">
        <v>0.97585694000000001</v>
      </c>
      <c r="AD645">
        <f t="shared" si="92"/>
        <v>240</v>
      </c>
      <c r="AE645" t="str">
        <f>LOOKUP(AC645,'Info Sheet'!$L$2:$L$3,'Info Sheet'!$J$2:$J$3)</f>
        <v>Non-Rainy</v>
      </c>
      <c r="AF645">
        <f>IF(AE645='Info Sheet'!$J$3,'Info Sheet'!$M$3,'Info Sheet'!$M$2)</f>
        <v>1</v>
      </c>
      <c r="AG645">
        <f>ROUNDDOWN(IF((AD645*AF645)&gt;'Info Sheet'!$B$21,'Info Sheet'!$B$21,(AD645*AF645)),0)</f>
        <v>188</v>
      </c>
      <c r="AH645">
        <f t="shared" si="93"/>
        <v>4295.8</v>
      </c>
      <c r="AI645">
        <f t="shared" si="94"/>
        <v>2855.8</v>
      </c>
    </row>
    <row r="646" spans="2:35">
      <c r="B646" s="44">
        <v>594</v>
      </c>
      <c r="C646" s="32">
        <v>0.78149185108971297</v>
      </c>
      <c r="D646" s="32">
        <f t="shared" si="95"/>
        <v>230</v>
      </c>
      <c r="E646" t="str">
        <f>LOOKUP(C646,'Info Sheet'!$L$2:$L$3,'Info Sheet'!$J$2:$J$3)</f>
        <v>Non-Rainy</v>
      </c>
      <c r="F646">
        <f>IF(E646='Info Sheet'!$J$3,'Info Sheet'!$M$3,'Info Sheet'!$M$2)</f>
        <v>1</v>
      </c>
      <c r="G646">
        <f>ROUNDDOWN(IF((D646*F646)&gt;'Info Sheet'!$B$21,'Info Sheet'!$B$21,(D646*F646)),0)</f>
        <v>188</v>
      </c>
      <c r="H646">
        <f t="shared" si="87"/>
        <v>4295.8</v>
      </c>
      <c r="I646">
        <f t="shared" si="88"/>
        <v>2855.8</v>
      </c>
      <c r="J646" s="44"/>
      <c r="K646" s="32"/>
      <c r="L646" s="32"/>
      <c r="M646" s="283"/>
      <c r="N646" s="32"/>
      <c r="O646" s="44">
        <v>594</v>
      </c>
      <c r="P646" s="32">
        <v>0.73086175814285836</v>
      </c>
      <c r="Q646">
        <f t="shared" si="89"/>
        <v>211</v>
      </c>
      <c r="R646" t="str">
        <f>LOOKUP(P646,'Info Sheet'!$L$2:$L$3,'Info Sheet'!$J$2:$J$3)</f>
        <v>Non-Rainy</v>
      </c>
      <c r="S646">
        <f>IF(R646='Info Sheet'!$J$3,'Info Sheet'!$M$3,'Info Sheet'!$M$2)</f>
        <v>1</v>
      </c>
      <c r="T646">
        <f>ROUNDDOWN(IF((Q646*S646)&gt;'Info Sheet'!$B$21,'Info Sheet'!$B$21,(Q646*S646)),0)</f>
        <v>188</v>
      </c>
      <c r="U646">
        <f t="shared" si="90"/>
        <v>4295.8</v>
      </c>
      <c r="V646">
        <f t="shared" si="91"/>
        <v>2855.8</v>
      </c>
      <c r="AB646" s="44">
        <v>594</v>
      </c>
      <c r="AC646" s="61">
        <v>0.22115781000000001</v>
      </c>
      <c r="AD646">
        <f t="shared" si="92"/>
        <v>188</v>
      </c>
      <c r="AE646" t="str">
        <f>LOOKUP(AC646,'Info Sheet'!$L$2:$L$3,'Info Sheet'!$J$2:$J$3)</f>
        <v>Rainy, p</v>
      </c>
      <c r="AF646">
        <f>IF(AE646='Info Sheet'!$J$3,'Info Sheet'!$M$3,'Info Sheet'!$M$2)</f>
        <v>0.7</v>
      </c>
      <c r="AG646">
        <f>ROUNDDOWN(IF((AD646*AF646)&gt;'Info Sheet'!$B$21,'Info Sheet'!$B$21,(AD646*AF646)),0)</f>
        <v>131</v>
      </c>
      <c r="AH646">
        <f t="shared" si="93"/>
        <v>2993.3500000000004</v>
      </c>
      <c r="AI646">
        <f t="shared" si="94"/>
        <v>1553.3500000000004</v>
      </c>
    </row>
    <row r="647" spans="2:35">
      <c r="B647" s="44">
        <v>595</v>
      </c>
      <c r="C647" s="32">
        <v>8.6226707281780945E-2</v>
      </c>
      <c r="D647" s="32">
        <f t="shared" si="95"/>
        <v>188</v>
      </c>
      <c r="E647" t="str">
        <f>LOOKUP(C647,'Info Sheet'!$L$2:$L$3,'Info Sheet'!$J$2:$J$3)</f>
        <v>Rainy, p</v>
      </c>
      <c r="F647">
        <f>IF(E647='Info Sheet'!$J$3,'Info Sheet'!$M$3,'Info Sheet'!$M$2)</f>
        <v>0.7</v>
      </c>
      <c r="G647">
        <f>ROUNDDOWN(IF((D647*F647)&gt;'Info Sheet'!$B$21,'Info Sheet'!$B$21,(D647*F647)),0)</f>
        <v>131</v>
      </c>
      <c r="H647">
        <f t="shared" si="87"/>
        <v>2993.3500000000004</v>
      </c>
      <c r="I647">
        <f t="shared" si="88"/>
        <v>1553.3500000000004</v>
      </c>
      <c r="J647" s="44"/>
      <c r="K647" s="32"/>
      <c r="L647" s="32"/>
      <c r="M647" s="283"/>
      <c r="N647" s="32"/>
      <c r="O647" s="44">
        <v>595</v>
      </c>
      <c r="P647" s="32">
        <v>0.50254837742116321</v>
      </c>
      <c r="Q647">
        <f t="shared" si="89"/>
        <v>200</v>
      </c>
      <c r="R647" t="str">
        <f>LOOKUP(P647,'Info Sheet'!$L$2:$L$3,'Info Sheet'!$J$2:$J$3)</f>
        <v>Non-Rainy</v>
      </c>
      <c r="S647">
        <f>IF(R647='Info Sheet'!$J$3,'Info Sheet'!$M$3,'Info Sheet'!$M$2)</f>
        <v>1</v>
      </c>
      <c r="T647">
        <f>ROUNDDOWN(IF((Q647*S647)&gt;'Info Sheet'!$B$21,'Info Sheet'!$B$21,(Q647*S647)),0)</f>
        <v>188</v>
      </c>
      <c r="U647">
        <f t="shared" si="90"/>
        <v>4295.8</v>
      </c>
      <c r="V647">
        <f t="shared" si="91"/>
        <v>2855.8</v>
      </c>
      <c r="AB647" s="44">
        <v>595</v>
      </c>
      <c r="AC647" s="61">
        <v>0.20358171</v>
      </c>
      <c r="AD647">
        <f t="shared" si="92"/>
        <v>187</v>
      </c>
      <c r="AE647" t="str">
        <f>LOOKUP(AC647,'Info Sheet'!$L$2:$L$3,'Info Sheet'!$J$2:$J$3)</f>
        <v>Rainy, p</v>
      </c>
      <c r="AF647">
        <f>IF(AE647='Info Sheet'!$J$3,'Info Sheet'!$M$3,'Info Sheet'!$M$2)</f>
        <v>0.7</v>
      </c>
      <c r="AG647">
        <f>ROUNDDOWN(IF((AD647*AF647)&gt;'Info Sheet'!$B$21,'Info Sheet'!$B$21,(AD647*AF647)),0)</f>
        <v>130</v>
      </c>
      <c r="AH647">
        <f t="shared" si="93"/>
        <v>2970.5</v>
      </c>
      <c r="AI647">
        <f t="shared" si="94"/>
        <v>1530.5</v>
      </c>
    </row>
    <row r="648" spans="2:35">
      <c r="B648" s="44">
        <v>596</v>
      </c>
      <c r="C648" s="32">
        <v>0.26116936080507769</v>
      </c>
      <c r="D648" s="32">
        <f t="shared" si="95"/>
        <v>202</v>
      </c>
      <c r="E648" t="str">
        <f>LOOKUP(C648,'Info Sheet'!$L$2:$L$3,'Info Sheet'!$J$2:$J$3)</f>
        <v>Rainy, p</v>
      </c>
      <c r="F648">
        <f>IF(E648='Info Sheet'!$J$3,'Info Sheet'!$M$3,'Info Sheet'!$M$2)</f>
        <v>0.7</v>
      </c>
      <c r="G648">
        <f>ROUNDDOWN(IF((D648*F648)&gt;'Info Sheet'!$B$21,'Info Sheet'!$B$21,(D648*F648)),0)</f>
        <v>141</v>
      </c>
      <c r="H648">
        <f t="shared" si="87"/>
        <v>3221.8500000000004</v>
      </c>
      <c r="I648">
        <f t="shared" si="88"/>
        <v>1781.8500000000004</v>
      </c>
      <c r="J648" s="44"/>
      <c r="K648" s="32"/>
      <c r="L648" s="32"/>
      <c r="M648" s="283"/>
      <c r="N648" s="32"/>
      <c r="O648" s="44">
        <v>596</v>
      </c>
      <c r="P648" s="32">
        <v>0.57634518694615766</v>
      </c>
      <c r="Q648">
        <f t="shared" si="89"/>
        <v>203</v>
      </c>
      <c r="R648" t="str">
        <f>LOOKUP(P648,'Info Sheet'!$L$2:$L$3,'Info Sheet'!$J$2:$J$3)</f>
        <v>Non-Rainy</v>
      </c>
      <c r="S648">
        <f>IF(R648='Info Sheet'!$J$3,'Info Sheet'!$M$3,'Info Sheet'!$M$2)</f>
        <v>1</v>
      </c>
      <c r="T648">
        <f>ROUNDDOWN(IF((Q648*S648)&gt;'Info Sheet'!$B$21,'Info Sheet'!$B$21,(Q648*S648)),0)</f>
        <v>188</v>
      </c>
      <c r="U648">
        <f t="shared" si="90"/>
        <v>4295.8</v>
      </c>
      <c r="V648">
        <f t="shared" si="91"/>
        <v>2855.8</v>
      </c>
      <c r="AB648" s="44">
        <v>596</v>
      </c>
      <c r="AC648" s="61">
        <v>0.48911987000000001</v>
      </c>
      <c r="AD648">
        <f t="shared" si="92"/>
        <v>202</v>
      </c>
      <c r="AE648" t="str">
        <f>LOOKUP(AC648,'Info Sheet'!$L$2:$L$3,'Info Sheet'!$J$2:$J$3)</f>
        <v>Non-Rainy</v>
      </c>
      <c r="AF648">
        <f>IF(AE648='Info Sheet'!$J$3,'Info Sheet'!$M$3,'Info Sheet'!$M$2)</f>
        <v>1</v>
      </c>
      <c r="AG648">
        <f>ROUNDDOWN(IF((AD648*AF648)&gt;'Info Sheet'!$B$21,'Info Sheet'!$B$21,(AD648*AF648)),0)</f>
        <v>188</v>
      </c>
      <c r="AH648">
        <f t="shared" si="93"/>
        <v>4295.8</v>
      </c>
      <c r="AI648">
        <f t="shared" si="94"/>
        <v>2855.8</v>
      </c>
    </row>
    <row r="649" spans="2:35">
      <c r="B649" s="44">
        <v>597</v>
      </c>
      <c r="C649" s="32">
        <v>2.760697302623194E-2</v>
      </c>
      <c r="D649" s="32">
        <f t="shared" si="95"/>
        <v>177</v>
      </c>
      <c r="E649" t="str">
        <f>LOOKUP(C649,'Info Sheet'!$L$2:$L$3,'Info Sheet'!$J$2:$J$3)</f>
        <v>Rainy, p</v>
      </c>
      <c r="F649">
        <f>IF(E649='Info Sheet'!$J$3,'Info Sheet'!$M$3,'Info Sheet'!$M$2)</f>
        <v>0.7</v>
      </c>
      <c r="G649">
        <f>ROUNDDOWN(IF((D649*F649)&gt;'Info Sheet'!$B$21,'Info Sheet'!$B$21,(D649*F649)),0)</f>
        <v>123</v>
      </c>
      <c r="H649">
        <f t="shared" si="87"/>
        <v>2810.55</v>
      </c>
      <c r="I649">
        <f t="shared" si="88"/>
        <v>1370.5500000000002</v>
      </c>
      <c r="J649" s="44"/>
      <c r="K649" s="32"/>
      <c r="L649" s="32"/>
      <c r="M649" s="283"/>
      <c r="N649" s="32"/>
      <c r="O649" s="44">
        <v>597</v>
      </c>
      <c r="P649" s="32">
        <v>0.82653768214190904</v>
      </c>
      <c r="Q649">
        <f t="shared" si="89"/>
        <v>217</v>
      </c>
      <c r="R649" t="str">
        <f>LOOKUP(P649,'Info Sheet'!$L$2:$L$3,'Info Sheet'!$J$2:$J$3)</f>
        <v>Non-Rainy</v>
      </c>
      <c r="S649">
        <f>IF(R649='Info Sheet'!$J$3,'Info Sheet'!$M$3,'Info Sheet'!$M$2)</f>
        <v>1</v>
      </c>
      <c r="T649">
        <f>ROUNDDOWN(IF((Q649*S649)&gt;'Info Sheet'!$B$21,'Info Sheet'!$B$21,(Q649*S649)),0)</f>
        <v>188</v>
      </c>
      <c r="U649">
        <f t="shared" si="90"/>
        <v>4295.8</v>
      </c>
      <c r="V649">
        <f t="shared" si="91"/>
        <v>2855.8</v>
      </c>
      <c r="AB649" s="44">
        <v>597</v>
      </c>
      <c r="AC649" s="61">
        <v>0.88675081</v>
      </c>
      <c r="AD649">
        <f t="shared" si="92"/>
        <v>226</v>
      </c>
      <c r="AE649" t="str">
        <f>LOOKUP(AC649,'Info Sheet'!$L$2:$L$3,'Info Sheet'!$J$2:$J$3)</f>
        <v>Non-Rainy</v>
      </c>
      <c r="AF649">
        <f>IF(AE649='Info Sheet'!$J$3,'Info Sheet'!$M$3,'Info Sheet'!$M$2)</f>
        <v>1</v>
      </c>
      <c r="AG649">
        <f>ROUNDDOWN(IF((AD649*AF649)&gt;'Info Sheet'!$B$21,'Info Sheet'!$B$21,(AD649*AF649)),0)</f>
        <v>188</v>
      </c>
      <c r="AH649">
        <f t="shared" si="93"/>
        <v>4295.8</v>
      </c>
      <c r="AI649">
        <f t="shared" si="94"/>
        <v>2855.8</v>
      </c>
    </row>
    <row r="650" spans="2:35">
      <c r="B650" s="44">
        <v>598</v>
      </c>
      <c r="C650" s="32">
        <v>0.19700400906665738</v>
      </c>
      <c r="D650" s="32">
        <f t="shared" si="95"/>
        <v>198</v>
      </c>
      <c r="E650" t="str">
        <f>LOOKUP(C650,'Info Sheet'!$L$2:$L$3,'Info Sheet'!$J$2:$J$3)</f>
        <v>Rainy, p</v>
      </c>
      <c r="F650">
        <f>IF(E650='Info Sheet'!$J$3,'Info Sheet'!$M$3,'Info Sheet'!$M$2)</f>
        <v>0.7</v>
      </c>
      <c r="G650">
        <f>ROUNDDOWN(IF((D650*F650)&gt;'Info Sheet'!$B$21,'Info Sheet'!$B$21,(D650*F650)),0)</f>
        <v>138</v>
      </c>
      <c r="H650">
        <f t="shared" si="87"/>
        <v>3153.3</v>
      </c>
      <c r="I650">
        <f t="shared" si="88"/>
        <v>1713.3000000000002</v>
      </c>
      <c r="J650" s="44"/>
      <c r="K650" s="32"/>
      <c r="L650" s="32"/>
      <c r="M650" s="283"/>
      <c r="N650" s="32"/>
      <c r="O650" s="44">
        <v>598</v>
      </c>
      <c r="P650" s="32">
        <v>0.63707553548353812</v>
      </c>
      <c r="Q650">
        <f t="shared" si="89"/>
        <v>206</v>
      </c>
      <c r="R650" t="str">
        <f>LOOKUP(P650,'Info Sheet'!$L$2:$L$3,'Info Sheet'!$J$2:$J$3)</f>
        <v>Non-Rainy</v>
      </c>
      <c r="S650">
        <f>IF(R650='Info Sheet'!$J$3,'Info Sheet'!$M$3,'Info Sheet'!$M$2)</f>
        <v>1</v>
      </c>
      <c r="T650">
        <f>ROUNDDOWN(IF((Q650*S650)&gt;'Info Sheet'!$B$21,'Info Sheet'!$B$21,(Q650*S650)),0)</f>
        <v>188</v>
      </c>
      <c r="U650">
        <f t="shared" si="90"/>
        <v>4295.8</v>
      </c>
      <c r="V650">
        <f t="shared" si="91"/>
        <v>2855.8</v>
      </c>
      <c r="AB650" s="44">
        <v>598</v>
      </c>
      <c r="AC650" s="61">
        <v>0.36747665000000002</v>
      </c>
      <c r="AD650">
        <f t="shared" si="92"/>
        <v>196</v>
      </c>
      <c r="AE650" t="str">
        <f>LOOKUP(AC650,'Info Sheet'!$L$2:$L$3,'Info Sheet'!$J$2:$J$3)</f>
        <v>Rainy, p</v>
      </c>
      <c r="AF650">
        <f>IF(AE650='Info Sheet'!$J$3,'Info Sheet'!$M$3,'Info Sheet'!$M$2)</f>
        <v>0.7</v>
      </c>
      <c r="AG650">
        <f>ROUNDDOWN(IF((AD650*AF650)&gt;'Info Sheet'!$B$21,'Info Sheet'!$B$21,(AD650*AF650)),0)</f>
        <v>137</v>
      </c>
      <c r="AH650">
        <f t="shared" si="93"/>
        <v>3130.4500000000003</v>
      </c>
      <c r="AI650">
        <f t="shared" si="94"/>
        <v>1690.4500000000003</v>
      </c>
    </row>
    <row r="651" spans="2:35">
      <c r="B651" s="44">
        <v>599</v>
      </c>
      <c r="C651" s="32">
        <v>0.57751440610864935</v>
      </c>
      <c r="D651" s="32">
        <f t="shared" si="95"/>
        <v>219</v>
      </c>
      <c r="E651" t="str">
        <f>LOOKUP(C651,'Info Sheet'!$L$2:$L$3,'Info Sheet'!$J$2:$J$3)</f>
        <v>Non-Rainy</v>
      </c>
      <c r="F651">
        <f>IF(E651='Info Sheet'!$J$3,'Info Sheet'!$M$3,'Info Sheet'!$M$2)</f>
        <v>1</v>
      </c>
      <c r="G651">
        <f>ROUNDDOWN(IF((D651*F651)&gt;'Info Sheet'!$B$21,'Info Sheet'!$B$21,(D651*F651)),0)</f>
        <v>188</v>
      </c>
      <c r="H651">
        <f t="shared" si="87"/>
        <v>4295.8</v>
      </c>
      <c r="I651">
        <f t="shared" si="88"/>
        <v>2855.8</v>
      </c>
      <c r="J651" s="44"/>
      <c r="K651" s="32"/>
      <c r="L651" s="32"/>
      <c r="M651" s="283"/>
      <c r="N651" s="32"/>
      <c r="O651" s="44">
        <v>599</v>
      </c>
      <c r="P651" s="32">
        <v>0.4860173296423308</v>
      </c>
      <c r="Q651">
        <f t="shared" si="89"/>
        <v>199</v>
      </c>
      <c r="R651" t="str">
        <f>LOOKUP(P651,'Info Sheet'!$L$2:$L$3,'Info Sheet'!$J$2:$J$3)</f>
        <v>Non-Rainy</v>
      </c>
      <c r="S651">
        <f>IF(R651='Info Sheet'!$J$3,'Info Sheet'!$M$3,'Info Sheet'!$M$2)</f>
        <v>1</v>
      </c>
      <c r="T651">
        <f>ROUNDDOWN(IF((Q651*S651)&gt;'Info Sheet'!$B$21,'Info Sheet'!$B$21,(Q651*S651)),0)</f>
        <v>188</v>
      </c>
      <c r="U651">
        <f t="shared" si="90"/>
        <v>4295.8</v>
      </c>
      <c r="V651">
        <f t="shared" si="91"/>
        <v>2855.8</v>
      </c>
      <c r="AB651" s="44">
        <v>599</v>
      </c>
      <c r="AC651" s="61">
        <v>0.84931071000000002</v>
      </c>
      <c r="AD651">
        <f t="shared" si="92"/>
        <v>222</v>
      </c>
      <c r="AE651" t="str">
        <f>LOOKUP(AC651,'Info Sheet'!$L$2:$L$3,'Info Sheet'!$J$2:$J$3)</f>
        <v>Non-Rainy</v>
      </c>
      <c r="AF651">
        <f>IF(AE651='Info Sheet'!$J$3,'Info Sheet'!$M$3,'Info Sheet'!$M$2)</f>
        <v>1</v>
      </c>
      <c r="AG651">
        <f>ROUNDDOWN(IF((AD651*AF651)&gt;'Info Sheet'!$B$21,'Info Sheet'!$B$21,(AD651*AF651)),0)</f>
        <v>188</v>
      </c>
      <c r="AH651">
        <f t="shared" si="93"/>
        <v>4295.8</v>
      </c>
      <c r="AI651">
        <f t="shared" si="94"/>
        <v>2855.8</v>
      </c>
    </row>
    <row r="652" spans="2:35">
      <c r="B652" s="44">
        <v>600</v>
      </c>
      <c r="C652" s="32">
        <v>0.54697353970919482</v>
      </c>
      <c r="D652" s="32">
        <f t="shared" si="95"/>
        <v>217</v>
      </c>
      <c r="E652" t="str">
        <f>LOOKUP(C652,'Info Sheet'!$L$2:$L$3,'Info Sheet'!$J$2:$J$3)</f>
        <v>Non-Rainy</v>
      </c>
      <c r="F652">
        <f>IF(E652='Info Sheet'!$J$3,'Info Sheet'!$M$3,'Info Sheet'!$M$2)</f>
        <v>1</v>
      </c>
      <c r="G652">
        <f>ROUNDDOWN(IF((D652*F652)&gt;'Info Sheet'!$B$21,'Info Sheet'!$B$21,(D652*F652)),0)</f>
        <v>188</v>
      </c>
      <c r="H652">
        <f t="shared" si="87"/>
        <v>4295.8</v>
      </c>
      <c r="I652">
        <f t="shared" si="88"/>
        <v>2855.8</v>
      </c>
      <c r="J652" s="44"/>
      <c r="K652" s="32"/>
      <c r="L652" s="32"/>
      <c r="M652" s="283"/>
      <c r="N652" s="32"/>
      <c r="O652" s="44">
        <v>600</v>
      </c>
      <c r="P652" s="32">
        <v>0.97218566043713595</v>
      </c>
      <c r="Q652">
        <f t="shared" si="89"/>
        <v>235</v>
      </c>
      <c r="R652" t="str">
        <f>LOOKUP(P652,'Info Sheet'!$L$2:$L$3,'Info Sheet'!$J$2:$J$3)</f>
        <v>Non-Rainy</v>
      </c>
      <c r="S652">
        <f>IF(R652='Info Sheet'!$J$3,'Info Sheet'!$M$3,'Info Sheet'!$M$2)</f>
        <v>1</v>
      </c>
      <c r="T652">
        <f>ROUNDDOWN(IF((Q652*S652)&gt;'Info Sheet'!$B$21,'Info Sheet'!$B$21,(Q652*S652)),0)</f>
        <v>188</v>
      </c>
      <c r="U652">
        <f t="shared" si="90"/>
        <v>4295.8</v>
      </c>
      <c r="V652">
        <f t="shared" si="91"/>
        <v>2855.8</v>
      </c>
      <c r="AB652" s="44">
        <v>600</v>
      </c>
      <c r="AC652" s="61">
        <v>0.17713982</v>
      </c>
      <c r="AD652">
        <f t="shared" si="92"/>
        <v>185</v>
      </c>
      <c r="AE652" t="str">
        <f>LOOKUP(AC652,'Info Sheet'!$L$2:$L$3,'Info Sheet'!$J$2:$J$3)</f>
        <v>Rainy, p</v>
      </c>
      <c r="AF652">
        <f>IF(AE652='Info Sheet'!$J$3,'Info Sheet'!$M$3,'Info Sheet'!$M$2)</f>
        <v>0.7</v>
      </c>
      <c r="AG652">
        <f>ROUNDDOWN(IF((AD652*AF652)&gt;'Info Sheet'!$B$21,'Info Sheet'!$B$21,(AD652*AF652)),0)</f>
        <v>129</v>
      </c>
      <c r="AH652">
        <f t="shared" si="93"/>
        <v>2947.65</v>
      </c>
      <c r="AI652">
        <f t="shared" si="94"/>
        <v>1507.65</v>
      </c>
    </row>
    <row r="653" spans="2:35">
      <c r="B653" s="44">
        <v>601</v>
      </c>
      <c r="C653" s="32">
        <v>0.83932374493735573</v>
      </c>
      <c r="D653" s="32">
        <f t="shared" si="95"/>
        <v>234</v>
      </c>
      <c r="E653" t="str">
        <f>LOOKUP(C653,'Info Sheet'!$L$2:$L$3,'Info Sheet'!$J$2:$J$3)</f>
        <v>Non-Rainy</v>
      </c>
      <c r="F653">
        <f>IF(E653='Info Sheet'!$J$3,'Info Sheet'!$M$3,'Info Sheet'!$M$2)</f>
        <v>1</v>
      </c>
      <c r="G653">
        <f>ROUNDDOWN(IF((D653*F653)&gt;'Info Sheet'!$B$21,'Info Sheet'!$B$21,(D653*F653)),0)</f>
        <v>188</v>
      </c>
      <c r="H653">
        <f t="shared" si="87"/>
        <v>4295.8</v>
      </c>
      <c r="I653">
        <f t="shared" si="88"/>
        <v>2855.8</v>
      </c>
      <c r="J653" s="44"/>
      <c r="K653" s="32"/>
      <c r="L653" s="32"/>
      <c r="M653" s="283"/>
      <c r="N653" s="32"/>
      <c r="O653" s="44">
        <v>601</v>
      </c>
      <c r="P653" s="32">
        <v>0.12296975428383228</v>
      </c>
      <c r="Q653">
        <f t="shared" si="89"/>
        <v>178</v>
      </c>
      <c r="R653" t="str">
        <f>LOOKUP(P653,'Info Sheet'!$L$2:$L$3,'Info Sheet'!$J$2:$J$3)</f>
        <v>Rainy, p</v>
      </c>
      <c r="S653">
        <f>IF(R653='Info Sheet'!$J$3,'Info Sheet'!$M$3,'Info Sheet'!$M$2)</f>
        <v>0.7</v>
      </c>
      <c r="T653">
        <f>ROUNDDOWN(IF((Q653*S653)&gt;'Info Sheet'!$B$21,'Info Sheet'!$B$21,(Q653*S653)),0)</f>
        <v>124</v>
      </c>
      <c r="U653">
        <f t="shared" si="90"/>
        <v>2833.4</v>
      </c>
      <c r="V653">
        <f t="shared" si="91"/>
        <v>1393.4</v>
      </c>
      <c r="AB653" s="44">
        <v>601</v>
      </c>
      <c r="AC653" s="61">
        <v>0.90967606000000001</v>
      </c>
      <c r="AD653">
        <f t="shared" si="92"/>
        <v>228</v>
      </c>
      <c r="AE653" t="str">
        <f>LOOKUP(AC653,'Info Sheet'!$L$2:$L$3,'Info Sheet'!$J$2:$J$3)</f>
        <v>Non-Rainy</v>
      </c>
      <c r="AF653">
        <f>IF(AE653='Info Sheet'!$J$3,'Info Sheet'!$M$3,'Info Sheet'!$M$2)</f>
        <v>1</v>
      </c>
      <c r="AG653">
        <f>ROUNDDOWN(IF((AD653*AF653)&gt;'Info Sheet'!$B$21,'Info Sheet'!$B$21,(AD653*AF653)),0)</f>
        <v>188</v>
      </c>
      <c r="AH653">
        <f t="shared" si="93"/>
        <v>4295.8</v>
      </c>
      <c r="AI653">
        <f t="shared" si="94"/>
        <v>2855.8</v>
      </c>
    </row>
    <row r="654" spans="2:35">
      <c r="B654" s="44">
        <v>602</v>
      </c>
      <c r="C654" s="32">
        <v>0.69201135260415569</v>
      </c>
      <c r="D654" s="32">
        <f t="shared" si="95"/>
        <v>225</v>
      </c>
      <c r="E654" t="str">
        <f>LOOKUP(C654,'Info Sheet'!$L$2:$L$3,'Info Sheet'!$J$2:$J$3)</f>
        <v>Non-Rainy</v>
      </c>
      <c r="F654">
        <f>IF(E654='Info Sheet'!$J$3,'Info Sheet'!$M$3,'Info Sheet'!$M$2)</f>
        <v>1</v>
      </c>
      <c r="G654">
        <f>ROUNDDOWN(IF((D654*F654)&gt;'Info Sheet'!$B$21,'Info Sheet'!$B$21,(D654*F654)),0)</f>
        <v>188</v>
      </c>
      <c r="H654">
        <f t="shared" si="87"/>
        <v>4295.8</v>
      </c>
      <c r="I654">
        <f t="shared" si="88"/>
        <v>2855.8</v>
      </c>
      <c r="J654" s="44"/>
      <c r="K654" s="32"/>
      <c r="L654" s="32"/>
      <c r="M654" s="283"/>
      <c r="N654" s="32"/>
      <c r="O654" s="44">
        <v>602</v>
      </c>
      <c r="P654" s="32">
        <v>2.5436804212366271E-2</v>
      </c>
      <c r="Q654">
        <f t="shared" si="89"/>
        <v>163</v>
      </c>
      <c r="R654" t="str">
        <f>LOOKUP(P654,'Info Sheet'!$L$2:$L$3,'Info Sheet'!$J$2:$J$3)</f>
        <v>Rainy, p</v>
      </c>
      <c r="S654">
        <f>IF(R654='Info Sheet'!$J$3,'Info Sheet'!$M$3,'Info Sheet'!$M$2)</f>
        <v>0.7</v>
      </c>
      <c r="T654">
        <f>ROUNDDOWN(IF((Q654*S654)&gt;'Info Sheet'!$B$21,'Info Sheet'!$B$21,(Q654*S654)),0)</f>
        <v>114</v>
      </c>
      <c r="U654">
        <f t="shared" si="90"/>
        <v>2604.9</v>
      </c>
      <c r="V654">
        <f t="shared" si="91"/>
        <v>1164.9000000000001</v>
      </c>
      <c r="AB654" s="44">
        <v>602</v>
      </c>
      <c r="AC654" s="61">
        <v>0.14020503000000001</v>
      </c>
      <c r="AD654">
        <f t="shared" si="92"/>
        <v>182</v>
      </c>
      <c r="AE654" t="str">
        <f>LOOKUP(AC654,'Info Sheet'!$L$2:$L$3,'Info Sheet'!$J$2:$J$3)</f>
        <v>Rainy, p</v>
      </c>
      <c r="AF654">
        <f>IF(AE654='Info Sheet'!$J$3,'Info Sheet'!$M$3,'Info Sheet'!$M$2)</f>
        <v>0.7</v>
      </c>
      <c r="AG654">
        <f>ROUNDDOWN(IF((AD654*AF654)&gt;'Info Sheet'!$B$21,'Info Sheet'!$B$21,(AD654*AF654)),0)</f>
        <v>127</v>
      </c>
      <c r="AH654">
        <f t="shared" si="93"/>
        <v>2901.9500000000003</v>
      </c>
      <c r="AI654">
        <f t="shared" si="94"/>
        <v>1461.9500000000003</v>
      </c>
    </row>
    <row r="655" spans="2:35">
      <c r="B655" s="44">
        <v>603</v>
      </c>
      <c r="C655" s="32">
        <v>0.42490245364274615</v>
      </c>
      <c r="D655" s="32">
        <f t="shared" si="95"/>
        <v>211</v>
      </c>
      <c r="E655" t="str">
        <f>LOOKUP(C655,'Info Sheet'!$L$2:$L$3,'Info Sheet'!$J$2:$J$3)</f>
        <v>Non-Rainy</v>
      </c>
      <c r="F655">
        <f>IF(E655='Info Sheet'!$J$3,'Info Sheet'!$M$3,'Info Sheet'!$M$2)</f>
        <v>1</v>
      </c>
      <c r="G655">
        <f>ROUNDDOWN(IF((D655*F655)&gt;'Info Sheet'!$B$21,'Info Sheet'!$B$21,(D655*F655)),0)</f>
        <v>188</v>
      </c>
      <c r="H655">
        <f t="shared" si="87"/>
        <v>4295.8</v>
      </c>
      <c r="I655">
        <f t="shared" si="88"/>
        <v>2855.8</v>
      </c>
      <c r="J655" s="44"/>
      <c r="K655" s="32"/>
      <c r="L655" s="32"/>
      <c r="M655" s="283"/>
      <c r="N655" s="32"/>
      <c r="O655" s="44">
        <v>603</v>
      </c>
      <c r="P655" s="32">
        <v>0.7330152845996778</v>
      </c>
      <c r="Q655">
        <f t="shared" si="89"/>
        <v>211</v>
      </c>
      <c r="R655" t="str">
        <f>LOOKUP(P655,'Info Sheet'!$L$2:$L$3,'Info Sheet'!$J$2:$J$3)</f>
        <v>Non-Rainy</v>
      </c>
      <c r="S655">
        <f>IF(R655='Info Sheet'!$J$3,'Info Sheet'!$M$3,'Info Sheet'!$M$2)</f>
        <v>1</v>
      </c>
      <c r="T655">
        <f>ROUNDDOWN(IF((Q655*S655)&gt;'Info Sheet'!$B$21,'Info Sheet'!$B$21,(Q655*S655)),0)</f>
        <v>188</v>
      </c>
      <c r="U655">
        <f t="shared" si="90"/>
        <v>4295.8</v>
      </c>
      <c r="V655">
        <f t="shared" si="91"/>
        <v>2855.8</v>
      </c>
      <c r="AB655" s="44">
        <v>603</v>
      </c>
      <c r="AC655" s="61">
        <v>0.68095855000000005</v>
      </c>
      <c r="AD655">
        <f t="shared" si="92"/>
        <v>212</v>
      </c>
      <c r="AE655" t="str">
        <f>LOOKUP(AC655,'Info Sheet'!$L$2:$L$3,'Info Sheet'!$J$2:$J$3)</f>
        <v>Non-Rainy</v>
      </c>
      <c r="AF655">
        <f>IF(AE655='Info Sheet'!$J$3,'Info Sheet'!$M$3,'Info Sheet'!$M$2)</f>
        <v>1</v>
      </c>
      <c r="AG655">
        <f>ROUNDDOWN(IF((AD655*AF655)&gt;'Info Sheet'!$B$21,'Info Sheet'!$B$21,(AD655*AF655)),0)</f>
        <v>188</v>
      </c>
      <c r="AH655">
        <f t="shared" si="93"/>
        <v>4295.8</v>
      </c>
      <c r="AI655">
        <f t="shared" si="94"/>
        <v>2855.8</v>
      </c>
    </row>
    <row r="656" spans="2:35">
      <c r="B656" s="44">
        <v>604</v>
      </c>
      <c r="C656" s="32">
        <v>5.5190526436617704E-2</v>
      </c>
      <c r="D656" s="32">
        <f t="shared" si="95"/>
        <v>183</v>
      </c>
      <c r="E656" t="str">
        <f>LOOKUP(C656,'Info Sheet'!$L$2:$L$3,'Info Sheet'!$J$2:$J$3)</f>
        <v>Rainy, p</v>
      </c>
      <c r="F656">
        <f>IF(E656='Info Sheet'!$J$3,'Info Sheet'!$M$3,'Info Sheet'!$M$2)</f>
        <v>0.7</v>
      </c>
      <c r="G656">
        <f>ROUNDDOWN(IF((D656*F656)&gt;'Info Sheet'!$B$21,'Info Sheet'!$B$21,(D656*F656)),0)</f>
        <v>128</v>
      </c>
      <c r="H656">
        <f t="shared" si="87"/>
        <v>2924.8</v>
      </c>
      <c r="I656">
        <f t="shared" si="88"/>
        <v>1484.8000000000002</v>
      </c>
      <c r="J656" s="44"/>
      <c r="K656" s="32"/>
      <c r="L656" s="32"/>
      <c r="M656" s="283"/>
      <c r="N656" s="32"/>
      <c r="O656" s="44">
        <v>604</v>
      </c>
      <c r="P656" s="32">
        <v>0.82582655995675824</v>
      </c>
      <c r="Q656">
        <f t="shared" si="89"/>
        <v>217</v>
      </c>
      <c r="R656" t="str">
        <f>LOOKUP(P656,'Info Sheet'!$L$2:$L$3,'Info Sheet'!$J$2:$J$3)</f>
        <v>Non-Rainy</v>
      </c>
      <c r="S656">
        <f>IF(R656='Info Sheet'!$J$3,'Info Sheet'!$M$3,'Info Sheet'!$M$2)</f>
        <v>1</v>
      </c>
      <c r="T656">
        <f>ROUNDDOWN(IF((Q656*S656)&gt;'Info Sheet'!$B$21,'Info Sheet'!$B$21,(Q656*S656)),0)</f>
        <v>188</v>
      </c>
      <c r="U656">
        <f t="shared" si="90"/>
        <v>4295.8</v>
      </c>
      <c r="V656">
        <f t="shared" si="91"/>
        <v>2855.8</v>
      </c>
      <c r="AB656" s="44">
        <v>604</v>
      </c>
      <c r="AC656" s="61">
        <v>0.42700665999999998</v>
      </c>
      <c r="AD656">
        <f t="shared" si="92"/>
        <v>199</v>
      </c>
      <c r="AE656" t="str">
        <f>LOOKUP(AC656,'Info Sheet'!$L$2:$L$3,'Info Sheet'!$J$2:$J$3)</f>
        <v>Non-Rainy</v>
      </c>
      <c r="AF656">
        <f>IF(AE656='Info Sheet'!$J$3,'Info Sheet'!$M$3,'Info Sheet'!$M$2)</f>
        <v>1</v>
      </c>
      <c r="AG656">
        <f>ROUNDDOWN(IF((AD656*AF656)&gt;'Info Sheet'!$B$21,'Info Sheet'!$B$21,(AD656*AF656)),0)</f>
        <v>188</v>
      </c>
      <c r="AH656">
        <f t="shared" si="93"/>
        <v>4295.8</v>
      </c>
      <c r="AI656">
        <f t="shared" si="94"/>
        <v>2855.8</v>
      </c>
    </row>
    <row r="657" spans="2:35">
      <c r="B657" s="44">
        <v>605</v>
      </c>
      <c r="C657" s="32">
        <v>0.46880090233315974</v>
      </c>
      <c r="D657" s="32">
        <f t="shared" si="95"/>
        <v>213</v>
      </c>
      <c r="E657" t="str">
        <f>LOOKUP(C657,'Info Sheet'!$L$2:$L$3,'Info Sheet'!$J$2:$J$3)</f>
        <v>Non-Rainy</v>
      </c>
      <c r="F657">
        <f>IF(E657='Info Sheet'!$J$3,'Info Sheet'!$M$3,'Info Sheet'!$M$2)</f>
        <v>1</v>
      </c>
      <c r="G657">
        <f>ROUNDDOWN(IF((D657*F657)&gt;'Info Sheet'!$B$21,'Info Sheet'!$B$21,(D657*F657)),0)</f>
        <v>188</v>
      </c>
      <c r="H657">
        <f t="shared" si="87"/>
        <v>4295.8</v>
      </c>
      <c r="I657">
        <f t="shared" si="88"/>
        <v>2855.8</v>
      </c>
      <c r="J657" s="44"/>
      <c r="K657" s="32"/>
      <c r="L657" s="32"/>
      <c r="M657" s="283"/>
      <c r="N657" s="32"/>
      <c r="O657" s="44">
        <v>605</v>
      </c>
      <c r="P657" s="32">
        <v>0.81265194565636001</v>
      </c>
      <c r="Q657">
        <f t="shared" si="89"/>
        <v>216</v>
      </c>
      <c r="R657" t="str">
        <f>LOOKUP(P657,'Info Sheet'!$L$2:$L$3,'Info Sheet'!$J$2:$J$3)</f>
        <v>Non-Rainy</v>
      </c>
      <c r="S657">
        <f>IF(R657='Info Sheet'!$J$3,'Info Sheet'!$M$3,'Info Sheet'!$M$2)</f>
        <v>1</v>
      </c>
      <c r="T657">
        <f>ROUNDDOWN(IF((Q657*S657)&gt;'Info Sheet'!$B$21,'Info Sheet'!$B$21,(Q657*S657)),0)</f>
        <v>188</v>
      </c>
      <c r="U657">
        <f t="shared" si="90"/>
        <v>4295.8</v>
      </c>
      <c r="V657">
        <f t="shared" si="91"/>
        <v>2855.8</v>
      </c>
      <c r="AB657" s="44">
        <v>605</v>
      </c>
      <c r="AC657" s="61">
        <v>0.90306746999999998</v>
      </c>
      <c r="AD657">
        <f t="shared" si="92"/>
        <v>227</v>
      </c>
      <c r="AE657" t="str">
        <f>LOOKUP(AC657,'Info Sheet'!$L$2:$L$3,'Info Sheet'!$J$2:$J$3)</f>
        <v>Non-Rainy</v>
      </c>
      <c r="AF657">
        <f>IF(AE657='Info Sheet'!$J$3,'Info Sheet'!$M$3,'Info Sheet'!$M$2)</f>
        <v>1</v>
      </c>
      <c r="AG657">
        <f>ROUNDDOWN(IF((AD657*AF657)&gt;'Info Sheet'!$B$21,'Info Sheet'!$B$21,(AD657*AF657)),0)</f>
        <v>188</v>
      </c>
      <c r="AH657">
        <f t="shared" si="93"/>
        <v>4295.8</v>
      </c>
      <c r="AI657">
        <f t="shared" si="94"/>
        <v>2855.8</v>
      </c>
    </row>
    <row r="658" spans="2:35">
      <c r="B658" s="44">
        <v>606</v>
      </c>
      <c r="C658" s="32">
        <v>1.5591323700665516E-2</v>
      </c>
      <c r="D658" s="32">
        <f t="shared" si="95"/>
        <v>173</v>
      </c>
      <c r="E658" t="str">
        <f>LOOKUP(C658,'Info Sheet'!$L$2:$L$3,'Info Sheet'!$J$2:$J$3)</f>
        <v>Rainy, p</v>
      </c>
      <c r="F658">
        <f>IF(E658='Info Sheet'!$J$3,'Info Sheet'!$M$3,'Info Sheet'!$M$2)</f>
        <v>0.7</v>
      </c>
      <c r="G658">
        <f>ROUNDDOWN(IF((D658*F658)&gt;'Info Sheet'!$B$21,'Info Sheet'!$B$21,(D658*F658)),0)</f>
        <v>121</v>
      </c>
      <c r="H658">
        <f t="shared" si="87"/>
        <v>2764.8500000000004</v>
      </c>
      <c r="I658">
        <f t="shared" si="88"/>
        <v>1324.8500000000004</v>
      </c>
      <c r="J658" s="44"/>
      <c r="K658" s="32"/>
      <c r="L658" s="32"/>
      <c r="M658" s="283"/>
      <c r="N658" s="32"/>
      <c r="O658" s="44">
        <v>606</v>
      </c>
      <c r="P658" s="32">
        <v>0.55724699142619472</v>
      </c>
      <c r="Q658">
        <f t="shared" si="89"/>
        <v>202</v>
      </c>
      <c r="R658" t="str">
        <f>LOOKUP(P658,'Info Sheet'!$L$2:$L$3,'Info Sheet'!$J$2:$J$3)</f>
        <v>Non-Rainy</v>
      </c>
      <c r="S658">
        <f>IF(R658='Info Sheet'!$J$3,'Info Sheet'!$M$3,'Info Sheet'!$M$2)</f>
        <v>1</v>
      </c>
      <c r="T658">
        <f>ROUNDDOWN(IF((Q658*S658)&gt;'Info Sheet'!$B$21,'Info Sheet'!$B$21,(Q658*S658)),0)</f>
        <v>188</v>
      </c>
      <c r="U658">
        <f t="shared" si="90"/>
        <v>4295.8</v>
      </c>
      <c r="V658">
        <f t="shared" si="91"/>
        <v>2855.8</v>
      </c>
      <c r="AB658" s="44">
        <v>606</v>
      </c>
      <c r="AC658" s="61">
        <v>0.93965149999999997</v>
      </c>
      <c r="AD658">
        <f t="shared" si="92"/>
        <v>232</v>
      </c>
      <c r="AE658" t="str">
        <f>LOOKUP(AC658,'Info Sheet'!$L$2:$L$3,'Info Sheet'!$J$2:$J$3)</f>
        <v>Non-Rainy</v>
      </c>
      <c r="AF658">
        <f>IF(AE658='Info Sheet'!$J$3,'Info Sheet'!$M$3,'Info Sheet'!$M$2)</f>
        <v>1</v>
      </c>
      <c r="AG658">
        <f>ROUNDDOWN(IF((AD658*AF658)&gt;'Info Sheet'!$B$21,'Info Sheet'!$B$21,(AD658*AF658)),0)</f>
        <v>188</v>
      </c>
      <c r="AH658">
        <f t="shared" si="93"/>
        <v>4295.8</v>
      </c>
      <c r="AI658">
        <f t="shared" si="94"/>
        <v>2855.8</v>
      </c>
    </row>
    <row r="659" spans="2:35">
      <c r="B659" s="44">
        <v>607</v>
      </c>
      <c r="C659" s="32">
        <v>0.92580112188347385</v>
      </c>
      <c r="D659" s="32">
        <f t="shared" si="95"/>
        <v>243</v>
      </c>
      <c r="E659" t="str">
        <f>LOOKUP(C659,'Info Sheet'!$L$2:$L$3,'Info Sheet'!$J$2:$J$3)</f>
        <v>Non-Rainy</v>
      </c>
      <c r="F659">
        <f>IF(E659='Info Sheet'!$J$3,'Info Sheet'!$M$3,'Info Sheet'!$M$2)</f>
        <v>1</v>
      </c>
      <c r="G659">
        <f>ROUNDDOWN(IF((D659*F659)&gt;'Info Sheet'!$B$21,'Info Sheet'!$B$21,(D659*F659)),0)</f>
        <v>188</v>
      </c>
      <c r="H659">
        <f t="shared" si="87"/>
        <v>4295.8</v>
      </c>
      <c r="I659">
        <f t="shared" si="88"/>
        <v>2855.8</v>
      </c>
      <c r="J659" s="44"/>
      <c r="K659" s="32"/>
      <c r="L659" s="32"/>
      <c r="M659" s="283"/>
      <c r="N659" s="32"/>
      <c r="O659" s="44">
        <v>607</v>
      </c>
      <c r="P659" s="32">
        <v>0.25110565638071614</v>
      </c>
      <c r="Q659">
        <f t="shared" si="89"/>
        <v>187</v>
      </c>
      <c r="R659" t="str">
        <f>LOOKUP(P659,'Info Sheet'!$L$2:$L$3,'Info Sheet'!$J$2:$J$3)</f>
        <v>Rainy, p</v>
      </c>
      <c r="S659">
        <f>IF(R659='Info Sheet'!$J$3,'Info Sheet'!$M$3,'Info Sheet'!$M$2)</f>
        <v>0.7</v>
      </c>
      <c r="T659">
        <f>ROUNDDOWN(IF((Q659*S659)&gt;'Info Sheet'!$B$21,'Info Sheet'!$B$21,(Q659*S659)),0)</f>
        <v>130</v>
      </c>
      <c r="U659">
        <f t="shared" si="90"/>
        <v>2970.5</v>
      </c>
      <c r="V659">
        <f t="shared" si="91"/>
        <v>1530.5</v>
      </c>
      <c r="AB659" s="44">
        <v>607</v>
      </c>
      <c r="AC659" s="61">
        <v>7.8370430000000005E-2</v>
      </c>
      <c r="AD659">
        <f t="shared" si="92"/>
        <v>176</v>
      </c>
      <c r="AE659" t="str">
        <f>LOOKUP(AC659,'Info Sheet'!$L$2:$L$3,'Info Sheet'!$J$2:$J$3)</f>
        <v>Rainy, p</v>
      </c>
      <c r="AF659">
        <f>IF(AE659='Info Sheet'!$J$3,'Info Sheet'!$M$3,'Info Sheet'!$M$2)</f>
        <v>0.7</v>
      </c>
      <c r="AG659">
        <f>ROUNDDOWN(IF((AD659*AF659)&gt;'Info Sheet'!$B$21,'Info Sheet'!$B$21,(AD659*AF659)),0)</f>
        <v>123</v>
      </c>
      <c r="AH659">
        <f t="shared" si="93"/>
        <v>2810.55</v>
      </c>
      <c r="AI659">
        <f t="shared" si="94"/>
        <v>1370.5500000000002</v>
      </c>
    </row>
    <row r="660" spans="2:35">
      <c r="B660" s="44">
        <v>608</v>
      </c>
      <c r="C660" s="32">
        <v>0.23231381088647329</v>
      </c>
      <c r="D660" s="32">
        <f t="shared" si="95"/>
        <v>200</v>
      </c>
      <c r="E660" t="str">
        <f>LOOKUP(C660,'Info Sheet'!$L$2:$L$3,'Info Sheet'!$J$2:$J$3)</f>
        <v>Rainy, p</v>
      </c>
      <c r="F660">
        <f>IF(E660='Info Sheet'!$J$3,'Info Sheet'!$M$3,'Info Sheet'!$M$2)</f>
        <v>0.7</v>
      </c>
      <c r="G660">
        <f>ROUNDDOWN(IF((D660*F660)&gt;'Info Sheet'!$B$21,'Info Sheet'!$B$21,(D660*F660)),0)</f>
        <v>140</v>
      </c>
      <c r="H660">
        <f t="shared" si="87"/>
        <v>3199</v>
      </c>
      <c r="I660">
        <f t="shared" si="88"/>
        <v>1759</v>
      </c>
      <c r="J660" s="44"/>
      <c r="K660" s="32"/>
      <c r="L660" s="32"/>
      <c r="M660" s="283"/>
      <c r="N660" s="32"/>
      <c r="O660" s="44">
        <v>608</v>
      </c>
      <c r="P660" s="32">
        <v>0.90357957794391741</v>
      </c>
      <c r="Q660">
        <f t="shared" si="89"/>
        <v>224</v>
      </c>
      <c r="R660" t="str">
        <f>LOOKUP(P660,'Info Sheet'!$L$2:$L$3,'Info Sheet'!$J$2:$J$3)</f>
        <v>Non-Rainy</v>
      </c>
      <c r="S660">
        <f>IF(R660='Info Sheet'!$J$3,'Info Sheet'!$M$3,'Info Sheet'!$M$2)</f>
        <v>1</v>
      </c>
      <c r="T660">
        <f>ROUNDDOWN(IF((Q660*S660)&gt;'Info Sheet'!$B$21,'Info Sheet'!$B$21,(Q660*S660)),0)</f>
        <v>188</v>
      </c>
      <c r="U660">
        <f t="shared" si="90"/>
        <v>4295.8</v>
      </c>
      <c r="V660">
        <f t="shared" si="91"/>
        <v>2855.8</v>
      </c>
      <c r="AB660" s="44">
        <v>608</v>
      </c>
      <c r="AC660" s="61">
        <v>0.60834434000000004</v>
      </c>
      <c r="AD660">
        <f t="shared" si="92"/>
        <v>208</v>
      </c>
      <c r="AE660" t="str">
        <f>LOOKUP(AC660,'Info Sheet'!$L$2:$L$3,'Info Sheet'!$J$2:$J$3)</f>
        <v>Non-Rainy</v>
      </c>
      <c r="AF660">
        <f>IF(AE660='Info Sheet'!$J$3,'Info Sheet'!$M$3,'Info Sheet'!$M$2)</f>
        <v>1</v>
      </c>
      <c r="AG660">
        <f>ROUNDDOWN(IF((AD660*AF660)&gt;'Info Sheet'!$B$21,'Info Sheet'!$B$21,(AD660*AF660)),0)</f>
        <v>188</v>
      </c>
      <c r="AH660">
        <f t="shared" si="93"/>
        <v>4295.8</v>
      </c>
      <c r="AI660">
        <f t="shared" si="94"/>
        <v>2855.8</v>
      </c>
    </row>
    <row r="661" spans="2:35">
      <c r="B661" s="44">
        <v>609</v>
      </c>
      <c r="C661" s="32">
        <v>0.21014011992293202</v>
      </c>
      <c r="D661" s="32">
        <f t="shared" si="95"/>
        <v>199</v>
      </c>
      <c r="E661" t="str">
        <f>LOOKUP(C661,'Info Sheet'!$L$2:$L$3,'Info Sheet'!$J$2:$J$3)</f>
        <v>Rainy, p</v>
      </c>
      <c r="F661">
        <f>IF(E661='Info Sheet'!$J$3,'Info Sheet'!$M$3,'Info Sheet'!$M$2)</f>
        <v>0.7</v>
      </c>
      <c r="G661">
        <f>ROUNDDOWN(IF((D661*F661)&gt;'Info Sheet'!$B$21,'Info Sheet'!$B$21,(D661*F661)),0)</f>
        <v>139</v>
      </c>
      <c r="H661">
        <f t="shared" si="87"/>
        <v>3176.15</v>
      </c>
      <c r="I661">
        <f t="shared" si="88"/>
        <v>1736.15</v>
      </c>
      <c r="J661" s="44"/>
      <c r="K661" s="32"/>
      <c r="L661" s="32"/>
      <c r="M661" s="283"/>
      <c r="N661" s="32"/>
      <c r="O661" s="44">
        <v>609</v>
      </c>
      <c r="P661" s="32">
        <v>0.90388832074667469</v>
      </c>
      <c r="Q661">
        <f t="shared" si="89"/>
        <v>224</v>
      </c>
      <c r="R661" t="str">
        <f>LOOKUP(P661,'Info Sheet'!$L$2:$L$3,'Info Sheet'!$J$2:$J$3)</f>
        <v>Non-Rainy</v>
      </c>
      <c r="S661">
        <f>IF(R661='Info Sheet'!$J$3,'Info Sheet'!$M$3,'Info Sheet'!$M$2)</f>
        <v>1</v>
      </c>
      <c r="T661">
        <f>ROUNDDOWN(IF((Q661*S661)&gt;'Info Sheet'!$B$21,'Info Sheet'!$B$21,(Q661*S661)),0)</f>
        <v>188</v>
      </c>
      <c r="U661">
        <f t="shared" si="90"/>
        <v>4295.8</v>
      </c>
      <c r="V661">
        <f t="shared" si="91"/>
        <v>2855.8</v>
      </c>
      <c r="AB661" s="44">
        <v>609</v>
      </c>
      <c r="AC661" s="61">
        <v>0.37341067999999999</v>
      </c>
      <c r="AD661">
        <f t="shared" si="92"/>
        <v>197</v>
      </c>
      <c r="AE661" t="str">
        <f>LOOKUP(AC661,'Info Sheet'!$L$2:$L$3,'Info Sheet'!$J$2:$J$3)</f>
        <v>Rainy, p</v>
      </c>
      <c r="AF661">
        <f>IF(AE661='Info Sheet'!$J$3,'Info Sheet'!$M$3,'Info Sheet'!$M$2)</f>
        <v>0.7</v>
      </c>
      <c r="AG661">
        <f>ROUNDDOWN(IF((AD661*AF661)&gt;'Info Sheet'!$B$21,'Info Sheet'!$B$21,(AD661*AF661)),0)</f>
        <v>137</v>
      </c>
      <c r="AH661">
        <f t="shared" si="93"/>
        <v>3130.4500000000003</v>
      </c>
      <c r="AI661">
        <f t="shared" si="94"/>
        <v>1690.4500000000003</v>
      </c>
    </row>
    <row r="662" spans="2:35">
      <c r="B662" s="44">
        <v>610</v>
      </c>
      <c r="C662" s="32">
        <v>0.51424644193715707</v>
      </c>
      <c r="D662" s="32">
        <f t="shared" si="95"/>
        <v>215</v>
      </c>
      <c r="E662" t="str">
        <f>LOOKUP(C662,'Info Sheet'!$L$2:$L$3,'Info Sheet'!$J$2:$J$3)</f>
        <v>Non-Rainy</v>
      </c>
      <c r="F662">
        <f>IF(E662='Info Sheet'!$J$3,'Info Sheet'!$M$3,'Info Sheet'!$M$2)</f>
        <v>1</v>
      </c>
      <c r="G662">
        <f>ROUNDDOWN(IF((D662*F662)&gt;'Info Sheet'!$B$21,'Info Sheet'!$B$21,(D662*F662)),0)</f>
        <v>188</v>
      </c>
      <c r="H662">
        <f t="shared" si="87"/>
        <v>4295.8</v>
      </c>
      <c r="I662">
        <f t="shared" si="88"/>
        <v>2855.8</v>
      </c>
      <c r="J662" s="44"/>
      <c r="K662" s="32"/>
      <c r="L662" s="32"/>
      <c r="M662" s="283"/>
      <c r="N662" s="32"/>
      <c r="O662" s="44">
        <v>610</v>
      </c>
      <c r="P662" s="32">
        <v>0.79496108607150895</v>
      </c>
      <c r="Q662">
        <f t="shared" si="89"/>
        <v>215</v>
      </c>
      <c r="R662" t="str">
        <f>LOOKUP(P662,'Info Sheet'!$L$2:$L$3,'Info Sheet'!$J$2:$J$3)</f>
        <v>Non-Rainy</v>
      </c>
      <c r="S662">
        <f>IF(R662='Info Sheet'!$J$3,'Info Sheet'!$M$3,'Info Sheet'!$M$2)</f>
        <v>1</v>
      </c>
      <c r="T662">
        <f>ROUNDDOWN(IF((Q662*S662)&gt;'Info Sheet'!$B$21,'Info Sheet'!$B$21,(Q662*S662)),0)</f>
        <v>188</v>
      </c>
      <c r="U662">
        <f t="shared" si="90"/>
        <v>4295.8</v>
      </c>
      <c r="V662">
        <f t="shared" si="91"/>
        <v>2855.8</v>
      </c>
      <c r="AB662" s="44">
        <v>610</v>
      </c>
      <c r="AC662" s="61">
        <v>0.56857840000000004</v>
      </c>
      <c r="AD662">
        <f t="shared" si="92"/>
        <v>206</v>
      </c>
      <c r="AE662" t="str">
        <f>LOOKUP(AC662,'Info Sheet'!$L$2:$L$3,'Info Sheet'!$J$2:$J$3)</f>
        <v>Non-Rainy</v>
      </c>
      <c r="AF662">
        <f>IF(AE662='Info Sheet'!$J$3,'Info Sheet'!$M$3,'Info Sheet'!$M$2)</f>
        <v>1</v>
      </c>
      <c r="AG662">
        <f>ROUNDDOWN(IF((AD662*AF662)&gt;'Info Sheet'!$B$21,'Info Sheet'!$B$21,(AD662*AF662)),0)</f>
        <v>188</v>
      </c>
      <c r="AH662">
        <f t="shared" si="93"/>
        <v>4295.8</v>
      </c>
      <c r="AI662">
        <f t="shared" si="94"/>
        <v>2855.8</v>
      </c>
    </row>
    <row r="663" spans="2:35">
      <c r="B663" s="44">
        <v>611</v>
      </c>
      <c r="C663" s="32">
        <v>4.6870692107522705E-2</v>
      </c>
      <c r="D663" s="32">
        <f t="shared" si="95"/>
        <v>182</v>
      </c>
      <c r="E663" t="str">
        <f>LOOKUP(C663,'Info Sheet'!$L$2:$L$3,'Info Sheet'!$J$2:$J$3)</f>
        <v>Rainy, p</v>
      </c>
      <c r="F663">
        <f>IF(E663='Info Sheet'!$J$3,'Info Sheet'!$M$3,'Info Sheet'!$M$2)</f>
        <v>0.7</v>
      </c>
      <c r="G663">
        <f>ROUNDDOWN(IF((D663*F663)&gt;'Info Sheet'!$B$21,'Info Sheet'!$B$21,(D663*F663)),0)</f>
        <v>127</v>
      </c>
      <c r="H663">
        <f t="shared" si="87"/>
        <v>2901.9500000000003</v>
      </c>
      <c r="I663">
        <f t="shared" si="88"/>
        <v>1461.9500000000003</v>
      </c>
      <c r="J663" s="44"/>
      <c r="K663" s="32"/>
      <c r="L663" s="32"/>
      <c r="M663" s="283"/>
      <c r="N663" s="32"/>
      <c r="O663" s="44">
        <v>611</v>
      </c>
      <c r="P663" s="32">
        <v>0.96095690479784257</v>
      </c>
      <c r="Q663">
        <f t="shared" si="89"/>
        <v>233</v>
      </c>
      <c r="R663" t="str">
        <f>LOOKUP(P663,'Info Sheet'!$L$2:$L$3,'Info Sheet'!$J$2:$J$3)</f>
        <v>Non-Rainy</v>
      </c>
      <c r="S663">
        <f>IF(R663='Info Sheet'!$J$3,'Info Sheet'!$M$3,'Info Sheet'!$M$2)</f>
        <v>1</v>
      </c>
      <c r="T663">
        <f>ROUNDDOWN(IF((Q663*S663)&gt;'Info Sheet'!$B$21,'Info Sheet'!$B$21,(Q663*S663)),0)</f>
        <v>188</v>
      </c>
      <c r="U663">
        <f t="shared" si="90"/>
        <v>4295.8</v>
      </c>
      <c r="V663">
        <f t="shared" si="91"/>
        <v>2855.8</v>
      </c>
      <c r="AB663" s="44">
        <v>611</v>
      </c>
      <c r="AC663" s="61">
        <v>0.24396957</v>
      </c>
      <c r="AD663">
        <f t="shared" si="92"/>
        <v>190</v>
      </c>
      <c r="AE663" t="str">
        <f>LOOKUP(AC663,'Info Sheet'!$L$2:$L$3,'Info Sheet'!$J$2:$J$3)</f>
        <v>Rainy, p</v>
      </c>
      <c r="AF663">
        <f>IF(AE663='Info Sheet'!$J$3,'Info Sheet'!$M$3,'Info Sheet'!$M$2)</f>
        <v>0.7</v>
      </c>
      <c r="AG663">
        <f>ROUNDDOWN(IF((AD663*AF663)&gt;'Info Sheet'!$B$21,'Info Sheet'!$B$21,(AD663*AF663)),0)</f>
        <v>133</v>
      </c>
      <c r="AH663">
        <f t="shared" si="93"/>
        <v>3039.05</v>
      </c>
      <c r="AI663">
        <f t="shared" si="94"/>
        <v>1599.0500000000002</v>
      </c>
    </row>
    <row r="664" spans="2:35">
      <c r="B664" s="44">
        <v>612</v>
      </c>
      <c r="C664" s="32">
        <v>0.86944064111063757</v>
      </c>
      <c r="D664" s="32">
        <f t="shared" si="95"/>
        <v>237</v>
      </c>
      <c r="E664" t="str">
        <f>LOOKUP(C664,'Info Sheet'!$L$2:$L$3,'Info Sheet'!$J$2:$J$3)</f>
        <v>Non-Rainy</v>
      </c>
      <c r="F664">
        <f>IF(E664='Info Sheet'!$J$3,'Info Sheet'!$M$3,'Info Sheet'!$M$2)</f>
        <v>1</v>
      </c>
      <c r="G664">
        <f>ROUNDDOWN(IF((D664*F664)&gt;'Info Sheet'!$B$21,'Info Sheet'!$B$21,(D664*F664)),0)</f>
        <v>188</v>
      </c>
      <c r="H664">
        <f t="shared" si="87"/>
        <v>4295.8</v>
      </c>
      <c r="I664">
        <f t="shared" si="88"/>
        <v>2855.8</v>
      </c>
      <c r="J664" s="44"/>
      <c r="K664" s="32"/>
      <c r="L664" s="32"/>
      <c r="M664" s="283"/>
      <c r="N664" s="32"/>
      <c r="O664" s="44">
        <v>612</v>
      </c>
      <c r="P664" s="32">
        <v>0.60064951054906279</v>
      </c>
      <c r="Q664">
        <f t="shared" si="89"/>
        <v>204</v>
      </c>
      <c r="R664" t="str">
        <f>LOOKUP(P664,'Info Sheet'!$L$2:$L$3,'Info Sheet'!$J$2:$J$3)</f>
        <v>Non-Rainy</v>
      </c>
      <c r="S664">
        <f>IF(R664='Info Sheet'!$J$3,'Info Sheet'!$M$3,'Info Sheet'!$M$2)</f>
        <v>1</v>
      </c>
      <c r="T664">
        <f>ROUNDDOWN(IF((Q664*S664)&gt;'Info Sheet'!$B$21,'Info Sheet'!$B$21,(Q664*S664)),0)</f>
        <v>188</v>
      </c>
      <c r="U664">
        <f t="shared" si="90"/>
        <v>4295.8</v>
      </c>
      <c r="V664">
        <f t="shared" si="91"/>
        <v>2855.8</v>
      </c>
      <c r="AB664" s="44">
        <v>612</v>
      </c>
      <c r="AC664" s="61">
        <v>0.52800248000000005</v>
      </c>
      <c r="AD664">
        <f t="shared" si="92"/>
        <v>204</v>
      </c>
      <c r="AE664" t="str">
        <f>LOOKUP(AC664,'Info Sheet'!$L$2:$L$3,'Info Sheet'!$J$2:$J$3)</f>
        <v>Non-Rainy</v>
      </c>
      <c r="AF664">
        <f>IF(AE664='Info Sheet'!$J$3,'Info Sheet'!$M$3,'Info Sheet'!$M$2)</f>
        <v>1</v>
      </c>
      <c r="AG664">
        <f>ROUNDDOWN(IF((AD664*AF664)&gt;'Info Sheet'!$B$21,'Info Sheet'!$B$21,(AD664*AF664)),0)</f>
        <v>188</v>
      </c>
      <c r="AH664">
        <f t="shared" si="93"/>
        <v>4295.8</v>
      </c>
      <c r="AI664">
        <f t="shared" si="94"/>
        <v>2855.8</v>
      </c>
    </row>
    <row r="665" spans="2:35">
      <c r="B665" s="44">
        <v>613</v>
      </c>
      <c r="C665" s="32">
        <v>0.5810403063448536</v>
      </c>
      <c r="D665" s="32">
        <f t="shared" si="95"/>
        <v>219</v>
      </c>
      <c r="E665" t="str">
        <f>LOOKUP(C665,'Info Sheet'!$L$2:$L$3,'Info Sheet'!$J$2:$J$3)</f>
        <v>Non-Rainy</v>
      </c>
      <c r="F665">
        <f>IF(E665='Info Sheet'!$J$3,'Info Sheet'!$M$3,'Info Sheet'!$M$2)</f>
        <v>1</v>
      </c>
      <c r="G665">
        <f>ROUNDDOWN(IF((D665*F665)&gt;'Info Sheet'!$B$21,'Info Sheet'!$B$21,(D665*F665)),0)</f>
        <v>188</v>
      </c>
      <c r="H665">
        <f t="shared" si="87"/>
        <v>4295.8</v>
      </c>
      <c r="I665">
        <f t="shared" si="88"/>
        <v>2855.8</v>
      </c>
      <c r="J665" s="44"/>
      <c r="K665" s="32"/>
      <c r="L665" s="32"/>
      <c r="M665" s="283"/>
      <c r="N665" s="32"/>
      <c r="O665" s="44">
        <v>613</v>
      </c>
      <c r="P665" s="32">
        <v>0.60314651799406227</v>
      </c>
      <c r="Q665">
        <f t="shared" si="89"/>
        <v>204</v>
      </c>
      <c r="R665" t="str">
        <f>LOOKUP(P665,'Info Sheet'!$L$2:$L$3,'Info Sheet'!$J$2:$J$3)</f>
        <v>Non-Rainy</v>
      </c>
      <c r="S665">
        <f>IF(R665='Info Sheet'!$J$3,'Info Sheet'!$M$3,'Info Sheet'!$M$2)</f>
        <v>1</v>
      </c>
      <c r="T665">
        <f>ROUNDDOWN(IF((Q665*S665)&gt;'Info Sheet'!$B$21,'Info Sheet'!$B$21,(Q665*S665)),0)</f>
        <v>188</v>
      </c>
      <c r="U665">
        <f t="shared" si="90"/>
        <v>4295.8</v>
      </c>
      <c r="V665">
        <f t="shared" si="91"/>
        <v>2855.8</v>
      </c>
      <c r="AB665" s="44">
        <v>613</v>
      </c>
      <c r="AC665" s="61">
        <v>0.93666766000000001</v>
      </c>
      <c r="AD665">
        <f t="shared" si="92"/>
        <v>232</v>
      </c>
      <c r="AE665" t="str">
        <f>LOOKUP(AC665,'Info Sheet'!$L$2:$L$3,'Info Sheet'!$J$2:$J$3)</f>
        <v>Non-Rainy</v>
      </c>
      <c r="AF665">
        <f>IF(AE665='Info Sheet'!$J$3,'Info Sheet'!$M$3,'Info Sheet'!$M$2)</f>
        <v>1</v>
      </c>
      <c r="AG665">
        <f>ROUNDDOWN(IF((AD665*AF665)&gt;'Info Sheet'!$B$21,'Info Sheet'!$B$21,(AD665*AF665)),0)</f>
        <v>188</v>
      </c>
      <c r="AH665">
        <f t="shared" si="93"/>
        <v>4295.8</v>
      </c>
      <c r="AI665">
        <f t="shared" si="94"/>
        <v>2855.8</v>
      </c>
    </row>
    <row r="666" spans="2:35">
      <c r="B666" s="44">
        <v>614</v>
      </c>
      <c r="C666" s="32">
        <v>0.10865324098657803</v>
      </c>
      <c r="D666" s="32">
        <f t="shared" si="95"/>
        <v>191</v>
      </c>
      <c r="E666" t="str">
        <f>LOOKUP(C666,'Info Sheet'!$L$2:$L$3,'Info Sheet'!$J$2:$J$3)</f>
        <v>Rainy, p</v>
      </c>
      <c r="F666">
        <f>IF(E666='Info Sheet'!$J$3,'Info Sheet'!$M$3,'Info Sheet'!$M$2)</f>
        <v>0.7</v>
      </c>
      <c r="G666">
        <f>ROUNDDOWN(IF((D666*F666)&gt;'Info Sheet'!$B$21,'Info Sheet'!$B$21,(D666*F666)),0)</f>
        <v>133</v>
      </c>
      <c r="H666">
        <f t="shared" si="87"/>
        <v>3039.05</v>
      </c>
      <c r="I666">
        <f t="shared" si="88"/>
        <v>1599.0500000000002</v>
      </c>
      <c r="J666" s="44"/>
      <c r="K666" s="32"/>
      <c r="L666" s="32"/>
      <c r="M666" s="283"/>
      <c r="N666" s="32"/>
      <c r="O666" s="44">
        <v>614</v>
      </c>
      <c r="P666" s="32">
        <v>0.97320363676655952</v>
      </c>
      <c r="Q666">
        <f t="shared" si="89"/>
        <v>236</v>
      </c>
      <c r="R666" t="str">
        <f>LOOKUP(P666,'Info Sheet'!$L$2:$L$3,'Info Sheet'!$J$2:$J$3)</f>
        <v>Non-Rainy</v>
      </c>
      <c r="S666">
        <f>IF(R666='Info Sheet'!$J$3,'Info Sheet'!$M$3,'Info Sheet'!$M$2)</f>
        <v>1</v>
      </c>
      <c r="T666">
        <f>ROUNDDOWN(IF((Q666*S666)&gt;'Info Sheet'!$B$21,'Info Sheet'!$B$21,(Q666*S666)),0)</f>
        <v>188</v>
      </c>
      <c r="U666">
        <f t="shared" si="90"/>
        <v>4295.8</v>
      </c>
      <c r="V666">
        <f t="shared" si="91"/>
        <v>2855.8</v>
      </c>
      <c r="AB666" s="44">
        <v>614</v>
      </c>
      <c r="AC666" s="61">
        <v>0.10108921999999999</v>
      </c>
      <c r="AD666">
        <f t="shared" si="92"/>
        <v>179</v>
      </c>
      <c r="AE666" t="str">
        <f>LOOKUP(AC666,'Info Sheet'!$L$2:$L$3,'Info Sheet'!$J$2:$J$3)</f>
        <v>Rainy, p</v>
      </c>
      <c r="AF666">
        <f>IF(AE666='Info Sheet'!$J$3,'Info Sheet'!$M$3,'Info Sheet'!$M$2)</f>
        <v>0.7</v>
      </c>
      <c r="AG666">
        <f>ROUNDDOWN(IF((AD666*AF666)&gt;'Info Sheet'!$B$21,'Info Sheet'!$B$21,(AD666*AF666)),0)</f>
        <v>125</v>
      </c>
      <c r="AH666">
        <f t="shared" si="93"/>
        <v>2856.25</v>
      </c>
      <c r="AI666">
        <f t="shared" si="94"/>
        <v>1416.25</v>
      </c>
    </row>
    <row r="667" spans="2:35">
      <c r="B667" s="44">
        <v>615</v>
      </c>
      <c r="C667" s="32">
        <v>0.61061889680006576</v>
      </c>
      <c r="D667" s="32">
        <f t="shared" si="95"/>
        <v>220</v>
      </c>
      <c r="E667" t="str">
        <f>LOOKUP(C667,'Info Sheet'!$L$2:$L$3,'Info Sheet'!$J$2:$J$3)</f>
        <v>Non-Rainy</v>
      </c>
      <c r="F667">
        <f>IF(E667='Info Sheet'!$J$3,'Info Sheet'!$M$3,'Info Sheet'!$M$2)</f>
        <v>1</v>
      </c>
      <c r="G667">
        <f>ROUNDDOWN(IF((D667*F667)&gt;'Info Sheet'!$B$21,'Info Sheet'!$B$21,(D667*F667)),0)</f>
        <v>188</v>
      </c>
      <c r="H667">
        <f t="shared" si="87"/>
        <v>4295.8</v>
      </c>
      <c r="I667">
        <f t="shared" si="88"/>
        <v>2855.8</v>
      </c>
      <c r="J667" s="44"/>
      <c r="K667" s="32"/>
      <c r="L667" s="32"/>
      <c r="M667" s="283"/>
      <c r="N667" s="32"/>
      <c r="O667" s="44">
        <v>615</v>
      </c>
      <c r="P667" s="32">
        <v>0.99742422822539112</v>
      </c>
      <c r="Q667">
        <f t="shared" si="89"/>
        <v>252</v>
      </c>
      <c r="R667" t="str">
        <f>LOOKUP(P667,'Info Sheet'!$L$2:$L$3,'Info Sheet'!$J$2:$J$3)</f>
        <v>Non-Rainy</v>
      </c>
      <c r="S667">
        <f>IF(R667='Info Sheet'!$J$3,'Info Sheet'!$M$3,'Info Sheet'!$M$2)</f>
        <v>1</v>
      </c>
      <c r="T667">
        <f>ROUNDDOWN(IF((Q667*S667)&gt;'Info Sheet'!$B$21,'Info Sheet'!$B$21,(Q667*S667)),0)</f>
        <v>188</v>
      </c>
      <c r="U667">
        <f t="shared" si="90"/>
        <v>4295.8</v>
      </c>
      <c r="V667">
        <f t="shared" si="91"/>
        <v>2855.8</v>
      </c>
      <c r="AB667" s="44">
        <v>615</v>
      </c>
      <c r="AC667" s="61">
        <v>0.55035847999999998</v>
      </c>
      <c r="AD667">
        <f t="shared" si="92"/>
        <v>205</v>
      </c>
      <c r="AE667" t="str">
        <f>LOOKUP(AC667,'Info Sheet'!$L$2:$L$3,'Info Sheet'!$J$2:$J$3)</f>
        <v>Non-Rainy</v>
      </c>
      <c r="AF667">
        <f>IF(AE667='Info Sheet'!$J$3,'Info Sheet'!$M$3,'Info Sheet'!$M$2)</f>
        <v>1</v>
      </c>
      <c r="AG667">
        <f>ROUNDDOWN(IF((AD667*AF667)&gt;'Info Sheet'!$B$21,'Info Sheet'!$B$21,(AD667*AF667)),0)</f>
        <v>188</v>
      </c>
      <c r="AH667">
        <f t="shared" si="93"/>
        <v>4295.8</v>
      </c>
      <c r="AI667">
        <f t="shared" si="94"/>
        <v>2855.8</v>
      </c>
    </row>
    <row r="668" spans="2:35">
      <c r="B668" s="44">
        <v>616</v>
      </c>
      <c r="C668" s="32">
        <v>0.7316701332197959</v>
      </c>
      <c r="D668" s="32">
        <f t="shared" si="95"/>
        <v>227</v>
      </c>
      <c r="E668" t="str">
        <f>LOOKUP(C668,'Info Sheet'!$L$2:$L$3,'Info Sheet'!$J$2:$J$3)</f>
        <v>Non-Rainy</v>
      </c>
      <c r="F668">
        <f>IF(E668='Info Sheet'!$J$3,'Info Sheet'!$M$3,'Info Sheet'!$M$2)</f>
        <v>1</v>
      </c>
      <c r="G668">
        <f>ROUNDDOWN(IF((D668*F668)&gt;'Info Sheet'!$B$21,'Info Sheet'!$B$21,(D668*F668)),0)</f>
        <v>188</v>
      </c>
      <c r="H668">
        <f t="shared" si="87"/>
        <v>4295.8</v>
      </c>
      <c r="I668">
        <f t="shared" si="88"/>
        <v>2855.8</v>
      </c>
      <c r="J668" s="44"/>
      <c r="K668" s="32"/>
      <c r="L668" s="32"/>
      <c r="M668" s="283"/>
      <c r="N668" s="32"/>
      <c r="O668" s="44">
        <v>616</v>
      </c>
      <c r="P668" s="32">
        <v>0.83336854260151316</v>
      </c>
      <c r="Q668">
        <f t="shared" si="89"/>
        <v>218</v>
      </c>
      <c r="R668" t="str">
        <f>LOOKUP(P668,'Info Sheet'!$L$2:$L$3,'Info Sheet'!$J$2:$J$3)</f>
        <v>Non-Rainy</v>
      </c>
      <c r="S668">
        <f>IF(R668='Info Sheet'!$J$3,'Info Sheet'!$M$3,'Info Sheet'!$M$2)</f>
        <v>1</v>
      </c>
      <c r="T668">
        <f>ROUNDDOWN(IF((Q668*S668)&gt;'Info Sheet'!$B$21,'Info Sheet'!$B$21,(Q668*S668)),0)</f>
        <v>188</v>
      </c>
      <c r="U668">
        <f t="shared" si="90"/>
        <v>4295.8</v>
      </c>
      <c r="V668">
        <f t="shared" si="91"/>
        <v>2855.8</v>
      </c>
      <c r="AB668" s="44">
        <v>616</v>
      </c>
      <c r="AC668" s="61">
        <v>0.14151320000000001</v>
      </c>
      <c r="AD668">
        <f t="shared" si="92"/>
        <v>182</v>
      </c>
      <c r="AE668" t="str">
        <f>LOOKUP(AC668,'Info Sheet'!$L$2:$L$3,'Info Sheet'!$J$2:$J$3)</f>
        <v>Rainy, p</v>
      </c>
      <c r="AF668">
        <f>IF(AE668='Info Sheet'!$J$3,'Info Sheet'!$M$3,'Info Sheet'!$M$2)</f>
        <v>0.7</v>
      </c>
      <c r="AG668">
        <f>ROUNDDOWN(IF((AD668*AF668)&gt;'Info Sheet'!$B$21,'Info Sheet'!$B$21,(AD668*AF668)),0)</f>
        <v>127</v>
      </c>
      <c r="AH668">
        <f t="shared" si="93"/>
        <v>2901.9500000000003</v>
      </c>
      <c r="AI668">
        <f t="shared" si="94"/>
        <v>1461.9500000000003</v>
      </c>
    </row>
    <row r="669" spans="2:35">
      <c r="B669" s="44">
        <v>617</v>
      </c>
      <c r="C669" s="32">
        <v>0.92998254616967679</v>
      </c>
      <c r="D669" s="32">
        <f t="shared" si="95"/>
        <v>244</v>
      </c>
      <c r="E669" t="str">
        <f>LOOKUP(C669,'Info Sheet'!$L$2:$L$3,'Info Sheet'!$J$2:$J$3)</f>
        <v>Non-Rainy</v>
      </c>
      <c r="F669">
        <f>IF(E669='Info Sheet'!$J$3,'Info Sheet'!$M$3,'Info Sheet'!$M$2)</f>
        <v>1</v>
      </c>
      <c r="G669">
        <f>ROUNDDOWN(IF((D669*F669)&gt;'Info Sheet'!$B$21,'Info Sheet'!$B$21,(D669*F669)),0)</f>
        <v>188</v>
      </c>
      <c r="H669">
        <f t="shared" si="87"/>
        <v>4295.8</v>
      </c>
      <c r="I669">
        <f t="shared" si="88"/>
        <v>2855.8</v>
      </c>
      <c r="J669" s="44"/>
      <c r="K669" s="32"/>
      <c r="L669" s="32"/>
      <c r="M669" s="283"/>
      <c r="N669" s="32"/>
      <c r="O669" s="44">
        <v>617</v>
      </c>
      <c r="P669" s="32">
        <v>0.3338984114737531</v>
      </c>
      <c r="Q669">
        <f t="shared" si="89"/>
        <v>191</v>
      </c>
      <c r="R669" t="str">
        <f>LOOKUP(P669,'Info Sheet'!$L$2:$L$3,'Info Sheet'!$J$2:$J$3)</f>
        <v>Rainy, p</v>
      </c>
      <c r="S669">
        <f>IF(R669='Info Sheet'!$J$3,'Info Sheet'!$M$3,'Info Sheet'!$M$2)</f>
        <v>0.7</v>
      </c>
      <c r="T669">
        <f>ROUNDDOWN(IF((Q669*S669)&gt;'Info Sheet'!$B$21,'Info Sheet'!$B$21,(Q669*S669)),0)</f>
        <v>133</v>
      </c>
      <c r="U669">
        <f t="shared" si="90"/>
        <v>3039.05</v>
      </c>
      <c r="V669">
        <f t="shared" si="91"/>
        <v>1599.0500000000002</v>
      </c>
      <c r="AB669" s="44">
        <v>617</v>
      </c>
      <c r="AC669" s="61">
        <v>0.77774111000000001</v>
      </c>
      <c r="AD669">
        <f t="shared" si="92"/>
        <v>217</v>
      </c>
      <c r="AE669" t="str">
        <f>LOOKUP(AC669,'Info Sheet'!$L$2:$L$3,'Info Sheet'!$J$2:$J$3)</f>
        <v>Non-Rainy</v>
      </c>
      <c r="AF669">
        <f>IF(AE669='Info Sheet'!$J$3,'Info Sheet'!$M$3,'Info Sheet'!$M$2)</f>
        <v>1</v>
      </c>
      <c r="AG669">
        <f>ROUNDDOWN(IF((AD669*AF669)&gt;'Info Sheet'!$B$21,'Info Sheet'!$B$21,(AD669*AF669)),0)</f>
        <v>188</v>
      </c>
      <c r="AH669">
        <f t="shared" si="93"/>
        <v>4295.8</v>
      </c>
      <c r="AI669">
        <f t="shared" si="94"/>
        <v>2855.8</v>
      </c>
    </row>
    <row r="670" spans="2:35">
      <c r="B670" s="44">
        <v>618</v>
      </c>
      <c r="C670" s="32">
        <v>6.2297722514492171E-2</v>
      </c>
      <c r="D670" s="32">
        <f t="shared" si="95"/>
        <v>185</v>
      </c>
      <c r="E670" t="str">
        <f>LOOKUP(C670,'Info Sheet'!$L$2:$L$3,'Info Sheet'!$J$2:$J$3)</f>
        <v>Rainy, p</v>
      </c>
      <c r="F670">
        <f>IF(E670='Info Sheet'!$J$3,'Info Sheet'!$M$3,'Info Sheet'!$M$2)</f>
        <v>0.7</v>
      </c>
      <c r="G670">
        <f>ROUNDDOWN(IF((D670*F670)&gt;'Info Sheet'!$B$21,'Info Sheet'!$B$21,(D670*F670)),0)</f>
        <v>129</v>
      </c>
      <c r="H670">
        <f t="shared" si="87"/>
        <v>2947.65</v>
      </c>
      <c r="I670">
        <f t="shared" si="88"/>
        <v>1507.65</v>
      </c>
      <c r="J670" s="44"/>
      <c r="K670" s="32"/>
      <c r="L670" s="32"/>
      <c r="M670" s="283"/>
      <c r="N670" s="32"/>
      <c r="O670" s="44">
        <v>618</v>
      </c>
      <c r="P670" s="32">
        <v>0.4511290423111094</v>
      </c>
      <c r="Q670">
        <f t="shared" si="89"/>
        <v>197</v>
      </c>
      <c r="R670" t="str">
        <f>LOOKUP(P670,'Info Sheet'!$L$2:$L$3,'Info Sheet'!$J$2:$J$3)</f>
        <v>Non-Rainy</v>
      </c>
      <c r="S670">
        <f>IF(R670='Info Sheet'!$J$3,'Info Sheet'!$M$3,'Info Sheet'!$M$2)</f>
        <v>1</v>
      </c>
      <c r="T670">
        <f>ROUNDDOWN(IF((Q670*S670)&gt;'Info Sheet'!$B$21,'Info Sheet'!$B$21,(Q670*S670)),0)</f>
        <v>188</v>
      </c>
      <c r="U670">
        <f t="shared" si="90"/>
        <v>4295.8</v>
      </c>
      <c r="V670">
        <f t="shared" si="91"/>
        <v>2855.8</v>
      </c>
      <c r="AB670" s="44">
        <v>618</v>
      </c>
      <c r="AC670" s="61">
        <v>0.10702157</v>
      </c>
      <c r="AD670">
        <f t="shared" si="92"/>
        <v>179</v>
      </c>
      <c r="AE670" t="str">
        <f>LOOKUP(AC670,'Info Sheet'!$L$2:$L$3,'Info Sheet'!$J$2:$J$3)</f>
        <v>Rainy, p</v>
      </c>
      <c r="AF670">
        <f>IF(AE670='Info Sheet'!$J$3,'Info Sheet'!$M$3,'Info Sheet'!$M$2)</f>
        <v>0.7</v>
      </c>
      <c r="AG670">
        <f>ROUNDDOWN(IF((AD670*AF670)&gt;'Info Sheet'!$B$21,'Info Sheet'!$B$21,(AD670*AF670)),0)</f>
        <v>125</v>
      </c>
      <c r="AH670">
        <f t="shared" si="93"/>
        <v>2856.25</v>
      </c>
      <c r="AI670">
        <f t="shared" si="94"/>
        <v>1416.25</v>
      </c>
    </row>
    <row r="671" spans="2:35">
      <c r="B671" s="44">
        <v>619</v>
      </c>
      <c r="C671" s="32">
        <v>0.95303382144758897</v>
      </c>
      <c r="D671" s="32">
        <f t="shared" si="95"/>
        <v>247</v>
      </c>
      <c r="E671" t="str">
        <f>LOOKUP(C671,'Info Sheet'!$L$2:$L$3,'Info Sheet'!$J$2:$J$3)</f>
        <v>Non-Rainy</v>
      </c>
      <c r="F671">
        <f>IF(E671='Info Sheet'!$J$3,'Info Sheet'!$M$3,'Info Sheet'!$M$2)</f>
        <v>1</v>
      </c>
      <c r="G671">
        <f>ROUNDDOWN(IF((D671*F671)&gt;'Info Sheet'!$B$21,'Info Sheet'!$B$21,(D671*F671)),0)</f>
        <v>188</v>
      </c>
      <c r="H671">
        <f t="shared" si="87"/>
        <v>4295.8</v>
      </c>
      <c r="I671">
        <f t="shared" si="88"/>
        <v>2855.8</v>
      </c>
      <c r="J671" s="44"/>
      <c r="K671" s="32"/>
      <c r="L671" s="32"/>
      <c r="M671" s="283"/>
      <c r="N671" s="32"/>
      <c r="O671" s="44">
        <v>619</v>
      </c>
      <c r="P671" s="32">
        <v>0.42427911893868187</v>
      </c>
      <c r="Q671">
        <f t="shared" si="89"/>
        <v>196</v>
      </c>
      <c r="R671" t="str">
        <f>LOOKUP(P671,'Info Sheet'!$L$2:$L$3,'Info Sheet'!$J$2:$J$3)</f>
        <v>Non-Rainy</v>
      </c>
      <c r="S671">
        <f>IF(R671='Info Sheet'!$J$3,'Info Sheet'!$M$3,'Info Sheet'!$M$2)</f>
        <v>1</v>
      </c>
      <c r="T671">
        <f>ROUNDDOWN(IF((Q671*S671)&gt;'Info Sheet'!$B$21,'Info Sheet'!$B$21,(Q671*S671)),0)</f>
        <v>188</v>
      </c>
      <c r="U671">
        <f t="shared" si="90"/>
        <v>4295.8</v>
      </c>
      <c r="V671">
        <f t="shared" si="91"/>
        <v>2855.8</v>
      </c>
      <c r="AB671" s="44">
        <v>619</v>
      </c>
      <c r="AC671" s="61">
        <v>0.44930628</v>
      </c>
      <c r="AD671">
        <f t="shared" si="92"/>
        <v>200</v>
      </c>
      <c r="AE671" t="str">
        <f>LOOKUP(AC671,'Info Sheet'!$L$2:$L$3,'Info Sheet'!$J$2:$J$3)</f>
        <v>Non-Rainy</v>
      </c>
      <c r="AF671">
        <f>IF(AE671='Info Sheet'!$J$3,'Info Sheet'!$M$3,'Info Sheet'!$M$2)</f>
        <v>1</v>
      </c>
      <c r="AG671">
        <f>ROUNDDOWN(IF((AD671*AF671)&gt;'Info Sheet'!$B$21,'Info Sheet'!$B$21,(AD671*AF671)),0)</f>
        <v>188</v>
      </c>
      <c r="AH671">
        <f t="shared" si="93"/>
        <v>4295.8</v>
      </c>
      <c r="AI671">
        <f t="shared" si="94"/>
        <v>2855.8</v>
      </c>
    </row>
    <row r="672" spans="2:35">
      <c r="B672" s="44">
        <v>620</v>
      </c>
      <c r="C672" s="32">
        <v>0.82679637289199481</v>
      </c>
      <c r="D672" s="32">
        <f t="shared" si="95"/>
        <v>233</v>
      </c>
      <c r="E672" t="str">
        <f>LOOKUP(C672,'Info Sheet'!$L$2:$L$3,'Info Sheet'!$J$2:$J$3)</f>
        <v>Non-Rainy</v>
      </c>
      <c r="F672">
        <f>IF(E672='Info Sheet'!$J$3,'Info Sheet'!$M$3,'Info Sheet'!$M$2)</f>
        <v>1</v>
      </c>
      <c r="G672">
        <f>ROUNDDOWN(IF((D672*F672)&gt;'Info Sheet'!$B$21,'Info Sheet'!$B$21,(D672*F672)),0)</f>
        <v>188</v>
      </c>
      <c r="H672">
        <f t="shared" si="87"/>
        <v>4295.8</v>
      </c>
      <c r="I672">
        <f t="shared" si="88"/>
        <v>2855.8</v>
      </c>
      <c r="J672" s="44"/>
      <c r="K672" s="32"/>
      <c r="L672" s="32"/>
      <c r="M672" s="283"/>
      <c r="N672" s="32"/>
      <c r="O672" s="44">
        <v>620</v>
      </c>
      <c r="P672" s="32">
        <v>0.29123751953270105</v>
      </c>
      <c r="Q672">
        <f t="shared" si="89"/>
        <v>189</v>
      </c>
      <c r="R672" t="str">
        <f>LOOKUP(P672,'Info Sheet'!$L$2:$L$3,'Info Sheet'!$J$2:$J$3)</f>
        <v>Rainy, p</v>
      </c>
      <c r="S672">
        <f>IF(R672='Info Sheet'!$J$3,'Info Sheet'!$M$3,'Info Sheet'!$M$2)</f>
        <v>0.7</v>
      </c>
      <c r="T672">
        <f>ROUNDDOWN(IF((Q672*S672)&gt;'Info Sheet'!$B$21,'Info Sheet'!$B$21,(Q672*S672)),0)</f>
        <v>132</v>
      </c>
      <c r="U672">
        <f t="shared" si="90"/>
        <v>3016.2000000000003</v>
      </c>
      <c r="V672">
        <f t="shared" si="91"/>
        <v>1576.2000000000003</v>
      </c>
      <c r="AB672" s="44">
        <v>620</v>
      </c>
      <c r="AC672" s="61">
        <v>0.51210960999999999</v>
      </c>
      <c r="AD672">
        <f t="shared" si="92"/>
        <v>203</v>
      </c>
      <c r="AE672" t="str">
        <f>LOOKUP(AC672,'Info Sheet'!$L$2:$L$3,'Info Sheet'!$J$2:$J$3)</f>
        <v>Non-Rainy</v>
      </c>
      <c r="AF672">
        <f>IF(AE672='Info Sheet'!$J$3,'Info Sheet'!$M$3,'Info Sheet'!$M$2)</f>
        <v>1</v>
      </c>
      <c r="AG672">
        <f>ROUNDDOWN(IF((AD672*AF672)&gt;'Info Sheet'!$B$21,'Info Sheet'!$B$21,(AD672*AF672)),0)</f>
        <v>188</v>
      </c>
      <c r="AH672">
        <f t="shared" si="93"/>
        <v>4295.8</v>
      </c>
      <c r="AI672">
        <f t="shared" si="94"/>
        <v>2855.8</v>
      </c>
    </row>
    <row r="673" spans="2:35">
      <c r="B673" s="44">
        <v>621</v>
      </c>
      <c r="C673" s="32">
        <v>0.94217259529532893</v>
      </c>
      <c r="D673" s="32">
        <f t="shared" si="95"/>
        <v>245</v>
      </c>
      <c r="E673" t="str">
        <f>LOOKUP(C673,'Info Sheet'!$L$2:$L$3,'Info Sheet'!$J$2:$J$3)</f>
        <v>Non-Rainy</v>
      </c>
      <c r="F673">
        <f>IF(E673='Info Sheet'!$J$3,'Info Sheet'!$M$3,'Info Sheet'!$M$2)</f>
        <v>1</v>
      </c>
      <c r="G673">
        <f>ROUNDDOWN(IF((D673*F673)&gt;'Info Sheet'!$B$21,'Info Sheet'!$B$21,(D673*F673)),0)</f>
        <v>188</v>
      </c>
      <c r="H673">
        <f t="shared" si="87"/>
        <v>4295.8</v>
      </c>
      <c r="I673">
        <f t="shared" si="88"/>
        <v>2855.8</v>
      </c>
      <c r="J673" s="44"/>
      <c r="K673" s="32"/>
      <c r="L673" s="32"/>
      <c r="M673" s="283"/>
      <c r="N673" s="32"/>
      <c r="O673" s="44">
        <v>621</v>
      </c>
      <c r="P673" s="32">
        <v>1.5645704118420589E-2</v>
      </c>
      <c r="Q673">
        <f t="shared" si="89"/>
        <v>159</v>
      </c>
      <c r="R673" t="str">
        <f>LOOKUP(P673,'Info Sheet'!$L$2:$L$3,'Info Sheet'!$J$2:$J$3)</f>
        <v>Rainy, p</v>
      </c>
      <c r="S673">
        <f>IF(R673='Info Sheet'!$J$3,'Info Sheet'!$M$3,'Info Sheet'!$M$2)</f>
        <v>0.7</v>
      </c>
      <c r="T673">
        <f>ROUNDDOWN(IF((Q673*S673)&gt;'Info Sheet'!$B$21,'Info Sheet'!$B$21,(Q673*S673)),0)</f>
        <v>111</v>
      </c>
      <c r="U673">
        <f t="shared" si="90"/>
        <v>2536.3500000000004</v>
      </c>
      <c r="V673">
        <f t="shared" si="91"/>
        <v>1096.3500000000004</v>
      </c>
      <c r="AB673" s="44">
        <v>621</v>
      </c>
      <c r="AC673" s="61">
        <v>0.77988645999999995</v>
      </c>
      <c r="AD673">
        <f t="shared" si="92"/>
        <v>217</v>
      </c>
      <c r="AE673" t="str">
        <f>LOOKUP(AC673,'Info Sheet'!$L$2:$L$3,'Info Sheet'!$J$2:$J$3)</f>
        <v>Non-Rainy</v>
      </c>
      <c r="AF673">
        <f>IF(AE673='Info Sheet'!$J$3,'Info Sheet'!$M$3,'Info Sheet'!$M$2)</f>
        <v>1</v>
      </c>
      <c r="AG673">
        <f>ROUNDDOWN(IF((AD673*AF673)&gt;'Info Sheet'!$B$21,'Info Sheet'!$B$21,(AD673*AF673)),0)</f>
        <v>188</v>
      </c>
      <c r="AH673">
        <f t="shared" si="93"/>
        <v>4295.8</v>
      </c>
      <c r="AI673">
        <f t="shared" si="94"/>
        <v>2855.8</v>
      </c>
    </row>
    <row r="674" spans="2:35">
      <c r="B674" s="44">
        <v>622</v>
      </c>
      <c r="C674" s="32">
        <v>0.79068850890973374</v>
      </c>
      <c r="D674" s="32">
        <f t="shared" si="95"/>
        <v>231</v>
      </c>
      <c r="E674" t="str">
        <f>LOOKUP(C674,'Info Sheet'!$L$2:$L$3,'Info Sheet'!$J$2:$J$3)</f>
        <v>Non-Rainy</v>
      </c>
      <c r="F674">
        <f>IF(E674='Info Sheet'!$J$3,'Info Sheet'!$M$3,'Info Sheet'!$M$2)</f>
        <v>1</v>
      </c>
      <c r="G674">
        <f>ROUNDDOWN(IF((D674*F674)&gt;'Info Sheet'!$B$21,'Info Sheet'!$B$21,(D674*F674)),0)</f>
        <v>188</v>
      </c>
      <c r="H674">
        <f t="shared" si="87"/>
        <v>4295.8</v>
      </c>
      <c r="I674">
        <f t="shared" si="88"/>
        <v>2855.8</v>
      </c>
      <c r="J674" s="44"/>
      <c r="K674" s="32"/>
      <c r="L674" s="32"/>
      <c r="M674" s="283"/>
      <c r="N674" s="32"/>
      <c r="O674" s="44">
        <v>622</v>
      </c>
      <c r="P674" s="32">
        <v>0.86163448288967059</v>
      </c>
      <c r="Q674">
        <f t="shared" si="89"/>
        <v>220</v>
      </c>
      <c r="R674" t="str">
        <f>LOOKUP(P674,'Info Sheet'!$L$2:$L$3,'Info Sheet'!$J$2:$J$3)</f>
        <v>Non-Rainy</v>
      </c>
      <c r="S674">
        <f>IF(R674='Info Sheet'!$J$3,'Info Sheet'!$M$3,'Info Sheet'!$M$2)</f>
        <v>1</v>
      </c>
      <c r="T674">
        <f>ROUNDDOWN(IF((Q674*S674)&gt;'Info Sheet'!$B$21,'Info Sheet'!$B$21,(Q674*S674)),0)</f>
        <v>188</v>
      </c>
      <c r="U674">
        <f t="shared" si="90"/>
        <v>4295.8</v>
      </c>
      <c r="V674">
        <f t="shared" si="91"/>
        <v>2855.8</v>
      </c>
      <c r="AB674" s="44">
        <v>622</v>
      </c>
      <c r="AC674" s="61">
        <v>0.73081182</v>
      </c>
      <c r="AD674">
        <f t="shared" si="92"/>
        <v>214</v>
      </c>
      <c r="AE674" t="str">
        <f>LOOKUP(AC674,'Info Sheet'!$L$2:$L$3,'Info Sheet'!$J$2:$J$3)</f>
        <v>Non-Rainy</v>
      </c>
      <c r="AF674">
        <f>IF(AE674='Info Sheet'!$J$3,'Info Sheet'!$M$3,'Info Sheet'!$M$2)</f>
        <v>1</v>
      </c>
      <c r="AG674">
        <f>ROUNDDOWN(IF((AD674*AF674)&gt;'Info Sheet'!$B$21,'Info Sheet'!$B$21,(AD674*AF674)),0)</f>
        <v>188</v>
      </c>
      <c r="AH674">
        <f t="shared" si="93"/>
        <v>4295.8</v>
      </c>
      <c r="AI674">
        <f t="shared" si="94"/>
        <v>2855.8</v>
      </c>
    </row>
    <row r="675" spans="2:35">
      <c r="B675" s="44">
        <v>623</v>
      </c>
      <c r="C675" s="32">
        <v>0.69842968925211124</v>
      </c>
      <c r="D675" s="32">
        <f t="shared" si="95"/>
        <v>225</v>
      </c>
      <c r="E675" t="str">
        <f>LOOKUP(C675,'Info Sheet'!$L$2:$L$3,'Info Sheet'!$J$2:$J$3)</f>
        <v>Non-Rainy</v>
      </c>
      <c r="F675">
        <f>IF(E675='Info Sheet'!$J$3,'Info Sheet'!$M$3,'Info Sheet'!$M$2)</f>
        <v>1</v>
      </c>
      <c r="G675">
        <f>ROUNDDOWN(IF((D675*F675)&gt;'Info Sheet'!$B$21,'Info Sheet'!$B$21,(D675*F675)),0)</f>
        <v>188</v>
      </c>
      <c r="H675">
        <f t="shared" si="87"/>
        <v>4295.8</v>
      </c>
      <c r="I675">
        <f t="shared" si="88"/>
        <v>2855.8</v>
      </c>
      <c r="J675" s="44"/>
      <c r="K675" s="32"/>
      <c r="L675" s="32"/>
      <c r="M675" s="283"/>
      <c r="N675" s="32"/>
      <c r="O675" s="44">
        <v>623</v>
      </c>
      <c r="P675" s="32">
        <v>0.64414588260870209</v>
      </c>
      <c r="Q675">
        <f t="shared" si="89"/>
        <v>206</v>
      </c>
      <c r="R675" t="str">
        <f>LOOKUP(P675,'Info Sheet'!$L$2:$L$3,'Info Sheet'!$J$2:$J$3)</f>
        <v>Non-Rainy</v>
      </c>
      <c r="S675">
        <f>IF(R675='Info Sheet'!$J$3,'Info Sheet'!$M$3,'Info Sheet'!$M$2)</f>
        <v>1</v>
      </c>
      <c r="T675">
        <f>ROUNDDOWN(IF((Q675*S675)&gt;'Info Sheet'!$B$21,'Info Sheet'!$B$21,(Q675*S675)),0)</f>
        <v>188</v>
      </c>
      <c r="U675">
        <f t="shared" si="90"/>
        <v>4295.8</v>
      </c>
      <c r="V675">
        <f t="shared" si="91"/>
        <v>2855.8</v>
      </c>
      <c r="AB675" s="44">
        <v>623</v>
      </c>
      <c r="AC675" s="61">
        <v>9.2046879999999998E-2</v>
      </c>
      <c r="AD675">
        <f t="shared" si="92"/>
        <v>178</v>
      </c>
      <c r="AE675" t="str">
        <f>LOOKUP(AC675,'Info Sheet'!$L$2:$L$3,'Info Sheet'!$J$2:$J$3)</f>
        <v>Rainy, p</v>
      </c>
      <c r="AF675">
        <f>IF(AE675='Info Sheet'!$J$3,'Info Sheet'!$M$3,'Info Sheet'!$M$2)</f>
        <v>0.7</v>
      </c>
      <c r="AG675">
        <f>ROUNDDOWN(IF((AD675*AF675)&gt;'Info Sheet'!$B$21,'Info Sheet'!$B$21,(AD675*AF675)),0)</f>
        <v>124</v>
      </c>
      <c r="AH675">
        <f t="shared" si="93"/>
        <v>2833.4</v>
      </c>
      <c r="AI675">
        <f t="shared" si="94"/>
        <v>1393.4</v>
      </c>
    </row>
    <row r="676" spans="2:35">
      <c r="B676" s="44">
        <v>624</v>
      </c>
      <c r="C676" s="32">
        <v>0.99904749799069681</v>
      </c>
      <c r="D676" s="32">
        <f t="shared" si="95"/>
        <v>275</v>
      </c>
      <c r="E676" t="str">
        <f>LOOKUP(C676,'Info Sheet'!$L$2:$L$3,'Info Sheet'!$J$2:$J$3)</f>
        <v>Non-Rainy</v>
      </c>
      <c r="F676">
        <f>IF(E676='Info Sheet'!$J$3,'Info Sheet'!$M$3,'Info Sheet'!$M$2)</f>
        <v>1</v>
      </c>
      <c r="G676">
        <f>ROUNDDOWN(IF((D676*F676)&gt;'Info Sheet'!$B$21,'Info Sheet'!$B$21,(D676*F676)),0)</f>
        <v>188</v>
      </c>
      <c r="H676">
        <f t="shared" si="87"/>
        <v>4295.8</v>
      </c>
      <c r="I676">
        <f t="shared" si="88"/>
        <v>2855.8</v>
      </c>
      <c r="J676" s="44"/>
      <c r="K676" s="32"/>
      <c r="L676" s="32"/>
      <c r="M676" s="283"/>
      <c r="N676" s="32"/>
      <c r="O676" s="44">
        <v>624</v>
      </c>
      <c r="P676" s="32">
        <v>0.3311996710610241</v>
      </c>
      <c r="Q676">
        <f t="shared" si="89"/>
        <v>191</v>
      </c>
      <c r="R676" t="str">
        <f>LOOKUP(P676,'Info Sheet'!$L$2:$L$3,'Info Sheet'!$J$2:$J$3)</f>
        <v>Rainy, p</v>
      </c>
      <c r="S676">
        <f>IF(R676='Info Sheet'!$J$3,'Info Sheet'!$M$3,'Info Sheet'!$M$2)</f>
        <v>0.7</v>
      </c>
      <c r="T676">
        <f>ROUNDDOWN(IF((Q676*S676)&gt;'Info Sheet'!$B$21,'Info Sheet'!$B$21,(Q676*S676)),0)</f>
        <v>133</v>
      </c>
      <c r="U676">
        <f t="shared" si="90"/>
        <v>3039.05</v>
      </c>
      <c r="V676">
        <f t="shared" si="91"/>
        <v>1599.0500000000002</v>
      </c>
      <c r="AB676" s="44">
        <v>624</v>
      </c>
      <c r="AC676" s="61">
        <v>0.74021095999999997</v>
      </c>
      <c r="AD676">
        <f t="shared" si="92"/>
        <v>215</v>
      </c>
      <c r="AE676" t="str">
        <f>LOOKUP(AC676,'Info Sheet'!$L$2:$L$3,'Info Sheet'!$J$2:$J$3)</f>
        <v>Non-Rainy</v>
      </c>
      <c r="AF676">
        <f>IF(AE676='Info Sheet'!$J$3,'Info Sheet'!$M$3,'Info Sheet'!$M$2)</f>
        <v>1</v>
      </c>
      <c r="AG676">
        <f>ROUNDDOWN(IF((AD676*AF676)&gt;'Info Sheet'!$B$21,'Info Sheet'!$B$21,(AD676*AF676)),0)</f>
        <v>188</v>
      </c>
      <c r="AH676">
        <f t="shared" si="93"/>
        <v>4295.8</v>
      </c>
      <c r="AI676">
        <f t="shared" si="94"/>
        <v>2855.8</v>
      </c>
    </row>
    <row r="677" spans="2:35">
      <c r="B677" s="44">
        <v>625</v>
      </c>
      <c r="C677" s="32">
        <v>0.53492643651564054</v>
      </c>
      <c r="D677" s="32">
        <f t="shared" si="95"/>
        <v>216</v>
      </c>
      <c r="E677" t="str">
        <f>LOOKUP(C677,'Info Sheet'!$L$2:$L$3,'Info Sheet'!$J$2:$J$3)</f>
        <v>Non-Rainy</v>
      </c>
      <c r="F677">
        <f>IF(E677='Info Sheet'!$J$3,'Info Sheet'!$M$3,'Info Sheet'!$M$2)</f>
        <v>1</v>
      </c>
      <c r="G677">
        <f>ROUNDDOWN(IF((D677*F677)&gt;'Info Sheet'!$B$21,'Info Sheet'!$B$21,(D677*F677)),0)</f>
        <v>188</v>
      </c>
      <c r="H677">
        <f t="shared" si="87"/>
        <v>4295.8</v>
      </c>
      <c r="I677">
        <f t="shared" si="88"/>
        <v>2855.8</v>
      </c>
      <c r="J677" s="44"/>
      <c r="K677" s="32"/>
      <c r="L677" s="32"/>
      <c r="M677" s="283"/>
      <c r="N677" s="32"/>
      <c r="O677" s="44">
        <v>625</v>
      </c>
      <c r="P677" s="32">
        <v>0.95890169009680881</v>
      </c>
      <c r="Q677">
        <f t="shared" si="89"/>
        <v>232</v>
      </c>
      <c r="R677" t="str">
        <f>LOOKUP(P677,'Info Sheet'!$L$2:$L$3,'Info Sheet'!$J$2:$J$3)</f>
        <v>Non-Rainy</v>
      </c>
      <c r="S677">
        <f>IF(R677='Info Sheet'!$J$3,'Info Sheet'!$M$3,'Info Sheet'!$M$2)</f>
        <v>1</v>
      </c>
      <c r="T677">
        <f>ROUNDDOWN(IF((Q677*S677)&gt;'Info Sheet'!$B$21,'Info Sheet'!$B$21,(Q677*S677)),0)</f>
        <v>188</v>
      </c>
      <c r="U677">
        <f t="shared" si="90"/>
        <v>4295.8</v>
      </c>
      <c r="V677">
        <f t="shared" si="91"/>
        <v>2855.8</v>
      </c>
      <c r="AB677" s="44">
        <v>625</v>
      </c>
      <c r="AC677" s="61">
        <v>0.50649765999999996</v>
      </c>
      <c r="AD677">
        <f t="shared" si="92"/>
        <v>203</v>
      </c>
      <c r="AE677" t="str">
        <f>LOOKUP(AC677,'Info Sheet'!$L$2:$L$3,'Info Sheet'!$J$2:$J$3)</f>
        <v>Non-Rainy</v>
      </c>
      <c r="AF677">
        <f>IF(AE677='Info Sheet'!$J$3,'Info Sheet'!$M$3,'Info Sheet'!$M$2)</f>
        <v>1</v>
      </c>
      <c r="AG677">
        <f>ROUNDDOWN(IF((AD677*AF677)&gt;'Info Sheet'!$B$21,'Info Sheet'!$B$21,(AD677*AF677)),0)</f>
        <v>188</v>
      </c>
      <c r="AH677">
        <f t="shared" si="93"/>
        <v>4295.8</v>
      </c>
      <c r="AI677">
        <f t="shared" si="94"/>
        <v>2855.8</v>
      </c>
    </row>
    <row r="678" spans="2:35">
      <c r="B678" s="44">
        <v>626</v>
      </c>
      <c r="C678" s="32">
        <v>0.24631328916436179</v>
      </c>
      <c r="D678" s="32">
        <f t="shared" si="95"/>
        <v>201</v>
      </c>
      <c r="E678" t="str">
        <f>LOOKUP(C678,'Info Sheet'!$L$2:$L$3,'Info Sheet'!$J$2:$J$3)</f>
        <v>Rainy, p</v>
      </c>
      <c r="F678">
        <f>IF(E678='Info Sheet'!$J$3,'Info Sheet'!$M$3,'Info Sheet'!$M$2)</f>
        <v>0.7</v>
      </c>
      <c r="G678">
        <f>ROUNDDOWN(IF((D678*F678)&gt;'Info Sheet'!$B$21,'Info Sheet'!$B$21,(D678*F678)),0)</f>
        <v>140</v>
      </c>
      <c r="H678">
        <f t="shared" si="87"/>
        <v>3199</v>
      </c>
      <c r="I678">
        <f t="shared" si="88"/>
        <v>1759</v>
      </c>
      <c r="J678" s="44"/>
      <c r="K678" s="32"/>
      <c r="L678" s="32"/>
      <c r="M678" s="283"/>
      <c r="N678" s="32"/>
      <c r="O678" s="44">
        <v>626</v>
      </c>
      <c r="P678" s="32">
        <v>0.985686082524725</v>
      </c>
      <c r="Q678">
        <f t="shared" si="89"/>
        <v>241</v>
      </c>
      <c r="R678" t="str">
        <f>LOOKUP(P678,'Info Sheet'!$L$2:$L$3,'Info Sheet'!$J$2:$J$3)</f>
        <v>Non-Rainy</v>
      </c>
      <c r="S678">
        <f>IF(R678='Info Sheet'!$J$3,'Info Sheet'!$M$3,'Info Sheet'!$M$2)</f>
        <v>1</v>
      </c>
      <c r="T678">
        <f>ROUNDDOWN(IF((Q678*S678)&gt;'Info Sheet'!$B$21,'Info Sheet'!$B$21,(Q678*S678)),0)</f>
        <v>188</v>
      </c>
      <c r="U678">
        <f t="shared" si="90"/>
        <v>4295.8</v>
      </c>
      <c r="V678">
        <f t="shared" si="91"/>
        <v>2855.8</v>
      </c>
      <c r="AB678" s="44">
        <v>626</v>
      </c>
      <c r="AC678" s="61">
        <v>0.85340026000000002</v>
      </c>
      <c r="AD678">
        <f t="shared" si="92"/>
        <v>223</v>
      </c>
      <c r="AE678" t="str">
        <f>LOOKUP(AC678,'Info Sheet'!$L$2:$L$3,'Info Sheet'!$J$2:$J$3)</f>
        <v>Non-Rainy</v>
      </c>
      <c r="AF678">
        <f>IF(AE678='Info Sheet'!$J$3,'Info Sheet'!$M$3,'Info Sheet'!$M$2)</f>
        <v>1</v>
      </c>
      <c r="AG678">
        <f>ROUNDDOWN(IF((AD678*AF678)&gt;'Info Sheet'!$B$21,'Info Sheet'!$B$21,(AD678*AF678)),0)</f>
        <v>188</v>
      </c>
      <c r="AH678">
        <f t="shared" si="93"/>
        <v>4295.8</v>
      </c>
      <c r="AI678">
        <f t="shared" si="94"/>
        <v>2855.8</v>
      </c>
    </row>
    <row r="679" spans="2:35">
      <c r="B679" s="44">
        <v>627</v>
      </c>
      <c r="C679" s="32">
        <v>0.18573257528288678</v>
      </c>
      <c r="D679" s="32">
        <f t="shared" si="95"/>
        <v>197</v>
      </c>
      <c r="E679" t="str">
        <f>LOOKUP(C679,'Info Sheet'!$L$2:$L$3,'Info Sheet'!$J$2:$J$3)</f>
        <v>Rainy, p</v>
      </c>
      <c r="F679">
        <f>IF(E679='Info Sheet'!$J$3,'Info Sheet'!$M$3,'Info Sheet'!$M$2)</f>
        <v>0.7</v>
      </c>
      <c r="G679">
        <f>ROUNDDOWN(IF((D679*F679)&gt;'Info Sheet'!$B$21,'Info Sheet'!$B$21,(D679*F679)),0)</f>
        <v>137</v>
      </c>
      <c r="H679">
        <f t="shared" si="87"/>
        <v>3130.4500000000003</v>
      </c>
      <c r="I679">
        <f t="shared" si="88"/>
        <v>1690.4500000000003</v>
      </c>
      <c r="J679" s="44"/>
      <c r="K679" s="32"/>
      <c r="L679" s="32"/>
      <c r="M679" s="283"/>
      <c r="N679" s="32"/>
      <c r="O679" s="44">
        <v>627</v>
      </c>
      <c r="P679" s="32">
        <v>0.46667797307459591</v>
      </c>
      <c r="Q679">
        <f t="shared" si="89"/>
        <v>198</v>
      </c>
      <c r="R679" t="str">
        <f>LOOKUP(P679,'Info Sheet'!$L$2:$L$3,'Info Sheet'!$J$2:$J$3)</f>
        <v>Non-Rainy</v>
      </c>
      <c r="S679">
        <f>IF(R679='Info Sheet'!$J$3,'Info Sheet'!$M$3,'Info Sheet'!$M$2)</f>
        <v>1</v>
      </c>
      <c r="T679">
        <f>ROUNDDOWN(IF((Q679*S679)&gt;'Info Sheet'!$B$21,'Info Sheet'!$B$21,(Q679*S679)),0)</f>
        <v>188</v>
      </c>
      <c r="U679">
        <f t="shared" si="90"/>
        <v>4295.8</v>
      </c>
      <c r="V679">
        <f t="shared" si="91"/>
        <v>2855.8</v>
      </c>
      <c r="AB679" s="44">
        <v>627</v>
      </c>
      <c r="AC679" s="61">
        <v>0.59055932</v>
      </c>
      <c r="AD679">
        <f t="shared" si="92"/>
        <v>207</v>
      </c>
      <c r="AE679" t="str">
        <f>LOOKUP(AC679,'Info Sheet'!$L$2:$L$3,'Info Sheet'!$J$2:$J$3)</f>
        <v>Non-Rainy</v>
      </c>
      <c r="AF679">
        <f>IF(AE679='Info Sheet'!$J$3,'Info Sheet'!$M$3,'Info Sheet'!$M$2)</f>
        <v>1</v>
      </c>
      <c r="AG679">
        <f>ROUNDDOWN(IF((AD679*AF679)&gt;'Info Sheet'!$B$21,'Info Sheet'!$B$21,(AD679*AF679)),0)</f>
        <v>188</v>
      </c>
      <c r="AH679">
        <f t="shared" si="93"/>
        <v>4295.8</v>
      </c>
      <c r="AI679">
        <f t="shared" si="94"/>
        <v>2855.8</v>
      </c>
    </row>
    <row r="680" spans="2:35">
      <c r="B680" s="44">
        <v>628</v>
      </c>
      <c r="C680" s="32">
        <v>0.24768857165522884</v>
      </c>
      <c r="D680" s="32">
        <f t="shared" si="95"/>
        <v>201</v>
      </c>
      <c r="E680" t="str">
        <f>LOOKUP(C680,'Info Sheet'!$L$2:$L$3,'Info Sheet'!$J$2:$J$3)</f>
        <v>Rainy, p</v>
      </c>
      <c r="F680">
        <f>IF(E680='Info Sheet'!$J$3,'Info Sheet'!$M$3,'Info Sheet'!$M$2)</f>
        <v>0.7</v>
      </c>
      <c r="G680">
        <f>ROUNDDOWN(IF((D680*F680)&gt;'Info Sheet'!$B$21,'Info Sheet'!$B$21,(D680*F680)),0)</f>
        <v>140</v>
      </c>
      <c r="H680">
        <f t="shared" si="87"/>
        <v>3199</v>
      </c>
      <c r="I680">
        <f t="shared" si="88"/>
        <v>1759</v>
      </c>
      <c r="J680" s="44"/>
      <c r="K680" s="32"/>
      <c r="L680" s="32"/>
      <c r="M680" s="283"/>
      <c r="N680" s="32"/>
      <c r="O680" s="44">
        <v>628</v>
      </c>
      <c r="P680" s="32">
        <v>0.95085196806661776</v>
      </c>
      <c r="Q680">
        <f t="shared" si="89"/>
        <v>231</v>
      </c>
      <c r="R680" t="str">
        <f>LOOKUP(P680,'Info Sheet'!$L$2:$L$3,'Info Sheet'!$J$2:$J$3)</f>
        <v>Non-Rainy</v>
      </c>
      <c r="S680">
        <f>IF(R680='Info Sheet'!$J$3,'Info Sheet'!$M$3,'Info Sheet'!$M$2)</f>
        <v>1</v>
      </c>
      <c r="T680">
        <f>ROUNDDOWN(IF((Q680*S680)&gt;'Info Sheet'!$B$21,'Info Sheet'!$B$21,(Q680*S680)),0)</f>
        <v>188</v>
      </c>
      <c r="U680">
        <f t="shared" si="90"/>
        <v>4295.8</v>
      </c>
      <c r="V680">
        <f t="shared" si="91"/>
        <v>2855.8</v>
      </c>
      <c r="AB680" s="44">
        <v>628</v>
      </c>
      <c r="AC680" s="61">
        <v>0.77535878999999996</v>
      </c>
      <c r="AD680">
        <f t="shared" si="92"/>
        <v>217</v>
      </c>
      <c r="AE680" t="str">
        <f>LOOKUP(AC680,'Info Sheet'!$L$2:$L$3,'Info Sheet'!$J$2:$J$3)</f>
        <v>Non-Rainy</v>
      </c>
      <c r="AF680">
        <f>IF(AE680='Info Sheet'!$J$3,'Info Sheet'!$M$3,'Info Sheet'!$M$2)</f>
        <v>1</v>
      </c>
      <c r="AG680">
        <f>ROUNDDOWN(IF((AD680*AF680)&gt;'Info Sheet'!$B$21,'Info Sheet'!$B$21,(AD680*AF680)),0)</f>
        <v>188</v>
      </c>
      <c r="AH680">
        <f t="shared" si="93"/>
        <v>4295.8</v>
      </c>
      <c r="AI680">
        <f t="shared" si="94"/>
        <v>2855.8</v>
      </c>
    </row>
    <row r="681" spans="2:35">
      <c r="B681" s="44">
        <v>629</v>
      </c>
      <c r="C681" s="32">
        <v>0.83987886988937299</v>
      </c>
      <c r="D681" s="32">
        <f t="shared" si="95"/>
        <v>234</v>
      </c>
      <c r="E681" t="str">
        <f>LOOKUP(C681,'Info Sheet'!$L$2:$L$3,'Info Sheet'!$J$2:$J$3)</f>
        <v>Non-Rainy</v>
      </c>
      <c r="F681">
        <f>IF(E681='Info Sheet'!$J$3,'Info Sheet'!$M$3,'Info Sheet'!$M$2)</f>
        <v>1</v>
      </c>
      <c r="G681">
        <f>ROUNDDOWN(IF((D681*F681)&gt;'Info Sheet'!$B$21,'Info Sheet'!$B$21,(D681*F681)),0)</f>
        <v>188</v>
      </c>
      <c r="H681">
        <f t="shared" si="87"/>
        <v>4295.8</v>
      </c>
      <c r="I681">
        <f t="shared" si="88"/>
        <v>2855.8</v>
      </c>
      <c r="J681" s="44"/>
      <c r="K681" s="32"/>
      <c r="L681" s="32"/>
      <c r="M681" s="283"/>
      <c r="N681" s="32"/>
      <c r="O681" s="44">
        <v>629</v>
      </c>
      <c r="P681" s="32">
        <v>0.33601754736355438</v>
      </c>
      <c r="Q681">
        <f t="shared" si="89"/>
        <v>192</v>
      </c>
      <c r="R681" t="str">
        <f>LOOKUP(P681,'Info Sheet'!$L$2:$L$3,'Info Sheet'!$J$2:$J$3)</f>
        <v>Rainy, p</v>
      </c>
      <c r="S681">
        <f>IF(R681='Info Sheet'!$J$3,'Info Sheet'!$M$3,'Info Sheet'!$M$2)</f>
        <v>0.7</v>
      </c>
      <c r="T681">
        <f>ROUNDDOWN(IF((Q681*S681)&gt;'Info Sheet'!$B$21,'Info Sheet'!$B$21,(Q681*S681)),0)</f>
        <v>134</v>
      </c>
      <c r="U681">
        <f t="shared" si="90"/>
        <v>3061.9</v>
      </c>
      <c r="V681">
        <f t="shared" si="91"/>
        <v>1621.9</v>
      </c>
      <c r="AB681" s="44">
        <v>629</v>
      </c>
      <c r="AC681" s="61">
        <v>0.60953707000000001</v>
      </c>
      <c r="AD681">
        <f t="shared" si="92"/>
        <v>208</v>
      </c>
      <c r="AE681" t="str">
        <f>LOOKUP(AC681,'Info Sheet'!$L$2:$L$3,'Info Sheet'!$J$2:$J$3)</f>
        <v>Non-Rainy</v>
      </c>
      <c r="AF681">
        <f>IF(AE681='Info Sheet'!$J$3,'Info Sheet'!$M$3,'Info Sheet'!$M$2)</f>
        <v>1</v>
      </c>
      <c r="AG681">
        <f>ROUNDDOWN(IF((AD681*AF681)&gt;'Info Sheet'!$B$21,'Info Sheet'!$B$21,(AD681*AF681)),0)</f>
        <v>188</v>
      </c>
      <c r="AH681">
        <f t="shared" si="93"/>
        <v>4295.8</v>
      </c>
      <c r="AI681">
        <f t="shared" si="94"/>
        <v>2855.8</v>
      </c>
    </row>
    <row r="682" spans="2:35">
      <c r="B682" s="44">
        <v>630</v>
      </c>
      <c r="C682" s="32">
        <v>0.97026349310964521</v>
      </c>
      <c r="D682" s="32">
        <f t="shared" si="95"/>
        <v>252</v>
      </c>
      <c r="E682" t="str">
        <f>LOOKUP(C682,'Info Sheet'!$L$2:$L$3,'Info Sheet'!$J$2:$J$3)</f>
        <v>Non-Rainy</v>
      </c>
      <c r="F682">
        <f>IF(E682='Info Sheet'!$J$3,'Info Sheet'!$M$3,'Info Sheet'!$M$2)</f>
        <v>1</v>
      </c>
      <c r="G682">
        <f>ROUNDDOWN(IF((D682*F682)&gt;'Info Sheet'!$B$21,'Info Sheet'!$B$21,(D682*F682)),0)</f>
        <v>188</v>
      </c>
      <c r="H682">
        <f t="shared" si="87"/>
        <v>4295.8</v>
      </c>
      <c r="I682">
        <f t="shared" si="88"/>
        <v>2855.8</v>
      </c>
      <c r="J682" s="44"/>
      <c r="K682" s="32"/>
      <c r="L682" s="32"/>
      <c r="M682" s="283"/>
      <c r="N682" s="32"/>
      <c r="O682" s="44">
        <v>630</v>
      </c>
      <c r="P682" s="32">
        <v>5.0973551328454159E-2</v>
      </c>
      <c r="Q682">
        <f t="shared" si="89"/>
        <v>169</v>
      </c>
      <c r="R682" t="str">
        <f>LOOKUP(P682,'Info Sheet'!$L$2:$L$3,'Info Sheet'!$J$2:$J$3)</f>
        <v>Rainy, p</v>
      </c>
      <c r="S682">
        <f>IF(R682='Info Sheet'!$J$3,'Info Sheet'!$M$3,'Info Sheet'!$M$2)</f>
        <v>0.7</v>
      </c>
      <c r="T682">
        <f>ROUNDDOWN(IF((Q682*S682)&gt;'Info Sheet'!$B$21,'Info Sheet'!$B$21,(Q682*S682)),0)</f>
        <v>118</v>
      </c>
      <c r="U682">
        <f t="shared" si="90"/>
        <v>2696.3</v>
      </c>
      <c r="V682">
        <f t="shared" si="91"/>
        <v>1256.3000000000002</v>
      </c>
      <c r="AB682" s="44">
        <v>630</v>
      </c>
      <c r="AC682" s="61">
        <v>0.85477349999999996</v>
      </c>
      <c r="AD682">
        <f t="shared" si="92"/>
        <v>223</v>
      </c>
      <c r="AE682" t="str">
        <f>LOOKUP(AC682,'Info Sheet'!$L$2:$L$3,'Info Sheet'!$J$2:$J$3)</f>
        <v>Non-Rainy</v>
      </c>
      <c r="AF682">
        <f>IF(AE682='Info Sheet'!$J$3,'Info Sheet'!$M$3,'Info Sheet'!$M$2)</f>
        <v>1</v>
      </c>
      <c r="AG682">
        <f>ROUNDDOWN(IF((AD682*AF682)&gt;'Info Sheet'!$B$21,'Info Sheet'!$B$21,(AD682*AF682)),0)</f>
        <v>188</v>
      </c>
      <c r="AH682">
        <f t="shared" si="93"/>
        <v>4295.8</v>
      </c>
      <c r="AI682">
        <f t="shared" si="94"/>
        <v>2855.8</v>
      </c>
    </row>
    <row r="683" spans="2:35">
      <c r="B683" s="44">
        <v>631</v>
      </c>
      <c r="C683" s="32">
        <v>0.95571199830839149</v>
      </c>
      <c r="D683" s="32">
        <f t="shared" si="95"/>
        <v>248</v>
      </c>
      <c r="E683" t="str">
        <f>LOOKUP(C683,'Info Sheet'!$L$2:$L$3,'Info Sheet'!$J$2:$J$3)</f>
        <v>Non-Rainy</v>
      </c>
      <c r="F683">
        <f>IF(E683='Info Sheet'!$J$3,'Info Sheet'!$M$3,'Info Sheet'!$M$2)</f>
        <v>1</v>
      </c>
      <c r="G683">
        <f>ROUNDDOWN(IF((D683*F683)&gt;'Info Sheet'!$B$21,'Info Sheet'!$B$21,(D683*F683)),0)</f>
        <v>188</v>
      </c>
      <c r="H683">
        <f t="shared" si="87"/>
        <v>4295.8</v>
      </c>
      <c r="I683">
        <f t="shared" si="88"/>
        <v>2855.8</v>
      </c>
      <c r="J683" s="44"/>
      <c r="K683" s="32"/>
      <c r="L683" s="32"/>
      <c r="M683" s="283"/>
      <c r="N683" s="32"/>
      <c r="O683" s="44">
        <v>631</v>
      </c>
      <c r="P683" s="32">
        <v>0.6706138624415966</v>
      </c>
      <c r="Q683">
        <f t="shared" si="89"/>
        <v>208</v>
      </c>
      <c r="R683" t="str">
        <f>LOOKUP(P683,'Info Sheet'!$L$2:$L$3,'Info Sheet'!$J$2:$J$3)</f>
        <v>Non-Rainy</v>
      </c>
      <c r="S683">
        <f>IF(R683='Info Sheet'!$J$3,'Info Sheet'!$M$3,'Info Sheet'!$M$2)</f>
        <v>1</v>
      </c>
      <c r="T683">
        <f>ROUNDDOWN(IF((Q683*S683)&gt;'Info Sheet'!$B$21,'Info Sheet'!$B$21,(Q683*S683)),0)</f>
        <v>188</v>
      </c>
      <c r="U683">
        <f t="shared" si="90"/>
        <v>4295.8</v>
      </c>
      <c r="V683">
        <f t="shared" si="91"/>
        <v>2855.8</v>
      </c>
      <c r="AB683" s="44">
        <v>631</v>
      </c>
      <c r="AC683" s="61">
        <v>0.99949752999999997</v>
      </c>
      <c r="AD683">
        <f t="shared" si="92"/>
        <v>265</v>
      </c>
      <c r="AE683" t="str">
        <f>LOOKUP(AC683,'Info Sheet'!$L$2:$L$3,'Info Sheet'!$J$2:$J$3)</f>
        <v>Non-Rainy</v>
      </c>
      <c r="AF683">
        <f>IF(AE683='Info Sheet'!$J$3,'Info Sheet'!$M$3,'Info Sheet'!$M$2)</f>
        <v>1</v>
      </c>
      <c r="AG683">
        <f>ROUNDDOWN(IF((AD683*AF683)&gt;'Info Sheet'!$B$21,'Info Sheet'!$B$21,(AD683*AF683)),0)</f>
        <v>188</v>
      </c>
      <c r="AH683">
        <f t="shared" si="93"/>
        <v>4295.8</v>
      </c>
      <c r="AI683">
        <f t="shared" si="94"/>
        <v>2855.8</v>
      </c>
    </row>
    <row r="684" spans="2:35">
      <c r="B684" s="44">
        <v>632</v>
      </c>
      <c r="C684" s="32">
        <v>0.43468802331828937</v>
      </c>
      <c r="D684" s="32">
        <f t="shared" si="95"/>
        <v>211</v>
      </c>
      <c r="E684" t="str">
        <f>LOOKUP(C684,'Info Sheet'!$L$2:$L$3,'Info Sheet'!$J$2:$J$3)</f>
        <v>Non-Rainy</v>
      </c>
      <c r="F684">
        <f>IF(E684='Info Sheet'!$J$3,'Info Sheet'!$M$3,'Info Sheet'!$M$2)</f>
        <v>1</v>
      </c>
      <c r="G684">
        <f>ROUNDDOWN(IF((D684*F684)&gt;'Info Sheet'!$B$21,'Info Sheet'!$B$21,(D684*F684)),0)</f>
        <v>188</v>
      </c>
      <c r="H684">
        <f t="shared" si="87"/>
        <v>4295.8</v>
      </c>
      <c r="I684">
        <f t="shared" si="88"/>
        <v>2855.8</v>
      </c>
      <c r="J684" s="44"/>
      <c r="K684" s="32"/>
      <c r="L684" s="32"/>
      <c r="M684" s="283"/>
      <c r="N684" s="32"/>
      <c r="O684" s="44">
        <v>632</v>
      </c>
      <c r="P684" s="32">
        <v>0.89943507133768263</v>
      </c>
      <c r="Q684">
        <f t="shared" si="89"/>
        <v>224</v>
      </c>
      <c r="R684" t="str">
        <f>LOOKUP(P684,'Info Sheet'!$L$2:$L$3,'Info Sheet'!$J$2:$J$3)</f>
        <v>Non-Rainy</v>
      </c>
      <c r="S684">
        <f>IF(R684='Info Sheet'!$J$3,'Info Sheet'!$M$3,'Info Sheet'!$M$2)</f>
        <v>1</v>
      </c>
      <c r="T684">
        <f>ROUNDDOWN(IF((Q684*S684)&gt;'Info Sheet'!$B$21,'Info Sheet'!$B$21,(Q684*S684)),0)</f>
        <v>188</v>
      </c>
      <c r="U684">
        <f t="shared" si="90"/>
        <v>4295.8</v>
      </c>
      <c r="V684">
        <f t="shared" si="91"/>
        <v>2855.8</v>
      </c>
      <c r="AB684" s="44">
        <v>632</v>
      </c>
      <c r="AC684" s="61">
        <v>0.60439136000000004</v>
      </c>
      <c r="AD684">
        <f t="shared" si="92"/>
        <v>208</v>
      </c>
      <c r="AE684" t="str">
        <f>LOOKUP(AC684,'Info Sheet'!$L$2:$L$3,'Info Sheet'!$J$2:$J$3)</f>
        <v>Non-Rainy</v>
      </c>
      <c r="AF684">
        <f>IF(AE684='Info Sheet'!$J$3,'Info Sheet'!$M$3,'Info Sheet'!$M$2)</f>
        <v>1</v>
      </c>
      <c r="AG684">
        <f>ROUNDDOWN(IF((AD684*AF684)&gt;'Info Sheet'!$B$21,'Info Sheet'!$B$21,(AD684*AF684)),0)</f>
        <v>188</v>
      </c>
      <c r="AH684">
        <f t="shared" si="93"/>
        <v>4295.8</v>
      </c>
      <c r="AI684">
        <f t="shared" si="94"/>
        <v>2855.8</v>
      </c>
    </row>
    <row r="685" spans="2:35">
      <c r="B685" s="44">
        <v>633</v>
      </c>
      <c r="C685" s="32">
        <v>0.15273921020217485</v>
      </c>
      <c r="D685" s="32">
        <f t="shared" si="95"/>
        <v>195</v>
      </c>
      <c r="E685" t="str">
        <f>LOOKUP(C685,'Info Sheet'!$L$2:$L$3,'Info Sheet'!$J$2:$J$3)</f>
        <v>Rainy, p</v>
      </c>
      <c r="F685">
        <f>IF(E685='Info Sheet'!$J$3,'Info Sheet'!$M$3,'Info Sheet'!$M$2)</f>
        <v>0.7</v>
      </c>
      <c r="G685">
        <f>ROUNDDOWN(IF((D685*F685)&gt;'Info Sheet'!$B$21,'Info Sheet'!$B$21,(D685*F685)),0)</f>
        <v>136</v>
      </c>
      <c r="H685">
        <f t="shared" si="87"/>
        <v>3107.6000000000004</v>
      </c>
      <c r="I685">
        <f t="shared" si="88"/>
        <v>1667.6000000000004</v>
      </c>
      <c r="J685" s="44"/>
      <c r="K685" s="32"/>
      <c r="L685" s="32"/>
      <c r="M685" s="283"/>
      <c r="N685" s="32"/>
      <c r="O685" s="44">
        <v>633</v>
      </c>
      <c r="P685" s="32">
        <v>0.79096459133628771</v>
      </c>
      <c r="Q685">
        <f t="shared" si="89"/>
        <v>215</v>
      </c>
      <c r="R685" t="str">
        <f>LOOKUP(P685,'Info Sheet'!$L$2:$L$3,'Info Sheet'!$J$2:$J$3)</f>
        <v>Non-Rainy</v>
      </c>
      <c r="S685">
        <f>IF(R685='Info Sheet'!$J$3,'Info Sheet'!$M$3,'Info Sheet'!$M$2)</f>
        <v>1</v>
      </c>
      <c r="T685">
        <f>ROUNDDOWN(IF((Q685*S685)&gt;'Info Sheet'!$B$21,'Info Sheet'!$B$21,(Q685*S685)),0)</f>
        <v>188</v>
      </c>
      <c r="U685">
        <f t="shared" si="90"/>
        <v>4295.8</v>
      </c>
      <c r="V685">
        <f t="shared" si="91"/>
        <v>2855.8</v>
      </c>
      <c r="AB685" s="44">
        <v>633</v>
      </c>
      <c r="AC685" s="61">
        <v>0.15580605</v>
      </c>
      <c r="AD685">
        <f t="shared" si="92"/>
        <v>184</v>
      </c>
      <c r="AE685" t="str">
        <f>LOOKUP(AC685,'Info Sheet'!$L$2:$L$3,'Info Sheet'!$J$2:$J$3)</f>
        <v>Rainy, p</v>
      </c>
      <c r="AF685">
        <f>IF(AE685='Info Sheet'!$J$3,'Info Sheet'!$M$3,'Info Sheet'!$M$2)</f>
        <v>0.7</v>
      </c>
      <c r="AG685">
        <f>ROUNDDOWN(IF((AD685*AF685)&gt;'Info Sheet'!$B$21,'Info Sheet'!$B$21,(AD685*AF685)),0)</f>
        <v>128</v>
      </c>
      <c r="AH685">
        <f t="shared" si="93"/>
        <v>2924.8</v>
      </c>
      <c r="AI685">
        <f t="shared" si="94"/>
        <v>1484.8000000000002</v>
      </c>
    </row>
    <row r="686" spans="2:35">
      <c r="B686" s="44">
        <v>634</v>
      </c>
      <c r="C686" s="32">
        <v>0.36948544881943235</v>
      </c>
      <c r="D686" s="32">
        <f t="shared" si="95"/>
        <v>208</v>
      </c>
      <c r="E686" t="str">
        <f>LOOKUP(C686,'Info Sheet'!$L$2:$L$3,'Info Sheet'!$J$2:$J$3)</f>
        <v>Rainy, p</v>
      </c>
      <c r="F686">
        <f>IF(E686='Info Sheet'!$J$3,'Info Sheet'!$M$3,'Info Sheet'!$M$2)</f>
        <v>0.7</v>
      </c>
      <c r="G686">
        <f>ROUNDDOWN(IF((D686*F686)&gt;'Info Sheet'!$B$21,'Info Sheet'!$B$21,(D686*F686)),0)</f>
        <v>145</v>
      </c>
      <c r="H686">
        <f t="shared" si="87"/>
        <v>3313.25</v>
      </c>
      <c r="I686">
        <f t="shared" si="88"/>
        <v>1873.25</v>
      </c>
      <c r="J686" s="44"/>
      <c r="K686" s="32"/>
      <c r="L686" s="32"/>
      <c r="M686" s="283"/>
      <c r="N686" s="32"/>
      <c r="O686" s="44">
        <v>634</v>
      </c>
      <c r="P686" s="32">
        <v>4.3781451112893444E-2</v>
      </c>
      <c r="Q686">
        <f t="shared" si="89"/>
        <v>167</v>
      </c>
      <c r="R686" t="str">
        <f>LOOKUP(P686,'Info Sheet'!$L$2:$L$3,'Info Sheet'!$J$2:$J$3)</f>
        <v>Rainy, p</v>
      </c>
      <c r="S686">
        <f>IF(R686='Info Sheet'!$J$3,'Info Sheet'!$M$3,'Info Sheet'!$M$2)</f>
        <v>0.7</v>
      </c>
      <c r="T686">
        <f>ROUNDDOWN(IF((Q686*S686)&gt;'Info Sheet'!$B$21,'Info Sheet'!$B$21,(Q686*S686)),0)</f>
        <v>116</v>
      </c>
      <c r="U686">
        <f t="shared" si="90"/>
        <v>2650.6000000000004</v>
      </c>
      <c r="V686">
        <f t="shared" si="91"/>
        <v>1210.6000000000004</v>
      </c>
      <c r="AB686" s="44">
        <v>634</v>
      </c>
      <c r="AC686" s="61">
        <v>5.3702359999999998E-2</v>
      </c>
      <c r="AD686">
        <f t="shared" si="92"/>
        <v>172</v>
      </c>
      <c r="AE686" t="str">
        <f>LOOKUP(AC686,'Info Sheet'!$L$2:$L$3,'Info Sheet'!$J$2:$J$3)</f>
        <v>Rainy, p</v>
      </c>
      <c r="AF686">
        <f>IF(AE686='Info Sheet'!$J$3,'Info Sheet'!$M$3,'Info Sheet'!$M$2)</f>
        <v>0.7</v>
      </c>
      <c r="AG686">
        <f>ROUNDDOWN(IF((AD686*AF686)&gt;'Info Sheet'!$B$21,'Info Sheet'!$B$21,(AD686*AF686)),0)</f>
        <v>120</v>
      </c>
      <c r="AH686">
        <f t="shared" si="93"/>
        <v>2742</v>
      </c>
      <c r="AI686">
        <f t="shared" si="94"/>
        <v>1302</v>
      </c>
    </row>
    <row r="687" spans="2:35">
      <c r="B687" s="44">
        <v>635</v>
      </c>
      <c r="C687" s="32">
        <v>0.87033632295436014</v>
      </c>
      <c r="D687" s="32">
        <f t="shared" si="95"/>
        <v>237</v>
      </c>
      <c r="E687" t="str">
        <f>LOOKUP(C687,'Info Sheet'!$L$2:$L$3,'Info Sheet'!$J$2:$J$3)</f>
        <v>Non-Rainy</v>
      </c>
      <c r="F687">
        <f>IF(E687='Info Sheet'!$J$3,'Info Sheet'!$M$3,'Info Sheet'!$M$2)</f>
        <v>1</v>
      </c>
      <c r="G687">
        <f>ROUNDDOWN(IF((D687*F687)&gt;'Info Sheet'!$B$21,'Info Sheet'!$B$21,(D687*F687)),0)</f>
        <v>188</v>
      </c>
      <c r="H687">
        <f t="shared" si="87"/>
        <v>4295.8</v>
      </c>
      <c r="I687">
        <f t="shared" si="88"/>
        <v>2855.8</v>
      </c>
      <c r="J687" s="44"/>
      <c r="K687" s="32"/>
      <c r="L687" s="32"/>
      <c r="M687" s="283"/>
      <c r="N687" s="32"/>
      <c r="O687" s="44">
        <v>635</v>
      </c>
      <c r="P687" s="32">
        <v>0.59670579556806125</v>
      </c>
      <c r="Q687">
        <f t="shared" si="89"/>
        <v>204</v>
      </c>
      <c r="R687" t="str">
        <f>LOOKUP(P687,'Info Sheet'!$L$2:$L$3,'Info Sheet'!$J$2:$J$3)</f>
        <v>Non-Rainy</v>
      </c>
      <c r="S687">
        <f>IF(R687='Info Sheet'!$J$3,'Info Sheet'!$M$3,'Info Sheet'!$M$2)</f>
        <v>1</v>
      </c>
      <c r="T687">
        <f>ROUNDDOWN(IF((Q687*S687)&gt;'Info Sheet'!$B$21,'Info Sheet'!$B$21,(Q687*S687)),0)</f>
        <v>188</v>
      </c>
      <c r="U687">
        <f t="shared" si="90"/>
        <v>4295.8</v>
      </c>
      <c r="V687">
        <f t="shared" si="91"/>
        <v>2855.8</v>
      </c>
      <c r="AB687" s="44">
        <v>635</v>
      </c>
      <c r="AC687" s="61">
        <v>0.12833858000000001</v>
      </c>
      <c r="AD687">
        <f t="shared" si="92"/>
        <v>181</v>
      </c>
      <c r="AE687" t="str">
        <f>LOOKUP(AC687,'Info Sheet'!$L$2:$L$3,'Info Sheet'!$J$2:$J$3)</f>
        <v>Rainy, p</v>
      </c>
      <c r="AF687">
        <f>IF(AE687='Info Sheet'!$J$3,'Info Sheet'!$M$3,'Info Sheet'!$M$2)</f>
        <v>0.7</v>
      </c>
      <c r="AG687">
        <f>ROUNDDOWN(IF((AD687*AF687)&gt;'Info Sheet'!$B$21,'Info Sheet'!$B$21,(AD687*AF687)),0)</f>
        <v>126</v>
      </c>
      <c r="AH687">
        <f t="shared" si="93"/>
        <v>2879.1000000000004</v>
      </c>
      <c r="AI687">
        <f t="shared" si="94"/>
        <v>1439.1000000000004</v>
      </c>
    </row>
    <row r="688" spans="2:35">
      <c r="B688" s="44">
        <v>636</v>
      </c>
      <c r="C688" s="32">
        <v>0.59713990415721585</v>
      </c>
      <c r="D688" s="32">
        <f t="shared" si="95"/>
        <v>220</v>
      </c>
      <c r="E688" t="str">
        <f>LOOKUP(C688,'Info Sheet'!$L$2:$L$3,'Info Sheet'!$J$2:$J$3)</f>
        <v>Non-Rainy</v>
      </c>
      <c r="F688">
        <f>IF(E688='Info Sheet'!$J$3,'Info Sheet'!$M$3,'Info Sheet'!$M$2)</f>
        <v>1</v>
      </c>
      <c r="G688">
        <f>ROUNDDOWN(IF((D688*F688)&gt;'Info Sheet'!$B$21,'Info Sheet'!$B$21,(D688*F688)),0)</f>
        <v>188</v>
      </c>
      <c r="H688">
        <f t="shared" si="87"/>
        <v>4295.8</v>
      </c>
      <c r="I688">
        <f t="shared" si="88"/>
        <v>2855.8</v>
      </c>
      <c r="J688" s="44"/>
      <c r="K688" s="32"/>
      <c r="L688" s="32"/>
      <c r="M688" s="283"/>
      <c r="N688" s="32"/>
      <c r="O688" s="44">
        <v>636</v>
      </c>
      <c r="P688" s="32">
        <v>0.27914515440146725</v>
      </c>
      <c r="Q688">
        <f t="shared" si="89"/>
        <v>188</v>
      </c>
      <c r="R688" t="str">
        <f>LOOKUP(P688,'Info Sheet'!$L$2:$L$3,'Info Sheet'!$J$2:$J$3)</f>
        <v>Rainy, p</v>
      </c>
      <c r="S688">
        <f>IF(R688='Info Sheet'!$J$3,'Info Sheet'!$M$3,'Info Sheet'!$M$2)</f>
        <v>0.7</v>
      </c>
      <c r="T688">
        <f>ROUNDDOWN(IF((Q688*S688)&gt;'Info Sheet'!$B$21,'Info Sheet'!$B$21,(Q688*S688)),0)</f>
        <v>131</v>
      </c>
      <c r="U688">
        <f t="shared" si="90"/>
        <v>2993.3500000000004</v>
      </c>
      <c r="V688">
        <f t="shared" si="91"/>
        <v>1553.3500000000004</v>
      </c>
      <c r="AB688" s="44">
        <v>636</v>
      </c>
      <c r="AC688" s="61">
        <v>0.33303148999999999</v>
      </c>
      <c r="AD688">
        <f t="shared" si="92"/>
        <v>195</v>
      </c>
      <c r="AE688" t="str">
        <f>LOOKUP(AC688,'Info Sheet'!$L$2:$L$3,'Info Sheet'!$J$2:$J$3)</f>
        <v>Rainy, p</v>
      </c>
      <c r="AF688">
        <f>IF(AE688='Info Sheet'!$J$3,'Info Sheet'!$M$3,'Info Sheet'!$M$2)</f>
        <v>0.7</v>
      </c>
      <c r="AG688">
        <f>ROUNDDOWN(IF((AD688*AF688)&gt;'Info Sheet'!$B$21,'Info Sheet'!$B$21,(AD688*AF688)),0)</f>
        <v>136</v>
      </c>
      <c r="AH688">
        <f t="shared" si="93"/>
        <v>3107.6000000000004</v>
      </c>
      <c r="AI688">
        <f t="shared" si="94"/>
        <v>1667.6000000000004</v>
      </c>
    </row>
    <row r="689" spans="2:35">
      <c r="B689" s="44">
        <v>637</v>
      </c>
      <c r="C689" s="32">
        <v>0.62513823191066908</v>
      </c>
      <c r="D689" s="32">
        <f t="shared" si="95"/>
        <v>221</v>
      </c>
      <c r="E689" t="str">
        <f>LOOKUP(C689,'Info Sheet'!$L$2:$L$3,'Info Sheet'!$J$2:$J$3)</f>
        <v>Non-Rainy</v>
      </c>
      <c r="F689">
        <f>IF(E689='Info Sheet'!$J$3,'Info Sheet'!$M$3,'Info Sheet'!$M$2)</f>
        <v>1</v>
      </c>
      <c r="G689">
        <f>ROUNDDOWN(IF((D689*F689)&gt;'Info Sheet'!$B$21,'Info Sheet'!$B$21,(D689*F689)),0)</f>
        <v>188</v>
      </c>
      <c r="H689">
        <f t="shared" si="87"/>
        <v>4295.8</v>
      </c>
      <c r="I689">
        <f t="shared" si="88"/>
        <v>2855.8</v>
      </c>
      <c r="J689" s="44"/>
      <c r="K689" s="32"/>
      <c r="L689" s="32"/>
      <c r="M689" s="283"/>
      <c r="N689" s="32"/>
      <c r="O689" s="44">
        <v>637</v>
      </c>
      <c r="P689" s="32">
        <v>0.29069341058281928</v>
      </c>
      <c r="Q689">
        <f t="shared" si="89"/>
        <v>189</v>
      </c>
      <c r="R689" t="str">
        <f>LOOKUP(P689,'Info Sheet'!$L$2:$L$3,'Info Sheet'!$J$2:$J$3)</f>
        <v>Rainy, p</v>
      </c>
      <c r="S689">
        <f>IF(R689='Info Sheet'!$J$3,'Info Sheet'!$M$3,'Info Sheet'!$M$2)</f>
        <v>0.7</v>
      </c>
      <c r="T689">
        <f>ROUNDDOWN(IF((Q689*S689)&gt;'Info Sheet'!$B$21,'Info Sheet'!$B$21,(Q689*S689)),0)</f>
        <v>132</v>
      </c>
      <c r="U689">
        <f t="shared" si="90"/>
        <v>3016.2000000000003</v>
      </c>
      <c r="V689">
        <f t="shared" si="91"/>
        <v>1576.2000000000003</v>
      </c>
      <c r="AB689" s="44">
        <v>637</v>
      </c>
      <c r="AC689" s="61">
        <v>0.53452184000000003</v>
      </c>
      <c r="AD689">
        <f t="shared" si="92"/>
        <v>204</v>
      </c>
      <c r="AE689" t="str">
        <f>LOOKUP(AC689,'Info Sheet'!$L$2:$L$3,'Info Sheet'!$J$2:$J$3)</f>
        <v>Non-Rainy</v>
      </c>
      <c r="AF689">
        <f>IF(AE689='Info Sheet'!$J$3,'Info Sheet'!$M$3,'Info Sheet'!$M$2)</f>
        <v>1</v>
      </c>
      <c r="AG689">
        <f>ROUNDDOWN(IF((AD689*AF689)&gt;'Info Sheet'!$B$21,'Info Sheet'!$B$21,(AD689*AF689)),0)</f>
        <v>188</v>
      </c>
      <c r="AH689">
        <f t="shared" si="93"/>
        <v>4295.8</v>
      </c>
      <c r="AI689">
        <f t="shared" si="94"/>
        <v>2855.8</v>
      </c>
    </row>
    <row r="690" spans="2:35">
      <c r="B690" s="44">
        <v>638</v>
      </c>
      <c r="C690" s="32">
        <v>0.73578100915734435</v>
      </c>
      <c r="D690" s="32">
        <f t="shared" si="95"/>
        <v>227</v>
      </c>
      <c r="E690" t="str">
        <f>LOOKUP(C690,'Info Sheet'!$L$2:$L$3,'Info Sheet'!$J$2:$J$3)</f>
        <v>Non-Rainy</v>
      </c>
      <c r="F690">
        <f>IF(E690='Info Sheet'!$J$3,'Info Sheet'!$M$3,'Info Sheet'!$M$2)</f>
        <v>1</v>
      </c>
      <c r="G690">
        <f>ROUNDDOWN(IF((D690*F690)&gt;'Info Sheet'!$B$21,'Info Sheet'!$B$21,(D690*F690)),0)</f>
        <v>188</v>
      </c>
      <c r="H690">
        <f t="shared" si="87"/>
        <v>4295.8</v>
      </c>
      <c r="I690">
        <f t="shared" si="88"/>
        <v>2855.8</v>
      </c>
      <c r="J690" s="44"/>
      <c r="K690" s="32"/>
      <c r="L690" s="32"/>
      <c r="M690" s="283"/>
      <c r="N690" s="32"/>
      <c r="O690" s="44">
        <v>638</v>
      </c>
      <c r="P690" s="32">
        <v>0.95828284198468594</v>
      </c>
      <c r="Q690">
        <f t="shared" si="89"/>
        <v>232</v>
      </c>
      <c r="R690" t="str">
        <f>LOOKUP(P690,'Info Sheet'!$L$2:$L$3,'Info Sheet'!$J$2:$J$3)</f>
        <v>Non-Rainy</v>
      </c>
      <c r="S690">
        <f>IF(R690='Info Sheet'!$J$3,'Info Sheet'!$M$3,'Info Sheet'!$M$2)</f>
        <v>1</v>
      </c>
      <c r="T690">
        <f>ROUNDDOWN(IF((Q690*S690)&gt;'Info Sheet'!$B$21,'Info Sheet'!$B$21,(Q690*S690)),0)</f>
        <v>188</v>
      </c>
      <c r="U690">
        <f t="shared" si="90"/>
        <v>4295.8</v>
      </c>
      <c r="V690">
        <f t="shared" si="91"/>
        <v>2855.8</v>
      </c>
      <c r="AB690" s="44">
        <v>638</v>
      </c>
      <c r="AC690" s="61">
        <v>0.70660067000000004</v>
      </c>
      <c r="AD690">
        <f t="shared" si="92"/>
        <v>213</v>
      </c>
      <c r="AE690" t="str">
        <f>LOOKUP(AC690,'Info Sheet'!$L$2:$L$3,'Info Sheet'!$J$2:$J$3)</f>
        <v>Non-Rainy</v>
      </c>
      <c r="AF690">
        <f>IF(AE690='Info Sheet'!$J$3,'Info Sheet'!$M$3,'Info Sheet'!$M$2)</f>
        <v>1</v>
      </c>
      <c r="AG690">
        <f>ROUNDDOWN(IF((AD690*AF690)&gt;'Info Sheet'!$B$21,'Info Sheet'!$B$21,(AD690*AF690)),0)</f>
        <v>188</v>
      </c>
      <c r="AH690">
        <f t="shared" si="93"/>
        <v>4295.8</v>
      </c>
      <c r="AI690">
        <f t="shared" si="94"/>
        <v>2855.8</v>
      </c>
    </row>
    <row r="691" spans="2:35">
      <c r="B691" s="44">
        <v>639</v>
      </c>
      <c r="C691" s="32">
        <v>0.99041526808501612</v>
      </c>
      <c r="D691" s="32">
        <f t="shared" si="95"/>
        <v>260</v>
      </c>
      <c r="E691" t="str">
        <f>LOOKUP(C691,'Info Sheet'!$L$2:$L$3,'Info Sheet'!$J$2:$J$3)</f>
        <v>Non-Rainy</v>
      </c>
      <c r="F691">
        <f>IF(E691='Info Sheet'!$J$3,'Info Sheet'!$M$3,'Info Sheet'!$M$2)</f>
        <v>1</v>
      </c>
      <c r="G691">
        <f>ROUNDDOWN(IF((D691*F691)&gt;'Info Sheet'!$B$21,'Info Sheet'!$B$21,(D691*F691)),0)</f>
        <v>188</v>
      </c>
      <c r="H691">
        <f t="shared" si="87"/>
        <v>4295.8</v>
      </c>
      <c r="I691">
        <f t="shared" si="88"/>
        <v>2855.8</v>
      </c>
      <c r="J691" s="44"/>
      <c r="K691" s="32"/>
      <c r="L691" s="32"/>
      <c r="M691" s="283"/>
      <c r="N691" s="32"/>
      <c r="O691" s="44">
        <v>639</v>
      </c>
      <c r="P691" s="32">
        <v>9.0322052140282882E-2</v>
      </c>
      <c r="Q691">
        <f t="shared" si="89"/>
        <v>174</v>
      </c>
      <c r="R691" t="str">
        <f>LOOKUP(P691,'Info Sheet'!$L$2:$L$3,'Info Sheet'!$J$2:$J$3)</f>
        <v>Rainy, p</v>
      </c>
      <c r="S691">
        <f>IF(R691='Info Sheet'!$J$3,'Info Sheet'!$M$3,'Info Sheet'!$M$2)</f>
        <v>0.7</v>
      </c>
      <c r="T691">
        <f>ROUNDDOWN(IF((Q691*S691)&gt;'Info Sheet'!$B$21,'Info Sheet'!$B$21,(Q691*S691)),0)</f>
        <v>121</v>
      </c>
      <c r="U691">
        <f t="shared" si="90"/>
        <v>2764.8500000000004</v>
      </c>
      <c r="V691">
        <f t="shared" si="91"/>
        <v>1324.8500000000004</v>
      </c>
      <c r="AB691" s="44">
        <v>639</v>
      </c>
      <c r="AC691" s="61">
        <v>0.63161423999999999</v>
      </c>
      <c r="AD691">
        <f t="shared" si="92"/>
        <v>209</v>
      </c>
      <c r="AE691" t="str">
        <f>LOOKUP(AC691,'Info Sheet'!$L$2:$L$3,'Info Sheet'!$J$2:$J$3)</f>
        <v>Non-Rainy</v>
      </c>
      <c r="AF691">
        <f>IF(AE691='Info Sheet'!$J$3,'Info Sheet'!$M$3,'Info Sheet'!$M$2)</f>
        <v>1</v>
      </c>
      <c r="AG691">
        <f>ROUNDDOWN(IF((AD691*AF691)&gt;'Info Sheet'!$B$21,'Info Sheet'!$B$21,(AD691*AF691)),0)</f>
        <v>188</v>
      </c>
      <c r="AH691">
        <f t="shared" si="93"/>
        <v>4295.8</v>
      </c>
      <c r="AI691">
        <f t="shared" si="94"/>
        <v>2855.8</v>
      </c>
    </row>
    <row r="692" spans="2:35">
      <c r="B692" s="44">
        <v>640</v>
      </c>
      <c r="C692" s="32">
        <v>0.41463343243909256</v>
      </c>
      <c r="D692" s="32">
        <f t="shared" si="95"/>
        <v>210</v>
      </c>
      <c r="E692" t="str">
        <f>LOOKUP(C692,'Info Sheet'!$L$2:$L$3,'Info Sheet'!$J$2:$J$3)</f>
        <v>Non-Rainy</v>
      </c>
      <c r="F692">
        <f>IF(E692='Info Sheet'!$J$3,'Info Sheet'!$M$3,'Info Sheet'!$M$2)</f>
        <v>1</v>
      </c>
      <c r="G692">
        <f>ROUNDDOWN(IF((D692*F692)&gt;'Info Sheet'!$B$21,'Info Sheet'!$B$21,(D692*F692)),0)</f>
        <v>188</v>
      </c>
      <c r="H692">
        <f t="shared" si="87"/>
        <v>4295.8</v>
      </c>
      <c r="I692">
        <f t="shared" si="88"/>
        <v>2855.8</v>
      </c>
      <c r="J692" s="44"/>
      <c r="K692" s="32"/>
      <c r="L692" s="32"/>
      <c r="M692" s="283"/>
      <c r="N692" s="32"/>
      <c r="O692" s="44">
        <v>640</v>
      </c>
      <c r="P692" s="32">
        <v>0.12312338570990033</v>
      </c>
      <c r="Q692">
        <f t="shared" si="89"/>
        <v>178</v>
      </c>
      <c r="R692" t="str">
        <f>LOOKUP(P692,'Info Sheet'!$L$2:$L$3,'Info Sheet'!$J$2:$J$3)</f>
        <v>Rainy, p</v>
      </c>
      <c r="S692">
        <f>IF(R692='Info Sheet'!$J$3,'Info Sheet'!$M$3,'Info Sheet'!$M$2)</f>
        <v>0.7</v>
      </c>
      <c r="T692">
        <f>ROUNDDOWN(IF((Q692*S692)&gt;'Info Sheet'!$B$21,'Info Sheet'!$B$21,(Q692*S692)),0)</f>
        <v>124</v>
      </c>
      <c r="U692">
        <f t="shared" si="90"/>
        <v>2833.4</v>
      </c>
      <c r="V692">
        <f t="shared" si="91"/>
        <v>1393.4</v>
      </c>
      <c r="AB692" s="44">
        <v>640</v>
      </c>
      <c r="AC692" s="61">
        <v>0.15510241999999999</v>
      </c>
      <c r="AD692">
        <f t="shared" si="92"/>
        <v>184</v>
      </c>
      <c r="AE692" t="str">
        <f>LOOKUP(AC692,'Info Sheet'!$L$2:$L$3,'Info Sheet'!$J$2:$J$3)</f>
        <v>Rainy, p</v>
      </c>
      <c r="AF692">
        <f>IF(AE692='Info Sheet'!$J$3,'Info Sheet'!$M$3,'Info Sheet'!$M$2)</f>
        <v>0.7</v>
      </c>
      <c r="AG692">
        <f>ROUNDDOWN(IF((AD692*AF692)&gt;'Info Sheet'!$B$21,'Info Sheet'!$B$21,(AD692*AF692)),0)</f>
        <v>128</v>
      </c>
      <c r="AH692">
        <f t="shared" si="93"/>
        <v>2924.8</v>
      </c>
      <c r="AI692">
        <f t="shared" si="94"/>
        <v>1484.8000000000002</v>
      </c>
    </row>
    <row r="693" spans="2:35">
      <c r="B693" s="44">
        <v>641</v>
      </c>
      <c r="C693" s="32">
        <v>0.95506644248222361</v>
      </c>
      <c r="D693" s="32">
        <f t="shared" si="95"/>
        <v>248</v>
      </c>
      <c r="E693" t="str">
        <f>LOOKUP(C693,'Info Sheet'!$L$2:$L$3,'Info Sheet'!$J$2:$J$3)</f>
        <v>Non-Rainy</v>
      </c>
      <c r="F693">
        <f>IF(E693='Info Sheet'!$J$3,'Info Sheet'!$M$3,'Info Sheet'!$M$2)</f>
        <v>1</v>
      </c>
      <c r="G693">
        <f>ROUNDDOWN(IF((D693*F693)&gt;'Info Sheet'!$B$21,'Info Sheet'!$B$21,(D693*F693)),0)</f>
        <v>188</v>
      </c>
      <c r="H693">
        <f t="shared" ref="H693:H756" si="96">G693*$K$46</f>
        <v>4295.8</v>
      </c>
      <c r="I693">
        <f t="shared" ref="I693:I756" si="97">H693-$K$47</f>
        <v>2855.8</v>
      </c>
      <c r="J693" s="44"/>
      <c r="K693" s="32"/>
      <c r="L693" s="32"/>
      <c r="M693" s="283"/>
      <c r="N693" s="32"/>
      <c r="O693" s="44">
        <v>641</v>
      </c>
      <c r="P693" s="32">
        <v>0.26126639085355419</v>
      </c>
      <c r="Q693">
        <f t="shared" ref="Q693:Q756" si="98">ROUNDDOWN(_xlfn.NORM.INV(P693,$P$36,$P$40),0)</f>
        <v>187</v>
      </c>
      <c r="R693" t="str">
        <f>LOOKUP(P693,'Info Sheet'!$L$2:$L$3,'Info Sheet'!$J$2:$J$3)</f>
        <v>Rainy, p</v>
      </c>
      <c r="S693">
        <f>IF(R693='Info Sheet'!$J$3,'Info Sheet'!$M$3,'Info Sheet'!$M$2)</f>
        <v>0.7</v>
      </c>
      <c r="T693">
        <f>ROUNDDOWN(IF((Q693*S693)&gt;'Info Sheet'!$B$21,'Info Sheet'!$B$21,(Q693*S693)),0)</f>
        <v>130</v>
      </c>
      <c r="U693">
        <f t="shared" ref="U693:U756" si="99">T693*$K$46</f>
        <v>2970.5</v>
      </c>
      <c r="V693">
        <f t="shared" ref="V693:V756" si="100">U693-$K$47</f>
        <v>1530.5</v>
      </c>
      <c r="AB693" s="44">
        <v>641</v>
      </c>
      <c r="AC693" s="61">
        <v>0.63746650000000005</v>
      </c>
      <c r="AD693">
        <f t="shared" ref="AD693:AD756" si="101">ROUNDDOWN(_xlfn.NORM.INV(AC693,$AC$36,$AC$40),0)</f>
        <v>209</v>
      </c>
      <c r="AE693" t="str">
        <f>LOOKUP(AC693,'Info Sheet'!$L$2:$L$3,'Info Sheet'!$J$2:$J$3)</f>
        <v>Non-Rainy</v>
      </c>
      <c r="AF693">
        <f>IF(AE693='Info Sheet'!$J$3,'Info Sheet'!$M$3,'Info Sheet'!$M$2)</f>
        <v>1</v>
      </c>
      <c r="AG693">
        <f>ROUNDDOWN(IF((AD693*AF693)&gt;'Info Sheet'!$B$21,'Info Sheet'!$B$21,(AD693*AF693)),0)</f>
        <v>188</v>
      </c>
      <c r="AH693">
        <f t="shared" ref="AH693:AH756" si="102">AG693*$K$46</f>
        <v>4295.8</v>
      </c>
      <c r="AI693">
        <f t="shared" ref="AI693:AI756" si="103">AH693-$K$47</f>
        <v>2855.8</v>
      </c>
    </row>
    <row r="694" spans="2:35">
      <c r="B694" s="44">
        <v>642</v>
      </c>
      <c r="C694" s="32">
        <v>0.81080714220399464</v>
      </c>
      <c r="D694" s="32">
        <f t="shared" ref="D694:D757" si="104">ROUNDDOWN(_xlfn.NORM.INV(C694,$C$36,$C$40),0)</f>
        <v>232</v>
      </c>
      <c r="E694" t="str">
        <f>LOOKUP(C694,'Info Sheet'!$L$2:$L$3,'Info Sheet'!$J$2:$J$3)</f>
        <v>Non-Rainy</v>
      </c>
      <c r="F694">
        <f>IF(E694='Info Sheet'!$J$3,'Info Sheet'!$M$3,'Info Sheet'!$M$2)</f>
        <v>1</v>
      </c>
      <c r="G694">
        <f>ROUNDDOWN(IF((D694*F694)&gt;'Info Sheet'!$B$21,'Info Sheet'!$B$21,(D694*F694)),0)</f>
        <v>188</v>
      </c>
      <c r="H694">
        <f t="shared" si="96"/>
        <v>4295.8</v>
      </c>
      <c r="I694">
        <f t="shared" si="97"/>
        <v>2855.8</v>
      </c>
      <c r="J694" s="44"/>
      <c r="K694" s="32"/>
      <c r="L694" s="32"/>
      <c r="M694" s="283"/>
      <c r="N694" s="32"/>
      <c r="O694" s="44">
        <v>642</v>
      </c>
      <c r="P694" s="32">
        <v>0.57584554954943556</v>
      </c>
      <c r="Q694">
        <f t="shared" si="98"/>
        <v>203</v>
      </c>
      <c r="R694" t="str">
        <f>LOOKUP(P694,'Info Sheet'!$L$2:$L$3,'Info Sheet'!$J$2:$J$3)</f>
        <v>Non-Rainy</v>
      </c>
      <c r="S694">
        <f>IF(R694='Info Sheet'!$J$3,'Info Sheet'!$M$3,'Info Sheet'!$M$2)</f>
        <v>1</v>
      </c>
      <c r="T694">
        <f>ROUNDDOWN(IF((Q694*S694)&gt;'Info Sheet'!$B$21,'Info Sheet'!$B$21,(Q694*S694)),0)</f>
        <v>188</v>
      </c>
      <c r="U694">
        <f t="shared" si="99"/>
        <v>4295.8</v>
      </c>
      <c r="V694">
        <f t="shared" si="100"/>
        <v>2855.8</v>
      </c>
      <c r="AB694" s="44">
        <v>642</v>
      </c>
      <c r="AC694" s="61">
        <v>5.4458399999999997E-2</v>
      </c>
      <c r="AD694">
        <f t="shared" si="101"/>
        <v>172</v>
      </c>
      <c r="AE694" t="str">
        <f>LOOKUP(AC694,'Info Sheet'!$L$2:$L$3,'Info Sheet'!$J$2:$J$3)</f>
        <v>Rainy, p</v>
      </c>
      <c r="AF694">
        <f>IF(AE694='Info Sheet'!$J$3,'Info Sheet'!$M$3,'Info Sheet'!$M$2)</f>
        <v>0.7</v>
      </c>
      <c r="AG694">
        <f>ROUNDDOWN(IF((AD694*AF694)&gt;'Info Sheet'!$B$21,'Info Sheet'!$B$21,(AD694*AF694)),0)</f>
        <v>120</v>
      </c>
      <c r="AH694">
        <f t="shared" si="102"/>
        <v>2742</v>
      </c>
      <c r="AI694">
        <f t="shared" si="103"/>
        <v>1302</v>
      </c>
    </row>
    <row r="695" spans="2:35">
      <c r="B695" s="44">
        <v>643</v>
      </c>
      <c r="C695" s="32">
        <v>0.46812549618580457</v>
      </c>
      <c r="D695" s="32">
        <f t="shared" si="104"/>
        <v>213</v>
      </c>
      <c r="E695" t="str">
        <f>LOOKUP(C695,'Info Sheet'!$L$2:$L$3,'Info Sheet'!$J$2:$J$3)</f>
        <v>Non-Rainy</v>
      </c>
      <c r="F695">
        <f>IF(E695='Info Sheet'!$J$3,'Info Sheet'!$M$3,'Info Sheet'!$M$2)</f>
        <v>1</v>
      </c>
      <c r="G695">
        <f>ROUNDDOWN(IF((D695*F695)&gt;'Info Sheet'!$B$21,'Info Sheet'!$B$21,(D695*F695)),0)</f>
        <v>188</v>
      </c>
      <c r="H695">
        <f t="shared" si="96"/>
        <v>4295.8</v>
      </c>
      <c r="I695">
        <f t="shared" si="97"/>
        <v>2855.8</v>
      </c>
      <c r="J695" s="44"/>
      <c r="K695" s="32"/>
      <c r="L695" s="32"/>
      <c r="M695" s="283"/>
      <c r="N695" s="32"/>
      <c r="O695" s="44">
        <v>643</v>
      </c>
      <c r="P695" s="32">
        <v>0.47971682741365218</v>
      </c>
      <c r="Q695">
        <f t="shared" si="98"/>
        <v>199</v>
      </c>
      <c r="R695" t="str">
        <f>LOOKUP(P695,'Info Sheet'!$L$2:$L$3,'Info Sheet'!$J$2:$J$3)</f>
        <v>Non-Rainy</v>
      </c>
      <c r="S695">
        <f>IF(R695='Info Sheet'!$J$3,'Info Sheet'!$M$3,'Info Sheet'!$M$2)</f>
        <v>1</v>
      </c>
      <c r="T695">
        <f>ROUNDDOWN(IF((Q695*S695)&gt;'Info Sheet'!$B$21,'Info Sheet'!$B$21,(Q695*S695)),0)</f>
        <v>188</v>
      </c>
      <c r="U695">
        <f t="shared" si="99"/>
        <v>4295.8</v>
      </c>
      <c r="V695">
        <f t="shared" si="100"/>
        <v>2855.8</v>
      </c>
      <c r="AB695" s="44">
        <v>643</v>
      </c>
      <c r="AC695" s="61">
        <v>0.79933918000000004</v>
      </c>
      <c r="AD695">
        <f t="shared" si="101"/>
        <v>219</v>
      </c>
      <c r="AE695" t="str">
        <f>LOOKUP(AC695,'Info Sheet'!$L$2:$L$3,'Info Sheet'!$J$2:$J$3)</f>
        <v>Non-Rainy</v>
      </c>
      <c r="AF695">
        <f>IF(AE695='Info Sheet'!$J$3,'Info Sheet'!$M$3,'Info Sheet'!$M$2)</f>
        <v>1</v>
      </c>
      <c r="AG695">
        <f>ROUNDDOWN(IF((AD695*AF695)&gt;'Info Sheet'!$B$21,'Info Sheet'!$B$21,(AD695*AF695)),0)</f>
        <v>188</v>
      </c>
      <c r="AH695">
        <f t="shared" si="102"/>
        <v>4295.8</v>
      </c>
      <c r="AI695">
        <f t="shared" si="103"/>
        <v>2855.8</v>
      </c>
    </row>
    <row r="696" spans="2:35">
      <c r="B696" s="44">
        <v>644</v>
      </c>
      <c r="C696" s="32">
        <v>0.12206065066322724</v>
      </c>
      <c r="D696" s="32">
        <f t="shared" si="104"/>
        <v>192</v>
      </c>
      <c r="E696" t="str">
        <f>LOOKUP(C696,'Info Sheet'!$L$2:$L$3,'Info Sheet'!$J$2:$J$3)</f>
        <v>Rainy, p</v>
      </c>
      <c r="F696">
        <f>IF(E696='Info Sheet'!$J$3,'Info Sheet'!$M$3,'Info Sheet'!$M$2)</f>
        <v>0.7</v>
      </c>
      <c r="G696">
        <f>ROUNDDOWN(IF((D696*F696)&gt;'Info Sheet'!$B$21,'Info Sheet'!$B$21,(D696*F696)),0)</f>
        <v>134</v>
      </c>
      <c r="H696">
        <f t="shared" si="96"/>
        <v>3061.9</v>
      </c>
      <c r="I696">
        <f t="shared" si="97"/>
        <v>1621.9</v>
      </c>
      <c r="J696" s="44"/>
      <c r="K696" s="32"/>
      <c r="L696" s="32"/>
      <c r="M696" s="283"/>
      <c r="N696" s="32"/>
      <c r="O696" s="44">
        <v>644</v>
      </c>
      <c r="P696" s="32">
        <v>0.38805783008148109</v>
      </c>
      <c r="Q696">
        <f t="shared" si="98"/>
        <v>194</v>
      </c>
      <c r="R696" t="str">
        <f>LOOKUP(P696,'Info Sheet'!$L$2:$L$3,'Info Sheet'!$J$2:$J$3)</f>
        <v>Rainy, p</v>
      </c>
      <c r="S696">
        <f>IF(R696='Info Sheet'!$J$3,'Info Sheet'!$M$3,'Info Sheet'!$M$2)</f>
        <v>0.7</v>
      </c>
      <c r="T696">
        <f>ROUNDDOWN(IF((Q696*S696)&gt;'Info Sheet'!$B$21,'Info Sheet'!$B$21,(Q696*S696)),0)</f>
        <v>135</v>
      </c>
      <c r="U696">
        <f t="shared" si="99"/>
        <v>3084.75</v>
      </c>
      <c r="V696">
        <f t="shared" si="100"/>
        <v>1644.75</v>
      </c>
      <c r="AB696" s="44">
        <v>644</v>
      </c>
      <c r="AC696" s="61">
        <v>0.51028788999999997</v>
      </c>
      <c r="AD696">
        <f t="shared" si="101"/>
        <v>203</v>
      </c>
      <c r="AE696" t="str">
        <f>LOOKUP(AC696,'Info Sheet'!$L$2:$L$3,'Info Sheet'!$J$2:$J$3)</f>
        <v>Non-Rainy</v>
      </c>
      <c r="AF696">
        <f>IF(AE696='Info Sheet'!$J$3,'Info Sheet'!$M$3,'Info Sheet'!$M$2)</f>
        <v>1</v>
      </c>
      <c r="AG696">
        <f>ROUNDDOWN(IF((AD696*AF696)&gt;'Info Sheet'!$B$21,'Info Sheet'!$B$21,(AD696*AF696)),0)</f>
        <v>188</v>
      </c>
      <c r="AH696">
        <f t="shared" si="102"/>
        <v>4295.8</v>
      </c>
      <c r="AI696">
        <f t="shared" si="103"/>
        <v>2855.8</v>
      </c>
    </row>
    <row r="697" spans="2:35">
      <c r="B697" s="44">
        <v>645</v>
      </c>
      <c r="C697" s="32">
        <v>0.59319609447734378</v>
      </c>
      <c r="D697" s="32">
        <f t="shared" si="104"/>
        <v>219</v>
      </c>
      <c r="E697" t="str">
        <f>LOOKUP(C697,'Info Sheet'!$L$2:$L$3,'Info Sheet'!$J$2:$J$3)</f>
        <v>Non-Rainy</v>
      </c>
      <c r="F697">
        <f>IF(E697='Info Sheet'!$J$3,'Info Sheet'!$M$3,'Info Sheet'!$M$2)</f>
        <v>1</v>
      </c>
      <c r="G697">
        <f>ROUNDDOWN(IF((D697*F697)&gt;'Info Sheet'!$B$21,'Info Sheet'!$B$21,(D697*F697)),0)</f>
        <v>188</v>
      </c>
      <c r="H697">
        <f t="shared" si="96"/>
        <v>4295.8</v>
      </c>
      <c r="I697">
        <f t="shared" si="97"/>
        <v>2855.8</v>
      </c>
      <c r="J697" s="44"/>
      <c r="K697" s="32"/>
      <c r="L697" s="32"/>
      <c r="M697" s="283"/>
      <c r="N697" s="32"/>
      <c r="O697" s="44">
        <v>645</v>
      </c>
      <c r="P697" s="32">
        <v>0.60171361693388481</v>
      </c>
      <c r="Q697">
        <f t="shared" si="98"/>
        <v>204</v>
      </c>
      <c r="R697" t="str">
        <f>LOOKUP(P697,'Info Sheet'!$L$2:$L$3,'Info Sheet'!$J$2:$J$3)</f>
        <v>Non-Rainy</v>
      </c>
      <c r="S697">
        <f>IF(R697='Info Sheet'!$J$3,'Info Sheet'!$M$3,'Info Sheet'!$M$2)</f>
        <v>1</v>
      </c>
      <c r="T697">
        <f>ROUNDDOWN(IF((Q697*S697)&gt;'Info Sheet'!$B$21,'Info Sheet'!$B$21,(Q697*S697)),0)</f>
        <v>188</v>
      </c>
      <c r="U697">
        <f t="shared" si="99"/>
        <v>4295.8</v>
      </c>
      <c r="V697">
        <f t="shared" si="100"/>
        <v>2855.8</v>
      </c>
      <c r="AB697" s="44">
        <v>645</v>
      </c>
      <c r="AC697" s="61">
        <v>0.62206718999999999</v>
      </c>
      <c r="AD697">
        <f t="shared" si="101"/>
        <v>209</v>
      </c>
      <c r="AE697" t="str">
        <f>LOOKUP(AC697,'Info Sheet'!$L$2:$L$3,'Info Sheet'!$J$2:$J$3)</f>
        <v>Non-Rainy</v>
      </c>
      <c r="AF697">
        <f>IF(AE697='Info Sheet'!$J$3,'Info Sheet'!$M$3,'Info Sheet'!$M$2)</f>
        <v>1</v>
      </c>
      <c r="AG697">
        <f>ROUNDDOWN(IF((AD697*AF697)&gt;'Info Sheet'!$B$21,'Info Sheet'!$B$21,(AD697*AF697)),0)</f>
        <v>188</v>
      </c>
      <c r="AH697">
        <f t="shared" si="102"/>
        <v>4295.8</v>
      </c>
      <c r="AI697">
        <f t="shared" si="103"/>
        <v>2855.8</v>
      </c>
    </row>
    <row r="698" spans="2:35">
      <c r="B698" s="44">
        <v>646</v>
      </c>
      <c r="C698" s="32">
        <v>0.63701297416296898</v>
      </c>
      <c r="D698" s="32">
        <f t="shared" si="104"/>
        <v>222</v>
      </c>
      <c r="E698" t="str">
        <f>LOOKUP(C698,'Info Sheet'!$L$2:$L$3,'Info Sheet'!$J$2:$J$3)</f>
        <v>Non-Rainy</v>
      </c>
      <c r="F698">
        <f>IF(E698='Info Sheet'!$J$3,'Info Sheet'!$M$3,'Info Sheet'!$M$2)</f>
        <v>1</v>
      </c>
      <c r="G698">
        <f>ROUNDDOWN(IF((D698*F698)&gt;'Info Sheet'!$B$21,'Info Sheet'!$B$21,(D698*F698)),0)</f>
        <v>188</v>
      </c>
      <c r="H698">
        <f t="shared" si="96"/>
        <v>4295.8</v>
      </c>
      <c r="I698">
        <f t="shared" si="97"/>
        <v>2855.8</v>
      </c>
      <c r="J698" s="44"/>
      <c r="K698" s="32"/>
      <c r="L698" s="32"/>
      <c r="M698" s="283"/>
      <c r="N698" s="32"/>
      <c r="O698" s="44">
        <v>646</v>
      </c>
      <c r="P698" s="32">
        <v>0.48851619975537941</v>
      </c>
      <c r="Q698">
        <f t="shared" si="98"/>
        <v>199</v>
      </c>
      <c r="R698" t="str">
        <f>LOOKUP(P698,'Info Sheet'!$L$2:$L$3,'Info Sheet'!$J$2:$J$3)</f>
        <v>Non-Rainy</v>
      </c>
      <c r="S698">
        <f>IF(R698='Info Sheet'!$J$3,'Info Sheet'!$M$3,'Info Sheet'!$M$2)</f>
        <v>1</v>
      </c>
      <c r="T698">
        <f>ROUNDDOWN(IF((Q698*S698)&gt;'Info Sheet'!$B$21,'Info Sheet'!$B$21,(Q698*S698)),0)</f>
        <v>188</v>
      </c>
      <c r="U698">
        <f t="shared" si="99"/>
        <v>4295.8</v>
      </c>
      <c r="V698">
        <f t="shared" si="100"/>
        <v>2855.8</v>
      </c>
      <c r="AB698" s="44">
        <v>646</v>
      </c>
      <c r="AC698" s="61">
        <v>0.49224097</v>
      </c>
      <c r="AD698">
        <f t="shared" si="101"/>
        <v>202</v>
      </c>
      <c r="AE698" t="str">
        <f>LOOKUP(AC698,'Info Sheet'!$L$2:$L$3,'Info Sheet'!$J$2:$J$3)</f>
        <v>Non-Rainy</v>
      </c>
      <c r="AF698">
        <f>IF(AE698='Info Sheet'!$J$3,'Info Sheet'!$M$3,'Info Sheet'!$M$2)</f>
        <v>1</v>
      </c>
      <c r="AG698">
        <f>ROUNDDOWN(IF((AD698*AF698)&gt;'Info Sheet'!$B$21,'Info Sheet'!$B$21,(AD698*AF698)),0)</f>
        <v>188</v>
      </c>
      <c r="AH698">
        <f t="shared" si="102"/>
        <v>4295.8</v>
      </c>
      <c r="AI698">
        <f t="shared" si="103"/>
        <v>2855.8</v>
      </c>
    </row>
    <row r="699" spans="2:35">
      <c r="B699" s="44">
        <v>647</v>
      </c>
      <c r="C699" s="32">
        <v>0.75179265790512884</v>
      </c>
      <c r="D699" s="32">
        <f t="shared" si="104"/>
        <v>228</v>
      </c>
      <c r="E699" t="str">
        <f>LOOKUP(C699,'Info Sheet'!$L$2:$L$3,'Info Sheet'!$J$2:$J$3)</f>
        <v>Non-Rainy</v>
      </c>
      <c r="F699">
        <f>IF(E699='Info Sheet'!$J$3,'Info Sheet'!$M$3,'Info Sheet'!$M$2)</f>
        <v>1</v>
      </c>
      <c r="G699">
        <f>ROUNDDOWN(IF((D699*F699)&gt;'Info Sheet'!$B$21,'Info Sheet'!$B$21,(D699*F699)),0)</f>
        <v>188</v>
      </c>
      <c r="H699">
        <f t="shared" si="96"/>
        <v>4295.8</v>
      </c>
      <c r="I699">
        <f t="shared" si="97"/>
        <v>2855.8</v>
      </c>
      <c r="J699" s="44"/>
      <c r="K699" s="32"/>
      <c r="L699" s="32"/>
      <c r="M699" s="283"/>
      <c r="N699" s="32"/>
      <c r="O699" s="44">
        <v>647</v>
      </c>
      <c r="P699" s="32">
        <v>0.13501815152326702</v>
      </c>
      <c r="Q699">
        <f t="shared" si="98"/>
        <v>179</v>
      </c>
      <c r="R699" t="str">
        <f>LOOKUP(P699,'Info Sheet'!$L$2:$L$3,'Info Sheet'!$J$2:$J$3)</f>
        <v>Rainy, p</v>
      </c>
      <c r="S699">
        <f>IF(R699='Info Sheet'!$J$3,'Info Sheet'!$M$3,'Info Sheet'!$M$2)</f>
        <v>0.7</v>
      </c>
      <c r="T699">
        <f>ROUNDDOWN(IF((Q699*S699)&gt;'Info Sheet'!$B$21,'Info Sheet'!$B$21,(Q699*S699)),0)</f>
        <v>125</v>
      </c>
      <c r="U699">
        <f t="shared" si="99"/>
        <v>2856.25</v>
      </c>
      <c r="V699">
        <f t="shared" si="100"/>
        <v>1416.25</v>
      </c>
      <c r="AB699" s="44">
        <v>647</v>
      </c>
      <c r="AC699" s="61">
        <v>0.75569629999999999</v>
      </c>
      <c r="AD699">
        <f t="shared" si="101"/>
        <v>216</v>
      </c>
      <c r="AE699" t="str">
        <f>LOOKUP(AC699,'Info Sheet'!$L$2:$L$3,'Info Sheet'!$J$2:$J$3)</f>
        <v>Non-Rainy</v>
      </c>
      <c r="AF699">
        <f>IF(AE699='Info Sheet'!$J$3,'Info Sheet'!$M$3,'Info Sheet'!$M$2)</f>
        <v>1</v>
      </c>
      <c r="AG699">
        <f>ROUNDDOWN(IF((AD699*AF699)&gt;'Info Sheet'!$B$21,'Info Sheet'!$B$21,(AD699*AF699)),0)</f>
        <v>188</v>
      </c>
      <c r="AH699">
        <f t="shared" si="102"/>
        <v>4295.8</v>
      </c>
      <c r="AI699">
        <f t="shared" si="103"/>
        <v>2855.8</v>
      </c>
    </row>
    <row r="700" spans="2:35">
      <c r="B700" s="44">
        <v>648</v>
      </c>
      <c r="C700" s="32">
        <v>0.90142201353463147</v>
      </c>
      <c r="D700" s="32">
        <f t="shared" si="104"/>
        <v>240</v>
      </c>
      <c r="E700" t="str">
        <f>LOOKUP(C700,'Info Sheet'!$L$2:$L$3,'Info Sheet'!$J$2:$J$3)</f>
        <v>Non-Rainy</v>
      </c>
      <c r="F700">
        <f>IF(E700='Info Sheet'!$J$3,'Info Sheet'!$M$3,'Info Sheet'!$M$2)</f>
        <v>1</v>
      </c>
      <c r="G700">
        <f>ROUNDDOWN(IF((D700*F700)&gt;'Info Sheet'!$B$21,'Info Sheet'!$B$21,(D700*F700)),0)</f>
        <v>188</v>
      </c>
      <c r="H700">
        <f t="shared" si="96"/>
        <v>4295.8</v>
      </c>
      <c r="I700">
        <f t="shared" si="97"/>
        <v>2855.8</v>
      </c>
      <c r="J700" s="44"/>
      <c r="K700" s="32"/>
      <c r="L700" s="32"/>
      <c r="M700" s="283"/>
      <c r="N700" s="32"/>
      <c r="O700" s="44">
        <v>648</v>
      </c>
      <c r="P700" s="32">
        <v>0.34188556656274993</v>
      </c>
      <c r="Q700">
        <f t="shared" si="98"/>
        <v>192</v>
      </c>
      <c r="R700" t="str">
        <f>LOOKUP(P700,'Info Sheet'!$L$2:$L$3,'Info Sheet'!$J$2:$J$3)</f>
        <v>Rainy, p</v>
      </c>
      <c r="S700">
        <f>IF(R700='Info Sheet'!$J$3,'Info Sheet'!$M$3,'Info Sheet'!$M$2)</f>
        <v>0.7</v>
      </c>
      <c r="T700">
        <f>ROUNDDOWN(IF((Q700*S700)&gt;'Info Sheet'!$B$21,'Info Sheet'!$B$21,(Q700*S700)),0)</f>
        <v>134</v>
      </c>
      <c r="U700">
        <f t="shared" si="99"/>
        <v>3061.9</v>
      </c>
      <c r="V700">
        <f t="shared" si="100"/>
        <v>1621.9</v>
      </c>
      <c r="AB700" s="44">
        <v>648</v>
      </c>
      <c r="AC700" s="61">
        <v>0.65501405999999995</v>
      </c>
      <c r="AD700">
        <f t="shared" si="101"/>
        <v>210</v>
      </c>
      <c r="AE700" t="str">
        <f>LOOKUP(AC700,'Info Sheet'!$L$2:$L$3,'Info Sheet'!$J$2:$J$3)</f>
        <v>Non-Rainy</v>
      </c>
      <c r="AF700">
        <f>IF(AE700='Info Sheet'!$J$3,'Info Sheet'!$M$3,'Info Sheet'!$M$2)</f>
        <v>1</v>
      </c>
      <c r="AG700">
        <f>ROUNDDOWN(IF((AD700*AF700)&gt;'Info Sheet'!$B$21,'Info Sheet'!$B$21,(AD700*AF700)),0)</f>
        <v>188</v>
      </c>
      <c r="AH700">
        <f t="shared" si="102"/>
        <v>4295.8</v>
      </c>
      <c r="AI700">
        <f t="shared" si="103"/>
        <v>2855.8</v>
      </c>
    </row>
    <row r="701" spans="2:35">
      <c r="B701" s="44">
        <v>649</v>
      </c>
      <c r="C701" s="32">
        <v>0.70737083096421949</v>
      </c>
      <c r="D701" s="32">
        <f t="shared" si="104"/>
        <v>225</v>
      </c>
      <c r="E701" t="str">
        <f>LOOKUP(C701,'Info Sheet'!$L$2:$L$3,'Info Sheet'!$J$2:$J$3)</f>
        <v>Non-Rainy</v>
      </c>
      <c r="F701">
        <f>IF(E701='Info Sheet'!$J$3,'Info Sheet'!$M$3,'Info Sheet'!$M$2)</f>
        <v>1</v>
      </c>
      <c r="G701">
        <f>ROUNDDOWN(IF((D701*F701)&gt;'Info Sheet'!$B$21,'Info Sheet'!$B$21,(D701*F701)),0)</f>
        <v>188</v>
      </c>
      <c r="H701">
        <f t="shared" si="96"/>
        <v>4295.8</v>
      </c>
      <c r="I701">
        <f t="shared" si="97"/>
        <v>2855.8</v>
      </c>
      <c r="J701" s="44"/>
      <c r="K701" s="32"/>
      <c r="L701" s="32"/>
      <c r="M701" s="283"/>
      <c r="N701" s="32"/>
      <c r="O701" s="44">
        <v>649</v>
      </c>
      <c r="P701" s="32">
        <v>0.96533332989027443</v>
      </c>
      <c r="Q701">
        <f t="shared" si="98"/>
        <v>234</v>
      </c>
      <c r="R701" t="str">
        <f>LOOKUP(P701,'Info Sheet'!$L$2:$L$3,'Info Sheet'!$J$2:$J$3)</f>
        <v>Non-Rainy</v>
      </c>
      <c r="S701">
        <f>IF(R701='Info Sheet'!$J$3,'Info Sheet'!$M$3,'Info Sheet'!$M$2)</f>
        <v>1</v>
      </c>
      <c r="T701">
        <f>ROUNDDOWN(IF((Q701*S701)&gt;'Info Sheet'!$B$21,'Info Sheet'!$B$21,(Q701*S701)),0)</f>
        <v>188</v>
      </c>
      <c r="U701">
        <f t="shared" si="99"/>
        <v>4295.8</v>
      </c>
      <c r="V701">
        <f t="shared" si="100"/>
        <v>2855.8</v>
      </c>
      <c r="AB701" s="44">
        <v>649</v>
      </c>
      <c r="AC701" s="61">
        <v>0.84495136999999998</v>
      </c>
      <c r="AD701">
        <f t="shared" si="101"/>
        <v>222</v>
      </c>
      <c r="AE701" t="str">
        <f>LOOKUP(AC701,'Info Sheet'!$L$2:$L$3,'Info Sheet'!$J$2:$J$3)</f>
        <v>Non-Rainy</v>
      </c>
      <c r="AF701">
        <f>IF(AE701='Info Sheet'!$J$3,'Info Sheet'!$M$3,'Info Sheet'!$M$2)</f>
        <v>1</v>
      </c>
      <c r="AG701">
        <f>ROUNDDOWN(IF((AD701*AF701)&gt;'Info Sheet'!$B$21,'Info Sheet'!$B$21,(AD701*AF701)),0)</f>
        <v>188</v>
      </c>
      <c r="AH701">
        <f t="shared" si="102"/>
        <v>4295.8</v>
      </c>
      <c r="AI701">
        <f t="shared" si="103"/>
        <v>2855.8</v>
      </c>
    </row>
    <row r="702" spans="2:35">
      <c r="B702" s="44">
        <v>650</v>
      </c>
      <c r="C702" s="32">
        <v>0.86237991791934199</v>
      </c>
      <c r="D702" s="32">
        <f t="shared" si="104"/>
        <v>236</v>
      </c>
      <c r="E702" t="str">
        <f>LOOKUP(C702,'Info Sheet'!$L$2:$L$3,'Info Sheet'!$J$2:$J$3)</f>
        <v>Non-Rainy</v>
      </c>
      <c r="F702">
        <f>IF(E702='Info Sheet'!$J$3,'Info Sheet'!$M$3,'Info Sheet'!$M$2)</f>
        <v>1</v>
      </c>
      <c r="G702">
        <f>ROUNDDOWN(IF((D702*F702)&gt;'Info Sheet'!$B$21,'Info Sheet'!$B$21,(D702*F702)),0)</f>
        <v>188</v>
      </c>
      <c r="H702">
        <f t="shared" si="96"/>
        <v>4295.8</v>
      </c>
      <c r="I702">
        <f t="shared" si="97"/>
        <v>2855.8</v>
      </c>
      <c r="J702" s="44"/>
      <c r="K702" s="32"/>
      <c r="L702" s="32"/>
      <c r="M702" s="283"/>
      <c r="N702" s="32"/>
      <c r="O702" s="44">
        <v>650</v>
      </c>
      <c r="P702" s="32">
        <v>0.70142668176864709</v>
      </c>
      <c r="Q702">
        <f t="shared" si="98"/>
        <v>209</v>
      </c>
      <c r="R702" t="str">
        <f>LOOKUP(P702,'Info Sheet'!$L$2:$L$3,'Info Sheet'!$J$2:$J$3)</f>
        <v>Non-Rainy</v>
      </c>
      <c r="S702">
        <f>IF(R702='Info Sheet'!$J$3,'Info Sheet'!$M$3,'Info Sheet'!$M$2)</f>
        <v>1</v>
      </c>
      <c r="T702">
        <f>ROUNDDOWN(IF((Q702*S702)&gt;'Info Sheet'!$B$21,'Info Sheet'!$B$21,(Q702*S702)),0)</f>
        <v>188</v>
      </c>
      <c r="U702">
        <f t="shared" si="99"/>
        <v>4295.8</v>
      </c>
      <c r="V702">
        <f t="shared" si="100"/>
        <v>2855.8</v>
      </c>
      <c r="AB702" s="44">
        <v>650</v>
      </c>
      <c r="AC702" s="61">
        <v>0.15453881</v>
      </c>
      <c r="AD702">
        <f t="shared" si="101"/>
        <v>184</v>
      </c>
      <c r="AE702" t="str">
        <f>LOOKUP(AC702,'Info Sheet'!$L$2:$L$3,'Info Sheet'!$J$2:$J$3)</f>
        <v>Rainy, p</v>
      </c>
      <c r="AF702">
        <f>IF(AE702='Info Sheet'!$J$3,'Info Sheet'!$M$3,'Info Sheet'!$M$2)</f>
        <v>0.7</v>
      </c>
      <c r="AG702">
        <f>ROUNDDOWN(IF((AD702*AF702)&gt;'Info Sheet'!$B$21,'Info Sheet'!$B$21,(AD702*AF702)),0)</f>
        <v>128</v>
      </c>
      <c r="AH702">
        <f t="shared" si="102"/>
        <v>2924.8</v>
      </c>
      <c r="AI702">
        <f t="shared" si="103"/>
        <v>1484.8000000000002</v>
      </c>
    </row>
    <row r="703" spans="2:35">
      <c r="B703" s="44">
        <v>651</v>
      </c>
      <c r="C703" s="32">
        <v>0.99575536950142607</v>
      </c>
      <c r="D703" s="32">
        <f t="shared" si="104"/>
        <v>266</v>
      </c>
      <c r="E703" t="str">
        <f>LOOKUP(C703,'Info Sheet'!$L$2:$L$3,'Info Sheet'!$J$2:$J$3)</f>
        <v>Non-Rainy</v>
      </c>
      <c r="F703">
        <f>IF(E703='Info Sheet'!$J$3,'Info Sheet'!$M$3,'Info Sheet'!$M$2)</f>
        <v>1</v>
      </c>
      <c r="G703">
        <f>ROUNDDOWN(IF((D703*F703)&gt;'Info Sheet'!$B$21,'Info Sheet'!$B$21,(D703*F703)),0)</f>
        <v>188</v>
      </c>
      <c r="H703">
        <f t="shared" si="96"/>
        <v>4295.8</v>
      </c>
      <c r="I703">
        <f t="shared" si="97"/>
        <v>2855.8</v>
      </c>
      <c r="J703" s="44"/>
      <c r="K703" s="32"/>
      <c r="L703" s="32"/>
      <c r="M703" s="283"/>
      <c r="N703" s="32"/>
      <c r="O703" s="44">
        <v>651</v>
      </c>
      <c r="P703" s="32">
        <v>0.39213260303717568</v>
      </c>
      <c r="Q703">
        <f t="shared" si="98"/>
        <v>194</v>
      </c>
      <c r="R703" t="str">
        <f>LOOKUP(P703,'Info Sheet'!$L$2:$L$3,'Info Sheet'!$J$2:$J$3)</f>
        <v>Rainy, p</v>
      </c>
      <c r="S703">
        <f>IF(R703='Info Sheet'!$J$3,'Info Sheet'!$M$3,'Info Sheet'!$M$2)</f>
        <v>0.7</v>
      </c>
      <c r="T703">
        <f>ROUNDDOWN(IF((Q703*S703)&gt;'Info Sheet'!$B$21,'Info Sheet'!$B$21,(Q703*S703)),0)</f>
        <v>135</v>
      </c>
      <c r="U703">
        <f t="shared" si="99"/>
        <v>3084.75</v>
      </c>
      <c r="V703">
        <f t="shared" si="100"/>
        <v>1644.75</v>
      </c>
      <c r="AB703" s="44">
        <v>651</v>
      </c>
      <c r="AC703" s="61">
        <v>0.98603649000000004</v>
      </c>
      <c r="AD703">
        <f t="shared" si="101"/>
        <v>244</v>
      </c>
      <c r="AE703" t="str">
        <f>LOOKUP(AC703,'Info Sheet'!$L$2:$L$3,'Info Sheet'!$J$2:$J$3)</f>
        <v>Non-Rainy</v>
      </c>
      <c r="AF703">
        <f>IF(AE703='Info Sheet'!$J$3,'Info Sheet'!$M$3,'Info Sheet'!$M$2)</f>
        <v>1</v>
      </c>
      <c r="AG703">
        <f>ROUNDDOWN(IF((AD703*AF703)&gt;'Info Sheet'!$B$21,'Info Sheet'!$B$21,(AD703*AF703)),0)</f>
        <v>188</v>
      </c>
      <c r="AH703">
        <f t="shared" si="102"/>
        <v>4295.8</v>
      </c>
      <c r="AI703">
        <f t="shared" si="103"/>
        <v>2855.8</v>
      </c>
    </row>
    <row r="704" spans="2:35">
      <c r="B704" s="44">
        <v>652</v>
      </c>
      <c r="C704" s="32">
        <v>0.82014732356161968</v>
      </c>
      <c r="D704" s="32">
        <f t="shared" si="104"/>
        <v>233</v>
      </c>
      <c r="E704" t="str">
        <f>LOOKUP(C704,'Info Sheet'!$L$2:$L$3,'Info Sheet'!$J$2:$J$3)</f>
        <v>Non-Rainy</v>
      </c>
      <c r="F704">
        <f>IF(E704='Info Sheet'!$J$3,'Info Sheet'!$M$3,'Info Sheet'!$M$2)</f>
        <v>1</v>
      </c>
      <c r="G704">
        <f>ROUNDDOWN(IF((D704*F704)&gt;'Info Sheet'!$B$21,'Info Sheet'!$B$21,(D704*F704)),0)</f>
        <v>188</v>
      </c>
      <c r="H704">
        <f t="shared" si="96"/>
        <v>4295.8</v>
      </c>
      <c r="I704">
        <f t="shared" si="97"/>
        <v>2855.8</v>
      </c>
      <c r="J704" s="44"/>
      <c r="K704" s="32"/>
      <c r="L704" s="32"/>
      <c r="M704" s="283"/>
      <c r="N704" s="32"/>
      <c r="O704" s="44">
        <v>652</v>
      </c>
      <c r="P704" s="32">
        <v>0.84149423644736931</v>
      </c>
      <c r="Q704">
        <f t="shared" si="98"/>
        <v>218</v>
      </c>
      <c r="R704" t="str">
        <f>LOOKUP(P704,'Info Sheet'!$L$2:$L$3,'Info Sheet'!$J$2:$J$3)</f>
        <v>Non-Rainy</v>
      </c>
      <c r="S704">
        <f>IF(R704='Info Sheet'!$J$3,'Info Sheet'!$M$3,'Info Sheet'!$M$2)</f>
        <v>1</v>
      </c>
      <c r="T704">
        <f>ROUNDDOWN(IF((Q704*S704)&gt;'Info Sheet'!$B$21,'Info Sheet'!$B$21,(Q704*S704)),0)</f>
        <v>188</v>
      </c>
      <c r="U704">
        <f t="shared" si="99"/>
        <v>4295.8</v>
      </c>
      <c r="V704">
        <f t="shared" si="100"/>
        <v>2855.8</v>
      </c>
      <c r="AB704" s="44">
        <v>652</v>
      </c>
      <c r="AC704" s="61">
        <v>0.41615977999999998</v>
      </c>
      <c r="AD704">
        <f t="shared" si="101"/>
        <v>199</v>
      </c>
      <c r="AE704" t="str">
        <f>LOOKUP(AC704,'Info Sheet'!$L$2:$L$3,'Info Sheet'!$J$2:$J$3)</f>
        <v>Non-Rainy</v>
      </c>
      <c r="AF704">
        <f>IF(AE704='Info Sheet'!$J$3,'Info Sheet'!$M$3,'Info Sheet'!$M$2)</f>
        <v>1</v>
      </c>
      <c r="AG704">
        <f>ROUNDDOWN(IF((AD704*AF704)&gt;'Info Sheet'!$B$21,'Info Sheet'!$B$21,(AD704*AF704)),0)</f>
        <v>188</v>
      </c>
      <c r="AH704">
        <f t="shared" si="102"/>
        <v>4295.8</v>
      </c>
      <c r="AI704">
        <f t="shared" si="103"/>
        <v>2855.8</v>
      </c>
    </row>
    <row r="705" spans="2:35">
      <c r="B705" s="44">
        <v>653</v>
      </c>
      <c r="C705" s="32">
        <v>0.18095269900328315</v>
      </c>
      <c r="D705" s="32">
        <f t="shared" si="104"/>
        <v>197</v>
      </c>
      <c r="E705" t="str">
        <f>LOOKUP(C705,'Info Sheet'!$L$2:$L$3,'Info Sheet'!$J$2:$J$3)</f>
        <v>Rainy, p</v>
      </c>
      <c r="F705">
        <f>IF(E705='Info Sheet'!$J$3,'Info Sheet'!$M$3,'Info Sheet'!$M$2)</f>
        <v>0.7</v>
      </c>
      <c r="G705">
        <f>ROUNDDOWN(IF((D705*F705)&gt;'Info Sheet'!$B$21,'Info Sheet'!$B$21,(D705*F705)),0)</f>
        <v>137</v>
      </c>
      <c r="H705">
        <f t="shared" si="96"/>
        <v>3130.4500000000003</v>
      </c>
      <c r="I705">
        <f t="shared" si="97"/>
        <v>1690.4500000000003</v>
      </c>
      <c r="J705" s="44"/>
      <c r="K705" s="32"/>
      <c r="L705" s="32"/>
      <c r="M705" s="283"/>
      <c r="N705" s="32"/>
      <c r="O705" s="44">
        <v>653</v>
      </c>
      <c r="P705" s="32">
        <v>0.27459552797576481</v>
      </c>
      <c r="Q705">
        <f t="shared" si="98"/>
        <v>188</v>
      </c>
      <c r="R705" t="str">
        <f>LOOKUP(P705,'Info Sheet'!$L$2:$L$3,'Info Sheet'!$J$2:$J$3)</f>
        <v>Rainy, p</v>
      </c>
      <c r="S705">
        <f>IF(R705='Info Sheet'!$J$3,'Info Sheet'!$M$3,'Info Sheet'!$M$2)</f>
        <v>0.7</v>
      </c>
      <c r="T705">
        <f>ROUNDDOWN(IF((Q705*S705)&gt;'Info Sheet'!$B$21,'Info Sheet'!$B$21,(Q705*S705)),0)</f>
        <v>131</v>
      </c>
      <c r="U705">
        <f t="shared" si="99"/>
        <v>2993.3500000000004</v>
      </c>
      <c r="V705">
        <f t="shared" si="100"/>
        <v>1553.3500000000004</v>
      </c>
      <c r="AB705" s="44">
        <v>653</v>
      </c>
      <c r="AC705" s="61">
        <v>0.43843837000000002</v>
      </c>
      <c r="AD705">
        <f t="shared" si="101"/>
        <v>200</v>
      </c>
      <c r="AE705" t="str">
        <f>LOOKUP(AC705,'Info Sheet'!$L$2:$L$3,'Info Sheet'!$J$2:$J$3)</f>
        <v>Non-Rainy</v>
      </c>
      <c r="AF705">
        <f>IF(AE705='Info Sheet'!$J$3,'Info Sheet'!$M$3,'Info Sheet'!$M$2)</f>
        <v>1</v>
      </c>
      <c r="AG705">
        <f>ROUNDDOWN(IF((AD705*AF705)&gt;'Info Sheet'!$B$21,'Info Sheet'!$B$21,(AD705*AF705)),0)</f>
        <v>188</v>
      </c>
      <c r="AH705">
        <f t="shared" si="102"/>
        <v>4295.8</v>
      </c>
      <c r="AI705">
        <f t="shared" si="103"/>
        <v>2855.8</v>
      </c>
    </row>
    <row r="706" spans="2:35">
      <c r="B706" s="44">
        <v>654</v>
      </c>
      <c r="C706" s="32">
        <v>0.96325198185980054</v>
      </c>
      <c r="D706" s="32">
        <f t="shared" si="104"/>
        <v>250</v>
      </c>
      <c r="E706" t="str">
        <f>LOOKUP(C706,'Info Sheet'!$L$2:$L$3,'Info Sheet'!$J$2:$J$3)</f>
        <v>Non-Rainy</v>
      </c>
      <c r="F706">
        <f>IF(E706='Info Sheet'!$J$3,'Info Sheet'!$M$3,'Info Sheet'!$M$2)</f>
        <v>1</v>
      </c>
      <c r="G706">
        <f>ROUNDDOWN(IF((D706*F706)&gt;'Info Sheet'!$B$21,'Info Sheet'!$B$21,(D706*F706)),0)</f>
        <v>188</v>
      </c>
      <c r="H706">
        <f t="shared" si="96"/>
        <v>4295.8</v>
      </c>
      <c r="I706">
        <f t="shared" si="97"/>
        <v>2855.8</v>
      </c>
      <c r="J706" s="44"/>
      <c r="K706" s="32"/>
      <c r="L706" s="32"/>
      <c r="M706" s="283"/>
      <c r="N706" s="32"/>
      <c r="O706" s="44">
        <v>654</v>
      </c>
      <c r="P706" s="32">
        <v>0.74661631681835106</v>
      </c>
      <c r="Q706">
        <f t="shared" si="98"/>
        <v>212</v>
      </c>
      <c r="R706" t="str">
        <f>LOOKUP(P706,'Info Sheet'!$L$2:$L$3,'Info Sheet'!$J$2:$J$3)</f>
        <v>Non-Rainy</v>
      </c>
      <c r="S706">
        <f>IF(R706='Info Sheet'!$J$3,'Info Sheet'!$M$3,'Info Sheet'!$M$2)</f>
        <v>1</v>
      </c>
      <c r="T706">
        <f>ROUNDDOWN(IF((Q706*S706)&gt;'Info Sheet'!$B$21,'Info Sheet'!$B$21,(Q706*S706)),0)</f>
        <v>188</v>
      </c>
      <c r="U706">
        <f t="shared" si="99"/>
        <v>4295.8</v>
      </c>
      <c r="V706">
        <f t="shared" si="100"/>
        <v>2855.8</v>
      </c>
      <c r="AB706" s="44">
        <v>654</v>
      </c>
      <c r="AC706" s="61">
        <v>0.67801135000000001</v>
      </c>
      <c r="AD706">
        <f t="shared" si="101"/>
        <v>211</v>
      </c>
      <c r="AE706" t="str">
        <f>LOOKUP(AC706,'Info Sheet'!$L$2:$L$3,'Info Sheet'!$J$2:$J$3)</f>
        <v>Non-Rainy</v>
      </c>
      <c r="AF706">
        <f>IF(AE706='Info Sheet'!$J$3,'Info Sheet'!$M$3,'Info Sheet'!$M$2)</f>
        <v>1</v>
      </c>
      <c r="AG706">
        <f>ROUNDDOWN(IF((AD706*AF706)&gt;'Info Sheet'!$B$21,'Info Sheet'!$B$21,(AD706*AF706)),0)</f>
        <v>188</v>
      </c>
      <c r="AH706">
        <f t="shared" si="102"/>
        <v>4295.8</v>
      </c>
      <c r="AI706">
        <f t="shared" si="103"/>
        <v>2855.8</v>
      </c>
    </row>
    <row r="707" spans="2:35">
      <c r="B707" s="44">
        <v>655</v>
      </c>
      <c r="C707" s="32">
        <v>0.25303321771403109</v>
      </c>
      <c r="D707" s="32">
        <f t="shared" si="104"/>
        <v>202</v>
      </c>
      <c r="E707" t="str">
        <f>LOOKUP(C707,'Info Sheet'!$L$2:$L$3,'Info Sheet'!$J$2:$J$3)</f>
        <v>Rainy, p</v>
      </c>
      <c r="F707">
        <f>IF(E707='Info Sheet'!$J$3,'Info Sheet'!$M$3,'Info Sheet'!$M$2)</f>
        <v>0.7</v>
      </c>
      <c r="G707">
        <f>ROUNDDOWN(IF((D707*F707)&gt;'Info Sheet'!$B$21,'Info Sheet'!$B$21,(D707*F707)),0)</f>
        <v>141</v>
      </c>
      <c r="H707">
        <f t="shared" si="96"/>
        <v>3221.8500000000004</v>
      </c>
      <c r="I707">
        <f t="shared" si="97"/>
        <v>1781.8500000000004</v>
      </c>
      <c r="J707" s="44"/>
      <c r="K707" s="32"/>
      <c r="L707" s="32"/>
      <c r="M707" s="283"/>
      <c r="N707" s="32"/>
      <c r="O707" s="44">
        <v>655</v>
      </c>
      <c r="P707" s="32">
        <v>0.30929171906697739</v>
      </c>
      <c r="Q707">
        <f t="shared" si="98"/>
        <v>190</v>
      </c>
      <c r="R707" t="str">
        <f>LOOKUP(P707,'Info Sheet'!$L$2:$L$3,'Info Sheet'!$J$2:$J$3)</f>
        <v>Rainy, p</v>
      </c>
      <c r="S707">
        <f>IF(R707='Info Sheet'!$J$3,'Info Sheet'!$M$3,'Info Sheet'!$M$2)</f>
        <v>0.7</v>
      </c>
      <c r="T707">
        <f>ROUNDDOWN(IF((Q707*S707)&gt;'Info Sheet'!$B$21,'Info Sheet'!$B$21,(Q707*S707)),0)</f>
        <v>133</v>
      </c>
      <c r="U707">
        <f t="shared" si="99"/>
        <v>3039.05</v>
      </c>
      <c r="V707">
        <f t="shared" si="100"/>
        <v>1599.0500000000002</v>
      </c>
      <c r="AB707" s="44">
        <v>655</v>
      </c>
      <c r="AC707" s="61">
        <v>0.96247094</v>
      </c>
      <c r="AD707">
        <f t="shared" si="101"/>
        <v>236</v>
      </c>
      <c r="AE707" t="str">
        <f>LOOKUP(AC707,'Info Sheet'!$L$2:$L$3,'Info Sheet'!$J$2:$J$3)</f>
        <v>Non-Rainy</v>
      </c>
      <c r="AF707">
        <f>IF(AE707='Info Sheet'!$J$3,'Info Sheet'!$M$3,'Info Sheet'!$M$2)</f>
        <v>1</v>
      </c>
      <c r="AG707">
        <f>ROUNDDOWN(IF((AD707*AF707)&gt;'Info Sheet'!$B$21,'Info Sheet'!$B$21,(AD707*AF707)),0)</f>
        <v>188</v>
      </c>
      <c r="AH707">
        <f t="shared" si="102"/>
        <v>4295.8</v>
      </c>
      <c r="AI707">
        <f t="shared" si="103"/>
        <v>2855.8</v>
      </c>
    </row>
    <row r="708" spans="2:35">
      <c r="B708" s="44">
        <v>656</v>
      </c>
      <c r="C708" s="32">
        <v>0.57462870741785399</v>
      </c>
      <c r="D708" s="32">
        <f t="shared" si="104"/>
        <v>218</v>
      </c>
      <c r="E708" t="str">
        <f>LOOKUP(C708,'Info Sheet'!$L$2:$L$3,'Info Sheet'!$J$2:$J$3)</f>
        <v>Non-Rainy</v>
      </c>
      <c r="F708">
        <f>IF(E708='Info Sheet'!$J$3,'Info Sheet'!$M$3,'Info Sheet'!$M$2)</f>
        <v>1</v>
      </c>
      <c r="G708">
        <f>ROUNDDOWN(IF((D708*F708)&gt;'Info Sheet'!$B$21,'Info Sheet'!$B$21,(D708*F708)),0)</f>
        <v>188</v>
      </c>
      <c r="H708">
        <f t="shared" si="96"/>
        <v>4295.8</v>
      </c>
      <c r="I708">
        <f t="shared" si="97"/>
        <v>2855.8</v>
      </c>
      <c r="J708" s="44"/>
      <c r="K708" s="32"/>
      <c r="L708" s="32"/>
      <c r="M708" s="283"/>
      <c r="N708" s="32"/>
      <c r="O708" s="44">
        <v>656</v>
      </c>
      <c r="P708" s="32">
        <v>0.66378212588289864</v>
      </c>
      <c r="Q708">
        <f t="shared" si="98"/>
        <v>207</v>
      </c>
      <c r="R708" t="str">
        <f>LOOKUP(P708,'Info Sheet'!$L$2:$L$3,'Info Sheet'!$J$2:$J$3)</f>
        <v>Non-Rainy</v>
      </c>
      <c r="S708">
        <f>IF(R708='Info Sheet'!$J$3,'Info Sheet'!$M$3,'Info Sheet'!$M$2)</f>
        <v>1</v>
      </c>
      <c r="T708">
        <f>ROUNDDOWN(IF((Q708*S708)&gt;'Info Sheet'!$B$21,'Info Sheet'!$B$21,(Q708*S708)),0)</f>
        <v>188</v>
      </c>
      <c r="U708">
        <f t="shared" si="99"/>
        <v>4295.8</v>
      </c>
      <c r="V708">
        <f t="shared" si="100"/>
        <v>2855.8</v>
      </c>
      <c r="AB708" s="44">
        <v>656</v>
      </c>
      <c r="AC708" s="61">
        <v>0.82284689</v>
      </c>
      <c r="AD708">
        <f t="shared" si="101"/>
        <v>220</v>
      </c>
      <c r="AE708" t="str">
        <f>LOOKUP(AC708,'Info Sheet'!$L$2:$L$3,'Info Sheet'!$J$2:$J$3)</f>
        <v>Non-Rainy</v>
      </c>
      <c r="AF708">
        <f>IF(AE708='Info Sheet'!$J$3,'Info Sheet'!$M$3,'Info Sheet'!$M$2)</f>
        <v>1</v>
      </c>
      <c r="AG708">
        <f>ROUNDDOWN(IF((AD708*AF708)&gt;'Info Sheet'!$B$21,'Info Sheet'!$B$21,(AD708*AF708)),0)</f>
        <v>188</v>
      </c>
      <c r="AH708">
        <f t="shared" si="102"/>
        <v>4295.8</v>
      </c>
      <c r="AI708">
        <f t="shared" si="103"/>
        <v>2855.8</v>
      </c>
    </row>
    <row r="709" spans="2:35">
      <c r="B709" s="44">
        <v>657</v>
      </c>
      <c r="C709" s="32">
        <v>0.20025921062041052</v>
      </c>
      <c r="D709" s="32">
        <f t="shared" si="104"/>
        <v>198</v>
      </c>
      <c r="E709" t="str">
        <f>LOOKUP(C709,'Info Sheet'!$L$2:$L$3,'Info Sheet'!$J$2:$J$3)</f>
        <v>Rainy, p</v>
      </c>
      <c r="F709">
        <f>IF(E709='Info Sheet'!$J$3,'Info Sheet'!$M$3,'Info Sheet'!$M$2)</f>
        <v>0.7</v>
      </c>
      <c r="G709">
        <f>ROUNDDOWN(IF((D709*F709)&gt;'Info Sheet'!$B$21,'Info Sheet'!$B$21,(D709*F709)),0)</f>
        <v>138</v>
      </c>
      <c r="H709">
        <f t="shared" si="96"/>
        <v>3153.3</v>
      </c>
      <c r="I709">
        <f t="shared" si="97"/>
        <v>1713.3000000000002</v>
      </c>
      <c r="J709" s="44"/>
      <c r="K709" s="32"/>
      <c r="L709" s="32"/>
      <c r="M709" s="283"/>
      <c r="N709" s="32"/>
      <c r="O709" s="44">
        <v>657</v>
      </c>
      <c r="P709" s="32">
        <v>0.44631289750960912</v>
      </c>
      <c r="Q709">
        <f t="shared" si="98"/>
        <v>197</v>
      </c>
      <c r="R709" t="str">
        <f>LOOKUP(P709,'Info Sheet'!$L$2:$L$3,'Info Sheet'!$J$2:$J$3)</f>
        <v>Non-Rainy</v>
      </c>
      <c r="S709">
        <f>IF(R709='Info Sheet'!$J$3,'Info Sheet'!$M$3,'Info Sheet'!$M$2)</f>
        <v>1</v>
      </c>
      <c r="T709">
        <f>ROUNDDOWN(IF((Q709*S709)&gt;'Info Sheet'!$B$21,'Info Sheet'!$B$21,(Q709*S709)),0)</f>
        <v>188</v>
      </c>
      <c r="U709">
        <f t="shared" si="99"/>
        <v>4295.8</v>
      </c>
      <c r="V709">
        <f t="shared" si="100"/>
        <v>2855.8</v>
      </c>
      <c r="AB709" s="44">
        <v>657</v>
      </c>
      <c r="AC709" s="61">
        <v>0.31387657000000002</v>
      </c>
      <c r="AD709">
        <f t="shared" si="101"/>
        <v>194</v>
      </c>
      <c r="AE709" t="str">
        <f>LOOKUP(AC709,'Info Sheet'!$L$2:$L$3,'Info Sheet'!$J$2:$J$3)</f>
        <v>Rainy, p</v>
      </c>
      <c r="AF709">
        <f>IF(AE709='Info Sheet'!$J$3,'Info Sheet'!$M$3,'Info Sheet'!$M$2)</f>
        <v>0.7</v>
      </c>
      <c r="AG709">
        <f>ROUNDDOWN(IF((AD709*AF709)&gt;'Info Sheet'!$B$21,'Info Sheet'!$B$21,(AD709*AF709)),0)</f>
        <v>135</v>
      </c>
      <c r="AH709">
        <f t="shared" si="102"/>
        <v>3084.75</v>
      </c>
      <c r="AI709">
        <f t="shared" si="103"/>
        <v>1644.75</v>
      </c>
    </row>
    <row r="710" spans="2:35">
      <c r="B710" s="44">
        <v>658</v>
      </c>
      <c r="C710" s="32">
        <v>0.3876165307417021</v>
      </c>
      <c r="D710" s="32">
        <f t="shared" si="104"/>
        <v>209</v>
      </c>
      <c r="E710" t="str">
        <f>LOOKUP(C710,'Info Sheet'!$L$2:$L$3,'Info Sheet'!$J$2:$J$3)</f>
        <v>Rainy, p</v>
      </c>
      <c r="F710">
        <f>IF(E710='Info Sheet'!$J$3,'Info Sheet'!$M$3,'Info Sheet'!$M$2)</f>
        <v>0.7</v>
      </c>
      <c r="G710">
        <f>ROUNDDOWN(IF((D710*F710)&gt;'Info Sheet'!$B$21,'Info Sheet'!$B$21,(D710*F710)),0)</f>
        <v>146</v>
      </c>
      <c r="H710">
        <f t="shared" si="96"/>
        <v>3336.1000000000004</v>
      </c>
      <c r="I710">
        <f t="shared" si="97"/>
        <v>1896.1000000000004</v>
      </c>
      <c r="J710" s="44"/>
      <c r="K710" s="32"/>
      <c r="L710" s="32"/>
      <c r="M710" s="283"/>
      <c r="N710" s="32"/>
      <c r="O710" s="44">
        <v>658</v>
      </c>
      <c r="P710" s="32">
        <v>0.79639069249803052</v>
      </c>
      <c r="Q710">
        <f t="shared" si="98"/>
        <v>215</v>
      </c>
      <c r="R710" t="str">
        <f>LOOKUP(P710,'Info Sheet'!$L$2:$L$3,'Info Sheet'!$J$2:$J$3)</f>
        <v>Non-Rainy</v>
      </c>
      <c r="S710">
        <f>IF(R710='Info Sheet'!$J$3,'Info Sheet'!$M$3,'Info Sheet'!$M$2)</f>
        <v>1</v>
      </c>
      <c r="T710">
        <f>ROUNDDOWN(IF((Q710*S710)&gt;'Info Sheet'!$B$21,'Info Sheet'!$B$21,(Q710*S710)),0)</f>
        <v>188</v>
      </c>
      <c r="U710">
        <f t="shared" si="99"/>
        <v>4295.8</v>
      </c>
      <c r="V710">
        <f t="shared" si="100"/>
        <v>2855.8</v>
      </c>
      <c r="AB710" s="44">
        <v>658</v>
      </c>
      <c r="AC710" s="61">
        <v>0.20093801999999999</v>
      </c>
      <c r="AD710">
        <f t="shared" si="101"/>
        <v>187</v>
      </c>
      <c r="AE710" t="str">
        <f>LOOKUP(AC710,'Info Sheet'!$L$2:$L$3,'Info Sheet'!$J$2:$J$3)</f>
        <v>Rainy, p</v>
      </c>
      <c r="AF710">
        <f>IF(AE710='Info Sheet'!$J$3,'Info Sheet'!$M$3,'Info Sheet'!$M$2)</f>
        <v>0.7</v>
      </c>
      <c r="AG710">
        <f>ROUNDDOWN(IF((AD710*AF710)&gt;'Info Sheet'!$B$21,'Info Sheet'!$B$21,(AD710*AF710)),0)</f>
        <v>130</v>
      </c>
      <c r="AH710">
        <f t="shared" si="102"/>
        <v>2970.5</v>
      </c>
      <c r="AI710">
        <f t="shared" si="103"/>
        <v>1530.5</v>
      </c>
    </row>
    <row r="711" spans="2:35">
      <c r="B711" s="44">
        <v>659</v>
      </c>
      <c r="C711" s="32">
        <v>0.96833378500651102</v>
      </c>
      <c r="D711" s="32">
        <f t="shared" si="104"/>
        <v>251</v>
      </c>
      <c r="E711" t="str">
        <f>LOOKUP(C711,'Info Sheet'!$L$2:$L$3,'Info Sheet'!$J$2:$J$3)</f>
        <v>Non-Rainy</v>
      </c>
      <c r="F711">
        <f>IF(E711='Info Sheet'!$J$3,'Info Sheet'!$M$3,'Info Sheet'!$M$2)</f>
        <v>1</v>
      </c>
      <c r="G711">
        <f>ROUNDDOWN(IF((D711*F711)&gt;'Info Sheet'!$B$21,'Info Sheet'!$B$21,(D711*F711)),0)</f>
        <v>188</v>
      </c>
      <c r="H711">
        <f t="shared" si="96"/>
        <v>4295.8</v>
      </c>
      <c r="I711">
        <f t="shared" si="97"/>
        <v>2855.8</v>
      </c>
      <c r="J711" s="44"/>
      <c r="K711" s="32"/>
      <c r="L711" s="32"/>
      <c r="M711" s="283"/>
      <c r="N711" s="32"/>
      <c r="O711" s="44">
        <v>659</v>
      </c>
      <c r="P711" s="32">
        <v>0.22013957954051533</v>
      </c>
      <c r="Q711">
        <f t="shared" si="98"/>
        <v>185</v>
      </c>
      <c r="R711" t="str">
        <f>LOOKUP(P711,'Info Sheet'!$L$2:$L$3,'Info Sheet'!$J$2:$J$3)</f>
        <v>Rainy, p</v>
      </c>
      <c r="S711">
        <f>IF(R711='Info Sheet'!$J$3,'Info Sheet'!$M$3,'Info Sheet'!$M$2)</f>
        <v>0.7</v>
      </c>
      <c r="T711">
        <f>ROUNDDOWN(IF((Q711*S711)&gt;'Info Sheet'!$B$21,'Info Sheet'!$B$21,(Q711*S711)),0)</f>
        <v>129</v>
      </c>
      <c r="U711">
        <f t="shared" si="99"/>
        <v>2947.65</v>
      </c>
      <c r="V711">
        <f t="shared" si="100"/>
        <v>1507.65</v>
      </c>
      <c r="AB711" s="44">
        <v>659</v>
      </c>
      <c r="AC711" s="61">
        <v>0.79106368999999999</v>
      </c>
      <c r="AD711">
        <f t="shared" si="101"/>
        <v>218</v>
      </c>
      <c r="AE711" t="str">
        <f>LOOKUP(AC711,'Info Sheet'!$L$2:$L$3,'Info Sheet'!$J$2:$J$3)</f>
        <v>Non-Rainy</v>
      </c>
      <c r="AF711">
        <f>IF(AE711='Info Sheet'!$J$3,'Info Sheet'!$M$3,'Info Sheet'!$M$2)</f>
        <v>1</v>
      </c>
      <c r="AG711">
        <f>ROUNDDOWN(IF((AD711*AF711)&gt;'Info Sheet'!$B$21,'Info Sheet'!$B$21,(AD711*AF711)),0)</f>
        <v>188</v>
      </c>
      <c r="AH711">
        <f t="shared" si="102"/>
        <v>4295.8</v>
      </c>
      <c r="AI711">
        <f t="shared" si="103"/>
        <v>2855.8</v>
      </c>
    </row>
    <row r="712" spans="2:35">
      <c r="B712" s="44">
        <v>660</v>
      </c>
      <c r="C712" s="32">
        <v>0.58016647181798353</v>
      </c>
      <c r="D712" s="32">
        <f t="shared" si="104"/>
        <v>219</v>
      </c>
      <c r="E712" t="str">
        <f>LOOKUP(C712,'Info Sheet'!$L$2:$L$3,'Info Sheet'!$J$2:$J$3)</f>
        <v>Non-Rainy</v>
      </c>
      <c r="F712">
        <f>IF(E712='Info Sheet'!$J$3,'Info Sheet'!$M$3,'Info Sheet'!$M$2)</f>
        <v>1</v>
      </c>
      <c r="G712">
        <f>ROUNDDOWN(IF((D712*F712)&gt;'Info Sheet'!$B$21,'Info Sheet'!$B$21,(D712*F712)),0)</f>
        <v>188</v>
      </c>
      <c r="H712">
        <f t="shared" si="96"/>
        <v>4295.8</v>
      </c>
      <c r="I712">
        <f t="shared" si="97"/>
        <v>2855.8</v>
      </c>
      <c r="J712" s="44"/>
      <c r="K712" s="32"/>
      <c r="L712" s="32"/>
      <c r="M712" s="283"/>
      <c r="N712" s="32"/>
      <c r="O712" s="44">
        <v>660</v>
      </c>
      <c r="P712" s="32">
        <v>0.14385377213008199</v>
      </c>
      <c r="Q712">
        <f t="shared" si="98"/>
        <v>180</v>
      </c>
      <c r="R712" t="str">
        <f>LOOKUP(P712,'Info Sheet'!$L$2:$L$3,'Info Sheet'!$J$2:$J$3)</f>
        <v>Rainy, p</v>
      </c>
      <c r="S712">
        <f>IF(R712='Info Sheet'!$J$3,'Info Sheet'!$M$3,'Info Sheet'!$M$2)</f>
        <v>0.7</v>
      </c>
      <c r="T712">
        <f>ROUNDDOWN(IF((Q712*S712)&gt;'Info Sheet'!$B$21,'Info Sheet'!$B$21,(Q712*S712)),0)</f>
        <v>126</v>
      </c>
      <c r="U712">
        <f t="shared" si="99"/>
        <v>2879.1000000000004</v>
      </c>
      <c r="V712">
        <f t="shared" si="100"/>
        <v>1439.1000000000004</v>
      </c>
      <c r="AB712" s="44">
        <v>660</v>
      </c>
      <c r="AC712" s="61">
        <v>0.51130829</v>
      </c>
      <c r="AD712">
        <f t="shared" si="101"/>
        <v>203</v>
      </c>
      <c r="AE712" t="str">
        <f>LOOKUP(AC712,'Info Sheet'!$L$2:$L$3,'Info Sheet'!$J$2:$J$3)</f>
        <v>Non-Rainy</v>
      </c>
      <c r="AF712">
        <f>IF(AE712='Info Sheet'!$J$3,'Info Sheet'!$M$3,'Info Sheet'!$M$2)</f>
        <v>1</v>
      </c>
      <c r="AG712">
        <f>ROUNDDOWN(IF((AD712*AF712)&gt;'Info Sheet'!$B$21,'Info Sheet'!$B$21,(AD712*AF712)),0)</f>
        <v>188</v>
      </c>
      <c r="AH712">
        <f t="shared" si="102"/>
        <v>4295.8</v>
      </c>
      <c r="AI712">
        <f t="shared" si="103"/>
        <v>2855.8</v>
      </c>
    </row>
    <row r="713" spans="2:35">
      <c r="B713" s="44">
        <v>661</v>
      </c>
      <c r="C713" s="32">
        <v>0.314609434481113</v>
      </c>
      <c r="D713" s="32">
        <f t="shared" si="104"/>
        <v>205</v>
      </c>
      <c r="E713" t="str">
        <f>LOOKUP(C713,'Info Sheet'!$L$2:$L$3,'Info Sheet'!$J$2:$J$3)</f>
        <v>Rainy, p</v>
      </c>
      <c r="F713">
        <f>IF(E713='Info Sheet'!$J$3,'Info Sheet'!$M$3,'Info Sheet'!$M$2)</f>
        <v>0.7</v>
      </c>
      <c r="G713">
        <f>ROUNDDOWN(IF((D713*F713)&gt;'Info Sheet'!$B$21,'Info Sheet'!$B$21,(D713*F713)),0)</f>
        <v>143</v>
      </c>
      <c r="H713">
        <f t="shared" si="96"/>
        <v>3267.55</v>
      </c>
      <c r="I713">
        <f t="shared" si="97"/>
        <v>1827.5500000000002</v>
      </c>
      <c r="J713" s="44"/>
      <c r="K713" s="32"/>
      <c r="L713" s="32"/>
      <c r="M713" s="283"/>
      <c r="N713" s="32"/>
      <c r="O713" s="44">
        <v>661</v>
      </c>
      <c r="P713" s="32">
        <v>0.30063042611188551</v>
      </c>
      <c r="Q713">
        <f t="shared" si="98"/>
        <v>190</v>
      </c>
      <c r="R713" t="str">
        <f>LOOKUP(P713,'Info Sheet'!$L$2:$L$3,'Info Sheet'!$J$2:$J$3)</f>
        <v>Rainy, p</v>
      </c>
      <c r="S713">
        <f>IF(R713='Info Sheet'!$J$3,'Info Sheet'!$M$3,'Info Sheet'!$M$2)</f>
        <v>0.7</v>
      </c>
      <c r="T713">
        <f>ROUNDDOWN(IF((Q713*S713)&gt;'Info Sheet'!$B$21,'Info Sheet'!$B$21,(Q713*S713)),0)</f>
        <v>133</v>
      </c>
      <c r="U713">
        <f t="shared" si="99"/>
        <v>3039.05</v>
      </c>
      <c r="V713">
        <f t="shared" si="100"/>
        <v>1599.0500000000002</v>
      </c>
      <c r="AB713" s="44">
        <v>661</v>
      </c>
      <c r="AC713" s="61">
        <v>0.74352852999999997</v>
      </c>
      <c r="AD713">
        <f t="shared" si="101"/>
        <v>215</v>
      </c>
      <c r="AE713" t="str">
        <f>LOOKUP(AC713,'Info Sheet'!$L$2:$L$3,'Info Sheet'!$J$2:$J$3)</f>
        <v>Non-Rainy</v>
      </c>
      <c r="AF713">
        <f>IF(AE713='Info Sheet'!$J$3,'Info Sheet'!$M$3,'Info Sheet'!$M$2)</f>
        <v>1</v>
      </c>
      <c r="AG713">
        <f>ROUNDDOWN(IF((AD713*AF713)&gt;'Info Sheet'!$B$21,'Info Sheet'!$B$21,(AD713*AF713)),0)</f>
        <v>188</v>
      </c>
      <c r="AH713">
        <f t="shared" si="102"/>
        <v>4295.8</v>
      </c>
      <c r="AI713">
        <f t="shared" si="103"/>
        <v>2855.8</v>
      </c>
    </row>
    <row r="714" spans="2:35">
      <c r="B714" s="44">
        <v>662</v>
      </c>
      <c r="C714" s="32">
        <v>0.67259660332911864</v>
      </c>
      <c r="D714" s="32">
        <f t="shared" si="104"/>
        <v>223</v>
      </c>
      <c r="E714" t="str">
        <f>LOOKUP(C714,'Info Sheet'!$L$2:$L$3,'Info Sheet'!$J$2:$J$3)</f>
        <v>Non-Rainy</v>
      </c>
      <c r="F714">
        <f>IF(E714='Info Sheet'!$J$3,'Info Sheet'!$M$3,'Info Sheet'!$M$2)</f>
        <v>1</v>
      </c>
      <c r="G714">
        <f>ROUNDDOWN(IF((D714*F714)&gt;'Info Sheet'!$B$21,'Info Sheet'!$B$21,(D714*F714)),0)</f>
        <v>188</v>
      </c>
      <c r="H714">
        <f t="shared" si="96"/>
        <v>4295.8</v>
      </c>
      <c r="I714">
        <f t="shared" si="97"/>
        <v>2855.8</v>
      </c>
      <c r="J714" s="44"/>
      <c r="K714" s="32"/>
      <c r="L714" s="32"/>
      <c r="M714" s="283"/>
      <c r="N714" s="32"/>
      <c r="O714" s="44">
        <v>662</v>
      </c>
      <c r="P714" s="32">
        <v>0.32838672962278359</v>
      </c>
      <c r="Q714">
        <f t="shared" si="98"/>
        <v>191</v>
      </c>
      <c r="R714" t="str">
        <f>LOOKUP(P714,'Info Sheet'!$L$2:$L$3,'Info Sheet'!$J$2:$J$3)</f>
        <v>Rainy, p</v>
      </c>
      <c r="S714">
        <f>IF(R714='Info Sheet'!$J$3,'Info Sheet'!$M$3,'Info Sheet'!$M$2)</f>
        <v>0.7</v>
      </c>
      <c r="T714">
        <f>ROUNDDOWN(IF((Q714*S714)&gt;'Info Sheet'!$B$21,'Info Sheet'!$B$21,(Q714*S714)),0)</f>
        <v>133</v>
      </c>
      <c r="U714">
        <f t="shared" si="99"/>
        <v>3039.05</v>
      </c>
      <c r="V714">
        <f t="shared" si="100"/>
        <v>1599.0500000000002</v>
      </c>
      <c r="AB714" s="44">
        <v>662</v>
      </c>
      <c r="AC714" s="61">
        <v>0.99734845999999999</v>
      </c>
      <c r="AD714">
        <f t="shared" si="101"/>
        <v>255</v>
      </c>
      <c r="AE714" t="str">
        <f>LOOKUP(AC714,'Info Sheet'!$L$2:$L$3,'Info Sheet'!$J$2:$J$3)</f>
        <v>Non-Rainy</v>
      </c>
      <c r="AF714">
        <f>IF(AE714='Info Sheet'!$J$3,'Info Sheet'!$M$3,'Info Sheet'!$M$2)</f>
        <v>1</v>
      </c>
      <c r="AG714">
        <f>ROUNDDOWN(IF((AD714*AF714)&gt;'Info Sheet'!$B$21,'Info Sheet'!$B$21,(AD714*AF714)),0)</f>
        <v>188</v>
      </c>
      <c r="AH714">
        <f t="shared" si="102"/>
        <v>4295.8</v>
      </c>
      <c r="AI714">
        <f t="shared" si="103"/>
        <v>2855.8</v>
      </c>
    </row>
    <row r="715" spans="2:35">
      <c r="B715" s="44">
        <v>663</v>
      </c>
      <c r="C715" s="32">
        <v>0.44023913851164576</v>
      </c>
      <c r="D715" s="32">
        <f t="shared" si="104"/>
        <v>212</v>
      </c>
      <c r="E715" t="str">
        <f>LOOKUP(C715,'Info Sheet'!$L$2:$L$3,'Info Sheet'!$J$2:$J$3)</f>
        <v>Non-Rainy</v>
      </c>
      <c r="F715">
        <f>IF(E715='Info Sheet'!$J$3,'Info Sheet'!$M$3,'Info Sheet'!$M$2)</f>
        <v>1</v>
      </c>
      <c r="G715">
        <f>ROUNDDOWN(IF((D715*F715)&gt;'Info Sheet'!$B$21,'Info Sheet'!$B$21,(D715*F715)),0)</f>
        <v>188</v>
      </c>
      <c r="H715">
        <f t="shared" si="96"/>
        <v>4295.8</v>
      </c>
      <c r="I715">
        <f t="shared" si="97"/>
        <v>2855.8</v>
      </c>
      <c r="J715" s="44"/>
      <c r="K715" s="32"/>
      <c r="L715" s="32"/>
      <c r="M715" s="283"/>
      <c r="N715" s="32"/>
      <c r="O715" s="44">
        <v>663</v>
      </c>
      <c r="P715" s="32">
        <v>0.14859199705150772</v>
      </c>
      <c r="Q715">
        <f t="shared" si="98"/>
        <v>180</v>
      </c>
      <c r="R715" t="str">
        <f>LOOKUP(P715,'Info Sheet'!$L$2:$L$3,'Info Sheet'!$J$2:$J$3)</f>
        <v>Rainy, p</v>
      </c>
      <c r="S715">
        <f>IF(R715='Info Sheet'!$J$3,'Info Sheet'!$M$3,'Info Sheet'!$M$2)</f>
        <v>0.7</v>
      </c>
      <c r="T715">
        <f>ROUNDDOWN(IF((Q715*S715)&gt;'Info Sheet'!$B$21,'Info Sheet'!$B$21,(Q715*S715)),0)</f>
        <v>126</v>
      </c>
      <c r="U715">
        <f t="shared" si="99"/>
        <v>2879.1000000000004</v>
      </c>
      <c r="V715">
        <f t="shared" si="100"/>
        <v>1439.1000000000004</v>
      </c>
      <c r="AB715" s="44">
        <v>663</v>
      </c>
      <c r="AC715" s="61">
        <v>0.53525343999999997</v>
      </c>
      <c r="AD715">
        <f t="shared" si="101"/>
        <v>204</v>
      </c>
      <c r="AE715" t="str">
        <f>LOOKUP(AC715,'Info Sheet'!$L$2:$L$3,'Info Sheet'!$J$2:$J$3)</f>
        <v>Non-Rainy</v>
      </c>
      <c r="AF715">
        <f>IF(AE715='Info Sheet'!$J$3,'Info Sheet'!$M$3,'Info Sheet'!$M$2)</f>
        <v>1</v>
      </c>
      <c r="AG715">
        <f>ROUNDDOWN(IF((AD715*AF715)&gt;'Info Sheet'!$B$21,'Info Sheet'!$B$21,(AD715*AF715)),0)</f>
        <v>188</v>
      </c>
      <c r="AH715">
        <f t="shared" si="102"/>
        <v>4295.8</v>
      </c>
      <c r="AI715">
        <f t="shared" si="103"/>
        <v>2855.8</v>
      </c>
    </row>
    <row r="716" spans="2:35">
      <c r="B716" s="44">
        <v>664</v>
      </c>
      <c r="C716" s="32">
        <v>0.7806489466937343</v>
      </c>
      <c r="D716" s="32">
        <f t="shared" si="104"/>
        <v>230</v>
      </c>
      <c r="E716" t="str">
        <f>LOOKUP(C716,'Info Sheet'!$L$2:$L$3,'Info Sheet'!$J$2:$J$3)</f>
        <v>Non-Rainy</v>
      </c>
      <c r="F716">
        <f>IF(E716='Info Sheet'!$J$3,'Info Sheet'!$M$3,'Info Sheet'!$M$2)</f>
        <v>1</v>
      </c>
      <c r="G716">
        <f>ROUNDDOWN(IF((D716*F716)&gt;'Info Sheet'!$B$21,'Info Sheet'!$B$21,(D716*F716)),0)</f>
        <v>188</v>
      </c>
      <c r="H716">
        <f t="shared" si="96"/>
        <v>4295.8</v>
      </c>
      <c r="I716">
        <f t="shared" si="97"/>
        <v>2855.8</v>
      </c>
      <c r="J716" s="44"/>
      <c r="K716" s="32"/>
      <c r="L716" s="32"/>
      <c r="M716" s="283"/>
      <c r="N716" s="32"/>
      <c r="O716" s="44">
        <v>664</v>
      </c>
      <c r="P716" s="32">
        <v>6.5358395110855838E-2</v>
      </c>
      <c r="Q716">
        <f t="shared" si="98"/>
        <v>171</v>
      </c>
      <c r="R716" t="str">
        <f>LOOKUP(P716,'Info Sheet'!$L$2:$L$3,'Info Sheet'!$J$2:$J$3)</f>
        <v>Rainy, p</v>
      </c>
      <c r="S716">
        <f>IF(R716='Info Sheet'!$J$3,'Info Sheet'!$M$3,'Info Sheet'!$M$2)</f>
        <v>0.7</v>
      </c>
      <c r="T716">
        <f>ROUNDDOWN(IF((Q716*S716)&gt;'Info Sheet'!$B$21,'Info Sheet'!$B$21,(Q716*S716)),0)</f>
        <v>119</v>
      </c>
      <c r="U716">
        <f t="shared" si="99"/>
        <v>2719.15</v>
      </c>
      <c r="V716">
        <f t="shared" si="100"/>
        <v>1279.1500000000001</v>
      </c>
      <c r="AB716" s="44">
        <v>664</v>
      </c>
      <c r="AC716" s="61">
        <v>0.61351277000000004</v>
      </c>
      <c r="AD716">
        <f t="shared" si="101"/>
        <v>208</v>
      </c>
      <c r="AE716" t="str">
        <f>LOOKUP(AC716,'Info Sheet'!$L$2:$L$3,'Info Sheet'!$J$2:$J$3)</f>
        <v>Non-Rainy</v>
      </c>
      <c r="AF716">
        <f>IF(AE716='Info Sheet'!$J$3,'Info Sheet'!$M$3,'Info Sheet'!$M$2)</f>
        <v>1</v>
      </c>
      <c r="AG716">
        <f>ROUNDDOWN(IF((AD716*AF716)&gt;'Info Sheet'!$B$21,'Info Sheet'!$B$21,(AD716*AF716)),0)</f>
        <v>188</v>
      </c>
      <c r="AH716">
        <f t="shared" si="102"/>
        <v>4295.8</v>
      </c>
      <c r="AI716">
        <f t="shared" si="103"/>
        <v>2855.8</v>
      </c>
    </row>
    <row r="717" spans="2:35">
      <c r="B717" s="44">
        <v>665</v>
      </c>
      <c r="C717" s="32">
        <v>0.2968204316339752</v>
      </c>
      <c r="D717" s="32">
        <f t="shared" si="104"/>
        <v>204</v>
      </c>
      <c r="E717" t="str">
        <f>LOOKUP(C717,'Info Sheet'!$L$2:$L$3,'Info Sheet'!$J$2:$J$3)</f>
        <v>Rainy, p</v>
      </c>
      <c r="F717">
        <f>IF(E717='Info Sheet'!$J$3,'Info Sheet'!$M$3,'Info Sheet'!$M$2)</f>
        <v>0.7</v>
      </c>
      <c r="G717">
        <f>ROUNDDOWN(IF((D717*F717)&gt;'Info Sheet'!$B$21,'Info Sheet'!$B$21,(D717*F717)),0)</f>
        <v>142</v>
      </c>
      <c r="H717">
        <f t="shared" si="96"/>
        <v>3244.7000000000003</v>
      </c>
      <c r="I717">
        <f t="shared" si="97"/>
        <v>1804.7000000000003</v>
      </c>
      <c r="J717" s="44"/>
      <c r="K717" s="32"/>
      <c r="L717" s="32"/>
      <c r="M717" s="283"/>
      <c r="N717" s="32"/>
      <c r="O717" s="44">
        <v>665</v>
      </c>
      <c r="P717" s="32">
        <v>0.54292332877810168</v>
      </c>
      <c r="Q717">
        <f t="shared" si="98"/>
        <v>202</v>
      </c>
      <c r="R717" t="str">
        <f>LOOKUP(P717,'Info Sheet'!$L$2:$L$3,'Info Sheet'!$J$2:$J$3)</f>
        <v>Non-Rainy</v>
      </c>
      <c r="S717">
        <f>IF(R717='Info Sheet'!$J$3,'Info Sheet'!$M$3,'Info Sheet'!$M$2)</f>
        <v>1</v>
      </c>
      <c r="T717">
        <f>ROUNDDOWN(IF((Q717*S717)&gt;'Info Sheet'!$B$21,'Info Sheet'!$B$21,(Q717*S717)),0)</f>
        <v>188</v>
      </c>
      <c r="U717">
        <f t="shared" si="99"/>
        <v>4295.8</v>
      </c>
      <c r="V717">
        <f t="shared" si="100"/>
        <v>2855.8</v>
      </c>
      <c r="AB717" s="44">
        <v>665</v>
      </c>
      <c r="AC717" s="61">
        <v>0.26471285999999999</v>
      </c>
      <c r="AD717">
        <f t="shared" si="101"/>
        <v>191</v>
      </c>
      <c r="AE717" t="str">
        <f>LOOKUP(AC717,'Info Sheet'!$L$2:$L$3,'Info Sheet'!$J$2:$J$3)</f>
        <v>Rainy, p</v>
      </c>
      <c r="AF717">
        <f>IF(AE717='Info Sheet'!$J$3,'Info Sheet'!$M$3,'Info Sheet'!$M$2)</f>
        <v>0.7</v>
      </c>
      <c r="AG717">
        <f>ROUNDDOWN(IF((AD717*AF717)&gt;'Info Sheet'!$B$21,'Info Sheet'!$B$21,(AD717*AF717)),0)</f>
        <v>133</v>
      </c>
      <c r="AH717">
        <f t="shared" si="102"/>
        <v>3039.05</v>
      </c>
      <c r="AI717">
        <f t="shared" si="103"/>
        <v>1599.0500000000002</v>
      </c>
    </row>
    <row r="718" spans="2:35">
      <c r="B718" s="44">
        <v>666</v>
      </c>
      <c r="C718" s="32">
        <v>7.7808615676489779E-2</v>
      </c>
      <c r="D718" s="32">
        <f t="shared" si="104"/>
        <v>187</v>
      </c>
      <c r="E718" t="str">
        <f>LOOKUP(C718,'Info Sheet'!$L$2:$L$3,'Info Sheet'!$J$2:$J$3)</f>
        <v>Rainy, p</v>
      </c>
      <c r="F718">
        <f>IF(E718='Info Sheet'!$J$3,'Info Sheet'!$M$3,'Info Sheet'!$M$2)</f>
        <v>0.7</v>
      </c>
      <c r="G718">
        <f>ROUNDDOWN(IF((D718*F718)&gt;'Info Sheet'!$B$21,'Info Sheet'!$B$21,(D718*F718)),0)</f>
        <v>130</v>
      </c>
      <c r="H718">
        <f t="shared" si="96"/>
        <v>2970.5</v>
      </c>
      <c r="I718">
        <f t="shared" si="97"/>
        <v>1530.5</v>
      </c>
      <c r="J718" s="44"/>
      <c r="K718" s="32"/>
      <c r="L718" s="32"/>
      <c r="M718" s="283"/>
      <c r="N718" s="32"/>
      <c r="O718" s="44">
        <v>666</v>
      </c>
      <c r="P718" s="32">
        <v>0.55403097105301857</v>
      </c>
      <c r="Q718">
        <f t="shared" si="98"/>
        <v>202</v>
      </c>
      <c r="R718" t="str">
        <f>LOOKUP(P718,'Info Sheet'!$L$2:$L$3,'Info Sheet'!$J$2:$J$3)</f>
        <v>Non-Rainy</v>
      </c>
      <c r="S718">
        <f>IF(R718='Info Sheet'!$J$3,'Info Sheet'!$M$3,'Info Sheet'!$M$2)</f>
        <v>1</v>
      </c>
      <c r="T718">
        <f>ROUNDDOWN(IF((Q718*S718)&gt;'Info Sheet'!$B$21,'Info Sheet'!$B$21,(Q718*S718)),0)</f>
        <v>188</v>
      </c>
      <c r="U718">
        <f t="shared" si="99"/>
        <v>4295.8</v>
      </c>
      <c r="V718">
        <f t="shared" si="100"/>
        <v>2855.8</v>
      </c>
      <c r="AB718" s="44">
        <v>666</v>
      </c>
      <c r="AC718" s="61">
        <v>0.26655931999999999</v>
      </c>
      <c r="AD718">
        <f t="shared" si="101"/>
        <v>191</v>
      </c>
      <c r="AE718" t="str">
        <f>LOOKUP(AC718,'Info Sheet'!$L$2:$L$3,'Info Sheet'!$J$2:$J$3)</f>
        <v>Rainy, p</v>
      </c>
      <c r="AF718">
        <f>IF(AE718='Info Sheet'!$J$3,'Info Sheet'!$M$3,'Info Sheet'!$M$2)</f>
        <v>0.7</v>
      </c>
      <c r="AG718">
        <f>ROUNDDOWN(IF((AD718*AF718)&gt;'Info Sheet'!$B$21,'Info Sheet'!$B$21,(AD718*AF718)),0)</f>
        <v>133</v>
      </c>
      <c r="AH718">
        <f t="shared" si="102"/>
        <v>3039.05</v>
      </c>
      <c r="AI718">
        <f t="shared" si="103"/>
        <v>1599.0500000000002</v>
      </c>
    </row>
    <row r="719" spans="2:35">
      <c r="B719" s="44">
        <v>667</v>
      </c>
      <c r="C719" s="32">
        <v>0.76622855347555729</v>
      </c>
      <c r="D719" s="32">
        <f t="shared" si="104"/>
        <v>229</v>
      </c>
      <c r="E719" t="str">
        <f>LOOKUP(C719,'Info Sheet'!$L$2:$L$3,'Info Sheet'!$J$2:$J$3)</f>
        <v>Non-Rainy</v>
      </c>
      <c r="F719">
        <f>IF(E719='Info Sheet'!$J$3,'Info Sheet'!$M$3,'Info Sheet'!$M$2)</f>
        <v>1</v>
      </c>
      <c r="G719">
        <f>ROUNDDOWN(IF((D719*F719)&gt;'Info Sheet'!$B$21,'Info Sheet'!$B$21,(D719*F719)),0)</f>
        <v>188</v>
      </c>
      <c r="H719">
        <f t="shared" si="96"/>
        <v>4295.8</v>
      </c>
      <c r="I719">
        <f t="shared" si="97"/>
        <v>2855.8</v>
      </c>
      <c r="J719" s="44"/>
      <c r="K719" s="32"/>
      <c r="L719" s="32"/>
      <c r="M719" s="283"/>
      <c r="N719" s="32"/>
      <c r="O719" s="44">
        <v>667</v>
      </c>
      <c r="P719" s="32">
        <v>0.80979286823962582</v>
      </c>
      <c r="Q719">
        <f t="shared" si="98"/>
        <v>216</v>
      </c>
      <c r="R719" t="str">
        <f>LOOKUP(P719,'Info Sheet'!$L$2:$L$3,'Info Sheet'!$J$2:$J$3)</f>
        <v>Non-Rainy</v>
      </c>
      <c r="S719">
        <f>IF(R719='Info Sheet'!$J$3,'Info Sheet'!$M$3,'Info Sheet'!$M$2)</f>
        <v>1</v>
      </c>
      <c r="T719">
        <f>ROUNDDOWN(IF((Q719*S719)&gt;'Info Sheet'!$B$21,'Info Sheet'!$B$21,(Q719*S719)),0)</f>
        <v>188</v>
      </c>
      <c r="U719">
        <f t="shared" si="99"/>
        <v>4295.8</v>
      </c>
      <c r="V719">
        <f t="shared" si="100"/>
        <v>2855.8</v>
      </c>
      <c r="AB719" s="44">
        <v>667</v>
      </c>
      <c r="AC719" s="61">
        <v>0.18041140999999999</v>
      </c>
      <c r="AD719">
        <f t="shared" si="101"/>
        <v>185</v>
      </c>
      <c r="AE719" t="str">
        <f>LOOKUP(AC719,'Info Sheet'!$L$2:$L$3,'Info Sheet'!$J$2:$J$3)</f>
        <v>Rainy, p</v>
      </c>
      <c r="AF719">
        <f>IF(AE719='Info Sheet'!$J$3,'Info Sheet'!$M$3,'Info Sheet'!$M$2)</f>
        <v>0.7</v>
      </c>
      <c r="AG719">
        <f>ROUNDDOWN(IF((AD719*AF719)&gt;'Info Sheet'!$B$21,'Info Sheet'!$B$21,(AD719*AF719)),0)</f>
        <v>129</v>
      </c>
      <c r="AH719">
        <f t="shared" si="102"/>
        <v>2947.65</v>
      </c>
      <c r="AI719">
        <f t="shared" si="103"/>
        <v>1507.65</v>
      </c>
    </row>
    <row r="720" spans="2:35">
      <c r="B720" s="44">
        <v>668</v>
      </c>
      <c r="C720" s="32">
        <v>0.68410616995382678</v>
      </c>
      <c r="D720" s="32">
        <f t="shared" si="104"/>
        <v>224</v>
      </c>
      <c r="E720" t="str">
        <f>LOOKUP(C720,'Info Sheet'!$L$2:$L$3,'Info Sheet'!$J$2:$J$3)</f>
        <v>Non-Rainy</v>
      </c>
      <c r="F720">
        <f>IF(E720='Info Sheet'!$J$3,'Info Sheet'!$M$3,'Info Sheet'!$M$2)</f>
        <v>1</v>
      </c>
      <c r="G720">
        <f>ROUNDDOWN(IF((D720*F720)&gt;'Info Sheet'!$B$21,'Info Sheet'!$B$21,(D720*F720)),0)</f>
        <v>188</v>
      </c>
      <c r="H720">
        <f t="shared" si="96"/>
        <v>4295.8</v>
      </c>
      <c r="I720">
        <f t="shared" si="97"/>
        <v>2855.8</v>
      </c>
      <c r="J720" s="44"/>
      <c r="K720" s="32"/>
      <c r="L720" s="32"/>
      <c r="M720" s="283"/>
      <c r="N720" s="32"/>
      <c r="O720" s="44">
        <v>668</v>
      </c>
      <c r="P720" s="32">
        <v>0.22782965379663467</v>
      </c>
      <c r="Q720">
        <f t="shared" si="98"/>
        <v>185</v>
      </c>
      <c r="R720" t="str">
        <f>LOOKUP(P720,'Info Sheet'!$L$2:$L$3,'Info Sheet'!$J$2:$J$3)</f>
        <v>Rainy, p</v>
      </c>
      <c r="S720">
        <f>IF(R720='Info Sheet'!$J$3,'Info Sheet'!$M$3,'Info Sheet'!$M$2)</f>
        <v>0.7</v>
      </c>
      <c r="T720">
        <f>ROUNDDOWN(IF((Q720*S720)&gt;'Info Sheet'!$B$21,'Info Sheet'!$B$21,(Q720*S720)),0)</f>
        <v>129</v>
      </c>
      <c r="U720">
        <f t="shared" si="99"/>
        <v>2947.65</v>
      </c>
      <c r="V720">
        <f t="shared" si="100"/>
        <v>1507.65</v>
      </c>
      <c r="AB720" s="44">
        <v>668</v>
      </c>
      <c r="AC720" s="61">
        <v>3.1665770000000003E-2</v>
      </c>
      <c r="AD720">
        <f t="shared" si="101"/>
        <v>168</v>
      </c>
      <c r="AE720" t="str">
        <f>LOOKUP(AC720,'Info Sheet'!$L$2:$L$3,'Info Sheet'!$J$2:$J$3)</f>
        <v>Rainy, p</v>
      </c>
      <c r="AF720">
        <f>IF(AE720='Info Sheet'!$J$3,'Info Sheet'!$M$3,'Info Sheet'!$M$2)</f>
        <v>0.7</v>
      </c>
      <c r="AG720">
        <f>ROUNDDOWN(IF((AD720*AF720)&gt;'Info Sheet'!$B$21,'Info Sheet'!$B$21,(AD720*AF720)),0)</f>
        <v>117</v>
      </c>
      <c r="AH720">
        <f t="shared" si="102"/>
        <v>2673.4500000000003</v>
      </c>
      <c r="AI720">
        <f t="shared" si="103"/>
        <v>1233.4500000000003</v>
      </c>
    </row>
    <row r="721" spans="2:35">
      <c r="B721" s="44">
        <v>669</v>
      </c>
      <c r="C721" s="32">
        <v>0.91363835144455141</v>
      </c>
      <c r="D721" s="32">
        <f t="shared" si="104"/>
        <v>241</v>
      </c>
      <c r="E721" t="str">
        <f>LOOKUP(C721,'Info Sheet'!$L$2:$L$3,'Info Sheet'!$J$2:$J$3)</f>
        <v>Non-Rainy</v>
      </c>
      <c r="F721">
        <f>IF(E721='Info Sheet'!$J$3,'Info Sheet'!$M$3,'Info Sheet'!$M$2)</f>
        <v>1</v>
      </c>
      <c r="G721">
        <f>ROUNDDOWN(IF((D721*F721)&gt;'Info Sheet'!$B$21,'Info Sheet'!$B$21,(D721*F721)),0)</f>
        <v>188</v>
      </c>
      <c r="H721">
        <f t="shared" si="96"/>
        <v>4295.8</v>
      </c>
      <c r="I721">
        <f t="shared" si="97"/>
        <v>2855.8</v>
      </c>
      <c r="J721" s="44"/>
      <c r="K721" s="32"/>
      <c r="L721" s="32"/>
      <c r="M721" s="283"/>
      <c r="N721" s="32"/>
      <c r="O721" s="44">
        <v>669</v>
      </c>
      <c r="P721" s="32">
        <v>0.53977073017996702</v>
      </c>
      <c r="Q721">
        <f t="shared" si="98"/>
        <v>201</v>
      </c>
      <c r="R721" t="str">
        <f>LOOKUP(P721,'Info Sheet'!$L$2:$L$3,'Info Sheet'!$J$2:$J$3)</f>
        <v>Non-Rainy</v>
      </c>
      <c r="S721">
        <f>IF(R721='Info Sheet'!$J$3,'Info Sheet'!$M$3,'Info Sheet'!$M$2)</f>
        <v>1</v>
      </c>
      <c r="T721">
        <f>ROUNDDOWN(IF((Q721*S721)&gt;'Info Sheet'!$B$21,'Info Sheet'!$B$21,(Q721*S721)),0)</f>
        <v>188</v>
      </c>
      <c r="U721">
        <f t="shared" si="99"/>
        <v>4295.8</v>
      </c>
      <c r="V721">
        <f t="shared" si="100"/>
        <v>2855.8</v>
      </c>
      <c r="AB721" s="44">
        <v>669</v>
      </c>
      <c r="AC721" s="61">
        <v>0.85242353000000004</v>
      </c>
      <c r="AD721">
        <f t="shared" si="101"/>
        <v>222</v>
      </c>
      <c r="AE721" t="str">
        <f>LOOKUP(AC721,'Info Sheet'!$L$2:$L$3,'Info Sheet'!$J$2:$J$3)</f>
        <v>Non-Rainy</v>
      </c>
      <c r="AF721">
        <f>IF(AE721='Info Sheet'!$J$3,'Info Sheet'!$M$3,'Info Sheet'!$M$2)</f>
        <v>1</v>
      </c>
      <c r="AG721">
        <f>ROUNDDOWN(IF((AD721*AF721)&gt;'Info Sheet'!$B$21,'Info Sheet'!$B$21,(AD721*AF721)),0)</f>
        <v>188</v>
      </c>
      <c r="AH721">
        <f t="shared" si="102"/>
        <v>4295.8</v>
      </c>
      <c r="AI721">
        <f t="shared" si="103"/>
        <v>2855.8</v>
      </c>
    </row>
    <row r="722" spans="2:35">
      <c r="B722" s="44">
        <v>670</v>
      </c>
      <c r="C722" s="32">
        <v>5.8510004617560507E-2</v>
      </c>
      <c r="D722" s="32">
        <f t="shared" si="104"/>
        <v>184</v>
      </c>
      <c r="E722" t="str">
        <f>LOOKUP(C722,'Info Sheet'!$L$2:$L$3,'Info Sheet'!$J$2:$J$3)</f>
        <v>Rainy, p</v>
      </c>
      <c r="F722">
        <f>IF(E722='Info Sheet'!$J$3,'Info Sheet'!$M$3,'Info Sheet'!$M$2)</f>
        <v>0.7</v>
      </c>
      <c r="G722">
        <f>ROUNDDOWN(IF((D722*F722)&gt;'Info Sheet'!$B$21,'Info Sheet'!$B$21,(D722*F722)),0)</f>
        <v>128</v>
      </c>
      <c r="H722">
        <f t="shared" si="96"/>
        <v>2924.8</v>
      </c>
      <c r="I722">
        <f t="shared" si="97"/>
        <v>1484.8000000000002</v>
      </c>
      <c r="J722" s="44"/>
      <c r="K722" s="32"/>
      <c r="L722" s="32"/>
      <c r="M722" s="283"/>
      <c r="N722" s="32"/>
      <c r="O722" s="44">
        <v>670</v>
      </c>
      <c r="P722" s="32">
        <v>0.49965747796929039</v>
      </c>
      <c r="Q722">
        <f t="shared" si="98"/>
        <v>199</v>
      </c>
      <c r="R722" t="str">
        <f>LOOKUP(P722,'Info Sheet'!$L$2:$L$3,'Info Sheet'!$J$2:$J$3)</f>
        <v>Non-Rainy</v>
      </c>
      <c r="S722">
        <f>IF(R722='Info Sheet'!$J$3,'Info Sheet'!$M$3,'Info Sheet'!$M$2)</f>
        <v>1</v>
      </c>
      <c r="T722">
        <f>ROUNDDOWN(IF((Q722*S722)&gt;'Info Sheet'!$B$21,'Info Sheet'!$B$21,(Q722*S722)),0)</f>
        <v>188</v>
      </c>
      <c r="U722">
        <f t="shared" si="99"/>
        <v>4295.8</v>
      </c>
      <c r="V722">
        <f t="shared" si="100"/>
        <v>2855.8</v>
      </c>
      <c r="AB722" s="44">
        <v>670</v>
      </c>
      <c r="AC722" s="61">
        <v>0.73899362999999996</v>
      </c>
      <c r="AD722">
        <f t="shared" si="101"/>
        <v>215</v>
      </c>
      <c r="AE722" t="str">
        <f>LOOKUP(AC722,'Info Sheet'!$L$2:$L$3,'Info Sheet'!$J$2:$J$3)</f>
        <v>Non-Rainy</v>
      </c>
      <c r="AF722">
        <f>IF(AE722='Info Sheet'!$J$3,'Info Sheet'!$M$3,'Info Sheet'!$M$2)</f>
        <v>1</v>
      </c>
      <c r="AG722">
        <f>ROUNDDOWN(IF((AD722*AF722)&gt;'Info Sheet'!$B$21,'Info Sheet'!$B$21,(AD722*AF722)),0)</f>
        <v>188</v>
      </c>
      <c r="AH722">
        <f t="shared" si="102"/>
        <v>4295.8</v>
      </c>
      <c r="AI722">
        <f t="shared" si="103"/>
        <v>2855.8</v>
      </c>
    </row>
    <row r="723" spans="2:35">
      <c r="B723" s="44">
        <v>671</v>
      </c>
      <c r="C723" s="32">
        <v>0.75129210015986492</v>
      </c>
      <c r="D723" s="32">
        <f t="shared" si="104"/>
        <v>228</v>
      </c>
      <c r="E723" t="str">
        <f>LOOKUP(C723,'Info Sheet'!$L$2:$L$3,'Info Sheet'!$J$2:$J$3)</f>
        <v>Non-Rainy</v>
      </c>
      <c r="F723">
        <f>IF(E723='Info Sheet'!$J$3,'Info Sheet'!$M$3,'Info Sheet'!$M$2)</f>
        <v>1</v>
      </c>
      <c r="G723">
        <f>ROUNDDOWN(IF((D723*F723)&gt;'Info Sheet'!$B$21,'Info Sheet'!$B$21,(D723*F723)),0)</f>
        <v>188</v>
      </c>
      <c r="H723">
        <f t="shared" si="96"/>
        <v>4295.8</v>
      </c>
      <c r="I723">
        <f t="shared" si="97"/>
        <v>2855.8</v>
      </c>
      <c r="J723" s="44"/>
      <c r="K723" s="32"/>
      <c r="L723" s="32"/>
      <c r="M723" s="283"/>
      <c r="N723" s="32"/>
      <c r="O723" s="44">
        <v>671</v>
      </c>
      <c r="P723" s="32">
        <v>0.8616386518019048</v>
      </c>
      <c r="Q723">
        <f t="shared" si="98"/>
        <v>220</v>
      </c>
      <c r="R723" t="str">
        <f>LOOKUP(P723,'Info Sheet'!$L$2:$L$3,'Info Sheet'!$J$2:$J$3)</f>
        <v>Non-Rainy</v>
      </c>
      <c r="S723">
        <f>IF(R723='Info Sheet'!$J$3,'Info Sheet'!$M$3,'Info Sheet'!$M$2)</f>
        <v>1</v>
      </c>
      <c r="T723">
        <f>ROUNDDOWN(IF((Q723*S723)&gt;'Info Sheet'!$B$21,'Info Sheet'!$B$21,(Q723*S723)),0)</f>
        <v>188</v>
      </c>
      <c r="U723">
        <f t="shared" si="99"/>
        <v>4295.8</v>
      </c>
      <c r="V723">
        <f t="shared" si="100"/>
        <v>2855.8</v>
      </c>
      <c r="AB723" s="44">
        <v>671</v>
      </c>
      <c r="AC723" s="61">
        <v>0.20409142</v>
      </c>
      <c r="AD723">
        <f t="shared" si="101"/>
        <v>187</v>
      </c>
      <c r="AE723" t="str">
        <f>LOOKUP(AC723,'Info Sheet'!$L$2:$L$3,'Info Sheet'!$J$2:$J$3)</f>
        <v>Rainy, p</v>
      </c>
      <c r="AF723">
        <f>IF(AE723='Info Sheet'!$J$3,'Info Sheet'!$M$3,'Info Sheet'!$M$2)</f>
        <v>0.7</v>
      </c>
      <c r="AG723">
        <f>ROUNDDOWN(IF((AD723*AF723)&gt;'Info Sheet'!$B$21,'Info Sheet'!$B$21,(AD723*AF723)),0)</f>
        <v>130</v>
      </c>
      <c r="AH723">
        <f t="shared" si="102"/>
        <v>2970.5</v>
      </c>
      <c r="AI723">
        <f t="shared" si="103"/>
        <v>1530.5</v>
      </c>
    </row>
    <row r="724" spans="2:35">
      <c r="B724" s="44">
        <v>672</v>
      </c>
      <c r="C724" s="32">
        <v>0.70215533857150736</v>
      </c>
      <c r="D724" s="32">
        <f t="shared" si="104"/>
        <v>225</v>
      </c>
      <c r="E724" t="str">
        <f>LOOKUP(C724,'Info Sheet'!$L$2:$L$3,'Info Sheet'!$J$2:$J$3)</f>
        <v>Non-Rainy</v>
      </c>
      <c r="F724">
        <f>IF(E724='Info Sheet'!$J$3,'Info Sheet'!$M$3,'Info Sheet'!$M$2)</f>
        <v>1</v>
      </c>
      <c r="G724">
        <f>ROUNDDOWN(IF((D724*F724)&gt;'Info Sheet'!$B$21,'Info Sheet'!$B$21,(D724*F724)),0)</f>
        <v>188</v>
      </c>
      <c r="H724">
        <f t="shared" si="96"/>
        <v>4295.8</v>
      </c>
      <c r="I724">
        <f t="shared" si="97"/>
        <v>2855.8</v>
      </c>
      <c r="J724" s="44"/>
      <c r="K724" s="32"/>
      <c r="L724" s="32"/>
      <c r="M724" s="283"/>
      <c r="N724" s="32"/>
      <c r="O724" s="44">
        <v>672</v>
      </c>
      <c r="P724" s="32">
        <v>0.88410411574225289</v>
      </c>
      <c r="Q724">
        <f t="shared" si="98"/>
        <v>222</v>
      </c>
      <c r="R724" t="str">
        <f>LOOKUP(P724,'Info Sheet'!$L$2:$L$3,'Info Sheet'!$J$2:$J$3)</f>
        <v>Non-Rainy</v>
      </c>
      <c r="S724">
        <f>IF(R724='Info Sheet'!$J$3,'Info Sheet'!$M$3,'Info Sheet'!$M$2)</f>
        <v>1</v>
      </c>
      <c r="T724">
        <f>ROUNDDOWN(IF((Q724*S724)&gt;'Info Sheet'!$B$21,'Info Sheet'!$B$21,(Q724*S724)),0)</f>
        <v>188</v>
      </c>
      <c r="U724">
        <f t="shared" si="99"/>
        <v>4295.8</v>
      </c>
      <c r="V724">
        <f t="shared" si="100"/>
        <v>2855.8</v>
      </c>
      <c r="AB724" s="44">
        <v>672</v>
      </c>
      <c r="AC724" s="61">
        <v>0.34727532</v>
      </c>
      <c r="AD724">
        <f t="shared" si="101"/>
        <v>195</v>
      </c>
      <c r="AE724" t="str">
        <f>LOOKUP(AC724,'Info Sheet'!$L$2:$L$3,'Info Sheet'!$J$2:$J$3)</f>
        <v>Rainy, p</v>
      </c>
      <c r="AF724">
        <f>IF(AE724='Info Sheet'!$J$3,'Info Sheet'!$M$3,'Info Sheet'!$M$2)</f>
        <v>0.7</v>
      </c>
      <c r="AG724">
        <f>ROUNDDOWN(IF((AD724*AF724)&gt;'Info Sheet'!$B$21,'Info Sheet'!$B$21,(AD724*AF724)),0)</f>
        <v>136</v>
      </c>
      <c r="AH724">
        <f t="shared" si="102"/>
        <v>3107.6000000000004</v>
      </c>
      <c r="AI724">
        <f t="shared" si="103"/>
        <v>1667.6000000000004</v>
      </c>
    </row>
    <row r="725" spans="2:35">
      <c r="B725" s="44">
        <v>673</v>
      </c>
      <c r="C725" s="32">
        <v>0.87753457998437479</v>
      </c>
      <c r="D725" s="32">
        <f t="shared" si="104"/>
        <v>237</v>
      </c>
      <c r="E725" t="str">
        <f>LOOKUP(C725,'Info Sheet'!$L$2:$L$3,'Info Sheet'!$J$2:$J$3)</f>
        <v>Non-Rainy</v>
      </c>
      <c r="F725">
        <f>IF(E725='Info Sheet'!$J$3,'Info Sheet'!$M$3,'Info Sheet'!$M$2)</f>
        <v>1</v>
      </c>
      <c r="G725">
        <f>ROUNDDOWN(IF((D725*F725)&gt;'Info Sheet'!$B$21,'Info Sheet'!$B$21,(D725*F725)),0)</f>
        <v>188</v>
      </c>
      <c r="H725">
        <f t="shared" si="96"/>
        <v>4295.8</v>
      </c>
      <c r="I725">
        <f t="shared" si="97"/>
        <v>2855.8</v>
      </c>
      <c r="J725" s="44"/>
      <c r="K725" s="32"/>
      <c r="L725" s="32"/>
      <c r="M725" s="283"/>
      <c r="N725" s="32"/>
      <c r="O725" s="44">
        <v>673</v>
      </c>
      <c r="P725" s="32">
        <v>3.5740236315755736E-2</v>
      </c>
      <c r="Q725">
        <f t="shared" si="98"/>
        <v>166</v>
      </c>
      <c r="R725" t="str">
        <f>LOOKUP(P725,'Info Sheet'!$L$2:$L$3,'Info Sheet'!$J$2:$J$3)</f>
        <v>Rainy, p</v>
      </c>
      <c r="S725">
        <f>IF(R725='Info Sheet'!$J$3,'Info Sheet'!$M$3,'Info Sheet'!$M$2)</f>
        <v>0.7</v>
      </c>
      <c r="T725">
        <f>ROUNDDOWN(IF((Q725*S725)&gt;'Info Sheet'!$B$21,'Info Sheet'!$B$21,(Q725*S725)),0)</f>
        <v>116</v>
      </c>
      <c r="U725">
        <f t="shared" si="99"/>
        <v>2650.6000000000004</v>
      </c>
      <c r="V725">
        <f t="shared" si="100"/>
        <v>1210.6000000000004</v>
      </c>
      <c r="AB725" s="44">
        <v>673</v>
      </c>
      <c r="AC725" s="61">
        <v>1.3687929999999999E-2</v>
      </c>
      <c r="AD725">
        <f t="shared" si="101"/>
        <v>161</v>
      </c>
      <c r="AE725" t="str">
        <f>LOOKUP(AC725,'Info Sheet'!$L$2:$L$3,'Info Sheet'!$J$2:$J$3)</f>
        <v>Rainy, p</v>
      </c>
      <c r="AF725">
        <f>IF(AE725='Info Sheet'!$J$3,'Info Sheet'!$M$3,'Info Sheet'!$M$2)</f>
        <v>0.7</v>
      </c>
      <c r="AG725">
        <f>ROUNDDOWN(IF((AD725*AF725)&gt;'Info Sheet'!$B$21,'Info Sheet'!$B$21,(AD725*AF725)),0)</f>
        <v>112</v>
      </c>
      <c r="AH725">
        <f t="shared" si="102"/>
        <v>2559.2000000000003</v>
      </c>
      <c r="AI725">
        <f t="shared" si="103"/>
        <v>1119.2000000000003</v>
      </c>
    </row>
    <row r="726" spans="2:35">
      <c r="B726" s="44">
        <v>674</v>
      </c>
      <c r="C726" s="32">
        <v>0.41206975904033982</v>
      </c>
      <c r="D726" s="32">
        <f t="shared" si="104"/>
        <v>210</v>
      </c>
      <c r="E726" t="str">
        <f>LOOKUP(C726,'Info Sheet'!$L$2:$L$3,'Info Sheet'!$J$2:$J$3)</f>
        <v>Non-Rainy</v>
      </c>
      <c r="F726">
        <f>IF(E726='Info Sheet'!$J$3,'Info Sheet'!$M$3,'Info Sheet'!$M$2)</f>
        <v>1</v>
      </c>
      <c r="G726">
        <f>ROUNDDOWN(IF((D726*F726)&gt;'Info Sheet'!$B$21,'Info Sheet'!$B$21,(D726*F726)),0)</f>
        <v>188</v>
      </c>
      <c r="H726">
        <f t="shared" si="96"/>
        <v>4295.8</v>
      </c>
      <c r="I726">
        <f t="shared" si="97"/>
        <v>2855.8</v>
      </c>
      <c r="J726" s="44"/>
      <c r="K726" s="32"/>
      <c r="L726" s="32"/>
      <c r="M726" s="283"/>
      <c r="N726" s="32"/>
      <c r="O726" s="44">
        <v>674</v>
      </c>
      <c r="P726" s="32">
        <v>0.11157835632495916</v>
      </c>
      <c r="Q726">
        <f t="shared" si="98"/>
        <v>177</v>
      </c>
      <c r="R726" t="str">
        <f>LOOKUP(P726,'Info Sheet'!$L$2:$L$3,'Info Sheet'!$J$2:$J$3)</f>
        <v>Rainy, p</v>
      </c>
      <c r="S726">
        <f>IF(R726='Info Sheet'!$J$3,'Info Sheet'!$M$3,'Info Sheet'!$M$2)</f>
        <v>0.7</v>
      </c>
      <c r="T726">
        <f>ROUNDDOWN(IF((Q726*S726)&gt;'Info Sheet'!$B$21,'Info Sheet'!$B$21,(Q726*S726)),0)</f>
        <v>123</v>
      </c>
      <c r="U726">
        <f t="shared" si="99"/>
        <v>2810.55</v>
      </c>
      <c r="V726">
        <f t="shared" si="100"/>
        <v>1370.5500000000002</v>
      </c>
      <c r="AB726" s="44">
        <v>674</v>
      </c>
      <c r="AC726" s="61">
        <v>0.53891769</v>
      </c>
      <c r="AD726">
        <f t="shared" si="101"/>
        <v>205</v>
      </c>
      <c r="AE726" t="str">
        <f>LOOKUP(AC726,'Info Sheet'!$L$2:$L$3,'Info Sheet'!$J$2:$J$3)</f>
        <v>Non-Rainy</v>
      </c>
      <c r="AF726">
        <f>IF(AE726='Info Sheet'!$J$3,'Info Sheet'!$M$3,'Info Sheet'!$M$2)</f>
        <v>1</v>
      </c>
      <c r="AG726">
        <f>ROUNDDOWN(IF((AD726*AF726)&gt;'Info Sheet'!$B$21,'Info Sheet'!$B$21,(AD726*AF726)),0)</f>
        <v>188</v>
      </c>
      <c r="AH726">
        <f t="shared" si="102"/>
        <v>4295.8</v>
      </c>
      <c r="AI726">
        <f t="shared" si="103"/>
        <v>2855.8</v>
      </c>
    </row>
    <row r="727" spans="2:35">
      <c r="B727" s="44">
        <v>675</v>
      </c>
      <c r="C727" s="32">
        <v>0.64328019377938339</v>
      </c>
      <c r="D727" s="32">
        <f t="shared" si="104"/>
        <v>222</v>
      </c>
      <c r="E727" t="str">
        <f>LOOKUP(C727,'Info Sheet'!$L$2:$L$3,'Info Sheet'!$J$2:$J$3)</f>
        <v>Non-Rainy</v>
      </c>
      <c r="F727">
        <f>IF(E727='Info Sheet'!$J$3,'Info Sheet'!$M$3,'Info Sheet'!$M$2)</f>
        <v>1</v>
      </c>
      <c r="G727">
        <f>ROUNDDOWN(IF((D727*F727)&gt;'Info Sheet'!$B$21,'Info Sheet'!$B$21,(D727*F727)),0)</f>
        <v>188</v>
      </c>
      <c r="H727">
        <f t="shared" si="96"/>
        <v>4295.8</v>
      </c>
      <c r="I727">
        <f t="shared" si="97"/>
        <v>2855.8</v>
      </c>
      <c r="J727" s="44"/>
      <c r="K727" s="32"/>
      <c r="L727" s="32"/>
      <c r="M727" s="283"/>
      <c r="N727" s="32"/>
      <c r="O727" s="44">
        <v>675</v>
      </c>
      <c r="P727" s="32">
        <v>0.40391905769476855</v>
      </c>
      <c r="Q727">
        <f t="shared" si="98"/>
        <v>195</v>
      </c>
      <c r="R727" t="str">
        <f>LOOKUP(P727,'Info Sheet'!$L$2:$L$3,'Info Sheet'!$J$2:$J$3)</f>
        <v>Non-Rainy</v>
      </c>
      <c r="S727">
        <f>IF(R727='Info Sheet'!$J$3,'Info Sheet'!$M$3,'Info Sheet'!$M$2)</f>
        <v>1</v>
      </c>
      <c r="T727">
        <f>ROUNDDOWN(IF((Q727*S727)&gt;'Info Sheet'!$B$21,'Info Sheet'!$B$21,(Q727*S727)),0)</f>
        <v>188</v>
      </c>
      <c r="U727">
        <f t="shared" si="99"/>
        <v>4295.8</v>
      </c>
      <c r="V727">
        <f t="shared" si="100"/>
        <v>2855.8</v>
      </c>
      <c r="AB727" s="44">
        <v>675</v>
      </c>
      <c r="AC727" s="61">
        <v>0.60470705000000002</v>
      </c>
      <c r="AD727">
        <f t="shared" si="101"/>
        <v>208</v>
      </c>
      <c r="AE727" t="str">
        <f>LOOKUP(AC727,'Info Sheet'!$L$2:$L$3,'Info Sheet'!$J$2:$J$3)</f>
        <v>Non-Rainy</v>
      </c>
      <c r="AF727">
        <f>IF(AE727='Info Sheet'!$J$3,'Info Sheet'!$M$3,'Info Sheet'!$M$2)</f>
        <v>1</v>
      </c>
      <c r="AG727">
        <f>ROUNDDOWN(IF((AD727*AF727)&gt;'Info Sheet'!$B$21,'Info Sheet'!$B$21,(AD727*AF727)),0)</f>
        <v>188</v>
      </c>
      <c r="AH727">
        <f t="shared" si="102"/>
        <v>4295.8</v>
      </c>
      <c r="AI727">
        <f t="shared" si="103"/>
        <v>2855.8</v>
      </c>
    </row>
    <row r="728" spans="2:35">
      <c r="B728" s="44">
        <v>676</v>
      </c>
      <c r="C728" s="32">
        <v>0.71762547039628533</v>
      </c>
      <c r="D728" s="32">
        <f t="shared" si="104"/>
        <v>226</v>
      </c>
      <c r="E728" t="str">
        <f>LOOKUP(C728,'Info Sheet'!$L$2:$L$3,'Info Sheet'!$J$2:$J$3)</f>
        <v>Non-Rainy</v>
      </c>
      <c r="F728">
        <f>IF(E728='Info Sheet'!$J$3,'Info Sheet'!$M$3,'Info Sheet'!$M$2)</f>
        <v>1</v>
      </c>
      <c r="G728">
        <f>ROUNDDOWN(IF((D728*F728)&gt;'Info Sheet'!$B$21,'Info Sheet'!$B$21,(D728*F728)),0)</f>
        <v>188</v>
      </c>
      <c r="H728">
        <f t="shared" si="96"/>
        <v>4295.8</v>
      </c>
      <c r="I728">
        <f t="shared" si="97"/>
        <v>2855.8</v>
      </c>
      <c r="J728" s="44"/>
      <c r="K728" s="32"/>
      <c r="L728" s="32"/>
      <c r="M728" s="283"/>
      <c r="N728" s="32"/>
      <c r="O728" s="44">
        <v>676</v>
      </c>
      <c r="P728" s="32">
        <v>0.41815146358221278</v>
      </c>
      <c r="Q728">
        <f t="shared" si="98"/>
        <v>196</v>
      </c>
      <c r="R728" t="str">
        <f>LOOKUP(P728,'Info Sheet'!$L$2:$L$3,'Info Sheet'!$J$2:$J$3)</f>
        <v>Non-Rainy</v>
      </c>
      <c r="S728">
        <f>IF(R728='Info Sheet'!$J$3,'Info Sheet'!$M$3,'Info Sheet'!$M$2)</f>
        <v>1</v>
      </c>
      <c r="T728">
        <f>ROUNDDOWN(IF((Q728*S728)&gt;'Info Sheet'!$B$21,'Info Sheet'!$B$21,(Q728*S728)),0)</f>
        <v>188</v>
      </c>
      <c r="U728">
        <f t="shared" si="99"/>
        <v>4295.8</v>
      </c>
      <c r="V728">
        <f t="shared" si="100"/>
        <v>2855.8</v>
      </c>
      <c r="AB728" s="44">
        <v>676</v>
      </c>
      <c r="AC728" s="61">
        <v>0.83689811000000003</v>
      </c>
      <c r="AD728">
        <f t="shared" si="101"/>
        <v>221</v>
      </c>
      <c r="AE728" t="str">
        <f>LOOKUP(AC728,'Info Sheet'!$L$2:$L$3,'Info Sheet'!$J$2:$J$3)</f>
        <v>Non-Rainy</v>
      </c>
      <c r="AF728">
        <f>IF(AE728='Info Sheet'!$J$3,'Info Sheet'!$M$3,'Info Sheet'!$M$2)</f>
        <v>1</v>
      </c>
      <c r="AG728">
        <f>ROUNDDOWN(IF((AD728*AF728)&gt;'Info Sheet'!$B$21,'Info Sheet'!$B$21,(AD728*AF728)),0)</f>
        <v>188</v>
      </c>
      <c r="AH728">
        <f t="shared" si="102"/>
        <v>4295.8</v>
      </c>
      <c r="AI728">
        <f t="shared" si="103"/>
        <v>2855.8</v>
      </c>
    </row>
    <row r="729" spans="2:35">
      <c r="B729" s="44">
        <v>677</v>
      </c>
      <c r="C729" s="32">
        <v>0.33221161049260683</v>
      </c>
      <c r="D729" s="32">
        <f t="shared" si="104"/>
        <v>206</v>
      </c>
      <c r="E729" t="str">
        <f>LOOKUP(C729,'Info Sheet'!$L$2:$L$3,'Info Sheet'!$J$2:$J$3)</f>
        <v>Rainy, p</v>
      </c>
      <c r="F729">
        <f>IF(E729='Info Sheet'!$J$3,'Info Sheet'!$M$3,'Info Sheet'!$M$2)</f>
        <v>0.7</v>
      </c>
      <c r="G729">
        <f>ROUNDDOWN(IF((D729*F729)&gt;'Info Sheet'!$B$21,'Info Sheet'!$B$21,(D729*F729)),0)</f>
        <v>144</v>
      </c>
      <c r="H729">
        <f t="shared" si="96"/>
        <v>3290.4</v>
      </c>
      <c r="I729">
        <f t="shared" si="97"/>
        <v>1850.4</v>
      </c>
      <c r="J729" s="44"/>
      <c r="K729" s="32"/>
      <c r="L729" s="32"/>
      <c r="M729" s="283"/>
      <c r="N729" s="32"/>
      <c r="O729" s="44">
        <v>677</v>
      </c>
      <c r="P729" s="32">
        <v>3.958990848243138E-3</v>
      </c>
      <c r="Q729">
        <f t="shared" si="98"/>
        <v>150</v>
      </c>
      <c r="R729" t="str">
        <f>LOOKUP(P729,'Info Sheet'!$L$2:$L$3,'Info Sheet'!$J$2:$J$3)</f>
        <v>Rainy, p</v>
      </c>
      <c r="S729">
        <f>IF(R729='Info Sheet'!$J$3,'Info Sheet'!$M$3,'Info Sheet'!$M$2)</f>
        <v>0.7</v>
      </c>
      <c r="T729">
        <f>ROUNDDOWN(IF((Q729*S729)&gt;'Info Sheet'!$B$21,'Info Sheet'!$B$21,(Q729*S729)),0)</f>
        <v>105</v>
      </c>
      <c r="U729">
        <f t="shared" si="99"/>
        <v>2399.25</v>
      </c>
      <c r="V729">
        <f t="shared" si="100"/>
        <v>959.25</v>
      </c>
      <c r="AB729" s="44">
        <v>677</v>
      </c>
      <c r="AC729" s="61">
        <v>0.35306623999999998</v>
      </c>
      <c r="AD729">
        <f t="shared" si="101"/>
        <v>196</v>
      </c>
      <c r="AE729" t="str">
        <f>LOOKUP(AC729,'Info Sheet'!$L$2:$L$3,'Info Sheet'!$J$2:$J$3)</f>
        <v>Rainy, p</v>
      </c>
      <c r="AF729">
        <f>IF(AE729='Info Sheet'!$J$3,'Info Sheet'!$M$3,'Info Sheet'!$M$2)</f>
        <v>0.7</v>
      </c>
      <c r="AG729">
        <f>ROUNDDOWN(IF((AD729*AF729)&gt;'Info Sheet'!$B$21,'Info Sheet'!$B$21,(AD729*AF729)),0)</f>
        <v>137</v>
      </c>
      <c r="AH729">
        <f t="shared" si="102"/>
        <v>3130.4500000000003</v>
      </c>
      <c r="AI729">
        <f t="shared" si="103"/>
        <v>1690.4500000000003</v>
      </c>
    </row>
    <row r="730" spans="2:35">
      <c r="B730" s="44">
        <v>678</v>
      </c>
      <c r="C730" s="32">
        <v>0.96847935152167119</v>
      </c>
      <c r="D730" s="32">
        <f t="shared" si="104"/>
        <v>251</v>
      </c>
      <c r="E730" t="str">
        <f>LOOKUP(C730,'Info Sheet'!$L$2:$L$3,'Info Sheet'!$J$2:$J$3)</f>
        <v>Non-Rainy</v>
      </c>
      <c r="F730">
        <f>IF(E730='Info Sheet'!$J$3,'Info Sheet'!$M$3,'Info Sheet'!$M$2)</f>
        <v>1</v>
      </c>
      <c r="G730">
        <f>ROUNDDOWN(IF((D730*F730)&gt;'Info Sheet'!$B$21,'Info Sheet'!$B$21,(D730*F730)),0)</f>
        <v>188</v>
      </c>
      <c r="H730">
        <f t="shared" si="96"/>
        <v>4295.8</v>
      </c>
      <c r="I730">
        <f t="shared" si="97"/>
        <v>2855.8</v>
      </c>
      <c r="J730" s="44"/>
      <c r="K730" s="32"/>
      <c r="L730" s="32"/>
      <c r="M730" s="283"/>
      <c r="N730" s="32"/>
      <c r="O730" s="44">
        <v>678</v>
      </c>
      <c r="P730" s="32">
        <v>0.15350652566266221</v>
      </c>
      <c r="Q730">
        <f t="shared" si="98"/>
        <v>180</v>
      </c>
      <c r="R730" t="str">
        <f>LOOKUP(P730,'Info Sheet'!$L$2:$L$3,'Info Sheet'!$J$2:$J$3)</f>
        <v>Rainy, p</v>
      </c>
      <c r="S730">
        <f>IF(R730='Info Sheet'!$J$3,'Info Sheet'!$M$3,'Info Sheet'!$M$2)</f>
        <v>0.7</v>
      </c>
      <c r="T730">
        <f>ROUNDDOWN(IF((Q730*S730)&gt;'Info Sheet'!$B$21,'Info Sheet'!$B$21,(Q730*S730)),0)</f>
        <v>126</v>
      </c>
      <c r="U730">
        <f t="shared" si="99"/>
        <v>2879.1000000000004</v>
      </c>
      <c r="V730">
        <f t="shared" si="100"/>
        <v>1439.1000000000004</v>
      </c>
      <c r="AB730" s="44">
        <v>678</v>
      </c>
      <c r="AC730" s="61">
        <v>0.36501835999999999</v>
      </c>
      <c r="AD730">
        <f t="shared" si="101"/>
        <v>196</v>
      </c>
      <c r="AE730" t="str">
        <f>LOOKUP(AC730,'Info Sheet'!$L$2:$L$3,'Info Sheet'!$J$2:$J$3)</f>
        <v>Rainy, p</v>
      </c>
      <c r="AF730">
        <f>IF(AE730='Info Sheet'!$J$3,'Info Sheet'!$M$3,'Info Sheet'!$M$2)</f>
        <v>0.7</v>
      </c>
      <c r="AG730">
        <f>ROUNDDOWN(IF((AD730*AF730)&gt;'Info Sheet'!$B$21,'Info Sheet'!$B$21,(AD730*AF730)),0)</f>
        <v>137</v>
      </c>
      <c r="AH730">
        <f t="shared" si="102"/>
        <v>3130.4500000000003</v>
      </c>
      <c r="AI730">
        <f t="shared" si="103"/>
        <v>1690.4500000000003</v>
      </c>
    </row>
    <row r="731" spans="2:35">
      <c r="B731" s="44">
        <v>679</v>
      </c>
      <c r="C731" s="32">
        <v>0.21288072471024144</v>
      </c>
      <c r="D731" s="32">
        <f t="shared" si="104"/>
        <v>199</v>
      </c>
      <c r="E731" t="str">
        <f>LOOKUP(C731,'Info Sheet'!$L$2:$L$3,'Info Sheet'!$J$2:$J$3)</f>
        <v>Rainy, p</v>
      </c>
      <c r="F731">
        <f>IF(E731='Info Sheet'!$J$3,'Info Sheet'!$M$3,'Info Sheet'!$M$2)</f>
        <v>0.7</v>
      </c>
      <c r="G731">
        <f>ROUNDDOWN(IF((D731*F731)&gt;'Info Sheet'!$B$21,'Info Sheet'!$B$21,(D731*F731)),0)</f>
        <v>139</v>
      </c>
      <c r="H731">
        <f t="shared" si="96"/>
        <v>3176.15</v>
      </c>
      <c r="I731">
        <f t="shared" si="97"/>
        <v>1736.15</v>
      </c>
      <c r="J731" s="44"/>
      <c r="K731" s="32"/>
      <c r="L731" s="32"/>
      <c r="M731" s="283"/>
      <c r="N731" s="32"/>
      <c r="O731" s="44">
        <v>679</v>
      </c>
      <c r="P731" s="32">
        <v>0.62782107421999644</v>
      </c>
      <c r="Q731">
        <f t="shared" si="98"/>
        <v>206</v>
      </c>
      <c r="R731" t="str">
        <f>LOOKUP(P731,'Info Sheet'!$L$2:$L$3,'Info Sheet'!$J$2:$J$3)</f>
        <v>Non-Rainy</v>
      </c>
      <c r="S731">
        <f>IF(R731='Info Sheet'!$J$3,'Info Sheet'!$M$3,'Info Sheet'!$M$2)</f>
        <v>1</v>
      </c>
      <c r="T731">
        <f>ROUNDDOWN(IF((Q731*S731)&gt;'Info Sheet'!$B$21,'Info Sheet'!$B$21,(Q731*S731)),0)</f>
        <v>188</v>
      </c>
      <c r="U731">
        <f t="shared" si="99"/>
        <v>4295.8</v>
      </c>
      <c r="V731">
        <f t="shared" si="100"/>
        <v>2855.8</v>
      </c>
      <c r="AB731" s="44">
        <v>679</v>
      </c>
      <c r="AC731" s="61">
        <v>0.70338966999999997</v>
      </c>
      <c r="AD731">
        <f t="shared" si="101"/>
        <v>213</v>
      </c>
      <c r="AE731" t="str">
        <f>LOOKUP(AC731,'Info Sheet'!$L$2:$L$3,'Info Sheet'!$J$2:$J$3)</f>
        <v>Non-Rainy</v>
      </c>
      <c r="AF731">
        <f>IF(AE731='Info Sheet'!$J$3,'Info Sheet'!$M$3,'Info Sheet'!$M$2)</f>
        <v>1</v>
      </c>
      <c r="AG731">
        <f>ROUNDDOWN(IF((AD731*AF731)&gt;'Info Sheet'!$B$21,'Info Sheet'!$B$21,(AD731*AF731)),0)</f>
        <v>188</v>
      </c>
      <c r="AH731">
        <f t="shared" si="102"/>
        <v>4295.8</v>
      </c>
      <c r="AI731">
        <f t="shared" si="103"/>
        <v>2855.8</v>
      </c>
    </row>
    <row r="732" spans="2:35">
      <c r="B732" s="44">
        <v>680</v>
      </c>
      <c r="C732" s="32">
        <v>0.59713534344416219</v>
      </c>
      <c r="D732" s="32">
        <f t="shared" si="104"/>
        <v>220</v>
      </c>
      <c r="E732" t="str">
        <f>LOOKUP(C732,'Info Sheet'!$L$2:$L$3,'Info Sheet'!$J$2:$J$3)</f>
        <v>Non-Rainy</v>
      </c>
      <c r="F732">
        <f>IF(E732='Info Sheet'!$J$3,'Info Sheet'!$M$3,'Info Sheet'!$M$2)</f>
        <v>1</v>
      </c>
      <c r="G732">
        <f>ROUNDDOWN(IF((D732*F732)&gt;'Info Sheet'!$B$21,'Info Sheet'!$B$21,(D732*F732)),0)</f>
        <v>188</v>
      </c>
      <c r="H732">
        <f t="shared" si="96"/>
        <v>4295.8</v>
      </c>
      <c r="I732">
        <f t="shared" si="97"/>
        <v>2855.8</v>
      </c>
      <c r="J732" s="44"/>
      <c r="K732" s="32"/>
      <c r="L732" s="32"/>
      <c r="M732" s="283"/>
      <c r="N732" s="32"/>
      <c r="O732" s="44">
        <v>680</v>
      </c>
      <c r="P732" s="32">
        <v>1.4807065362797855E-2</v>
      </c>
      <c r="Q732">
        <f t="shared" si="98"/>
        <v>159</v>
      </c>
      <c r="R732" t="str">
        <f>LOOKUP(P732,'Info Sheet'!$L$2:$L$3,'Info Sheet'!$J$2:$J$3)</f>
        <v>Rainy, p</v>
      </c>
      <c r="S732">
        <f>IF(R732='Info Sheet'!$J$3,'Info Sheet'!$M$3,'Info Sheet'!$M$2)</f>
        <v>0.7</v>
      </c>
      <c r="T732">
        <f>ROUNDDOWN(IF((Q732*S732)&gt;'Info Sheet'!$B$21,'Info Sheet'!$B$21,(Q732*S732)),0)</f>
        <v>111</v>
      </c>
      <c r="U732">
        <f t="shared" si="99"/>
        <v>2536.3500000000004</v>
      </c>
      <c r="V732">
        <f t="shared" si="100"/>
        <v>1096.3500000000004</v>
      </c>
      <c r="AB732" s="44">
        <v>680</v>
      </c>
      <c r="AC732" s="61">
        <v>0.84878849999999995</v>
      </c>
      <c r="AD732">
        <f t="shared" si="101"/>
        <v>222</v>
      </c>
      <c r="AE732" t="str">
        <f>LOOKUP(AC732,'Info Sheet'!$L$2:$L$3,'Info Sheet'!$J$2:$J$3)</f>
        <v>Non-Rainy</v>
      </c>
      <c r="AF732">
        <f>IF(AE732='Info Sheet'!$J$3,'Info Sheet'!$M$3,'Info Sheet'!$M$2)</f>
        <v>1</v>
      </c>
      <c r="AG732">
        <f>ROUNDDOWN(IF((AD732*AF732)&gt;'Info Sheet'!$B$21,'Info Sheet'!$B$21,(AD732*AF732)),0)</f>
        <v>188</v>
      </c>
      <c r="AH732">
        <f t="shared" si="102"/>
        <v>4295.8</v>
      </c>
      <c r="AI732">
        <f t="shared" si="103"/>
        <v>2855.8</v>
      </c>
    </row>
    <row r="733" spans="2:35">
      <c r="B733" s="44">
        <v>681</v>
      </c>
      <c r="C733" s="32">
        <v>0.51365056155620947</v>
      </c>
      <c r="D733" s="32">
        <f t="shared" si="104"/>
        <v>215</v>
      </c>
      <c r="E733" t="str">
        <f>LOOKUP(C733,'Info Sheet'!$L$2:$L$3,'Info Sheet'!$J$2:$J$3)</f>
        <v>Non-Rainy</v>
      </c>
      <c r="F733">
        <f>IF(E733='Info Sheet'!$J$3,'Info Sheet'!$M$3,'Info Sheet'!$M$2)</f>
        <v>1</v>
      </c>
      <c r="G733">
        <f>ROUNDDOWN(IF((D733*F733)&gt;'Info Sheet'!$B$21,'Info Sheet'!$B$21,(D733*F733)),0)</f>
        <v>188</v>
      </c>
      <c r="H733">
        <f t="shared" si="96"/>
        <v>4295.8</v>
      </c>
      <c r="I733">
        <f t="shared" si="97"/>
        <v>2855.8</v>
      </c>
      <c r="J733" s="44"/>
      <c r="K733" s="32"/>
      <c r="L733" s="32"/>
      <c r="M733" s="283"/>
      <c r="N733" s="32"/>
      <c r="O733" s="44">
        <v>681</v>
      </c>
      <c r="P733" s="32">
        <v>0.23417324673841577</v>
      </c>
      <c r="Q733">
        <f t="shared" si="98"/>
        <v>186</v>
      </c>
      <c r="R733" t="str">
        <f>LOOKUP(P733,'Info Sheet'!$L$2:$L$3,'Info Sheet'!$J$2:$J$3)</f>
        <v>Rainy, p</v>
      </c>
      <c r="S733">
        <f>IF(R733='Info Sheet'!$J$3,'Info Sheet'!$M$3,'Info Sheet'!$M$2)</f>
        <v>0.7</v>
      </c>
      <c r="T733">
        <f>ROUNDDOWN(IF((Q733*S733)&gt;'Info Sheet'!$B$21,'Info Sheet'!$B$21,(Q733*S733)),0)</f>
        <v>130</v>
      </c>
      <c r="U733">
        <f t="shared" si="99"/>
        <v>2970.5</v>
      </c>
      <c r="V733">
        <f t="shared" si="100"/>
        <v>1530.5</v>
      </c>
      <c r="AB733" s="44">
        <v>681</v>
      </c>
      <c r="AC733" s="61">
        <v>0.13796269</v>
      </c>
      <c r="AD733">
        <f t="shared" si="101"/>
        <v>182</v>
      </c>
      <c r="AE733" t="str">
        <f>LOOKUP(AC733,'Info Sheet'!$L$2:$L$3,'Info Sheet'!$J$2:$J$3)</f>
        <v>Rainy, p</v>
      </c>
      <c r="AF733">
        <f>IF(AE733='Info Sheet'!$J$3,'Info Sheet'!$M$3,'Info Sheet'!$M$2)</f>
        <v>0.7</v>
      </c>
      <c r="AG733">
        <f>ROUNDDOWN(IF((AD733*AF733)&gt;'Info Sheet'!$B$21,'Info Sheet'!$B$21,(AD733*AF733)),0)</f>
        <v>127</v>
      </c>
      <c r="AH733">
        <f t="shared" si="102"/>
        <v>2901.9500000000003</v>
      </c>
      <c r="AI733">
        <f t="shared" si="103"/>
        <v>1461.9500000000003</v>
      </c>
    </row>
    <row r="734" spans="2:35">
      <c r="B734" s="44">
        <v>682</v>
      </c>
      <c r="C734" s="32">
        <v>0.66528234136105024</v>
      </c>
      <c r="D734" s="32">
        <f t="shared" si="104"/>
        <v>223</v>
      </c>
      <c r="E734" t="str">
        <f>LOOKUP(C734,'Info Sheet'!$L$2:$L$3,'Info Sheet'!$J$2:$J$3)</f>
        <v>Non-Rainy</v>
      </c>
      <c r="F734">
        <f>IF(E734='Info Sheet'!$J$3,'Info Sheet'!$M$3,'Info Sheet'!$M$2)</f>
        <v>1</v>
      </c>
      <c r="G734">
        <f>ROUNDDOWN(IF((D734*F734)&gt;'Info Sheet'!$B$21,'Info Sheet'!$B$21,(D734*F734)),0)</f>
        <v>188</v>
      </c>
      <c r="H734">
        <f t="shared" si="96"/>
        <v>4295.8</v>
      </c>
      <c r="I734">
        <f t="shared" si="97"/>
        <v>2855.8</v>
      </c>
      <c r="J734" s="44"/>
      <c r="K734" s="32"/>
      <c r="L734" s="32"/>
      <c r="M734" s="283"/>
      <c r="N734" s="32"/>
      <c r="O734" s="44">
        <v>682</v>
      </c>
      <c r="P734" s="32">
        <v>0.48686641504682393</v>
      </c>
      <c r="Q734">
        <f t="shared" si="98"/>
        <v>199</v>
      </c>
      <c r="R734" t="str">
        <f>LOOKUP(P734,'Info Sheet'!$L$2:$L$3,'Info Sheet'!$J$2:$J$3)</f>
        <v>Non-Rainy</v>
      </c>
      <c r="S734">
        <f>IF(R734='Info Sheet'!$J$3,'Info Sheet'!$M$3,'Info Sheet'!$M$2)</f>
        <v>1</v>
      </c>
      <c r="T734">
        <f>ROUNDDOWN(IF((Q734*S734)&gt;'Info Sheet'!$B$21,'Info Sheet'!$B$21,(Q734*S734)),0)</f>
        <v>188</v>
      </c>
      <c r="U734">
        <f t="shared" si="99"/>
        <v>4295.8</v>
      </c>
      <c r="V734">
        <f t="shared" si="100"/>
        <v>2855.8</v>
      </c>
      <c r="AB734" s="44">
        <v>682</v>
      </c>
      <c r="AC734" s="61">
        <v>5.7378999999999999E-2</v>
      </c>
      <c r="AD734">
        <f t="shared" si="101"/>
        <v>173</v>
      </c>
      <c r="AE734" t="str">
        <f>LOOKUP(AC734,'Info Sheet'!$L$2:$L$3,'Info Sheet'!$J$2:$J$3)</f>
        <v>Rainy, p</v>
      </c>
      <c r="AF734">
        <f>IF(AE734='Info Sheet'!$J$3,'Info Sheet'!$M$3,'Info Sheet'!$M$2)</f>
        <v>0.7</v>
      </c>
      <c r="AG734">
        <f>ROUNDDOWN(IF((AD734*AF734)&gt;'Info Sheet'!$B$21,'Info Sheet'!$B$21,(AD734*AF734)),0)</f>
        <v>121</v>
      </c>
      <c r="AH734">
        <f t="shared" si="102"/>
        <v>2764.8500000000004</v>
      </c>
      <c r="AI734">
        <f t="shared" si="103"/>
        <v>1324.8500000000004</v>
      </c>
    </row>
    <row r="735" spans="2:35">
      <c r="B735" s="44">
        <v>683</v>
      </c>
      <c r="C735" s="32">
        <v>2.1354210391582029E-3</v>
      </c>
      <c r="D735" s="32">
        <f t="shared" si="104"/>
        <v>159</v>
      </c>
      <c r="E735" t="str">
        <f>LOOKUP(C735,'Info Sheet'!$L$2:$L$3,'Info Sheet'!$J$2:$J$3)</f>
        <v>Rainy, p</v>
      </c>
      <c r="F735">
        <f>IF(E735='Info Sheet'!$J$3,'Info Sheet'!$M$3,'Info Sheet'!$M$2)</f>
        <v>0.7</v>
      </c>
      <c r="G735">
        <f>ROUNDDOWN(IF((D735*F735)&gt;'Info Sheet'!$B$21,'Info Sheet'!$B$21,(D735*F735)),0)</f>
        <v>111</v>
      </c>
      <c r="H735">
        <f t="shared" si="96"/>
        <v>2536.3500000000004</v>
      </c>
      <c r="I735">
        <f t="shared" si="97"/>
        <v>1096.3500000000004</v>
      </c>
      <c r="J735" s="44"/>
      <c r="K735" s="32"/>
      <c r="L735" s="32"/>
      <c r="M735" s="283"/>
      <c r="N735" s="32"/>
      <c r="O735" s="44">
        <v>683</v>
      </c>
      <c r="P735" s="32">
        <v>0.35974020035313992</v>
      </c>
      <c r="Q735">
        <f t="shared" si="98"/>
        <v>193</v>
      </c>
      <c r="R735" t="str">
        <f>LOOKUP(P735,'Info Sheet'!$L$2:$L$3,'Info Sheet'!$J$2:$J$3)</f>
        <v>Rainy, p</v>
      </c>
      <c r="S735">
        <f>IF(R735='Info Sheet'!$J$3,'Info Sheet'!$M$3,'Info Sheet'!$M$2)</f>
        <v>0.7</v>
      </c>
      <c r="T735">
        <f>ROUNDDOWN(IF((Q735*S735)&gt;'Info Sheet'!$B$21,'Info Sheet'!$B$21,(Q735*S735)),0)</f>
        <v>135</v>
      </c>
      <c r="U735">
        <f t="shared" si="99"/>
        <v>3084.75</v>
      </c>
      <c r="V735">
        <f t="shared" si="100"/>
        <v>1644.75</v>
      </c>
      <c r="AB735" s="44">
        <v>683</v>
      </c>
      <c r="AC735" s="61">
        <v>0.76514044999999997</v>
      </c>
      <c r="AD735">
        <f t="shared" si="101"/>
        <v>216</v>
      </c>
      <c r="AE735" t="str">
        <f>LOOKUP(AC735,'Info Sheet'!$L$2:$L$3,'Info Sheet'!$J$2:$J$3)</f>
        <v>Non-Rainy</v>
      </c>
      <c r="AF735">
        <f>IF(AE735='Info Sheet'!$J$3,'Info Sheet'!$M$3,'Info Sheet'!$M$2)</f>
        <v>1</v>
      </c>
      <c r="AG735">
        <f>ROUNDDOWN(IF((AD735*AF735)&gt;'Info Sheet'!$B$21,'Info Sheet'!$B$21,(AD735*AF735)),0)</f>
        <v>188</v>
      </c>
      <c r="AH735">
        <f t="shared" si="102"/>
        <v>4295.8</v>
      </c>
      <c r="AI735">
        <f t="shared" si="103"/>
        <v>2855.8</v>
      </c>
    </row>
    <row r="736" spans="2:35">
      <c r="B736" s="44">
        <v>684</v>
      </c>
      <c r="C736" s="32">
        <v>0.90026133002346109</v>
      </c>
      <c r="D736" s="32">
        <f t="shared" si="104"/>
        <v>240</v>
      </c>
      <c r="E736" t="str">
        <f>LOOKUP(C736,'Info Sheet'!$L$2:$L$3,'Info Sheet'!$J$2:$J$3)</f>
        <v>Non-Rainy</v>
      </c>
      <c r="F736">
        <f>IF(E736='Info Sheet'!$J$3,'Info Sheet'!$M$3,'Info Sheet'!$M$2)</f>
        <v>1</v>
      </c>
      <c r="G736">
        <f>ROUNDDOWN(IF((D736*F736)&gt;'Info Sheet'!$B$21,'Info Sheet'!$B$21,(D736*F736)),0)</f>
        <v>188</v>
      </c>
      <c r="H736">
        <f t="shared" si="96"/>
        <v>4295.8</v>
      </c>
      <c r="I736">
        <f t="shared" si="97"/>
        <v>2855.8</v>
      </c>
      <c r="J736" s="44"/>
      <c r="K736" s="32"/>
      <c r="L736" s="32"/>
      <c r="M736" s="283"/>
      <c r="N736" s="32"/>
      <c r="O736" s="44">
        <v>684</v>
      </c>
      <c r="P736" s="32">
        <v>7.6025154171034282E-2</v>
      </c>
      <c r="Q736">
        <f t="shared" si="98"/>
        <v>173</v>
      </c>
      <c r="R736" t="str">
        <f>LOOKUP(P736,'Info Sheet'!$L$2:$L$3,'Info Sheet'!$J$2:$J$3)</f>
        <v>Rainy, p</v>
      </c>
      <c r="S736">
        <f>IF(R736='Info Sheet'!$J$3,'Info Sheet'!$M$3,'Info Sheet'!$M$2)</f>
        <v>0.7</v>
      </c>
      <c r="T736">
        <f>ROUNDDOWN(IF((Q736*S736)&gt;'Info Sheet'!$B$21,'Info Sheet'!$B$21,(Q736*S736)),0)</f>
        <v>121</v>
      </c>
      <c r="U736">
        <f t="shared" si="99"/>
        <v>2764.8500000000004</v>
      </c>
      <c r="V736">
        <f t="shared" si="100"/>
        <v>1324.8500000000004</v>
      </c>
      <c r="AB736" s="44">
        <v>684</v>
      </c>
      <c r="AC736" s="61">
        <v>0.37114427</v>
      </c>
      <c r="AD736">
        <f t="shared" si="101"/>
        <v>196</v>
      </c>
      <c r="AE736" t="str">
        <f>LOOKUP(AC736,'Info Sheet'!$L$2:$L$3,'Info Sheet'!$J$2:$J$3)</f>
        <v>Rainy, p</v>
      </c>
      <c r="AF736">
        <f>IF(AE736='Info Sheet'!$J$3,'Info Sheet'!$M$3,'Info Sheet'!$M$2)</f>
        <v>0.7</v>
      </c>
      <c r="AG736">
        <f>ROUNDDOWN(IF((AD736*AF736)&gt;'Info Sheet'!$B$21,'Info Sheet'!$B$21,(AD736*AF736)),0)</f>
        <v>137</v>
      </c>
      <c r="AH736">
        <f t="shared" si="102"/>
        <v>3130.4500000000003</v>
      </c>
      <c r="AI736">
        <f t="shared" si="103"/>
        <v>1690.4500000000003</v>
      </c>
    </row>
    <row r="737" spans="2:35">
      <c r="B737" s="44">
        <v>685</v>
      </c>
      <c r="C737" s="32">
        <v>0.52614438409731989</v>
      </c>
      <c r="D737" s="32">
        <f t="shared" si="104"/>
        <v>216</v>
      </c>
      <c r="E737" t="str">
        <f>LOOKUP(C737,'Info Sheet'!$L$2:$L$3,'Info Sheet'!$J$2:$J$3)</f>
        <v>Non-Rainy</v>
      </c>
      <c r="F737">
        <f>IF(E737='Info Sheet'!$J$3,'Info Sheet'!$M$3,'Info Sheet'!$M$2)</f>
        <v>1</v>
      </c>
      <c r="G737">
        <f>ROUNDDOWN(IF((D737*F737)&gt;'Info Sheet'!$B$21,'Info Sheet'!$B$21,(D737*F737)),0)</f>
        <v>188</v>
      </c>
      <c r="H737">
        <f t="shared" si="96"/>
        <v>4295.8</v>
      </c>
      <c r="I737">
        <f t="shared" si="97"/>
        <v>2855.8</v>
      </c>
      <c r="J737" s="44"/>
      <c r="K737" s="32"/>
      <c r="L737" s="32"/>
      <c r="M737" s="283"/>
      <c r="N737" s="32"/>
      <c r="O737" s="44">
        <v>685</v>
      </c>
      <c r="P737" s="32">
        <v>0.79048822504343452</v>
      </c>
      <c r="Q737">
        <f t="shared" si="98"/>
        <v>215</v>
      </c>
      <c r="R737" t="str">
        <f>LOOKUP(P737,'Info Sheet'!$L$2:$L$3,'Info Sheet'!$J$2:$J$3)</f>
        <v>Non-Rainy</v>
      </c>
      <c r="S737">
        <f>IF(R737='Info Sheet'!$J$3,'Info Sheet'!$M$3,'Info Sheet'!$M$2)</f>
        <v>1</v>
      </c>
      <c r="T737">
        <f>ROUNDDOWN(IF((Q737*S737)&gt;'Info Sheet'!$B$21,'Info Sheet'!$B$21,(Q737*S737)),0)</f>
        <v>188</v>
      </c>
      <c r="U737">
        <f t="shared" si="99"/>
        <v>4295.8</v>
      </c>
      <c r="V737">
        <f t="shared" si="100"/>
        <v>2855.8</v>
      </c>
      <c r="AB737" s="44">
        <v>685</v>
      </c>
      <c r="AC737" s="61">
        <v>0.44150920999999999</v>
      </c>
      <c r="AD737">
        <f t="shared" si="101"/>
        <v>200</v>
      </c>
      <c r="AE737" t="str">
        <f>LOOKUP(AC737,'Info Sheet'!$L$2:$L$3,'Info Sheet'!$J$2:$J$3)</f>
        <v>Non-Rainy</v>
      </c>
      <c r="AF737">
        <f>IF(AE737='Info Sheet'!$J$3,'Info Sheet'!$M$3,'Info Sheet'!$M$2)</f>
        <v>1</v>
      </c>
      <c r="AG737">
        <f>ROUNDDOWN(IF((AD737*AF737)&gt;'Info Sheet'!$B$21,'Info Sheet'!$B$21,(AD737*AF737)),0)</f>
        <v>188</v>
      </c>
      <c r="AH737">
        <f t="shared" si="102"/>
        <v>4295.8</v>
      </c>
      <c r="AI737">
        <f t="shared" si="103"/>
        <v>2855.8</v>
      </c>
    </row>
    <row r="738" spans="2:35">
      <c r="B738" s="44">
        <v>686</v>
      </c>
      <c r="C738" s="32">
        <v>0.56913739359127613</v>
      </c>
      <c r="D738" s="32">
        <f t="shared" si="104"/>
        <v>218</v>
      </c>
      <c r="E738" t="str">
        <f>LOOKUP(C738,'Info Sheet'!$L$2:$L$3,'Info Sheet'!$J$2:$J$3)</f>
        <v>Non-Rainy</v>
      </c>
      <c r="F738">
        <f>IF(E738='Info Sheet'!$J$3,'Info Sheet'!$M$3,'Info Sheet'!$M$2)</f>
        <v>1</v>
      </c>
      <c r="G738">
        <f>ROUNDDOWN(IF((D738*F738)&gt;'Info Sheet'!$B$21,'Info Sheet'!$B$21,(D738*F738)),0)</f>
        <v>188</v>
      </c>
      <c r="H738">
        <f t="shared" si="96"/>
        <v>4295.8</v>
      </c>
      <c r="I738">
        <f t="shared" si="97"/>
        <v>2855.8</v>
      </c>
      <c r="J738" s="44"/>
      <c r="K738" s="32"/>
      <c r="L738" s="32"/>
      <c r="M738" s="283"/>
      <c r="N738" s="32"/>
      <c r="O738" s="44">
        <v>686</v>
      </c>
      <c r="P738" s="32">
        <v>0.14104833919019588</v>
      </c>
      <c r="Q738">
        <f t="shared" si="98"/>
        <v>179</v>
      </c>
      <c r="R738" t="str">
        <f>LOOKUP(P738,'Info Sheet'!$L$2:$L$3,'Info Sheet'!$J$2:$J$3)</f>
        <v>Rainy, p</v>
      </c>
      <c r="S738">
        <f>IF(R738='Info Sheet'!$J$3,'Info Sheet'!$M$3,'Info Sheet'!$M$2)</f>
        <v>0.7</v>
      </c>
      <c r="T738">
        <f>ROUNDDOWN(IF((Q738*S738)&gt;'Info Sheet'!$B$21,'Info Sheet'!$B$21,(Q738*S738)),0)</f>
        <v>125</v>
      </c>
      <c r="U738">
        <f t="shared" si="99"/>
        <v>2856.25</v>
      </c>
      <c r="V738">
        <f t="shared" si="100"/>
        <v>1416.25</v>
      </c>
      <c r="AB738" s="44">
        <v>686</v>
      </c>
      <c r="AC738" s="61">
        <v>0.68225100000000005</v>
      </c>
      <c r="AD738">
        <f t="shared" si="101"/>
        <v>212</v>
      </c>
      <c r="AE738" t="str">
        <f>LOOKUP(AC738,'Info Sheet'!$L$2:$L$3,'Info Sheet'!$J$2:$J$3)</f>
        <v>Non-Rainy</v>
      </c>
      <c r="AF738">
        <f>IF(AE738='Info Sheet'!$J$3,'Info Sheet'!$M$3,'Info Sheet'!$M$2)</f>
        <v>1</v>
      </c>
      <c r="AG738">
        <f>ROUNDDOWN(IF((AD738*AF738)&gt;'Info Sheet'!$B$21,'Info Sheet'!$B$21,(AD738*AF738)),0)</f>
        <v>188</v>
      </c>
      <c r="AH738">
        <f t="shared" si="102"/>
        <v>4295.8</v>
      </c>
      <c r="AI738">
        <f t="shared" si="103"/>
        <v>2855.8</v>
      </c>
    </row>
    <row r="739" spans="2:35">
      <c r="B739" s="44">
        <v>687</v>
      </c>
      <c r="C739" s="32">
        <v>0.2790432825462571</v>
      </c>
      <c r="D739" s="32">
        <f t="shared" si="104"/>
        <v>203</v>
      </c>
      <c r="E739" t="str">
        <f>LOOKUP(C739,'Info Sheet'!$L$2:$L$3,'Info Sheet'!$J$2:$J$3)</f>
        <v>Rainy, p</v>
      </c>
      <c r="F739">
        <f>IF(E739='Info Sheet'!$J$3,'Info Sheet'!$M$3,'Info Sheet'!$M$2)</f>
        <v>0.7</v>
      </c>
      <c r="G739">
        <f>ROUNDDOWN(IF((D739*F739)&gt;'Info Sheet'!$B$21,'Info Sheet'!$B$21,(D739*F739)),0)</f>
        <v>142</v>
      </c>
      <c r="H739">
        <f t="shared" si="96"/>
        <v>3244.7000000000003</v>
      </c>
      <c r="I739">
        <f t="shared" si="97"/>
        <v>1804.7000000000003</v>
      </c>
      <c r="J739" s="44"/>
      <c r="K739" s="32"/>
      <c r="L739" s="32"/>
      <c r="M739" s="283"/>
      <c r="N739" s="32"/>
      <c r="O739" s="44">
        <v>687</v>
      </c>
      <c r="P739" s="32">
        <v>0.64831479452822849</v>
      </c>
      <c r="Q739">
        <f t="shared" si="98"/>
        <v>207</v>
      </c>
      <c r="R739" t="str">
        <f>LOOKUP(P739,'Info Sheet'!$L$2:$L$3,'Info Sheet'!$J$2:$J$3)</f>
        <v>Non-Rainy</v>
      </c>
      <c r="S739">
        <f>IF(R739='Info Sheet'!$J$3,'Info Sheet'!$M$3,'Info Sheet'!$M$2)</f>
        <v>1</v>
      </c>
      <c r="T739">
        <f>ROUNDDOWN(IF((Q739*S739)&gt;'Info Sheet'!$B$21,'Info Sheet'!$B$21,(Q739*S739)),0)</f>
        <v>188</v>
      </c>
      <c r="U739">
        <f t="shared" si="99"/>
        <v>4295.8</v>
      </c>
      <c r="V739">
        <f t="shared" si="100"/>
        <v>2855.8</v>
      </c>
      <c r="AB739" s="44">
        <v>687</v>
      </c>
      <c r="AC739" s="61">
        <v>0.11631663</v>
      </c>
      <c r="AD739">
        <f t="shared" si="101"/>
        <v>180</v>
      </c>
      <c r="AE739" t="str">
        <f>LOOKUP(AC739,'Info Sheet'!$L$2:$L$3,'Info Sheet'!$J$2:$J$3)</f>
        <v>Rainy, p</v>
      </c>
      <c r="AF739">
        <f>IF(AE739='Info Sheet'!$J$3,'Info Sheet'!$M$3,'Info Sheet'!$M$2)</f>
        <v>0.7</v>
      </c>
      <c r="AG739">
        <f>ROUNDDOWN(IF((AD739*AF739)&gt;'Info Sheet'!$B$21,'Info Sheet'!$B$21,(AD739*AF739)),0)</f>
        <v>126</v>
      </c>
      <c r="AH739">
        <f t="shared" si="102"/>
        <v>2879.1000000000004</v>
      </c>
      <c r="AI739">
        <f t="shared" si="103"/>
        <v>1439.1000000000004</v>
      </c>
    </row>
    <row r="740" spans="2:35">
      <c r="B740" s="44">
        <v>688</v>
      </c>
      <c r="C740" s="32">
        <v>4.0028592541720087E-2</v>
      </c>
      <c r="D740" s="32">
        <f t="shared" si="104"/>
        <v>180</v>
      </c>
      <c r="E740" t="str">
        <f>LOOKUP(C740,'Info Sheet'!$L$2:$L$3,'Info Sheet'!$J$2:$J$3)</f>
        <v>Rainy, p</v>
      </c>
      <c r="F740">
        <f>IF(E740='Info Sheet'!$J$3,'Info Sheet'!$M$3,'Info Sheet'!$M$2)</f>
        <v>0.7</v>
      </c>
      <c r="G740">
        <f>ROUNDDOWN(IF((D740*F740)&gt;'Info Sheet'!$B$21,'Info Sheet'!$B$21,(D740*F740)),0)</f>
        <v>126</v>
      </c>
      <c r="H740">
        <f t="shared" si="96"/>
        <v>2879.1000000000004</v>
      </c>
      <c r="I740">
        <f t="shared" si="97"/>
        <v>1439.1000000000004</v>
      </c>
      <c r="J740" s="44"/>
      <c r="K740" s="32"/>
      <c r="L740" s="32"/>
      <c r="M740" s="283"/>
      <c r="N740" s="32"/>
      <c r="O740" s="44">
        <v>688</v>
      </c>
      <c r="P740" s="32">
        <v>0.1759844650610245</v>
      </c>
      <c r="Q740">
        <f t="shared" si="98"/>
        <v>182</v>
      </c>
      <c r="R740" t="str">
        <f>LOOKUP(P740,'Info Sheet'!$L$2:$L$3,'Info Sheet'!$J$2:$J$3)</f>
        <v>Rainy, p</v>
      </c>
      <c r="S740">
        <f>IF(R740='Info Sheet'!$J$3,'Info Sheet'!$M$3,'Info Sheet'!$M$2)</f>
        <v>0.7</v>
      </c>
      <c r="T740">
        <f>ROUNDDOWN(IF((Q740*S740)&gt;'Info Sheet'!$B$21,'Info Sheet'!$B$21,(Q740*S740)),0)</f>
        <v>127</v>
      </c>
      <c r="U740">
        <f t="shared" si="99"/>
        <v>2901.9500000000003</v>
      </c>
      <c r="V740">
        <f t="shared" si="100"/>
        <v>1461.9500000000003</v>
      </c>
      <c r="AB740" s="44">
        <v>688</v>
      </c>
      <c r="AC740" s="61">
        <v>0.25427587000000001</v>
      </c>
      <c r="AD740">
        <f t="shared" si="101"/>
        <v>190</v>
      </c>
      <c r="AE740" t="str">
        <f>LOOKUP(AC740,'Info Sheet'!$L$2:$L$3,'Info Sheet'!$J$2:$J$3)</f>
        <v>Rainy, p</v>
      </c>
      <c r="AF740">
        <f>IF(AE740='Info Sheet'!$J$3,'Info Sheet'!$M$3,'Info Sheet'!$M$2)</f>
        <v>0.7</v>
      </c>
      <c r="AG740">
        <f>ROUNDDOWN(IF((AD740*AF740)&gt;'Info Sheet'!$B$21,'Info Sheet'!$B$21,(AD740*AF740)),0)</f>
        <v>133</v>
      </c>
      <c r="AH740">
        <f t="shared" si="102"/>
        <v>3039.05</v>
      </c>
      <c r="AI740">
        <f t="shared" si="103"/>
        <v>1599.0500000000002</v>
      </c>
    </row>
    <row r="741" spans="2:35">
      <c r="B741" s="44">
        <v>689</v>
      </c>
      <c r="C741" s="32">
        <v>0.12673035509221697</v>
      </c>
      <c r="D741" s="32">
        <f t="shared" si="104"/>
        <v>192</v>
      </c>
      <c r="E741" t="str">
        <f>LOOKUP(C741,'Info Sheet'!$L$2:$L$3,'Info Sheet'!$J$2:$J$3)</f>
        <v>Rainy, p</v>
      </c>
      <c r="F741">
        <f>IF(E741='Info Sheet'!$J$3,'Info Sheet'!$M$3,'Info Sheet'!$M$2)</f>
        <v>0.7</v>
      </c>
      <c r="G741">
        <f>ROUNDDOWN(IF((D741*F741)&gt;'Info Sheet'!$B$21,'Info Sheet'!$B$21,(D741*F741)),0)</f>
        <v>134</v>
      </c>
      <c r="H741">
        <f t="shared" si="96"/>
        <v>3061.9</v>
      </c>
      <c r="I741">
        <f t="shared" si="97"/>
        <v>1621.9</v>
      </c>
      <c r="J741" s="44"/>
      <c r="K741" s="32"/>
      <c r="L741" s="32"/>
      <c r="M741" s="283"/>
      <c r="N741" s="32"/>
      <c r="O741" s="44">
        <v>689</v>
      </c>
      <c r="P741" s="32">
        <v>0.40487521589595743</v>
      </c>
      <c r="Q741">
        <f t="shared" si="98"/>
        <v>195</v>
      </c>
      <c r="R741" t="str">
        <f>LOOKUP(P741,'Info Sheet'!$L$2:$L$3,'Info Sheet'!$J$2:$J$3)</f>
        <v>Non-Rainy</v>
      </c>
      <c r="S741">
        <f>IF(R741='Info Sheet'!$J$3,'Info Sheet'!$M$3,'Info Sheet'!$M$2)</f>
        <v>1</v>
      </c>
      <c r="T741">
        <f>ROUNDDOWN(IF((Q741*S741)&gt;'Info Sheet'!$B$21,'Info Sheet'!$B$21,(Q741*S741)),0)</f>
        <v>188</v>
      </c>
      <c r="U741">
        <f t="shared" si="99"/>
        <v>4295.8</v>
      </c>
      <c r="V741">
        <f t="shared" si="100"/>
        <v>2855.8</v>
      </c>
      <c r="AB741" s="44">
        <v>689</v>
      </c>
      <c r="AC741" s="61">
        <v>0.96305521000000005</v>
      </c>
      <c r="AD741">
        <f t="shared" si="101"/>
        <v>236</v>
      </c>
      <c r="AE741" t="str">
        <f>LOOKUP(AC741,'Info Sheet'!$L$2:$L$3,'Info Sheet'!$J$2:$J$3)</f>
        <v>Non-Rainy</v>
      </c>
      <c r="AF741">
        <f>IF(AE741='Info Sheet'!$J$3,'Info Sheet'!$M$3,'Info Sheet'!$M$2)</f>
        <v>1</v>
      </c>
      <c r="AG741">
        <f>ROUNDDOWN(IF((AD741*AF741)&gt;'Info Sheet'!$B$21,'Info Sheet'!$B$21,(AD741*AF741)),0)</f>
        <v>188</v>
      </c>
      <c r="AH741">
        <f t="shared" si="102"/>
        <v>4295.8</v>
      </c>
      <c r="AI741">
        <f t="shared" si="103"/>
        <v>2855.8</v>
      </c>
    </row>
    <row r="742" spans="2:35">
      <c r="B742" s="44">
        <v>690</v>
      </c>
      <c r="C742" s="32">
        <v>0.12375747732539266</v>
      </c>
      <c r="D742" s="32">
        <f t="shared" si="104"/>
        <v>192</v>
      </c>
      <c r="E742" t="str">
        <f>LOOKUP(C742,'Info Sheet'!$L$2:$L$3,'Info Sheet'!$J$2:$J$3)</f>
        <v>Rainy, p</v>
      </c>
      <c r="F742">
        <f>IF(E742='Info Sheet'!$J$3,'Info Sheet'!$M$3,'Info Sheet'!$M$2)</f>
        <v>0.7</v>
      </c>
      <c r="G742">
        <f>ROUNDDOWN(IF((D742*F742)&gt;'Info Sheet'!$B$21,'Info Sheet'!$B$21,(D742*F742)),0)</f>
        <v>134</v>
      </c>
      <c r="H742">
        <f t="shared" si="96"/>
        <v>3061.9</v>
      </c>
      <c r="I742">
        <f t="shared" si="97"/>
        <v>1621.9</v>
      </c>
      <c r="J742" s="44"/>
      <c r="K742" s="32"/>
      <c r="L742" s="32"/>
      <c r="M742" s="283"/>
      <c r="N742" s="32"/>
      <c r="O742" s="44">
        <v>690</v>
      </c>
      <c r="P742" s="32">
        <v>0.77288854923246064</v>
      </c>
      <c r="Q742">
        <f t="shared" si="98"/>
        <v>214</v>
      </c>
      <c r="R742" t="str">
        <f>LOOKUP(P742,'Info Sheet'!$L$2:$L$3,'Info Sheet'!$J$2:$J$3)</f>
        <v>Non-Rainy</v>
      </c>
      <c r="S742">
        <f>IF(R742='Info Sheet'!$J$3,'Info Sheet'!$M$3,'Info Sheet'!$M$2)</f>
        <v>1</v>
      </c>
      <c r="T742">
        <f>ROUNDDOWN(IF((Q742*S742)&gt;'Info Sheet'!$B$21,'Info Sheet'!$B$21,(Q742*S742)),0)</f>
        <v>188</v>
      </c>
      <c r="U742">
        <f t="shared" si="99"/>
        <v>4295.8</v>
      </c>
      <c r="V742">
        <f t="shared" si="100"/>
        <v>2855.8</v>
      </c>
      <c r="AB742" s="44">
        <v>690</v>
      </c>
      <c r="AC742" s="61">
        <v>0.47812160999999997</v>
      </c>
      <c r="AD742">
        <f t="shared" si="101"/>
        <v>202</v>
      </c>
      <c r="AE742" t="str">
        <f>LOOKUP(AC742,'Info Sheet'!$L$2:$L$3,'Info Sheet'!$J$2:$J$3)</f>
        <v>Non-Rainy</v>
      </c>
      <c r="AF742">
        <f>IF(AE742='Info Sheet'!$J$3,'Info Sheet'!$M$3,'Info Sheet'!$M$2)</f>
        <v>1</v>
      </c>
      <c r="AG742">
        <f>ROUNDDOWN(IF((AD742*AF742)&gt;'Info Sheet'!$B$21,'Info Sheet'!$B$21,(AD742*AF742)),0)</f>
        <v>188</v>
      </c>
      <c r="AH742">
        <f t="shared" si="102"/>
        <v>4295.8</v>
      </c>
      <c r="AI742">
        <f t="shared" si="103"/>
        <v>2855.8</v>
      </c>
    </row>
    <row r="743" spans="2:35">
      <c r="B743" s="44">
        <v>691</v>
      </c>
      <c r="C743" s="32">
        <v>7.0408085372955398E-2</v>
      </c>
      <c r="D743" s="32">
        <f t="shared" si="104"/>
        <v>186</v>
      </c>
      <c r="E743" t="str">
        <f>LOOKUP(C743,'Info Sheet'!$L$2:$L$3,'Info Sheet'!$J$2:$J$3)</f>
        <v>Rainy, p</v>
      </c>
      <c r="F743">
        <f>IF(E743='Info Sheet'!$J$3,'Info Sheet'!$M$3,'Info Sheet'!$M$2)</f>
        <v>0.7</v>
      </c>
      <c r="G743">
        <f>ROUNDDOWN(IF((D743*F743)&gt;'Info Sheet'!$B$21,'Info Sheet'!$B$21,(D743*F743)),0)</f>
        <v>130</v>
      </c>
      <c r="H743">
        <f t="shared" si="96"/>
        <v>2970.5</v>
      </c>
      <c r="I743">
        <f t="shared" si="97"/>
        <v>1530.5</v>
      </c>
      <c r="J743" s="44"/>
      <c r="K743" s="32"/>
      <c r="L743" s="32"/>
      <c r="M743" s="283"/>
      <c r="N743" s="32"/>
      <c r="O743" s="44">
        <v>691</v>
      </c>
      <c r="P743" s="32">
        <v>0.3001916333587471</v>
      </c>
      <c r="Q743">
        <f t="shared" si="98"/>
        <v>190</v>
      </c>
      <c r="R743" t="str">
        <f>LOOKUP(P743,'Info Sheet'!$L$2:$L$3,'Info Sheet'!$J$2:$J$3)</f>
        <v>Rainy, p</v>
      </c>
      <c r="S743">
        <f>IF(R743='Info Sheet'!$J$3,'Info Sheet'!$M$3,'Info Sheet'!$M$2)</f>
        <v>0.7</v>
      </c>
      <c r="T743">
        <f>ROUNDDOWN(IF((Q743*S743)&gt;'Info Sheet'!$B$21,'Info Sheet'!$B$21,(Q743*S743)),0)</f>
        <v>133</v>
      </c>
      <c r="U743">
        <f t="shared" si="99"/>
        <v>3039.05</v>
      </c>
      <c r="V743">
        <f t="shared" si="100"/>
        <v>1599.0500000000002</v>
      </c>
      <c r="AB743" s="44">
        <v>691</v>
      </c>
      <c r="AC743" s="61">
        <v>0.98033216999999995</v>
      </c>
      <c r="AD743">
        <f t="shared" si="101"/>
        <v>242</v>
      </c>
      <c r="AE743" t="str">
        <f>LOOKUP(AC743,'Info Sheet'!$L$2:$L$3,'Info Sheet'!$J$2:$J$3)</f>
        <v>Non-Rainy</v>
      </c>
      <c r="AF743">
        <f>IF(AE743='Info Sheet'!$J$3,'Info Sheet'!$M$3,'Info Sheet'!$M$2)</f>
        <v>1</v>
      </c>
      <c r="AG743">
        <f>ROUNDDOWN(IF((AD743*AF743)&gt;'Info Sheet'!$B$21,'Info Sheet'!$B$21,(AD743*AF743)),0)</f>
        <v>188</v>
      </c>
      <c r="AH743">
        <f t="shared" si="102"/>
        <v>4295.8</v>
      </c>
      <c r="AI743">
        <f t="shared" si="103"/>
        <v>2855.8</v>
      </c>
    </row>
    <row r="744" spans="2:35">
      <c r="B744" s="44">
        <v>692</v>
      </c>
      <c r="C744" s="32">
        <v>0.2644241141483652</v>
      </c>
      <c r="D744" s="32">
        <f t="shared" si="104"/>
        <v>202</v>
      </c>
      <c r="E744" t="str">
        <f>LOOKUP(C744,'Info Sheet'!$L$2:$L$3,'Info Sheet'!$J$2:$J$3)</f>
        <v>Rainy, p</v>
      </c>
      <c r="F744">
        <f>IF(E744='Info Sheet'!$J$3,'Info Sheet'!$M$3,'Info Sheet'!$M$2)</f>
        <v>0.7</v>
      </c>
      <c r="G744">
        <f>ROUNDDOWN(IF((D744*F744)&gt;'Info Sheet'!$B$21,'Info Sheet'!$B$21,(D744*F744)),0)</f>
        <v>141</v>
      </c>
      <c r="H744">
        <f t="shared" si="96"/>
        <v>3221.8500000000004</v>
      </c>
      <c r="I744">
        <f t="shared" si="97"/>
        <v>1781.8500000000004</v>
      </c>
      <c r="J744" s="44"/>
      <c r="K744" s="32"/>
      <c r="L744" s="32"/>
      <c r="M744" s="283"/>
      <c r="N744" s="32"/>
      <c r="O744" s="44">
        <v>692</v>
      </c>
      <c r="P744" s="32">
        <v>4.4569072654762953E-2</v>
      </c>
      <c r="Q744">
        <f t="shared" si="98"/>
        <v>168</v>
      </c>
      <c r="R744" t="str">
        <f>LOOKUP(P744,'Info Sheet'!$L$2:$L$3,'Info Sheet'!$J$2:$J$3)</f>
        <v>Rainy, p</v>
      </c>
      <c r="S744">
        <f>IF(R744='Info Sheet'!$J$3,'Info Sheet'!$M$3,'Info Sheet'!$M$2)</f>
        <v>0.7</v>
      </c>
      <c r="T744">
        <f>ROUNDDOWN(IF((Q744*S744)&gt;'Info Sheet'!$B$21,'Info Sheet'!$B$21,(Q744*S744)),0)</f>
        <v>117</v>
      </c>
      <c r="U744">
        <f t="shared" si="99"/>
        <v>2673.4500000000003</v>
      </c>
      <c r="V744">
        <f t="shared" si="100"/>
        <v>1233.4500000000003</v>
      </c>
      <c r="AB744" s="44">
        <v>692</v>
      </c>
      <c r="AC744" s="61">
        <v>0.74086640000000004</v>
      </c>
      <c r="AD744">
        <f t="shared" si="101"/>
        <v>215</v>
      </c>
      <c r="AE744" t="str">
        <f>LOOKUP(AC744,'Info Sheet'!$L$2:$L$3,'Info Sheet'!$J$2:$J$3)</f>
        <v>Non-Rainy</v>
      </c>
      <c r="AF744">
        <f>IF(AE744='Info Sheet'!$J$3,'Info Sheet'!$M$3,'Info Sheet'!$M$2)</f>
        <v>1</v>
      </c>
      <c r="AG744">
        <f>ROUNDDOWN(IF((AD744*AF744)&gt;'Info Sheet'!$B$21,'Info Sheet'!$B$21,(AD744*AF744)),0)</f>
        <v>188</v>
      </c>
      <c r="AH744">
        <f t="shared" si="102"/>
        <v>4295.8</v>
      </c>
      <c r="AI744">
        <f t="shared" si="103"/>
        <v>2855.8</v>
      </c>
    </row>
    <row r="745" spans="2:35">
      <c r="B745" s="44">
        <v>693</v>
      </c>
      <c r="C745" s="32">
        <v>0.35202921847593627</v>
      </c>
      <c r="D745" s="32">
        <f t="shared" si="104"/>
        <v>207</v>
      </c>
      <c r="E745" t="str">
        <f>LOOKUP(C745,'Info Sheet'!$L$2:$L$3,'Info Sheet'!$J$2:$J$3)</f>
        <v>Rainy, p</v>
      </c>
      <c r="F745">
        <f>IF(E745='Info Sheet'!$J$3,'Info Sheet'!$M$3,'Info Sheet'!$M$2)</f>
        <v>0.7</v>
      </c>
      <c r="G745">
        <f>ROUNDDOWN(IF((D745*F745)&gt;'Info Sheet'!$B$21,'Info Sheet'!$B$21,(D745*F745)),0)</f>
        <v>144</v>
      </c>
      <c r="H745">
        <f t="shared" si="96"/>
        <v>3290.4</v>
      </c>
      <c r="I745">
        <f t="shared" si="97"/>
        <v>1850.4</v>
      </c>
      <c r="J745" s="44"/>
      <c r="K745" s="32"/>
      <c r="L745" s="32"/>
      <c r="M745" s="283"/>
      <c r="N745" s="32"/>
      <c r="O745" s="44">
        <v>693</v>
      </c>
      <c r="P745" s="32">
        <v>0.71191718462792386</v>
      </c>
      <c r="Q745">
        <f t="shared" si="98"/>
        <v>210</v>
      </c>
      <c r="R745" t="str">
        <f>LOOKUP(P745,'Info Sheet'!$L$2:$L$3,'Info Sheet'!$J$2:$J$3)</f>
        <v>Non-Rainy</v>
      </c>
      <c r="S745">
        <f>IF(R745='Info Sheet'!$J$3,'Info Sheet'!$M$3,'Info Sheet'!$M$2)</f>
        <v>1</v>
      </c>
      <c r="T745">
        <f>ROUNDDOWN(IF((Q745*S745)&gt;'Info Sheet'!$B$21,'Info Sheet'!$B$21,(Q745*S745)),0)</f>
        <v>188</v>
      </c>
      <c r="U745">
        <f t="shared" si="99"/>
        <v>4295.8</v>
      </c>
      <c r="V745">
        <f t="shared" si="100"/>
        <v>2855.8</v>
      </c>
      <c r="AB745" s="44">
        <v>693</v>
      </c>
      <c r="AC745" s="61">
        <v>0.15630976999999999</v>
      </c>
      <c r="AD745">
        <f t="shared" si="101"/>
        <v>184</v>
      </c>
      <c r="AE745" t="str">
        <f>LOOKUP(AC745,'Info Sheet'!$L$2:$L$3,'Info Sheet'!$J$2:$J$3)</f>
        <v>Rainy, p</v>
      </c>
      <c r="AF745">
        <f>IF(AE745='Info Sheet'!$J$3,'Info Sheet'!$M$3,'Info Sheet'!$M$2)</f>
        <v>0.7</v>
      </c>
      <c r="AG745">
        <f>ROUNDDOWN(IF((AD745*AF745)&gt;'Info Sheet'!$B$21,'Info Sheet'!$B$21,(AD745*AF745)),0)</f>
        <v>128</v>
      </c>
      <c r="AH745">
        <f t="shared" si="102"/>
        <v>2924.8</v>
      </c>
      <c r="AI745">
        <f t="shared" si="103"/>
        <v>1484.8000000000002</v>
      </c>
    </row>
    <row r="746" spans="2:35">
      <c r="B746" s="44">
        <v>694</v>
      </c>
      <c r="C746" s="32">
        <v>0.42321412670342762</v>
      </c>
      <c r="D746" s="32">
        <f t="shared" si="104"/>
        <v>211</v>
      </c>
      <c r="E746" t="str">
        <f>LOOKUP(C746,'Info Sheet'!$L$2:$L$3,'Info Sheet'!$J$2:$J$3)</f>
        <v>Non-Rainy</v>
      </c>
      <c r="F746">
        <f>IF(E746='Info Sheet'!$J$3,'Info Sheet'!$M$3,'Info Sheet'!$M$2)</f>
        <v>1</v>
      </c>
      <c r="G746">
        <f>ROUNDDOWN(IF((D746*F746)&gt;'Info Sheet'!$B$21,'Info Sheet'!$B$21,(D746*F746)),0)</f>
        <v>188</v>
      </c>
      <c r="H746">
        <f t="shared" si="96"/>
        <v>4295.8</v>
      </c>
      <c r="I746">
        <f t="shared" si="97"/>
        <v>2855.8</v>
      </c>
      <c r="J746" s="44"/>
      <c r="K746" s="32"/>
      <c r="L746" s="32"/>
      <c r="M746" s="283"/>
      <c r="N746" s="32"/>
      <c r="O746" s="44">
        <v>694</v>
      </c>
      <c r="P746" s="32">
        <v>6.8548047711793125E-2</v>
      </c>
      <c r="Q746">
        <f t="shared" si="98"/>
        <v>172</v>
      </c>
      <c r="R746" t="str">
        <f>LOOKUP(P746,'Info Sheet'!$L$2:$L$3,'Info Sheet'!$J$2:$J$3)</f>
        <v>Rainy, p</v>
      </c>
      <c r="S746">
        <f>IF(R746='Info Sheet'!$J$3,'Info Sheet'!$M$3,'Info Sheet'!$M$2)</f>
        <v>0.7</v>
      </c>
      <c r="T746">
        <f>ROUNDDOWN(IF((Q746*S746)&gt;'Info Sheet'!$B$21,'Info Sheet'!$B$21,(Q746*S746)),0)</f>
        <v>120</v>
      </c>
      <c r="U746">
        <f t="shared" si="99"/>
        <v>2742</v>
      </c>
      <c r="V746">
        <f t="shared" si="100"/>
        <v>1302</v>
      </c>
      <c r="AB746" s="44">
        <v>694</v>
      </c>
      <c r="AC746" s="61">
        <v>0.70330486000000003</v>
      </c>
      <c r="AD746">
        <f t="shared" si="101"/>
        <v>213</v>
      </c>
      <c r="AE746" t="str">
        <f>LOOKUP(AC746,'Info Sheet'!$L$2:$L$3,'Info Sheet'!$J$2:$J$3)</f>
        <v>Non-Rainy</v>
      </c>
      <c r="AF746">
        <f>IF(AE746='Info Sheet'!$J$3,'Info Sheet'!$M$3,'Info Sheet'!$M$2)</f>
        <v>1</v>
      </c>
      <c r="AG746">
        <f>ROUNDDOWN(IF((AD746*AF746)&gt;'Info Sheet'!$B$21,'Info Sheet'!$B$21,(AD746*AF746)),0)</f>
        <v>188</v>
      </c>
      <c r="AH746">
        <f t="shared" si="102"/>
        <v>4295.8</v>
      </c>
      <c r="AI746">
        <f t="shared" si="103"/>
        <v>2855.8</v>
      </c>
    </row>
    <row r="747" spans="2:35">
      <c r="B747" s="44">
        <v>695</v>
      </c>
      <c r="C747" s="32">
        <v>0.49437587728607379</v>
      </c>
      <c r="D747" s="32">
        <f t="shared" si="104"/>
        <v>214</v>
      </c>
      <c r="E747" t="str">
        <f>LOOKUP(C747,'Info Sheet'!$L$2:$L$3,'Info Sheet'!$J$2:$J$3)</f>
        <v>Non-Rainy</v>
      </c>
      <c r="F747">
        <f>IF(E747='Info Sheet'!$J$3,'Info Sheet'!$M$3,'Info Sheet'!$M$2)</f>
        <v>1</v>
      </c>
      <c r="G747">
        <f>ROUNDDOWN(IF((D747*F747)&gt;'Info Sheet'!$B$21,'Info Sheet'!$B$21,(D747*F747)),0)</f>
        <v>188</v>
      </c>
      <c r="H747">
        <f t="shared" si="96"/>
        <v>4295.8</v>
      </c>
      <c r="I747">
        <f t="shared" si="97"/>
        <v>2855.8</v>
      </c>
      <c r="J747" s="44"/>
      <c r="K747" s="32"/>
      <c r="L747" s="32"/>
      <c r="M747" s="283"/>
      <c r="N747" s="32"/>
      <c r="O747" s="44">
        <v>695</v>
      </c>
      <c r="P747" s="32">
        <v>0.39758397906852161</v>
      </c>
      <c r="Q747">
        <f t="shared" si="98"/>
        <v>195</v>
      </c>
      <c r="R747" t="str">
        <f>LOOKUP(P747,'Info Sheet'!$L$2:$L$3,'Info Sheet'!$J$2:$J$3)</f>
        <v>Rainy, p</v>
      </c>
      <c r="S747">
        <f>IF(R747='Info Sheet'!$J$3,'Info Sheet'!$M$3,'Info Sheet'!$M$2)</f>
        <v>0.7</v>
      </c>
      <c r="T747">
        <f>ROUNDDOWN(IF((Q747*S747)&gt;'Info Sheet'!$B$21,'Info Sheet'!$B$21,(Q747*S747)),0)</f>
        <v>136</v>
      </c>
      <c r="U747">
        <f t="shared" si="99"/>
        <v>3107.6000000000004</v>
      </c>
      <c r="V747">
        <f t="shared" si="100"/>
        <v>1667.6000000000004</v>
      </c>
      <c r="AB747" s="44">
        <v>695</v>
      </c>
      <c r="AC747" s="61">
        <v>0.97958226999999998</v>
      </c>
      <c r="AD747">
        <f t="shared" si="101"/>
        <v>241</v>
      </c>
      <c r="AE747" t="str">
        <f>LOOKUP(AC747,'Info Sheet'!$L$2:$L$3,'Info Sheet'!$J$2:$J$3)</f>
        <v>Non-Rainy</v>
      </c>
      <c r="AF747">
        <f>IF(AE747='Info Sheet'!$J$3,'Info Sheet'!$M$3,'Info Sheet'!$M$2)</f>
        <v>1</v>
      </c>
      <c r="AG747">
        <f>ROUNDDOWN(IF((AD747*AF747)&gt;'Info Sheet'!$B$21,'Info Sheet'!$B$21,(AD747*AF747)),0)</f>
        <v>188</v>
      </c>
      <c r="AH747">
        <f t="shared" si="102"/>
        <v>4295.8</v>
      </c>
      <c r="AI747">
        <f t="shared" si="103"/>
        <v>2855.8</v>
      </c>
    </row>
    <row r="748" spans="2:35">
      <c r="B748" s="44">
        <v>696</v>
      </c>
      <c r="C748" s="32">
        <v>0.30049164436201914</v>
      </c>
      <c r="D748" s="32">
        <f t="shared" si="104"/>
        <v>204</v>
      </c>
      <c r="E748" t="str">
        <f>LOOKUP(C748,'Info Sheet'!$L$2:$L$3,'Info Sheet'!$J$2:$J$3)</f>
        <v>Rainy, p</v>
      </c>
      <c r="F748">
        <f>IF(E748='Info Sheet'!$J$3,'Info Sheet'!$M$3,'Info Sheet'!$M$2)</f>
        <v>0.7</v>
      </c>
      <c r="G748">
        <f>ROUNDDOWN(IF((D748*F748)&gt;'Info Sheet'!$B$21,'Info Sheet'!$B$21,(D748*F748)),0)</f>
        <v>142</v>
      </c>
      <c r="H748">
        <f t="shared" si="96"/>
        <v>3244.7000000000003</v>
      </c>
      <c r="I748">
        <f t="shared" si="97"/>
        <v>1804.7000000000003</v>
      </c>
      <c r="J748" s="44"/>
      <c r="K748" s="32"/>
      <c r="L748" s="32"/>
      <c r="M748" s="283"/>
      <c r="N748" s="32"/>
      <c r="O748" s="44">
        <v>696</v>
      </c>
      <c r="P748" s="32">
        <v>0.6850442581105447</v>
      </c>
      <c r="Q748">
        <f t="shared" si="98"/>
        <v>209</v>
      </c>
      <c r="R748" t="str">
        <f>LOOKUP(P748,'Info Sheet'!$L$2:$L$3,'Info Sheet'!$J$2:$J$3)</f>
        <v>Non-Rainy</v>
      </c>
      <c r="S748">
        <f>IF(R748='Info Sheet'!$J$3,'Info Sheet'!$M$3,'Info Sheet'!$M$2)</f>
        <v>1</v>
      </c>
      <c r="T748">
        <f>ROUNDDOWN(IF((Q748*S748)&gt;'Info Sheet'!$B$21,'Info Sheet'!$B$21,(Q748*S748)),0)</f>
        <v>188</v>
      </c>
      <c r="U748">
        <f t="shared" si="99"/>
        <v>4295.8</v>
      </c>
      <c r="V748">
        <f t="shared" si="100"/>
        <v>2855.8</v>
      </c>
      <c r="AB748" s="44">
        <v>696</v>
      </c>
      <c r="AC748" s="61">
        <v>0.63662757000000003</v>
      </c>
      <c r="AD748">
        <f t="shared" si="101"/>
        <v>209</v>
      </c>
      <c r="AE748" t="str">
        <f>LOOKUP(AC748,'Info Sheet'!$L$2:$L$3,'Info Sheet'!$J$2:$J$3)</f>
        <v>Non-Rainy</v>
      </c>
      <c r="AF748">
        <f>IF(AE748='Info Sheet'!$J$3,'Info Sheet'!$M$3,'Info Sheet'!$M$2)</f>
        <v>1</v>
      </c>
      <c r="AG748">
        <f>ROUNDDOWN(IF((AD748*AF748)&gt;'Info Sheet'!$B$21,'Info Sheet'!$B$21,(AD748*AF748)),0)</f>
        <v>188</v>
      </c>
      <c r="AH748">
        <f t="shared" si="102"/>
        <v>4295.8</v>
      </c>
      <c r="AI748">
        <f t="shared" si="103"/>
        <v>2855.8</v>
      </c>
    </row>
    <row r="749" spans="2:35">
      <c r="B749" s="44">
        <v>697</v>
      </c>
      <c r="C749" s="32">
        <v>0.35063345645769184</v>
      </c>
      <c r="D749" s="32">
        <f t="shared" si="104"/>
        <v>207</v>
      </c>
      <c r="E749" t="str">
        <f>LOOKUP(C749,'Info Sheet'!$L$2:$L$3,'Info Sheet'!$J$2:$J$3)</f>
        <v>Rainy, p</v>
      </c>
      <c r="F749">
        <f>IF(E749='Info Sheet'!$J$3,'Info Sheet'!$M$3,'Info Sheet'!$M$2)</f>
        <v>0.7</v>
      </c>
      <c r="G749">
        <f>ROUNDDOWN(IF((D749*F749)&gt;'Info Sheet'!$B$21,'Info Sheet'!$B$21,(D749*F749)),0)</f>
        <v>144</v>
      </c>
      <c r="H749">
        <f t="shared" si="96"/>
        <v>3290.4</v>
      </c>
      <c r="I749">
        <f t="shared" si="97"/>
        <v>1850.4</v>
      </c>
      <c r="J749" s="44"/>
      <c r="K749" s="32"/>
      <c r="L749" s="32"/>
      <c r="M749" s="283"/>
      <c r="N749" s="32"/>
      <c r="O749" s="44">
        <v>697</v>
      </c>
      <c r="P749" s="32">
        <v>0.7725962043683845</v>
      </c>
      <c r="Q749">
        <f t="shared" si="98"/>
        <v>214</v>
      </c>
      <c r="R749" t="str">
        <f>LOOKUP(P749,'Info Sheet'!$L$2:$L$3,'Info Sheet'!$J$2:$J$3)</f>
        <v>Non-Rainy</v>
      </c>
      <c r="S749">
        <f>IF(R749='Info Sheet'!$J$3,'Info Sheet'!$M$3,'Info Sheet'!$M$2)</f>
        <v>1</v>
      </c>
      <c r="T749">
        <f>ROUNDDOWN(IF((Q749*S749)&gt;'Info Sheet'!$B$21,'Info Sheet'!$B$21,(Q749*S749)),0)</f>
        <v>188</v>
      </c>
      <c r="U749">
        <f t="shared" si="99"/>
        <v>4295.8</v>
      </c>
      <c r="V749">
        <f t="shared" si="100"/>
        <v>2855.8</v>
      </c>
      <c r="AB749" s="44">
        <v>697</v>
      </c>
      <c r="AC749" s="61">
        <v>0.34739209999999998</v>
      </c>
      <c r="AD749">
        <f t="shared" si="101"/>
        <v>195</v>
      </c>
      <c r="AE749" t="str">
        <f>LOOKUP(AC749,'Info Sheet'!$L$2:$L$3,'Info Sheet'!$J$2:$J$3)</f>
        <v>Rainy, p</v>
      </c>
      <c r="AF749">
        <f>IF(AE749='Info Sheet'!$J$3,'Info Sheet'!$M$3,'Info Sheet'!$M$2)</f>
        <v>0.7</v>
      </c>
      <c r="AG749">
        <f>ROUNDDOWN(IF((AD749*AF749)&gt;'Info Sheet'!$B$21,'Info Sheet'!$B$21,(AD749*AF749)),0)</f>
        <v>136</v>
      </c>
      <c r="AH749">
        <f t="shared" si="102"/>
        <v>3107.6000000000004</v>
      </c>
      <c r="AI749">
        <f t="shared" si="103"/>
        <v>1667.6000000000004</v>
      </c>
    </row>
    <row r="750" spans="2:35">
      <c r="B750" s="44">
        <v>698</v>
      </c>
      <c r="C750" s="32">
        <v>0.28779385834999249</v>
      </c>
      <c r="D750" s="32">
        <f t="shared" si="104"/>
        <v>204</v>
      </c>
      <c r="E750" t="str">
        <f>LOOKUP(C750,'Info Sheet'!$L$2:$L$3,'Info Sheet'!$J$2:$J$3)</f>
        <v>Rainy, p</v>
      </c>
      <c r="F750">
        <f>IF(E750='Info Sheet'!$J$3,'Info Sheet'!$M$3,'Info Sheet'!$M$2)</f>
        <v>0.7</v>
      </c>
      <c r="G750">
        <f>ROUNDDOWN(IF((D750*F750)&gt;'Info Sheet'!$B$21,'Info Sheet'!$B$21,(D750*F750)),0)</f>
        <v>142</v>
      </c>
      <c r="H750">
        <f t="shared" si="96"/>
        <v>3244.7000000000003</v>
      </c>
      <c r="I750">
        <f t="shared" si="97"/>
        <v>1804.7000000000003</v>
      </c>
      <c r="J750" s="44"/>
      <c r="K750" s="32"/>
      <c r="L750" s="32"/>
      <c r="M750" s="283"/>
      <c r="N750" s="32"/>
      <c r="O750" s="44">
        <v>698</v>
      </c>
      <c r="P750" s="32">
        <v>4.7108660985090367E-2</v>
      </c>
      <c r="Q750">
        <f t="shared" si="98"/>
        <v>168</v>
      </c>
      <c r="R750" t="str">
        <f>LOOKUP(P750,'Info Sheet'!$L$2:$L$3,'Info Sheet'!$J$2:$J$3)</f>
        <v>Rainy, p</v>
      </c>
      <c r="S750">
        <f>IF(R750='Info Sheet'!$J$3,'Info Sheet'!$M$3,'Info Sheet'!$M$2)</f>
        <v>0.7</v>
      </c>
      <c r="T750">
        <f>ROUNDDOWN(IF((Q750*S750)&gt;'Info Sheet'!$B$21,'Info Sheet'!$B$21,(Q750*S750)),0)</f>
        <v>117</v>
      </c>
      <c r="U750">
        <f t="shared" si="99"/>
        <v>2673.4500000000003</v>
      </c>
      <c r="V750">
        <f t="shared" si="100"/>
        <v>1233.4500000000003</v>
      </c>
      <c r="AB750" s="44">
        <v>698</v>
      </c>
      <c r="AC750" s="61">
        <v>4.6583220000000002E-2</v>
      </c>
      <c r="AD750">
        <f t="shared" si="101"/>
        <v>171</v>
      </c>
      <c r="AE750" t="str">
        <f>LOOKUP(AC750,'Info Sheet'!$L$2:$L$3,'Info Sheet'!$J$2:$J$3)</f>
        <v>Rainy, p</v>
      </c>
      <c r="AF750">
        <f>IF(AE750='Info Sheet'!$J$3,'Info Sheet'!$M$3,'Info Sheet'!$M$2)</f>
        <v>0.7</v>
      </c>
      <c r="AG750">
        <f>ROUNDDOWN(IF((AD750*AF750)&gt;'Info Sheet'!$B$21,'Info Sheet'!$B$21,(AD750*AF750)),0)</f>
        <v>119</v>
      </c>
      <c r="AH750">
        <f t="shared" si="102"/>
        <v>2719.15</v>
      </c>
      <c r="AI750">
        <f t="shared" si="103"/>
        <v>1279.1500000000001</v>
      </c>
    </row>
    <row r="751" spans="2:35">
      <c r="B751" s="44">
        <v>699</v>
      </c>
      <c r="C751" s="32">
        <v>6.8550397150248799E-3</v>
      </c>
      <c r="D751" s="32">
        <f t="shared" si="104"/>
        <v>167</v>
      </c>
      <c r="E751" t="str">
        <f>LOOKUP(C751,'Info Sheet'!$L$2:$L$3,'Info Sheet'!$J$2:$J$3)</f>
        <v>Rainy, p</v>
      </c>
      <c r="F751">
        <f>IF(E751='Info Sheet'!$J$3,'Info Sheet'!$M$3,'Info Sheet'!$M$2)</f>
        <v>0.7</v>
      </c>
      <c r="G751">
        <f>ROUNDDOWN(IF((D751*F751)&gt;'Info Sheet'!$B$21,'Info Sheet'!$B$21,(D751*F751)),0)</f>
        <v>116</v>
      </c>
      <c r="H751">
        <f t="shared" si="96"/>
        <v>2650.6000000000004</v>
      </c>
      <c r="I751">
        <f t="shared" si="97"/>
        <v>1210.6000000000004</v>
      </c>
      <c r="J751" s="44"/>
      <c r="K751" s="32"/>
      <c r="L751" s="32"/>
      <c r="M751" s="283"/>
      <c r="N751" s="32"/>
      <c r="O751" s="44">
        <v>699</v>
      </c>
      <c r="P751" s="32">
        <v>0.71536154948666242</v>
      </c>
      <c r="Q751">
        <f t="shared" si="98"/>
        <v>210</v>
      </c>
      <c r="R751" t="str">
        <f>LOOKUP(P751,'Info Sheet'!$L$2:$L$3,'Info Sheet'!$J$2:$J$3)</f>
        <v>Non-Rainy</v>
      </c>
      <c r="S751">
        <f>IF(R751='Info Sheet'!$J$3,'Info Sheet'!$M$3,'Info Sheet'!$M$2)</f>
        <v>1</v>
      </c>
      <c r="T751">
        <f>ROUNDDOWN(IF((Q751*S751)&gt;'Info Sheet'!$B$21,'Info Sheet'!$B$21,(Q751*S751)),0)</f>
        <v>188</v>
      </c>
      <c r="U751">
        <f t="shared" si="99"/>
        <v>4295.8</v>
      </c>
      <c r="V751">
        <f t="shared" si="100"/>
        <v>2855.8</v>
      </c>
      <c r="AB751" s="44">
        <v>699</v>
      </c>
      <c r="AC751" s="61">
        <v>0.75176264000000004</v>
      </c>
      <c r="AD751">
        <f t="shared" si="101"/>
        <v>216</v>
      </c>
      <c r="AE751" t="str">
        <f>LOOKUP(AC751,'Info Sheet'!$L$2:$L$3,'Info Sheet'!$J$2:$J$3)</f>
        <v>Non-Rainy</v>
      </c>
      <c r="AF751">
        <f>IF(AE751='Info Sheet'!$J$3,'Info Sheet'!$M$3,'Info Sheet'!$M$2)</f>
        <v>1</v>
      </c>
      <c r="AG751">
        <f>ROUNDDOWN(IF((AD751*AF751)&gt;'Info Sheet'!$B$21,'Info Sheet'!$B$21,(AD751*AF751)),0)</f>
        <v>188</v>
      </c>
      <c r="AH751">
        <f t="shared" si="102"/>
        <v>4295.8</v>
      </c>
      <c r="AI751">
        <f t="shared" si="103"/>
        <v>2855.8</v>
      </c>
    </row>
    <row r="752" spans="2:35">
      <c r="B752" s="44">
        <v>700</v>
      </c>
      <c r="C752" s="32">
        <v>0.11194311197723572</v>
      </c>
      <c r="D752" s="32">
        <f t="shared" si="104"/>
        <v>191</v>
      </c>
      <c r="E752" t="str">
        <f>LOOKUP(C752,'Info Sheet'!$L$2:$L$3,'Info Sheet'!$J$2:$J$3)</f>
        <v>Rainy, p</v>
      </c>
      <c r="F752">
        <f>IF(E752='Info Sheet'!$J$3,'Info Sheet'!$M$3,'Info Sheet'!$M$2)</f>
        <v>0.7</v>
      </c>
      <c r="G752">
        <f>ROUNDDOWN(IF((D752*F752)&gt;'Info Sheet'!$B$21,'Info Sheet'!$B$21,(D752*F752)),0)</f>
        <v>133</v>
      </c>
      <c r="H752">
        <f t="shared" si="96"/>
        <v>3039.05</v>
      </c>
      <c r="I752">
        <f t="shared" si="97"/>
        <v>1599.0500000000002</v>
      </c>
      <c r="J752" s="44"/>
      <c r="K752" s="32"/>
      <c r="L752" s="32"/>
      <c r="M752" s="283"/>
      <c r="N752" s="32"/>
      <c r="O752" s="44">
        <v>700</v>
      </c>
      <c r="P752" s="32">
        <v>0.42433363509763766</v>
      </c>
      <c r="Q752">
        <f t="shared" si="98"/>
        <v>196</v>
      </c>
      <c r="R752" t="str">
        <f>LOOKUP(P752,'Info Sheet'!$L$2:$L$3,'Info Sheet'!$J$2:$J$3)</f>
        <v>Non-Rainy</v>
      </c>
      <c r="S752">
        <f>IF(R752='Info Sheet'!$J$3,'Info Sheet'!$M$3,'Info Sheet'!$M$2)</f>
        <v>1</v>
      </c>
      <c r="T752">
        <f>ROUNDDOWN(IF((Q752*S752)&gt;'Info Sheet'!$B$21,'Info Sheet'!$B$21,(Q752*S752)),0)</f>
        <v>188</v>
      </c>
      <c r="U752">
        <f t="shared" si="99"/>
        <v>4295.8</v>
      </c>
      <c r="V752">
        <f t="shared" si="100"/>
        <v>2855.8</v>
      </c>
      <c r="AB752" s="44">
        <v>700</v>
      </c>
      <c r="AC752" s="61">
        <v>0.59785977000000001</v>
      </c>
      <c r="AD752">
        <f t="shared" si="101"/>
        <v>207</v>
      </c>
      <c r="AE752" t="str">
        <f>LOOKUP(AC752,'Info Sheet'!$L$2:$L$3,'Info Sheet'!$J$2:$J$3)</f>
        <v>Non-Rainy</v>
      </c>
      <c r="AF752">
        <f>IF(AE752='Info Sheet'!$J$3,'Info Sheet'!$M$3,'Info Sheet'!$M$2)</f>
        <v>1</v>
      </c>
      <c r="AG752">
        <f>ROUNDDOWN(IF((AD752*AF752)&gt;'Info Sheet'!$B$21,'Info Sheet'!$B$21,(AD752*AF752)),0)</f>
        <v>188</v>
      </c>
      <c r="AH752">
        <f t="shared" si="102"/>
        <v>4295.8</v>
      </c>
      <c r="AI752">
        <f t="shared" si="103"/>
        <v>2855.8</v>
      </c>
    </row>
    <row r="753" spans="2:35">
      <c r="B753" s="44">
        <v>701</v>
      </c>
      <c r="C753" s="32">
        <v>0.49958296113686207</v>
      </c>
      <c r="D753" s="32">
        <f t="shared" si="104"/>
        <v>215</v>
      </c>
      <c r="E753" t="str">
        <f>LOOKUP(C753,'Info Sheet'!$L$2:$L$3,'Info Sheet'!$J$2:$J$3)</f>
        <v>Non-Rainy</v>
      </c>
      <c r="F753">
        <f>IF(E753='Info Sheet'!$J$3,'Info Sheet'!$M$3,'Info Sheet'!$M$2)</f>
        <v>1</v>
      </c>
      <c r="G753">
        <f>ROUNDDOWN(IF((D753*F753)&gt;'Info Sheet'!$B$21,'Info Sheet'!$B$21,(D753*F753)),0)</f>
        <v>188</v>
      </c>
      <c r="H753">
        <f t="shared" si="96"/>
        <v>4295.8</v>
      </c>
      <c r="I753">
        <f t="shared" si="97"/>
        <v>2855.8</v>
      </c>
      <c r="J753" s="44"/>
      <c r="K753" s="32"/>
      <c r="L753" s="32"/>
      <c r="M753" s="283"/>
      <c r="N753" s="32"/>
      <c r="O753" s="44">
        <v>701</v>
      </c>
      <c r="P753" s="32">
        <v>1.6811440090167329E-2</v>
      </c>
      <c r="Q753">
        <f t="shared" si="98"/>
        <v>160</v>
      </c>
      <c r="R753" t="str">
        <f>LOOKUP(P753,'Info Sheet'!$L$2:$L$3,'Info Sheet'!$J$2:$J$3)</f>
        <v>Rainy, p</v>
      </c>
      <c r="S753">
        <f>IF(R753='Info Sheet'!$J$3,'Info Sheet'!$M$3,'Info Sheet'!$M$2)</f>
        <v>0.7</v>
      </c>
      <c r="T753">
        <f>ROUNDDOWN(IF((Q753*S753)&gt;'Info Sheet'!$B$21,'Info Sheet'!$B$21,(Q753*S753)),0)</f>
        <v>112</v>
      </c>
      <c r="U753">
        <f t="shared" si="99"/>
        <v>2559.2000000000003</v>
      </c>
      <c r="V753">
        <f t="shared" si="100"/>
        <v>1119.2000000000003</v>
      </c>
      <c r="AB753" s="44">
        <v>701</v>
      </c>
      <c r="AC753" s="61">
        <v>0.63459907999999998</v>
      </c>
      <c r="AD753">
        <f t="shared" si="101"/>
        <v>209</v>
      </c>
      <c r="AE753" t="str">
        <f>LOOKUP(AC753,'Info Sheet'!$L$2:$L$3,'Info Sheet'!$J$2:$J$3)</f>
        <v>Non-Rainy</v>
      </c>
      <c r="AF753">
        <f>IF(AE753='Info Sheet'!$J$3,'Info Sheet'!$M$3,'Info Sheet'!$M$2)</f>
        <v>1</v>
      </c>
      <c r="AG753">
        <f>ROUNDDOWN(IF((AD753*AF753)&gt;'Info Sheet'!$B$21,'Info Sheet'!$B$21,(AD753*AF753)),0)</f>
        <v>188</v>
      </c>
      <c r="AH753">
        <f t="shared" si="102"/>
        <v>4295.8</v>
      </c>
      <c r="AI753">
        <f t="shared" si="103"/>
        <v>2855.8</v>
      </c>
    </row>
    <row r="754" spans="2:35">
      <c r="B754" s="44">
        <v>702</v>
      </c>
      <c r="C754" s="32">
        <v>0.90034930996935592</v>
      </c>
      <c r="D754" s="32">
        <f t="shared" si="104"/>
        <v>240</v>
      </c>
      <c r="E754" t="str">
        <f>LOOKUP(C754,'Info Sheet'!$L$2:$L$3,'Info Sheet'!$J$2:$J$3)</f>
        <v>Non-Rainy</v>
      </c>
      <c r="F754">
        <f>IF(E754='Info Sheet'!$J$3,'Info Sheet'!$M$3,'Info Sheet'!$M$2)</f>
        <v>1</v>
      </c>
      <c r="G754">
        <f>ROUNDDOWN(IF((D754*F754)&gt;'Info Sheet'!$B$21,'Info Sheet'!$B$21,(D754*F754)),0)</f>
        <v>188</v>
      </c>
      <c r="H754">
        <f t="shared" si="96"/>
        <v>4295.8</v>
      </c>
      <c r="I754">
        <f t="shared" si="97"/>
        <v>2855.8</v>
      </c>
      <c r="J754" s="44"/>
      <c r="K754" s="32"/>
      <c r="L754" s="32"/>
      <c r="M754" s="283"/>
      <c r="N754" s="32"/>
      <c r="O754" s="44">
        <v>702</v>
      </c>
      <c r="P754" s="32">
        <v>0.95635993905384742</v>
      </c>
      <c r="Q754">
        <f t="shared" si="98"/>
        <v>232</v>
      </c>
      <c r="R754" t="str">
        <f>LOOKUP(P754,'Info Sheet'!$L$2:$L$3,'Info Sheet'!$J$2:$J$3)</f>
        <v>Non-Rainy</v>
      </c>
      <c r="S754">
        <f>IF(R754='Info Sheet'!$J$3,'Info Sheet'!$M$3,'Info Sheet'!$M$2)</f>
        <v>1</v>
      </c>
      <c r="T754">
        <f>ROUNDDOWN(IF((Q754*S754)&gt;'Info Sheet'!$B$21,'Info Sheet'!$B$21,(Q754*S754)),0)</f>
        <v>188</v>
      </c>
      <c r="U754">
        <f t="shared" si="99"/>
        <v>4295.8</v>
      </c>
      <c r="V754">
        <f t="shared" si="100"/>
        <v>2855.8</v>
      </c>
      <c r="AB754" s="44">
        <v>702</v>
      </c>
      <c r="AC754" s="61">
        <v>0.89054800999999995</v>
      </c>
      <c r="AD754">
        <f t="shared" si="101"/>
        <v>226</v>
      </c>
      <c r="AE754" t="str">
        <f>LOOKUP(AC754,'Info Sheet'!$L$2:$L$3,'Info Sheet'!$J$2:$J$3)</f>
        <v>Non-Rainy</v>
      </c>
      <c r="AF754">
        <f>IF(AE754='Info Sheet'!$J$3,'Info Sheet'!$M$3,'Info Sheet'!$M$2)</f>
        <v>1</v>
      </c>
      <c r="AG754">
        <f>ROUNDDOWN(IF((AD754*AF754)&gt;'Info Sheet'!$B$21,'Info Sheet'!$B$21,(AD754*AF754)),0)</f>
        <v>188</v>
      </c>
      <c r="AH754">
        <f t="shared" si="102"/>
        <v>4295.8</v>
      </c>
      <c r="AI754">
        <f t="shared" si="103"/>
        <v>2855.8</v>
      </c>
    </row>
    <row r="755" spans="2:35">
      <c r="B755" s="44">
        <v>703</v>
      </c>
      <c r="C755" s="32">
        <v>0.63734348279216169</v>
      </c>
      <c r="D755" s="32">
        <f t="shared" si="104"/>
        <v>222</v>
      </c>
      <c r="E755" t="str">
        <f>LOOKUP(C755,'Info Sheet'!$L$2:$L$3,'Info Sheet'!$J$2:$J$3)</f>
        <v>Non-Rainy</v>
      </c>
      <c r="F755">
        <f>IF(E755='Info Sheet'!$J$3,'Info Sheet'!$M$3,'Info Sheet'!$M$2)</f>
        <v>1</v>
      </c>
      <c r="G755">
        <f>ROUNDDOWN(IF((D755*F755)&gt;'Info Sheet'!$B$21,'Info Sheet'!$B$21,(D755*F755)),0)</f>
        <v>188</v>
      </c>
      <c r="H755">
        <f t="shared" si="96"/>
        <v>4295.8</v>
      </c>
      <c r="I755">
        <f t="shared" si="97"/>
        <v>2855.8</v>
      </c>
      <c r="J755" s="44"/>
      <c r="K755" s="32"/>
      <c r="L755" s="32"/>
      <c r="M755" s="283"/>
      <c r="N755" s="32"/>
      <c r="O755" s="44">
        <v>703</v>
      </c>
      <c r="P755" s="32">
        <v>0.49716921082178334</v>
      </c>
      <c r="Q755">
        <f t="shared" si="98"/>
        <v>199</v>
      </c>
      <c r="R755" t="str">
        <f>LOOKUP(P755,'Info Sheet'!$L$2:$L$3,'Info Sheet'!$J$2:$J$3)</f>
        <v>Non-Rainy</v>
      </c>
      <c r="S755">
        <f>IF(R755='Info Sheet'!$J$3,'Info Sheet'!$M$3,'Info Sheet'!$M$2)</f>
        <v>1</v>
      </c>
      <c r="T755">
        <f>ROUNDDOWN(IF((Q755*S755)&gt;'Info Sheet'!$B$21,'Info Sheet'!$B$21,(Q755*S755)),0)</f>
        <v>188</v>
      </c>
      <c r="U755">
        <f t="shared" si="99"/>
        <v>4295.8</v>
      </c>
      <c r="V755">
        <f t="shared" si="100"/>
        <v>2855.8</v>
      </c>
      <c r="AB755" s="44">
        <v>703</v>
      </c>
      <c r="AC755" s="61">
        <v>0.39847312000000001</v>
      </c>
      <c r="AD755">
        <f t="shared" si="101"/>
        <v>198</v>
      </c>
      <c r="AE755" t="str">
        <f>LOOKUP(AC755,'Info Sheet'!$L$2:$L$3,'Info Sheet'!$J$2:$J$3)</f>
        <v>Rainy, p</v>
      </c>
      <c r="AF755">
        <f>IF(AE755='Info Sheet'!$J$3,'Info Sheet'!$M$3,'Info Sheet'!$M$2)</f>
        <v>0.7</v>
      </c>
      <c r="AG755">
        <f>ROUNDDOWN(IF((AD755*AF755)&gt;'Info Sheet'!$B$21,'Info Sheet'!$B$21,(AD755*AF755)),0)</f>
        <v>138</v>
      </c>
      <c r="AH755">
        <f t="shared" si="102"/>
        <v>3153.3</v>
      </c>
      <c r="AI755">
        <f t="shared" si="103"/>
        <v>1713.3000000000002</v>
      </c>
    </row>
    <row r="756" spans="2:35">
      <c r="B756" s="44">
        <v>704</v>
      </c>
      <c r="C756" s="32">
        <v>0.89543720908298097</v>
      </c>
      <c r="D756" s="32">
        <f t="shared" si="104"/>
        <v>239</v>
      </c>
      <c r="E756" t="str">
        <f>LOOKUP(C756,'Info Sheet'!$L$2:$L$3,'Info Sheet'!$J$2:$J$3)</f>
        <v>Non-Rainy</v>
      </c>
      <c r="F756">
        <f>IF(E756='Info Sheet'!$J$3,'Info Sheet'!$M$3,'Info Sheet'!$M$2)</f>
        <v>1</v>
      </c>
      <c r="G756">
        <f>ROUNDDOWN(IF((D756*F756)&gt;'Info Sheet'!$B$21,'Info Sheet'!$B$21,(D756*F756)),0)</f>
        <v>188</v>
      </c>
      <c r="H756">
        <f t="shared" si="96"/>
        <v>4295.8</v>
      </c>
      <c r="I756">
        <f t="shared" si="97"/>
        <v>2855.8</v>
      </c>
      <c r="J756" s="44"/>
      <c r="K756" s="32"/>
      <c r="L756" s="32"/>
      <c r="M756" s="283"/>
      <c r="N756" s="32"/>
      <c r="O756" s="44">
        <v>704</v>
      </c>
      <c r="P756" s="32">
        <v>0.7205835113706478</v>
      </c>
      <c r="Q756">
        <f t="shared" si="98"/>
        <v>210</v>
      </c>
      <c r="R756" t="str">
        <f>LOOKUP(P756,'Info Sheet'!$L$2:$L$3,'Info Sheet'!$J$2:$J$3)</f>
        <v>Non-Rainy</v>
      </c>
      <c r="S756">
        <f>IF(R756='Info Sheet'!$J$3,'Info Sheet'!$M$3,'Info Sheet'!$M$2)</f>
        <v>1</v>
      </c>
      <c r="T756">
        <f>ROUNDDOWN(IF((Q756*S756)&gt;'Info Sheet'!$B$21,'Info Sheet'!$B$21,(Q756*S756)),0)</f>
        <v>188</v>
      </c>
      <c r="U756">
        <f t="shared" si="99"/>
        <v>4295.8</v>
      </c>
      <c r="V756">
        <f t="shared" si="100"/>
        <v>2855.8</v>
      </c>
      <c r="AB756" s="44">
        <v>704</v>
      </c>
      <c r="AC756" s="61">
        <v>0.77773481</v>
      </c>
      <c r="AD756">
        <f t="shared" si="101"/>
        <v>217</v>
      </c>
      <c r="AE756" t="str">
        <f>LOOKUP(AC756,'Info Sheet'!$L$2:$L$3,'Info Sheet'!$J$2:$J$3)</f>
        <v>Non-Rainy</v>
      </c>
      <c r="AF756">
        <f>IF(AE756='Info Sheet'!$J$3,'Info Sheet'!$M$3,'Info Sheet'!$M$2)</f>
        <v>1</v>
      </c>
      <c r="AG756">
        <f>ROUNDDOWN(IF((AD756*AF756)&gt;'Info Sheet'!$B$21,'Info Sheet'!$B$21,(AD756*AF756)),0)</f>
        <v>188</v>
      </c>
      <c r="AH756">
        <f t="shared" si="102"/>
        <v>4295.8</v>
      </c>
      <c r="AI756">
        <f t="shared" si="103"/>
        <v>2855.8</v>
      </c>
    </row>
    <row r="757" spans="2:35">
      <c r="B757" s="44">
        <v>705</v>
      </c>
      <c r="C757" s="32">
        <v>0.34917922892451714</v>
      </c>
      <c r="D757" s="32">
        <f t="shared" si="104"/>
        <v>207</v>
      </c>
      <c r="E757" t="str">
        <f>LOOKUP(C757,'Info Sheet'!$L$2:$L$3,'Info Sheet'!$J$2:$J$3)</f>
        <v>Rainy, p</v>
      </c>
      <c r="F757">
        <f>IF(E757='Info Sheet'!$J$3,'Info Sheet'!$M$3,'Info Sheet'!$M$2)</f>
        <v>0.7</v>
      </c>
      <c r="G757">
        <f>ROUNDDOWN(IF((D757*F757)&gt;'Info Sheet'!$B$21,'Info Sheet'!$B$21,(D757*F757)),0)</f>
        <v>144</v>
      </c>
      <c r="H757">
        <f t="shared" ref="H757:H820" si="105">G757*$K$46</f>
        <v>3290.4</v>
      </c>
      <c r="I757">
        <f t="shared" ref="I757:I820" si="106">H757-$K$47</f>
        <v>1850.4</v>
      </c>
      <c r="J757" s="44"/>
      <c r="K757" s="32"/>
      <c r="L757" s="32"/>
      <c r="M757" s="283"/>
      <c r="N757" s="32"/>
      <c r="O757" s="44">
        <v>705</v>
      </c>
      <c r="P757" s="32">
        <v>0.40807161516985202</v>
      </c>
      <c r="Q757">
        <f t="shared" ref="Q757:Q820" si="107">ROUNDDOWN(_xlfn.NORM.INV(P757,$P$36,$P$40),0)</f>
        <v>195</v>
      </c>
      <c r="R757" t="str">
        <f>LOOKUP(P757,'Info Sheet'!$L$2:$L$3,'Info Sheet'!$J$2:$J$3)</f>
        <v>Non-Rainy</v>
      </c>
      <c r="S757">
        <f>IF(R757='Info Sheet'!$J$3,'Info Sheet'!$M$3,'Info Sheet'!$M$2)</f>
        <v>1</v>
      </c>
      <c r="T757">
        <f>ROUNDDOWN(IF((Q757*S757)&gt;'Info Sheet'!$B$21,'Info Sheet'!$B$21,(Q757*S757)),0)</f>
        <v>188</v>
      </c>
      <c r="U757">
        <f t="shared" ref="U757:U820" si="108">T757*$K$46</f>
        <v>4295.8</v>
      </c>
      <c r="V757">
        <f t="shared" ref="V757:V820" si="109">U757-$K$47</f>
        <v>2855.8</v>
      </c>
      <c r="AB757" s="44">
        <v>705</v>
      </c>
      <c r="AC757" s="61">
        <v>0.71492244999999999</v>
      </c>
      <c r="AD757">
        <f t="shared" ref="AD757:AD820" si="110">ROUNDDOWN(_xlfn.NORM.INV(AC757,$AC$36,$AC$40),0)</f>
        <v>213</v>
      </c>
      <c r="AE757" t="str">
        <f>LOOKUP(AC757,'Info Sheet'!$L$2:$L$3,'Info Sheet'!$J$2:$J$3)</f>
        <v>Non-Rainy</v>
      </c>
      <c r="AF757">
        <f>IF(AE757='Info Sheet'!$J$3,'Info Sheet'!$M$3,'Info Sheet'!$M$2)</f>
        <v>1</v>
      </c>
      <c r="AG757">
        <f>ROUNDDOWN(IF((AD757*AF757)&gt;'Info Sheet'!$B$21,'Info Sheet'!$B$21,(AD757*AF757)),0)</f>
        <v>188</v>
      </c>
      <c r="AH757">
        <f t="shared" ref="AH757:AH820" si="111">AG757*$K$46</f>
        <v>4295.8</v>
      </c>
      <c r="AI757">
        <f t="shared" ref="AI757:AI820" si="112">AH757-$K$47</f>
        <v>2855.8</v>
      </c>
    </row>
    <row r="758" spans="2:35">
      <c r="B758" s="44">
        <v>706</v>
      </c>
      <c r="C758" s="32">
        <v>0.67784936663660234</v>
      </c>
      <c r="D758" s="32">
        <f t="shared" ref="D758:D821" si="113">ROUNDDOWN(_xlfn.NORM.INV(C758,$C$36,$C$40),0)</f>
        <v>224</v>
      </c>
      <c r="E758" t="str">
        <f>LOOKUP(C758,'Info Sheet'!$L$2:$L$3,'Info Sheet'!$J$2:$J$3)</f>
        <v>Non-Rainy</v>
      </c>
      <c r="F758">
        <f>IF(E758='Info Sheet'!$J$3,'Info Sheet'!$M$3,'Info Sheet'!$M$2)</f>
        <v>1</v>
      </c>
      <c r="G758">
        <f>ROUNDDOWN(IF((D758*F758)&gt;'Info Sheet'!$B$21,'Info Sheet'!$B$21,(D758*F758)),0)</f>
        <v>188</v>
      </c>
      <c r="H758">
        <f t="shared" si="105"/>
        <v>4295.8</v>
      </c>
      <c r="I758">
        <f t="shared" si="106"/>
        <v>2855.8</v>
      </c>
      <c r="J758" s="44"/>
      <c r="K758" s="32"/>
      <c r="L758" s="32"/>
      <c r="M758" s="283"/>
      <c r="N758" s="32"/>
      <c r="O758" s="44">
        <v>706</v>
      </c>
      <c r="P758" s="32">
        <v>0.28323970892838879</v>
      </c>
      <c r="Q758">
        <f t="shared" si="107"/>
        <v>189</v>
      </c>
      <c r="R758" t="str">
        <f>LOOKUP(P758,'Info Sheet'!$L$2:$L$3,'Info Sheet'!$J$2:$J$3)</f>
        <v>Rainy, p</v>
      </c>
      <c r="S758">
        <f>IF(R758='Info Sheet'!$J$3,'Info Sheet'!$M$3,'Info Sheet'!$M$2)</f>
        <v>0.7</v>
      </c>
      <c r="T758">
        <f>ROUNDDOWN(IF((Q758*S758)&gt;'Info Sheet'!$B$21,'Info Sheet'!$B$21,(Q758*S758)),0)</f>
        <v>132</v>
      </c>
      <c r="U758">
        <f t="shared" si="108"/>
        <v>3016.2000000000003</v>
      </c>
      <c r="V758">
        <f t="shared" si="109"/>
        <v>1576.2000000000003</v>
      </c>
      <c r="AB758" s="44">
        <v>706</v>
      </c>
      <c r="AC758" s="61">
        <v>5.4312800000000001E-2</v>
      </c>
      <c r="AD758">
        <f t="shared" si="110"/>
        <v>172</v>
      </c>
      <c r="AE758" t="str">
        <f>LOOKUP(AC758,'Info Sheet'!$L$2:$L$3,'Info Sheet'!$J$2:$J$3)</f>
        <v>Rainy, p</v>
      </c>
      <c r="AF758">
        <f>IF(AE758='Info Sheet'!$J$3,'Info Sheet'!$M$3,'Info Sheet'!$M$2)</f>
        <v>0.7</v>
      </c>
      <c r="AG758">
        <f>ROUNDDOWN(IF((AD758*AF758)&gt;'Info Sheet'!$B$21,'Info Sheet'!$B$21,(AD758*AF758)),0)</f>
        <v>120</v>
      </c>
      <c r="AH758">
        <f t="shared" si="111"/>
        <v>2742</v>
      </c>
      <c r="AI758">
        <f t="shared" si="112"/>
        <v>1302</v>
      </c>
    </row>
    <row r="759" spans="2:35">
      <c r="B759" s="44">
        <v>707</v>
      </c>
      <c r="C759" s="32">
        <v>0.20711092108343532</v>
      </c>
      <c r="D759" s="32">
        <f t="shared" si="113"/>
        <v>199</v>
      </c>
      <c r="E759" t="str">
        <f>LOOKUP(C759,'Info Sheet'!$L$2:$L$3,'Info Sheet'!$J$2:$J$3)</f>
        <v>Rainy, p</v>
      </c>
      <c r="F759">
        <f>IF(E759='Info Sheet'!$J$3,'Info Sheet'!$M$3,'Info Sheet'!$M$2)</f>
        <v>0.7</v>
      </c>
      <c r="G759">
        <f>ROUNDDOWN(IF((D759*F759)&gt;'Info Sheet'!$B$21,'Info Sheet'!$B$21,(D759*F759)),0)</f>
        <v>139</v>
      </c>
      <c r="H759">
        <f t="shared" si="105"/>
        <v>3176.15</v>
      </c>
      <c r="I759">
        <f t="shared" si="106"/>
        <v>1736.15</v>
      </c>
      <c r="J759" s="44"/>
      <c r="K759" s="32"/>
      <c r="L759" s="32"/>
      <c r="M759" s="283"/>
      <c r="N759" s="32"/>
      <c r="O759" s="44">
        <v>707</v>
      </c>
      <c r="P759" s="32">
        <v>0.9902816590655219</v>
      </c>
      <c r="Q759">
        <f t="shared" si="107"/>
        <v>243</v>
      </c>
      <c r="R759" t="str">
        <f>LOOKUP(P759,'Info Sheet'!$L$2:$L$3,'Info Sheet'!$J$2:$J$3)</f>
        <v>Non-Rainy</v>
      </c>
      <c r="S759">
        <f>IF(R759='Info Sheet'!$J$3,'Info Sheet'!$M$3,'Info Sheet'!$M$2)</f>
        <v>1</v>
      </c>
      <c r="T759">
        <f>ROUNDDOWN(IF((Q759*S759)&gt;'Info Sheet'!$B$21,'Info Sheet'!$B$21,(Q759*S759)),0)</f>
        <v>188</v>
      </c>
      <c r="U759">
        <f t="shared" si="108"/>
        <v>4295.8</v>
      </c>
      <c r="V759">
        <f t="shared" si="109"/>
        <v>2855.8</v>
      </c>
      <c r="AB759" s="44">
        <v>707</v>
      </c>
      <c r="AC759" s="61">
        <v>0.35011581000000003</v>
      </c>
      <c r="AD759">
        <f t="shared" si="110"/>
        <v>195</v>
      </c>
      <c r="AE759" t="str">
        <f>LOOKUP(AC759,'Info Sheet'!$L$2:$L$3,'Info Sheet'!$J$2:$J$3)</f>
        <v>Rainy, p</v>
      </c>
      <c r="AF759">
        <f>IF(AE759='Info Sheet'!$J$3,'Info Sheet'!$M$3,'Info Sheet'!$M$2)</f>
        <v>0.7</v>
      </c>
      <c r="AG759">
        <f>ROUNDDOWN(IF((AD759*AF759)&gt;'Info Sheet'!$B$21,'Info Sheet'!$B$21,(AD759*AF759)),0)</f>
        <v>136</v>
      </c>
      <c r="AH759">
        <f t="shared" si="111"/>
        <v>3107.6000000000004</v>
      </c>
      <c r="AI759">
        <f t="shared" si="112"/>
        <v>1667.6000000000004</v>
      </c>
    </row>
    <row r="760" spans="2:35">
      <c r="B760" s="44">
        <v>708</v>
      </c>
      <c r="C760" s="32">
        <v>0.29172220192776555</v>
      </c>
      <c r="D760" s="32">
        <f t="shared" si="113"/>
        <v>204</v>
      </c>
      <c r="E760" t="str">
        <f>LOOKUP(C760,'Info Sheet'!$L$2:$L$3,'Info Sheet'!$J$2:$J$3)</f>
        <v>Rainy, p</v>
      </c>
      <c r="F760">
        <f>IF(E760='Info Sheet'!$J$3,'Info Sheet'!$M$3,'Info Sheet'!$M$2)</f>
        <v>0.7</v>
      </c>
      <c r="G760">
        <f>ROUNDDOWN(IF((D760*F760)&gt;'Info Sheet'!$B$21,'Info Sheet'!$B$21,(D760*F760)),0)</f>
        <v>142</v>
      </c>
      <c r="H760">
        <f t="shared" si="105"/>
        <v>3244.7000000000003</v>
      </c>
      <c r="I760">
        <f t="shared" si="106"/>
        <v>1804.7000000000003</v>
      </c>
      <c r="J760" s="44"/>
      <c r="K760" s="32"/>
      <c r="L760" s="32"/>
      <c r="M760" s="283"/>
      <c r="N760" s="32"/>
      <c r="O760" s="44">
        <v>708</v>
      </c>
      <c r="P760" s="32">
        <v>0.84413869072978254</v>
      </c>
      <c r="Q760">
        <f t="shared" si="107"/>
        <v>219</v>
      </c>
      <c r="R760" t="str">
        <f>LOOKUP(P760,'Info Sheet'!$L$2:$L$3,'Info Sheet'!$J$2:$J$3)</f>
        <v>Non-Rainy</v>
      </c>
      <c r="S760">
        <f>IF(R760='Info Sheet'!$J$3,'Info Sheet'!$M$3,'Info Sheet'!$M$2)</f>
        <v>1</v>
      </c>
      <c r="T760">
        <f>ROUNDDOWN(IF((Q760*S760)&gt;'Info Sheet'!$B$21,'Info Sheet'!$B$21,(Q760*S760)),0)</f>
        <v>188</v>
      </c>
      <c r="U760">
        <f t="shared" si="108"/>
        <v>4295.8</v>
      </c>
      <c r="V760">
        <f t="shared" si="109"/>
        <v>2855.8</v>
      </c>
      <c r="AB760" s="44">
        <v>708</v>
      </c>
      <c r="AC760" s="61">
        <v>0.66852973999999998</v>
      </c>
      <c r="AD760">
        <f t="shared" si="110"/>
        <v>211</v>
      </c>
      <c r="AE760" t="str">
        <f>LOOKUP(AC760,'Info Sheet'!$L$2:$L$3,'Info Sheet'!$J$2:$J$3)</f>
        <v>Non-Rainy</v>
      </c>
      <c r="AF760">
        <f>IF(AE760='Info Sheet'!$J$3,'Info Sheet'!$M$3,'Info Sheet'!$M$2)</f>
        <v>1</v>
      </c>
      <c r="AG760">
        <f>ROUNDDOWN(IF((AD760*AF760)&gt;'Info Sheet'!$B$21,'Info Sheet'!$B$21,(AD760*AF760)),0)</f>
        <v>188</v>
      </c>
      <c r="AH760">
        <f t="shared" si="111"/>
        <v>4295.8</v>
      </c>
      <c r="AI760">
        <f t="shared" si="112"/>
        <v>2855.8</v>
      </c>
    </row>
    <row r="761" spans="2:35">
      <c r="B761" s="44">
        <v>709</v>
      </c>
      <c r="C761" s="32">
        <v>0.49956448076540805</v>
      </c>
      <c r="D761" s="32">
        <f t="shared" si="113"/>
        <v>215</v>
      </c>
      <c r="E761" t="str">
        <f>LOOKUP(C761,'Info Sheet'!$L$2:$L$3,'Info Sheet'!$J$2:$J$3)</f>
        <v>Non-Rainy</v>
      </c>
      <c r="F761">
        <f>IF(E761='Info Sheet'!$J$3,'Info Sheet'!$M$3,'Info Sheet'!$M$2)</f>
        <v>1</v>
      </c>
      <c r="G761">
        <f>ROUNDDOWN(IF((D761*F761)&gt;'Info Sheet'!$B$21,'Info Sheet'!$B$21,(D761*F761)),0)</f>
        <v>188</v>
      </c>
      <c r="H761">
        <f t="shared" si="105"/>
        <v>4295.8</v>
      </c>
      <c r="I761">
        <f t="shared" si="106"/>
        <v>2855.8</v>
      </c>
      <c r="J761" s="44"/>
      <c r="K761" s="32"/>
      <c r="L761" s="32"/>
      <c r="M761" s="283"/>
      <c r="N761" s="32"/>
      <c r="O761" s="44">
        <v>709</v>
      </c>
      <c r="P761" s="32">
        <v>0.12001480472709236</v>
      </c>
      <c r="Q761">
        <f t="shared" si="107"/>
        <v>177</v>
      </c>
      <c r="R761" t="str">
        <f>LOOKUP(P761,'Info Sheet'!$L$2:$L$3,'Info Sheet'!$J$2:$J$3)</f>
        <v>Rainy, p</v>
      </c>
      <c r="S761">
        <f>IF(R761='Info Sheet'!$J$3,'Info Sheet'!$M$3,'Info Sheet'!$M$2)</f>
        <v>0.7</v>
      </c>
      <c r="T761">
        <f>ROUNDDOWN(IF((Q761*S761)&gt;'Info Sheet'!$B$21,'Info Sheet'!$B$21,(Q761*S761)),0)</f>
        <v>123</v>
      </c>
      <c r="U761">
        <f t="shared" si="108"/>
        <v>2810.55</v>
      </c>
      <c r="V761">
        <f t="shared" si="109"/>
        <v>1370.5500000000002</v>
      </c>
      <c r="AB761" s="44">
        <v>709</v>
      </c>
      <c r="AC761" s="61">
        <v>0.16570554000000001</v>
      </c>
      <c r="AD761">
        <f t="shared" si="110"/>
        <v>184</v>
      </c>
      <c r="AE761" t="str">
        <f>LOOKUP(AC761,'Info Sheet'!$L$2:$L$3,'Info Sheet'!$J$2:$J$3)</f>
        <v>Rainy, p</v>
      </c>
      <c r="AF761">
        <f>IF(AE761='Info Sheet'!$J$3,'Info Sheet'!$M$3,'Info Sheet'!$M$2)</f>
        <v>0.7</v>
      </c>
      <c r="AG761">
        <f>ROUNDDOWN(IF((AD761*AF761)&gt;'Info Sheet'!$B$21,'Info Sheet'!$B$21,(AD761*AF761)),0)</f>
        <v>128</v>
      </c>
      <c r="AH761">
        <f t="shared" si="111"/>
        <v>2924.8</v>
      </c>
      <c r="AI761">
        <f t="shared" si="112"/>
        <v>1484.8000000000002</v>
      </c>
    </row>
    <row r="762" spans="2:35">
      <c r="B762" s="44">
        <v>710</v>
      </c>
      <c r="C762" s="32">
        <v>0.45468711505105674</v>
      </c>
      <c r="D762" s="32">
        <f t="shared" si="113"/>
        <v>212</v>
      </c>
      <c r="E762" t="str">
        <f>LOOKUP(C762,'Info Sheet'!$L$2:$L$3,'Info Sheet'!$J$2:$J$3)</f>
        <v>Non-Rainy</v>
      </c>
      <c r="F762">
        <f>IF(E762='Info Sheet'!$J$3,'Info Sheet'!$M$3,'Info Sheet'!$M$2)</f>
        <v>1</v>
      </c>
      <c r="G762">
        <f>ROUNDDOWN(IF((D762*F762)&gt;'Info Sheet'!$B$21,'Info Sheet'!$B$21,(D762*F762)),0)</f>
        <v>188</v>
      </c>
      <c r="H762">
        <f t="shared" si="105"/>
        <v>4295.8</v>
      </c>
      <c r="I762">
        <f t="shared" si="106"/>
        <v>2855.8</v>
      </c>
      <c r="J762" s="44"/>
      <c r="K762" s="32"/>
      <c r="L762" s="32"/>
      <c r="M762" s="283"/>
      <c r="N762" s="32"/>
      <c r="O762" s="44">
        <v>710</v>
      </c>
      <c r="P762" s="32">
        <v>0.29583574287741377</v>
      </c>
      <c r="Q762">
        <f t="shared" si="107"/>
        <v>189</v>
      </c>
      <c r="R762" t="str">
        <f>LOOKUP(P762,'Info Sheet'!$L$2:$L$3,'Info Sheet'!$J$2:$J$3)</f>
        <v>Rainy, p</v>
      </c>
      <c r="S762">
        <f>IF(R762='Info Sheet'!$J$3,'Info Sheet'!$M$3,'Info Sheet'!$M$2)</f>
        <v>0.7</v>
      </c>
      <c r="T762">
        <f>ROUNDDOWN(IF((Q762*S762)&gt;'Info Sheet'!$B$21,'Info Sheet'!$B$21,(Q762*S762)),0)</f>
        <v>132</v>
      </c>
      <c r="U762">
        <f t="shared" si="108"/>
        <v>3016.2000000000003</v>
      </c>
      <c r="V762">
        <f t="shared" si="109"/>
        <v>1576.2000000000003</v>
      </c>
      <c r="AB762" s="44">
        <v>710</v>
      </c>
      <c r="AC762" s="61">
        <v>0.46694437</v>
      </c>
      <c r="AD762">
        <f t="shared" si="110"/>
        <v>201</v>
      </c>
      <c r="AE762" t="str">
        <f>LOOKUP(AC762,'Info Sheet'!$L$2:$L$3,'Info Sheet'!$J$2:$J$3)</f>
        <v>Non-Rainy</v>
      </c>
      <c r="AF762">
        <f>IF(AE762='Info Sheet'!$J$3,'Info Sheet'!$M$3,'Info Sheet'!$M$2)</f>
        <v>1</v>
      </c>
      <c r="AG762">
        <f>ROUNDDOWN(IF((AD762*AF762)&gt;'Info Sheet'!$B$21,'Info Sheet'!$B$21,(AD762*AF762)),0)</f>
        <v>188</v>
      </c>
      <c r="AH762">
        <f t="shared" si="111"/>
        <v>4295.8</v>
      </c>
      <c r="AI762">
        <f t="shared" si="112"/>
        <v>2855.8</v>
      </c>
    </row>
    <row r="763" spans="2:35">
      <c r="B763" s="44">
        <v>711</v>
      </c>
      <c r="C763" s="32">
        <v>0.48924097249862064</v>
      </c>
      <c r="D763" s="32">
        <f t="shared" si="113"/>
        <v>214</v>
      </c>
      <c r="E763" t="str">
        <f>LOOKUP(C763,'Info Sheet'!$L$2:$L$3,'Info Sheet'!$J$2:$J$3)</f>
        <v>Non-Rainy</v>
      </c>
      <c r="F763">
        <f>IF(E763='Info Sheet'!$J$3,'Info Sheet'!$M$3,'Info Sheet'!$M$2)</f>
        <v>1</v>
      </c>
      <c r="G763">
        <f>ROUNDDOWN(IF((D763*F763)&gt;'Info Sheet'!$B$21,'Info Sheet'!$B$21,(D763*F763)),0)</f>
        <v>188</v>
      </c>
      <c r="H763">
        <f t="shared" si="105"/>
        <v>4295.8</v>
      </c>
      <c r="I763">
        <f t="shared" si="106"/>
        <v>2855.8</v>
      </c>
      <c r="J763" s="44"/>
      <c r="K763" s="32"/>
      <c r="L763" s="32"/>
      <c r="M763" s="283"/>
      <c r="N763" s="32"/>
      <c r="O763" s="44">
        <v>711</v>
      </c>
      <c r="P763" s="32">
        <v>0.39174940253279766</v>
      </c>
      <c r="Q763">
        <f t="shared" si="107"/>
        <v>194</v>
      </c>
      <c r="R763" t="str">
        <f>LOOKUP(P763,'Info Sheet'!$L$2:$L$3,'Info Sheet'!$J$2:$J$3)</f>
        <v>Rainy, p</v>
      </c>
      <c r="S763">
        <f>IF(R763='Info Sheet'!$J$3,'Info Sheet'!$M$3,'Info Sheet'!$M$2)</f>
        <v>0.7</v>
      </c>
      <c r="T763">
        <f>ROUNDDOWN(IF((Q763*S763)&gt;'Info Sheet'!$B$21,'Info Sheet'!$B$21,(Q763*S763)),0)</f>
        <v>135</v>
      </c>
      <c r="U763">
        <f t="shared" si="108"/>
        <v>3084.75</v>
      </c>
      <c r="V763">
        <f t="shared" si="109"/>
        <v>1644.75</v>
      </c>
      <c r="AB763" s="44">
        <v>711</v>
      </c>
      <c r="AC763" s="61">
        <v>0.85012633000000004</v>
      </c>
      <c r="AD763">
        <f t="shared" si="110"/>
        <v>222</v>
      </c>
      <c r="AE763" t="str">
        <f>LOOKUP(AC763,'Info Sheet'!$L$2:$L$3,'Info Sheet'!$J$2:$J$3)</f>
        <v>Non-Rainy</v>
      </c>
      <c r="AF763">
        <f>IF(AE763='Info Sheet'!$J$3,'Info Sheet'!$M$3,'Info Sheet'!$M$2)</f>
        <v>1</v>
      </c>
      <c r="AG763">
        <f>ROUNDDOWN(IF((AD763*AF763)&gt;'Info Sheet'!$B$21,'Info Sheet'!$B$21,(AD763*AF763)),0)</f>
        <v>188</v>
      </c>
      <c r="AH763">
        <f t="shared" si="111"/>
        <v>4295.8</v>
      </c>
      <c r="AI763">
        <f t="shared" si="112"/>
        <v>2855.8</v>
      </c>
    </row>
    <row r="764" spans="2:35">
      <c r="B764" s="44">
        <v>712</v>
      </c>
      <c r="C764" s="32">
        <v>2.8779400608611172E-2</v>
      </c>
      <c r="D764" s="32">
        <f t="shared" si="113"/>
        <v>178</v>
      </c>
      <c r="E764" t="str">
        <f>LOOKUP(C764,'Info Sheet'!$L$2:$L$3,'Info Sheet'!$J$2:$J$3)</f>
        <v>Rainy, p</v>
      </c>
      <c r="F764">
        <f>IF(E764='Info Sheet'!$J$3,'Info Sheet'!$M$3,'Info Sheet'!$M$2)</f>
        <v>0.7</v>
      </c>
      <c r="G764">
        <f>ROUNDDOWN(IF((D764*F764)&gt;'Info Sheet'!$B$21,'Info Sheet'!$B$21,(D764*F764)),0)</f>
        <v>124</v>
      </c>
      <c r="H764">
        <f t="shared" si="105"/>
        <v>2833.4</v>
      </c>
      <c r="I764">
        <f t="shared" si="106"/>
        <v>1393.4</v>
      </c>
      <c r="J764" s="44"/>
      <c r="K764" s="32"/>
      <c r="L764" s="32"/>
      <c r="M764" s="283"/>
      <c r="N764" s="32"/>
      <c r="O764" s="44">
        <v>712</v>
      </c>
      <c r="P764" s="32">
        <v>0.4913221006185069</v>
      </c>
      <c r="Q764">
        <f t="shared" si="107"/>
        <v>199</v>
      </c>
      <c r="R764" t="str">
        <f>LOOKUP(P764,'Info Sheet'!$L$2:$L$3,'Info Sheet'!$J$2:$J$3)</f>
        <v>Non-Rainy</v>
      </c>
      <c r="S764">
        <f>IF(R764='Info Sheet'!$J$3,'Info Sheet'!$M$3,'Info Sheet'!$M$2)</f>
        <v>1</v>
      </c>
      <c r="T764">
        <f>ROUNDDOWN(IF((Q764*S764)&gt;'Info Sheet'!$B$21,'Info Sheet'!$B$21,(Q764*S764)),0)</f>
        <v>188</v>
      </c>
      <c r="U764">
        <f t="shared" si="108"/>
        <v>4295.8</v>
      </c>
      <c r="V764">
        <f t="shared" si="109"/>
        <v>2855.8</v>
      </c>
      <c r="AB764" s="44">
        <v>712</v>
      </c>
      <c r="AC764" s="61">
        <v>0.24268108999999999</v>
      </c>
      <c r="AD764">
        <f t="shared" si="110"/>
        <v>190</v>
      </c>
      <c r="AE764" t="str">
        <f>LOOKUP(AC764,'Info Sheet'!$L$2:$L$3,'Info Sheet'!$J$2:$J$3)</f>
        <v>Rainy, p</v>
      </c>
      <c r="AF764">
        <f>IF(AE764='Info Sheet'!$J$3,'Info Sheet'!$M$3,'Info Sheet'!$M$2)</f>
        <v>0.7</v>
      </c>
      <c r="AG764">
        <f>ROUNDDOWN(IF((AD764*AF764)&gt;'Info Sheet'!$B$21,'Info Sheet'!$B$21,(AD764*AF764)),0)</f>
        <v>133</v>
      </c>
      <c r="AH764">
        <f t="shared" si="111"/>
        <v>3039.05</v>
      </c>
      <c r="AI764">
        <f t="shared" si="112"/>
        <v>1599.0500000000002</v>
      </c>
    </row>
    <row r="765" spans="2:35">
      <c r="B765" s="44">
        <v>713</v>
      </c>
      <c r="C765" s="32">
        <v>0.87704599796601901</v>
      </c>
      <c r="D765" s="32">
        <f t="shared" si="113"/>
        <v>237</v>
      </c>
      <c r="E765" t="str">
        <f>LOOKUP(C765,'Info Sheet'!$L$2:$L$3,'Info Sheet'!$J$2:$J$3)</f>
        <v>Non-Rainy</v>
      </c>
      <c r="F765">
        <f>IF(E765='Info Sheet'!$J$3,'Info Sheet'!$M$3,'Info Sheet'!$M$2)</f>
        <v>1</v>
      </c>
      <c r="G765">
        <f>ROUNDDOWN(IF((D765*F765)&gt;'Info Sheet'!$B$21,'Info Sheet'!$B$21,(D765*F765)),0)</f>
        <v>188</v>
      </c>
      <c r="H765">
        <f t="shared" si="105"/>
        <v>4295.8</v>
      </c>
      <c r="I765">
        <f t="shared" si="106"/>
        <v>2855.8</v>
      </c>
      <c r="J765" s="44"/>
      <c r="K765" s="32"/>
      <c r="L765" s="32"/>
      <c r="M765" s="283"/>
      <c r="N765" s="32"/>
      <c r="O765" s="44">
        <v>713</v>
      </c>
      <c r="P765" s="32">
        <v>3.9559161546319555E-2</v>
      </c>
      <c r="Q765">
        <f t="shared" si="107"/>
        <v>166</v>
      </c>
      <c r="R765" t="str">
        <f>LOOKUP(P765,'Info Sheet'!$L$2:$L$3,'Info Sheet'!$J$2:$J$3)</f>
        <v>Rainy, p</v>
      </c>
      <c r="S765">
        <f>IF(R765='Info Sheet'!$J$3,'Info Sheet'!$M$3,'Info Sheet'!$M$2)</f>
        <v>0.7</v>
      </c>
      <c r="T765">
        <f>ROUNDDOWN(IF((Q765*S765)&gt;'Info Sheet'!$B$21,'Info Sheet'!$B$21,(Q765*S765)),0)</f>
        <v>116</v>
      </c>
      <c r="U765">
        <f t="shared" si="108"/>
        <v>2650.6000000000004</v>
      </c>
      <c r="V765">
        <f t="shared" si="109"/>
        <v>1210.6000000000004</v>
      </c>
      <c r="AB765" s="44">
        <v>713</v>
      </c>
      <c r="AC765" s="61">
        <v>0.86977256000000003</v>
      </c>
      <c r="AD765">
        <f t="shared" si="110"/>
        <v>224</v>
      </c>
      <c r="AE765" t="str">
        <f>LOOKUP(AC765,'Info Sheet'!$L$2:$L$3,'Info Sheet'!$J$2:$J$3)</f>
        <v>Non-Rainy</v>
      </c>
      <c r="AF765">
        <f>IF(AE765='Info Sheet'!$J$3,'Info Sheet'!$M$3,'Info Sheet'!$M$2)</f>
        <v>1</v>
      </c>
      <c r="AG765">
        <f>ROUNDDOWN(IF((AD765*AF765)&gt;'Info Sheet'!$B$21,'Info Sheet'!$B$21,(AD765*AF765)),0)</f>
        <v>188</v>
      </c>
      <c r="AH765">
        <f t="shared" si="111"/>
        <v>4295.8</v>
      </c>
      <c r="AI765">
        <f t="shared" si="112"/>
        <v>2855.8</v>
      </c>
    </row>
    <row r="766" spans="2:35">
      <c r="B766" s="44">
        <v>714</v>
      </c>
      <c r="C766" s="32">
        <v>0.72137136888187248</v>
      </c>
      <c r="D766" s="32">
        <f t="shared" si="113"/>
        <v>226</v>
      </c>
      <c r="E766" t="str">
        <f>LOOKUP(C766,'Info Sheet'!$L$2:$L$3,'Info Sheet'!$J$2:$J$3)</f>
        <v>Non-Rainy</v>
      </c>
      <c r="F766">
        <f>IF(E766='Info Sheet'!$J$3,'Info Sheet'!$M$3,'Info Sheet'!$M$2)</f>
        <v>1</v>
      </c>
      <c r="G766">
        <f>ROUNDDOWN(IF((D766*F766)&gt;'Info Sheet'!$B$21,'Info Sheet'!$B$21,(D766*F766)),0)</f>
        <v>188</v>
      </c>
      <c r="H766">
        <f t="shared" si="105"/>
        <v>4295.8</v>
      </c>
      <c r="I766">
        <f t="shared" si="106"/>
        <v>2855.8</v>
      </c>
      <c r="J766" s="44"/>
      <c r="K766" s="32"/>
      <c r="L766" s="32"/>
      <c r="M766" s="283"/>
      <c r="N766" s="32"/>
      <c r="O766" s="44">
        <v>714</v>
      </c>
      <c r="P766" s="32">
        <v>0.66485311246880485</v>
      </c>
      <c r="Q766">
        <f t="shared" si="107"/>
        <v>208</v>
      </c>
      <c r="R766" t="str">
        <f>LOOKUP(P766,'Info Sheet'!$L$2:$L$3,'Info Sheet'!$J$2:$J$3)</f>
        <v>Non-Rainy</v>
      </c>
      <c r="S766">
        <f>IF(R766='Info Sheet'!$J$3,'Info Sheet'!$M$3,'Info Sheet'!$M$2)</f>
        <v>1</v>
      </c>
      <c r="T766">
        <f>ROUNDDOWN(IF((Q766*S766)&gt;'Info Sheet'!$B$21,'Info Sheet'!$B$21,(Q766*S766)),0)</f>
        <v>188</v>
      </c>
      <c r="U766">
        <f t="shared" si="108"/>
        <v>4295.8</v>
      </c>
      <c r="V766">
        <f t="shared" si="109"/>
        <v>2855.8</v>
      </c>
      <c r="AB766" s="44">
        <v>714</v>
      </c>
      <c r="AC766" s="61">
        <v>0.85515691000000005</v>
      </c>
      <c r="AD766">
        <f t="shared" si="110"/>
        <v>223</v>
      </c>
      <c r="AE766" t="str">
        <f>LOOKUP(AC766,'Info Sheet'!$L$2:$L$3,'Info Sheet'!$J$2:$J$3)</f>
        <v>Non-Rainy</v>
      </c>
      <c r="AF766">
        <f>IF(AE766='Info Sheet'!$J$3,'Info Sheet'!$M$3,'Info Sheet'!$M$2)</f>
        <v>1</v>
      </c>
      <c r="AG766">
        <f>ROUNDDOWN(IF((AD766*AF766)&gt;'Info Sheet'!$B$21,'Info Sheet'!$B$21,(AD766*AF766)),0)</f>
        <v>188</v>
      </c>
      <c r="AH766">
        <f t="shared" si="111"/>
        <v>4295.8</v>
      </c>
      <c r="AI766">
        <f t="shared" si="112"/>
        <v>2855.8</v>
      </c>
    </row>
    <row r="767" spans="2:35">
      <c r="B767" s="44">
        <v>715</v>
      </c>
      <c r="C767" s="32">
        <v>0.83196887974362588</v>
      </c>
      <c r="D767" s="32">
        <f t="shared" si="113"/>
        <v>234</v>
      </c>
      <c r="E767" t="str">
        <f>LOOKUP(C767,'Info Sheet'!$L$2:$L$3,'Info Sheet'!$J$2:$J$3)</f>
        <v>Non-Rainy</v>
      </c>
      <c r="F767">
        <f>IF(E767='Info Sheet'!$J$3,'Info Sheet'!$M$3,'Info Sheet'!$M$2)</f>
        <v>1</v>
      </c>
      <c r="G767">
        <f>ROUNDDOWN(IF((D767*F767)&gt;'Info Sheet'!$B$21,'Info Sheet'!$B$21,(D767*F767)),0)</f>
        <v>188</v>
      </c>
      <c r="H767">
        <f t="shared" si="105"/>
        <v>4295.8</v>
      </c>
      <c r="I767">
        <f t="shared" si="106"/>
        <v>2855.8</v>
      </c>
      <c r="J767" s="44"/>
      <c r="K767" s="32"/>
      <c r="L767" s="32"/>
      <c r="M767" s="283"/>
      <c r="N767" s="32"/>
      <c r="O767" s="44">
        <v>715</v>
      </c>
      <c r="P767" s="32">
        <v>0.24555353789841794</v>
      </c>
      <c r="Q767">
        <f t="shared" si="107"/>
        <v>187</v>
      </c>
      <c r="R767" t="str">
        <f>LOOKUP(P767,'Info Sheet'!$L$2:$L$3,'Info Sheet'!$J$2:$J$3)</f>
        <v>Rainy, p</v>
      </c>
      <c r="S767">
        <f>IF(R767='Info Sheet'!$J$3,'Info Sheet'!$M$3,'Info Sheet'!$M$2)</f>
        <v>0.7</v>
      </c>
      <c r="T767">
        <f>ROUNDDOWN(IF((Q767*S767)&gt;'Info Sheet'!$B$21,'Info Sheet'!$B$21,(Q767*S767)),0)</f>
        <v>130</v>
      </c>
      <c r="U767">
        <f t="shared" si="108"/>
        <v>2970.5</v>
      </c>
      <c r="V767">
        <f t="shared" si="109"/>
        <v>1530.5</v>
      </c>
      <c r="AB767" s="44">
        <v>715</v>
      </c>
      <c r="AC767" s="61">
        <v>0.15341666000000001</v>
      </c>
      <c r="AD767">
        <f t="shared" si="110"/>
        <v>183</v>
      </c>
      <c r="AE767" t="str">
        <f>LOOKUP(AC767,'Info Sheet'!$L$2:$L$3,'Info Sheet'!$J$2:$J$3)</f>
        <v>Rainy, p</v>
      </c>
      <c r="AF767">
        <f>IF(AE767='Info Sheet'!$J$3,'Info Sheet'!$M$3,'Info Sheet'!$M$2)</f>
        <v>0.7</v>
      </c>
      <c r="AG767">
        <f>ROUNDDOWN(IF((AD767*AF767)&gt;'Info Sheet'!$B$21,'Info Sheet'!$B$21,(AD767*AF767)),0)</f>
        <v>128</v>
      </c>
      <c r="AH767">
        <f t="shared" si="111"/>
        <v>2924.8</v>
      </c>
      <c r="AI767">
        <f t="shared" si="112"/>
        <v>1484.8000000000002</v>
      </c>
    </row>
    <row r="768" spans="2:35">
      <c r="B768" s="44">
        <v>716</v>
      </c>
      <c r="C768" s="32">
        <v>0.59978041053140563</v>
      </c>
      <c r="D768" s="32">
        <f t="shared" si="113"/>
        <v>220</v>
      </c>
      <c r="E768" t="str">
        <f>LOOKUP(C768,'Info Sheet'!$L$2:$L$3,'Info Sheet'!$J$2:$J$3)</f>
        <v>Non-Rainy</v>
      </c>
      <c r="F768">
        <f>IF(E768='Info Sheet'!$J$3,'Info Sheet'!$M$3,'Info Sheet'!$M$2)</f>
        <v>1</v>
      </c>
      <c r="G768">
        <f>ROUNDDOWN(IF((D768*F768)&gt;'Info Sheet'!$B$21,'Info Sheet'!$B$21,(D768*F768)),0)</f>
        <v>188</v>
      </c>
      <c r="H768">
        <f t="shared" si="105"/>
        <v>4295.8</v>
      </c>
      <c r="I768">
        <f t="shared" si="106"/>
        <v>2855.8</v>
      </c>
      <c r="J768" s="44"/>
      <c r="K768" s="32"/>
      <c r="L768" s="32"/>
      <c r="M768" s="283"/>
      <c r="N768" s="32"/>
      <c r="O768" s="44">
        <v>716</v>
      </c>
      <c r="P768" s="32">
        <v>2.2981559420933051E-2</v>
      </c>
      <c r="Q768">
        <f t="shared" si="107"/>
        <v>162</v>
      </c>
      <c r="R768" t="str">
        <f>LOOKUP(P768,'Info Sheet'!$L$2:$L$3,'Info Sheet'!$J$2:$J$3)</f>
        <v>Rainy, p</v>
      </c>
      <c r="S768">
        <f>IF(R768='Info Sheet'!$J$3,'Info Sheet'!$M$3,'Info Sheet'!$M$2)</f>
        <v>0.7</v>
      </c>
      <c r="T768">
        <f>ROUNDDOWN(IF((Q768*S768)&gt;'Info Sheet'!$B$21,'Info Sheet'!$B$21,(Q768*S768)),0)</f>
        <v>113</v>
      </c>
      <c r="U768">
        <f t="shared" si="108"/>
        <v>2582.0500000000002</v>
      </c>
      <c r="V768">
        <f t="shared" si="109"/>
        <v>1142.0500000000002</v>
      </c>
      <c r="AB768" s="44">
        <v>716</v>
      </c>
      <c r="AC768" s="61">
        <v>0.68069192000000001</v>
      </c>
      <c r="AD768">
        <f t="shared" si="110"/>
        <v>212</v>
      </c>
      <c r="AE768" t="str">
        <f>LOOKUP(AC768,'Info Sheet'!$L$2:$L$3,'Info Sheet'!$J$2:$J$3)</f>
        <v>Non-Rainy</v>
      </c>
      <c r="AF768">
        <f>IF(AE768='Info Sheet'!$J$3,'Info Sheet'!$M$3,'Info Sheet'!$M$2)</f>
        <v>1</v>
      </c>
      <c r="AG768">
        <f>ROUNDDOWN(IF((AD768*AF768)&gt;'Info Sheet'!$B$21,'Info Sheet'!$B$21,(AD768*AF768)),0)</f>
        <v>188</v>
      </c>
      <c r="AH768">
        <f t="shared" si="111"/>
        <v>4295.8</v>
      </c>
      <c r="AI768">
        <f t="shared" si="112"/>
        <v>2855.8</v>
      </c>
    </row>
    <row r="769" spans="2:35">
      <c r="B769" s="44">
        <v>717</v>
      </c>
      <c r="C769" s="32">
        <v>0.80734446842623631</v>
      </c>
      <c r="D769" s="32">
        <f t="shared" si="113"/>
        <v>232</v>
      </c>
      <c r="E769" t="str">
        <f>LOOKUP(C769,'Info Sheet'!$L$2:$L$3,'Info Sheet'!$J$2:$J$3)</f>
        <v>Non-Rainy</v>
      </c>
      <c r="F769">
        <f>IF(E769='Info Sheet'!$J$3,'Info Sheet'!$M$3,'Info Sheet'!$M$2)</f>
        <v>1</v>
      </c>
      <c r="G769">
        <f>ROUNDDOWN(IF((D769*F769)&gt;'Info Sheet'!$B$21,'Info Sheet'!$B$21,(D769*F769)),0)</f>
        <v>188</v>
      </c>
      <c r="H769">
        <f t="shared" si="105"/>
        <v>4295.8</v>
      </c>
      <c r="I769">
        <f t="shared" si="106"/>
        <v>2855.8</v>
      </c>
      <c r="J769" s="44"/>
      <c r="K769" s="32"/>
      <c r="L769" s="32"/>
      <c r="M769" s="283"/>
      <c r="N769" s="32"/>
      <c r="O769" s="44">
        <v>717</v>
      </c>
      <c r="P769" s="32">
        <v>2.9341909067530536E-2</v>
      </c>
      <c r="Q769">
        <f t="shared" si="107"/>
        <v>164</v>
      </c>
      <c r="R769" t="str">
        <f>LOOKUP(P769,'Info Sheet'!$L$2:$L$3,'Info Sheet'!$J$2:$J$3)</f>
        <v>Rainy, p</v>
      </c>
      <c r="S769">
        <f>IF(R769='Info Sheet'!$J$3,'Info Sheet'!$M$3,'Info Sheet'!$M$2)</f>
        <v>0.7</v>
      </c>
      <c r="T769">
        <f>ROUNDDOWN(IF((Q769*S769)&gt;'Info Sheet'!$B$21,'Info Sheet'!$B$21,(Q769*S769)),0)</f>
        <v>114</v>
      </c>
      <c r="U769">
        <f t="shared" si="108"/>
        <v>2604.9</v>
      </c>
      <c r="V769">
        <f t="shared" si="109"/>
        <v>1164.9000000000001</v>
      </c>
      <c r="AB769" s="44">
        <v>717</v>
      </c>
      <c r="AC769" s="61">
        <v>0.28449474000000002</v>
      </c>
      <c r="AD769">
        <f t="shared" si="110"/>
        <v>192</v>
      </c>
      <c r="AE769" t="str">
        <f>LOOKUP(AC769,'Info Sheet'!$L$2:$L$3,'Info Sheet'!$J$2:$J$3)</f>
        <v>Rainy, p</v>
      </c>
      <c r="AF769">
        <f>IF(AE769='Info Sheet'!$J$3,'Info Sheet'!$M$3,'Info Sheet'!$M$2)</f>
        <v>0.7</v>
      </c>
      <c r="AG769">
        <f>ROUNDDOWN(IF((AD769*AF769)&gt;'Info Sheet'!$B$21,'Info Sheet'!$B$21,(AD769*AF769)),0)</f>
        <v>134</v>
      </c>
      <c r="AH769">
        <f t="shared" si="111"/>
        <v>3061.9</v>
      </c>
      <c r="AI769">
        <f t="shared" si="112"/>
        <v>1621.9</v>
      </c>
    </row>
    <row r="770" spans="2:35">
      <c r="B770" s="44">
        <v>718</v>
      </c>
      <c r="C770" s="32">
        <v>0.49041675451865574</v>
      </c>
      <c r="D770" s="32">
        <f t="shared" si="113"/>
        <v>214</v>
      </c>
      <c r="E770" t="str">
        <f>LOOKUP(C770,'Info Sheet'!$L$2:$L$3,'Info Sheet'!$J$2:$J$3)</f>
        <v>Non-Rainy</v>
      </c>
      <c r="F770">
        <f>IF(E770='Info Sheet'!$J$3,'Info Sheet'!$M$3,'Info Sheet'!$M$2)</f>
        <v>1</v>
      </c>
      <c r="G770">
        <f>ROUNDDOWN(IF((D770*F770)&gt;'Info Sheet'!$B$21,'Info Sheet'!$B$21,(D770*F770)),0)</f>
        <v>188</v>
      </c>
      <c r="H770">
        <f t="shared" si="105"/>
        <v>4295.8</v>
      </c>
      <c r="I770">
        <f t="shared" si="106"/>
        <v>2855.8</v>
      </c>
      <c r="J770" s="44"/>
      <c r="K770" s="32"/>
      <c r="L770" s="32"/>
      <c r="M770" s="283"/>
      <c r="N770" s="32"/>
      <c r="O770" s="44">
        <v>718</v>
      </c>
      <c r="P770" s="32">
        <v>9.1100578507832708E-2</v>
      </c>
      <c r="Q770">
        <f t="shared" si="107"/>
        <v>174</v>
      </c>
      <c r="R770" t="str">
        <f>LOOKUP(P770,'Info Sheet'!$L$2:$L$3,'Info Sheet'!$J$2:$J$3)</f>
        <v>Rainy, p</v>
      </c>
      <c r="S770">
        <f>IF(R770='Info Sheet'!$J$3,'Info Sheet'!$M$3,'Info Sheet'!$M$2)</f>
        <v>0.7</v>
      </c>
      <c r="T770">
        <f>ROUNDDOWN(IF((Q770*S770)&gt;'Info Sheet'!$B$21,'Info Sheet'!$B$21,(Q770*S770)),0)</f>
        <v>121</v>
      </c>
      <c r="U770">
        <f t="shared" si="108"/>
        <v>2764.8500000000004</v>
      </c>
      <c r="V770">
        <f t="shared" si="109"/>
        <v>1324.8500000000004</v>
      </c>
      <c r="AB770" s="44">
        <v>718</v>
      </c>
      <c r="AC770" s="61">
        <v>0.97923300000000002</v>
      </c>
      <c r="AD770">
        <f t="shared" si="110"/>
        <v>241</v>
      </c>
      <c r="AE770" t="str">
        <f>LOOKUP(AC770,'Info Sheet'!$L$2:$L$3,'Info Sheet'!$J$2:$J$3)</f>
        <v>Non-Rainy</v>
      </c>
      <c r="AF770">
        <f>IF(AE770='Info Sheet'!$J$3,'Info Sheet'!$M$3,'Info Sheet'!$M$2)</f>
        <v>1</v>
      </c>
      <c r="AG770">
        <f>ROUNDDOWN(IF((AD770*AF770)&gt;'Info Sheet'!$B$21,'Info Sheet'!$B$21,(AD770*AF770)),0)</f>
        <v>188</v>
      </c>
      <c r="AH770">
        <f t="shared" si="111"/>
        <v>4295.8</v>
      </c>
      <c r="AI770">
        <f t="shared" si="112"/>
        <v>2855.8</v>
      </c>
    </row>
    <row r="771" spans="2:35">
      <c r="B771" s="44">
        <v>719</v>
      </c>
      <c r="C771" s="32">
        <v>0.48546854332756006</v>
      </c>
      <c r="D771" s="32">
        <f t="shared" si="113"/>
        <v>214</v>
      </c>
      <c r="E771" t="str">
        <f>LOOKUP(C771,'Info Sheet'!$L$2:$L$3,'Info Sheet'!$J$2:$J$3)</f>
        <v>Non-Rainy</v>
      </c>
      <c r="F771">
        <f>IF(E771='Info Sheet'!$J$3,'Info Sheet'!$M$3,'Info Sheet'!$M$2)</f>
        <v>1</v>
      </c>
      <c r="G771">
        <f>ROUNDDOWN(IF((D771*F771)&gt;'Info Sheet'!$B$21,'Info Sheet'!$B$21,(D771*F771)),0)</f>
        <v>188</v>
      </c>
      <c r="H771">
        <f t="shared" si="105"/>
        <v>4295.8</v>
      </c>
      <c r="I771">
        <f t="shared" si="106"/>
        <v>2855.8</v>
      </c>
      <c r="J771" s="44"/>
      <c r="K771" s="32"/>
      <c r="L771" s="32"/>
      <c r="M771" s="283"/>
      <c r="N771" s="32"/>
      <c r="O771" s="44">
        <v>719</v>
      </c>
      <c r="P771" s="32">
        <v>0.625492668049624</v>
      </c>
      <c r="Q771">
        <f t="shared" si="107"/>
        <v>206</v>
      </c>
      <c r="R771" t="str">
        <f>LOOKUP(P771,'Info Sheet'!$L$2:$L$3,'Info Sheet'!$J$2:$J$3)</f>
        <v>Non-Rainy</v>
      </c>
      <c r="S771">
        <f>IF(R771='Info Sheet'!$J$3,'Info Sheet'!$M$3,'Info Sheet'!$M$2)</f>
        <v>1</v>
      </c>
      <c r="T771">
        <f>ROUNDDOWN(IF((Q771*S771)&gt;'Info Sheet'!$B$21,'Info Sheet'!$B$21,(Q771*S771)),0)</f>
        <v>188</v>
      </c>
      <c r="U771">
        <f t="shared" si="108"/>
        <v>4295.8</v>
      </c>
      <c r="V771">
        <f t="shared" si="109"/>
        <v>2855.8</v>
      </c>
      <c r="AB771" s="44">
        <v>719</v>
      </c>
      <c r="AC771" s="61">
        <v>0.75560267000000003</v>
      </c>
      <c r="AD771">
        <f t="shared" si="110"/>
        <v>216</v>
      </c>
      <c r="AE771" t="str">
        <f>LOOKUP(AC771,'Info Sheet'!$L$2:$L$3,'Info Sheet'!$J$2:$J$3)</f>
        <v>Non-Rainy</v>
      </c>
      <c r="AF771">
        <f>IF(AE771='Info Sheet'!$J$3,'Info Sheet'!$M$3,'Info Sheet'!$M$2)</f>
        <v>1</v>
      </c>
      <c r="AG771">
        <f>ROUNDDOWN(IF((AD771*AF771)&gt;'Info Sheet'!$B$21,'Info Sheet'!$B$21,(AD771*AF771)),0)</f>
        <v>188</v>
      </c>
      <c r="AH771">
        <f t="shared" si="111"/>
        <v>4295.8</v>
      </c>
      <c r="AI771">
        <f t="shared" si="112"/>
        <v>2855.8</v>
      </c>
    </row>
    <row r="772" spans="2:35">
      <c r="B772" s="44">
        <v>720</v>
      </c>
      <c r="C772" s="32">
        <v>0.8138263763507827</v>
      </c>
      <c r="D772" s="32">
        <f t="shared" si="113"/>
        <v>232</v>
      </c>
      <c r="E772" t="str">
        <f>LOOKUP(C772,'Info Sheet'!$L$2:$L$3,'Info Sheet'!$J$2:$J$3)</f>
        <v>Non-Rainy</v>
      </c>
      <c r="F772">
        <f>IF(E772='Info Sheet'!$J$3,'Info Sheet'!$M$3,'Info Sheet'!$M$2)</f>
        <v>1</v>
      </c>
      <c r="G772">
        <f>ROUNDDOWN(IF((D772*F772)&gt;'Info Sheet'!$B$21,'Info Sheet'!$B$21,(D772*F772)),0)</f>
        <v>188</v>
      </c>
      <c r="H772">
        <f t="shared" si="105"/>
        <v>4295.8</v>
      </c>
      <c r="I772">
        <f t="shared" si="106"/>
        <v>2855.8</v>
      </c>
      <c r="J772" s="44"/>
      <c r="K772" s="32"/>
      <c r="L772" s="32"/>
      <c r="M772" s="283"/>
      <c r="N772" s="32"/>
      <c r="O772" s="44">
        <v>720</v>
      </c>
      <c r="P772" s="32">
        <v>0.85750501409303714</v>
      </c>
      <c r="Q772">
        <f t="shared" si="107"/>
        <v>220</v>
      </c>
      <c r="R772" t="str">
        <f>LOOKUP(P772,'Info Sheet'!$L$2:$L$3,'Info Sheet'!$J$2:$J$3)</f>
        <v>Non-Rainy</v>
      </c>
      <c r="S772">
        <f>IF(R772='Info Sheet'!$J$3,'Info Sheet'!$M$3,'Info Sheet'!$M$2)</f>
        <v>1</v>
      </c>
      <c r="T772">
        <f>ROUNDDOWN(IF((Q772*S772)&gt;'Info Sheet'!$B$21,'Info Sheet'!$B$21,(Q772*S772)),0)</f>
        <v>188</v>
      </c>
      <c r="U772">
        <f t="shared" si="108"/>
        <v>4295.8</v>
      </c>
      <c r="V772">
        <f t="shared" si="109"/>
        <v>2855.8</v>
      </c>
      <c r="AB772" s="44">
        <v>720</v>
      </c>
      <c r="AC772" s="61">
        <v>0.88867912000000004</v>
      </c>
      <c r="AD772">
        <f t="shared" si="110"/>
        <v>226</v>
      </c>
      <c r="AE772" t="str">
        <f>LOOKUP(AC772,'Info Sheet'!$L$2:$L$3,'Info Sheet'!$J$2:$J$3)</f>
        <v>Non-Rainy</v>
      </c>
      <c r="AF772">
        <f>IF(AE772='Info Sheet'!$J$3,'Info Sheet'!$M$3,'Info Sheet'!$M$2)</f>
        <v>1</v>
      </c>
      <c r="AG772">
        <f>ROUNDDOWN(IF((AD772*AF772)&gt;'Info Sheet'!$B$21,'Info Sheet'!$B$21,(AD772*AF772)),0)</f>
        <v>188</v>
      </c>
      <c r="AH772">
        <f t="shared" si="111"/>
        <v>4295.8</v>
      </c>
      <c r="AI772">
        <f t="shared" si="112"/>
        <v>2855.8</v>
      </c>
    </row>
    <row r="773" spans="2:35">
      <c r="B773" s="44">
        <v>721</v>
      </c>
      <c r="C773" s="32">
        <v>0.69669369864055319</v>
      </c>
      <c r="D773" s="32">
        <f t="shared" si="113"/>
        <v>225</v>
      </c>
      <c r="E773" t="str">
        <f>LOOKUP(C773,'Info Sheet'!$L$2:$L$3,'Info Sheet'!$J$2:$J$3)</f>
        <v>Non-Rainy</v>
      </c>
      <c r="F773">
        <f>IF(E773='Info Sheet'!$J$3,'Info Sheet'!$M$3,'Info Sheet'!$M$2)</f>
        <v>1</v>
      </c>
      <c r="G773">
        <f>ROUNDDOWN(IF((D773*F773)&gt;'Info Sheet'!$B$21,'Info Sheet'!$B$21,(D773*F773)),0)</f>
        <v>188</v>
      </c>
      <c r="H773">
        <f t="shared" si="105"/>
        <v>4295.8</v>
      </c>
      <c r="I773">
        <f t="shared" si="106"/>
        <v>2855.8</v>
      </c>
      <c r="J773" s="44"/>
      <c r="K773" s="32"/>
      <c r="L773" s="32"/>
      <c r="M773" s="283"/>
      <c r="N773" s="32"/>
      <c r="O773" s="44">
        <v>721</v>
      </c>
      <c r="P773" s="32">
        <v>0.12313742431706998</v>
      </c>
      <c r="Q773">
        <f t="shared" si="107"/>
        <v>178</v>
      </c>
      <c r="R773" t="str">
        <f>LOOKUP(P773,'Info Sheet'!$L$2:$L$3,'Info Sheet'!$J$2:$J$3)</f>
        <v>Rainy, p</v>
      </c>
      <c r="S773">
        <f>IF(R773='Info Sheet'!$J$3,'Info Sheet'!$M$3,'Info Sheet'!$M$2)</f>
        <v>0.7</v>
      </c>
      <c r="T773">
        <f>ROUNDDOWN(IF((Q773*S773)&gt;'Info Sheet'!$B$21,'Info Sheet'!$B$21,(Q773*S773)),0)</f>
        <v>124</v>
      </c>
      <c r="U773">
        <f t="shared" si="108"/>
        <v>2833.4</v>
      </c>
      <c r="V773">
        <f t="shared" si="109"/>
        <v>1393.4</v>
      </c>
      <c r="AB773" s="44">
        <v>721</v>
      </c>
      <c r="AC773" s="61">
        <v>0.99906026999999997</v>
      </c>
      <c r="AD773">
        <f t="shared" si="110"/>
        <v>261</v>
      </c>
      <c r="AE773" t="str">
        <f>LOOKUP(AC773,'Info Sheet'!$L$2:$L$3,'Info Sheet'!$J$2:$J$3)</f>
        <v>Non-Rainy</v>
      </c>
      <c r="AF773">
        <f>IF(AE773='Info Sheet'!$J$3,'Info Sheet'!$M$3,'Info Sheet'!$M$2)</f>
        <v>1</v>
      </c>
      <c r="AG773">
        <f>ROUNDDOWN(IF((AD773*AF773)&gt;'Info Sheet'!$B$21,'Info Sheet'!$B$21,(AD773*AF773)),0)</f>
        <v>188</v>
      </c>
      <c r="AH773">
        <f t="shared" si="111"/>
        <v>4295.8</v>
      </c>
      <c r="AI773">
        <f t="shared" si="112"/>
        <v>2855.8</v>
      </c>
    </row>
    <row r="774" spans="2:35">
      <c r="B774" s="44">
        <v>722</v>
      </c>
      <c r="C774" s="32">
        <v>0.96454181279792017</v>
      </c>
      <c r="D774" s="32">
        <f t="shared" si="113"/>
        <v>250</v>
      </c>
      <c r="E774" t="str">
        <f>LOOKUP(C774,'Info Sheet'!$L$2:$L$3,'Info Sheet'!$J$2:$J$3)</f>
        <v>Non-Rainy</v>
      </c>
      <c r="F774">
        <f>IF(E774='Info Sheet'!$J$3,'Info Sheet'!$M$3,'Info Sheet'!$M$2)</f>
        <v>1</v>
      </c>
      <c r="G774">
        <f>ROUNDDOWN(IF((D774*F774)&gt;'Info Sheet'!$B$21,'Info Sheet'!$B$21,(D774*F774)),0)</f>
        <v>188</v>
      </c>
      <c r="H774">
        <f t="shared" si="105"/>
        <v>4295.8</v>
      </c>
      <c r="I774">
        <f t="shared" si="106"/>
        <v>2855.8</v>
      </c>
      <c r="J774" s="44"/>
      <c r="K774" s="32"/>
      <c r="L774" s="32"/>
      <c r="M774" s="283"/>
      <c r="N774" s="32"/>
      <c r="O774" s="44">
        <v>722</v>
      </c>
      <c r="P774" s="32">
        <v>0.64099653373919308</v>
      </c>
      <c r="Q774">
        <f t="shared" si="107"/>
        <v>206</v>
      </c>
      <c r="R774" t="str">
        <f>LOOKUP(P774,'Info Sheet'!$L$2:$L$3,'Info Sheet'!$J$2:$J$3)</f>
        <v>Non-Rainy</v>
      </c>
      <c r="S774">
        <f>IF(R774='Info Sheet'!$J$3,'Info Sheet'!$M$3,'Info Sheet'!$M$2)</f>
        <v>1</v>
      </c>
      <c r="T774">
        <f>ROUNDDOWN(IF((Q774*S774)&gt;'Info Sheet'!$B$21,'Info Sheet'!$B$21,(Q774*S774)),0)</f>
        <v>188</v>
      </c>
      <c r="U774">
        <f t="shared" si="108"/>
        <v>4295.8</v>
      </c>
      <c r="V774">
        <f t="shared" si="109"/>
        <v>2855.8</v>
      </c>
      <c r="AB774" s="44">
        <v>722</v>
      </c>
      <c r="AC774" s="61">
        <v>0.58185355000000005</v>
      </c>
      <c r="AD774">
        <f t="shared" si="110"/>
        <v>207</v>
      </c>
      <c r="AE774" t="str">
        <f>LOOKUP(AC774,'Info Sheet'!$L$2:$L$3,'Info Sheet'!$J$2:$J$3)</f>
        <v>Non-Rainy</v>
      </c>
      <c r="AF774">
        <f>IF(AE774='Info Sheet'!$J$3,'Info Sheet'!$M$3,'Info Sheet'!$M$2)</f>
        <v>1</v>
      </c>
      <c r="AG774">
        <f>ROUNDDOWN(IF((AD774*AF774)&gt;'Info Sheet'!$B$21,'Info Sheet'!$B$21,(AD774*AF774)),0)</f>
        <v>188</v>
      </c>
      <c r="AH774">
        <f t="shared" si="111"/>
        <v>4295.8</v>
      </c>
      <c r="AI774">
        <f t="shared" si="112"/>
        <v>2855.8</v>
      </c>
    </row>
    <row r="775" spans="2:35">
      <c r="B775" s="44">
        <v>723</v>
      </c>
      <c r="C775" s="32">
        <v>0.5275671985811653</v>
      </c>
      <c r="D775" s="32">
        <f t="shared" si="113"/>
        <v>216</v>
      </c>
      <c r="E775" t="str">
        <f>LOOKUP(C775,'Info Sheet'!$L$2:$L$3,'Info Sheet'!$J$2:$J$3)</f>
        <v>Non-Rainy</v>
      </c>
      <c r="F775">
        <f>IF(E775='Info Sheet'!$J$3,'Info Sheet'!$M$3,'Info Sheet'!$M$2)</f>
        <v>1</v>
      </c>
      <c r="G775">
        <f>ROUNDDOWN(IF((D775*F775)&gt;'Info Sheet'!$B$21,'Info Sheet'!$B$21,(D775*F775)),0)</f>
        <v>188</v>
      </c>
      <c r="H775">
        <f t="shared" si="105"/>
        <v>4295.8</v>
      </c>
      <c r="I775">
        <f t="shared" si="106"/>
        <v>2855.8</v>
      </c>
      <c r="J775" s="44"/>
      <c r="K775" s="32"/>
      <c r="L775" s="32"/>
      <c r="M775" s="283"/>
      <c r="N775" s="32"/>
      <c r="O775" s="44">
        <v>723</v>
      </c>
      <c r="P775" s="32">
        <v>0.41083506260488156</v>
      </c>
      <c r="Q775">
        <f t="shared" si="107"/>
        <v>195</v>
      </c>
      <c r="R775" t="str">
        <f>LOOKUP(P775,'Info Sheet'!$L$2:$L$3,'Info Sheet'!$J$2:$J$3)</f>
        <v>Non-Rainy</v>
      </c>
      <c r="S775">
        <f>IF(R775='Info Sheet'!$J$3,'Info Sheet'!$M$3,'Info Sheet'!$M$2)</f>
        <v>1</v>
      </c>
      <c r="T775">
        <f>ROUNDDOWN(IF((Q775*S775)&gt;'Info Sheet'!$B$21,'Info Sheet'!$B$21,(Q775*S775)),0)</f>
        <v>188</v>
      </c>
      <c r="U775">
        <f t="shared" si="108"/>
        <v>4295.8</v>
      </c>
      <c r="V775">
        <f t="shared" si="109"/>
        <v>2855.8</v>
      </c>
      <c r="AB775" s="44">
        <v>723</v>
      </c>
      <c r="AC775" s="61">
        <v>0.25740109999999999</v>
      </c>
      <c r="AD775">
        <f t="shared" si="110"/>
        <v>190</v>
      </c>
      <c r="AE775" t="str">
        <f>LOOKUP(AC775,'Info Sheet'!$L$2:$L$3,'Info Sheet'!$J$2:$J$3)</f>
        <v>Rainy, p</v>
      </c>
      <c r="AF775">
        <f>IF(AE775='Info Sheet'!$J$3,'Info Sheet'!$M$3,'Info Sheet'!$M$2)</f>
        <v>0.7</v>
      </c>
      <c r="AG775">
        <f>ROUNDDOWN(IF((AD775*AF775)&gt;'Info Sheet'!$B$21,'Info Sheet'!$B$21,(AD775*AF775)),0)</f>
        <v>133</v>
      </c>
      <c r="AH775">
        <f t="shared" si="111"/>
        <v>3039.05</v>
      </c>
      <c r="AI775">
        <f t="shared" si="112"/>
        <v>1599.0500000000002</v>
      </c>
    </row>
    <row r="776" spans="2:35">
      <c r="B776" s="44">
        <v>724</v>
      </c>
      <c r="C776" s="32">
        <v>0.58834824742911651</v>
      </c>
      <c r="D776" s="32">
        <f t="shared" si="113"/>
        <v>219</v>
      </c>
      <c r="E776" t="str">
        <f>LOOKUP(C776,'Info Sheet'!$L$2:$L$3,'Info Sheet'!$J$2:$J$3)</f>
        <v>Non-Rainy</v>
      </c>
      <c r="F776">
        <f>IF(E776='Info Sheet'!$J$3,'Info Sheet'!$M$3,'Info Sheet'!$M$2)</f>
        <v>1</v>
      </c>
      <c r="G776">
        <f>ROUNDDOWN(IF((D776*F776)&gt;'Info Sheet'!$B$21,'Info Sheet'!$B$21,(D776*F776)),0)</f>
        <v>188</v>
      </c>
      <c r="H776">
        <f t="shared" si="105"/>
        <v>4295.8</v>
      </c>
      <c r="I776">
        <f t="shared" si="106"/>
        <v>2855.8</v>
      </c>
      <c r="J776" s="44"/>
      <c r="K776" s="32"/>
      <c r="L776" s="32"/>
      <c r="M776" s="283"/>
      <c r="N776" s="32"/>
      <c r="O776" s="44">
        <v>724</v>
      </c>
      <c r="P776" s="32">
        <v>0.44881277773612527</v>
      </c>
      <c r="Q776">
        <f t="shared" si="107"/>
        <v>197</v>
      </c>
      <c r="R776" t="str">
        <f>LOOKUP(P776,'Info Sheet'!$L$2:$L$3,'Info Sheet'!$J$2:$J$3)</f>
        <v>Non-Rainy</v>
      </c>
      <c r="S776">
        <f>IF(R776='Info Sheet'!$J$3,'Info Sheet'!$M$3,'Info Sheet'!$M$2)</f>
        <v>1</v>
      </c>
      <c r="T776">
        <f>ROUNDDOWN(IF((Q776*S776)&gt;'Info Sheet'!$B$21,'Info Sheet'!$B$21,(Q776*S776)),0)</f>
        <v>188</v>
      </c>
      <c r="U776">
        <f t="shared" si="108"/>
        <v>4295.8</v>
      </c>
      <c r="V776">
        <f t="shared" si="109"/>
        <v>2855.8</v>
      </c>
      <c r="AB776" s="44">
        <v>724</v>
      </c>
      <c r="AC776" s="61">
        <v>0.23378921999999999</v>
      </c>
      <c r="AD776">
        <f t="shared" si="110"/>
        <v>189</v>
      </c>
      <c r="AE776" t="str">
        <f>LOOKUP(AC776,'Info Sheet'!$L$2:$L$3,'Info Sheet'!$J$2:$J$3)</f>
        <v>Rainy, p</v>
      </c>
      <c r="AF776">
        <f>IF(AE776='Info Sheet'!$J$3,'Info Sheet'!$M$3,'Info Sheet'!$M$2)</f>
        <v>0.7</v>
      </c>
      <c r="AG776">
        <f>ROUNDDOWN(IF((AD776*AF776)&gt;'Info Sheet'!$B$21,'Info Sheet'!$B$21,(AD776*AF776)),0)</f>
        <v>132</v>
      </c>
      <c r="AH776">
        <f t="shared" si="111"/>
        <v>3016.2000000000003</v>
      </c>
      <c r="AI776">
        <f t="shared" si="112"/>
        <v>1576.2000000000003</v>
      </c>
    </row>
    <row r="777" spans="2:35">
      <c r="B777" s="44">
        <v>725</v>
      </c>
      <c r="C777" s="32">
        <v>0.71417857793175943</v>
      </c>
      <c r="D777" s="32">
        <f t="shared" si="113"/>
        <v>226</v>
      </c>
      <c r="E777" t="str">
        <f>LOOKUP(C777,'Info Sheet'!$L$2:$L$3,'Info Sheet'!$J$2:$J$3)</f>
        <v>Non-Rainy</v>
      </c>
      <c r="F777">
        <f>IF(E777='Info Sheet'!$J$3,'Info Sheet'!$M$3,'Info Sheet'!$M$2)</f>
        <v>1</v>
      </c>
      <c r="G777">
        <f>ROUNDDOWN(IF((D777*F777)&gt;'Info Sheet'!$B$21,'Info Sheet'!$B$21,(D777*F777)),0)</f>
        <v>188</v>
      </c>
      <c r="H777">
        <f t="shared" si="105"/>
        <v>4295.8</v>
      </c>
      <c r="I777">
        <f t="shared" si="106"/>
        <v>2855.8</v>
      </c>
      <c r="J777" s="44"/>
      <c r="K777" s="32"/>
      <c r="L777" s="32"/>
      <c r="M777" s="283"/>
      <c r="N777" s="32"/>
      <c r="O777" s="44">
        <v>725</v>
      </c>
      <c r="P777" s="32">
        <v>0.64067217290462342</v>
      </c>
      <c r="Q777">
        <f t="shared" si="107"/>
        <v>206</v>
      </c>
      <c r="R777" t="str">
        <f>LOOKUP(P777,'Info Sheet'!$L$2:$L$3,'Info Sheet'!$J$2:$J$3)</f>
        <v>Non-Rainy</v>
      </c>
      <c r="S777">
        <f>IF(R777='Info Sheet'!$J$3,'Info Sheet'!$M$3,'Info Sheet'!$M$2)</f>
        <v>1</v>
      </c>
      <c r="T777">
        <f>ROUNDDOWN(IF((Q777*S777)&gt;'Info Sheet'!$B$21,'Info Sheet'!$B$21,(Q777*S777)),0)</f>
        <v>188</v>
      </c>
      <c r="U777">
        <f t="shared" si="108"/>
        <v>4295.8</v>
      </c>
      <c r="V777">
        <f t="shared" si="109"/>
        <v>2855.8</v>
      </c>
      <c r="AB777" s="44">
        <v>725</v>
      </c>
      <c r="AC777" s="61">
        <v>0.71225547</v>
      </c>
      <c r="AD777">
        <f t="shared" si="110"/>
        <v>213</v>
      </c>
      <c r="AE777" t="str">
        <f>LOOKUP(AC777,'Info Sheet'!$L$2:$L$3,'Info Sheet'!$J$2:$J$3)</f>
        <v>Non-Rainy</v>
      </c>
      <c r="AF777">
        <f>IF(AE777='Info Sheet'!$J$3,'Info Sheet'!$M$3,'Info Sheet'!$M$2)</f>
        <v>1</v>
      </c>
      <c r="AG777">
        <f>ROUNDDOWN(IF((AD777*AF777)&gt;'Info Sheet'!$B$21,'Info Sheet'!$B$21,(AD777*AF777)),0)</f>
        <v>188</v>
      </c>
      <c r="AH777">
        <f t="shared" si="111"/>
        <v>4295.8</v>
      </c>
      <c r="AI777">
        <f t="shared" si="112"/>
        <v>2855.8</v>
      </c>
    </row>
    <row r="778" spans="2:35">
      <c r="B778" s="44">
        <v>726</v>
      </c>
      <c r="C778" s="32">
        <v>9.6377751908976128E-2</v>
      </c>
      <c r="D778" s="32">
        <f t="shared" si="113"/>
        <v>189</v>
      </c>
      <c r="E778" t="str">
        <f>LOOKUP(C778,'Info Sheet'!$L$2:$L$3,'Info Sheet'!$J$2:$J$3)</f>
        <v>Rainy, p</v>
      </c>
      <c r="F778">
        <f>IF(E778='Info Sheet'!$J$3,'Info Sheet'!$M$3,'Info Sheet'!$M$2)</f>
        <v>0.7</v>
      </c>
      <c r="G778">
        <f>ROUNDDOWN(IF((D778*F778)&gt;'Info Sheet'!$B$21,'Info Sheet'!$B$21,(D778*F778)),0)</f>
        <v>132</v>
      </c>
      <c r="H778">
        <f t="shared" si="105"/>
        <v>3016.2000000000003</v>
      </c>
      <c r="I778">
        <f t="shared" si="106"/>
        <v>1576.2000000000003</v>
      </c>
      <c r="J778" s="44"/>
      <c r="K778" s="32"/>
      <c r="L778" s="32"/>
      <c r="M778" s="283"/>
      <c r="N778" s="32"/>
      <c r="O778" s="44">
        <v>726</v>
      </c>
      <c r="P778" s="32">
        <v>0.17949895894672474</v>
      </c>
      <c r="Q778">
        <f t="shared" si="107"/>
        <v>182</v>
      </c>
      <c r="R778" t="str">
        <f>LOOKUP(P778,'Info Sheet'!$L$2:$L$3,'Info Sheet'!$J$2:$J$3)</f>
        <v>Rainy, p</v>
      </c>
      <c r="S778">
        <f>IF(R778='Info Sheet'!$J$3,'Info Sheet'!$M$3,'Info Sheet'!$M$2)</f>
        <v>0.7</v>
      </c>
      <c r="T778">
        <f>ROUNDDOWN(IF((Q778*S778)&gt;'Info Sheet'!$B$21,'Info Sheet'!$B$21,(Q778*S778)),0)</f>
        <v>127</v>
      </c>
      <c r="U778">
        <f t="shared" si="108"/>
        <v>2901.9500000000003</v>
      </c>
      <c r="V778">
        <f t="shared" si="109"/>
        <v>1461.9500000000003</v>
      </c>
      <c r="AB778" s="44">
        <v>726</v>
      </c>
      <c r="AC778" s="61">
        <v>0.61534429999999996</v>
      </c>
      <c r="AD778">
        <f t="shared" si="110"/>
        <v>208</v>
      </c>
      <c r="AE778" t="str">
        <f>LOOKUP(AC778,'Info Sheet'!$L$2:$L$3,'Info Sheet'!$J$2:$J$3)</f>
        <v>Non-Rainy</v>
      </c>
      <c r="AF778">
        <f>IF(AE778='Info Sheet'!$J$3,'Info Sheet'!$M$3,'Info Sheet'!$M$2)</f>
        <v>1</v>
      </c>
      <c r="AG778">
        <f>ROUNDDOWN(IF((AD778*AF778)&gt;'Info Sheet'!$B$21,'Info Sheet'!$B$21,(AD778*AF778)),0)</f>
        <v>188</v>
      </c>
      <c r="AH778">
        <f t="shared" si="111"/>
        <v>4295.8</v>
      </c>
      <c r="AI778">
        <f t="shared" si="112"/>
        <v>2855.8</v>
      </c>
    </row>
    <row r="779" spans="2:35">
      <c r="B779" s="44">
        <v>727</v>
      </c>
      <c r="C779" s="32">
        <v>0.33611152428613256</v>
      </c>
      <c r="D779" s="32">
        <f t="shared" si="113"/>
        <v>206</v>
      </c>
      <c r="E779" t="str">
        <f>LOOKUP(C779,'Info Sheet'!$L$2:$L$3,'Info Sheet'!$J$2:$J$3)</f>
        <v>Rainy, p</v>
      </c>
      <c r="F779">
        <f>IF(E779='Info Sheet'!$J$3,'Info Sheet'!$M$3,'Info Sheet'!$M$2)</f>
        <v>0.7</v>
      </c>
      <c r="G779">
        <f>ROUNDDOWN(IF((D779*F779)&gt;'Info Sheet'!$B$21,'Info Sheet'!$B$21,(D779*F779)),0)</f>
        <v>144</v>
      </c>
      <c r="H779">
        <f t="shared" si="105"/>
        <v>3290.4</v>
      </c>
      <c r="I779">
        <f t="shared" si="106"/>
        <v>1850.4</v>
      </c>
      <c r="J779" s="44"/>
      <c r="K779" s="32"/>
      <c r="L779" s="32"/>
      <c r="M779" s="283"/>
      <c r="N779" s="32"/>
      <c r="O779" s="44">
        <v>727</v>
      </c>
      <c r="P779" s="32">
        <v>0.67122121685066161</v>
      </c>
      <c r="Q779">
        <f t="shared" si="107"/>
        <v>208</v>
      </c>
      <c r="R779" t="str">
        <f>LOOKUP(P779,'Info Sheet'!$L$2:$L$3,'Info Sheet'!$J$2:$J$3)</f>
        <v>Non-Rainy</v>
      </c>
      <c r="S779">
        <f>IF(R779='Info Sheet'!$J$3,'Info Sheet'!$M$3,'Info Sheet'!$M$2)</f>
        <v>1</v>
      </c>
      <c r="T779">
        <f>ROUNDDOWN(IF((Q779*S779)&gt;'Info Sheet'!$B$21,'Info Sheet'!$B$21,(Q779*S779)),0)</f>
        <v>188</v>
      </c>
      <c r="U779">
        <f t="shared" si="108"/>
        <v>4295.8</v>
      </c>
      <c r="V779">
        <f t="shared" si="109"/>
        <v>2855.8</v>
      </c>
      <c r="AB779" s="44">
        <v>727</v>
      </c>
      <c r="AC779" s="61">
        <v>0.53219189</v>
      </c>
      <c r="AD779">
        <f t="shared" si="110"/>
        <v>204</v>
      </c>
      <c r="AE779" t="str">
        <f>LOOKUP(AC779,'Info Sheet'!$L$2:$L$3,'Info Sheet'!$J$2:$J$3)</f>
        <v>Non-Rainy</v>
      </c>
      <c r="AF779">
        <f>IF(AE779='Info Sheet'!$J$3,'Info Sheet'!$M$3,'Info Sheet'!$M$2)</f>
        <v>1</v>
      </c>
      <c r="AG779">
        <f>ROUNDDOWN(IF((AD779*AF779)&gt;'Info Sheet'!$B$21,'Info Sheet'!$B$21,(AD779*AF779)),0)</f>
        <v>188</v>
      </c>
      <c r="AH779">
        <f t="shared" si="111"/>
        <v>4295.8</v>
      </c>
      <c r="AI779">
        <f t="shared" si="112"/>
        <v>2855.8</v>
      </c>
    </row>
    <row r="780" spans="2:35">
      <c r="B780" s="44">
        <v>728</v>
      </c>
      <c r="C780" s="32">
        <v>0.80163158732642337</v>
      </c>
      <c r="D780" s="32">
        <f t="shared" si="113"/>
        <v>231</v>
      </c>
      <c r="E780" t="str">
        <f>LOOKUP(C780,'Info Sheet'!$L$2:$L$3,'Info Sheet'!$J$2:$J$3)</f>
        <v>Non-Rainy</v>
      </c>
      <c r="F780">
        <f>IF(E780='Info Sheet'!$J$3,'Info Sheet'!$M$3,'Info Sheet'!$M$2)</f>
        <v>1</v>
      </c>
      <c r="G780">
        <f>ROUNDDOWN(IF((D780*F780)&gt;'Info Sheet'!$B$21,'Info Sheet'!$B$21,(D780*F780)),0)</f>
        <v>188</v>
      </c>
      <c r="H780">
        <f t="shared" si="105"/>
        <v>4295.8</v>
      </c>
      <c r="I780">
        <f t="shared" si="106"/>
        <v>2855.8</v>
      </c>
      <c r="J780" s="44"/>
      <c r="K780" s="32"/>
      <c r="L780" s="32"/>
      <c r="M780" s="283"/>
      <c r="N780" s="32"/>
      <c r="O780" s="44">
        <v>728</v>
      </c>
      <c r="P780" s="32">
        <v>0.70208735767026265</v>
      </c>
      <c r="Q780">
        <f t="shared" si="107"/>
        <v>209</v>
      </c>
      <c r="R780" t="str">
        <f>LOOKUP(P780,'Info Sheet'!$L$2:$L$3,'Info Sheet'!$J$2:$J$3)</f>
        <v>Non-Rainy</v>
      </c>
      <c r="S780">
        <f>IF(R780='Info Sheet'!$J$3,'Info Sheet'!$M$3,'Info Sheet'!$M$2)</f>
        <v>1</v>
      </c>
      <c r="T780">
        <f>ROUNDDOWN(IF((Q780*S780)&gt;'Info Sheet'!$B$21,'Info Sheet'!$B$21,(Q780*S780)),0)</f>
        <v>188</v>
      </c>
      <c r="U780">
        <f t="shared" si="108"/>
        <v>4295.8</v>
      </c>
      <c r="V780">
        <f t="shared" si="109"/>
        <v>2855.8</v>
      </c>
      <c r="AB780" s="44">
        <v>728</v>
      </c>
      <c r="AC780" s="61">
        <v>0.17913536999999999</v>
      </c>
      <c r="AD780">
        <f t="shared" si="110"/>
        <v>185</v>
      </c>
      <c r="AE780" t="str">
        <f>LOOKUP(AC780,'Info Sheet'!$L$2:$L$3,'Info Sheet'!$J$2:$J$3)</f>
        <v>Rainy, p</v>
      </c>
      <c r="AF780">
        <f>IF(AE780='Info Sheet'!$J$3,'Info Sheet'!$M$3,'Info Sheet'!$M$2)</f>
        <v>0.7</v>
      </c>
      <c r="AG780">
        <f>ROUNDDOWN(IF((AD780*AF780)&gt;'Info Sheet'!$B$21,'Info Sheet'!$B$21,(AD780*AF780)),0)</f>
        <v>129</v>
      </c>
      <c r="AH780">
        <f t="shared" si="111"/>
        <v>2947.65</v>
      </c>
      <c r="AI780">
        <f t="shared" si="112"/>
        <v>1507.65</v>
      </c>
    </row>
    <row r="781" spans="2:35">
      <c r="B781" s="44">
        <v>729</v>
      </c>
      <c r="C781" s="32">
        <v>0.22893887829803494</v>
      </c>
      <c r="D781" s="32">
        <f t="shared" si="113"/>
        <v>200</v>
      </c>
      <c r="E781" t="str">
        <f>LOOKUP(C781,'Info Sheet'!$L$2:$L$3,'Info Sheet'!$J$2:$J$3)</f>
        <v>Rainy, p</v>
      </c>
      <c r="F781">
        <f>IF(E781='Info Sheet'!$J$3,'Info Sheet'!$M$3,'Info Sheet'!$M$2)</f>
        <v>0.7</v>
      </c>
      <c r="G781">
        <f>ROUNDDOWN(IF((D781*F781)&gt;'Info Sheet'!$B$21,'Info Sheet'!$B$21,(D781*F781)),0)</f>
        <v>140</v>
      </c>
      <c r="H781">
        <f t="shared" si="105"/>
        <v>3199</v>
      </c>
      <c r="I781">
        <f t="shared" si="106"/>
        <v>1759</v>
      </c>
      <c r="J781" s="44"/>
      <c r="K781" s="32"/>
      <c r="L781" s="32"/>
      <c r="M781" s="283"/>
      <c r="N781" s="32"/>
      <c r="O781" s="44">
        <v>729</v>
      </c>
      <c r="P781" s="32">
        <v>0.19110357662625599</v>
      </c>
      <c r="Q781">
        <f t="shared" si="107"/>
        <v>183</v>
      </c>
      <c r="R781" t="str">
        <f>LOOKUP(P781,'Info Sheet'!$L$2:$L$3,'Info Sheet'!$J$2:$J$3)</f>
        <v>Rainy, p</v>
      </c>
      <c r="S781">
        <f>IF(R781='Info Sheet'!$J$3,'Info Sheet'!$M$3,'Info Sheet'!$M$2)</f>
        <v>0.7</v>
      </c>
      <c r="T781">
        <f>ROUNDDOWN(IF((Q781*S781)&gt;'Info Sheet'!$B$21,'Info Sheet'!$B$21,(Q781*S781)),0)</f>
        <v>128</v>
      </c>
      <c r="U781">
        <f t="shared" si="108"/>
        <v>2924.8</v>
      </c>
      <c r="V781">
        <f t="shared" si="109"/>
        <v>1484.8000000000002</v>
      </c>
      <c r="AB781" s="44">
        <v>729</v>
      </c>
      <c r="AC781" s="61">
        <v>0.84079588999999999</v>
      </c>
      <c r="AD781">
        <f t="shared" si="110"/>
        <v>222</v>
      </c>
      <c r="AE781" t="str">
        <f>LOOKUP(AC781,'Info Sheet'!$L$2:$L$3,'Info Sheet'!$J$2:$J$3)</f>
        <v>Non-Rainy</v>
      </c>
      <c r="AF781">
        <f>IF(AE781='Info Sheet'!$J$3,'Info Sheet'!$M$3,'Info Sheet'!$M$2)</f>
        <v>1</v>
      </c>
      <c r="AG781">
        <f>ROUNDDOWN(IF((AD781*AF781)&gt;'Info Sheet'!$B$21,'Info Sheet'!$B$21,(AD781*AF781)),0)</f>
        <v>188</v>
      </c>
      <c r="AH781">
        <f t="shared" si="111"/>
        <v>4295.8</v>
      </c>
      <c r="AI781">
        <f t="shared" si="112"/>
        <v>2855.8</v>
      </c>
    </row>
    <row r="782" spans="2:35">
      <c r="B782" s="44">
        <v>730</v>
      </c>
      <c r="C782" s="32">
        <v>0.92390028776506816</v>
      </c>
      <c r="D782" s="32">
        <f t="shared" si="113"/>
        <v>243</v>
      </c>
      <c r="E782" t="str">
        <f>LOOKUP(C782,'Info Sheet'!$L$2:$L$3,'Info Sheet'!$J$2:$J$3)</f>
        <v>Non-Rainy</v>
      </c>
      <c r="F782">
        <f>IF(E782='Info Sheet'!$J$3,'Info Sheet'!$M$3,'Info Sheet'!$M$2)</f>
        <v>1</v>
      </c>
      <c r="G782">
        <f>ROUNDDOWN(IF((D782*F782)&gt;'Info Sheet'!$B$21,'Info Sheet'!$B$21,(D782*F782)),0)</f>
        <v>188</v>
      </c>
      <c r="H782">
        <f t="shared" si="105"/>
        <v>4295.8</v>
      </c>
      <c r="I782">
        <f t="shared" si="106"/>
        <v>2855.8</v>
      </c>
      <c r="J782" s="44"/>
      <c r="K782" s="32"/>
      <c r="L782" s="32"/>
      <c r="M782" s="283"/>
      <c r="N782" s="32"/>
      <c r="O782" s="44">
        <v>730</v>
      </c>
      <c r="P782" s="32">
        <v>0.40159303769090071</v>
      </c>
      <c r="Q782">
        <f t="shared" si="107"/>
        <v>195</v>
      </c>
      <c r="R782" t="str">
        <f>LOOKUP(P782,'Info Sheet'!$L$2:$L$3,'Info Sheet'!$J$2:$J$3)</f>
        <v>Non-Rainy</v>
      </c>
      <c r="S782">
        <f>IF(R782='Info Sheet'!$J$3,'Info Sheet'!$M$3,'Info Sheet'!$M$2)</f>
        <v>1</v>
      </c>
      <c r="T782">
        <f>ROUNDDOWN(IF((Q782*S782)&gt;'Info Sheet'!$B$21,'Info Sheet'!$B$21,(Q782*S782)),0)</f>
        <v>188</v>
      </c>
      <c r="U782">
        <f t="shared" si="108"/>
        <v>4295.8</v>
      </c>
      <c r="V782">
        <f t="shared" si="109"/>
        <v>2855.8</v>
      </c>
      <c r="AB782" s="44">
        <v>730</v>
      </c>
      <c r="AC782" s="61">
        <v>0.42013317999999999</v>
      </c>
      <c r="AD782">
        <f t="shared" si="110"/>
        <v>199</v>
      </c>
      <c r="AE782" t="str">
        <f>LOOKUP(AC782,'Info Sheet'!$L$2:$L$3,'Info Sheet'!$J$2:$J$3)</f>
        <v>Non-Rainy</v>
      </c>
      <c r="AF782">
        <f>IF(AE782='Info Sheet'!$J$3,'Info Sheet'!$M$3,'Info Sheet'!$M$2)</f>
        <v>1</v>
      </c>
      <c r="AG782">
        <f>ROUNDDOWN(IF((AD782*AF782)&gt;'Info Sheet'!$B$21,'Info Sheet'!$B$21,(AD782*AF782)),0)</f>
        <v>188</v>
      </c>
      <c r="AH782">
        <f t="shared" si="111"/>
        <v>4295.8</v>
      </c>
      <c r="AI782">
        <f t="shared" si="112"/>
        <v>2855.8</v>
      </c>
    </row>
    <row r="783" spans="2:35">
      <c r="B783" s="44">
        <v>731</v>
      </c>
      <c r="C783" s="32">
        <v>0.1980795227345844</v>
      </c>
      <c r="D783" s="32">
        <f t="shared" si="113"/>
        <v>198</v>
      </c>
      <c r="E783" t="str">
        <f>LOOKUP(C783,'Info Sheet'!$L$2:$L$3,'Info Sheet'!$J$2:$J$3)</f>
        <v>Rainy, p</v>
      </c>
      <c r="F783">
        <f>IF(E783='Info Sheet'!$J$3,'Info Sheet'!$M$3,'Info Sheet'!$M$2)</f>
        <v>0.7</v>
      </c>
      <c r="G783">
        <f>ROUNDDOWN(IF((D783*F783)&gt;'Info Sheet'!$B$21,'Info Sheet'!$B$21,(D783*F783)),0)</f>
        <v>138</v>
      </c>
      <c r="H783">
        <f t="shared" si="105"/>
        <v>3153.3</v>
      </c>
      <c r="I783">
        <f t="shared" si="106"/>
        <v>1713.3000000000002</v>
      </c>
      <c r="J783" s="44"/>
      <c r="K783" s="32"/>
      <c r="L783" s="32"/>
      <c r="M783" s="283"/>
      <c r="N783" s="32"/>
      <c r="O783" s="44">
        <v>731</v>
      </c>
      <c r="P783" s="32">
        <v>0.64696507436781281</v>
      </c>
      <c r="Q783">
        <f t="shared" si="107"/>
        <v>207</v>
      </c>
      <c r="R783" t="str">
        <f>LOOKUP(P783,'Info Sheet'!$L$2:$L$3,'Info Sheet'!$J$2:$J$3)</f>
        <v>Non-Rainy</v>
      </c>
      <c r="S783">
        <f>IF(R783='Info Sheet'!$J$3,'Info Sheet'!$M$3,'Info Sheet'!$M$2)</f>
        <v>1</v>
      </c>
      <c r="T783">
        <f>ROUNDDOWN(IF((Q783*S783)&gt;'Info Sheet'!$B$21,'Info Sheet'!$B$21,(Q783*S783)),0)</f>
        <v>188</v>
      </c>
      <c r="U783">
        <f t="shared" si="108"/>
        <v>4295.8</v>
      </c>
      <c r="V783">
        <f t="shared" si="109"/>
        <v>2855.8</v>
      </c>
      <c r="AB783" s="44">
        <v>731</v>
      </c>
      <c r="AC783" s="61">
        <v>0.95877117999999995</v>
      </c>
      <c r="AD783">
        <f t="shared" si="110"/>
        <v>235</v>
      </c>
      <c r="AE783" t="str">
        <f>LOOKUP(AC783,'Info Sheet'!$L$2:$L$3,'Info Sheet'!$J$2:$J$3)</f>
        <v>Non-Rainy</v>
      </c>
      <c r="AF783">
        <f>IF(AE783='Info Sheet'!$J$3,'Info Sheet'!$M$3,'Info Sheet'!$M$2)</f>
        <v>1</v>
      </c>
      <c r="AG783">
        <f>ROUNDDOWN(IF((AD783*AF783)&gt;'Info Sheet'!$B$21,'Info Sheet'!$B$21,(AD783*AF783)),0)</f>
        <v>188</v>
      </c>
      <c r="AH783">
        <f t="shared" si="111"/>
        <v>4295.8</v>
      </c>
      <c r="AI783">
        <f t="shared" si="112"/>
        <v>2855.8</v>
      </c>
    </row>
    <row r="784" spans="2:35">
      <c r="B784" s="44">
        <v>732</v>
      </c>
      <c r="C784" s="32">
        <v>0.45465870893096205</v>
      </c>
      <c r="D784" s="32">
        <f t="shared" si="113"/>
        <v>212</v>
      </c>
      <c r="E784" t="str">
        <f>LOOKUP(C784,'Info Sheet'!$L$2:$L$3,'Info Sheet'!$J$2:$J$3)</f>
        <v>Non-Rainy</v>
      </c>
      <c r="F784">
        <f>IF(E784='Info Sheet'!$J$3,'Info Sheet'!$M$3,'Info Sheet'!$M$2)</f>
        <v>1</v>
      </c>
      <c r="G784">
        <f>ROUNDDOWN(IF((D784*F784)&gt;'Info Sheet'!$B$21,'Info Sheet'!$B$21,(D784*F784)),0)</f>
        <v>188</v>
      </c>
      <c r="H784">
        <f t="shared" si="105"/>
        <v>4295.8</v>
      </c>
      <c r="I784">
        <f t="shared" si="106"/>
        <v>2855.8</v>
      </c>
      <c r="J784" s="44"/>
      <c r="K784" s="32"/>
      <c r="L784" s="32"/>
      <c r="M784" s="283"/>
      <c r="N784" s="32"/>
      <c r="O784" s="44">
        <v>732</v>
      </c>
      <c r="P784" s="32">
        <v>0.9546056815793531</v>
      </c>
      <c r="Q784">
        <f t="shared" si="107"/>
        <v>231</v>
      </c>
      <c r="R784" t="str">
        <f>LOOKUP(P784,'Info Sheet'!$L$2:$L$3,'Info Sheet'!$J$2:$J$3)</f>
        <v>Non-Rainy</v>
      </c>
      <c r="S784">
        <f>IF(R784='Info Sheet'!$J$3,'Info Sheet'!$M$3,'Info Sheet'!$M$2)</f>
        <v>1</v>
      </c>
      <c r="T784">
        <f>ROUNDDOWN(IF((Q784*S784)&gt;'Info Sheet'!$B$21,'Info Sheet'!$B$21,(Q784*S784)),0)</f>
        <v>188</v>
      </c>
      <c r="U784">
        <f t="shared" si="108"/>
        <v>4295.8</v>
      </c>
      <c r="V784">
        <f t="shared" si="109"/>
        <v>2855.8</v>
      </c>
      <c r="AB784" s="44">
        <v>732</v>
      </c>
      <c r="AC784" s="61">
        <v>0.80224269999999998</v>
      </c>
      <c r="AD784">
        <f t="shared" si="110"/>
        <v>219</v>
      </c>
      <c r="AE784" t="str">
        <f>LOOKUP(AC784,'Info Sheet'!$L$2:$L$3,'Info Sheet'!$J$2:$J$3)</f>
        <v>Non-Rainy</v>
      </c>
      <c r="AF784">
        <f>IF(AE784='Info Sheet'!$J$3,'Info Sheet'!$M$3,'Info Sheet'!$M$2)</f>
        <v>1</v>
      </c>
      <c r="AG784">
        <f>ROUNDDOWN(IF((AD784*AF784)&gt;'Info Sheet'!$B$21,'Info Sheet'!$B$21,(AD784*AF784)),0)</f>
        <v>188</v>
      </c>
      <c r="AH784">
        <f t="shared" si="111"/>
        <v>4295.8</v>
      </c>
      <c r="AI784">
        <f t="shared" si="112"/>
        <v>2855.8</v>
      </c>
    </row>
    <row r="785" spans="2:35">
      <c r="B785" s="44">
        <v>733</v>
      </c>
      <c r="C785" s="32">
        <v>0.86441515403834379</v>
      </c>
      <c r="D785" s="32">
        <f t="shared" si="113"/>
        <v>236</v>
      </c>
      <c r="E785" t="str">
        <f>LOOKUP(C785,'Info Sheet'!$L$2:$L$3,'Info Sheet'!$J$2:$J$3)</f>
        <v>Non-Rainy</v>
      </c>
      <c r="F785">
        <f>IF(E785='Info Sheet'!$J$3,'Info Sheet'!$M$3,'Info Sheet'!$M$2)</f>
        <v>1</v>
      </c>
      <c r="G785">
        <f>ROUNDDOWN(IF((D785*F785)&gt;'Info Sheet'!$B$21,'Info Sheet'!$B$21,(D785*F785)),0)</f>
        <v>188</v>
      </c>
      <c r="H785">
        <f t="shared" si="105"/>
        <v>4295.8</v>
      </c>
      <c r="I785">
        <f t="shared" si="106"/>
        <v>2855.8</v>
      </c>
      <c r="J785" s="44"/>
      <c r="K785" s="32"/>
      <c r="L785" s="32"/>
      <c r="M785" s="283"/>
      <c r="N785" s="32"/>
      <c r="O785" s="44">
        <v>733</v>
      </c>
      <c r="P785" s="32">
        <v>0.53772521201869106</v>
      </c>
      <c r="Q785">
        <f t="shared" si="107"/>
        <v>201</v>
      </c>
      <c r="R785" t="str">
        <f>LOOKUP(P785,'Info Sheet'!$L$2:$L$3,'Info Sheet'!$J$2:$J$3)</f>
        <v>Non-Rainy</v>
      </c>
      <c r="S785">
        <f>IF(R785='Info Sheet'!$J$3,'Info Sheet'!$M$3,'Info Sheet'!$M$2)</f>
        <v>1</v>
      </c>
      <c r="T785">
        <f>ROUNDDOWN(IF((Q785*S785)&gt;'Info Sheet'!$B$21,'Info Sheet'!$B$21,(Q785*S785)),0)</f>
        <v>188</v>
      </c>
      <c r="U785">
        <f t="shared" si="108"/>
        <v>4295.8</v>
      </c>
      <c r="V785">
        <f t="shared" si="109"/>
        <v>2855.8</v>
      </c>
      <c r="AB785" s="44">
        <v>733</v>
      </c>
      <c r="AC785" s="61">
        <v>0.64099125999999995</v>
      </c>
      <c r="AD785">
        <f t="shared" si="110"/>
        <v>210</v>
      </c>
      <c r="AE785" t="str">
        <f>LOOKUP(AC785,'Info Sheet'!$L$2:$L$3,'Info Sheet'!$J$2:$J$3)</f>
        <v>Non-Rainy</v>
      </c>
      <c r="AF785">
        <f>IF(AE785='Info Sheet'!$J$3,'Info Sheet'!$M$3,'Info Sheet'!$M$2)</f>
        <v>1</v>
      </c>
      <c r="AG785">
        <f>ROUNDDOWN(IF((AD785*AF785)&gt;'Info Sheet'!$B$21,'Info Sheet'!$B$21,(AD785*AF785)),0)</f>
        <v>188</v>
      </c>
      <c r="AH785">
        <f t="shared" si="111"/>
        <v>4295.8</v>
      </c>
      <c r="AI785">
        <f t="shared" si="112"/>
        <v>2855.8</v>
      </c>
    </row>
    <row r="786" spans="2:35">
      <c r="B786" s="44">
        <v>734</v>
      </c>
      <c r="C786" s="32">
        <v>0.85956688798765868</v>
      </c>
      <c r="D786" s="32">
        <f t="shared" si="113"/>
        <v>236</v>
      </c>
      <c r="E786" t="str">
        <f>LOOKUP(C786,'Info Sheet'!$L$2:$L$3,'Info Sheet'!$J$2:$J$3)</f>
        <v>Non-Rainy</v>
      </c>
      <c r="F786">
        <f>IF(E786='Info Sheet'!$J$3,'Info Sheet'!$M$3,'Info Sheet'!$M$2)</f>
        <v>1</v>
      </c>
      <c r="G786">
        <f>ROUNDDOWN(IF((D786*F786)&gt;'Info Sheet'!$B$21,'Info Sheet'!$B$21,(D786*F786)),0)</f>
        <v>188</v>
      </c>
      <c r="H786">
        <f t="shared" si="105"/>
        <v>4295.8</v>
      </c>
      <c r="I786">
        <f t="shared" si="106"/>
        <v>2855.8</v>
      </c>
      <c r="J786" s="44"/>
      <c r="K786" s="32"/>
      <c r="L786" s="32"/>
      <c r="M786" s="283"/>
      <c r="N786" s="32"/>
      <c r="O786" s="44">
        <v>734</v>
      </c>
      <c r="P786" s="32">
        <v>0.16808343689650407</v>
      </c>
      <c r="Q786">
        <f t="shared" si="107"/>
        <v>181</v>
      </c>
      <c r="R786" t="str">
        <f>LOOKUP(P786,'Info Sheet'!$L$2:$L$3,'Info Sheet'!$J$2:$J$3)</f>
        <v>Rainy, p</v>
      </c>
      <c r="S786">
        <f>IF(R786='Info Sheet'!$J$3,'Info Sheet'!$M$3,'Info Sheet'!$M$2)</f>
        <v>0.7</v>
      </c>
      <c r="T786">
        <f>ROUNDDOWN(IF((Q786*S786)&gt;'Info Sheet'!$B$21,'Info Sheet'!$B$21,(Q786*S786)),0)</f>
        <v>126</v>
      </c>
      <c r="U786">
        <f t="shared" si="108"/>
        <v>2879.1000000000004</v>
      </c>
      <c r="V786">
        <f t="shared" si="109"/>
        <v>1439.1000000000004</v>
      </c>
      <c r="AB786" s="44">
        <v>734</v>
      </c>
      <c r="AC786" s="61">
        <v>0.79398499</v>
      </c>
      <c r="AD786">
        <f t="shared" si="110"/>
        <v>218</v>
      </c>
      <c r="AE786" t="str">
        <f>LOOKUP(AC786,'Info Sheet'!$L$2:$L$3,'Info Sheet'!$J$2:$J$3)</f>
        <v>Non-Rainy</v>
      </c>
      <c r="AF786">
        <f>IF(AE786='Info Sheet'!$J$3,'Info Sheet'!$M$3,'Info Sheet'!$M$2)</f>
        <v>1</v>
      </c>
      <c r="AG786">
        <f>ROUNDDOWN(IF((AD786*AF786)&gt;'Info Sheet'!$B$21,'Info Sheet'!$B$21,(AD786*AF786)),0)</f>
        <v>188</v>
      </c>
      <c r="AH786">
        <f t="shared" si="111"/>
        <v>4295.8</v>
      </c>
      <c r="AI786">
        <f t="shared" si="112"/>
        <v>2855.8</v>
      </c>
    </row>
    <row r="787" spans="2:35">
      <c r="B787" s="44">
        <v>735</v>
      </c>
      <c r="C787" s="32">
        <v>0.11812540844440833</v>
      </c>
      <c r="D787" s="32">
        <f t="shared" si="113"/>
        <v>192</v>
      </c>
      <c r="E787" t="str">
        <f>LOOKUP(C787,'Info Sheet'!$L$2:$L$3,'Info Sheet'!$J$2:$J$3)</f>
        <v>Rainy, p</v>
      </c>
      <c r="F787">
        <f>IF(E787='Info Sheet'!$J$3,'Info Sheet'!$M$3,'Info Sheet'!$M$2)</f>
        <v>0.7</v>
      </c>
      <c r="G787">
        <f>ROUNDDOWN(IF((D787*F787)&gt;'Info Sheet'!$B$21,'Info Sheet'!$B$21,(D787*F787)),0)</f>
        <v>134</v>
      </c>
      <c r="H787">
        <f t="shared" si="105"/>
        <v>3061.9</v>
      </c>
      <c r="I787">
        <f t="shared" si="106"/>
        <v>1621.9</v>
      </c>
      <c r="J787" s="44"/>
      <c r="K787" s="32"/>
      <c r="L787" s="32"/>
      <c r="M787" s="283"/>
      <c r="N787" s="32"/>
      <c r="O787" s="44">
        <v>735</v>
      </c>
      <c r="P787" s="32">
        <v>7.7171276060290506E-3</v>
      </c>
      <c r="Q787">
        <f t="shared" si="107"/>
        <v>154</v>
      </c>
      <c r="R787" t="str">
        <f>LOOKUP(P787,'Info Sheet'!$L$2:$L$3,'Info Sheet'!$J$2:$J$3)</f>
        <v>Rainy, p</v>
      </c>
      <c r="S787">
        <f>IF(R787='Info Sheet'!$J$3,'Info Sheet'!$M$3,'Info Sheet'!$M$2)</f>
        <v>0.7</v>
      </c>
      <c r="T787">
        <f>ROUNDDOWN(IF((Q787*S787)&gt;'Info Sheet'!$B$21,'Info Sheet'!$B$21,(Q787*S787)),0)</f>
        <v>107</v>
      </c>
      <c r="U787">
        <f t="shared" si="108"/>
        <v>2444.9500000000003</v>
      </c>
      <c r="V787">
        <f t="shared" si="109"/>
        <v>1004.9500000000003</v>
      </c>
      <c r="AB787" s="44">
        <v>735</v>
      </c>
      <c r="AC787" s="61">
        <v>0.94223387999999997</v>
      </c>
      <c r="AD787">
        <f t="shared" si="110"/>
        <v>232</v>
      </c>
      <c r="AE787" t="str">
        <f>LOOKUP(AC787,'Info Sheet'!$L$2:$L$3,'Info Sheet'!$J$2:$J$3)</f>
        <v>Non-Rainy</v>
      </c>
      <c r="AF787">
        <f>IF(AE787='Info Sheet'!$J$3,'Info Sheet'!$M$3,'Info Sheet'!$M$2)</f>
        <v>1</v>
      </c>
      <c r="AG787">
        <f>ROUNDDOWN(IF((AD787*AF787)&gt;'Info Sheet'!$B$21,'Info Sheet'!$B$21,(AD787*AF787)),0)</f>
        <v>188</v>
      </c>
      <c r="AH787">
        <f t="shared" si="111"/>
        <v>4295.8</v>
      </c>
      <c r="AI787">
        <f t="shared" si="112"/>
        <v>2855.8</v>
      </c>
    </row>
    <row r="788" spans="2:35">
      <c r="B788" s="44">
        <v>736</v>
      </c>
      <c r="C788" s="32">
        <v>0.6491073012502182</v>
      </c>
      <c r="D788" s="32">
        <f t="shared" si="113"/>
        <v>222</v>
      </c>
      <c r="E788" t="str">
        <f>LOOKUP(C788,'Info Sheet'!$L$2:$L$3,'Info Sheet'!$J$2:$J$3)</f>
        <v>Non-Rainy</v>
      </c>
      <c r="F788">
        <f>IF(E788='Info Sheet'!$J$3,'Info Sheet'!$M$3,'Info Sheet'!$M$2)</f>
        <v>1</v>
      </c>
      <c r="G788">
        <f>ROUNDDOWN(IF((D788*F788)&gt;'Info Sheet'!$B$21,'Info Sheet'!$B$21,(D788*F788)),0)</f>
        <v>188</v>
      </c>
      <c r="H788">
        <f t="shared" si="105"/>
        <v>4295.8</v>
      </c>
      <c r="I788">
        <f t="shared" si="106"/>
        <v>2855.8</v>
      </c>
      <c r="J788" s="44"/>
      <c r="K788" s="32"/>
      <c r="L788" s="32"/>
      <c r="M788" s="283"/>
      <c r="N788" s="32"/>
      <c r="O788" s="44">
        <v>736</v>
      </c>
      <c r="P788" s="32">
        <v>0.93192882271672295</v>
      </c>
      <c r="Q788">
        <f t="shared" si="107"/>
        <v>228</v>
      </c>
      <c r="R788" t="str">
        <f>LOOKUP(P788,'Info Sheet'!$L$2:$L$3,'Info Sheet'!$J$2:$J$3)</f>
        <v>Non-Rainy</v>
      </c>
      <c r="S788">
        <f>IF(R788='Info Sheet'!$J$3,'Info Sheet'!$M$3,'Info Sheet'!$M$2)</f>
        <v>1</v>
      </c>
      <c r="T788">
        <f>ROUNDDOWN(IF((Q788*S788)&gt;'Info Sheet'!$B$21,'Info Sheet'!$B$21,(Q788*S788)),0)</f>
        <v>188</v>
      </c>
      <c r="U788">
        <f t="shared" si="108"/>
        <v>4295.8</v>
      </c>
      <c r="V788">
        <f t="shared" si="109"/>
        <v>2855.8</v>
      </c>
      <c r="AB788" s="44">
        <v>736</v>
      </c>
      <c r="AC788" s="61">
        <v>0.72090511999999995</v>
      </c>
      <c r="AD788">
        <f t="shared" si="110"/>
        <v>214</v>
      </c>
      <c r="AE788" t="str">
        <f>LOOKUP(AC788,'Info Sheet'!$L$2:$L$3,'Info Sheet'!$J$2:$J$3)</f>
        <v>Non-Rainy</v>
      </c>
      <c r="AF788">
        <f>IF(AE788='Info Sheet'!$J$3,'Info Sheet'!$M$3,'Info Sheet'!$M$2)</f>
        <v>1</v>
      </c>
      <c r="AG788">
        <f>ROUNDDOWN(IF((AD788*AF788)&gt;'Info Sheet'!$B$21,'Info Sheet'!$B$21,(AD788*AF788)),0)</f>
        <v>188</v>
      </c>
      <c r="AH788">
        <f t="shared" si="111"/>
        <v>4295.8</v>
      </c>
      <c r="AI788">
        <f t="shared" si="112"/>
        <v>2855.8</v>
      </c>
    </row>
    <row r="789" spans="2:35">
      <c r="B789" s="44">
        <v>737</v>
      </c>
      <c r="C789" s="32">
        <v>0.22270553167280138</v>
      </c>
      <c r="D789" s="32">
        <f t="shared" si="113"/>
        <v>200</v>
      </c>
      <c r="E789" t="str">
        <f>LOOKUP(C789,'Info Sheet'!$L$2:$L$3,'Info Sheet'!$J$2:$J$3)</f>
        <v>Rainy, p</v>
      </c>
      <c r="F789">
        <f>IF(E789='Info Sheet'!$J$3,'Info Sheet'!$M$3,'Info Sheet'!$M$2)</f>
        <v>0.7</v>
      </c>
      <c r="G789">
        <f>ROUNDDOWN(IF((D789*F789)&gt;'Info Sheet'!$B$21,'Info Sheet'!$B$21,(D789*F789)),0)</f>
        <v>140</v>
      </c>
      <c r="H789">
        <f t="shared" si="105"/>
        <v>3199</v>
      </c>
      <c r="I789">
        <f t="shared" si="106"/>
        <v>1759</v>
      </c>
      <c r="J789" s="44"/>
      <c r="K789" s="32"/>
      <c r="L789" s="32"/>
      <c r="M789" s="283"/>
      <c r="N789" s="32"/>
      <c r="O789" s="44">
        <v>737</v>
      </c>
      <c r="P789" s="32">
        <v>0.28819240884409658</v>
      </c>
      <c r="Q789">
        <f t="shared" si="107"/>
        <v>189</v>
      </c>
      <c r="R789" t="str">
        <f>LOOKUP(P789,'Info Sheet'!$L$2:$L$3,'Info Sheet'!$J$2:$J$3)</f>
        <v>Rainy, p</v>
      </c>
      <c r="S789">
        <f>IF(R789='Info Sheet'!$J$3,'Info Sheet'!$M$3,'Info Sheet'!$M$2)</f>
        <v>0.7</v>
      </c>
      <c r="T789">
        <f>ROUNDDOWN(IF((Q789*S789)&gt;'Info Sheet'!$B$21,'Info Sheet'!$B$21,(Q789*S789)),0)</f>
        <v>132</v>
      </c>
      <c r="U789">
        <f t="shared" si="108"/>
        <v>3016.2000000000003</v>
      </c>
      <c r="V789">
        <f t="shared" si="109"/>
        <v>1576.2000000000003</v>
      </c>
      <c r="AB789" s="44">
        <v>737</v>
      </c>
      <c r="AC789" s="61">
        <v>0.90470592000000005</v>
      </c>
      <c r="AD789">
        <f t="shared" si="110"/>
        <v>227</v>
      </c>
      <c r="AE789" t="str">
        <f>LOOKUP(AC789,'Info Sheet'!$L$2:$L$3,'Info Sheet'!$J$2:$J$3)</f>
        <v>Non-Rainy</v>
      </c>
      <c r="AF789">
        <f>IF(AE789='Info Sheet'!$J$3,'Info Sheet'!$M$3,'Info Sheet'!$M$2)</f>
        <v>1</v>
      </c>
      <c r="AG789">
        <f>ROUNDDOWN(IF((AD789*AF789)&gt;'Info Sheet'!$B$21,'Info Sheet'!$B$21,(AD789*AF789)),0)</f>
        <v>188</v>
      </c>
      <c r="AH789">
        <f t="shared" si="111"/>
        <v>4295.8</v>
      </c>
      <c r="AI789">
        <f t="shared" si="112"/>
        <v>2855.8</v>
      </c>
    </row>
    <row r="790" spans="2:35">
      <c r="B790" s="44">
        <v>738</v>
      </c>
      <c r="C790" s="32">
        <v>0.40954350451555988</v>
      </c>
      <c r="D790" s="32">
        <f t="shared" si="113"/>
        <v>210</v>
      </c>
      <c r="E790" t="str">
        <f>LOOKUP(C790,'Info Sheet'!$L$2:$L$3,'Info Sheet'!$J$2:$J$3)</f>
        <v>Non-Rainy</v>
      </c>
      <c r="F790">
        <f>IF(E790='Info Sheet'!$J$3,'Info Sheet'!$M$3,'Info Sheet'!$M$2)</f>
        <v>1</v>
      </c>
      <c r="G790">
        <f>ROUNDDOWN(IF((D790*F790)&gt;'Info Sheet'!$B$21,'Info Sheet'!$B$21,(D790*F790)),0)</f>
        <v>188</v>
      </c>
      <c r="H790">
        <f t="shared" si="105"/>
        <v>4295.8</v>
      </c>
      <c r="I790">
        <f t="shared" si="106"/>
        <v>2855.8</v>
      </c>
      <c r="J790" s="44"/>
      <c r="K790" s="32"/>
      <c r="L790" s="32"/>
      <c r="M790" s="283"/>
      <c r="N790" s="32"/>
      <c r="O790" s="44">
        <v>738</v>
      </c>
      <c r="P790" s="32">
        <v>4.0131214454267372E-2</v>
      </c>
      <c r="Q790">
        <f t="shared" si="107"/>
        <v>167</v>
      </c>
      <c r="R790" t="str">
        <f>LOOKUP(P790,'Info Sheet'!$L$2:$L$3,'Info Sheet'!$J$2:$J$3)</f>
        <v>Rainy, p</v>
      </c>
      <c r="S790">
        <f>IF(R790='Info Sheet'!$J$3,'Info Sheet'!$M$3,'Info Sheet'!$M$2)</f>
        <v>0.7</v>
      </c>
      <c r="T790">
        <f>ROUNDDOWN(IF((Q790*S790)&gt;'Info Sheet'!$B$21,'Info Sheet'!$B$21,(Q790*S790)),0)</f>
        <v>116</v>
      </c>
      <c r="U790">
        <f t="shared" si="108"/>
        <v>2650.6000000000004</v>
      </c>
      <c r="V790">
        <f t="shared" si="109"/>
        <v>1210.6000000000004</v>
      </c>
      <c r="AB790" s="44">
        <v>738</v>
      </c>
      <c r="AC790" s="61">
        <v>0.57733762</v>
      </c>
      <c r="AD790">
        <f t="shared" si="110"/>
        <v>206</v>
      </c>
      <c r="AE790" t="str">
        <f>LOOKUP(AC790,'Info Sheet'!$L$2:$L$3,'Info Sheet'!$J$2:$J$3)</f>
        <v>Non-Rainy</v>
      </c>
      <c r="AF790">
        <f>IF(AE790='Info Sheet'!$J$3,'Info Sheet'!$M$3,'Info Sheet'!$M$2)</f>
        <v>1</v>
      </c>
      <c r="AG790">
        <f>ROUNDDOWN(IF((AD790*AF790)&gt;'Info Sheet'!$B$21,'Info Sheet'!$B$21,(AD790*AF790)),0)</f>
        <v>188</v>
      </c>
      <c r="AH790">
        <f t="shared" si="111"/>
        <v>4295.8</v>
      </c>
      <c r="AI790">
        <f t="shared" si="112"/>
        <v>2855.8</v>
      </c>
    </row>
    <row r="791" spans="2:35">
      <c r="B791" s="44">
        <v>739</v>
      </c>
      <c r="C791" s="32">
        <v>0.48577312637152847</v>
      </c>
      <c r="D791" s="32">
        <f t="shared" si="113"/>
        <v>214</v>
      </c>
      <c r="E791" t="str">
        <f>LOOKUP(C791,'Info Sheet'!$L$2:$L$3,'Info Sheet'!$J$2:$J$3)</f>
        <v>Non-Rainy</v>
      </c>
      <c r="F791">
        <f>IF(E791='Info Sheet'!$J$3,'Info Sheet'!$M$3,'Info Sheet'!$M$2)</f>
        <v>1</v>
      </c>
      <c r="G791">
        <f>ROUNDDOWN(IF((D791*F791)&gt;'Info Sheet'!$B$21,'Info Sheet'!$B$21,(D791*F791)),0)</f>
        <v>188</v>
      </c>
      <c r="H791">
        <f t="shared" si="105"/>
        <v>4295.8</v>
      </c>
      <c r="I791">
        <f t="shared" si="106"/>
        <v>2855.8</v>
      </c>
      <c r="J791" s="44"/>
      <c r="K791" s="32"/>
      <c r="L791" s="32"/>
      <c r="M791" s="283"/>
      <c r="N791" s="32"/>
      <c r="O791" s="44">
        <v>739</v>
      </c>
      <c r="P791" s="32">
        <v>0.49303263466725755</v>
      </c>
      <c r="Q791">
        <f t="shared" si="107"/>
        <v>199</v>
      </c>
      <c r="R791" t="str">
        <f>LOOKUP(P791,'Info Sheet'!$L$2:$L$3,'Info Sheet'!$J$2:$J$3)</f>
        <v>Non-Rainy</v>
      </c>
      <c r="S791">
        <f>IF(R791='Info Sheet'!$J$3,'Info Sheet'!$M$3,'Info Sheet'!$M$2)</f>
        <v>1</v>
      </c>
      <c r="T791">
        <f>ROUNDDOWN(IF((Q791*S791)&gt;'Info Sheet'!$B$21,'Info Sheet'!$B$21,(Q791*S791)),0)</f>
        <v>188</v>
      </c>
      <c r="U791">
        <f t="shared" si="108"/>
        <v>4295.8</v>
      </c>
      <c r="V791">
        <f t="shared" si="109"/>
        <v>2855.8</v>
      </c>
      <c r="AB791" s="44">
        <v>739</v>
      </c>
      <c r="AC791" s="61">
        <v>0.23173058999999999</v>
      </c>
      <c r="AD791">
        <f t="shared" si="110"/>
        <v>189</v>
      </c>
      <c r="AE791" t="str">
        <f>LOOKUP(AC791,'Info Sheet'!$L$2:$L$3,'Info Sheet'!$J$2:$J$3)</f>
        <v>Rainy, p</v>
      </c>
      <c r="AF791">
        <f>IF(AE791='Info Sheet'!$J$3,'Info Sheet'!$M$3,'Info Sheet'!$M$2)</f>
        <v>0.7</v>
      </c>
      <c r="AG791">
        <f>ROUNDDOWN(IF((AD791*AF791)&gt;'Info Sheet'!$B$21,'Info Sheet'!$B$21,(AD791*AF791)),0)</f>
        <v>132</v>
      </c>
      <c r="AH791">
        <f t="shared" si="111"/>
        <v>3016.2000000000003</v>
      </c>
      <c r="AI791">
        <f t="shared" si="112"/>
        <v>1576.2000000000003</v>
      </c>
    </row>
    <row r="792" spans="2:35">
      <c r="B792" s="44">
        <v>740</v>
      </c>
      <c r="C792" s="32">
        <v>0.1547544350151977</v>
      </c>
      <c r="D792" s="32">
        <f t="shared" si="113"/>
        <v>195</v>
      </c>
      <c r="E792" t="str">
        <f>LOOKUP(C792,'Info Sheet'!$L$2:$L$3,'Info Sheet'!$J$2:$J$3)</f>
        <v>Rainy, p</v>
      </c>
      <c r="F792">
        <f>IF(E792='Info Sheet'!$J$3,'Info Sheet'!$M$3,'Info Sheet'!$M$2)</f>
        <v>0.7</v>
      </c>
      <c r="G792">
        <f>ROUNDDOWN(IF((D792*F792)&gt;'Info Sheet'!$B$21,'Info Sheet'!$B$21,(D792*F792)),0)</f>
        <v>136</v>
      </c>
      <c r="H792">
        <f t="shared" si="105"/>
        <v>3107.6000000000004</v>
      </c>
      <c r="I792">
        <f t="shared" si="106"/>
        <v>1667.6000000000004</v>
      </c>
      <c r="J792" s="44"/>
      <c r="K792" s="32"/>
      <c r="L792" s="32"/>
      <c r="M792" s="283"/>
      <c r="N792" s="32"/>
      <c r="O792" s="44">
        <v>740</v>
      </c>
      <c r="P792" s="32">
        <v>0.78155902602564098</v>
      </c>
      <c r="Q792">
        <f t="shared" si="107"/>
        <v>214</v>
      </c>
      <c r="R792" t="str">
        <f>LOOKUP(P792,'Info Sheet'!$L$2:$L$3,'Info Sheet'!$J$2:$J$3)</f>
        <v>Non-Rainy</v>
      </c>
      <c r="S792">
        <f>IF(R792='Info Sheet'!$J$3,'Info Sheet'!$M$3,'Info Sheet'!$M$2)</f>
        <v>1</v>
      </c>
      <c r="T792">
        <f>ROUNDDOWN(IF((Q792*S792)&gt;'Info Sheet'!$B$21,'Info Sheet'!$B$21,(Q792*S792)),0)</f>
        <v>188</v>
      </c>
      <c r="U792">
        <f t="shared" si="108"/>
        <v>4295.8</v>
      </c>
      <c r="V792">
        <f t="shared" si="109"/>
        <v>2855.8</v>
      </c>
      <c r="AB792" s="44">
        <v>740</v>
      </c>
      <c r="AC792" s="61">
        <v>0.49104069</v>
      </c>
      <c r="AD792">
        <f t="shared" si="110"/>
        <v>202</v>
      </c>
      <c r="AE792" t="str">
        <f>LOOKUP(AC792,'Info Sheet'!$L$2:$L$3,'Info Sheet'!$J$2:$J$3)</f>
        <v>Non-Rainy</v>
      </c>
      <c r="AF792">
        <f>IF(AE792='Info Sheet'!$J$3,'Info Sheet'!$M$3,'Info Sheet'!$M$2)</f>
        <v>1</v>
      </c>
      <c r="AG792">
        <f>ROUNDDOWN(IF((AD792*AF792)&gt;'Info Sheet'!$B$21,'Info Sheet'!$B$21,(AD792*AF792)),0)</f>
        <v>188</v>
      </c>
      <c r="AH792">
        <f t="shared" si="111"/>
        <v>4295.8</v>
      </c>
      <c r="AI792">
        <f t="shared" si="112"/>
        <v>2855.8</v>
      </c>
    </row>
    <row r="793" spans="2:35">
      <c r="B793" s="44">
        <v>741</v>
      </c>
      <c r="C793" s="32">
        <v>0.69886904879335987</v>
      </c>
      <c r="D793" s="32">
        <f t="shared" si="113"/>
        <v>225</v>
      </c>
      <c r="E793" t="str">
        <f>LOOKUP(C793,'Info Sheet'!$L$2:$L$3,'Info Sheet'!$J$2:$J$3)</f>
        <v>Non-Rainy</v>
      </c>
      <c r="F793">
        <f>IF(E793='Info Sheet'!$J$3,'Info Sheet'!$M$3,'Info Sheet'!$M$2)</f>
        <v>1</v>
      </c>
      <c r="G793">
        <f>ROUNDDOWN(IF((D793*F793)&gt;'Info Sheet'!$B$21,'Info Sheet'!$B$21,(D793*F793)),0)</f>
        <v>188</v>
      </c>
      <c r="H793">
        <f t="shared" si="105"/>
        <v>4295.8</v>
      </c>
      <c r="I793">
        <f t="shared" si="106"/>
        <v>2855.8</v>
      </c>
      <c r="J793" s="44"/>
      <c r="K793" s="32"/>
      <c r="L793" s="32"/>
      <c r="M793" s="283"/>
      <c r="N793" s="32"/>
      <c r="O793" s="44">
        <v>741</v>
      </c>
      <c r="P793" s="32">
        <v>0.15319514835018933</v>
      </c>
      <c r="Q793">
        <f t="shared" si="107"/>
        <v>180</v>
      </c>
      <c r="R793" t="str">
        <f>LOOKUP(P793,'Info Sheet'!$L$2:$L$3,'Info Sheet'!$J$2:$J$3)</f>
        <v>Rainy, p</v>
      </c>
      <c r="S793">
        <f>IF(R793='Info Sheet'!$J$3,'Info Sheet'!$M$3,'Info Sheet'!$M$2)</f>
        <v>0.7</v>
      </c>
      <c r="T793">
        <f>ROUNDDOWN(IF((Q793*S793)&gt;'Info Sheet'!$B$21,'Info Sheet'!$B$21,(Q793*S793)),0)</f>
        <v>126</v>
      </c>
      <c r="U793">
        <f t="shared" si="108"/>
        <v>2879.1000000000004</v>
      </c>
      <c r="V793">
        <f t="shared" si="109"/>
        <v>1439.1000000000004</v>
      </c>
      <c r="AB793" s="44">
        <v>741</v>
      </c>
      <c r="AC793" s="61">
        <v>0.31027101000000001</v>
      </c>
      <c r="AD793">
        <f t="shared" si="110"/>
        <v>193</v>
      </c>
      <c r="AE793" t="str">
        <f>LOOKUP(AC793,'Info Sheet'!$L$2:$L$3,'Info Sheet'!$J$2:$J$3)</f>
        <v>Rainy, p</v>
      </c>
      <c r="AF793">
        <f>IF(AE793='Info Sheet'!$J$3,'Info Sheet'!$M$3,'Info Sheet'!$M$2)</f>
        <v>0.7</v>
      </c>
      <c r="AG793">
        <f>ROUNDDOWN(IF((AD793*AF793)&gt;'Info Sheet'!$B$21,'Info Sheet'!$B$21,(AD793*AF793)),0)</f>
        <v>135</v>
      </c>
      <c r="AH793">
        <f t="shared" si="111"/>
        <v>3084.75</v>
      </c>
      <c r="AI793">
        <f t="shared" si="112"/>
        <v>1644.75</v>
      </c>
    </row>
    <row r="794" spans="2:35">
      <c r="B794" s="44">
        <v>742</v>
      </c>
      <c r="C794" s="32">
        <v>0.25096852033244976</v>
      </c>
      <c r="D794" s="32">
        <f t="shared" si="113"/>
        <v>202</v>
      </c>
      <c r="E794" t="str">
        <f>LOOKUP(C794,'Info Sheet'!$L$2:$L$3,'Info Sheet'!$J$2:$J$3)</f>
        <v>Rainy, p</v>
      </c>
      <c r="F794">
        <f>IF(E794='Info Sheet'!$J$3,'Info Sheet'!$M$3,'Info Sheet'!$M$2)</f>
        <v>0.7</v>
      </c>
      <c r="G794">
        <f>ROUNDDOWN(IF((D794*F794)&gt;'Info Sheet'!$B$21,'Info Sheet'!$B$21,(D794*F794)),0)</f>
        <v>141</v>
      </c>
      <c r="H794">
        <f t="shared" si="105"/>
        <v>3221.8500000000004</v>
      </c>
      <c r="I794">
        <f t="shared" si="106"/>
        <v>1781.8500000000004</v>
      </c>
      <c r="J794" s="44"/>
      <c r="K794" s="32"/>
      <c r="L794" s="32"/>
      <c r="M794" s="283"/>
      <c r="N794" s="32"/>
      <c r="O794" s="44">
        <v>742</v>
      </c>
      <c r="P794" s="32">
        <v>0.26870280685126702</v>
      </c>
      <c r="Q794">
        <f t="shared" si="107"/>
        <v>188</v>
      </c>
      <c r="R794" t="str">
        <f>LOOKUP(P794,'Info Sheet'!$L$2:$L$3,'Info Sheet'!$J$2:$J$3)</f>
        <v>Rainy, p</v>
      </c>
      <c r="S794">
        <f>IF(R794='Info Sheet'!$J$3,'Info Sheet'!$M$3,'Info Sheet'!$M$2)</f>
        <v>0.7</v>
      </c>
      <c r="T794">
        <f>ROUNDDOWN(IF((Q794*S794)&gt;'Info Sheet'!$B$21,'Info Sheet'!$B$21,(Q794*S794)),0)</f>
        <v>131</v>
      </c>
      <c r="U794">
        <f t="shared" si="108"/>
        <v>2993.3500000000004</v>
      </c>
      <c r="V794">
        <f t="shared" si="109"/>
        <v>1553.3500000000004</v>
      </c>
      <c r="AB794" s="44">
        <v>742</v>
      </c>
      <c r="AC794" s="61">
        <v>0.23951367000000001</v>
      </c>
      <c r="AD794">
        <f t="shared" si="110"/>
        <v>189</v>
      </c>
      <c r="AE794" t="str">
        <f>LOOKUP(AC794,'Info Sheet'!$L$2:$L$3,'Info Sheet'!$J$2:$J$3)</f>
        <v>Rainy, p</v>
      </c>
      <c r="AF794">
        <f>IF(AE794='Info Sheet'!$J$3,'Info Sheet'!$M$3,'Info Sheet'!$M$2)</f>
        <v>0.7</v>
      </c>
      <c r="AG794">
        <f>ROUNDDOWN(IF((AD794*AF794)&gt;'Info Sheet'!$B$21,'Info Sheet'!$B$21,(AD794*AF794)),0)</f>
        <v>132</v>
      </c>
      <c r="AH794">
        <f t="shared" si="111"/>
        <v>3016.2000000000003</v>
      </c>
      <c r="AI794">
        <f t="shared" si="112"/>
        <v>1576.2000000000003</v>
      </c>
    </row>
    <row r="795" spans="2:35">
      <c r="B795" s="44">
        <v>743</v>
      </c>
      <c r="C795" s="32">
        <v>0.19122025369567841</v>
      </c>
      <c r="D795" s="32">
        <f t="shared" si="113"/>
        <v>198</v>
      </c>
      <c r="E795" t="str">
        <f>LOOKUP(C795,'Info Sheet'!$L$2:$L$3,'Info Sheet'!$J$2:$J$3)</f>
        <v>Rainy, p</v>
      </c>
      <c r="F795">
        <f>IF(E795='Info Sheet'!$J$3,'Info Sheet'!$M$3,'Info Sheet'!$M$2)</f>
        <v>0.7</v>
      </c>
      <c r="G795">
        <f>ROUNDDOWN(IF((D795*F795)&gt;'Info Sheet'!$B$21,'Info Sheet'!$B$21,(D795*F795)),0)</f>
        <v>138</v>
      </c>
      <c r="H795">
        <f t="shared" si="105"/>
        <v>3153.3</v>
      </c>
      <c r="I795">
        <f t="shared" si="106"/>
        <v>1713.3000000000002</v>
      </c>
      <c r="J795" s="44"/>
      <c r="K795" s="32"/>
      <c r="L795" s="32"/>
      <c r="M795" s="283"/>
      <c r="N795" s="32"/>
      <c r="O795" s="44">
        <v>743</v>
      </c>
      <c r="P795" s="32">
        <v>0.34567743701659237</v>
      </c>
      <c r="Q795">
        <f t="shared" si="107"/>
        <v>192</v>
      </c>
      <c r="R795" t="str">
        <f>LOOKUP(P795,'Info Sheet'!$L$2:$L$3,'Info Sheet'!$J$2:$J$3)</f>
        <v>Rainy, p</v>
      </c>
      <c r="S795">
        <f>IF(R795='Info Sheet'!$J$3,'Info Sheet'!$M$3,'Info Sheet'!$M$2)</f>
        <v>0.7</v>
      </c>
      <c r="T795">
        <f>ROUNDDOWN(IF((Q795*S795)&gt;'Info Sheet'!$B$21,'Info Sheet'!$B$21,(Q795*S795)),0)</f>
        <v>134</v>
      </c>
      <c r="U795">
        <f t="shared" si="108"/>
        <v>3061.9</v>
      </c>
      <c r="V795">
        <f t="shared" si="109"/>
        <v>1621.9</v>
      </c>
      <c r="AB795" s="44">
        <v>743</v>
      </c>
      <c r="AC795" s="61">
        <v>4.7041989999999999E-2</v>
      </c>
      <c r="AD795">
        <f t="shared" si="110"/>
        <v>171</v>
      </c>
      <c r="AE795" t="str">
        <f>LOOKUP(AC795,'Info Sheet'!$L$2:$L$3,'Info Sheet'!$J$2:$J$3)</f>
        <v>Rainy, p</v>
      </c>
      <c r="AF795">
        <f>IF(AE795='Info Sheet'!$J$3,'Info Sheet'!$M$3,'Info Sheet'!$M$2)</f>
        <v>0.7</v>
      </c>
      <c r="AG795">
        <f>ROUNDDOWN(IF((AD795*AF795)&gt;'Info Sheet'!$B$21,'Info Sheet'!$B$21,(AD795*AF795)),0)</f>
        <v>119</v>
      </c>
      <c r="AH795">
        <f t="shared" si="111"/>
        <v>2719.15</v>
      </c>
      <c r="AI795">
        <f t="shared" si="112"/>
        <v>1279.1500000000001</v>
      </c>
    </row>
    <row r="796" spans="2:35">
      <c r="B796" s="44">
        <v>744</v>
      </c>
      <c r="C796" s="32">
        <v>0.4879764787822809</v>
      </c>
      <c r="D796" s="32">
        <f t="shared" si="113"/>
        <v>214</v>
      </c>
      <c r="E796" t="str">
        <f>LOOKUP(C796,'Info Sheet'!$L$2:$L$3,'Info Sheet'!$J$2:$J$3)</f>
        <v>Non-Rainy</v>
      </c>
      <c r="F796">
        <f>IF(E796='Info Sheet'!$J$3,'Info Sheet'!$M$3,'Info Sheet'!$M$2)</f>
        <v>1</v>
      </c>
      <c r="G796">
        <f>ROUNDDOWN(IF((D796*F796)&gt;'Info Sheet'!$B$21,'Info Sheet'!$B$21,(D796*F796)),0)</f>
        <v>188</v>
      </c>
      <c r="H796">
        <f t="shared" si="105"/>
        <v>4295.8</v>
      </c>
      <c r="I796">
        <f t="shared" si="106"/>
        <v>2855.8</v>
      </c>
      <c r="J796" s="44"/>
      <c r="K796" s="32"/>
      <c r="L796" s="32"/>
      <c r="M796" s="283"/>
      <c r="N796" s="32"/>
      <c r="O796" s="44">
        <v>744</v>
      </c>
      <c r="P796" s="32">
        <v>0.2362177389722605</v>
      </c>
      <c r="Q796">
        <f t="shared" si="107"/>
        <v>186</v>
      </c>
      <c r="R796" t="str">
        <f>LOOKUP(P796,'Info Sheet'!$L$2:$L$3,'Info Sheet'!$J$2:$J$3)</f>
        <v>Rainy, p</v>
      </c>
      <c r="S796">
        <f>IF(R796='Info Sheet'!$J$3,'Info Sheet'!$M$3,'Info Sheet'!$M$2)</f>
        <v>0.7</v>
      </c>
      <c r="T796">
        <f>ROUNDDOWN(IF((Q796*S796)&gt;'Info Sheet'!$B$21,'Info Sheet'!$B$21,(Q796*S796)),0)</f>
        <v>130</v>
      </c>
      <c r="U796">
        <f t="shared" si="108"/>
        <v>2970.5</v>
      </c>
      <c r="V796">
        <f t="shared" si="109"/>
        <v>1530.5</v>
      </c>
      <c r="AB796" s="44">
        <v>744</v>
      </c>
      <c r="AC796" s="61">
        <v>0.94099546000000001</v>
      </c>
      <c r="AD796">
        <f t="shared" si="110"/>
        <v>232</v>
      </c>
      <c r="AE796" t="str">
        <f>LOOKUP(AC796,'Info Sheet'!$L$2:$L$3,'Info Sheet'!$J$2:$J$3)</f>
        <v>Non-Rainy</v>
      </c>
      <c r="AF796">
        <f>IF(AE796='Info Sheet'!$J$3,'Info Sheet'!$M$3,'Info Sheet'!$M$2)</f>
        <v>1</v>
      </c>
      <c r="AG796">
        <f>ROUNDDOWN(IF((AD796*AF796)&gt;'Info Sheet'!$B$21,'Info Sheet'!$B$21,(AD796*AF796)),0)</f>
        <v>188</v>
      </c>
      <c r="AH796">
        <f t="shared" si="111"/>
        <v>4295.8</v>
      </c>
      <c r="AI796">
        <f t="shared" si="112"/>
        <v>2855.8</v>
      </c>
    </row>
    <row r="797" spans="2:35">
      <c r="B797" s="44">
        <v>745</v>
      </c>
      <c r="C797" s="32">
        <v>0.12442545112743164</v>
      </c>
      <c r="D797" s="32">
        <f t="shared" si="113"/>
        <v>192</v>
      </c>
      <c r="E797" t="str">
        <f>LOOKUP(C797,'Info Sheet'!$L$2:$L$3,'Info Sheet'!$J$2:$J$3)</f>
        <v>Rainy, p</v>
      </c>
      <c r="F797">
        <f>IF(E797='Info Sheet'!$J$3,'Info Sheet'!$M$3,'Info Sheet'!$M$2)</f>
        <v>0.7</v>
      </c>
      <c r="G797">
        <f>ROUNDDOWN(IF((D797*F797)&gt;'Info Sheet'!$B$21,'Info Sheet'!$B$21,(D797*F797)),0)</f>
        <v>134</v>
      </c>
      <c r="H797">
        <f t="shared" si="105"/>
        <v>3061.9</v>
      </c>
      <c r="I797">
        <f t="shared" si="106"/>
        <v>1621.9</v>
      </c>
      <c r="J797" s="44"/>
      <c r="K797" s="32"/>
      <c r="L797" s="32"/>
      <c r="M797" s="283"/>
      <c r="N797" s="32"/>
      <c r="O797" s="44">
        <v>745</v>
      </c>
      <c r="P797" s="32">
        <v>0.38264146478938499</v>
      </c>
      <c r="Q797">
        <f t="shared" si="107"/>
        <v>194</v>
      </c>
      <c r="R797" t="str">
        <f>LOOKUP(P797,'Info Sheet'!$L$2:$L$3,'Info Sheet'!$J$2:$J$3)</f>
        <v>Rainy, p</v>
      </c>
      <c r="S797">
        <f>IF(R797='Info Sheet'!$J$3,'Info Sheet'!$M$3,'Info Sheet'!$M$2)</f>
        <v>0.7</v>
      </c>
      <c r="T797">
        <f>ROUNDDOWN(IF((Q797*S797)&gt;'Info Sheet'!$B$21,'Info Sheet'!$B$21,(Q797*S797)),0)</f>
        <v>135</v>
      </c>
      <c r="U797">
        <f t="shared" si="108"/>
        <v>3084.75</v>
      </c>
      <c r="V797">
        <f t="shared" si="109"/>
        <v>1644.75</v>
      </c>
      <c r="AB797" s="44">
        <v>745</v>
      </c>
      <c r="AC797" s="61">
        <v>0.16959431</v>
      </c>
      <c r="AD797">
        <f t="shared" si="110"/>
        <v>185</v>
      </c>
      <c r="AE797" t="str">
        <f>LOOKUP(AC797,'Info Sheet'!$L$2:$L$3,'Info Sheet'!$J$2:$J$3)</f>
        <v>Rainy, p</v>
      </c>
      <c r="AF797">
        <f>IF(AE797='Info Sheet'!$J$3,'Info Sheet'!$M$3,'Info Sheet'!$M$2)</f>
        <v>0.7</v>
      </c>
      <c r="AG797">
        <f>ROUNDDOWN(IF((AD797*AF797)&gt;'Info Sheet'!$B$21,'Info Sheet'!$B$21,(AD797*AF797)),0)</f>
        <v>129</v>
      </c>
      <c r="AH797">
        <f t="shared" si="111"/>
        <v>2947.65</v>
      </c>
      <c r="AI797">
        <f t="shared" si="112"/>
        <v>1507.65</v>
      </c>
    </row>
    <row r="798" spans="2:35">
      <c r="B798" s="44">
        <v>746</v>
      </c>
      <c r="C798" s="32">
        <v>0.28826435316985488</v>
      </c>
      <c r="D798" s="32">
        <f t="shared" si="113"/>
        <v>204</v>
      </c>
      <c r="E798" t="str">
        <f>LOOKUP(C798,'Info Sheet'!$L$2:$L$3,'Info Sheet'!$J$2:$J$3)</f>
        <v>Rainy, p</v>
      </c>
      <c r="F798">
        <f>IF(E798='Info Sheet'!$J$3,'Info Sheet'!$M$3,'Info Sheet'!$M$2)</f>
        <v>0.7</v>
      </c>
      <c r="G798">
        <f>ROUNDDOWN(IF((D798*F798)&gt;'Info Sheet'!$B$21,'Info Sheet'!$B$21,(D798*F798)),0)</f>
        <v>142</v>
      </c>
      <c r="H798">
        <f t="shared" si="105"/>
        <v>3244.7000000000003</v>
      </c>
      <c r="I798">
        <f t="shared" si="106"/>
        <v>1804.7000000000003</v>
      </c>
      <c r="J798" s="44"/>
      <c r="K798" s="32"/>
      <c r="L798" s="32"/>
      <c r="M798" s="283"/>
      <c r="N798" s="32"/>
      <c r="O798" s="44">
        <v>746</v>
      </c>
      <c r="P798" s="32">
        <v>0.16798758836574568</v>
      </c>
      <c r="Q798">
        <f t="shared" si="107"/>
        <v>181</v>
      </c>
      <c r="R798" t="str">
        <f>LOOKUP(P798,'Info Sheet'!$L$2:$L$3,'Info Sheet'!$J$2:$J$3)</f>
        <v>Rainy, p</v>
      </c>
      <c r="S798">
        <f>IF(R798='Info Sheet'!$J$3,'Info Sheet'!$M$3,'Info Sheet'!$M$2)</f>
        <v>0.7</v>
      </c>
      <c r="T798">
        <f>ROUNDDOWN(IF((Q798*S798)&gt;'Info Sheet'!$B$21,'Info Sheet'!$B$21,(Q798*S798)),0)</f>
        <v>126</v>
      </c>
      <c r="U798">
        <f t="shared" si="108"/>
        <v>2879.1000000000004</v>
      </c>
      <c r="V798">
        <f t="shared" si="109"/>
        <v>1439.1000000000004</v>
      </c>
      <c r="AB798" s="44">
        <v>746</v>
      </c>
      <c r="AC798" s="61">
        <v>0.29276348000000002</v>
      </c>
      <c r="AD798">
        <f t="shared" si="110"/>
        <v>192</v>
      </c>
      <c r="AE798" t="str">
        <f>LOOKUP(AC798,'Info Sheet'!$L$2:$L$3,'Info Sheet'!$J$2:$J$3)</f>
        <v>Rainy, p</v>
      </c>
      <c r="AF798">
        <f>IF(AE798='Info Sheet'!$J$3,'Info Sheet'!$M$3,'Info Sheet'!$M$2)</f>
        <v>0.7</v>
      </c>
      <c r="AG798">
        <f>ROUNDDOWN(IF((AD798*AF798)&gt;'Info Sheet'!$B$21,'Info Sheet'!$B$21,(AD798*AF798)),0)</f>
        <v>134</v>
      </c>
      <c r="AH798">
        <f t="shared" si="111"/>
        <v>3061.9</v>
      </c>
      <c r="AI798">
        <f t="shared" si="112"/>
        <v>1621.9</v>
      </c>
    </row>
    <row r="799" spans="2:35">
      <c r="B799" s="44">
        <v>747</v>
      </c>
      <c r="C799" s="32">
        <v>0.74856313209741421</v>
      </c>
      <c r="D799" s="32">
        <f t="shared" si="113"/>
        <v>228</v>
      </c>
      <c r="E799" t="str">
        <f>LOOKUP(C799,'Info Sheet'!$L$2:$L$3,'Info Sheet'!$J$2:$J$3)</f>
        <v>Non-Rainy</v>
      </c>
      <c r="F799">
        <f>IF(E799='Info Sheet'!$J$3,'Info Sheet'!$M$3,'Info Sheet'!$M$2)</f>
        <v>1</v>
      </c>
      <c r="G799">
        <f>ROUNDDOWN(IF((D799*F799)&gt;'Info Sheet'!$B$21,'Info Sheet'!$B$21,(D799*F799)),0)</f>
        <v>188</v>
      </c>
      <c r="H799">
        <f t="shared" si="105"/>
        <v>4295.8</v>
      </c>
      <c r="I799">
        <f t="shared" si="106"/>
        <v>2855.8</v>
      </c>
      <c r="J799" s="44"/>
      <c r="K799" s="32"/>
      <c r="L799" s="32"/>
      <c r="M799" s="283"/>
      <c r="N799" s="32"/>
      <c r="O799" s="44">
        <v>747</v>
      </c>
      <c r="P799" s="32">
        <v>3.2548727689757695E-2</v>
      </c>
      <c r="Q799">
        <f t="shared" si="107"/>
        <v>165</v>
      </c>
      <c r="R799" t="str">
        <f>LOOKUP(P799,'Info Sheet'!$L$2:$L$3,'Info Sheet'!$J$2:$J$3)</f>
        <v>Rainy, p</v>
      </c>
      <c r="S799">
        <f>IF(R799='Info Sheet'!$J$3,'Info Sheet'!$M$3,'Info Sheet'!$M$2)</f>
        <v>0.7</v>
      </c>
      <c r="T799">
        <f>ROUNDDOWN(IF((Q799*S799)&gt;'Info Sheet'!$B$21,'Info Sheet'!$B$21,(Q799*S799)),0)</f>
        <v>115</v>
      </c>
      <c r="U799">
        <f t="shared" si="108"/>
        <v>2627.75</v>
      </c>
      <c r="V799">
        <f t="shared" si="109"/>
        <v>1187.75</v>
      </c>
      <c r="AB799" s="44">
        <v>747</v>
      </c>
      <c r="AC799" s="61">
        <v>0.28110850999999998</v>
      </c>
      <c r="AD799">
        <f t="shared" si="110"/>
        <v>192</v>
      </c>
      <c r="AE799" t="str">
        <f>LOOKUP(AC799,'Info Sheet'!$L$2:$L$3,'Info Sheet'!$J$2:$J$3)</f>
        <v>Rainy, p</v>
      </c>
      <c r="AF799">
        <f>IF(AE799='Info Sheet'!$J$3,'Info Sheet'!$M$3,'Info Sheet'!$M$2)</f>
        <v>0.7</v>
      </c>
      <c r="AG799">
        <f>ROUNDDOWN(IF((AD799*AF799)&gt;'Info Sheet'!$B$21,'Info Sheet'!$B$21,(AD799*AF799)),0)</f>
        <v>134</v>
      </c>
      <c r="AH799">
        <f t="shared" si="111"/>
        <v>3061.9</v>
      </c>
      <c r="AI799">
        <f t="shared" si="112"/>
        <v>1621.9</v>
      </c>
    </row>
    <row r="800" spans="2:35">
      <c r="B800" s="44">
        <v>748</v>
      </c>
      <c r="C800" s="32">
        <v>0.92814289816191098</v>
      </c>
      <c r="D800" s="32">
        <f t="shared" si="113"/>
        <v>243</v>
      </c>
      <c r="E800" t="str">
        <f>LOOKUP(C800,'Info Sheet'!$L$2:$L$3,'Info Sheet'!$J$2:$J$3)</f>
        <v>Non-Rainy</v>
      </c>
      <c r="F800">
        <f>IF(E800='Info Sheet'!$J$3,'Info Sheet'!$M$3,'Info Sheet'!$M$2)</f>
        <v>1</v>
      </c>
      <c r="G800">
        <f>ROUNDDOWN(IF((D800*F800)&gt;'Info Sheet'!$B$21,'Info Sheet'!$B$21,(D800*F800)),0)</f>
        <v>188</v>
      </c>
      <c r="H800">
        <f t="shared" si="105"/>
        <v>4295.8</v>
      </c>
      <c r="I800">
        <f t="shared" si="106"/>
        <v>2855.8</v>
      </c>
      <c r="J800" s="44"/>
      <c r="K800" s="32"/>
      <c r="L800" s="32"/>
      <c r="M800" s="283"/>
      <c r="N800" s="32"/>
      <c r="O800" s="44">
        <v>748</v>
      </c>
      <c r="P800" s="32">
        <v>0.81269274533524349</v>
      </c>
      <c r="Q800">
        <f t="shared" si="107"/>
        <v>216</v>
      </c>
      <c r="R800" t="str">
        <f>LOOKUP(P800,'Info Sheet'!$L$2:$L$3,'Info Sheet'!$J$2:$J$3)</f>
        <v>Non-Rainy</v>
      </c>
      <c r="S800">
        <f>IF(R800='Info Sheet'!$J$3,'Info Sheet'!$M$3,'Info Sheet'!$M$2)</f>
        <v>1</v>
      </c>
      <c r="T800">
        <f>ROUNDDOWN(IF((Q800*S800)&gt;'Info Sheet'!$B$21,'Info Sheet'!$B$21,(Q800*S800)),0)</f>
        <v>188</v>
      </c>
      <c r="U800">
        <f t="shared" si="108"/>
        <v>4295.8</v>
      </c>
      <c r="V800">
        <f t="shared" si="109"/>
        <v>2855.8</v>
      </c>
      <c r="AB800" s="44">
        <v>748</v>
      </c>
      <c r="AC800" s="61">
        <v>0.87746489999999999</v>
      </c>
      <c r="AD800">
        <f t="shared" si="110"/>
        <v>225</v>
      </c>
      <c r="AE800" t="str">
        <f>LOOKUP(AC800,'Info Sheet'!$L$2:$L$3,'Info Sheet'!$J$2:$J$3)</f>
        <v>Non-Rainy</v>
      </c>
      <c r="AF800">
        <f>IF(AE800='Info Sheet'!$J$3,'Info Sheet'!$M$3,'Info Sheet'!$M$2)</f>
        <v>1</v>
      </c>
      <c r="AG800">
        <f>ROUNDDOWN(IF((AD800*AF800)&gt;'Info Sheet'!$B$21,'Info Sheet'!$B$21,(AD800*AF800)),0)</f>
        <v>188</v>
      </c>
      <c r="AH800">
        <f t="shared" si="111"/>
        <v>4295.8</v>
      </c>
      <c r="AI800">
        <f t="shared" si="112"/>
        <v>2855.8</v>
      </c>
    </row>
    <row r="801" spans="2:35">
      <c r="B801" s="44">
        <v>749</v>
      </c>
      <c r="C801" s="32">
        <v>0.97345921417290726</v>
      </c>
      <c r="D801" s="32">
        <f t="shared" si="113"/>
        <v>253</v>
      </c>
      <c r="E801" t="str">
        <f>LOOKUP(C801,'Info Sheet'!$L$2:$L$3,'Info Sheet'!$J$2:$J$3)</f>
        <v>Non-Rainy</v>
      </c>
      <c r="F801">
        <f>IF(E801='Info Sheet'!$J$3,'Info Sheet'!$M$3,'Info Sheet'!$M$2)</f>
        <v>1</v>
      </c>
      <c r="G801">
        <f>ROUNDDOWN(IF((D801*F801)&gt;'Info Sheet'!$B$21,'Info Sheet'!$B$21,(D801*F801)),0)</f>
        <v>188</v>
      </c>
      <c r="H801">
        <f t="shared" si="105"/>
        <v>4295.8</v>
      </c>
      <c r="I801">
        <f t="shared" si="106"/>
        <v>2855.8</v>
      </c>
      <c r="J801" s="44"/>
      <c r="K801" s="32"/>
      <c r="L801" s="32"/>
      <c r="M801" s="283"/>
      <c r="N801" s="32"/>
      <c r="O801" s="44">
        <v>749</v>
      </c>
      <c r="P801" s="32">
        <v>0.54829034366994656</v>
      </c>
      <c r="Q801">
        <f t="shared" si="107"/>
        <v>202</v>
      </c>
      <c r="R801" t="str">
        <f>LOOKUP(P801,'Info Sheet'!$L$2:$L$3,'Info Sheet'!$J$2:$J$3)</f>
        <v>Non-Rainy</v>
      </c>
      <c r="S801">
        <f>IF(R801='Info Sheet'!$J$3,'Info Sheet'!$M$3,'Info Sheet'!$M$2)</f>
        <v>1</v>
      </c>
      <c r="T801">
        <f>ROUNDDOWN(IF((Q801*S801)&gt;'Info Sheet'!$B$21,'Info Sheet'!$B$21,(Q801*S801)),0)</f>
        <v>188</v>
      </c>
      <c r="U801">
        <f t="shared" si="108"/>
        <v>4295.8</v>
      </c>
      <c r="V801">
        <f t="shared" si="109"/>
        <v>2855.8</v>
      </c>
      <c r="AB801" s="44">
        <v>749</v>
      </c>
      <c r="AC801" s="61">
        <v>0.77375137999999999</v>
      </c>
      <c r="AD801">
        <f t="shared" si="110"/>
        <v>217</v>
      </c>
      <c r="AE801" t="str">
        <f>LOOKUP(AC801,'Info Sheet'!$L$2:$L$3,'Info Sheet'!$J$2:$J$3)</f>
        <v>Non-Rainy</v>
      </c>
      <c r="AF801">
        <f>IF(AE801='Info Sheet'!$J$3,'Info Sheet'!$M$3,'Info Sheet'!$M$2)</f>
        <v>1</v>
      </c>
      <c r="AG801">
        <f>ROUNDDOWN(IF((AD801*AF801)&gt;'Info Sheet'!$B$21,'Info Sheet'!$B$21,(AD801*AF801)),0)</f>
        <v>188</v>
      </c>
      <c r="AH801">
        <f t="shared" si="111"/>
        <v>4295.8</v>
      </c>
      <c r="AI801">
        <f t="shared" si="112"/>
        <v>2855.8</v>
      </c>
    </row>
    <row r="802" spans="2:35">
      <c r="B802" s="44">
        <v>750</v>
      </c>
      <c r="C802" s="32">
        <v>0.26572638901215839</v>
      </c>
      <c r="D802" s="32">
        <f t="shared" si="113"/>
        <v>202</v>
      </c>
      <c r="E802" t="str">
        <f>LOOKUP(C802,'Info Sheet'!$L$2:$L$3,'Info Sheet'!$J$2:$J$3)</f>
        <v>Rainy, p</v>
      </c>
      <c r="F802">
        <f>IF(E802='Info Sheet'!$J$3,'Info Sheet'!$M$3,'Info Sheet'!$M$2)</f>
        <v>0.7</v>
      </c>
      <c r="G802">
        <f>ROUNDDOWN(IF((D802*F802)&gt;'Info Sheet'!$B$21,'Info Sheet'!$B$21,(D802*F802)),0)</f>
        <v>141</v>
      </c>
      <c r="H802">
        <f t="shared" si="105"/>
        <v>3221.8500000000004</v>
      </c>
      <c r="I802">
        <f t="shared" si="106"/>
        <v>1781.8500000000004</v>
      </c>
      <c r="J802" s="44"/>
      <c r="K802" s="32"/>
      <c r="L802" s="32"/>
      <c r="M802" s="283"/>
      <c r="N802" s="32"/>
      <c r="O802" s="44">
        <v>750</v>
      </c>
      <c r="P802" s="32">
        <v>0.88970252085056356</v>
      </c>
      <c r="Q802">
        <f t="shared" si="107"/>
        <v>223</v>
      </c>
      <c r="R802" t="str">
        <f>LOOKUP(P802,'Info Sheet'!$L$2:$L$3,'Info Sheet'!$J$2:$J$3)</f>
        <v>Non-Rainy</v>
      </c>
      <c r="S802">
        <f>IF(R802='Info Sheet'!$J$3,'Info Sheet'!$M$3,'Info Sheet'!$M$2)</f>
        <v>1</v>
      </c>
      <c r="T802">
        <f>ROUNDDOWN(IF((Q802*S802)&gt;'Info Sheet'!$B$21,'Info Sheet'!$B$21,(Q802*S802)),0)</f>
        <v>188</v>
      </c>
      <c r="U802">
        <f t="shared" si="108"/>
        <v>4295.8</v>
      </c>
      <c r="V802">
        <f t="shared" si="109"/>
        <v>2855.8</v>
      </c>
      <c r="AB802" s="44">
        <v>750</v>
      </c>
      <c r="AC802" s="61">
        <v>0.3769439</v>
      </c>
      <c r="AD802">
        <f t="shared" si="110"/>
        <v>197</v>
      </c>
      <c r="AE802" t="str">
        <f>LOOKUP(AC802,'Info Sheet'!$L$2:$L$3,'Info Sheet'!$J$2:$J$3)</f>
        <v>Rainy, p</v>
      </c>
      <c r="AF802">
        <f>IF(AE802='Info Sheet'!$J$3,'Info Sheet'!$M$3,'Info Sheet'!$M$2)</f>
        <v>0.7</v>
      </c>
      <c r="AG802">
        <f>ROUNDDOWN(IF((AD802*AF802)&gt;'Info Sheet'!$B$21,'Info Sheet'!$B$21,(AD802*AF802)),0)</f>
        <v>137</v>
      </c>
      <c r="AH802">
        <f t="shared" si="111"/>
        <v>3130.4500000000003</v>
      </c>
      <c r="AI802">
        <f t="shared" si="112"/>
        <v>1690.4500000000003</v>
      </c>
    </row>
    <row r="803" spans="2:35">
      <c r="B803" s="44">
        <v>751</v>
      </c>
      <c r="C803" s="32">
        <v>0.16346616181067986</v>
      </c>
      <c r="D803" s="32">
        <f t="shared" si="113"/>
        <v>196</v>
      </c>
      <c r="E803" t="str">
        <f>LOOKUP(C803,'Info Sheet'!$L$2:$L$3,'Info Sheet'!$J$2:$J$3)</f>
        <v>Rainy, p</v>
      </c>
      <c r="F803">
        <f>IF(E803='Info Sheet'!$J$3,'Info Sheet'!$M$3,'Info Sheet'!$M$2)</f>
        <v>0.7</v>
      </c>
      <c r="G803">
        <f>ROUNDDOWN(IF((D803*F803)&gt;'Info Sheet'!$B$21,'Info Sheet'!$B$21,(D803*F803)),0)</f>
        <v>137</v>
      </c>
      <c r="H803">
        <f t="shared" si="105"/>
        <v>3130.4500000000003</v>
      </c>
      <c r="I803">
        <f t="shared" si="106"/>
        <v>1690.4500000000003</v>
      </c>
      <c r="J803" s="44"/>
      <c r="K803" s="32"/>
      <c r="L803" s="32"/>
      <c r="M803" s="283"/>
      <c r="N803" s="32"/>
      <c r="O803" s="44">
        <v>751</v>
      </c>
      <c r="P803" s="32">
        <v>0.44238973080769572</v>
      </c>
      <c r="Q803">
        <f t="shared" si="107"/>
        <v>197</v>
      </c>
      <c r="R803" t="str">
        <f>LOOKUP(P803,'Info Sheet'!$L$2:$L$3,'Info Sheet'!$J$2:$J$3)</f>
        <v>Non-Rainy</v>
      </c>
      <c r="S803">
        <f>IF(R803='Info Sheet'!$J$3,'Info Sheet'!$M$3,'Info Sheet'!$M$2)</f>
        <v>1</v>
      </c>
      <c r="T803">
        <f>ROUNDDOWN(IF((Q803*S803)&gt;'Info Sheet'!$B$21,'Info Sheet'!$B$21,(Q803*S803)),0)</f>
        <v>188</v>
      </c>
      <c r="U803">
        <f t="shared" si="108"/>
        <v>4295.8</v>
      </c>
      <c r="V803">
        <f t="shared" si="109"/>
        <v>2855.8</v>
      </c>
      <c r="AB803" s="44">
        <v>751</v>
      </c>
      <c r="AC803" s="61">
        <v>0.95267210999999996</v>
      </c>
      <c r="AD803">
        <f t="shared" si="110"/>
        <v>234</v>
      </c>
      <c r="AE803" t="str">
        <f>LOOKUP(AC803,'Info Sheet'!$L$2:$L$3,'Info Sheet'!$J$2:$J$3)</f>
        <v>Non-Rainy</v>
      </c>
      <c r="AF803">
        <f>IF(AE803='Info Sheet'!$J$3,'Info Sheet'!$M$3,'Info Sheet'!$M$2)</f>
        <v>1</v>
      </c>
      <c r="AG803">
        <f>ROUNDDOWN(IF((AD803*AF803)&gt;'Info Sheet'!$B$21,'Info Sheet'!$B$21,(AD803*AF803)),0)</f>
        <v>188</v>
      </c>
      <c r="AH803">
        <f t="shared" si="111"/>
        <v>4295.8</v>
      </c>
      <c r="AI803">
        <f t="shared" si="112"/>
        <v>2855.8</v>
      </c>
    </row>
    <row r="804" spans="2:35">
      <c r="B804" s="44">
        <v>752</v>
      </c>
      <c r="C804" s="32">
        <v>0.35849490786192906</v>
      </c>
      <c r="D804" s="32">
        <f t="shared" si="113"/>
        <v>208</v>
      </c>
      <c r="E804" t="str">
        <f>LOOKUP(C804,'Info Sheet'!$L$2:$L$3,'Info Sheet'!$J$2:$J$3)</f>
        <v>Rainy, p</v>
      </c>
      <c r="F804">
        <f>IF(E804='Info Sheet'!$J$3,'Info Sheet'!$M$3,'Info Sheet'!$M$2)</f>
        <v>0.7</v>
      </c>
      <c r="G804">
        <f>ROUNDDOWN(IF((D804*F804)&gt;'Info Sheet'!$B$21,'Info Sheet'!$B$21,(D804*F804)),0)</f>
        <v>145</v>
      </c>
      <c r="H804">
        <f t="shared" si="105"/>
        <v>3313.25</v>
      </c>
      <c r="I804">
        <f t="shared" si="106"/>
        <v>1873.25</v>
      </c>
      <c r="J804" s="44"/>
      <c r="K804" s="32"/>
      <c r="L804" s="32"/>
      <c r="M804" s="283"/>
      <c r="N804" s="32"/>
      <c r="O804" s="44">
        <v>752</v>
      </c>
      <c r="P804" s="32">
        <v>0.30508029041152629</v>
      </c>
      <c r="Q804">
        <f t="shared" si="107"/>
        <v>190</v>
      </c>
      <c r="R804" t="str">
        <f>LOOKUP(P804,'Info Sheet'!$L$2:$L$3,'Info Sheet'!$J$2:$J$3)</f>
        <v>Rainy, p</v>
      </c>
      <c r="S804">
        <f>IF(R804='Info Sheet'!$J$3,'Info Sheet'!$M$3,'Info Sheet'!$M$2)</f>
        <v>0.7</v>
      </c>
      <c r="T804">
        <f>ROUNDDOWN(IF((Q804*S804)&gt;'Info Sheet'!$B$21,'Info Sheet'!$B$21,(Q804*S804)),0)</f>
        <v>133</v>
      </c>
      <c r="U804">
        <f t="shared" si="108"/>
        <v>3039.05</v>
      </c>
      <c r="V804">
        <f t="shared" si="109"/>
        <v>1599.0500000000002</v>
      </c>
      <c r="AB804" s="44">
        <v>752</v>
      </c>
      <c r="AC804" s="61">
        <v>8.5860770000000003E-2</v>
      </c>
      <c r="AD804">
        <f t="shared" si="110"/>
        <v>177</v>
      </c>
      <c r="AE804" t="str">
        <f>LOOKUP(AC804,'Info Sheet'!$L$2:$L$3,'Info Sheet'!$J$2:$J$3)</f>
        <v>Rainy, p</v>
      </c>
      <c r="AF804">
        <f>IF(AE804='Info Sheet'!$J$3,'Info Sheet'!$M$3,'Info Sheet'!$M$2)</f>
        <v>0.7</v>
      </c>
      <c r="AG804">
        <f>ROUNDDOWN(IF((AD804*AF804)&gt;'Info Sheet'!$B$21,'Info Sheet'!$B$21,(AD804*AF804)),0)</f>
        <v>123</v>
      </c>
      <c r="AH804">
        <f t="shared" si="111"/>
        <v>2810.55</v>
      </c>
      <c r="AI804">
        <f t="shared" si="112"/>
        <v>1370.5500000000002</v>
      </c>
    </row>
    <row r="805" spans="2:35">
      <c r="B805" s="44">
        <v>753</v>
      </c>
      <c r="C805" s="32">
        <v>0.89630653961505913</v>
      </c>
      <c r="D805" s="32">
        <f t="shared" si="113"/>
        <v>239</v>
      </c>
      <c r="E805" t="str">
        <f>LOOKUP(C805,'Info Sheet'!$L$2:$L$3,'Info Sheet'!$J$2:$J$3)</f>
        <v>Non-Rainy</v>
      </c>
      <c r="F805">
        <f>IF(E805='Info Sheet'!$J$3,'Info Sheet'!$M$3,'Info Sheet'!$M$2)</f>
        <v>1</v>
      </c>
      <c r="G805">
        <f>ROUNDDOWN(IF((D805*F805)&gt;'Info Sheet'!$B$21,'Info Sheet'!$B$21,(D805*F805)),0)</f>
        <v>188</v>
      </c>
      <c r="H805">
        <f t="shared" si="105"/>
        <v>4295.8</v>
      </c>
      <c r="I805">
        <f t="shared" si="106"/>
        <v>2855.8</v>
      </c>
      <c r="J805" s="44"/>
      <c r="K805" s="32"/>
      <c r="L805" s="32"/>
      <c r="M805" s="283"/>
      <c r="N805" s="32"/>
      <c r="O805" s="44">
        <v>753</v>
      </c>
      <c r="P805" s="32">
        <v>0.10967611488749052</v>
      </c>
      <c r="Q805">
        <f t="shared" si="107"/>
        <v>176</v>
      </c>
      <c r="R805" t="str">
        <f>LOOKUP(P805,'Info Sheet'!$L$2:$L$3,'Info Sheet'!$J$2:$J$3)</f>
        <v>Rainy, p</v>
      </c>
      <c r="S805">
        <f>IF(R805='Info Sheet'!$J$3,'Info Sheet'!$M$3,'Info Sheet'!$M$2)</f>
        <v>0.7</v>
      </c>
      <c r="T805">
        <f>ROUNDDOWN(IF((Q805*S805)&gt;'Info Sheet'!$B$21,'Info Sheet'!$B$21,(Q805*S805)),0)</f>
        <v>123</v>
      </c>
      <c r="U805">
        <f t="shared" si="108"/>
        <v>2810.55</v>
      </c>
      <c r="V805">
        <f t="shared" si="109"/>
        <v>1370.5500000000002</v>
      </c>
      <c r="AB805" s="44">
        <v>753</v>
      </c>
      <c r="AC805" s="61">
        <v>0.96062605000000001</v>
      </c>
      <c r="AD805">
        <f t="shared" si="110"/>
        <v>236</v>
      </c>
      <c r="AE805" t="str">
        <f>LOOKUP(AC805,'Info Sheet'!$L$2:$L$3,'Info Sheet'!$J$2:$J$3)</f>
        <v>Non-Rainy</v>
      </c>
      <c r="AF805">
        <f>IF(AE805='Info Sheet'!$J$3,'Info Sheet'!$M$3,'Info Sheet'!$M$2)</f>
        <v>1</v>
      </c>
      <c r="AG805">
        <f>ROUNDDOWN(IF((AD805*AF805)&gt;'Info Sheet'!$B$21,'Info Sheet'!$B$21,(AD805*AF805)),0)</f>
        <v>188</v>
      </c>
      <c r="AH805">
        <f t="shared" si="111"/>
        <v>4295.8</v>
      </c>
      <c r="AI805">
        <f t="shared" si="112"/>
        <v>2855.8</v>
      </c>
    </row>
    <row r="806" spans="2:35">
      <c r="B806" s="44">
        <v>754</v>
      </c>
      <c r="C806" s="32">
        <v>0.98937308849554795</v>
      </c>
      <c r="D806" s="32">
        <f t="shared" si="113"/>
        <v>260</v>
      </c>
      <c r="E806" t="str">
        <f>LOOKUP(C806,'Info Sheet'!$L$2:$L$3,'Info Sheet'!$J$2:$J$3)</f>
        <v>Non-Rainy</v>
      </c>
      <c r="F806">
        <f>IF(E806='Info Sheet'!$J$3,'Info Sheet'!$M$3,'Info Sheet'!$M$2)</f>
        <v>1</v>
      </c>
      <c r="G806">
        <f>ROUNDDOWN(IF((D806*F806)&gt;'Info Sheet'!$B$21,'Info Sheet'!$B$21,(D806*F806)),0)</f>
        <v>188</v>
      </c>
      <c r="H806">
        <f t="shared" si="105"/>
        <v>4295.8</v>
      </c>
      <c r="I806">
        <f t="shared" si="106"/>
        <v>2855.8</v>
      </c>
      <c r="J806" s="44"/>
      <c r="K806" s="32"/>
      <c r="L806" s="32"/>
      <c r="M806" s="283"/>
      <c r="N806" s="32"/>
      <c r="O806" s="44">
        <v>754</v>
      </c>
      <c r="P806" s="32">
        <v>0.84779935093549141</v>
      </c>
      <c r="Q806">
        <f t="shared" si="107"/>
        <v>219</v>
      </c>
      <c r="R806" t="str">
        <f>LOOKUP(P806,'Info Sheet'!$L$2:$L$3,'Info Sheet'!$J$2:$J$3)</f>
        <v>Non-Rainy</v>
      </c>
      <c r="S806">
        <f>IF(R806='Info Sheet'!$J$3,'Info Sheet'!$M$3,'Info Sheet'!$M$2)</f>
        <v>1</v>
      </c>
      <c r="T806">
        <f>ROUNDDOWN(IF((Q806*S806)&gt;'Info Sheet'!$B$21,'Info Sheet'!$B$21,(Q806*S806)),0)</f>
        <v>188</v>
      </c>
      <c r="U806">
        <f t="shared" si="108"/>
        <v>4295.8</v>
      </c>
      <c r="V806">
        <f t="shared" si="109"/>
        <v>2855.8</v>
      </c>
      <c r="AB806" s="44">
        <v>754</v>
      </c>
      <c r="AC806" s="61">
        <v>0.50233008000000001</v>
      </c>
      <c r="AD806">
        <f t="shared" si="110"/>
        <v>203</v>
      </c>
      <c r="AE806" t="str">
        <f>LOOKUP(AC806,'Info Sheet'!$L$2:$L$3,'Info Sheet'!$J$2:$J$3)</f>
        <v>Non-Rainy</v>
      </c>
      <c r="AF806">
        <f>IF(AE806='Info Sheet'!$J$3,'Info Sheet'!$M$3,'Info Sheet'!$M$2)</f>
        <v>1</v>
      </c>
      <c r="AG806">
        <f>ROUNDDOWN(IF((AD806*AF806)&gt;'Info Sheet'!$B$21,'Info Sheet'!$B$21,(AD806*AF806)),0)</f>
        <v>188</v>
      </c>
      <c r="AH806">
        <f t="shared" si="111"/>
        <v>4295.8</v>
      </c>
      <c r="AI806">
        <f t="shared" si="112"/>
        <v>2855.8</v>
      </c>
    </row>
    <row r="807" spans="2:35">
      <c r="B807" s="44">
        <v>755</v>
      </c>
      <c r="C807" s="32">
        <v>0.18924867134276646</v>
      </c>
      <c r="D807" s="32">
        <f t="shared" si="113"/>
        <v>197</v>
      </c>
      <c r="E807" t="str">
        <f>LOOKUP(C807,'Info Sheet'!$L$2:$L$3,'Info Sheet'!$J$2:$J$3)</f>
        <v>Rainy, p</v>
      </c>
      <c r="F807">
        <f>IF(E807='Info Sheet'!$J$3,'Info Sheet'!$M$3,'Info Sheet'!$M$2)</f>
        <v>0.7</v>
      </c>
      <c r="G807">
        <f>ROUNDDOWN(IF((D807*F807)&gt;'Info Sheet'!$B$21,'Info Sheet'!$B$21,(D807*F807)),0)</f>
        <v>137</v>
      </c>
      <c r="H807">
        <f t="shared" si="105"/>
        <v>3130.4500000000003</v>
      </c>
      <c r="I807">
        <f t="shared" si="106"/>
        <v>1690.4500000000003</v>
      </c>
      <c r="J807" s="44"/>
      <c r="K807" s="32"/>
      <c r="L807" s="32"/>
      <c r="M807" s="283"/>
      <c r="N807" s="32"/>
      <c r="O807" s="44">
        <v>755</v>
      </c>
      <c r="P807" s="32">
        <v>0.56452060046133501</v>
      </c>
      <c r="Q807">
        <f t="shared" si="107"/>
        <v>203</v>
      </c>
      <c r="R807" t="str">
        <f>LOOKUP(P807,'Info Sheet'!$L$2:$L$3,'Info Sheet'!$J$2:$J$3)</f>
        <v>Non-Rainy</v>
      </c>
      <c r="S807">
        <f>IF(R807='Info Sheet'!$J$3,'Info Sheet'!$M$3,'Info Sheet'!$M$2)</f>
        <v>1</v>
      </c>
      <c r="T807">
        <f>ROUNDDOWN(IF((Q807*S807)&gt;'Info Sheet'!$B$21,'Info Sheet'!$B$21,(Q807*S807)),0)</f>
        <v>188</v>
      </c>
      <c r="U807">
        <f t="shared" si="108"/>
        <v>4295.8</v>
      </c>
      <c r="V807">
        <f t="shared" si="109"/>
        <v>2855.8</v>
      </c>
      <c r="AB807" s="44">
        <v>755</v>
      </c>
      <c r="AC807" s="61">
        <v>9.7543870000000005E-2</v>
      </c>
      <c r="AD807">
        <f t="shared" si="110"/>
        <v>178</v>
      </c>
      <c r="AE807" t="str">
        <f>LOOKUP(AC807,'Info Sheet'!$L$2:$L$3,'Info Sheet'!$J$2:$J$3)</f>
        <v>Rainy, p</v>
      </c>
      <c r="AF807">
        <f>IF(AE807='Info Sheet'!$J$3,'Info Sheet'!$M$3,'Info Sheet'!$M$2)</f>
        <v>0.7</v>
      </c>
      <c r="AG807">
        <f>ROUNDDOWN(IF((AD807*AF807)&gt;'Info Sheet'!$B$21,'Info Sheet'!$B$21,(AD807*AF807)),0)</f>
        <v>124</v>
      </c>
      <c r="AH807">
        <f t="shared" si="111"/>
        <v>2833.4</v>
      </c>
      <c r="AI807">
        <f t="shared" si="112"/>
        <v>1393.4</v>
      </c>
    </row>
    <row r="808" spans="2:35">
      <c r="B808" s="44">
        <v>756</v>
      </c>
      <c r="C808" s="32">
        <v>0.40400810391253583</v>
      </c>
      <c r="D808" s="32">
        <f t="shared" si="113"/>
        <v>210</v>
      </c>
      <c r="E808" t="str">
        <f>LOOKUP(C808,'Info Sheet'!$L$2:$L$3,'Info Sheet'!$J$2:$J$3)</f>
        <v>Non-Rainy</v>
      </c>
      <c r="F808">
        <f>IF(E808='Info Sheet'!$J$3,'Info Sheet'!$M$3,'Info Sheet'!$M$2)</f>
        <v>1</v>
      </c>
      <c r="G808">
        <f>ROUNDDOWN(IF((D808*F808)&gt;'Info Sheet'!$B$21,'Info Sheet'!$B$21,(D808*F808)),0)</f>
        <v>188</v>
      </c>
      <c r="H808">
        <f t="shared" si="105"/>
        <v>4295.8</v>
      </c>
      <c r="I808">
        <f t="shared" si="106"/>
        <v>2855.8</v>
      </c>
      <c r="J808" s="44"/>
      <c r="K808" s="32"/>
      <c r="L808" s="32"/>
      <c r="M808" s="283"/>
      <c r="N808" s="32"/>
      <c r="O808" s="44">
        <v>756</v>
      </c>
      <c r="P808" s="32">
        <v>0.82864813638361057</v>
      </c>
      <c r="Q808">
        <f t="shared" si="107"/>
        <v>217</v>
      </c>
      <c r="R808" t="str">
        <f>LOOKUP(P808,'Info Sheet'!$L$2:$L$3,'Info Sheet'!$J$2:$J$3)</f>
        <v>Non-Rainy</v>
      </c>
      <c r="S808">
        <f>IF(R808='Info Sheet'!$J$3,'Info Sheet'!$M$3,'Info Sheet'!$M$2)</f>
        <v>1</v>
      </c>
      <c r="T808">
        <f>ROUNDDOWN(IF((Q808*S808)&gt;'Info Sheet'!$B$21,'Info Sheet'!$B$21,(Q808*S808)),0)</f>
        <v>188</v>
      </c>
      <c r="U808">
        <f t="shared" si="108"/>
        <v>4295.8</v>
      </c>
      <c r="V808">
        <f t="shared" si="109"/>
        <v>2855.8</v>
      </c>
      <c r="AB808" s="44">
        <v>756</v>
      </c>
      <c r="AC808" s="61">
        <v>0.22217883999999999</v>
      </c>
      <c r="AD808">
        <f t="shared" si="110"/>
        <v>188</v>
      </c>
      <c r="AE808" t="str">
        <f>LOOKUP(AC808,'Info Sheet'!$L$2:$L$3,'Info Sheet'!$J$2:$J$3)</f>
        <v>Rainy, p</v>
      </c>
      <c r="AF808">
        <f>IF(AE808='Info Sheet'!$J$3,'Info Sheet'!$M$3,'Info Sheet'!$M$2)</f>
        <v>0.7</v>
      </c>
      <c r="AG808">
        <f>ROUNDDOWN(IF((AD808*AF808)&gt;'Info Sheet'!$B$21,'Info Sheet'!$B$21,(AD808*AF808)),0)</f>
        <v>131</v>
      </c>
      <c r="AH808">
        <f t="shared" si="111"/>
        <v>2993.3500000000004</v>
      </c>
      <c r="AI808">
        <f t="shared" si="112"/>
        <v>1553.3500000000004</v>
      </c>
    </row>
    <row r="809" spans="2:35">
      <c r="B809" s="44">
        <v>757</v>
      </c>
      <c r="C809" s="32">
        <v>0.93556258585507712</v>
      </c>
      <c r="D809" s="32">
        <f t="shared" si="113"/>
        <v>244</v>
      </c>
      <c r="E809" t="str">
        <f>LOOKUP(C809,'Info Sheet'!$L$2:$L$3,'Info Sheet'!$J$2:$J$3)</f>
        <v>Non-Rainy</v>
      </c>
      <c r="F809">
        <f>IF(E809='Info Sheet'!$J$3,'Info Sheet'!$M$3,'Info Sheet'!$M$2)</f>
        <v>1</v>
      </c>
      <c r="G809">
        <f>ROUNDDOWN(IF((D809*F809)&gt;'Info Sheet'!$B$21,'Info Sheet'!$B$21,(D809*F809)),0)</f>
        <v>188</v>
      </c>
      <c r="H809">
        <f t="shared" si="105"/>
        <v>4295.8</v>
      </c>
      <c r="I809">
        <f t="shared" si="106"/>
        <v>2855.8</v>
      </c>
      <c r="J809" s="44"/>
      <c r="K809" s="32"/>
      <c r="L809" s="32"/>
      <c r="M809" s="283"/>
      <c r="N809" s="32"/>
      <c r="O809" s="44">
        <v>757</v>
      </c>
      <c r="P809" s="32">
        <v>0.73419526153367831</v>
      </c>
      <c r="Q809">
        <f t="shared" si="107"/>
        <v>211</v>
      </c>
      <c r="R809" t="str">
        <f>LOOKUP(P809,'Info Sheet'!$L$2:$L$3,'Info Sheet'!$J$2:$J$3)</f>
        <v>Non-Rainy</v>
      </c>
      <c r="S809">
        <f>IF(R809='Info Sheet'!$J$3,'Info Sheet'!$M$3,'Info Sheet'!$M$2)</f>
        <v>1</v>
      </c>
      <c r="T809">
        <f>ROUNDDOWN(IF((Q809*S809)&gt;'Info Sheet'!$B$21,'Info Sheet'!$B$21,(Q809*S809)),0)</f>
        <v>188</v>
      </c>
      <c r="U809">
        <f t="shared" si="108"/>
        <v>4295.8</v>
      </c>
      <c r="V809">
        <f t="shared" si="109"/>
        <v>2855.8</v>
      </c>
      <c r="AB809" s="44">
        <v>757</v>
      </c>
      <c r="AC809" s="61">
        <v>0.9380406</v>
      </c>
      <c r="AD809">
        <f t="shared" si="110"/>
        <v>232</v>
      </c>
      <c r="AE809" t="str">
        <f>LOOKUP(AC809,'Info Sheet'!$L$2:$L$3,'Info Sheet'!$J$2:$J$3)</f>
        <v>Non-Rainy</v>
      </c>
      <c r="AF809">
        <f>IF(AE809='Info Sheet'!$J$3,'Info Sheet'!$M$3,'Info Sheet'!$M$2)</f>
        <v>1</v>
      </c>
      <c r="AG809">
        <f>ROUNDDOWN(IF((AD809*AF809)&gt;'Info Sheet'!$B$21,'Info Sheet'!$B$21,(AD809*AF809)),0)</f>
        <v>188</v>
      </c>
      <c r="AH809">
        <f t="shared" si="111"/>
        <v>4295.8</v>
      </c>
      <c r="AI809">
        <f t="shared" si="112"/>
        <v>2855.8</v>
      </c>
    </row>
    <row r="810" spans="2:35">
      <c r="B810" s="44">
        <v>758</v>
      </c>
      <c r="C810" s="32">
        <v>0.90425016463955099</v>
      </c>
      <c r="D810" s="32">
        <f t="shared" si="113"/>
        <v>240</v>
      </c>
      <c r="E810" t="str">
        <f>LOOKUP(C810,'Info Sheet'!$L$2:$L$3,'Info Sheet'!$J$2:$J$3)</f>
        <v>Non-Rainy</v>
      </c>
      <c r="F810">
        <f>IF(E810='Info Sheet'!$J$3,'Info Sheet'!$M$3,'Info Sheet'!$M$2)</f>
        <v>1</v>
      </c>
      <c r="G810">
        <f>ROUNDDOWN(IF((D810*F810)&gt;'Info Sheet'!$B$21,'Info Sheet'!$B$21,(D810*F810)),0)</f>
        <v>188</v>
      </c>
      <c r="H810">
        <f t="shared" si="105"/>
        <v>4295.8</v>
      </c>
      <c r="I810">
        <f t="shared" si="106"/>
        <v>2855.8</v>
      </c>
      <c r="J810" s="44"/>
      <c r="K810" s="32"/>
      <c r="L810" s="32"/>
      <c r="M810" s="283"/>
      <c r="N810" s="32"/>
      <c r="O810" s="44">
        <v>758</v>
      </c>
      <c r="P810" s="32">
        <v>0.27492486971030961</v>
      </c>
      <c r="Q810">
        <f t="shared" si="107"/>
        <v>188</v>
      </c>
      <c r="R810" t="str">
        <f>LOOKUP(P810,'Info Sheet'!$L$2:$L$3,'Info Sheet'!$J$2:$J$3)</f>
        <v>Rainy, p</v>
      </c>
      <c r="S810">
        <f>IF(R810='Info Sheet'!$J$3,'Info Sheet'!$M$3,'Info Sheet'!$M$2)</f>
        <v>0.7</v>
      </c>
      <c r="T810">
        <f>ROUNDDOWN(IF((Q810*S810)&gt;'Info Sheet'!$B$21,'Info Sheet'!$B$21,(Q810*S810)),0)</f>
        <v>131</v>
      </c>
      <c r="U810">
        <f t="shared" si="108"/>
        <v>2993.3500000000004</v>
      </c>
      <c r="V810">
        <f t="shared" si="109"/>
        <v>1553.3500000000004</v>
      </c>
      <c r="AB810" s="44">
        <v>758</v>
      </c>
      <c r="AC810" s="61">
        <v>0.94764972999999997</v>
      </c>
      <c r="AD810">
        <f t="shared" si="110"/>
        <v>233</v>
      </c>
      <c r="AE810" t="str">
        <f>LOOKUP(AC810,'Info Sheet'!$L$2:$L$3,'Info Sheet'!$J$2:$J$3)</f>
        <v>Non-Rainy</v>
      </c>
      <c r="AF810">
        <f>IF(AE810='Info Sheet'!$J$3,'Info Sheet'!$M$3,'Info Sheet'!$M$2)</f>
        <v>1</v>
      </c>
      <c r="AG810">
        <f>ROUNDDOWN(IF((AD810*AF810)&gt;'Info Sheet'!$B$21,'Info Sheet'!$B$21,(AD810*AF810)),0)</f>
        <v>188</v>
      </c>
      <c r="AH810">
        <f t="shared" si="111"/>
        <v>4295.8</v>
      </c>
      <c r="AI810">
        <f t="shared" si="112"/>
        <v>2855.8</v>
      </c>
    </row>
    <row r="811" spans="2:35">
      <c r="B811" s="44">
        <v>759</v>
      </c>
      <c r="C811" s="32">
        <v>0.77790371940175118</v>
      </c>
      <c r="D811" s="32">
        <f t="shared" si="113"/>
        <v>230</v>
      </c>
      <c r="E811" t="str">
        <f>LOOKUP(C811,'Info Sheet'!$L$2:$L$3,'Info Sheet'!$J$2:$J$3)</f>
        <v>Non-Rainy</v>
      </c>
      <c r="F811">
        <f>IF(E811='Info Sheet'!$J$3,'Info Sheet'!$M$3,'Info Sheet'!$M$2)</f>
        <v>1</v>
      </c>
      <c r="G811">
        <f>ROUNDDOWN(IF((D811*F811)&gt;'Info Sheet'!$B$21,'Info Sheet'!$B$21,(D811*F811)),0)</f>
        <v>188</v>
      </c>
      <c r="H811">
        <f t="shared" si="105"/>
        <v>4295.8</v>
      </c>
      <c r="I811">
        <f t="shared" si="106"/>
        <v>2855.8</v>
      </c>
      <c r="J811" s="44"/>
      <c r="K811" s="32"/>
      <c r="L811" s="32"/>
      <c r="M811" s="283"/>
      <c r="N811" s="32"/>
      <c r="O811" s="44">
        <v>759</v>
      </c>
      <c r="P811" s="32">
        <v>0.80676704604395211</v>
      </c>
      <c r="Q811">
        <f t="shared" si="107"/>
        <v>216</v>
      </c>
      <c r="R811" t="str">
        <f>LOOKUP(P811,'Info Sheet'!$L$2:$L$3,'Info Sheet'!$J$2:$J$3)</f>
        <v>Non-Rainy</v>
      </c>
      <c r="S811">
        <f>IF(R811='Info Sheet'!$J$3,'Info Sheet'!$M$3,'Info Sheet'!$M$2)</f>
        <v>1</v>
      </c>
      <c r="T811">
        <f>ROUNDDOWN(IF((Q811*S811)&gt;'Info Sheet'!$B$21,'Info Sheet'!$B$21,(Q811*S811)),0)</f>
        <v>188</v>
      </c>
      <c r="U811">
        <f t="shared" si="108"/>
        <v>4295.8</v>
      </c>
      <c r="V811">
        <f t="shared" si="109"/>
        <v>2855.8</v>
      </c>
      <c r="AB811" s="44">
        <v>759</v>
      </c>
      <c r="AC811" s="61">
        <v>0.10177649</v>
      </c>
      <c r="AD811">
        <f t="shared" si="110"/>
        <v>179</v>
      </c>
      <c r="AE811" t="str">
        <f>LOOKUP(AC811,'Info Sheet'!$L$2:$L$3,'Info Sheet'!$J$2:$J$3)</f>
        <v>Rainy, p</v>
      </c>
      <c r="AF811">
        <f>IF(AE811='Info Sheet'!$J$3,'Info Sheet'!$M$3,'Info Sheet'!$M$2)</f>
        <v>0.7</v>
      </c>
      <c r="AG811">
        <f>ROUNDDOWN(IF((AD811*AF811)&gt;'Info Sheet'!$B$21,'Info Sheet'!$B$21,(AD811*AF811)),0)</f>
        <v>125</v>
      </c>
      <c r="AH811">
        <f t="shared" si="111"/>
        <v>2856.25</v>
      </c>
      <c r="AI811">
        <f t="shared" si="112"/>
        <v>1416.25</v>
      </c>
    </row>
    <row r="812" spans="2:35">
      <c r="B812" s="44">
        <v>760</v>
      </c>
      <c r="C812" s="32">
        <v>0.42035036154192928</v>
      </c>
      <c r="D812" s="32">
        <f t="shared" si="113"/>
        <v>211</v>
      </c>
      <c r="E812" t="str">
        <f>LOOKUP(C812,'Info Sheet'!$L$2:$L$3,'Info Sheet'!$J$2:$J$3)</f>
        <v>Non-Rainy</v>
      </c>
      <c r="F812">
        <f>IF(E812='Info Sheet'!$J$3,'Info Sheet'!$M$3,'Info Sheet'!$M$2)</f>
        <v>1</v>
      </c>
      <c r="G812">
        <f>ROUNDDOWN(IF((D812*F812)&gt;'Info Sheet'!$B$21,'Info Sheet'!$B$21,(D812*F812)),0)</f>
        <v>188</v>
      </c>
      <c r="H812">
        <f t="shared" si="105"/>
        <v>4295.8</v>
      </c>
      <c r="I812">
        <f t="shared" si="106"/>
        <v>2855.8</v>
      </c>
      <c r="J812" s="44"/>
      <c r="K812" s="32"/>
      <c r="L812" s="32"/>
      <c r="M812" s="283"/>
      <c r="N812" s="32"/>
      <c r="O812" s="44">
        <v>760</v>
      </c>
      <c r="P812" s="32">
        <v>0.98346252388001798</v>
      </c>
      <c r="Q812">
        <f t="shared" si="107"/>
        <v>240</v>
      </c>
      <c r="R812" t="str">
        <f>LOOKUP(P812,'Info Sheet'!$L$2:$L$3,'Info Sheet'!$J$2:$J$3)</f>
        <v>Non-Rainy</v>
      </c>
      <c r="S812">
        <f>IF(R812='Info Sheet'!$J$3,'Info Sheet'!$M$3,'Info Sheet'!$M$2)</f>
        <v>1</v>
      </c>
      <c r="T812">
        <f>ROUNDDOWN(IF((Q812*S812)&gt;'Info Sheet'!$B$21,'Info Sheet'!$B$21,(Q812*S812)),0)</f>
        <v>188</v>
      </c>
      <c r="U812">
        <f t="shared" si="108"/>
        <v>4295.8</v>
      </c>
      <c r="V812">
        <f t="shared" si="109"/>
        <v>2855.8</v>
      </c>
      <c r="AB812" s="44">
        <v>760</v>
      </c>
      <c r="AC812" s="61">
        <v>0.61485356000000002</v>
      </c>
      <c r="AD812">
        <f t="shared" si="110"/>
        <v>208</v>
      </c>
      <c r="AE812" t="str">
        <f>LOOKUP(AC812,'Info Sheet'!$L$2:$L$3,'Info Sheet'!$J$2:$J$3)</f>
        <v>Non-Rainy</v>
      </c>
      <c r="AF812">
        <f>IF(AE812='Info Sheet'!$J$3,'Info Sheet'!$M$3,'Info Sheet'!$M$2)</f>
        <v>1</v>
      </c>
      <c r="AG812">
        <f>ROUNDDOWN(IF((AD812*AF812)&gt;'Info Sheet'!$B$21,'Info Sheet'!$B$21,(AD812*AF812)),0)</f>
        <v>188</v>
      </c>
      <c r="AH812">
        <f t="shared" si="111"/>
        <v>4295.8</v>
      </c>
      <c r="AI812">
        <f t="shared" si="112"/>
        <v>2855.8</v>
      </c>
    </row>
    <row r="813" spans="2:35">
      <c r="B813" s="44">
        <v>761</v>
      </c>
      <c r="C813" s="32">
        <v>0.19365813355621231</v>
      </c>
      <c r="D813" s="32">
        <f t="shared" si="113"/>
        <v>198</v>
      </c>
      <c r="E813" t="str">
        <f>LOOKUP(C813,'Info Sheet'!$L$2:$L$3,'Info Sheet'!$J$2:$J$3)</f>
        <v>Rainy, p</v>
      </c>
      <c r="F813">
        <f>IF(E813='Info Sheet'!$J$3,'Info Sheet'!$M$3,'Info Sheet'!$M$2)</f>
        <v>0.7</v>
      </c>
      <c r="G813">
        <f>ROUNDDOWN(IF((D813*F813)&gt;'Info Sheet'!$B$21,'Info Sheet'!$B$21,(D813*F813)),0)</f>
        <v>138</v>
      </c>
      <c r="H813">
        <f t="shared" si="105"/>
        <v>3153.3</v>
      </c>
      <c r="I813">
        <f t="shared" si="106"/>
        <v>1713.3000000000002</v>
      </c>
      <c r="J813" s="44"/>
      <c r="K813" s="32"/>
      <c r="L813" s="32"/>
      <c r="M813" s="283"/>
      <c r="N813" s="32"/>
      <c r="O813" s="44">
        <v>761</v>
      </c>
      <c r="P813" s="32">
        <v>0.51457614689381914</v>
      </c>
      <c r="Q813">
        <f t="shared" si="107"/>
        <v>200</v>
      </c>
      <c r="R813" t="str">
        <f>LOOKUP(P813,'Info Sheet'!$L$2:$L$3,'Info Sheet'!$J$2:$J$3)</f>
        <v>Non-Rainy</v>
      </c>
      <c r="S813">
        <f>IF(R813='Info Sheet'!$J$3,'Info Sheet'!$M$3,'Info Sheet'!$M$2)</f>
        <v>1</v>
      </c>
      <c r="T813">
        <f>ROUNDDOWN(IF((Q813*S813)&gt;'Info Sheet'!$B$21,'Info Sheet'!$B$21,(Q813*S813)),0)</f>
        <v>188</v>
      </c>
      <c r="U813">
        <f t="shared" si="108"/>
        <v>4295.8</v>
      </c>
      <c r="V813">
        <f t="shared" si="109"/>
        <v>2855.8</v>
      </c>
      <c r="AB813" s="44">
        <v>761</v>
      </c>
      <c r="AC813" s="61">
        <v>0.98063601</v>
      </c>
      <c r="AD813">
        <f t="shared" si="110"/>
        <v>242</v>
      </c>
      <c r="AE813" t="str">
        <f>LOOKUP(AC813,'Info Sheet'!$L$2:$L$3,'Info Sheet'!$J$2:$J$3)</f>
        <v>Non-Rainy</v>
      </c>
      <c r="AF813">
        <f>IF(AE813='Info Sheet'!$J$3,'Info Sheet'!$M$3,'Info Sheet'!$M$2)</f>
        <v>1</v>
      </c>
      <c r="AG813">
        <f>ROUNDDOWN(IF((AD813*AF813)&gt;'Info Sheet'!$B$21,'Info Sheet'!$B$21,(AD813*AF813)),0)</f>
        <v>188</v>
      </c>
      <c r="AH813">
        <f t="shared" si="111"/>
        <v>4295.8</v>
      </c>
      <c r="AI813">
        <f t="shared" si="112"/>
        <v>2855.8</v>
      </c>
    </row>
    <row r="814" spans="2:35">
      <c r="B814" s="44">
        <v>762</v>
      </c>
      <c r="C814" s="32">
        <v>0.7526242264238111</v>
      </c>
      <c r="D814" s="32">
        <f t="shared" si="113"/>
        <v>228</v>
      </c>
      <c r="E814" t="str">
        <f>LOOKUP(C814,'Info Sheet'!$L$2:$L$3,'Info Sheet'!$J$2:$J$3)</f>
        <v>Non-Rainy</v>
      </c>
      <c r="F814">
        <f>IF(E814='Info Sheet'!$J$3,'Info Sheet'!$M$3,'Info Sheet'!$M$2)</f>
        <v>1</v>
      </c>
      <c r="G814">
        <f>ROUNDDOWN(IF((D814*F814)&gt;'Info Sheet'!$B$21,'Info Sheet'!$B$21,(D814*F814)),0)</f>
        <v>188</v>
      </c>
      <c r="H814">
        <f t="shared" si="105"/>
        <v>4295.8</v>
      </c>
      <c r="I814">
        <f t="shared" si="106"/>
        <v>2855.8</v>
      </c>
      <c r="J814" s="44"/>
      <c r="K814" s="32"/>
      <c r="L814" s="32"/>
      <c r="M814" s="283"/>
      <c r="N814" s="32"/>
      <c r="O814" s="44">
        <v>762</v>
      </c>
      <c r="P814" s="32">
        <v>0.99457275710200865</v>
      </c>
      <c r="Q814">
        <f t="shared" si="107"/>
        <v>247</v>
      </c>
      <c r="R814" t="str">
        <f>LOOKUP(P814,'Info Sheet'!$L$2:$L$3,'Info Sheet'!$J$2:$J$3)</f>
        <v>Non-Rainy</v>
      </c>
      <c r="S814">
        <f>IF(R814='Info Sheet'!$J$3,'Info Sheet'!$M$3,'Info Sheet'!$M$2)</f>
        <v>1</v>
      </c>
      <c r="T814">
        <f>ROUNDDOWN(IF((Q814*S814)&gt;'Info Sheet'!$B$21,'Info Sheet'!$B$21,(Q814*S814)),0)</f>
        <v>188</v>
      </c>
      <c r="U814">
        <f t="shared" si="108"/>
        <v>4295.8</v>
      </c>
      <c r="V814">
        <f t="shared" si="109"/>
        <v>2855.8</v>
      </c>
      <c r="AB814" s="44">
        <v>762</v>
      </c>
      <c r="AC814" s="61">
        <v>0.91694432000000003</v>
      </c>
      <c r="AD814">
        <f t="shared" si="110"/>
        <v>229</v>
      </c>
      <c r="AE814" t="str">
        <f>LOOKUP(AC814,'Info Sheet'!$L$2:$L$3,'Info Sheet'!$J$2:$J$3)</f>
        <v>Non-Rainy</v>
      </c>
      <c r="AF814">
        <f>IF(AE814='Info Sheet'!$J$3,'Info Sheet'!$M$3,'Info Sheet'!$M$2)</f>
        <v>1</v>
      </c>
      <c r="AG814">
        <f>ROUNDDOWN(IF((AD814*AF814)&gt;'Info Sheet'!$B$21,'Info Sheet'!$B$21,(AD814*AF814)),0)</f>
        <v>188</v>
      </c>
      <c r="AH814">
        <f t="shared" si="111"/>
        <v>4295.8</v>
      </c>
      <c r="AI814">
        <f t="shared" si="112"/>
        <v>2855.8</v>
      </c>
    </row>
    <row r="815" spans="2:35">
      <c r="B815" s="44">
        <v>763</v>
      </c>
      <c r="C815" s="32">
        <v>0.23580204023517559</v>
      </c>
      <c r="D815" s="32">
        <f t="shared" si="113"/>
        <v>201</v>
      </c>
      <c r="E815" t="str">
        <f>LOOKUP(C815,'Info Sheet'!$L$2:$L$3,'Info Sheet'!$J$2:$J$3)</f>
        <v>Rainy, p</v>
      </c>
      <c r="F815">
        <f>IF(E815='Info Sheet'!$J$3,'Info Sheet'!$M$3,'Info Sheet'!$M$2)</f>
        <v>0.7</v>
      </c>
      <c r="G815">
        <f>ROUNDDOWN(IF((D815*F815)&gt;'Info Sheet'!$B$21,'Info Sheet'!$B$21,(D815*F815)),0)</f>
        <v>140</v>
      </c>
      <c r="H815">
        <f t="shared" si="105"/>
        <v>3199</v>
      </c>
      <c r="I815">
        <f t="shared" si="106"/>
        <v>1759</v>
      </c>
      <c r="J815" s="44"/>
      <c r="K815" s="32"/>
      <c r="L815" s="32"/>
      <c r="M815" s="283"/>
      <c r="N815" s="32"/>
      <c r="O815" s="44">
        <v>763</v>
      </c>
      <c r="P815" s="32">
        <v>0.92904215120643296</v>
      </c>
      <c r="Q815">
        <f t="shared" si="107"/>
        <v>227</v>
      </c>
      <c r="R815" t="str">
        <f>LOOKUP(P815,'Info Sheet'!$L$2:$L$3,'Info Sheet'!$J$2:$J$3)</f>
        <v>Non-Rainy</v>
      </c>
      <c r="S815">
        <f>IF(R815='Info Sheet'!$J$3,'Info Sheet'!$M$3,'Info Sheet'!$M$2)</f>
        <v>1</v>
      </c>
      <c r="T815">
        <f>ROUNDDOWN(IF((Q815*S815)&gt;'Info Sheet'!$B$21,'Info Sheet'!$B$21,(Q815*S815)),0)</f>
        <v>188</v>
      </c>
      <c r="U815">
        <f t="shared" si="108"/>
        <v>4295.8</v>
      </c>
      <c r="V815">
        <f t="shared" si="109"/>
        <v>2855.8</v>
      </c>
      <c r="AB815" s="44">
        <v>763</v>
      </c>
      <c r="AC815" s="61">
        <v>0.44432537999999999</v>
      </c>
      <c r="AD815">
        <f t="shared" si="110"/>
        <v>200</v>
      </c>
      <c r="AE815" t="str">
        <f>LOOKUP(AC815,'Info Sheet'!$L$2:$L$3,'Info Sheet'!$J$2:$J$3)</f>
        <v>Non-Rainy</v>
      </c>
      <c r="AF815">
        <f>IF(AE815='Info Sheet'!$J$3,'Info Sheet'!$M$3,'Info Sheet'!$M$2)</f>
        <v>1</v>
      </c>
      <c r="AG815">
        <f>ROUNDDOWN(IF((AD815*AF815)&gt;'Info Sheet'!$B$21,'Info Sheet'!$B$21,(AD815*AF815)),0)</f>
        <v>188</v>
      </c>
      <c r="AH815">
        <f t="shared" si="111"/>
        <v>4295.8</v>
      </c>
      <c r="AI815">
        <f t="shared" si="112"/>
        <v>2855.8</v>
      </c>
    </row>
    <row r="816" spans="2:35">
      <c r="B816" s="44">
        <v>764</v>
      </c>
      <c r="C816" s="32">
        <v>0.92354820253921843</v>
      </c>
      <c r="D816" s="32">
        <f t="shared" si="113"/>
        <v>243</v>
      </c>
      <c r="E816" t="str">
        <f>LOOKUP(C816,'Info Sheet'!$L$2:$L$3,'Info Sheet'!$J$2:$J$3)</f>
        <v>Non-Rainy</v>
      </c>
      <c r="F816">
        <f>IF(E816='Info Sheet'!$J$3,'Info Sheet'!$M$3,'Info Sheet'!$M$2)</f>
        <v>1</v>
      </c>
      <c r="G816">
        <f>ROUNDDOWN(IF((D816*F816)&gt;'Info Sheet'!$B$21,'Info Sheet'!$B$21,(D816*F816)),0)</f>
        <v>188</v>
      </c>
      <c r="H816">
        <f t="shared" si="105"/>
        <v>4295.8</v>
      </c>
      <c r="I816">
        <f t="shared" si="106"/>
        <v>2855.8</v>
      </c>
      <c r="J816" s="44"/>
      <c r="K816" s="32"/>
      <c r="L816" s="32"/>
      <c r="M816" s="283"/>
      <c r="N816" s="32"/>
      <c r="O816" s="44">
        <v>764</v>
      </c>
      <c r="P816" s="32">
        <v>0.99961823421183216</v>
      </c>
      <c r="Q816">
        <f t="shared" si="107"/>
        <v>263</v>
      </c>
      <c r="R816" t="str">
        <f>LOOKUP(P816,'Info Sheet'!$L$2:$L$3,'Info Sheet'!$J$2:$J$3)</f>
        <v>Non-Rainy</v>
      </c>
      <c r="S816">
        <f>IF(R816='Info Sheet'!$J$3,'Info Sheet'!$M$3,'Info Sheet'!$M$2)</f>
        <v>1</v>
      </c>
      <c r="T816">
        <f>ROUNDDOWN(IF((Q816*S816)&gt;'Info Sheet'!$B$21,'Info Sheet'!$B$21,(Q816*S816)),0)</f>
        <v>188</v>
      </c>
      <c r="U816">
        <f t="shared" si="108"/>
        <v>4295.8</v>
      </c>
      <c r="V816">
        <f t="shared" si="109"/>
        <v>2855.8</v>
      </c>
      <c r="AB816" s="44">
        <v>764</v>
      </c>
      <c r="AC816" s="61">
        <v>0.27224535</v>
      </c>
      <c r="AD816">
        <f t="shared" si="110"/>
        <v>191</v>
      </c>
      <c r="AE816" t="str">
        <f>LOOKUP(AC816,'Info Sheet'!$L$2:$L$3,'Info Sheet'!$J$2:$J$3)</f>
        <v>Rainy, p</v>
      </c>
      <c r="AF816">
        <f>IF(AE816='Info Sheet'!$J$3,'Info Sheet'!$M$3,'Info Sheet'!$M$2)</f>
        <v>0.7</v>
      </c>
      <c r="AG816">
        <f>ROUNDDOWN(IF((AD816*AF816)&gt;'Info Sheet'!$B$21,'Info Sheet'!$B$21,(AD816*AF816)),0)</f>
        <v>133</v>
      </c>
      <c r="AH816">
        <f t="shared" si="111"/>
        <v>3039.05</v>
      </c>
      <c r="AI816">
        <f t="shared" si="112"/>
        <v>1599.0500000000002</v>
      </c>
    </row>
    <row r="817" spans="2:35">
      <c r="B817" s="44">
        <v>765</v>
      </c>
      <c r="C817" s="32">
        <v>0.83190791694500521</v>
      </c>
      <c r="D817" s="32">
        <f t="shared" si="113"/>
        <v>234</v>
      </c>
      <c r="E817" t="str">
        <f>LOOKUP(C817,'Info Sheet'!$L$2:$L$3,'Info Sheet'!$J$2:$J$3)</f>
        <v>Non-Rainy</v>
      </c>
      <c r="F817">
        <f>IF(E817='Info Sheet'!$J$3,'Info Sheet'!$M$3,'Info Sheet'!$M$2)</f>
        <v>1</v>
      </c>
      <c r="G817">
        <f>ROUNDDOWN(IF((D817*F817)&gt;'Info Sheet'!$B$21,'Info Sheet'!$B$21,(D817*F817)),0)</f>
        <v>188</v>
      </c>
      <c r="H817">
        <f t="shared" si="105"/>
        <v>4295.8</v>
      </c>
      <c r="I817">
        <f t="shared" si="106"/>
        <v>2855.8</v>
      </c>
      <c r="J817" s="44"/>
      <c r="K817" s="32"/>
      <c r="L817" s="32"/>
      <c r="M817" s="283"/>
      <c r="N817" s="32"/>
      <c r="O817" s="44">
        <v>765</v>
      </c>
      <c r="P817" s="32">
        <v>0.46606779079376948</v>
      </c>
      <c r="Q817">
        <f t="shared" si="107"/>
        <v>198</v>
      </c>
      <c r="R817" t="str">
        <f>LOOKUP(P817,'Info Sheet'!$L$2:$L$3,'Info Sheet'!$J$2:$J$3)</f>
        <v>Non-Rainy</v>
      </c>
      <c r="S817">
        <f>IF(R817='Info Sheet'!$J$3,'Info Sheet'!$M$3,'Info Sheet'!$M$2)</f>
        <v>1</v>
      </c>
      <c r="T817">
        <f>ROUNDDOWN(IF((Q817*S817)&gt;'Info Sheet'!$B$21,'Info Sheet'!$B$21,(Q817*S817)),0)</f>
        <v>188</v>
      </c>
      <c r="U817">
        <f t="shared" si="108"/>
        <v>4295.8</v>
      </c>
      <c r="V817">
        <f t="shared" si="109"/>
        <v>2855.8</v>
      </c>
      <c r="AB817" s="44">
        <v>765</v>
      </c>
      <c r="AC817" s="61">
        <v>0.33560875000000001</v>
      </c>
      <c r="AD817">
        <f t="shared" si="110"/>
        <v>195</v>
      </c>
      <c r="AE817" t="str">
        <f>LOOKUP(AC817,'Info Sheet'!$L$2:$L$3,'Info Sheet'!$J$2:$J$3)</f>
        <v>Rainy, p</v>
      </c>
      <c r="AF817">
        <f>IF(AE817='Info Sheet'!$J$3,'Info Sheet'!$M$3,'Info Sheet'!$M$2)</f>
        <v>0.7</v>
      </c>
      <c r="AG817">
        <f>ROUNDDOWN(IF((AD817*AF817)&gt;'Info Sheet'!$B$21,'Info Sheet'!$B$21,(AD817*AF817)),0)</f>
        <v>136</v>
      </c>
      <c r="AH817">
        <f t="shared" si="111"/>
        <v>3107.6000000000004</v>
      </c>
      <c r="AI817">
        <f t="shared" si="112"/>
        <v>1667.6000000000004</v>
      </c>
    </row>
    <row r="818" spans="2:35">
      <c r="B818" s="44">
        <v>766</v>
      </c>
      <c r="C818" s="32">
        <v>0.94942126633379775</v>
      </c>
      <c r="D818" s="32">
        <f t="shared" si="113"/>
        <v>247</v>
      </c>
      <c r="E818" t="str">
        <f>LOOKUP(C818,'Info Sheet'!$L$2:$L$3,'Info Sheet'!$J$2:$J$3)</f>
        <v>Non-Rainy</v>
      </c>
      <c r="F818">
        <f>IF(E818='Info Sheet'!$J$3,'Info Sheet'!$M$3,'Info Sheet'!$M$2)</f>
        <v>1</v>
      </c>
      <c r="G818">
        <f>ROUNDDOWN(IF((D818*F818)&gt;'Info Sheet'!$B$21,'Info Sheet'!$B$21,(D818*F818)),0)</f>
        <v>188</v>
      </c>
      <c r="H818">
        <f t="shared" si="105"/>
        <v>4295.8</v>
      </c>
      <c r="I818">
        <f t="shared" si="106"/>
        <v>2855.8</v>
      </c>
      <c r="J818" s="44"/>
      <c r="K818" s="32"/>
      <c r="L818" s="32"/>
      <c r="M818" s="283"/>
      <c r="N818" s="32"/>
      <c r="O818" s="44">
        <v>766</v>
      </c>
      <c r="P818" s="32">
        <v>0.11748655191433255</v>
      </c>
      <c r="Q818">
        <f t="shared" si="107"/>
        <v>177</v>
      </c>
      <c r="R818" t="str">
        <f>LOOKUP(P818,'Info Sheet'!$L$2:$L$3,'Info Sheet'!$J$2:$J$3)</f>
        <v>Rainy, p</v>
      </c>
      <c r="S818">
        <f>IF(R818='Info Sheet'!$J$3,'Info Sheet'!$M$3,'Info Sheet'!$M$2)</f>
        <v>0.7</v>
      </c>
      <c r="T818">
        <f>ROUNDDOWN(IF((Q818*S818)&gt;'Info Sheet'!$B$21,'Info Sheet'!$B$21,(Q818*S818)),0)</f>
        <v>123</v>
      </c>
      <c r="U818">
        <f t="shared" si="108"/>
        <v>2810.55</v>
      </c>
      <c r="V818">
        <f t="shared" si="109"/>
        <v>1370.5500000000002</v>
      </c>
      <c r="AB818" s="44">
        <v>766</v>
      </c>
      <c r="AC818" s="61">
        <v>0.58380049999999994</v>
      </c>
      <c r="AD818">
        <f t="shared" si="110"/>
        <v>207</v>
      </c>
      <c r="AE818" t="str">
        <f>LOOKUP(AC818,'Info Sheet'!$L$2:$L$3,'Info Sheet'!$J$2:$J$3)</f>
        <v>Non-Rainy</v>
      </c>
      <c r="AF818">
        <f>IF(AE818='Info Sheet'!$J$3,'Info Sheet'!$M$3,'Info Sheet'!$M$2)</f>
        <v>1</v>
      </c>
      <c r="AG818">
        <f>ROUNDDOWN(IF((AD818*AF818)&gt;'Info Sheet'!$B$21,'Info Sheet'!$B$21,(AD818*AF818)),0)</f>
        <v>188</v>
      </c>
      <c r="AH818">
        <f t="shared" si="111"/>
        <v>4295.8</v>
      </c>
      <c r="AI818">
        <f t="shared" si="112"/>
        <v>2855.8</v>
      </c>
    </row>
    <row r="819" spans="2:35">
      <c r="B819" s="44">
        <v>767</v>
      </c>
      <c r="C819" s="32">
        <v>0.63181785889062958</v>
      </c>
      <c r="D819" s="32">
        <f t="shared" si="113"/>
        <v>221</v>
      </c>
      <c r="E819" t="str">
        <f>LOOKUP(C819,'Info Sheet'!$L$2:$L$3,'Info Sheet'!$J$2:$J$3)</f>
        <v>Non-Rainy</v>
      </c>
      <c r="F819">
        <f>IF(E819='Info Sheet'!$J$3,'Info Sheet'!$M$3,'Info Sheet'!$M$2)</f>
        <v>1</v>
      </c>
      <c r="G819">
        <f>ROUNDDOWN(IF((D819*F819)&gt;'Info Sheet'!$B$21,'Info Sheet'!$B$21,(D819*F819)),0)</f>
        <v>188</v>
      </c>
      <c r="H819">
        <f t="shared" si="105"/>
        <v>4295.8</v>
      </c>
      <c r="I819">
        <f t="shared" si="106"/>
        <v>2855.8</v>
      </c>
      <c r="J819" s="44"/>
      <c r="K819" s="32"/>
      <c r="L819" s="32"/>
      <c r="M819" s="283"/>
      <c r="N819" s="32"/>
      <c r="O819" s="44">
        <v>767</v>
      </c>
      <c r="P819" s="32">
        <v>2.7489938585365192E-2</v>
      </c>
      <c r="Q819">
        <f t="shared" si="107"/>
        <v>163</v>
      </c>
      <c r="R819" t="str">
        <f>LOOKUP(P819,'Info Sheet'!$L$2:$L$3,'Info Sheet'!$J$2:$J$3)</f>
        <v>Rainy, p</v>
      </c>
      <c r="S819">
        <f>IF(R819='Info Sheet'!$J$3,'Info Sheet'!$M$3,'Info Sheet'!$M$2)</f>
        <v>0.7</v>
      </c>
      <c r="T819">
        <f>ROUNDDOWN(IF((Q819*S819)&gt;'Info Sheet'!$B$21,'Info Sheet'!$B$21,(Q819*S819)),0)</f>
        <v>114</v>
      </c>
      <c r="U819">
        <f t="shared" si="108"/>
        <v>2604.9</v>
      </c>
      <c r="V819">
        <f t="shared" si="109"/>
        <v>1164.9000000000001</v>
      </c>
      <c r="AB819" s="44">
        <v>767</v>
      </c>
      <c r="AC819" s="61">
        <v>0.41601310000000002</v>
      </c>
      <c r="AD819">
        <f t="shared" si="110"/>
        <v>199</v>
      </c>
      <c r="AE819" t="str">
        <f>LOOKUP(AC819,'Info Sheet'!$L$2:$L$3,'Info Sheet'!$J$2:$J$3)</f>
        <v>Non-Rainy</v>
      </c>
      <c r="AF819">
        <f>IF(AE819='Info Sheet'!$J$3,'Info Sheet'!$M$3,'Info Sheet'!$M$2)</f>
        <v>1</v>
      </c>
      <c r="AG819">
        <f>ROUNDDOWN(IF((AD819*AF819)&gt;'Info Sheet'!$B$21,'Info Sheet'!$B$21,(AD819*AF819)),0)</f>
        <v>188</v>
      </c>
      <c r="AH819">
        <f t="shared" si="111"/>
        <v>4295.8</v>
      </c>
      <c r="AI819">
        <f t="shared" si="112"/>
        <v>2855.8</v>
      </c>
    </row>
    <row r="820" spans="2:35">
      <c r="B820" s="44">
        <v>768</v>
      </c>
      <c r="C820" s="32">
        <v>0.35315604846245352</v>
      </c>
      <c r="D820" s="32">
        <f t="shared" si="113"/>
        <v>207</v>
      </c>
      <c r="E820" t="str">
        <f>LOOKUP(C820,'Info Sheet'!$L$2:$L$3,'Info Sheet'!$J$2:$J$3)</f>
        <v>Rainy, p</v>
      </c>
      <c r="F820">
        <f>IF(E820='Info Sheet'!$J$3,'Info Sheet'!$M$3,'Info Sheet'!$M$2)</f>
        <v>0.7</v>
      </c>
      <c r="G820">
        <f>ROUNDDOWN(IF((D820*F820)&gt;'Info Sheet'!$B$21,'Info Sheet'!$B$21,(D820*F820)),0)</f>
        <v>144</v>
      </c>
      <c r="H820">
        <f t="shared" si="105"/>
        <v>3290.4</v>
      </c>
      <c r="I820">
        <f t="shared" si="106"/>
        <v>1850.4</v>
      </c>
      <c r="J820" s="44"/>
      <c r="K820" s="32"/>
      <c r="L820" s="32"/>
      <c r="M820" s="283"/>
      <c r="N820" s="32"/>
      <c r="O820" s="44">
        <v>768</v>
      </c>
      <c r="P820" s="32">
        <v>0.70631986071122033</v>
      </c>
      <c r="Q820">
        <f t="shared" si="107"/>
        <v>210</v>
      </c>
      <c r="R820" t="str">
        <f>LOOKUP(P820,'Info Sheet'!$L$2:$L$3,'Info Sheet'!$J$2:$J$3)</f>
        <v>Non-Rainy</v>
      </c>
      <c r="S820">
        <f>IF(R820='Info Sheet'!$J$3,'Info Sheet'!$M$3,'Info Sheet'!$M$2)</f>
        <v>1</v>
      </c>
      <c r="T820">
        <f>ROUNDDOWN(IF((Q820*S820)&gt;'Info Sheet'!$B$21,'Info Sheet'!$B$21,(Q820*S820)),0)</f>
        <v>188</v>
      </c>
      <c r="U820">
        <f t="shared" si="108"/>
        <v>4295.8</v>
      </c>
      <c r="V820">
        <f t="shared" si="109"/>
        <v>2855.8</v>
      </c>
      <c r="AB820" s="44">
        <v>768</v>
      </c>
      <c r="AC820" s="61">
        <v>0.20190420000000001</v>
      </c>
      <c r="AD820">
        <f t="shared" si="110"/>
        <v>187</v>
      </c>
      <c r="AE820" t="str">
        <f>LOOKUP(AC820,'Info Sheet'!$L$2:$L$3,'Info Sheet'!$J$2:$J$3)</f>
        <v>Rainy, p</v>
      </c>
      <c r="AF820">
        <f>IF(AE820='Info Sheet'!$J$3,'Info Sheet'!$M$3,'Info Sheet'!$M$2)</f>
        <v>0.7</v>
      </c>
      <c r="AG820">
        <f>ROUNDDOWN(IF((AD820*AF820)&gt;'Info Sheet'!$B$21,'Info Sheet'!$B$21,(AD820*AF820)),0)</f>
        <v>130</v>
      </c>
      <c r="AH820">
        <f t="shared" si="111"/>
        <v>2970.5</v>
      </c>
      <c r="AI820">
        <f t="shared" si="112"/>
        <v>1530.5</v>
      </c>
    </row>
    <row r="821" spans="2:35">
      <c r="B821" s="44">
        <v>769</v>
      </c>
      <c r="C821" s="32">
        <v>0.9812263544114439</v>
      </c>
      <c r="D821" s="32">
        <f t="shared" si="113"/>
        <v>255</v>
      </c>
      <c r="E821" t="str">
        <f>LOOKUP(C821,'Info Sheet'!$L$2:$L$3,'Info Sheet'!$J$2:$J$3)</f>
        <v>Non-Rainy</v>
      </c>
      <c r="F821">
        <f>IF(E821='Info Sheet'!$J$3,'Info Sheet'!$M$3,'Info Sheet'!$M$2)</f>
        <v>1</v>
      </c>
      <c r="G821">
        <f>ROUNDDOWN(IF((D821*F821)&gt;'Info Sheet'!$B$21,'Info Sheet'!$B$21,(D821*F821)),0)</f>
        <v>188</v>
      </c>
      <c r="H821">
        <f t="shared" ref="H821:H884" si="114">G821*$K$46</f>
        <v>4295.8</v>
      </c>
      <c r="I821">
        <f t="shared" ref="I821:I884" si="115">H821-$K$47</f>
        <v>2855.8</v>
      </c>
      <c r="J821" s="44"/>
      <c r="K821" s="32"/>
      <c r="L821" s="32"/>
      <c r="M821" s="283"/>
      <c r="N821" s="32"/>
      <c r="O821" s="44">
        <v>769</v>
      </c>
      <c r="P821" s="32">
        <v>0.73675328430378662</v>
      </c>
      <c r="Q821">
        <f t="shared" ref="Q821:Q884" si="116">ROUNDDOWN(_xlfn.NORM.INV(P821,$P$36,$P$40),0)</f>
        <v>211</v>
      </c>
      <c r="R821" t="str">
        <f>LOOKUP(P821,'Info Sheet'!$L$2:$L$3,'Info Sheet'!$J$2:$J$3)</f>
        <v>Non-Rainy</v>
      </c>
      <c r="S821">
        <f>IF(R821='Info Sheet'!$J$3,'Info Sheet'!$M$3,'Info Sheet'!$M$2)</f>
        <v>1</v>
      </c>
      <c r="T821">
        <f>ROUNDDOWN(IF((Q821*S821)&gt;'Info Sheet'!$B$21,'Info Sheet'!$B$21,(Q821*S821)),0)</f>
        <v>188</v>
      </c>
      <c r="U821">
        <f t="shared" ref="U821:U884" si="117">T821*$K$46</f>
        <v>4295.8</v>
      </c>
      <c r="V821">
        <f t="shared" ref="V821:V884" si="118">U821-$K$47</f>
        <v>2855.8</v>
      </c>
      <c r="AB821" s="44">
        <v>769</v>
      </c>
      <c r="AC821" s="61">
        <v>0.45795425000000001</v>
      </c>
      <c r="AD821">
        <f t="shared" ref="AD821:AD884" si="119">ROUNDDOWN(_xlfn.NORM.INV(AC821,$AC$36,$AC$40),0)</f>
        <v>201</v>
      </c>
      <c r="AE821" t="str">
        <f>LOOKUP(AC821,'Info Sheet'!$L$2:$L$3,'Info Sheet'!$J$2:$J$3)</f>
        <v>Non-Rainy</v>
      </c>
      <c r="AF821">
        <f>IF(AE821='Info Sheet'!$J$3,'Info Sheet'!$M$3,'Info Sheet'!$M$2)</f>
        <v>1</v>
      </c>
      <c r="AG821">
        <f>ROUNDDOWN(IF((AD821*AF821)&gt;'Info Sheet'!$B$21,'Info Sheet'!$B$21,(AD821*AF821)),0)</f>
        <v>188</v>
      </c>
      <c r="AH821">
        <f t="shared" ref="AH821:AH884" si="120">AG821*$K$46</f>
        <v>4295.8</v>
      </c>
      <c r="AI821">
        <f t="shared" ref="AI821:AI884" si="121">AH821-$K$47</f>
        <v>2855.8</v>
      </c>
    </row>
    <row r="822" spans="2:35">
      <c r="B822" s="44">
        <v>770</v>
      </c>
      <c r="C822" s="32">
        <v>0.80586183325961624</v>
      </c>
      <c r="D822" s="32">
        <f t="shared" ref="D822:D885" si="122">ROUNDDOWN(_xlfn.NORM.INV(C822,$C$36,$C$40),0)</f>
        <v>232</v>
      </c>
      <c r="E822" t="str">
        <f>LOOKUP(C822,'Info Sheet'!$L$2:$L$3,'Info Sheet'!$J$2:$J$3)</f>
        <v>Non-Rainy</v>
      </c>
      <c r="F822">
        <f>IF(E822='Info Sheet'!$J$3,'Info Sheet'!$M$3,'Info Sheet'!$M$2)</f>
        <v>1</v>
      </c>
      <c r="G822">
        <f>ROUNDDOWN(IF((D822*F822)&gt;'Info Sheet'!$B$21,'Info Sheet'!$B$21,(D822*F822)),0)</f>
        <v>188</v>
      </c>
      <c r="H822">
        <f t="shared" si="114"/>
        <v>4295.8</v>
      </c>
      <c r="I822">
        <f t="shared" si="115"/>
        <v>2855.8</v>
      </c>
      <c r="J822" s="44"/>
      <c r="K822" s="32"/>
      <c r="L822" s="32"/>
      <c r="M822" s="283"/>
      <c r="N822" s="32"/>
      <c r="O822" s="44">
        <v>770</v>
      </c>
      <c r="P822" s="32">
        <v>0.59841542423103056</v>
      </c>
      <c r="Q822">
        <f t="shared" si="116"/>
        <v>204</v>
      </c>
      <c r="R822" t="str">
        <f>LOOKUP(P822,'Info Sheet'!$L$2:$L$3,'Info Sheet'!$J$2:$J$3)</f>
        <v>Non-Rainy</v>
      </c>
      <c r="S822">
        <f>IF(R822='Info Sheet'!$J$3,'Info Sheet'!$M$3,'Info Sheet'!$M$2)</f>
        <v>1</v>
      </c>
      <c r="T822">
        <f>ROUNDDOWN(IF((Q822*S822)&gt;'Info Sheet'!$B$21,'Info Sheet'!$B$21,(Q822*S822)),0)</f>
        <v>188</v>
      </c>
      <c r="U822">
        <f t="shared" si="117"/>
        <v>4295.8</v>
      </c>
      <c r="V822">
        <f t="shared" si="118"/>
        <v>2855.8</v>
      </c>
      <c r="AB822" s="44">
        <v>770</v>
      </c>
      <c r="AC822" s="61">
        <v>0.57069378000000004</v>
      </c>
      <c r="AD822">
        <f t="shared" si="119"/>
        <v>206</v>
      </c>
      <c r="AE822" t="str">
        <f>LOOKUP(AC822,'Info Sheet'!$L$2:$L$3,'Info Sheet'!$J$2:$J$3)</f>
        <v>Non-Rainy</v>
      </c>
      <c r="AF822">
        <f>IF(AE822='Info Sheet'!$J$3,'Info Sheet'!$M$3,'Info Sheet'!$M$2)</f>
        <v>1</v>
      </c>
      <c r="AG822">
        <f>ROUNDDOWN(IF((AD822*AF822)&gt;'Info Sheet'!$B$21,'Info Sheet'!$B$21,(AD822*AF822)),0)</f>
        <v>188</v>
      </c>
      <c r="AH822">
        <f t="shared" si="120"/>
        <v>4295.8</v>
      </c>
      <c r="AI822">
        <f t="shared" si="121"/>
        <v>2855.8</v>
      </c>
    </row>
    <row r="823" spans="2:35">
      <c r="B823" s="44">
        <v>771</v>
      </c>
      <c r="C823" s="32">
        <v>0.84587889035918273</v>
      </c>
      <c r="D823" s="32">
        <f t="shared" si="122"/>
        <v>235</v>
      </c>
      <c r="E823" t="str">
        <f>LOOKUP(C823,'Info Sheet'!$L$2:$L$3,'Info Sheet'!$J$2:$J$3)</f>
        <v>Non-Rainy</v>
      </c>
      <c r="F823">
        <f>IF(E823='Info Sheet'!$J$3,'Info Sheet'!$M$3,'Info Sheet'!$M$2)</f>
        <v>1</v>
      </c>
      <c r="G823">
        <f>ROUNDDOWN(IF((D823*F823)&gt;'Info Sheet'!$B$21,'Info Sheet'!$B$21,(D823*F823)),0)</f>
        <v>188</v>
      </c>
      <c r="H823">
        <f t="shared" si="114"/>
        <v>4295.8</v>
      </c>
      <c r="I823">
        <f t="shared" si="115"/>
        <v>2855.8</v>
      </c>
      <c r="J823" s="44"/>
      <c r="K823" s="32"/>
      <c r="L823" s="32"/>
      <c r="M823" s="283"/>
      <c r="N823" s="32"/>
      <c r="O823" s="44">
        <v>771</v>
      </c>
      <c r="P823" s="32">
        <v>0.99146688853909604</v>
      </c>
      <c r="Q823">
        <f t="shared" si="116"/>
        <v>244</v>
      </c>
      <c r="R823" t="str">
        <f>LOOKUP(P823,'Info Sheet'!$L$2:$L$3,'Info Sheet'!$J$2:$J$3)</f>
        <v>Non-Rainy</v>
      </c>
      <c r="S823">
        <f>IF(R823='Info Sheet'!$J$3,'Info Sheet'!$M$3,'Info Sheet'!$M$2)</f>
        <v>1</v>
      </c>
      <c r="T823">
        <f>ROUNDDOWN(IF((Q823*S823)&gt;'Info Sheet'!$B$21,'Info Sheet'!$B$21,(Q823*S823)),0)</f>
        <v>188</v>
      </c>
      <c r="U823">
        <f t="shared" si="117"/>
        <v>4295.8</v>
      </c>
      <c r="V823">
        <f t="shared" si="118"/>
        <v>2855.8</v>
      </c>
      <c r="AB823" s="44">
        <v>771</v>
      </c>
      <c r="AC823" s="61">
        <v>7.8681979999999999E-2</v>
      </c>
      <c r="AD823">
        <f t="shared" si="119"/>
        <v>176</v>
      </c>
      <c r="AE823" t="str">
        <f>LOOKUP(AC823,'Info Sheet'!$L$2:$L$3,'Info Sheet'!$J$2:$J$3)</f>
        <v>Rainy, p</v>
      </c>
      <c r="AF823">
        <f>IF(AE823='Info Sheet'!$J$3,'Info Sheet'!$M$3,'Info Sheet'!$M$2)</f>
        <v>0.7</v>
      </c>
      <c r="AG823">
        <f>ROUNDDOWN(IF((AD823*AF823)&gt;'Info Sheet'!$B$21,'Info Sheet'!$B$21,(AD823*AF823)),0)</f>
        <v>123</v>
      </c>
      <c r="AH823">
        <f t="shared" si="120"/>
        <v>2810.55</v>
      </c>
      <c r="AI823">
        <f t="shared" si="121"/>
        <v>1370.5500000000002</v>
      </c>
    </row>
    <row r="824" spans="2:35">
      <c r="B824" s="44">
        <v>772</v>
      </c>
      <c r="C824" s="32">
        <v>0.76539693857629965</v>
      </c>
      <c r="D824" s="32">
        <f t="shared" si="122"/>
        <v>229</v>
      </c>
      <c r="E824" t="str">
        <f>LOOKUP(C824,'Info Sheet'!$L$2:$L$3,'Info Sheet'!$J$2:$J$3)</f>
        <v>Non-Rainy</v>
      </c>
      <c r="F824">
        <f>IF(E824='Info Sheet'!$J$3,'Info Sheet'!$M$3,'Info Sheet'!$M$2)</f>
        <v>1</v>
      </c>
      <c r="G824">
        <f>ROUNDDOWN(IF((D824*F824)&gt;'Info Sheet'!$B$21,'Info Sheet'!$B$21,(D824*F824)),0)</f>
        <v>188</v>
      </c>
      <c r="H824">
        <f t="shared" si="114"/>
        <v>4295.8</v>
      </c>
      <c r="I824">
        <f t="shared" si="115"/>
        <v>2855.8</v>
      </c>
      <c r="J824" s="44"/>
      <c r="K824" s="32"/>
      <c r="L824" s="32"/>
      <c r="M824" s="283"/>
      <c r="N824" s="32"/>
      <c r="O824" s="44">
        <v>772</v>
      </c>
      <c r="P824" s="32">
        <v>0.39247436925737922</v>
      </c>
      <c r="Q824">
        <f t="shared" si="116"/>
        <v>194</v>
      </c>
      <c r="R824" t="str">
        <f>LOOKUP(P824,'Info Sheet'!$L$2:$L$3,'Info Sheet'!$J$2:$J$3)</f>
        <v>Rainy, p</v>
      </c>
      <c r="S824">
        <f>IF(R824='Info Sheet'!$J$3,'Info Sheet'!$M$3,'Info Sheet'!$M$2)</f>
        <v>0.7</v>
      </c>
      <c r="T824">
        <f>ROUNDDOWN(IF((Q824*S824)&gt;'Info Sheet'!$B$21,'Info Sheet'!$B$21,(Q824*S824)),0)</f>
        <v>135</v>
      </c>
      <c r="U824">
        <f t="shared" si="117"/>
        <v>3084.75</v>
      </c>
      <c r="V824">
        <f t="shared" si="118"/>
        <v>1644.75</v>
      </c>
      <c r="AB824" s="44">
        <v>772</v>
      </c>
      <c r="AC824" s="61">
        <v>0.80824403</v>
      </c>
      <c r="AD824">
        <f t="shared" si="119"/>
        <v>219</v>
      </c>
      <c r="AE824" t="str">
        <f>LOOKUP(AC824,'Info Sheet'!$L$2:$L$3,'Info Sheet'!$J$2:$J$3)</f>
        <v>Non-Rainy</v>
      </c>
      <c r="AF824">
        <f>IF(AE824='Info Sheet'!$J$3,'Info Sheet'!$M$3,'Info Sheet'!$M$2)</f>
        <v>1</v>
      </c>
      <c r="AG824">
        <f>ROUNDDOWN(IF((AD824*AF824)&gt;'Info Sheet'!$B$21,'Info Sheet'!$B$21,(AD824*AF824)),0)</f>
        <v>188</v>
      </c>
      <c r="AH824">
        <f t="shared" si="120"/>
        <v>4295.8</v>
      </c>
      <c r="AI824">
        <f t="shared" si="121"/>
        <v>2855.8</v>
      </c>
    </row>
    <row r="825" spans="2:35">
      <c r="B825" s="44">
        <v>773</v>
      </c>
      <c r="C825" s="32">
        <v>0.69065683173634407</v>
      </c>
      <c r="D825" s="32">
        <f t="shared" si="122"/>
        <v>224</v>
      </c>
      <c r="E825" t="str">
        <f>LOOKUP(C825,'Info Sheet'!$L$2:$L$3,'Info Sheet'!$J$2:$J$3)</f>
        <v>Non-Rainy</v>
      </c>
      <c r="F825">
        <f>IF(E825='Info Sheet'!$J$3,'Info Sheet'!$M$3,'Info Sheet'!$M$2)</f>
        <v>1</v>
      </c>
      <c r="G825">
        <f>ROUNDDOWN(IF((D825*F825)&gt;'Info Sheet'!$B$21,'Info Sheet'!$B$21,(D825*F825)),0)</f>
        <v>188</v>
      </c>
      <c r="H825">
        <f t="shared" si="114"/>
        <v>4295.8</v>
      </c>
      <c r="I825">
        <f t="shared" si="115"/>
        <v>2855.8</v>
      </c>
      <c r="J825" s="44"/>
      <c r="K825" s="32"/>
      <c r="L825" s="32"/>
      <c r="M825" s="283"/>
      <c r="N825" s="32"/>
      <c r="O825" s="44">
        <v>773</v>
      </c>
      <c r="P825" s="32">
        <v>0.63445879308920594</v>
      </c>
      <c r="Q825">
        <f t="shared" si="116"/>
        <v>206</v>
      </c>
      <c r="R825" t="str">
        <f>LOOKUP(P825,'Info Sheet'!$L$2:$L$3,'Info Sheet'!$J$2:$J$3)</f>
        <v>Non-Rainy</v>
      </c>
      <c r="S825">
        <f>IF(R825='Info Sheet'!$J$3,'Info Sheet'!$M$3,'Info Sheet'!$M$2)</f>
        <v>1</v>
      </c>
      <c r="T825">
        <f>ROUNDDOWN(IF((Q825*S825)&gt;'Info Sheet'!$B$21,'Info Sheet'!$B$21,(Q825*S825)),0)</f>
        <v>188</v>
      </c>
      <c r="U825">
        <f t="shared" si="117"/>
        <v>4295.8</v>
      </c>
      <c r="V825">
        <f t="shared" si="118"/>
        <v>2855.8</v>
      </c>
      <c r="AB825" s="44">
        <v>773</v>
      </c>
      <c r="AC825" s="61">
        <v>0.14290586999999999</v>
      </c>
      <c r="AD825">
        <f t="shared" si="119"/>
        <v>183</v>
      </c>
      <c r="AE825" t="str">
        <f>LOOKUP(AC825,'Info Sheet'!$L$2:$L$3,'Info Sheet'!$J$2:$J$3)</f>
        <v>Rainy, p</v>
      </c>
      <c r="AF825">
        <f>IF(AE825='Info Sheet'!$J$3,'Info Sheet'!$M$3,'Info Sheet'!$M$2)</f>
        <v>0.7</v>
      </c>
      <c r="AG825">
        <f>ROUNDDOWN(IF((AD825*AF825)&gt;'Info Sheet'!$B$21,'Info Sheet'!$B$21,(AD825*AF825)),0)</f>
        <v>128</v>
      </c>
      <c r="AH825">
        <f t="shared" si="120"/>
        <v>2924.8</v>
      </c>
      <c r="AI825">
        <f t="shared" si="121"/>
        <v>1484.8000000000002</v>
      </c>
    </row>
    <row r="826" spans="2:35">
      <c r="B826" s="44">
        <v>774</v>
      </c>
      <c r="C826" s="32">
        <v>4.3000333034715066E-2</v>
      </c>
      <c r="D826" s="32">
        <f t="shared" si="122"/>
        <v>181</v>
      </c>
      <c r="E826" t="str">
        <f>LOOKUP(C826,'Info Sheet'!$L$2:$L$3,'Info Sheet'!$J$2:$J$3)</f>
        <v>Rainy, p</v>
      </c>
      <c r="F826">
        <f>IF(E826='Info Sheet'!$J$3,'Info Sheet'!$M$3,'Info Sheet'!$M$2)</f>
        <v>0.7</v>
      </c>
      <c r="G826">
        <f>ROUNDDOWN(IF((D826*F826)&gt;'Info Sheet'!$B$21,'Info Sheet'!$B$21,(D826*F826)),0)</f>
        <v>126</v>
      </c>
      <c r="H826">
        <f t="shared" si="114"/>
        <v>2879.1000000000004</v>
      </c>
      <c r="I826">
        <f t="shared" si="115"/>
        <v>1439.1000000000004</v>
      </c>
      <c r="J826" s="44"/>
      <c r="K826" s="32"/>
      <c r="L826" s="32"/>
      <c r="M826" s="283"/>
      <c r="N826" s="32"/>
      <c r="O826" s="44">
        <v>774</v>
      </c>
      <c r="P826" s="32">
        <v>0.69468898233194187</v>
      </c>
      <c r="Q826">
        <f t="shared" si="116"/>
        <v>209</v>
      </c>
      <c r="R826" t="str">
        <f>LOOKUP(P826,'Info Sheet'!$L$2:$L$3,'Info Sheet'!$J$2:$J$3)</f>
        <v>Non-Rainy</v>
      </c>
      <c r="S826">
        <f>IF(R826='Info Sheet'!$J$3,'Info Sheet'!$M$3,'Info Sheet'!$M$2)</f>
        <v>1</v>
      </c>
      <c r="T826">
        <f>ROUNDDOWN(IF((Q826*S826)&gt;'Info Sheet'!$B$21,'Info Sheet'!$B$21,(Q826*S826)),0)</f>
        <v>188</v>
      </c>
      <c r="U826">
        <f t="shared" si="117"/>
        <v>4295.8</v>
      </c>
      <c r="V826">
        <f t="shared" si="118"/>
        <v>2855.8</v>
      </c>
      <c r="AB826" s="44">
        <v>774</v>
      </c>
      <c r="AC826" s="61">
        <v>0.28630207000000002</v>
      </c>
      <c r="AD826">
        <f t="shared" si="119"/>
        <v>192</v>
      </c>
      <c r="AE826" t="str">
        <f>LOOKUP(AC826,'Info Sheet'!$L$2:$L$3,'Info Sheet'!$J$2:$J$3)</f>
        <v>Rainy, p</v>
      </c>
      <c r="AF826">
        <f>IF(AE826='Info Sheet'!$J$3,'Info Sheet'!$M$3,'Info Sheet'!$M$2)</f>
        <v>0.7</v>
      </c>
      <c r="AG826">
        <f>ROUNDDOWN(IF((AD826*AF826)&gt;'Info Sheet'!$B$21,'Info Sheet'!$B$21,(AD826*AF826)),0)</f>
        <v>134</v>
      </c>
      <c r="AH826">
        <f t="shared" si="120"/>
        <v>3061.9</v>
      </c>
      <c r="AI826">
        <f t="shared" si="121"/>
        <v>1621.9</v>
      </c>
    </row>
    <row r="827" spans="2:35">
      <c r="B827" s="44">
        <v>775</v>
      </c>
      <c r="C827" s="32">
        <v>0.87488627915389772</v>
      </c>
      <c r="D827" s="32">
        <f t="shared" si="122"/>
        <v>237</v>
      </c>
      <c r="E827" t="str">
        <f>LOOKUP(C827,'Info Sheet'!$L$2:$L$3,'Info Sheet'!$J$2:$J$3)</f>
        <v>Non-Rainy</v>
      </c>
      <c r="F827">
        <f>IF(E827='Info Sheet'!$J$3,'Info Sheet'!$M$3,'Info Sheet'!$M$2)</f>
        <v>1</v>
      </c>
      <c r="G827">
        <f>ROUNDDOWN(IF((D827*F827)&gt;'Info Sheet'!$B$21,'Info Sheet'!$B$21,(D827*F827)),0)</f>
        <v>188</v>
      </c>
      <c r="H827">
        <f t="shared" si="114"/>
        <v>4295.8</v>
      </c>
      <c r="I827">
        <f t="shared" si="115"/>
        <v>2855.8</v>
      </c>
      <c r="J827" s="44"/>
      <c r="K827" s="32"/>
      <c r="L827" s="32"/>
      <c r="M827" s="283"/>
      <c r="N827" s="32"/>
      <c r="O827" s="44">
        <v>775</v>
      </c>
      <c r="P827" s="32">
        <v>0.19923763605105371</v>
      </c>
      <c r="Q827">
        <f t="shared" si="116"/>
        <v>184</v>
      </c>
      <c r="R827" t="str">
        <f>LOOKUP(P827,'Info Sheet'!$L$2:$L$3,'Info Sheet'!$J$2:$J$3)</f>
        <v>Rainy, p</v>
      </c>
      <c r="S827">
        <f>IF(R827='Info Sheet'!$J$3,'Info Sheet'!$M$3,'Info Sheet'!$M$2)</f>
        <v>0.7</v>
      </c>
      <c r="T827">
        <f>ROUNDDOWN(IF((Q827*S827)&gt;'Info Sheet'!$B$21,'Info Sheet'!$B$21,(Q827*S827)),0)</f>
        <v>128</v>
      </c>
      <c r="U827">
        <f t="shared" si="117"/>
        <v>2924.8</v>
      </c>
      <c r="V827">
        <f t="shared" si="118"/>
        <v>1484.8000000000002</v>
      </c>
      <c r="AB827" s="44">
        <v>775</v>
      </c>
      <c r="AC827" s="61">
        <v>0.14578571000000001</v>
      </c>
      <c r="AD827">
        <f t="shared" si="119"/>
        <v>183</v>
      </c>
      <c r="AE827" t="str">
        <f>LOOKUP(AC827,'Info Sheet'!$L$2:$L$3,'Info Sheet'!$J$2:$J$3)</f>
        <v>Rainy, p</v>
      </c>
      <c r="AF827">
        <f>IF(AE827='Info Sheet'!$J$3,'Info Sheet'!$M$3,'Info Sheet'!$M$2)</f>
        <v>0.7</v>
      </c>
      <c r="AG827">
        <f>ROUNDDOWN(IF((AD827*AF827)&gt;'Info Sheet'!$B$21,'Info Sheet'!$B$21,(AD827*AF827)),0)</f>
        <v>128</v>
      </c>
      <c r="AH827">
        <f t="shared" si="120"/>
        <v>2924.8</v>
      </c>
      <c r="AI827">
        <f t="shared" si="121"/>
        <v>1484.8000000000002</v>
      </c>
    </row>
    <row r="828" spans="2:35">
      <c r="B828" s="44">
        <v>776</v>
      </c>
      <c r="C828" s="32">
        <v>0.36863486663117639</v>
      </c>
      <c r="D828" s="32">
        <f t="shared" si="122"/>
        <v>208</v>
      </c>
      <c r="E828" t="str">
        <f>LOOKUP(C828,'Info Sheet'!$L$2:$L$3,'Info Sheet'!$J$2:$J$3)</f>
        <v>Rainy, p</v>
      </c>
      <c r="F828">
        <f>IF(E828='Info Sheet'!$J$3,'Info Sheet'!$M$3,'Info Sheet'!$M$2)</f>
        <v>0.7</v>
      </c>
      <c r="G828">
        <f>ROUNDDOWN(IF((D828*F828)&gt;'Info Sheet'!$B$21,'Info Sheet'!$B$21,(D828*F828)),0)</f>
        <v>145</v>
      </c>
      <c r="H828">
        <f t="shared" si="114"/>
        <v>3313.25</v>
      </c>
      <c r="I828">
        <f t="shared" si="115"/>
        <v>1873.25</v>
      </c>
      <c r="J828" s="44"/>
      <c r="K828" s="32"/>
      <c r="L828" s="32"/>
      <c r="M828" s="283"/>
      <c r="N828" s="32"/>
      <c r="O828" s="44">
        <v>776</v>
      </c>
      <c r="P828" s="32">
        <v>0.50338034064828485</v>
      </c>
      <c r="Q828">
        <f t="shared" si="116"/>
        <v>200</v>
      </c>
      <c r="R828" t="str">
        <f>LOOKUP(P828,'Info Sheet'!$L$2:$L$3,'Info Sheet'!$J$2:$J$3)</f>
        <v>Non-Rainy</v>
      </c>
      <c r="S828">
        <f>IF(R828='Info Sheet'!$J$3,'Info Sheet'!$M$3,'Info Sheet'!$M$2)</f>
        <v>1</v>
      </c>
      <c r="T828">
        <f>ROUNDDOWN(IF((Q828*S828)&gt;'Info Sheet'!$B$21,'Info Sheet'!$B$21,(Q828*S828)),0)</f>
        <v>188</v>
      </c>
      <c r="U828">
        <f t="shared" si="117"/>
        <v>4295.8</v>
      </c>
      <c r="V828">
        <f t="shared" si="118"/>
        <v>2855.8</v>
      </c>
      <c r="AB828" s="44">
        <v>776</v>
      </c>
      <c r="AC828" s="61">
        <v>1.754124E-2</v>
      </c>
      <c r="AD828">
        <f t="shared" si="119"/>
        <v>163</v>
      </c>
      <c r="AE828" t="str">
        <f>LOOKUP(AC828,'Info Sheet'!$L$2:$L$3,'Info Sheet'!$J$2:$J$3)</f>
        <v>Rainy, p</v>
      </c>
      <c r="AF828">
        <f>IF(AE828='Info Sheet'!$J$3,'Info Sheet'!$M$3,'Info Sheet'!$M$2)</f>
        <v>0.7</v>
      </c>
      <c r="AG828">
        <f>ROUNDDOWN(IF((AD828*AF828)&gt;'Info Sheet'!$B$21,'Info Sheet'!$B$21,(AD828*AF828)),0)</f>
        <v>114</v>
      </c>
      <c r="AH828">
        <f t="shared" si="120"/>
        <v>2604.9</v>
      </c>
      <c r="AI828">
        <f t="shared" si="121"/>
        <v>1164.9000000000001</v>
      </c>
    </row>
    <row r="829" spans="2:35">
      <c r="B829" s="44">
        <v>777</v>
      </c>
      <c r="C829" s="32">
        <v>9.800304337696164E-2</v>
      </c>
      <c r="D829" s="32">
        <f t="shared" si="122"/>
        <v>189</v>
      </c>
      <c r="E829" t="str">
        <f>LOOKUP(C829,'Info Sheet'!$L$2:$L$3,'Info Sheet'!$J$2:$J$3)</f>
        <v>Rainy, p</v>
      </c>
      <c r="F829">
        <f>IF(E829='Info Sheet'!$J$3,'Info Sheet'!$M$3,'Info Sheet'!$M$2)</f>
        <v>0.7</v>
      </c>
      <c r="G829">
        <f>ROUNDDOWN(IF((D829*F829)&gt;'Info Sheet'!$B$21,'Info Sheet'!$B$21,(D829*F829)),0)</f>
        <v>132</v>
      </c>
      <c r="H829">
        <f t="shared" si="114"/>
        <v>3016.2000000000003</v>
      </c>
      <c r="I829">
        <f t="shared" si="115"/>
        <v>1576.2000000000003</v>
      </c>
      <c r="J829" s="44"/>
      <c r="K829" s="32"/>
      <c r="L829" s="32"/>
      <c r="M829" s="283"/>
      <c r="N829" s="32"/>
      <c r="O829" s="44">
        <v>777</v>
      </c>
      <c r="P829" s="32">
        <v>0.26213379611589771</v>
      </c>
      <c r="Q829">
        <f t="shared" si="116"/>
        <v>188</v>
      </c>
      <c r="R829" t="str">
        <f>LOOKUP(P829,'Info Sheet'!$L$2:$L$3,'Info Sheet'!$J$2:$J$3)</f>
        <v>Rainy, p</v>
      </c>
      <c r="S829">
        <f>IF(R829='Info Sheet'!$J$3,'Info Sheet'!$M$3,'Info Sheet'!$M$2)</f>
        <v>0.7</v>
      </c>
      <c r="T829">
        <f>ROUNDDOWN(IF((Q829*S829)&gt;'Info Sheet'!$B$21,'Info Sheet'!$B$21,(Q829*S829)),0)</f>
        <v>131</v>
      </c>
      <c r="U829">
        <f t="shared" si="117"/>
        <v>2993.3500000000004</v>
      </c>
      <c r="V829">
        <f t="shared" si="118"/>
        <v>1553.3500000000004</v>
      </c>
      <c r="AB829" s="44">
        <v>777</v>
      </c>
      <c r="AC829" s="61">
        <v>0.44386579999999998</v>
      </c>
      <c r="AD829">
        <f t="shared" si="119"/>
        <v>200</v>
      </c>
      <c r="AE829" t="str">
        <f>LOOKUP(AC829,'Info Sheet'!$L$2:$L$3,'Info Sheet'!$J$2:$J$3)</f>
        <v>Non-Rainy</v>
      </c>
      <c r="AF829">
        <f>IF(AE829='Info Sheet'!$J$3,'Info Sheet'!$M$3,'Info Sheet'!$M$2)</f>
        <v>1</v>
      </c>
      <c r="AG829">
        <f>ROUNDDOWN(IF((AD829*AF829)&gt;'Info Sheet'!$B$21,'Info Sheet'!$B$21,(AD829*AF829)),0)</f>
        <v>188</v>
      </c>
      <c r="AH829">
        <f t="shared" si="120"/>
        <v>4295.8</v>
      </c>
      <c r="AI829">
        <f t="shared" si="121"/>
        <v>2855.8</v>
      </c>
    </row>
    <row r="830" spans="2:35">
      <c r="B830" s="44">
        <v>778</v>
      </c>
      <c r="C830" s="32">
        <v>0.15317956249161591</v>
      </c>
      <c r="D830" s="32">
        <f t="shared" si="122"/>
        <v>195</v>
      </c>
      <c r="E830" t="str">
        <f>LOOKUP(C830,'Info Sheet'!$L$2:$L$3,'Info Sheet'!$J$2:$J$3)</f>
        <v>Rainy, p</v>
      </c>
      <c r="F830">
        <f>IF(E830='Info Sheet'!$J$3,'Info Sheet'!$M$3,'Info Sheet'!$M$2)</f>
        <v>0.7</v>
      </c>
      <c r="G830">
        <f>ROUNDDOWN(IF((D830*F830)&gt;'Info Sheet'!$B$21,'Info Sheet'!$B$21,(D830*F830)),0)</f>
        <v>136</v>
      </c>
      <c r="H830">
        <f t="shared" si="114"/>
        <v>3107.6000000000004</v>
      </c>
      <c r="I830">
        <f t="shared" si="115"/>
        <v>1667.6000000000004</v>
      </c>
      <c r="J830" s="44"/>
      <c r="K830" s="32"/>
      <c r="L830" s="32"/>
      <c r="M830" s="283"/>
      <c r="N830" s="32"/>
      <c r="O830" s="44">
        <v>778</v>
      </c>
      <c r="P830" s="32">
        <v>0.77255115696876053</v>
      </c>
      <c r="Q830">
        <f t="shared" si="116"/>
        <v>214</v>
      </c>
      <c r="R830" t="str">
        <f>LOOKUP(P830,'Info Sheet'!$L$2:$L$3,'Info Sheet'!$J$2:$J$3)</f>
        <v>Non-Rainy</v>
      </c>
      <c r="S830">
        <f>IF(R830='Info Sheet'!$J$3,'Info Sheet'!$M$3,'Info Sheet'!$M$2)</f>
        <v>1</v>
      </c>
      <c r="T830">
        <f>ROUNDDOWN(IF((Q830*S830)&gt;'Info Sheet'!$B$21,'Info Sheet'!$B$21,(Q830*S830)),0)</f>
        <v>188</v>
      </c>
      <c r="U830">
        <f t="shared" si="117"/>
        <v>4295.8</v>
      </c>
      <c r="V830">
        <f t="shared" si="118"/>
        <v>2855.8</v>
      </c>
      <c r="AB830" s="44">
        <v>778</v>
      </c>
      <c r="AC830" s="61">
        <v>0.85563829000000002</v>
      </c>
      <c r="AD830">
        <f t="shared" si="119"/>
        <v>223</v>
      </c>
      <c r="AE830" t="str">
        <f>LOOKUP(AC830,'Info Sheet'!$L$2:$L$3,'Info Sheet'!$J$2:$J$3)</f>
        <v>Non-Rainy</v>
      </c>
      <c r="AF830">
        <f>IF(AE830='Info Sheet'!$J$3,'Info Sheet'!$M$3,'Info Sheet'!$M$2)</f>
        <v>1</v>
      </c>
      <c r="AG830">
        <f>ROUNDDOWN(IF((AD830*AF830)&gt;'Info Sheet'!$B$21,'Info Sheet'!$B$21,(AD830*AF830)),0)</f>
        <v>188</v>
      </c>
      <c r="AH830">
        <f t="shared" si="120"/>
        <v>4295.8</v>
      </c>
      <c r="AI830">
        <f t="shared" si="121"/>
        <v>2855.8</v>
      </c>
    </row>
    <row r="831" spans="2:35">
      <c r="B831" s="44">
        <v>779</v>
      </c>
      <c r="C831" s="32">
        <v>0.5431883698623442</v>
      </c>
      <c r="D831" s="32">
        <f t="shared" si="122"/>
        <v>217</v>
      </c>
      <c r="E831" t="str">
        <f>LOOKUP(C831,'Info Sheet'!$L$2:$L$3,'Info Sheet'!$J$2:$J$3)</f>
        <v>Non-Rainy</v>
      </c>
      <c r="F831">
        <f>IF(E831='Info Sheet'!$J$3,'Info Sheet'!$M$3,'Info Sheet'!$M$2)</f>
        <v>1</v>
      </c>
      <c r="G831">
        <f>ROUNDDOWN(IF((D831*F831)&gt;'Info Sheet'!$B$21,'Info Sheet'!$B$21,(D831*F831)),0)</f>
        <v>188</v>
      </c>
      <c r="H831">
        <f t="shared" si="114"/>
        <v>4295.8</v>
      </c>
      <c r="I831">
        <f t="shared" si="115"/>
        <v>2855.8</v>
      </c>
      <c r="J831" s="44"/>
      <c r="K831" s="32"/>
      <c r="L831" s="32"/>
      <c r="M831" s="283"/>
      <c r="N831" s="32"/>
      <c r="O831" s="44">
        <v>779</v>
      </c>
      <c r="P831" s="32">
        <v>0.24886610864484571</v>
      </c>
      <c r="Q831">
        <f t="shared" si="116"/>
        <v>187</v>
      </c>
      <c r="R831" t="str">
        <f>LOOKUP(P831,'Info Sheet'!$L$2:$L$3,'Info Sheet'!$J$2:$J$3)</f>
        <v>Rainy, p</v>
      </c>
      <c r="S831">
        <f>IF(R831='Info Sheet'!$J$3,'Info Sheet'!$M$3,'Info Sheet'!$M$2)</f>
        <v>0.7</v>
      </c>
      <c r="T831">
        <f>ROUNDDOWN(IF((Q831*S831)&gt;'Info Sheet'!$B$21,'Info Sheet'!$B$21,(Q831*S831)),0)</f>
        <v>130</v>
      </c>
      <c r="U831">
        <f t="shared" si="117"/>
        <v>2970.5</v>
      </c>
      <c r="V831">
        <f t="shared" si="118"/>
        <v>1530.5</v>
      </c>
      <c r="AB831" s="44">
        <v>779</v>
      </c>
      <c r="AC831" s="61">
        <v>0.30519731999999999</v>
      </c>
      <c r="AD831">
        <f t="shared" si="119"/>
        <v>193</v>
      </c>
      <c r="AE831" t="str">
        <f>LOOKUP(AC831,'Info Sheet'!$L$2:$L$3,'Info Sheet'!$J$2:$J$3)</f>
        <v>Rainy, p</v>
      </c>
      <c r="AF831">
        <f>IF(AE831='Info Sheet'!$J$3,'Info Sheet'!$M$3,'Info Sheet'!$M$2)</f>
        <v>0.7</v>
      </c>
      <c r="AG831">
        <f>ROUNDDOWN(IF((AD831*AF831)&gt;'Info Sheet'!$B$21,'Info Sheet'!$B$21,(AD831*AF831)),0)</f>
        <v>135</v>
      </c>
      <c r="AH831">
        <f t="shared" si="120"/>
        <v>3084.75</v>
      </c>
      <c r="AI831">
        <f t="shared" si="121"/>
        <v>1644.75</v>
      </c>
    </row>
    <row r="832" spans="2:35">
      <c r="B832" s="44">
        <v>780</v>
      </c>
      <c r="C832" s="32">
        <v>9.3558780328587887E-2</v>
      </c>
      <c r="D832" s="32">
        <f t="shared" si="122"/>
        <v>189</v>
      </c>
      <c r="E832" t="str">
        <f>LOOKUP(C832,'Info Sheet'!$L$2:$L$3,'Info Sheet'!$J$2:$J$3)</f>
        <v>Rainy, p</v>
      </c>
      <c r="F832">
        <f>IF(E832='Info Sheet'!$J$3,'Info Sheet'!$M$3,'Info Sheet'!$M$2)</f>
        <v>0.7</v>
      </c>
      <c r="G832">
        <f>ROUNDDOWN(IF((D832*F832)&gt;'Info Sheet'!$B$21,'Info Sheet'!$B$21,(D832*F832)),0)</f>
        <v>132</v>
      </c>
      <c r="H832">
        <f t="shared" si="114"/>
        <v>3016.2000000000003</v>
      </c>
      <c r="I832">
        <f t="shared" si="115"/>
        <v>1576.2000000000003</v>
      </c>
      <c r="J832" s="44"/>
      <c r="K832" s="32"/>
      <c r="L832" s="32"/>
      <c r="M832" s="283"/>
      <c r="N832" s="32"/>
      <c r="O832" s="44">
        <v>780</v>
      </c>
      <c r="P832" s="32">
        <v>0.8627063432006965</v>
      </c>
      <c r="Q832">
        <f t="shared" si="116"/>
        <v>220</v>
      </c>
      <c r="R832" t="str">
        <f>LOOKUP(P832,'Info Sheet'!$L$2:$L$3,'Info Sheet'!$J$2:$J$3)</f>
        <v>Non-Rainy</v>
      </c>
      <c r="S832">
        <f>IF(R832='Info Sheet'!$J$3,'Info Sheet'!$M$3,'Info Sheet'!$M$2)</f>
        <v>1</v>
      </c>
      <c r="T832">
        <f>ROUNDDOWN(IF((Q832*S832)&gt;'Info Sheet'!$B$21,'Info Sheet'!$B$21,(Q832*S832)),0)</f>
        <v>188</v>
      </c>
      <c r="U832">
        <f t="shared" si="117"/>
        <v>4295.8</v>
      </c>
      <c r="V832">
        <f t="shared" si="118"/>
        <v>2855.8</v>
      </c>
      <c r="AB832" s="44">
        <v>780</v>
      </c>
      <c r="AC832" s="61">
        <v>0.69591577999999998</v>
      </c>
      <c r="AD832">
        <f t="shared" si="119"/>
        <v>212</v>
      </c>
      <c r="AE832" t="str">
        <f>LOOKUP(AC832,'Info Sheet'!$L$2:$L$3,'Info Sheet'!$J$2:$J$3)</f>
        <v>Non-Rainy</v>
      </c>
      <c r="AF832">
        <f>IF(AE832='Info Sheet'!$J$3,'Info Sheet'!$M$3,'Info Sheet'!$M$2)</f>
        <v>1</v>
      </c>
      <c r="AG832">
        <f>ROUNDDOWN(IF((AD832*AF832)&gt;'Info Sheet'!$B$21,'Info Sheet'!$B$21,(AD832*AF832)),0)</f>
        <v>188</v>
      </c>
      <c r="AH832">
        <f t="shared" si="120"/>
        <v>4295.8</v>
      </c>
      <c r="AI832">
        <f t="shared" si="121"/>
        <v>2855.8</v>
      </c>
    </row>
    <row r="833" spans="2:35">
      <c r="B833" s="44">
        <v>781</v>
      </c>
      <c r="C833" s="32">
        <v>0.68748746526340088</v>
      </c>
      <c r="D833" s="32">
        <f t="shared" si="122"/>
        <v>224</v>
      </c>
      <c r="E833" t="str">
        <f>LOOKUP(C833,'Info Sheet'!$L$2:$L$3,'Info Sheet'!$J$2:$J$3)</f>
        <v>Non-Rainy</v>
      </c>
      <c r="F833">
        <f>IF(E833='Info Sheet'!$J$3,'Info Sheet'!$M$3,'Info Sheet'!$M$2)</f>
        <v>1</v>
      </c>
      <c r="G833">
        <f>ROUNDDOWN(IF((D833*F833)&gt;'Info Sheet'!$B$21,'Info Sheet'!$B$21,(D833*F833)),0)</f>
        <v>188</v>
      </c>
      <c r="H833">
        <f t="shared" si="114"/>
        <v>4295.8</v>
      </c>
      <c r="I833">
        <f t="shared" si="115"/>
        <v>2855.8</v>
      </c>
      <c r="J833" s="44"/>
      <c r="K833" s="32"/>
      <c r="L833" s="32"/>
      <c r="M833" s="283"/>
      <c r="N833" s="32"/>
      <c r="O833" s="44">
        <v>781</v>
      </c>
      <c r="P833" s="32">
        <v>0.44822167632552179</v>
      </c>
      <c r="Q833">
        <f t="shared" si="116"/>
        <v>197</v>
      </c>
      <c r="R833" t="str">
        <f>LOOKUP(P833,'Info Sheet'!$L$2:$L$3,'Info Sheet'!$J$2:$J$3)</f>
        <v>Non-Rainy</v>
      </c>
      <c r="S833">
        <f>IF(R833='Info Sheet'!$J$3,'Info Sheet'!$M$3,'Info Sheet'!$M$2)</f>
        <v>1</v>
      </c>
      <c r="T833">
        <f>ROUNDDOWN(IF((Q833*S833)&gt;'Info Sheet'!$B$21,'Info Sheet'!$B$21,(Q833*S833)),0)</f>
        <v>188</v>
      </c>
      <c r="U833">
        <f t="shared" si="117"/>
        <v>4295.8</v>
      </c>
      <c r="V833">
        <f t="shared" si="118"/>
        <v>2855.8</v>
      </c>
      <c r="AB833" s="44">
        <v>781</v>
      </c>
      <c r="AC833" s="61">
        <v>0.53901065999999997</v>
      </c>
      <c r="AD833">
        <f t="shared" si="119"/>
        <v>205</v>
      </c>
      <c r="AE833" t="str">
        <f>LOOKUP(AC833,'Info Sheet'!$L$2:$L$3,'Info Sheet'!$J$2:$J$3)</f>
        <v>Non-Rainy</v>
      </c>
      <c r="AF833">
        <f>IF(AE833='Info Sheet'!$J$3,'Info Sheet'!$M$3,'Info Sheet'!$M$2)</f>
        <v>1</v>
      </c>
      <c r="AG833">
        <f>ROUNDDOWN(IF((AD833*AF833)&gt;'Info Sheet'!$B$21,'Info Sheet'!$B$21,(AD833*AF833)),0)</f>
        <v>188</v>
      </c>
      <c r="AH833">
        <f t="shared" si="120"/>
        <v>4295.8</v>
      </c>
      <c r="AI833">
        <f t="shared" si="121"/>
        <v>2855.8</v>
      </c>
    </row>
    <row r="834" spans="2:35">
      <c r="B834" s="44">
        <v>782</v>
      </c>
      <c r="C834" s="32">
        <v>0.12856030653421424</v>
      </c>
      <c r="D834" s="32">
        <f t="shared" si="122"/>
        <v>193</v>
      </c>
      <c r="E834" t="str">
        <f>LOOKUP(C834,'Info Sheet'!$L$2:$L$3,'Info Sheet'!$J$2:$J$3)</f>
        <v>Rainy, p</v>
      </c>
      <c r="F834">
        <f>IF(E834='Info Sheet'!$J$3,'Info Sheet'!$M$3,'Info Sheet'!$M$2)</f>
        <v>0.7</v>
      </c>
      <c r="G834">
        <f>ROUNDDOWN(IF((D834*F834)&gt;'Info Sheet'!$B$21,'Info Sheet'!$B$21,(D834*F834)),0)</f>
        <v>135</v>
      </c>
      <c r="H834">
        <f t="shared" si="114"/>
        <v>3084.75</v>
      </c>
      <c r="I834">
        <f t="shared" si="115"/>
        <v>1644.75</v>
      </c>
      <c r="J834" s="44"/>
      <c r="K834" s="32"/>
      <c r="L834" s="32"/>
      <c r="M834" s="283"/>
      <c r="N834" s="32"/>
      <c r="O834" s="44">
        <v>782</v>
      </c>
      <c r="P834" s="32">
        <v>0.19510963719989904</v>
      </c>
      <c r="Q834">
        <f t="shared" si="116"/>
        <v>183</v>
      </c>
      <c r="R834" t="str">
        <f>LOOKUP(P834,'Info Sheet'!$L$2:$L$3,'Info Sheet'!$J$2:$J$3)</f>
        <v>Rainy, p</v>
      </c>
      <c r="S834">
        <f>IF(R834='Info Sheet'!$J$3,'Info Sheet'!$M$3,'Info Sheet'!$M$2)</f>
        <v>0.7</v>
      </c>
      <c r="T834">
        <f>ROUNDDOWN(IF((Q834*S834)&gt;'Info Sheet'!$B$21,'Info Sheet'!$B$21,(Q834*S834)),0)</f>
        <v>128</v>
      </c>
      <c r="U834">
        <f t="shared" si="117"/>
        <v>2924.8</v>
      </c>
      <c r="V834">
        <f t="shared" si="118"/>
        <v>1484.8000000000002</v>
      </c>
      <c r="AB834" s="44">
        <v>782</v>
      </c>
      <c r="AC834" s="61">
        <v>0.71552199999999999</v>
      </c>
      <c r="AD834">
        <f t="shared" si="119"/>
        <v>213</v>
      </c>
      <c r="AE834" t="str">
        <f>LOOKUP(AC834,'Info Sheet'!$L$2:$L$3,'Info Sheet'!$J$2:$J$3)</f>
        <v>Non-Rainy</v>
      </c>
      <c r="AF834">
        <f>IF(AE834='Info Sheet'!$J$3,'Info Sheet'!$M$3,'Info Sheet'!$M$2)</f>
        <v>1</v>
      </c>
      <c r="AG834">
        <f>ROUNDDOWN(IF((AD834*AF834)&gt;'Info Sheet'!$B$21,'Info Sheet'!$B$21,(AD834*AF834)),0)</f>
        <v>188</v>
      </c>
      <c r="AH834">
        <f t="shared" si="120"/>
        <v>4295.8</v>
      </c>
      <c r="AI834">
        <f t="shared" si="121"/>
        <v>2855.8</v>
      </c>
    </row>
    <row r="835" spans="2:35">
      <c r="B835" s="44">
        <v>783</v>
      </c>
      <c r="C835" s="32">
        <v>0.49039865800686544</v>
      </c>
      <c r="D835" s="32">
        <f t="shared" si="122"/>
        <v>214</v>
      </c>
      <c r="E835" t="str">
        <f>LOOKUP(C835,'Info Sheet'!$L$2:$L$3,'Info Sheet'!$J$2:$J$3)</f>
        <v>Non-Rainy</v>
      </c>
      <c r="F835">
        <f>IF(E835='Info Sheet'!$J$3,'Info Sheet'!$M$3,'Info Sheet'!$M$2)</f>
        <v>1</v>
      </c>
      <c r="G835">
        <f>ROUNDDOWN(IF((D835*F835)&gt;'Info Sheet'!$B$21,'Info Sheet'!$B$21,(D835*F835)),0)</f>
        <v>188</v>
      </c>
      <c r="H835">
        <f t="shared" si="114"/>
        <v>4295.8</v>
      </c>
      <c r="I835">
        <f t="shared" si="115"/>
        <v>2855.8</v>
      </c>
      <c r="J835" s="44"/>
      <c r="K835" s="32"/>
      <c r="L835" s="32"/>
      <c r="M835" s="283"/>
      <c r="N835" s="32"/>
      <c r="O835" s="44">
        <v>783</v>
      </c>
      <c r="P835" s="32">
        <v>0.17251827252142971</v>
      </c>
      <c r="Q835">
        <f t="shared" si="116"/>
        <v>182</v>
      </c>
      <c r="R835" t="str">
        <f>LOOKUP(P835,'Info Sheet'!$L$2:$L$3,'Info Sheet'!$J$2:$J$3)</f>
        <v>Rainy, p</v>
      </c>
      <c r="S835">
        <f>IF(R835='Info Sheet'!$J$3,'Info Sheet'!$M$3,'Info Sheet'!$M$2)</f>
        <v>0.7</v>
      </c>
      <c r="T835">
        <f>ROUNDDOWN(IF((Q835*S835)&gt;'Info Sheet'!$B$21,'Info Sheet'!$B$21,(Q835*S835)),0)</f>
        <v>127</v>
      </c>
      <c r="U835">
        <f t="shared" si="117"/>
        <v>2901.9500000000003</v>
      </c>
      <c r="V835">
        <f t="shared" si="118"/>
        <v>1461.9500000000003</v>
      </c>
      <c r="AB835" s="44">
        <v>783</v>
      </c>
      <c r="AC835" s="61">
        <v>0.43211500000000003</v>
      </c>
      <c r="AD835">
        <f t="shared" si="119"/>
        <v>199</v>
      </c>
      <c r="AE835" t="str">
        <f>LOOKUP(AC835,'Info Sheet'!$L$2:$L$3,'Info Sheet'!$J$2:$J$3)</f>
        <v>Non-Rainy</v>
      </c>
      <c r="AF835">
        <f>IF(AE835='Info Sheet'!$J$3,'Info Sheet'!$M$3,'Info Sheet'!$M$2)</f>
        <v>1</v>
      </c>
      <c r="AG835">
        <f>ROUNDDOWN(IF((AD835*AF835)&gt;'Info Sheet'!$B$21,'Info Sheet'!$B$21,(AD835*AF835)),0)</f>
        <v>188</v>
      </c>
      <c r="AH835">
        <f t="shared" si="120"/>
        <v>4295.8</v>
      </c>
      <c r="AI835">
        <f t="shared" si="121"/>
        <v>2855.8</v>
      </c>
    </row>
    <row r="836" spans="2:35">
      <c r="B836" s="44">
        <v>784</v>
      </c>
      <c r="C836" s="32">
        <v>0.58765728475663825</v>
      </c>
      <c r="D836" s="32">
        <f t="shared" si="122"/>
        <v>219</v>
      </c>
      <c r="E836" t="str">
        <f>LOOKUP(C836,'Info Sheet'!$L$2:$L$3,'Info Sheet'!$J$2:$J$3)</f>
        <v>Non-Rainy</v>
      </c>
      <c r="F836">
        <f>IF(E836='Info Sheet'!$J$3,'Info Sheet'!$M$3,'Info Sheet'!$M$2)</f>
        <v>1</v>
      </c>
      <c r="G836">
        <f>ROUNDDOWN(IF((D836*F836)&gt;'Info Sheet'!$B$21,'Info Sheet'!$B$21,(D836*F836)),0)</f>
        <v>188</v>
      </c>
      <c r="H836">
        <f t="shared" si="114"/>
        <v>4295.8</v>
      </c>
      <c r="I836">
        <f t="shared" si="115"/>
        <v>2855.8</v>
      </c>
      <c r="J836" s="44"/>
      <c r="K836" s="32"/>
      <c r="L836" s="32"/>
      <c r="M836" s="283"/>
      <c r="N836" s="32"/>
      <c r="O836" s="44">
        <v>784</v>
      </c>
      <c r="P836" s="32">
        <v>0.31490096482018626</v>
      </c>
      <c r="Q836">
        <f t="shared" si="116"/>
        <v>190</v>
      </c>
      <c r="R836" t="str">
        <f>LOOKUP(P836,'Info Sheet'!$L$2:$L$3,'Info Sheet'!$J$2:$J$3)</f>
        <v>Rainy, p</v>
      </c>
      <c r="S836">
        <f>IF(R836='Info Sheet'!$J$3,'Info Sheet'!$M$3,'Info Sheet'!$M$2)</f>
        <v>0.7</v>
      </c>
      <c r="T836">
        <f>ROUNDDOWN(IF((Q836*S836)&gt;'Info Sheet'!$B$21,'Info Sheet'!$B$21,(Q836*S836)),0)</f>
        <v>133</v>
      </c>
      <c r="U836">
        <f t="shared" si="117"/>
        <v>3039.05</v>
      </c>
      <c r="V836">
        <f t="shared" si="118"/>
        <v>1599.0500000000002</v>
      </c>
      <c r="AB836" s="44">
        <v>784</v>
      </c>
      <c r="AC836" s="61">
        <v>0.97322145999999998</v>
      </c>
      <c r="AD836">
        <f t="shared" si="119"/>
        <v>239</v>
      </c>
      <c r="AE836" t="str">
        <f>LOOKUP(AC836,'Info Sheet'!$L$2:$L$3,'Info Sheet'!$J$2:$J$3)</f>
        <v>Non-Rainy</v>
      </c>
      <c r="AF836">
        <f>IF(AE836='Info Sheet'!$J$3,'Info Sheet'!$M$3,'Info Sheet'!$M$2)</f>
        <v>1</v>
      </c>
      <c r="AG836">
        <f>ROUNDDOWN(IF((AD836*AF836)&gt;'Info Sheet'!$B$21,'Info Sheet'!$B$21,(AD836*AF836)),0)</f>
        <v>188</v>
      </c>
      <c r="AH836">
        <f t="shared" si="120"/>
        <v>4295.8</v>
      </c>
      <c r="AI836">
        <f t="shared" si="121"/>
        <v>2855.8</v>
      </c>
    </row>
    <row r="837" spans="2:35">
      <c r="B837" s="44">
        <v>785</v>
      </c>
      <c r="C837" s="32">
        <v>0.16828742435024202</v>
      </c>
      <c r="D837" s="32">
        <f t="shared" si="122"/>
        <v>196</v>
      </c>
      <c r="E837" t="str">
        <f>LOOKUP(C837,'Info Sheet'!$L$2:$L$3,'Info Sheet'!$J$2:$J$3)</f>
        <v>Rainy, p</v>
      </c>
      <c r="F837">
        <f>IF(E837='Info Sheet'!$J$3,'Info Sheet'!$M$3,'Info Sheet'!$M$2)</f>
        <v>0.7</v>
      </c>
      <c r="G837">
        <f>ROUNDDOWN(IF((D837*F837)&gt;'Info Sheet'!$B$21,'Info Sheet'!$B$21,(D837*F837)),0)</f>
        <v>137</v>
      </c>
      <c r="H837">
        <f t="shared" si="114"/>
        <v>3130.4500000000003</v>
      </c>
      <c r="I837">
        <f t="shared" si="115"/>
        <v>1690.4500000000003</v>
      </c>
      <c r="J837" s="44"/>
      <c r="K837" s="32"/>
      <c r="L837" s="32"/>
      <c r="M837" s="283"/>
      <c r="N837" s="32"/>
      <c r="O837" s="44">
        <v>785</v>
      </c>
      <c r="P837" s="32">
        <v>8.0384955034841776E-2</v>
      </c>
      <c r="Q837">
        <f t="shared" si="116"/>
        <v>173</v>
      </c>
      <c r="R837" t="str">
        <f>LOOKUP(P837,'Info Sheet'!$L$2:$L$3,'Info Sheet'!$J$2:$J$3)</f>
        <v>Rainy, p</v>
      </c>
      <c r="S837">
        <f>IF(R837='Info Sheet'!$J$3,'Info Sheet'!$M$3,'Info Sheet'!$M$2)</f>
        <v>0.7</v>
      </c>
      <c r="T837">
        <f>ROUNDDOWN(IF((Q837*S837)&gt;'Info Sheet'!$B$21,'Info Sheet'!$B$21,(Q837*S837)),0)</f>
        <v>121</v>
      </c>
      <c r="U837">
        <f t="shared" si="117"/>
        <v>2764.8500000000004</v>
      </c>
      <c r="V837">
        <f t="shared" si="118"/>
        <v>1324.8500000000004</v>
      </c>
      <c r="AB837" s="44">
        <v>785</v>
      </c>
      <c r="AC837" s="61">
        <v>0.18179519999999999</v>
      </c>
      <c r="AD837">
        <f t="shared" si="119"/>
        <v>186</v>
      </c>
      <c r="AE837" t="str">
        <f>LOOKUP(AC837,'Info Sheet'!$L$2:$L$3,'Info Sheet'!$J$2:$J$3)</f>
        <v>Rainy, p</v>
      </c>
      <c r="AF837">
        <f>IF(AE837='Info Sheet'!$J$3,'Info Sheet'!$M$3,'Info Sheet'!$M$2)</f>
        <v>0.7</v>
      </c>
      <c r="AG837">
        <f>ROUNDDOWN(IF((AD837*AF837)&gt;'Info Sheet'!$B$21,'Info Sheet'!$B$21,(AD837*AF837)),0)</f>
        <v>130</v>
      </c>
      <c r="AH837">
        <f t="shared" si="120"/>
        <v>2970.5</v>
      </c>
      <c r="AI837">
        <f t="shared" si="121"/>
        <v>1530.5</v>
      </c>
    </row>
    <row r="838" spans="2:35">
      <c r="B838" s="44">
        <v>786</v>
      </c>
      <c r="C838" s="32">
        <v>0.71613613225997785</v>
      </c>
      <c r="D838" s="32">
        <f t="shared" si="122"/>
        <v>226</v>
      </c>
      <c r="E838" t="str">
        <f>LOOKUP(C838,'Info Sheet'!$L$2:$L$3,'Info Sheet'!$J$2:$J$3)</f>
        <v>Non-Rainy</v>
      </c>
      <c r="F838">
        <f>IF(E838='Info Sheet'!$J$3,'Info Sheet'!$M$3,'Info Sheet'!$M$2)</f>
        <v>1</v>
      </c>
      <c r="G838">
        <f>ROUNDDOWN(IF((D838*F838)&gt;'Info Sheet'!$B$21,'Info Sheet'!$B$21,(D838*F838)),0)</f>
        <v>188</v>
      </c>
      <c r="H838">
        <f t="shared" si="114"/>
        <v>4295.8</v>
      </c>
      <c r="I838">
        <f t="shared" si="115"/>
        <v>2855.8</v>
      </c>
      <c r="J838" s="44"/>
      <c r="K838" s="32"/>
      <c r="L838" s="32"/>
      <c r="M838" s="283"/>
      <c r="N838" s="32"/>
      <c r="O838" s="44">
        <v>786</v>
      </c>
      <c r="P838" s="32">
        <v>0.92211002926509922</v>
      </c>
      <c r="Q838">
        <f t="shared" si="116"/>
        <v>226</v>
      </c>
      <c r="R838" t="str">
        <f>LOOKUP(P838,'Info Sheet'!$L$2:$L$3,'Info Sheet'!$J$2:$J$3)</f>
        <v>Non-Rainy</v>
      </c>
      <c r="S838">
        <f>IF(R838='Info Sheet'!$J$3,'Info Sheet'!$M$3,'Info Sheet'!$M$2)</f>
        <v>1</v>
      </c>
      <c r="T838">
        <f>ROUNDDOWN(IF((Q838*S838)&gt;'Info Sheet'!$B$21,'Info Sheet'!$B$21,(Q838*S838)),0)</f>
        <v>188</v>
      </c>
      <c r="U838">
        <f t="shared" si="117"/>
        <v>4295.8</v>
      </c>
      <c r="V838">
        <f t="shared" si="118"/>
        <v>2855.8</v>
      </c>
      <c r="AB838" s="44">
        <v>786</v>
      </c>
      <c r="AC838" s="61">
        <v>0.85133181000000002</v>
      </c>
      <c r="AD838">
        <f t="shared" si="119"/>
        <v>222</v>
      </c>
      <c r="AE838" t="str">
        <f>LOOKUP(AC838,'Info Sheet'!$L$2:$L$3,'Info Sheet'!$J$2:$J$3)</f>
        <v>Non-Rainy</v>
      </c>
      <c r="AF838">
        <f>IF(AE838='Info Sheet'!$J$3,'Info Sheet'!$M$3,'Info Sheet'!$M$2)</f>
        <v>1</v>
      </c>
      <c r="AG838">
        <f>ROUNDDOWN(IF((AD838*AF838)&gt;'Info Sheet'!$B$21,'Info Sheet'!$B$21,(AD838*AF838)),0)</f>
        <v>188</v>
      </c>
      <c r="AH838">
        <f t="shared" si="120"/>
        <v>4295.8</v>
      </c>
      <c r="AI838">
        <f t="shared" si="121"/>
        <v>2855.8</v>
      </c>
    </row>
    <row r="839" spans="2:35">
      <c r="B839" s="44">
        <v>787</v>
      </c>
      <c r="C839" s="32">
        <v>0.72405641192184467</v>
      </c>
      <c r="D839" s="32">
        <f t="shared" si="122"/>
        <v>226</v>
      </c>
      <c r="E839" t="str">
        <f>LOOKUP(C839,'Info Sheet'!$L$2:$L$3,'Info Sheet'!$J$2:$J$3)</f>
        <v>Non-Rainy</v>
      </c>
      <c r="F839">
        <f>IF(E839='Info Sheet'!$J$3,'Info Sheet'!$M$3,'Info Sheet'!$M$2)</f>
        <v>1</v>
      </c>
      <c r="G839">
        <f>ROUNDDOWN(IF((D839*F839)&gt;'Info Sheet'!$B$21,'Info Sheet'!$B$21,(D839*F839)),0)</f>
        <v>188</v>
      </c>
      <c r="H839">
        <f t="shared" si="114"/>
        <v>4295.8</v>
      </c>
      <c r="I839">
        <f t="shared" si="115"/>
        <v>2855.8</v>
      </c>
      <c r="J839" s="44"/>
      <c r="K839" s="32"/>
      <c r="L839" s="32"/>
      <c r="M839" s="283"/>
      <c r="N839" s="32"/>
      <c r="O839" s="44">
        <v>787</v>
      </c>
      <c r="P839" s="32">
        <v>0.89244634903232134</v>
      </c>
      <c r="Q839">
        <f t="shared" si="116"/>
        <v>223</v>
      </c>
      <c r="R839" t="str">
        <f>LOOKUP(P839,'Info Sheet'!$L$2:$L$3,'Info Sheet'!$J$2:$J$3)</f>
        <v>Non-Rainy</v>
      </c>
      <c r="S839">
        <f>IF(R839='Info Sheet'!$J$3,'Info Sheet'!$M$3,'Info Sheet'!$M$2)</f>
        <v>1</v>
      </c>
      <c r="T839">
        <f>ROUNDDOWN(IF((Q839*S839)&gt;'Info Sheet'!$B$21,'Info Sheet'!$B$21,(Q839*S839)),0)</f>
        <v>188</v>
      </c>
      <c r="U839">
        <f t="shared" si="117"/>
        <v>4295.8</v>
      </c>
      <c r="V839">
        <f t="shared" si="118"/>
        <v>2855.8</v>
      </c>
      <c r="AB839" s="44">
        <v>787</v>
      </c>
      <c r="AC839" s="61">
        <v>0.64602961999999997</v>
      </c>
      <c r="AD839">
        <f t="shared" si="119"/>
        <v>210</v>
      </c>
      <c r="AE839" t="str">
        <f>LOOKUP(AC839,'Info Sheet'!$L$2:$L$3,'Info Sheet'!$J$2:$J$3)</f>
        <v>Non-Rainy</v>
      </c>
      <c r="AF839">
        <f>IF(AE839='Info Sheet'!$J$3,'Info Sheet'!$M$3,'Info Sheet'!$M$2)</f>
        <v>1</v>
      </c>
      <c r="AG839">
        <f>ROUNDDOWN(IF((AD839*AF839)&gt;'Info Sheet'!$B$21,'Info Sheet'!$B$21,(AD839*AF839)),0)</f>
        <v>188</v>
      </c>
      <c r="AH839">
        <f t="shared" si="120"/>
        <v>4295.8</v>
      </c>
      <c r="AI839">
        <f t="shared" si="121"/>
        <v>2855.8</v>
      </c>
    </row>
    <row r="840" spans="2:35">
      <c r="B840" s="44">
        <v>788</v>
      </c>
      <c r="C840" s="32">
        <v>0.62522435286936362</v>
      </c>
      <c r="D840" s="32">
        <f t="shared" si="122"/>
        <v>221</v>
      </c>
      <c r="E840" t="str">
        <f>LOOKUP(C840,'Info Sheet'!$L$2:$L$3,'Info Sheet'!$J$2:$J$3)</f>
        <v>Non-Rainy</v>
      </c>
      <c r="F840">
        <f>IF(E840='Info Sheet'!$J$3,'Info Sheet'!$M$3,'Info Sheet'!$M$2)</f>
        <v>1</v>
      </c>
      <c r="G840">
        <f>ROUNDDOWN(IF((D840*F840)&gt;'Info Sheet'!$B$21,'Info Sheet'!$B$21,(D840*F840)),0)</f>
        <v>188</v>
      </c>
      <c r="H840">
        <f t="shared" si="114"/>
        <v>4295.8</v>
      </c>
      <c r="I840">
        <f t="shared" si="115"/>
        <v>2855.8</v>
      </c>
      <c r="J840" s="44"/>
      <c r="K840" s="32"/>
      <c r="L840" s="32"/>
      <c r="M840" s="283"/>
      <c r="N840" s="32"/>
      <c r="O840" s="44">
        <v>788</v>
      </c>
      <c r="P840" s="32">
        <v>0.99412773995933146</v>
      </c>
      <c r="Q840">
        <f t="shared" si="116"/>
        <v>247</v>
      </c>
      <c r="R840" t="str">
        <f>LOOKUP(P840,'Info Sheet'!$L$2:$L$3,'Info Sheet'!$J$2:$J$3)</f>
        <v>Non-Rainy</v>
      </c>
      <c r="S840">
        <f>IF(R840='Info Sheet'!$J$3,'Info Sheet'!$M$3,'Info Sheet'!$M$2)</f>
        <v>1</v>
      </c>
      <c r="T840">
        <f>ROUNDDOWN(IF((Q840*S840)&gt;'Info Sheet'!$B$21,'Info Sheet'!$B$21,(Q840*S840)),0)</f>
        <v>188</v>
      </c>
      <c r="U840">
        <f t="shared" si="117"/>
        <v>4295.8</v>
      </c>
      <c r="V840">
        <f t="shared" si="118"/>
        <v>2855.8</v>
      </c>
      <c r="AB840" s="44">
        <v>788</v>
      </c>
      <c r="AC840" s="61">
        <v>0.14925471000000001</v>
      </c>
      <c r="AD840">
        <f t="shared" si="119"/>
        <v>183</v>
      </c>
      <c r="AE840" t="str">
        <f>LOOKUP(AC840,'Info Sheet'!$L$2:$L$3,'Info Sheet'!$J$2:$J$3)</f>
        <v>Rainy, p</v>
      </c>
      <c r="AF840">
        <f>IF(AE840='Info Sheet'!$J$3,'Info Sheet'!$M$3,'Info Sheet'!$M$2)</f>
        <v>0.7</v>
      </c>
      <c r="AG840">
        <f>ROUNDDOWN(IF((AD840*AF840)&gt;'Info Sheet'!$B$21,'Info Sheet'!$B$21,(AD840*AF840)),0)</f>
        <v>128</v>
      </c>
      <c r="AH840">
        <f t="shared" si="120"/>
        <v>2924.8</v>
      </c>
      <c r="AI840">
        <f t="shared" si="121"/>
        <v>1484.8000000000002</v>
      </c>
    </row>
    <row r="841" spans="2:35">
      <c r="B841" s="44">
        <v>789</v>
      </c>
      <c r="C841" s="32">
        <v>0.50783635368397151</v>
      </c>
      <c r="D841" s="32">
        <f t="shared" si="122"/>
        <v>215</v>
      </c>
      <c r="E841" t="str">
        <f>LOOKUP(C841,'Info Sheet'!$L$2:$L$3,'Info Sheet'!$J$2:$J$3)</f>
        <v>Non-Rainy</v>
      </c>
      <c r="F841">
        <f>IF(E841='Info Sheet'!$J$3,'Info Sheet'!$M$3,'Info Sheet'!$M$2)</f>
        <v>1</v>
      </c>
      <c r="G841">
        <f>ROUNDDOWN(IF((D841*F841)&gt;'Info Sheet'!$B$21,'Info Sheet'!$B$21,(D841*F841)),0)</f>
        <v>188</v>
      </c>
      <c r="H841">
        <f t="shared" si="114"/>
        <v>4295.8</v>
      </c>
      <c r="I841">
        <f t="shared" si="115"/>
        <v>2855.8</v>
      </c>
      <c r="J841" s="44"/>
      <c r="K841" s="32"/>
      <c r="L841" s="32"/>
      <c r="M841" s="283"/>
      <c r="N841" s="32"/>
      <c r="O841" s="44">
        <v>789</v>
      </c>
      <c r="P841" s="32">
        <v>0.1055979809266745</v>
      </c>
      <c r="Q841">
        <f t="shared" si="116"/>
        <v>176</v>
      </c>
      <c r="R841" t="str">
        <f>LOOKUP(P841,'Info Sheet'!$L$2:$L$3,'Info Sheet'!$J$2:$J$3)</f>
        <v>Rainy, p</v>
      </c>
      <c r="S841">
        <f>IF(R841='Info Sheet'!$J$3,'Info Sheet'!$M$3,'Info Sheet'!$M$2)</f>
        <v>0.7</v>
      </c>
      <c r="T841">
        <f>ROUNDDOWN(IF((Q841*S841)&gt;'Info Sheet'!$B$21,'Info Sheet'!$B$21,(Q841*S841)),0)</f>
        <v>123</v>
      </c>
      <c r="U841">
        <f t="shared" si="117"/>
        <v>2810.55</v>
      </c>
      <c r="V841">
        <f t="shared" si="118"/>
        <v>1370.5500000000002</v>
      </c>
      <c r="AB841" s="44">
        <v>789</v>
      </c>
      <c r="AC841" s="61">
        <v>0.79698579000000003</v>
      </c>
      <c r="AD841">
        <f t="shared" si="119"/>
        <v>218</v>
      </c>
      <c r="AE841" t="str">
        <f>LOOKUP(AC841,'Info Sheet'!$L$2:$L$3,'Info Sheet'!$J$2:$J$3)</f>
        <v>Non-Rainy</v>
      </c>
      <c r="AF841">
        <f>IF(AE841='Info Sheet'!$J$3,'Info Sheet'!$M$3,'Info Sheet'!$M$2)</f>
        <v>1</v>
      </c>
      <c r="AG841">
        <f>ROUNDDOWN(IF((AD841*AF841)&gt;'Info Sheet'!$B$21,'Info Sheet'!$B$21,(AD841*AF841)),0)</f>
        <v>188</v>
      </c>
      <c r="AH841">
        <f t="shared" si="120"/>
        <v>4295.8</v>
      </c>
      <c r="AI841">
        <f t="shared" si="121"/>
        <v>2855.8</v>
      </c>
    </row>
    <row r="842" spans="2:35">
      <c r="B842" s="44">
        <v>790</v>
      </c>
      <c r="C842" s="32">
        <v>0.71699684681375586</v>
      </c>
      <c r="D842" s="32">
        <f t="shared" si="122"/>
        <v>226</v>
      </c>
      <c r="E842" t="str">
        <f>LOOKUP(C842,'Info Sheet'!$L$2:$L$3,'Info Sheet'!$J$2:$J$3)</f>
        <v>Non-Rainy</v>
      </c>
      <c r="F842">
        <f>IF(E842='Info Sheet'!$J$3,'Info Sheet'!$M$3,'Info Sheet'!$M$2)</f>
        <v>1</v>
      </c>
      <c r="G842">
        <f>ROUNDDOWN(IF((D842*F842)&gt;'Info Sheet'!$B$21,'Info Sheet'!$B$21,(D842*F842)),0)</f>
        <v>188</v>
      </c>
      <c r="H842">
        <f t="shared" si="114"/>
        <v>4295.8</v>
      </c>
      <c r="I842">
        <f t="shared" si="115"/>
        <v>2855.8</v>
      </c>
      <c r="J842" s="44"/>
      <c r="K842" s="32"/>
      <c r="L842" s="32"/>
      <c r="M842" s="283"/>
      <c r="N842" s="32"/>
      <c r="O842" s="44">
        <v>790</v>
      </c>
      <c r="P842" s="32">
        <v>0.40040835713933476</v>
      </c>
      <c r="Q842">
        <f t="shared" si="116"/>
        <v>195</v>
      </c>
      <c r="R842" t="str">
        <f>LOOKUP(P842,'Info Sheet'!$L$2:$L$3,'Info Sheet'!$J$2:$J$3)</f>
        <v>Non-Rainy</v>
      </c>
      <c r="S842">
        <f>IF(R842='Info Sheet'!$J$3,'Info Sheet'!$M$3,'Info Sheet'!$M$2)</f>
        <v>1</v>
      </c>
      <c r="T842">
        <f>ROUNDDOWN(IF((Q842*S842)&gt;'Info Sheet'!$B$21,'Info Sheet'!$B$21,(Q842*S842)),0)</f>
        <v>188</v>
      </c>
      <c r="U842">
        <f t="shared" si="117"/>
        <v>4295.8</v>
      </c>
      <c r="V842">
        <f t="shared" si="118"/>
        <v>2855.8</v>
      </c>
      <c r="AB842" s="44">
        <v>790</v>
      </c>
      <c r="AC842" s="61">
        <v>0.1645131</v>
      </c>
      <c r="AD842">
        <f t="shared" si="119"/>
        <v>184</v>
      </c>
      <c r="AE842" t="str">
        <f>LOOKUP(AC842,'Info Sheet'!$L$2:$L$3,'Info Sheet'!$J$2:$J$3)</f>
        <v>Rainy, p</v>
      </c>
      <c r="AF842">
        <f>IF(AE842='Info Sheet'!$J$3,'Info Sheet'!$M$3,'Info Sheet'!$M$2)</f>
        <v>0.7</v>
      </c>
      <c r="AG842">
        <f>ROUNDDOWN(IF((AD842*AF842)&gt;'Info Sheet'!$B$21,'Info Sheet'!$B$21,(AD842*AF842)),0)</f>
        <v>128</v>
      </c>
      <c r="AH842">
        <f t="shared" si="120"/>
        <v>2924.8</v>
      </c>
      <c r="AI842">
        <f t="shared" si="121"/>
        <v>1484.8000000000002</v>
      </c>
    </row>
    <row r="843" spans="2:35">
      <c r="B843" s="44">
        <v>791</v>
      </c>
      <c r="C843" s="32">
        <v>0.21722486012564568</v>
      </c>
      <c r="D843" s="32">
        <f t="shared" si="122"/>
        <v>199</v>
      </c>
      <c r="E843" t="str">
        <f>LOOKUP(C843,'Info Sheet'!$L$2:$L$3,'Info Sheet'!$J$2:$J$3)</f>
        <v>Rainy, p</v>
      </c>
      <c r="F843">
        <f>IF(E843='Info Sheet'!$J$3,'Info Sheet'!$M$3,'Info Sheet'!$M$2)</f>
        <v>0.7</v>
      </c>
      <c r="G843">
        <f>ROUNDDOWN(IF((D843*F843)&gt;'Info Sheet'!$B$21,'Info Sheet'!$B$21,(D843*F843)),0)</f>
        <v>139</v>
      </c>
      <c r="H843">
        <f t="shared" si="114"/>
        <v>3176.15</v>
      </c>
      <c r="I843">
        <f t="shared" si="115"/>
        <v>1736.15</v>
      </c>
      <c r="J843" s="44"/>
      <c r="K843" s="32"/>
      <c r="L843" s="32"/>
      <c r="M843" s="283"/>
      <c r="N843" s="32"/>
      <c r="O843" s="44">
        <v>791</v>
      </c>
      <c r="P843" s="32">
        <v>0.67635858753678757</v>
      </c>
      <c r="Q843">
        <f t="shared" si="116"/>
        <v>208</v>
      </c>
      <c r="R843" t="str">
        <f>LOOKUP(P843,'Info Sheet'!$L$2:$L$3,'Info Sheet'!$J$2:$J$3)</f>
        <v>Non-Rainy</v>
      </c>
      <c r="S843">
        <f>IF(R843='Info Sheet'!$J$3,'Info Sheet'!$M$3,'Info Sheet'!$M$2)</f>
        <v>1</v>
      </c>
      <c r="T843">
        <f>ROUNDDOWN(IF((Q843*S843)&gt;'Info Sheet'!$B$21,'Info Sheet'!$B$21,(Q843*S843)),0)</f>
        <v>188</v>
      </c>
      <c r="U843">
        <f t="shared" si="117"/>
        <v>4295.8</v>
      </c>
      <c r="V843">
        <f t="shared" si="118"/>
        <v>2855.8</v>
      </c>
      <c r="AB843" s="44">
        <v>791</v>
      </c>
      <c r="AC843" s="61">
        <v>0.46726805999999999</v>
      </c>
      <c r="AD843">
        <f t="shared" si="119"/>
        <v>201</v>
      </c>
      <c r="AE843" t="str">
        <f>LOOKUP(AC843,'Info Sheet'!$L$2:$L$3,'Info Sheet'!$J$2:$J$3)</f>
        <v>Non-Rainy</v>
      </c>
      <c r="AF843">
        <f>IF(AE843='Info Sheet'!$J$3,'Info Sheet'!$M$3,'Info Sheet'!$M$2)</f>
        <v>1</v>
      </c>
      <c r="AG843">
        <f>ROUNDDOWN(IF((AD843*AF843)&gt;'Info Sheet'!$B$21,'Info Sheet'!$B$21,(AD843*AF843)),0)</f>
        <v>188</v>
      </c>
      <c r="AH843">
        <f t="shared" si="120"/>
        <v>4295.8</v>
      </c>
      <c r="AI843">
        <f t="shared" si="121"/>
        <v>2855.8</v>
      </c>
    </row>
    <row r="844" spans="2:35">
      <c r="B844" s="44">
        <v>792</v>
      </c>
      <c r="C844" s="32">
        <v>0.53571039584594538</v>
      </c>
      <c r="D844" s="32">
        <f t="shared" si="122"/>
        <v>216</v>
      </c>
      <c r="E844" t="str">
        <f>LOOKUP(C844,'Info Sheet'!$L$2:$L$3,'Info Sheet'!$J$2:$J$3)</f>
        <v>Non-Rainy</v>
      </c>
      <c r="F844">
        <f>IF(E844='Info Sheet'!$J$3,'Info Sheet'!$M$3,'Info Sheet'!$M$2)</f>
        <v>1</v>
      </c>
      <c r="G844">
        <f>ROUNDDOWN(IF((D844*F844)&gt;'Info Sheet'!$B$21,'Info Sheet'!$B$21,(D844*F844)),0)</f>
        <v>188</v>
      </c>
      <c r="H844">
        <f t="shared" si="114"/>
        <v>4295.8</v>
      </c>
      <c r="I844">
        <f t="shared" si="115"/>
        <v>2855.8</v>
      </c>
      <c r="J844" s="44"/>
      <c r="K844" s="32"/>
      <c r="L844" s="32"/>
      <c r="M844" s="283"/>
      <c r="N844" s="32"/>
      <c r="O844" s="44">
        <v>792</v>
      </c>
      <c r="P844" s="32">
        <v>0.11847105879714781</v>
      </c>
      <c r="Q844">
        <f t="shared" si="116"/>
        <v>177</v>
      </c>
      <c r="R844" t="str">
        <f>LOOKUP(P844,'Info Sheet'!$L$2:$L$3,'Info Sheet'!$J$2:$J$3)</f>
        <v>Rainy, p</v>
      </c>
      <c r="S844">
        <f>IF(R844='Info Sheet'!$J$3,'Info Sheet'!$M$3,'Info Sheet'!$M$2)</f>
        <v>0.7</v>
      </c>
      <c r="T844">
        <f>ROUNDDOWN(IF((Q844*S844)&gt;'Info Sheet'!$B$21,'Info Sheet'!$B$21,(Q844*S844)),0)</f>
        <v>123</v>
      </c>
      <c r="U844">
        <f t="shared" si="117"/>
        <v>2810.55</v>
      </c>
      <c r="V844">
        <f t="shared" si="118"/>
        <v>1370.5500000000002</v>
      </c>
      <c r="AB844" s="44">
        <v>792</v>
      </c>
      <c r="AC844" s="61">
        <v>0.83731575999999996</v>
      </c>
      <c r="AD844">
        <f t="shared" si="119"/>
        <v>221</v>
      </c>
      <c r="AE844" t="str">
        <f>LOOKUP(AC844,'Info Sheet'!$L$2:$L$3,'Info Sheet'!$J$2:$J$3)</f>
        <v>Non-Rainy</v>
      </c>
      <c r="AF844">
        <f>IF(AE844='Info Sheet'!$J$3,'Info Sheet'!$M$3,'Info Sheet'!$M$2)</f>
        <v>1</v>
      </c>
      <c r="AG844">
        <f>ROUNDDOWN(IF((AD844*AF844)&gt;'Info Sheet'!$B$21,'Info Sheet'!$B$21,(AD844*AF844)),0)</f>
        <v>188</v>
      </c>
      <c r="AH844">
        <f t="shared" si="120"/>
        <v>4295.8</v>
      </c>
      <c r="AI844">
        <f t="shared" si="121"/>
        <v>2855.8</v>
      </c>
    </row>
    <row r="845" spans="2:35">
      <c r="B845" s="44">
        <v>793</v>
      </c>
      <c r="C845" s="32">
        <v>9.9062343812801767E-2</v>
      </c>
      <c r="D845" s="32">
        <f t="shared" si="122"/>
        <v>190</v>
      </c>
      <c r="E845" t="str">
        <f>LOOKUP(C845,'Info Sheet'!$L$2:$L$3,'Info Sheet'!$J$2:$J$3)</f>
        <v>Rainy, p</v>
      </c>
      <c r="F845">
        <f>IF(E845='Info Sheet'!$J$3,'Info Sheet'!$M$3,'Info Sheet'!$M$2)</f>
        <v>0.7</v>
      </c>
      <c r="G845">
        <f>ROUNDDOWN(IF((D845*F845)&gt;'Info Sheet'!$B$21,'Info Sheet'!$B$21,(D845*F845)),0)</f>
        <v>133</v>
      </c>
      <c r="H845">
        <f t="shared" si="114"/>
        <v>3039.05</v>
      </c>
      <c r="I845">
        <f t="shared" si="115"/>
        <v>1599.0500000000002</v>
      </c>
      <c r="J845" s="44"/>
      <c r="K845" s="32"/>
      <c r="L845" s="32"/>
      <c r="M845" s="283"/>
      <c r="N845" s="32"/>
      <c r="O845" s="44">
        <v>793</v>
      </c>
      <c r="P845" s="32">
        <v>0.62062682451681062</v>
      </c>
      <c r="Q845">
        <f t="shared" si="116"/>
        <v>205</v>
      </c>
      <c r="R845" t="str">
        <f>LOOKUP(P845,'Info Sheet'!$L$2:$L$3,'Info Sheet'!$J$2:$J$3)</f>
        <v>Non-Rainy</v>
      </c>
      <c r="S845">
        <f>IF(R845='Info Sheet'!$J$3,'Info Sheet'!$M$3,'Info Sheet'!$M$2)</f>
        <v>1</v>
      </c>
      <c r="T845">
        <f>ROUNDDOWN(IF((Q845*S845)&gt;'Info Sheet'!$B$21,'Info Sheet'!$B$21,(Q845*S845)),0)</f>
        <v>188</v>
      </c>
      <c r="U845">
        <f t="shared" si="117"/>
        <v>4295.8</v>
      </c>
      <c r="V845">
        <f t="shared" si="118"/>
        <v>2855.8</v>
      </c>
      <c r="AB845" s="44">
        <v>793</v>
      </c>
      <c r="AC845" s="61">
        <v>0.45715148</v>
      </c>
      <c r="AD845">
        <f t="shared" si="119"/>
        <v>201</v>
      </c>
      <c r="AE845" t="str">
        <f>LOOKUP(AC845,'Info Sheet'!$L$2:$L$3,'Info Sheet'!$J$2:$J$3)</f>
        <v>Non-Rainy</v>
      </c>
      <c r="AF845">
        <f>IF(AE845='Info Sheet'!$J$3,'Info Sheet'!$M$3,'Info Sheet'!$M$2)</f>
        <v>1</v>
      </c>
      <c r="AG845">
        <f>ROUNDDOWN(IF((AD845*AF845)&gt;'Info Sheet'!$B$21,'Info Sheet'!$B$21,(AD845*AF845)),0)</f>
        <v>188</v>
      </c>
      <c r="AH845">
        <f t="shared" si="120"/>
        <v>4295.8</v>
      </c>
      <c r="AI845">
        <f t="shared" si="121"/>
        <v>2855.8</v>
      </c>
    </row>
    <row r="846" spans="2:35">
      <c r="B846" s="44">
        <v>794</v>
      </c>
      <c r="C846" s="32">
        <v>0.39381020294695523</v>
      </c>
      <c r="D846" s="32">
        <f t="shared" si="122"/>
        <v>209</v>
      </c>
      <c r="E846" t="str">
        <f>LOOKUP(C846,'Info Sheet'!$L$2:$L$3,'Info Sheet'!$J$2:$J$3)</f>
        <v>Rainy, p</v>
      </c>
      <c r="F846">
        <f>IF(E846='Info Sheet'!$J$3,'Info Sheet'!$M$3,'Info Sheet'!$M$2)</f>
        <v>0.7</v>
      </c>
      <c r="G846">
        <f>ROUNDDOWN(IF((D846*F846)&gt;'Info Sheet'!$B$21,'Info Sheet'!$B$21,(D846*F846)),0)</f>
        <v>146</v>
      </c>
      <c r="H846">
        <f t="shared" si="114"/>
        <v>3336.1000000000004</v>
      </c>
      <c r="I846">
        <f t="shared" si="115"/>
        <v>1896.1000000000004</v>
      </c>
      <c r="J846" s="44"/>
      <c r="K846" s="32"/>
      <c r="L846" s="32"/>
      <c r="M846" s="283"/>
      <c r="N846" s="32"/>
      <c r="O846" s="44">
        <v>794</v>
      </c>
      <c r="P846" s="32">
        <v>0.31890944325417014</v>
      </c>
      <c r="Q846">
        <f t="shared" si="116"/>
        <v>191</v>
      </c>
      <c r="R846" t="str">
        <f>LOOKUP(P846,'Info Sheet'!$L$2:$L$3,'Info Sheet'!$J$2:$J$3)</f>
        <v>Rainy, p</v>
      </c>
      <c r="S846">
        <f>IF(R846='Info Sheet'!$J$3,'Info Sheet'!$M$3,'Info Sheet'!$M$2)</f>
        <v>0.7</v>
      </c>
      <c r="T846">
        <f>ROUNDDOWN(IF((Q846*S846)&gt;'Info Sheet'!$B$21,'Info Sheet'!$B$21,(Q846*S846)),0)</f>
        <v>133</v>
      </c>
      <c r="U846">
        <f t="shared" si="117"/>
        <v>3039.05</v>
      </c>
      <c r="V846">
        <f t="shared" si="118"/>
        <v>1599.0500000000002</v>
      </c>
      <c r="AB846" s="44">
        <v>794</v>
      </c>
      <c r="AC846" s="61">
        <v>0.11854551000000001</v>
      </c>
      <c r="AD846">
        <f t="shared" si="119"/>
        <v>180</v>
      </c>
      <c r="AE846" t="str">
        <f>LOOKUP(AC846,'Info Sheet'!$L$2:$L$3,'Info Sheet'!$J$2:$J$3)</f>
        <v>Rainy, p</v>
      </c>
      <c r="AF846">
        <f>IF(AE846='Info Sheet'!$J$3,'Info Sheet'!$M$3,'Info Sheet'!$M$2)</f>
        <v>0.7</v>
      </c>
      <c r="AG846">
        <f>ROUNDDOWN(IF((AD846*AF846)&gt;'Info Sheet'!$B$21,'Info Sheet'!$B$21,(AD846*AF846)),0)</f>
        <v>126</v>
      </c>
      <c r="AH846">
        <f t="shared" si="120"/>
        <v>2879.1000000000004</v>
      </c>
      <c r="AI846">
        <f t="shared" si="121"/>
        <v>1439.1000000000004</v>
      </c>
    </row>
    <row r="847" spans="2:35">
      <c r="B847" s="44">
        <v>795</v>
      </c>
      <c r="C847" s="32">
        <v>0.28027751433274006</v>
      </c>
      <c r="D847" s="32">
        <f t="shared" si="122"/>
        <v>203</v>
      </c>
      <c r="E847" t="str">
        <f>LOOKUP(C847,'Info Sheet'!$L$2:$L$3,'Info Sheet'!$J$2:$J$3)</f>
        <v>Rainy, p</v>
      </c>
      <c r="F847">
        <f>IF(E847='Info Sheet'!$J$3,'Info Sheet'!$M$3,'Info Sheet'!$M$2)</f>
        <v>0.7</v>
      </c>
      <c r="G847">
        <f>ROUNDDOWN(IF((D847*F847)&gt;'Info Sheet'!$B$21,'Info Sheet'!$B$21,(D847*F847)),0)</f>
        <v>142</v>
      </c>
      <c r="H847">
        <f t="shared" si="114"/>
        <v>3244.7000000000003</v>
      </c>
      <c r="I847">
        <f t="shared" si="115"/>
        <v>1804.7000000000003</v>
      </c>
      <c r="J847" s="44"/>
      <c r="K847" s="32"/>
      <c r="L847" s="32"/>
      <c r="M847" s="283"/>
      <c r="N847" s="32"/>
      <c r="O847" s="44">
        <v>795</v>
      </c>
      <c r="P847" s="32">
        <v>1.6206194437362598E-3</v>
      </c>
      <c r="Q847">
        <f t="shared" si="116"/>
        <v>144</v>
      </c>
      <c r="R847" t="str">
        <f>LOOKUP(P847,'Info Sheet'!$L$2:$L$3,'Info Sheet'!$J$2:$J$3)</f>
        <v>Rainy, p</v>
      </c>
      <c r="S847">
        <f>IF(R847='Info Sheet'!$J$3,'Info Sheet'!$M$3,'Info Sheet'!$M$2)</f>
        <v>0.7</v>
      </c>
      <c r="T847">
        <f>ROUNDDOWN(IF((Q847*S847)&gt;'Info Sheet'!$B$21,'Info Sheet'!$B$21,(Q847*S847)),0)</f>
        <v>100</v>
      </c>
      <c r="U847">
        <f t="shared" si="117"/>
        <v>2285</v>
      </c>
      <c r="V847">
        <f t="shared" si="118"/>
        <v>845</v>
      </c>
      <c r="AB847" s="44">
        <v>795</v>
      </c>
      <c r="AC847" s="61">
        <v>2.9958749999999999E-2</v>
      </c>
      <c r="AD847">
        <f t="shared" si="119"/>
        <v>167</v>
      </c>
      <c r="AE847" t="str">
        <f>LOOKUP(AC847,'Info Sheet'!$L$2:$L$3,'Info Sheet'!$J$2:$J$3)</f>
        <v>Rainy, p</v>
      </c>
      <c r="AF847">
        <f>IF(AE847='Info Sheet'!$J$3,'Info Sheet'!$M$3,'Info Sheet'!$M$2)</f>
        <v>0.7</v>
      </c>
      <c r="AG847">
        <f>ROUNDDOWN(IF((AD847*AF847)&gt;'Info Sheet'!$B$21,'Info Sheet'!$B$21,(AD847*AF847)),0)</f>
        <v>116</v>
      </c>
      <c r="AH847">
        <f t="shared" si="120"/>
        <v>2650.6000000000004</v>
      </c>
      <c r="AI847">
        <f t="shared" si="121"/>
        <v>1210.6000000000004</v>
      </c>
    </row>
    <row r="848" spans="2:35">
      <c r="B848" s="44">
        <v>796</v>
      </c>
      <c r="C848" s="32">
        <v>0.86195229627804426</v>
      </c>
      <c r="D848" s="32">
        <f t="shared" si="122"/>
        <v>236</v>
      </c>
      <c r="E848" t="str">
        <f>LOOKUP(C848,'Info Sheet'!$L$2:$L$3,'Info Sheet'!$J$2:$J$3)</f>
        <v>Non-Rainy</v>
      </c>
      <c r="F848">
        <f>IF(E848='Info Sheet'!$J$3,'Info Sheet'!$M$3,'Info Sheet'!$M$2)</f>
        <v>1</v>
      </c>
      <c r="G848">
        <f>ROUNDDOWN(IF((D848*F848)&gt;'Info Sheet'!$B$21,'Info Sheet'!$B$21,(D848*F848)),0)</f>
        <v>188</v>
      </c>
      <c r="H848">
        <f t="shared" si="114"/>
        <v>4295.8</v>
      </c>
      <c r="I848">
        <f t="shared" si="115"/>
        <v>2855.8</v>
      </c>
      <c r="J848" s="44"/>
      <c r="K848" s="32"/>
      <c r="L848" s="32"/>
      <c r="M848" s="283"/>
      <c r="N848" s="32"/>
      <c r="O848" s="44">
        <v>796</v>
      </c>
      <c r="P848" s="32">
        <v>0.24347234461291001</v>
      </c>
      <c r="Q848">
        <f t="shared" si="116"/>
        <v>186</v>
      </c>
      <c r="R848" t="str">
        <f>LOOKUP(P848,'Info Sheet'!$L$2:$L$3,'Info Sheet'!$J$2:$J$3)</f>
        <v>Rainy, p</v>
      </c>
      <c r="S848">
        <f>IF(R848='Info Sheet'!$J$3,'Info Sheet'!$M$3,'Info Sheet'!$M$2)</f>
        <v>0.7</v>
      </c>
      <c r="T848">
        <f>ROUNDDOWN(IF((Q848*S848)&gt;'Info Sheet'!$B$21,'Info Sheet'!$B$21,(Q848*S848)),0)</f>
        <v>130</v>
      </c>
      <c r="U848">
        <f t="shared" si="117"/>
        <v>2970.5</v>
      </c>
      <c r="V848">
        <f t="shared" si="118"/>
        <v>1530.5</v>
      </c>
      <c r="AB848" s="44">
        <v>796</v>
      </c>
      <c r="AC848" s="61">
        <v>0.52137789000000001</v>
      </c>
      <c r="AD848">
        <f t="shared" si="119"/>
        <v>204</v>
      </c>
      <c r="AE848" t="str">
        <f>LOOKUP(AC848,'Info Sheet'!$L$2:$L$3,'Info Sheet'!$J$2:$J$3)</f>
        <v>Non-Rainy</v>
      </c>
      <c r="AF848">
        <f>IF(AE848='Info Sheet'!$J$3,'Info Sheet'!$M$3,'Info Sheet'!$M$2)</f>
        <v>1</v>
      </c>
      <c r="AG848">
        <f>ROUNDDOWN(IF((AD848*AF848)&gt;'Info Sheet'!$B$21,'Info Sheet'!$B$21,(AD848*AF848)),0)</f>
        <v>188</v>
      </c>
      <c r="AH848">
        <f t="shared" si="120"/>
        <v>4295.8</v>
      </c>
      <c r="AI848">
        <f t="shared" si="121"/>
        <v>2855.8</v>
      </c>
    </row>
    <row r="849" spans="2:35">
      <c r="B849" s="44">
        <v>797</v>
      </c>
      <c r="C849" s="32">
        <v>5.4259709514821508E-2</v>
      </c>
      <c r="D849" s="32">
        <f t="shared" si="122"/>
        <v>183</v>
      </c>
      <c r="E849" t="str">
        <f>LOOKUP(C849,'Info Sheet'!$L$2:$L$3,'Info Sheet'!$J$2:$J$3)</f>
        <v>Rainy, p</v>
      </c>
      <c r="F849">
        <f>IF(E849='Info Sheet'!$J$3,'Info Sheet'!$M$3,'Info Sheet'!$M$2)</f>
        <v>0.7</v>
      </c>
      <c r="G849">
        <f>ROUNDDOWN(IF((D849*F849)&gt;'Info Sheet'!$B$21,'Info Sheet'!$B$21,(D849*F849)),0)</f>
        <v>128</v>
      </c>
      <c r="H849">
        <f t="shared" si="114"/>
        <v>2924.8</v>
      </c>
      <c r="I849">
        <f t="shared" si="115"/>
        <v>1484.8000000000002</v>
      </c>
      <c r="J849" s="44"/>
      <c r="K849" s="32"/>
      <c r="L849" s="32"/>
      <c r="M849" s="283"/>
      <c r="N849" s="32"/>
      <c r="O849" s="44">
        <v>797</v>
      </c>
      <c r="P849" s="32">
        <v>4.5303222560903023E-2</v>
      </c>
      <c r="Q849">
        <f t="shared" si="116"/>
        <v>168</v>
      </c>
      <c r="R849" t="str">
        <f>LOOKUP(P849,'Info Sheet'!$L$2:$L$3,'Info Sheet'!$J$2:$J$3)</f>
        <v>Rainy, p</v>
      </c>
      <c r="S849">
        <f>IF(R849='Info Sheet'!$J$3,'Info Sheet'!$M$3,'Info Sheet'!$M$2)</f>
        <v>0.7</v>
      </c>
      <c r="T849">
        <f>ROUNDDOWN(IF((Q849*S849)&gt;'Info Sheet'!$B$21,'Info Sheet'!$B$21,(Q849*S849)),0)</f>
        <v>117</v>
      </c>
      <c r="U849">
        <f t="shared" si="117"/>
        <v>2673.4500000000003</v>
      </c>
      <c r="V849">
        <f t="shared" si="118"/>
        <v>1233.4500000000003</v>
      </c>
      <c r="AB849" s="44">
        <v>797</v>
      </c>
      <c r="AC849" s="61">
        <v>0.97735415000000003</v>
      </c>
      <c r="AD849">
        <f t="shared" si="119"/>
        <v>240</v>
      </c>
      <c r="AE849" t="str">
        <f>LOOKUP(AC849,'Info Sheet'!$L$2:$L$3,'Info Sheet'!$J$2:$J$3)</f>
        <v>Non-Rainy</v>
      </c>
      <c r="AF849">
        <f>IF(AE849='Info Sheet'!$J$3,'Info Sheet'!$M$3,'Info Sheet'!$M$2)</f>
        <v>1</v>
      </c>
      <c r="AG849">
        <f>ROUNDDOWN(IF((AD849*AF849)&gt;'Info Sheet'!$B$21,'Info Sheet'!$B$21,(AD849*AF849)),0)</f>
        <v>188</v>
      </c>
      <c r="AH849">
        <f t="shared" si="120"/>
        <v>4295.8</v>
      </c>
      <c r="AI849">
        <f t="shared" si="121"/>
        <v>2855.8</v>
      </c>
    </row>
    <row r="850" spans="2:35">
      <c r="B850" s="44">
        <v>798</v>
      </c>
      <c r="C850" s="32">
        <v>0.54515951635553972</v>
      </c>
      <c r="D850" s="32">
        <f t="shared" si="122"/>
        <v>217</v>
      </c>
      <c r="E850" t="str">
        <f>LOOKUP(C850,'Info Sheet'!$L$2:$L$3,'Info Sheet'!$J$2:$J$3)</f>
        <v>Non-Rainy</v>
      </c>
      <c r="F850">
        <f>IF(E850='Info Sheet'!$J$3,'Info Sheet'!$M$3,'Info Sheet'!$M$2)</f>
        <v>1</v>
      </c>
      <c r="G850">
        <f>ROUNDDOWN(IF((D850*F850)&gt;'Info Sheet'!$B$21,'Info Sheet'!$B$21,(D850*F850)),0)</f>
        <v>188</v>
      </c>
      <c r="H850">
        <f t="shared" si="114"/>
        <v>4295.8</v>
      </c>
      <c r="I850">
        <f t="shared" si="115"/>
        <v>2855.8</v>
      </c>
      <c r="J850" s="44"/>
      <c r="K850" s="32"/>
      <c r="L850" s="32"/>
      <c r="M850" s="283"/>
      <c r="N850" s="32"/>
      <c r="O850" s="44">
        <v>798</v>
      </c>
      <c r="P850" s="32">
        <v>0.27261575831974416</v>
      </c>
      <c r="Q850">
        <f t="shared" si="116"/>
        <v>188</v>
      </c>
      <c r="R850" t="str">
        <f>LOOKUP(P850,'Info Sheet'!$L$2:$L$3,'Info Sheet'!$J$2:$J$3)</f>
        <v>Rainy, p</v>
      </c>
      <c r="S850">
        <f>IF(R850='Info Sheet'!$J$3,'Info Sheet'!$M$3,'Info Sheet'!$M$2)</f>
        <v>0.7</v>
      </c>
      <c r="T850">
        <f>ROUNDDOWN(IF((Q850*S850)&gt;'Info Sheet'!$B$21,'Info Sheet'!$B$21,(Q850*S850)),0)</f>
        <v>131</v>
      </c>
      <c r="U850">
        <f t="shared" si="117"/>
        <v>2993.3500000000004</v>
      </c>
      <c r="V850">
        <f t="shared" si="118"/>
        <v>1553.3500000000004</v>
      </c>
      <c r="AB850" s="44">
        <v>798</v>
      </c>
      <c r="AC850" s="61">
        <v>0.31082842999999999</v>
      </c>
      <c r="AD850">
        <f t="shared" si="119"/>
        <v>193</v>
      </c>
      <c r="AE850" t="str">
        <f>LOOKUP(AC850,'Info Sheet'!$L$2:$L$3,'Info Sheet'!$J$2:$J$3)</f>
        <v>Rainy, p</v>
      </c>
      <c r="AF850">
        <f>IF(AE850='Info Sheet'!$J$3,'Info Sheet'!$M$3,'Info Sheet'!$M$2)</f>
        <v>0.7</v>
      </c>
      <c r="AG850">
        <f>ROUNDDOWN(IF((AD850*AF850)&gt;'Info Sheet'!$B$21,'Info Sheet'!$B$21,(AD850*AF850)),0)</f>
        <v>135</v>
      </c>
      <c r="AH850">
        <f t="shared" si="120"/>
        <v>3084.75</v>
      </c>
      <c r="AI850">
        <f t="shared" si="121"/>
        <v>1644.75</v>
      </c>
    </row>
    <row r="851" spans="2:35">
      <c r="B851" s="44">
        <v>799</v>
      </c>
      <c r="C851" s="32">
        <v>0.21089711879433393</v>
      </c>
      <c r="D851" s="32">
        <f t="shared" si="122"/>
        <v>199</v>
      </c>
      <c r="E851" t="str">
        <f>LOOKUP(C851,'Info Sheet'!$L$2:$L$3,'Info Sheet'!$J$2:$J$3)</f>
        <v>Rainy, p</v>
      </c>
      <c r="F851">
        <f>IF(E851='Info Sheet'!$J$3,'Info Sheet'!$M$3,'Info Sheet'!$M$2)</f>
        <v>0.7</v>
      </c>
      <c r="G851">
        <f>ROUNDDOWN(IF((D851*F851)&gt;'Info Sheet'!$B$21,'Info Sheet'!$B$21,(D851*F851)),0)</f>
        <v>139</v>
      </c>
      <c r="H851">
        <f t="shared" si="114"/>
        <v>3176.15</v>
      </c>
      <c r="I851">
        <f t="shared" si="115"/>
        <v>1736.15</v>
      </c>
      <c r="J851" s="44"/>
      <c r="K851" s="32"/>
      <c r="L851" s="32"/>
      <c r="M851" s="283"/>
      <c r="N851" s="32"/>
      <c r="O851" s="44">
        <v>799</v>
      </c>
      <c r="P851" s="32">
        <v>0.54667080851386496</v>
      </c>
      <c r="Q851">
        <f t="shared" si="116"/>
        <v>202</v>
      </c>
      <c r="R851" t="str">
        <f>LOOKUP(P851,'Info Sheet'!$L$2:$L$3,'Info Sheet'!$J$2:$J$3)</f>
        <v>Non-Rainy</v>
      </c>
      <c r="S851">
        <f>IF(R851='Info Sheet'!$J$3,'Info Sheet'!$M$3,'Info Sheet'!$M$2)</f>
        <v>1</v>
      </c>
      <c r="T851">
        <f>ROUNDDOWN(IF((Q851*S851)&gt;'Info Sheet'!$B$21,'Info Sheet'!$B$21,(Q851*S851)),0)</f>
        <v>188</v>
      </c>
      <c r="U851">
        <f t="shared" si="117"/>
        <v>4295.8</v>
      </c>
      <c r="V851">
        <f t="shared" si="118"/>
        <v>2855.8</v>
      </c>
      <c r="AB851" s="44">
        <v>799</v>
      </c>
      <c r="AC851" s="61">
        <v>0.41893131</v>
      </c>
      <c r="AD851">
        <f t="shared" si="119"/>
        <v>199</v>
      </c>
      <c r="AE851" t="str">
        <f>LOOKUP(AC851,'Info Sheet'!$L$2:$L$3,'Info Sheet'!$J$2:$J$3)</f>
        <v>Non-Rainy</v>
      </c>
      <c r="AF851">
        <f>IF(AE851='Info Sheet'!$J$3,'Info Sheet'!$M$3,'Info Sheet'!$M$2)</f>
        <v>1</v>
      </c>
      <c r="AG851">
        <f>ROUNDDOWN(IF((AD851*AF851)&gt;'Info Sheet'!$B$21,'Info Sheet'!$B$21,(AD851*AF851)),0)</f>
        <v>188</v>
      </c>
      <c r="AH851">
        <f t="shared" si="120"/>
        <v>4295.8</v>
      </c>
      <c r="AI851">
        <f t="shared" si="121"/>
        <v>2855.8</v>
      </c>
    </row>
    <row r="852" spans="2:35">
      <c r="B852" s="44">
        <v>800</v>
      </c>
      <c r="C852" s="32">
        <v>9.5431276654046493E-2</v>
      </c>
      <c r="D852" s="32">
        <f t="shared" si="122"/>
        <v>189</v>
      </c>
      <c r="E852" t="str">
        <f>LOOKUP(C852,'Info Sheet'!$L$2:$L$3,'Info Sheet'!$J$2:$J$3)</f>
        <v>Rainy, p</v>
      </c>
      <c r="F852">
        <f>IF(E852='Info Sheet'!$J$3,'Info Sheet'!$M$3,'Info Sheet'!$M$2)</f>
        <v>0.7</v>
      </c>
      <c r="G852">
        <f>ROUNDDOWN(IF((D852*F852)&gt;'Info Sheet'!$B$21,'Info Sheet'!$B$21,(D852*F852)),0)</f>
        <v>132</v>
      </c>
      <c r="H852">
        <f t="shared" si="114"/>
        <v>3016.2000000000003</v>
      </c>
      <c r="I852">
        <f t="shared" si="115"/>
        <v>1576.2000000000003</v>
      </c>
      <c r="J852" s="44"/>
      <c r="K852" s="32"/>
      <c r="L852" s="32"/>
      <c r="M852" s="283"/>
      <c r="N852" s="32"/>
      <c r="O852" s="44">
        <v>800</v>
      </c>
      <c r="P852" s="32">
        <v>0.39135880201154349</v>
      </c>
      <c r="Q852">
        <f t="shared" si="116"/>
        <v>194</v>
      </c>
      <c r="R852" t="str">
        <f>LOOKUP(P852,'Info Sheet'!$L$2:$L$3,'Info Sheet'!$J$2:$J$3)</f>
        <v>Rainy, p</v>
      </c>
      <c r="S852">
        <f>IF(R852='Info Sheet'!$J$3,'Info Sheet'!$M$3,'Info Sheet'!$M$2)</f>
        <v>0.7</v>
      </c>
      <c r="T852">
        <f>ROUNDDOWN(IF((Q852*S852)&gt;'Info Sheet'!$B$21,'Info Sheet'!$B$21,(Q852*S852)),0)</f>
        <v>135</v>
      </c>
      <c r="U852">
        <f t="shared" si="117"/>
        <v>3084.75</v>
      </c>
      <c r="V852">
        <f t="shared" si="118"/>
        <v>1644.75</v>
      </c>
      <c r="AB852" s="44">
        <v>800</v>
      </c>
      <c r="AC852" s="61">
        <v>0.72836619999999996</v>
      </c>
      <c r="AD852">
        <f t="shared" si="119"/>
        <v>214</v>
      </c>
      <c r="AE852" t="str">
        <f>LOOKUP(AC852,'Info Sheet'!$L$2:$L$3,'Info Sheet'!$J$2:$J$3)</f>
        <v>Non-Rainy</v>
      </c>
      <c r="AF852">
        <f>IF(AE852='Info Sheet'!$J$3,'Info Sheet'!$M$3,'Info Sheet'!$M$2)</f>
        <v>1</v>
      </c>
      <c r="AG852">
        <f>ROUNDDOWN(IF((AD852*AF852)&gt;'Info Sheet'!$B$21,'Info Sheet'!$B$21,(AD852*AF852)),0)</f>
        <v>188</v>
      </c>
      <c r="AH852">
        <f t="shared" si="120"/>
        <v>4295.8</v>
      </c>
      <c r="AI852">
        <f t="shared" si="121"/>
        <v>2855.8</v>
      </c>
    </row>
    <row r="853" spans="2:35">
      <c r="B853" s="44">
        <v>801</v>
      </c>
      <c r="C853" s="32">
        <v>0.38764617165587822</v>
      </c>
      <c r="D853" s="32">
        <f t="shared" si="122"/>
        <v>209</v>
      </c>
      <c r="E853" t="str">
        <f>LOOKUP(C853,'Info Sheet'!$L$2:$L$3,'Info Sheet'!$J$2:$J$3)</f>
        <v>Rainy, p</v>
      </c>
      <c r="F853">
        <f>IF(E853='Info Sheet'!$J$3,'Info Sheet'!$M$3,'Info Sheet'!$M$2)</f>
        <v>0.7</v>
      </c>
      <c r="G853">
        <f>ROUNDDOWN(IF((D853*F853)&gt;'Info Sheet'!$B$21,'Info Sheet'!$B$21,(D853*F853)),0)</f>
        <v>146</v>
      </c>
      <c r="H853">
        <f t="shared" si="114"/>
        <v>3336.1000000000004</v>
      </c>
      <c r="I853">
        <f t="shared" si="115"/>
        <v>1896.1000000000004</v>
      </c>
      <c r="J853" s="44"/>
      <c r="K853" s="32"/>
      <c r="L853" s="32"/>
      <c r="M853" s="283"/>
      <c r="N853" s="32"/>
      <c r="O853" s="44">
        <v>801</v>
      </c>
      <c r="P853" s="32">
        <v>0.17717378957582064</v>
      </c>
      <c r="Q853">
        <f t="shared" si="116"/>
        <v>182</v>
      </c>
      <c r="R853" t="str">
        <f>LOOKUP(P853,'Info Sheet'!$L$2:$L$3,'Info Sheet'!$J$2:$J$3)</f>
        <v>Rainy, p</v>
      </c>
      <c r="S853">
        <f>IF(R853='Info Sheet'!$J$3,'Info Sheet'!$M$3,'Info Sheet'!$M$2)</f>
        <v>0.7</v>
      </c>
      <c r="T853">
        <f>ROUNDDOWN(IF((Q853*S853)&gt;'Info Sheet'!$B$21,'Info Sheet'!$B$21,(Q853*S853)),0)</f>
        <v>127</v>
      </c>
      <c r="U853">
        <f t="shared" si="117"/>
        <v>2901.9500000000003</v>
      </c>
      <c r="V853">
        <f t="shared" si="118"/>
        <v>1461.9500000000003</v>
      </c>
      <c r="AB853" s="44">
        <v>801</v>
      </c>
      <c r="AC853" s="61">
        <v>5.7268689999999997E-2</v>
      </c>
      <c r="AD853">
        <f t="shared" si="119"/>
        <v>173</v>
      </c>
      <c r="AE853" t="str">
        <f>LOOKUP(AC853,'Info Sheet'!$L$2:$L$3,'Info Sheet'!$J$2:$J$3)</f>
        <v>Rainy, p</v>
      </c>
      <c r="AF853">
        <f>IF(AE853='Info Sheet'!$J$3,'Info Sheet'!$M$3,'Info Sheet'!$M$2)</f>
        <v>0.7</v>
      </c>
      <c r="AG853">
        <f>ROUNDDOWN(IF((AD853*AF853)&gt;'Info Sheet'!$B$21,'Info Sheet'!$B$21,(AD853*AF853)),0)</f>
        <v>121</v>
      </c>
      <c r="AH853">
        <f t="shared" si="120"/>
        <v>2764.8500000000004</v>
      </c>
      <c r="AI853">
        <f t="shared" si="121"/>
        <v>1324.8500000000004</v>
      </c>
    </row>
    <row r="854" spans="2:35">
      <c r="B854" s="44">
        <v>802</v>
      </c>
      <c r="C854" s="32">
        <v>0.23875410017374399</v>
      </c>
      <c r="D854" s="32">
        <f t="shared" si="122"/>
        <v>201</v>
      </c>
      <c r="E854" t="str">
        <f>LOOKUP(C854,'Info Sheet'!$L$2:$L$3,'Info Sheet'!$J$2:$J$3)</f>
        <v>Rainy, p</v>
      </c>
      <c r="F854">
        <f>IF(E854='Info Sheet'!$J$3,'Info Sheet'!$M$3,'Info Sheet'!$M$2)</f>
        <v>0.7</v>
      </c>
      <c r="G854">
        <f>ROUNDDOWN(IF((D854*F854)&gt;'Info Sheet'!$B$21,'Info Sheet'!$B$21,(D854*F854)),0)</f>
        <v>140</v>
      </c>
      <c r="H854">
        <f t="shared" si="114"/>
        <v>3199</v>
      </c>
      <c r="I854">
        <f t="shared" si="115"/>
        <v>1759</v>
      </c>
      <c r="J854" s="44"/>
      <c r="K854" s="32"/>
      <c r="L854" s="32"/>
      <c r="M854" s="283"/>
      <c r="N854" s="32"/>
      <c r="O854" s="44">
        <v>802</v>
      </c>
      <c r="P854" s="32">
        <v>0.19379104783120504</v>
      </c>
      <c r="Q854">
        <f t="shared" si="116"/>
        <v>183</v>
      </c>
      <c r="R854" t="str">
        <f>LOOKUP(P854,'Info Sheet'!$L$2:$L$3,'Info Sheet'!$J$2:$J$3)</f>
        <v>Rainy, p</v>
      </c>
      <c r="S854">
        <f>IF(R854='Info Sheet'!$J$3,'Info Sheet'!$M$3,'Info Sheet'!$M$2)</f>
        <v>0.7</v>
      </c>
      <c r="T854">
        <f>ROUNDDOWN(IF((Q854*S854)&gt;'Info Sheet'!$B$21,'Info Sheet'!$B$21,(Q854*S854)),0)</f>
        <v>128</v>
      </c>
      <c r="U854">
        <f t="shared" si="117"/>
        <v>2924.8</v>
      </c>
      <c r="V854">
        <f t="shared" si="118"/>
        <v>1484.8000000000002</v>
      </c>
      <c r="AB854" s="44">
        <v>802</v>
      </c>
      <c r="AC854" s="61">
        <v>0.78295245000000002</v>
      </c>
      <c r="AD854">
        <f t="shared" si="119"/>
        <v>217</v>
      </c>
      <c r="AE854" t="str">
        <f>LOOKUP(AC854,'Info Sheet'!$L$2:$L$3,'Info Sheet'!$J$2:$J$3)</f>
        <v>Non-Rainy</v>
      </c>
      <c r="AF854">
        <f>IF(AE854='Info Sheet'!$J$3,'Info Sheet'!$M$3,'Info Sheet'!$M$2)</f>
        <v>1</v>
      </c>
      <c r="AG854">
        <f>ROUNDDOWN(IF((AD854*AF854)&gt;'Info Sheet'!$B$21,'Info Sheet'!$B$21,(AD854*AF854)),0)</f>
        <v>188</v>
      </c>
      <c r="AH854">
        <f t="shared" si="120"/>
        <v>4295.8</v>
      </c>
      <c r="AI854">
        <f t="shared" si="121"/>
        <v>2855.8</v>
      </c>
    </row>
    <row r="855" spans="2:35">
      <c r="B855" s="44">
        <v>803</v>
      </c>
      <c r="C855" s="32">
        <v>0.75275914140533606</v>
      </c>
      <c r="D855" s="32">
        <f t="shared" si="122"/>
        <v>228</v>
      </c>
      <c r="E855" t="str">
        <f>LOOKUP(C855,'Info Sheet'!$L$2:$L$3,'Info Sheet'!$J$2:$J$3)</f>
        <v>Non-Rainy</v>
      </c>
      <c r="F855">
        <f>IF(E855='Info Sheet'!$J$3,'Info Sheet'!$M$3,'Info Sheet'!$M$2)</f>
        <v>1</v>
      </c>
      <c r="G855">
        <f>ROUNDDOWN(IF((D855*F855)&gt;'Info Sheet'!$B$21,'Info Sheet'!$B$21,(D855*F855)),0)</f>
        <v>188</v>
      </c>
      <c r="H855">
        <f t="shared" si="114"/>
        <v>4295.8</v>
      </c>
      <c r="I855">
        <f t="shared" si="115"/>
        <v>2855.8</v>
      </c>
      <c r="J855" s="44"/>
      <c r="K855" s="32"/>
      <c r="L855" s="32"/>
      <c r="M855" s="283"/>
      <c r="N855" s="32"/>
      <c r="O855" s="44">
        <v>803</v>
      </c>
      <c r="P855" s="32">
        <v>0.50149748482004908</v>
      </c>
      <c r="Q855">
        <f t="shared" si="116"/>
        <v>200</v>
      </c>
      <c r="R855" t="str">
        <f>LOOKUP(P855,'Info Sheet'!$L$2:$L$3,'Info Sheet'!$J$2:$J$3)</f>
        <v>Non-Rainy</v>
      </c>
      <c r="S855">
        <f>IF(R855='Info Sheet'!$J$3,'Info Sheet'!$M$3,'Info Sheet'!$M$2)</f>
        <v>1</v>
      </c>
      <c r="T855">
        <f>ROUNDDOWN(IF((Q855*S855)&gt;'Info Sheet'!$B$21,'Info Sheet'!$B$21,(Q855*S855)),0)</f>
        <v>188</v>
      </c>
      <c r="U855">
        <f t="shared" si="117"/>
        <v>4295.8</v>
      </c>
      <c r="V855">
        <f t="shared" si="118"/>
        <v>2855.8</v>
      </c>
      <c r="AB855" s="44">
        <v>803</v>
      </c>
      <c r="AC855" s="61">
        <v>0.96486612000000005</v>
      </c>
      <c r="AD855">
        <f t="shared" si="119"/>
        <v>237</v>
      </c>
      <c r="AE855" t="str">
        <f>LOOKUP(AC855,'Info Sheet'!$L$2:$L$3,'Info Sheet'!$J$2:$J$3)</f>
        <v>Non-Rainy</v>
      </c>
      <c r="AF855">
        <f>IF(AE855='Info Sheet'!$J$3,'Info Sheet'!$M$3,'Info Sheet'!$M$2)</f>
        <v>1</v>
      </c>
      <c r="AG855">
        <f>ROUNDDOWN(IF((AD855*AF855)&gt;'Info Sheet'!$B$21,'Info Sheet'!$B$21,(AD855*AF855)),0)</f>
        <v>188</v>
      </c>
      <c r="AH855">
        <f t="shared" si="120"/>
        <v>4295.8</v>
      </c>
      <c r="AI855">
        <f t="shared" si="121"/>
        <v>2855.8</v>
      </c>
    </row>
    <row r="856" spans="2:35">
      <c r="B856" s="44">
        <v>804</v>
      </c>
      <c r="C856" s="32">
        <v>0.74101132486193688</v>
      </c>
      <c r="D856" s="32">
        <f t="shared" si="122"/>
        <v>227</v>
      </c>
      <c r="E856" t="str">
        <f>LOOKUP(C856,'Info Sheet'!$L$2:$L$3,'Info Sheet'!$J$2:$J$3)</f>
        <v>Non-Rainy</v>
      </c>
      <c r="F856">
        <f>IF(E856='Info Sheet'!$J$3,'Info Sheet'!$M$3,'Info Sheet'!$M$2)</f>
        <v>1</v>
      </c>
      <c r="G856">
        <f>ROUNDDOWN(IF((D856*F856)&gt;'Info Sheet'!$B$21,'Info Sheet'!$B$21,(D856*F856)),0)</f>
        <v>188</v>
      </c>
      <c r="H856">
        <f t="shared" si="114"/>
        <v>4295.8</v>
      </c>
      <c r="I856">
        <f t="shared" si="115"/>
        <v>2855.8</v>
      </c>
      <c r="J856" s="44"/>
      <c r="K856" s="32"/>
      <c r="L856" s="32"/>
      <c r="M856" s="283"/>
      <c r="N856" s="32"/>
      <c r="O856" s="44">
        <v>804</v>
      </c>
      <c r="P856" s="32">
        <v>0.47880797921665874</v>
      </c>
      <c r="Q856">
        <f t="shared" si="116"/>
        <v>199</v>
      </c>
      <c r="R856" t="str">
        <f>LOOKUP(P856,'Info Sheet'!$L$2:$L$3,'Info Sheet'!$J$2:$J$3)</f>
        <v>Non-Rainy</v>
      </c>
      <c r="S856">
        <f>IF(R856='Info Sheet'!$J$3,'Info Sheet'!$M$3,'Info Sheet'!$M$2)</f>
        <v>1</v>
      </c>
      <c r="T856">
        <f>ROUNDDOWN(IF((Q856*S856)&gt;'Info Sheet'!$B$21,'Info Sheet'!$B$21,(Q856*S856)),0)</f>
        <v>188</v>
      </c>
      <c r="U856">
        <f t="shared" si="117"/>
        <v>4295.8</v>
      </c>
      <c r="V856">
        <f t="shared" si="118"/>
        <v>2855.8</v>
      </c>
      <c r="AB856" s="44">
        <v>804</v>
      </c>
      <c r="AC856" s="61">
        <v>0.20427205000000001</v>
      </c>
      <c r="AD856">
        <f t="shared" si="119"/>
        <v>187</v>
      </c>
      <c r="AE856" t="str">
        <f>LOOKUP(AC856,'Info Sheet'!$L$2:$L$3,'Info Sheet'!$J$2:$J$3)</f>
        <v>Rainy, p</v>
      </c>
      <c r="AF856">
        <f>IF(AE856='Info Sheet'!$J$3,'Info Sheet'!$M$3,'Info Sheet'!$M$2)</f>
        <v>0.7</v>
      </c>
      <c r="AG856">
        <f>ROUNDDOWN(IF((AD856*AF856)&gt;'Info Sheet'!$B$21,'Info Sheet'!$B$21,(AD856*AF856)),0)</f>
        <v>130</v>
      </c>
      <c r="AH856">
        <f t="shared" si="120"/>
        <v>2970.5</v>
      </c>
      <c r="AI856">
        <f t="shared" si="121"/>
        <v>1530.5</v>
      </c>
    </row>
    <row r="857" spans="2:35">
      <c r="B857" s="44">
        <v>805</v>
      </c>
      <c r="C857" s="32">
        <v>0.65077453249992612</v>
      </c>
      <c r="D857" s="32">
        <f t="shared" si="122"/>
        <v>222</v>
      </c>
      <c r="E857" t="str">
        <f>LOOKUP(C857,'Info Sheet'!$L$2:$L$3,'Info Sheet'!$J$2:$J$3)</f>
        <v>Non-Rainy</v>
      </c>
      <c r="F857">
        <f>IF(E857='Info Sheet'!$J$3,'Info Sheet'!$M$3,'Info Sheet'!$M$2)</f>
        <v>1</v>
      </c>
      <c r="G857">
        <f>ROUNDDOWN(IF((D857*F857)&gt;'Info Sheet'!$B$21,'Info Sheet'!$B$21,(D857*F857)),0)</f>
        <v>188</v>
      </c>
      <c r="H857">
        <f t="shared" si="114"/>
        <v>4295.8</v>
      </c>
      <c r="I857">
        <f t="shared" si="115"/>
        <v>2855.8</v>
      </c>
      <c r="J857" s="44"/>
      <c r="K857" s="32"/>
      <c r="L857" s="32"/>
      <c r="M857" s="283"/>
      <c r="N857" s="32"/>
      <c r="O857" s="44">
        <v>805</v>
      </c>
      <c r="P857" s="32">
        <v>0.49641655182717537</v>
      </c>
      <c r="Q857">
        <f t="shared" si="116"/>
        <v>199</v>
      </c>
      <c r="R857" t="str">
        <f>LOOKUP(P857,'Info Sheet'!$L$2:$L$3,'Info Sheet'!$J$2:$J$3)</f>
        <v>Non-Rainy</v>
      </c>
      <c r="S857">
        <f>IF(R857='Info Sheet'!$J$3,'Info Sheet'!$M$3,'Info Sheet'!$M$2)</f>
        <v>1</v>
      </c>
      <c r="T857">
        <f>ROUNDDOWN(IF((Q857*S857)&gt;'Info Sheet'!$B$21,'Info Sheet'!$B$21,(Q857*S857)),0)</f>
        <v>188</v>
      </c>
      <c r="U857">
        <f t="shared" si="117"/>
        <v>4295.8</v>
      </c>
      <c r="V857">
        <f t="shared" si="118"/>
        <v>2855.8</v>
      </c>
      <c r="AB857" s="44">
        <v>805</v>
      </c>
      <c r="AC857" s="61">
        <v>0.74057589000000001</v>
      </c>
      <c r="AD857">
        <f t="shared" si="119"/>
        <v>215</v>
      </c>
      <c r="AE857" t="str">
        <f>LOOKUP(AC857,'Info Sheet'!$L$2:$L$3,'Info Sheet'!$J$2:$J$3)</f>
        <v>Non-Rainy</v>
      </c>
      <c r="AF857">
        <f>IF(AE857='Info Sheet'!$J$3,'Info Sheet'!$M$3,'Info Sheet'!$M$2)</f>
        <v>1</v>
      </c>
      <c r="AG857">
        <f>ROUNDDOWN(IF((AD857*AF857)&gt;'Info Sheet'!$B$21,'Info Sheet'!$B$21,(AD857*AF857)),0)</f>
        <v>188</v>
      </c>
      <c r="AH857">
        <f t="shared" si="120"/>
        <v>4295.8</v>
      </c>
      <c r="AI857">
        <f t="shared" si="121"/>
        <v>2855.8</v>
      </c>
    </row>
    <row r="858" spans="2:35">
      <c r="B858" s="44">
        <v>806</v>
      </c>
      <c r="C858" s="32">
        <v>0.38527670560848215</v>
      </c>
      <c r="D858" s="32">
        <f t="shared" si="122"/>
        <v>209</v>
      </c>
      <c r="E858" t="str">
        <f>LOOKUP(C858,'Info Sheet'!$L$2:$L$3,'Info Sheet'!$J$2:$J$3)</f>
        <v>Rainy, p</v>
      </c>
      <c r="F858">
        <f>IF(E858='Info Sheet'!$J$3,'Info Sheet'!$M$3,'Info Sheet'!$M$2)</f>
        <v>0.7</v>
      </c>
      <c r="G858">
        <f>ROUNDDOWN(IF((D858*F858)&gt;'Info Sheet'!$B$21,'Info Sheet'!$B$21,(D858*F858)),0)</f>
        <v>146</v>
      </c>
      <c r="H858">
        <f t="shared" si="114"/>
        <v>3336.1000000000004</v>
      </c>
      <c r="I858">
        <f t="shared" si="115"/>
        <v>1896.1000000000004</v>
      </c>
      <c r="J858" s="44"/>
      <c r="K858" s="32"/>
      <c r="L858" s="32"/>
      <c r="M858" s="283"/>
      <c r="N858" s="32"/>
      <c r="O858" s="44">
        <v>806</v>
      </c>
      <c r="P858" s="32">
        <v>0.21686060900685289</v>
      </c>
      <c r="Q858">
        <f t="shared" si="116"/>
        <v>185</v>
      </c>
      <c r="R858" t="str">
        <f>LOOKUP(P858,'Info Sheet'!$L$2:$L$3,'Info Sheet'!$J$2:$J$3)</f>
        <v>Rainy, p</v>
      </c>
      <c r="S858">
        <f>IF(R858='Info Sheet'!$J$3,'Info Sheet'!$M$3,'Info Sheet'!$M$2)</f>
        <v>0.7</v>
      </c>
      <c r="T858">
        <f>ROUNDDOWN(IF((Q858*S858)&gt;'Info Sheet'!$B$21,'Info Sheet'!$B$21,(Q858*S858)),0)</f>
        <v>129</v>
      </c>
      <c r="U858">
        <f t="shared" si="117"/>
        <v>2947.65</v>
      </c>
      <c r="V858">
        <f t="shared" si="118"/>
        <v>1507.65</v>
      </c>
      <c r="AB858" s="44">
        <v>806</v>
      </c>
      <c r="AC858" s="61">
        <v>0.63297981000000003</v>
      </c>
      <c r="AD858">
        <f t="shared" si="119"/>
        <v>209</v>
      </c>
      <c r="AE858" t="str">
        <f>LOOKUP(AC858,'Info Sheet'!$L$2:$L$3,'Info Sheet'!$J$2:$J$3)</f>
        <v>Non-Rainy</v>
      </c>
      <c r="AF858">
        <f>IF(AE858='Info Sheet'!$J$3,'Info Sheet'!$M$3,'Info Sheet'!$M$2)</f>
        <v>1</v>
      </c>
      <c r="AG858">
        <f>ROUNDDOWN(IF((AD858*AF858)&gt;'Info Sheet'!$B$21,'Info Sheet'!$B$21,(AD858*AF858)),0)</f>
        <v>188</v>
      </c>
      <c r="AH858">
        <f t="shared" si="120"/>
        <v>4295.8</v>
      </c>
      <c r="AI858">
        <f t="shared" si="121"/>
        <v>2855.8</v>
      </c>
    </row>
    <row r="859" spans="2:35">
      <c r="B859" s="44">
        <v>807</v>
      </c>
      <c r="C859" s="32">
        <v>0.79296357018038932</v>
      </c>
      <c r="D859" s="32">
        <f t="shared" si="122"/>
        <v>231</v>
      </c>
      <c r="E859" t="str">
        <f>LOOKUP(C859,'Info Sheet'!$L$2:$L$3,'Info Sheet'!$J$2:$J$3)</f>
        <v>Non-Rainy</v>
      </c>
      <c r="F859">
        <f>IF(E859='Info Sheet'!$J$3,'Info Sheet'!$M$3,'Info Sheet'!$M$2)</f>
        <v>1</v>
      </c>
      <c r="G859">
        <f>ROUNDDOWN(IF((D859*F859)&gt;'Info Sheet'!$B$21,'Info Sheet'!$B$21,(D859*F859)),0)</f>
        <v>188</v>
      </c>
      <c r="H859">
        <f t="shared" si="114"/>
        <v>4295.8</v>
      </c>
      <c r="I859">
        <f t="shared" si="115"/>
        <v>2855.8</v>
      </c>
      <c r="J859" s="44"/>
      <c r="K859" s="32"/>
      <c r="L859" s="32"/>
      <c r="M859" s="283"/>
      <c r="N859" s="32"/>
      <c r="O859" s="44">
        <v>807</v>
      </c>
      <c r="P859" s="32">
        <v>0.78562803889750399</v>
      </c>
      <c r="Q859">
        <f t="shared" si="116"/>
        <v>214</v>
      </c>
      <c r="R859" t="str">
        <f>LOOKUP(P859,'Info Sheet'!$L$2:$L$3,'Info Sheet'!$J$2:$J$3)</f>
        <v>Non-Rainy</v>
      </c>
      <c r="S859">
        <f>IF(R859='Info Sheet'!$J$3,'Info Sheet'!$M$3,'Info Sheet'!$M$2)</f>
        <v>1</v>
      </c>
      <c r="T859">
        <f>ROUNDDOWN(IF((Q859*S859)&gt;'Info Sheet'!$B$21,'Info Sheet'!$B$21,(Q859*S859)),0)</f>
        <v>188</v>
      </c>
      <c r="U859">
        <f t="shared" si="117"/>
        <v>4295.8</v>
      </c>
      <c r="V859">
        <f t="shared" si="118"/>
        <v>2855.8</v>
      </c>
      <c r="AB859" s="44">
        <v>807</v>
      </c>
      <c r="AC859" s="61">
        <v>0.70659426999999997</v>
      </c>
      <c r="AD859">
        <f t="shared" si="119"/>
        <v>213</v>
      </c>
      <c r="AE859" t="str">
        <f>LOOKUP(AC859,'Info Sheet'!$L$2:$L$3,'Info Sheet'!$J$2:$J$3)</f>
        <v>Non-Rainy</v>
      </c>
      <c r="AF859">
        <f>IF(AE859='Info Sheet'!$J$3,'Info Sheet'!$M$3,'Info Sheet'!$M$2)</f>
        <v>1</v>
      </c>
      <c r="AG859">
        <f>ROUNDDOWN(IF((AD859*AF859)&gt;'Info Sheet'!$B$21,'Info Sheet'!$B$21,(AD859*AF859)),0)</f>
        <v>188</v>
      </c>
      <c r="AH859">
        <f t="shared" si="120"/>
        <v>4295.8</v>
      </c>
      <c r="AI859">
        <f t="shared" si="121"/>
        <v>2855.8</v>
      </c>
    </row>
    <row r="860" spans="2:35">
      <c r="B860" s="44">
        <v>808</v>
      </c>
      <c r="C860" s="32">
        <v>0.64691953377292344</v>
      </c>
      <c r="D860" s="32">
        <f t="shared" si="122"/>
        <v>222</v>
      </c>
      <c r="E860" t="str">
        <f>LOOKUP(C860,'Info Sheet'!$L$2:$L$3,'Info Sheet'!$J$2:$J$3)</f>
        <v>Non-Rainy</v>
      </c>
      <c r="F860">
        <f>IF(E860='Info Sheet'!$J$3,'Info Sheet'!$M$3,'Info Sheet'!$M$2)</f>
        <v>1</v>
      </c>
      <c r="G860">
        <f>ROUNDDOWN(IF((D860*F860)&gt;'Info Sheet'!$B$21,'Info Sheet'!$B$21,(D860*F860)),0)</f>
        <v>188</v>
      </c>
      <c r="H860">
        <f t="shared" si="114"/>
        <v>4295.8</v>
      </c>
      <c r="I860">
        <f t="shared" si="115"/>
        <v>2855.8</v>
      </c>
      <c r="J860" s="44"/>
      <c r="K860" s="32"/>
      <c r="L860" s="32"/>
      <c r="M860" s="283"/>
      <c r="N860" s="32"/>
      <c r="O860" s="44">
        <v>808</v>
      </c>
      <c r="P860" s="32">
        <v>0.35369050317665318</v>
      </c>
      <c r="Q860">
        <f t="shared" si="116"/>
        <v>192</v>
      </c>
      <c r="R860" t="str">
        <f>LOOKUP(P860,'Info Sheet'!$L$2:$L$3,'Info Sheet'!$J$2:$J$3)</f>
        <v>Rainy, p</v>
      </c>
      <c r="S860">
        <f>IF(R860='Info Sheet'!$J$3,'Info Sheet'!$M$3,'Info Sheet'!$M$2)</f>
        <v>0.7</v>
      </c>
      <c r="T860">
        <f>ROUNDDOWN(IF((Q860*S860)&gt;'Info Sheet'!$B$21,'Info Sheet'!$B$21,(Q860*S860)),0)</f>
        <v>134</v>
      </c>
      <c r="U860">
        <f t="shared" si="117"/>
        <v>3061.9</v>
      </c>
      <c r="V860">
        <f t="shared" si="118"/>
        <v>1621.9</v>
      </c>
      <c r="AB860" s="44">
        <v>808</v>
      </c>
      <c r="AC860" s="61">
        <v>0.88570868999999997</v>
      </c>
      <c r="AD860">
        <f t="shared" si="119"/>
        <v>225</v>
      </c>
      <c r="AE860" t="str">
        <f>LOOKUP(AC860,'Info Sheet'!$L$2:$L$3,'Info Sheet'!$J$2:$J$3)</f>
        <v>Non-Rainy</v>
      </c>
      <c r="AF860">
        <f>IF(AE860='Info Sheet'!$J$3,'Info Sheet'!$M$3,'Info Sheet'!$M$2)</f>
        <v>1</v>
      </c>
      <c r="AG860">
        <f>ROUNDDOWN(IF((AD860*AF860)&gt;'Info Sheet'!$B$21,'Info Sheet'!$B$21,(AD860*AF860)),0)</f>
        <v>188</v>
      </c>
      <c r="AH860">
        <f t="shared" si="120"/>
        <v>4295.8</v>
      </c>
      <c r="AI860">
        <f t="shared" si="121"/>
        <v>2855.8</v>
      </c>
    </row>
    <row r="861" spans="2:35">
      <c r="B861" s="44">
        <v>809</v>
      </c>
      <c r="C861" s="32">
        <v>0.73806847260203612</v>
      </c>
      <c r="D861" s="32">
        <f t="shared" si="122"/>
        <v>227</v>
      </c>
      <c r="E861" t="str">
        <f>LOOKUP(C861,'Info Sheet'!$L$2:$L$3,'Info Sheet'!$J$2:$J$3)</f>
        <v>Non-Rainy</v>
      </c>
      <c r="F861">
        <f>IF(E861='Info Sheet'!$J$3,'Info Sheet'!$M$3,'Info Sheet'!$M$2)</f>
        <v>1</v>
      </c>
      <c r="G861">
        <f>ROUNDDOWN(IF((D861*F861)&gt;'Info Sheet'!$B$21,'Info Sheet'!$B$21,(D861*F861)),0)</f>
        <v>188</v>
      </c>
      <c r="H861">
        <f t="shared" si="114"/>
        <v>4295.8</v>
      </c>
      <c r="I861">
        <f t="shared" si="115"/>
        <v>2855.8</v>
      </c>
      <c r="J861" s="44"/>
      <c r="K861" s="32"/>
      <c r="L861" s="32"/>
      <c r="M861" s="283"/>
      <c r="N861" s="32"/>
      <c r="O861" s="44">
        <v>809</v>
      </c>
      <c r="P861" s="32">
        <v>0.52542741513380342</v>
      </c>
      <c r="Q861">
        <f t="shared" si="116"/>
        <v>201</v>
      </c>
      <c r="R861" t="str">
        <f>LOOKUP(P861,'Info Sheet'!$L$2:$L$3,'Info Sheet'!$J$2:$J$3)</f>
        <v>Non-Rainy</v>
      </c>
      <c r="S861">
        <f>IF(R861='Info Sheet'!$J$3,'Info Sheet'!$M$3,'Info Sheet'!$M$2)</f>
        <v>1</v>
      </c>
      <c r="T861">
        <f>ROUNDDOWN(IF((Q861*S861)&gt;'Info Sheet'!$B$21,'Info Sheet'!$B$21,(Q861*S861)),0)</f>
        <v>188</v>
      </c>
      <c r="U861">
        <f t="shared" si="117"/>
        <v>4295.8</v>
      </c>
      <c r="V861">
        <f t="shared" si="118"/>
        <v>2855.8</v>
      </c>
      <c r="AB861" s="44">
        <v>809</v>
      </c>
      <c r="AC861" s="61">
        <v>0.81805006000000002</v>
      </c>
      <c r="AD861">
        <f t="shared" si="119"/>
        <v>220</v>
      </c>
      <c r="AE861" t="str">
        <f>LOOKUP(AC861,'Info Sheet'!$L$2:$L$3,'Info Sheet'!$J$2:$J$3)</f>
        <v>Non-Rainy</v>
      </c>
      <c r="AF861">
        <f>IF(AE861='Info Sheet'!$J$3,'Info Sheet'!$M$3,'Info Sheet'!$M$2)</f>
        <v>1</v>
      </c>
      <c r="AG861">
        <f>ROUNDDOWN(IF((AD861*AF861)&gt;'Info Sheet'!$B$21,'Info Sheet'!$B$21,(AD861*AF861)),0)</f>
        <v>188</v>
      </c>
      <c r="AH861">
        <f t="shared" si="120"/>
        <v>4295.8</v>
      </c>
      <c r="AI861">
        <f t="shared" si="121"/>
        <v>2855.8</v>
      </c>
    </row>
    <row r="862" spans="2:35">
      <c r="B862" s="44">
        <v>810</v>
      </c>
      <c r="C862" s="32">
        <v>0.16169017328000446</v>
      </c>
      <c r="D862" s="32">
        <f t="shared" si="122"/>
        <v>195</v>
      </c>
      <c r="E862" t="str">
        <f>LOOKUP(C862,'Info Sheet'!$L$2:$L$3,'Info Sheet'!$J$2:$J$3)</f>
        <v>Rainy, p</v>
      </c>
      <c r="F862">
        <f>IF(E862='Info Sheet'!$J$3,'Info Sheet'!$M$3,'Info Sheet'!$M$2)</f>
        <v>0.7</v>
      </c>
      <c r="G862">
        <f>ROUNDDOWN(IF((D862*F862)&gt;'Info Sheet'!$B$21,'Info Sheet'!$B$21,(D862*F862)),0)</f>
        <v>136</v>
      </c>
      <c r="H862">
        <f t="shared" si="114"/>
        <v>3107.6000000000004</v>
      </c>
      <c r="I862">
        <f t="shared" si="115"/>
        <v>1667.6000000000004</v>
      </c>
      <c r="J862" s="44"/>
      <c r="K862" s="32"/>
      <c r="L862" s="32"/>
      <c r="M862" s="283"/>
      <c r="N862" s="32"/>
      <c r="O862" s="44">
        <v>810</v>
      </c>
      <c r="P862" s="32">
        <v>0.62212998927745988</v>
      </c>
      <c r="Q862">
        <f t="shared" si="116"/>
        <v>205</v>
      </c>
      <c r="R862" t="str">
        <f>LOOKUP(P862,'Info Sheet'!$L$2:$L$3,'Info Sheet'!$J$2:$J$3)</f>
        <v>Non-Rainy</v>
      </c>
      <c r="S862">
        <f>IF(R862='Info Sheet'!$J$3,'Info Sheet'!$M$3,'Info Sheet'!$M$2)</f>
        <v>1</v>
      </c>
      <c r="T862">
        <f>ROUNDDOWN(IF((Q862*S862)&gt;'Info Sheet'!$B$21,'Info Sheet'!$B$21,(Q862*S862)),0)</f>
        <v>188</v>
      </c>
      <c r="U862">
        <f t="shared" si="117"/>
        <v>4295.8</v>
      </c>
      <c r="V862">
        <f t="shared" si="118"/>
        <v>2855.8</v>
      </c>
      <c r="AB862" s="44">
        <v>810</v>
      </c>
      <c r="AC862" s="61">
        <v>0.63995964999999999</v>
      </c>
      <c r="AD862">
        <f t="shared" si="119"/>
        <v>209</v>
      </c>
      <c r="AE862" t="str">
        <f>LOOKUP(AC862,'Info Sheet'!$L$2:$L$3,'Info Sheet'!$J$2:$J$3)</f>
        <v>Non-Rainy</v>
      </c>
      <c r="AF862">
        <f>IF(AE862='Info Sheet'!$J$3,'Info Sheet'!$M$3,'Info Sheet'!$M$2)</f>
        <v>1</v>
      </c>
      <c r="AG862">
        <f>ROUNDDOWN(IF((AD862*AF862)&gt;'Info Sheet'!$B$21,'Info Sheet'!$B$21,(AD862*AF862)),0)</f>
        <v>188</v>
      </c>
      <c r="AH862">
        <f t="shared" si="120"/>
        <v>4295.8</v>
      </c>
      <c r="AI862">
        <f t="shared" si="121"/>
        <v>2855.8</v>
      </c>
    </row>
    <row r="863" spans="2:35">
      <c r="B863" s="44">
        <v>811</v>
      </c>
      <c r="C863" s="32">
        <v>1.5004103943498381E-2</v>
      </c>
      <c r="D863" s="32">
        <f t="shared" si="122"/>
        <v>172</v>
      </c>
      <c r="E863" t="str">
        <f>LOOKUP(C863,'Info Sheet'!$L$2:$L$3,'Info Sheet'!$J$2:$J$3)</f>
        <v>Rainy, p</v>
      </c>
      <c r="F863">
        <f>IF(E863='Info Sheet'!$J$3,'Info Sheet'!$M$3,'Info Sheet'!$M$2)</f>
        <v>0.7</v>
      </c>
      <c r="G863">
        <f>ROUNDDOWN(IF((D863*F863)&gt;'Info Sheet'!$B$21,'Info Sheet'!$B$21,(D863*F863)),0)</f>
        <v>120</v>
      </c>
      <c r="H863">
        <f t="shared" si="114"/>
        <v>2742</v>
      </c>
      <c r="I863">
        <f t="shared" si="115"/>
        <v>1302</v>
      </c>
      <c r="J863" s="44"/>
      <c r="K863" s="32"/>
      <c r="L863" s="32"/>
      <c r="M863" s="283"/>
      <c r="N863" s="32"/>
      <c r="O863" s="44">
        <v>811</v>
      </c>
      <c r="P863" s="32">
        <v>0.63908306532010928</v>
      </c>
      <c r="Q863">
        <f t="shared" si="116"/>
        <v>206</v>
      </c>
      <c r="R863" t="str">
        <f>LOOKUP(P863,'Info Sheet'!$L$2:$L$3,'Info Sheet'!$J$2:$J$3)</f>
        <v>Non-Rainy</v>
      </c>
      <c r="S863">
        <f>IF(R863='Info Sheet'!$J$3,'Info Sheet'!$M$3,'Info Sheet'!$M$2)</f>
        <v>1</v>
      </c>
      <c r="T863">
        <f>ROUNDDOWN(IF((Q863*S863)&gt;'Info Sheet'!$B$21,'Info Sheet'!$B$21,(Q863*S863)),0)</f>
        <v>188</v>
      </c>
      <c r="U863">
        <f t="shared" si="117"/>
        <v>4295.8</v>
      </c>
      <c r="V863">
        <f t="shared" si="118"/>
        <v>2855.8</v>
      </c>
      <c r="AB863" s="44">
        <v>811</v>
      </c>
      <c r="AC863" s="61">
        <v>0.12569118000000001</v>
      </c>
      <c r="AD863">
        <f t="shared" si="119"/>
        <v>181</v>
      </c>
      <c r="AE863" t="str">
        <f>LOOKUP(AC863,'Info Sheet'!$L$2:$L$3,'Info Sheet'!$J$2:$J$3)</f>
        <v>Rainy, p</v>
      </c>
      <c r="AF863">
        <f>IF(AE863='Info Sheet'!$J$3,'Info Sheet'!$M$3,'Info Sheet'!$M$2)</f>
        <v>0.7</v>
      </c>
      <c r="AG863">
        <f>ROUNDDOWN(IF((AD863*AF863)&gt;'Info Sheet'!$B$21,'Info Sheet'!$B$21,(AD863*AF863)),0)</f>
        <v>126</v>
      </c>
      <c r="AH863">
        <f t="shared" si="120"/>
        <v>2879.1000000000004</v>
      </c>
      <c r="AI863">
        <f t="shared" si="121"/>
        <v>1439.1000000000004</v>
      </c>
    </row>
    <row r="864" spans="2:35">
      <c r="B864" s="44">
        <v>812</v>
      </c>
      <c r="C864" s="32">
        <v>0.91897797244800783</v>
      </c>
      <c r="D864" s="32">
        <f t="shared" si="122"/>
        <v>242</v>
      </c>
      <c r="E864" t="str">
        <f>LOOKUP(C864,'Info Sheet'!$L$2:$L$3,'Info Sheet'!$J$2:$J$3)</f>
        <v>Non-Rainy</v>
      </c>
      <c r="F864">
        <f>IF(E864='Info Sheet'!$J$3,'Info Sheet'!$M$3,'Info Sheet'!$M$2)</f>
        <v>1</v>
      </c>
      <c r="G864">
        <f>ROUNDDOWN(IF((D864*F864)&gt;'Info Sheet'!$B$21,'Info Sheet'!$B$21,(D864*F864)),0)</f>
        <v>188</v>
      </c>
      <c r="H864">
        <f t="shared" si="114"/>
        <v>4295.8</v>
      </c>
      <c r="I864">
        <f t="shared" si="115"/>
        <v>2855.8</v>
      </c>
      <c r="J864" s="44"/>
      <c r="K864" s="32"/>
      <c r="L864" s="32"/>
      <c r="M864" s="283"/>
      <c r="N864" s="32"/>
      <c r="O864" s="44">
        <v>812</v>
      </c>
      <c r="P864" s="32">
        <v>9.4318371260465828E-2</v>
      </c>
      <c r="Q864">
        <f t="shared" si="116"/>
        <v>175</v>
      </c>
      <c r="R864" t="str">
        <f>LOOKUP(P864,'Info Sheet'!$L$2:$L$3,'Info Sheet'!$J$2:$J$3)</f>
        <v>Rainy, p</v>
      </c>
      <c r="S864">
        <f>IF(R864='Info Sheet'!$J$3,'Info Sheet'!$M$3,'Info Sheet'!$M$2)</f>
        <v>0.7</v>
      </c>
      <c r="T864">
        <f>ROUNDDOWN(IF((Q864*S864)&gt;'Info Sheet'!$B$21,'Info Sheet'!$B$21,(Q864*S864)),0)</f>
        <v>122</v>
      </c>
      <c r="U864">
        <f t="shared" si="117"/>
        <v>2787.7000000000003</v>
      </c>
      <c r="V864">
        <f t="shared" si="118"/>
        <v>1347.7000000000003</v>
      </c>
      <c r="AB864" s="44">
        <v>812</v>
      </c>
      <c r="AC864" s="61">
        <v>0.14042565000000001</v>
      </c>
      <c r="AD864">
        <f t="shared" si="119"/>
        <v>182</v>
      </c>
      <c r="AE864" t="str">
        <f>LOOKUP(AC864,'Info Sheet'!$L$2:$L$3,'Info Sheet'!$J$2:$J$3)</f>
        <v>Rainy, p</v>
      </c>
      <c r="AF864">
        <f>IF(AE864='Info Sheet'!$J$3,'Info Sheet'!$M$3,'Info Sheet'!$M$2)</f>
        <v>0.7</v>
      </c>
      <c r="AG864">
        <f>ROUNDDOWN(IF((AD864*AF864)&gt;'Info Sheet'!$B$21,'Info Sheet'!$B$21,(AD864*AF864)),0)</f>
        <v>127</v>
      </c>
      <c r="AH864">
        <f t="shared" si="120"/>
        <v>2901.9500000000003</v>
      </c>
      <c r="AI864">
        <f t="shared" si="121"/>
        <v>1461.9500000000003</v>
      </c>
    </row>
    <row r="865" spans="2:35">
      <c r="B865" s="44">
        <v>813</v>
      </c>
      <c r="C865" s="32">
        <v>0.86925418655081332</v>
      </c>
      <c r="D865" s="32">
        <f t="shared" si="122"/>
        <v>237</v>
      </c>
      <c r="E865" t="str">
        <f>LOOKUP(C865,'Info Sheet'!$L$2:$L$3,'Info Sheet'!$J$2:$J$3)</f>
        <v>Non-Rainy</v>
      </c>
      <c r="F865">
        <f>IF(E865='Info Sheet'!$J$3,'Info Sheet'!$M$3,'Info Sheet'!$M$2)</f>
        <v>1</v>
      </c>
      <c r="G865">
        <f>ROUNDDOWN(IF((D865*F865)&gt;'Info Sheet'!$B$21,'Info Sheet'!$B$21,(D865*F865)),0)</f>
        <v>188</v>
      </c>
      <c r="H865">
        <f t="shared" si="114"/>
        <v>4295.8</v>
      </c>
      <c r="I865">
        <f t="shared" si="115"/>
        <v>2855.8</v>
      </c>
      <c r="J865" s="44"/>
      <c r="K865" s="32"/>
      <c r="L865" s="32"/>
      <c r="M865" s="283"/>
      <c r="N865" s="32"/>
      <c r="O865" s="44">
        <v>813</v>
      </c>
      <c r="P865" s="32">
        <v>0.81817738825459052</v>
      </c>
      <c r="Q865">
        <f t="shared" si="116"/>
        <v>217</v>
      </c>
      <c r="R865" t="str">
        <f>LOOKUP(P865,'Info Sheet'!$L$2:$L$3,'Info Sheet'!$J$2:$J$3)</f>
        <v>Non-Rainy</v>
      </c>
      <c r="S865">
        <f>IF(R865='Info Sheet'!$J$3,'Info Sheet'!$M$3,'Info Sheet'!$M$2)</f>
        <v>1</v>
      </c>
      <c r="T865">
        <f>ROUNDDOWN(IF((Q865*S865)&gt;'Info Sheet'!$B$21,'Info Sheet'!$B$21,(Q865*S865)),0)</f>
        <v>188</v>
      </c>
      <c r="U865">
        <f t="shared" si="117"/>
        <v>4295.8</v>
      </c>
      <c r="V865">
        <f t="shared" si="118"/>
        <v>2855.8</v>
      </c>
      <c r="AB865" s="44">
        <v>813</v>
      </c>
      <c r="AC865" s="61">
        <v>0.39786113000000001</v>
      </c>
      <c r="AD865">
        <f t="shared" si="119"/>
        <v>198</v>
      </c>
      <c r="AE865" t="str">
        <f>LOOKUP(AC865,'Info Sheet'!$L$2:$L$3,'Info Sheet'!$J$2:$J$3)</f>
        <v>Rainy, p</v>
      </c>
      <c r="AF865">
        <f>IF(AE865='Info Sheet'!$J$3,'Info Sheet'!$M$3,'Info Sheet'!$M$2)</f>
        <v>0.7</v>
      </c>
      <c r="AG865">
        <f>ROUNDDOWN(IF((AD865*AF865)&gt;'Info Sheet'!$B$21,'Info Sheet'!$B$21,(AD865*AF865)),0)</f>
        <v>138</v>
      </c>
      <c r="AH865">
        <f t="shared" si="120"/>
        <v>3153.3</v>
      </c>
      <c r="AI865">
        <f t="shared" si="121"/>
        <v>1713.3000000000002</v>
      </c>
    </row>
    <row r="866" spans="2:35">
      <c r="B866" s="44">
        <v>814</v>
      </c>
      <c r="C866" s="32">
        <v>0.39199044009564299</v>
      </c>
      <c r="D866" s="32">
        <f t="shared" si="122"/>
        <v>209</v>
      </c>
      <c r="E866" t="str">
        <f>LOOKUP(C866,'Info Sheet'!$L$2:$L$3,'Info Sheet'!$J$2:$J$3)</f>
        <v>Rainy, p</v>
      </c>
      <c r="F866">
        <f>IF(E866='Info Sheet'!$J$3,'Info Sheet'!$M$3,'Info Sheet'!$M$2)</f>
        <v>0.7</v>
      </c>
      <c r="G866">
        <f>ROUNDDOWN(IF((D866*F866)&gt;'Info Sheet'!$B$21,'Info Sheet'!$B$21,(D866*F866)),0)</f>
        <v>146</v>
      </c>
      <c r="H866">
        <f t="shared" si="114"/>
        <v>3336.1000000000004</v>
      </c>
      <c r="I866">
        <f t="shared" si="115"/>
        <v>1896.1000000000004</v>
      </c>
      <c r="J866" s="44"/>
      <c r="K866" s="32"/>
      <c r="L866" s="32"/>
      <c r="M866" s="283"/>
      <c r="N866" s="32"/>
      <c r="O866" s="44">
        <v>814</v>
      </c>
      <c r="P866" s="32">
        <v>0.61609707855052698</v>
      </c>
      <c r="Q866">
        <f t="shared" si="116"/>
        <v>205</v>
      </c>
      <c r="R866" t="str">
        <f>LOOKUP(P866,'Info Sheet'!$L$2:$L$3,'Info Sheet'!$J$2:$J$3)</f>
        <v>Non-Rainy</v>
      </c>
      <c r="S866">
        <f>IF(R866='Info Sheet'!$J$3,'Info Sheet'!$M$3,'Info Sheet'!$M$2)</f>
        <v>1</v>
      </c>
      <c r="T866">
        <f>ROUNDDOWN(IF((Q866*S866)&gt;'Info Sheet'!$B$21,'Info Sheet'!$B$21,(Q866*S866)),0)</f>
        <v>188</v>
      </c>
      <c r="U866">
        <f t="shared" si="117"/>
        <v>4295.8</v>
      </c>
      <c r="V866">
        <f t="shared" si="118"/>
        <v>2855.8</v>
      </c>
      <c r="AB866" s="44">
        <v>814</v>
      </c>
      <c r="AC866" s="61">
        <v>0.16853446999999999</v>
      </c>
      <c r="AD866">
        <f t="shared" si="119"/>
        <v>185</v>
      </c>
      <c r="AE866" t="str">
        <f>LOOKUP(AC866,'Info Sheet'!$L$2:$L$3,'Info Sheet'!$J$2:$J$3)</f>
        <v>Rainy, p</v>
      </c>
      <c r="AF866">
        <f>IF(AE866='Info Sheet'!$J$3,'Info Sheet'!$M$3,'Info Sheet'!$M$2)</f>
        <v>0.7</v>
      </c>
      <c r="AG866">
        <f>ROUNDDOWN(IF((AD866*AF866)&gt;'Info Sheet'!$B$21,'Info Sheet'!$B$21,(AD866*AF866)),0)</f>
        <v>129</v>
      </c>
      <c r="AH866">
        <f t="shared" si="120"/>
        <v>2947.65</v>
      </c>
      <c r="AI866">
        <f t="shared" si="121"/>
        <v>1507.65</v>
      </c>
    </row>
    <row r="867" spans="2:35">
      <c r="B867" s="44">
        <v>815</v>
      </c>
      <c r="C867" s="32">
        <v>0.54367068375856042</v>
      </c>
      <c r="D867" s="32">
        <f t="shared" si="122"/>
        <v>217</v>
      </c>
      <c r="E867" t="str">
        <f>LOOKUP(C867,'Info Sheet'!$L$2:$L$3,'Info Sheet'!$J$2:$J$3)</f>
        <v>Non-Rainy</v>
      </c>
      <c r="F867">
        <f>IF(E867='Info Sheet'!$J$3,'Info Sheet'!$M$3,'Info Sheet'!$M$2)</f>
        <v>1</v>
      </c>
      <c r="G867">
        <f>ROUNDDOWN(IF((D867*F867)&gt;'Info Sheet'!$B$21,'Info Sheet'!$B$21,(D867*F867)),0)</f>
        <v>188</v>
      </c>
      <c r="H867">
        <f t="shared" si="114"/>
        <v>4295.8</v>
      </c>
      <c r="I867">
        <f t="shared" si="115"/>
        <v>2855.8</v>
      </c>
      <c r="J867" s="44"/>
      <c r="K867" s="32"/>
      <c r="L867" s="32"/>
      <c r="M867" s="283"/>
      <c r="N867" s="32"/>
      <c r="O867" s="44">
        <v>815</v>
      </c>
      <c r="P867" s="32">
        <v>0.55296975074180765</v>
      </c>
      <c r="Q867">
        <f t="shared" si="116"/>
        <v>202</v>
      </c>
      <c r="R867" t="str">
        <f>LOOKUP(P867,'Info Sheet'!$L$2:$L$3,'Info Sheet'!$J$2:$J$3)</f>
        <v>Non-Rainy</v>
      </c>
      <c r="S867">
        <f>IF(R867='Info Sheet'!$J$3,'Info Sheet'!$M$3,'Info Sheet'!$M$2)</f>
        <v>1</v>
      </c>
      <c r="T867">
        <f>ROUNDDOWN(IF((Q867*S867)&gt;'Info Sheet'!$B$21,'Info Sheet'!$B$21,(Q867*S867)),0)</f>
        <v>188</v>
      </c>
      <c r="U867">
        <f t="shared" si="117"/>
        <v>4295.8</v>
      </c>
      <c r="V867">
        <f t="shared" si="118"/>
        <v>2855.8</v>
      </c>
      <c r="AB867" s="44">
        <v>815</v>
      </c>
      <c r="AC867" s="61">
        <v>0.11359087</v>
      </c>
      <c r="AD867">
        <f t="shared" si="119"/>
        <v>180</v>
      </c>
      <c r="AE867" t="str">
        <f>LOOKUP(AC867,'Info Sheet'!$L$2:$L$3,'Info Sheet'!$J$2:$J$3)</f>
        <v>Rainy, p</v>
      </c>
      <c r="AF867">
        <f>IF(AE867='Info Sheet'!$J$3,'Info Sheet'!$M$3,'Info Sheet'!$M$2)</f>
        <v>0.7</v>
      </c>
      <c r="AG867">
        <f>ROUNDDOWN(IF((AD867*AF867)&gt;'Info Sheet'!$B$21,'Info Sheet'!$B$21,(AD867*AF867)),0)</f>
        <v>126</v>
      </c>
      <c r="AH867">
        <f t="shared" si="120"/>
        <v>2879.1000000000004</v>
      </c>
      <c r="AI867">
        <f t="shared" si="121"/>
        <v>1439.1000000000004</v>
      </c>
    </row>
    <row r="868" spans="2:35">
      <c r="B868" s="44">
        <v>816</v>
      </c>
      <c r="C868" s="32">
        <v>7.052529629716886E-2</v>
      </c>
      <c r="D868" s="32">
        <f t="shared" si="122"/>
        <v>186</v>
      </c>
      <c r="E868" t="str">
        <f>LOOKUP(C868,'Info Sheet'!$L$2:$L$3,'Info Sheet'!$J$2:$J$3)</f>
        <v>Rainy, p</v>
      </c>
      <c r="F868">
        <f>IF(E868='Info Sheet'!$J$3,'Info Sheet'!$M$3,'Info Sheet'!$M$2)</f>
        <v>0.7</v>
      </c>
      <c r="G868">
        <f>ROUNDDOWN(IF((D868*F868)&gt;'Info Sheet'!$B$21,'Info Sheet'!$B$21,(D868*F868)),0)</f>
        <v>130</v>
      </c>
      <c r="H868">
        <f t="shared" si="114"/>
        <v>2970.5</v>
      </c>
      <c r="I868">
        <f t="shared" si="115"/>
        <v>1530.5</v>
      </c>
      <c r="J868" s="44"/>
      <c r="K868" s="32"/>
      <c r="L868" s="32"/>
      <c r="M868" s="283"/>
      <c r="N868" s="32"/>
      <c r="O868" s="44">
        <v>816</v>
      </c>
      <c r="P868" s="32">
        <v>0.14981410271669826</v>
      </c>
      <c r="Q868">
        <f t="shared" si="116"/>
        <v>180</v>
      </c>
      <c r="R868" t="str">
        <f>LOOKUP(P868,'Info Sheet'!$L$2:$L$3,'Info Sheet'!$J$2:$J$3)</f>
        <v>Rainy, p</v>
      </c>
      <c r="S868">
        <f>IF(R868='Info Sheet'!$J$3,'Info Sheet'!$M$3,'Info Sheet'!$M$2)</f>
        <v>0.7</v>
      </c>
      <c r="T868">
        <f>ROUNDDOWN(IF((Q868*S868)&gt;'Info Sheet'!$B$21,'Info Sheet'!$B$21,(Q868*S868)),0)</f>
        <v>126</v>
      </c>
      <c r="U868">
        <f t="shared" si="117"/>
        <v>2879.1000000000004</v>
      </c>
      <c r="V868">
        <f t="shared" si="118"/>
        <v>1439.1000000000004</v>
      </c>
      <c r="AB868" s="44">
        <v>816</v>
      </c>
      <c r="AC868" s="61">
        <v>0.98890307</v>
      </c>
      <c r="AD868">
        <f t="shared" si="119"/>
        <v>246</v>
      </c>
      <c r="AE868" t="str">
        <f>LOOKUP(AC868,'Info Sheet'!$L$2:$L$3,'Info Sheet'!$J$2:$J$3)</f>
        <v>Non-Rainy</v>
      </c>
      <c r="AF868">
        <f>IF(AE868='Info Sheet'!$J$3,'Info Sheet'!$M$3,'Info Sheet'!$M$2)</f>
        <v>1</v>
      </c>
      <c r="AG868">
        <f>ROUNDDOWN(IF((AD868*AF868)&gt;'Info Sheet'!$B$21,'Info Sheet'!$B$21,(AD868*AF868)),0)</f>
        <v>188</v>
      </c>
      <c r="AH868">
        <f t="shared" si="120"/>
        <v>4295.8</v>
      </c>
      <c r="AI868">
        <f t="shared" si="121"/>
        <v>2855.8</v>
      </c>
    </row>
    <row r="869" spans="2:35">
      <c r="B869" s="44">
        <v>817</v>
      </c>
      <c r="C869" s="32">
        <v>0.46840950310253182</v>
      </c>
      <c r="D869" s="32">
        <f t="shared" si="122"/>
        <v>213</v>
      </c>
      <c r="E869" t="str">
        <f>LOOKUP(C869,'Info Sheet'!$L$2:$L$3,'Info Sheet'!$J$2:$J$3)</f>
        <v>Non-Rainy</v>
      </c>
      <c r="F869">
        <f>IF(E869='Info Sheet'!$J$3,'Info Sheet'!$M$3,'Info Sheet'!$M$2)</f>
        <v>1</v>
      </c>
      <c r="G869">
        <f>ROUNDDOWN(IF((D869*F869)&gt;'Info Sheet'!$B$21,'Info Sheet'!$B$21,(D869*F869)),0)</f>
        <v>188</v>
      </c>
      <c r="H869">
        <f t="shared" si="114"/>
        <v>4295.8</v>
      </c>
      <c r="I869">
        <f t="shared" si="115"/>
        <v>2855.8</v>
      </c>
      <c r="J869" s="44"/>
      <c r="K869" s="32"/>
      <c r="L869" s="32"/>
      <c r="M869" s="283"/>
      <c r="N869" s="32"/>
      <c r="O869" s="44">
        <v>817</v>
      </c>
      <c r="P869" s="32">
        <v>0.27163286401472175</v>
      </c>
      <c r="Q869">
        <f t="shared" si="116"/>
        <v>188</v>
      </c>
      <c r="R869" t="str">
        <f>LOOKUP(P869,'Info Sheet'!$L$2:$L$3,'Info Sheet'!$J$2:$J$3)</f>
        <v>Rainy, p</v>
      </c>
      <c r="S869">
        <f>IF(R869='Info Sheet'!$J$3,'Info Sheet'!$M$3,'Info Sheet'!$M$2)</f>
        <v>0.7</v>
      </c>
      <c r="T869">
        <f>ROUNDDOWN(IF((Q869*S869)&gt;'Info Sheet'!$B$21,'Info Sheet'!$B$21,(Q869*S869)),0)</f>
        <v>131</v>
      </c>
      <c r="U869">
        <f t="shared" si="117"/>
        <v>2993.3500000000004</v>
      </c>
      <c r="V869">
        <f t="shared" si="118"/>
        <v>1553.3500000000004</v>
      </c>
      <c r="AB869" s="44">
        <v>817</v>
      </c>
      <c r="AC869" s="61">
        <v>0.14795636000000001</v>
      </c>
      <c r="AD869">
        <f t="shared" si="119"/>
        <v>183</v>
      </c>
      <c r="AE869" t="str">
        <f>LOOKUP(AC869,'Info Sheet'!$L$2:$L$3,'Info Sheet'!$J$2:$J$3)</f>
        <v>Rainy, p</v>
      </c>
      <c r="AF869">
        <f>IF(AE869='Info Sheet'!$J$3,'Info Sheet'!$M$3,'Info Sheet'!$M$2)</f>
        <v>0.7</v>
      </c>
      <c r="AG869">
        <f>ROUNDDOWN(IF((AD869*AF869)&gt;'Info Sheet'!$B$21,'Info Sheet'!$B$21,(AD869*AF869)),0)</f>
        <v>128</v>
      </c>
      <c r="AH869">
        <f t="shared" si="120"/>
        <v>2924.8</v>
      </c>
      <c r="AI869">
        <f t="shared" si="121"/>
        <v>1484.8000000000002</v>
      </c>
    </row>
    <row r="870" spans="2:35">
      <c r="B870" s="44">
        <v>818</v>
      </c>
      <c r="C870" s="32">
        <v>0.10938067785736427</v>
      </c>
      <c r="D870" s="32">
        <f t="shared" si="122"/>
        <v>191</v>
      </c>
      <c r="E870" t="str">
        <f>LOOKUP(C870,'Info Sheet'!$L$2:$L$3,'Info Sheet'!$J$2:$J$3)</f>
        <v>Rainy, p</v>
      </c>
      <c r="F870">
        <f>IF(E870='Info Sheet'!$J$3,'Info Sheet'!$M$3,'Info Sheet'!$M$2)</f>
        <v>0.7</v>
      </c>
      <c r="G870">
        <f>ROUNDDOWN(IF((D870*F870)&gt;'Info Sheet'!$B$21,'Info Sheet'!$B$21,(D870*F870)),0)</f>
        <v>133</v>
      </c>
      <c r="H870">
        <f t="shared" si="114"/>
        <v>3039.05</v>
      </c>
      <c r="I870">
        <f t="shared" si="115"/>
        <v>1599.0500000000002</v>
      </c>
      <c r="J870" s="44"/>
      <c r="K870" s="32"/>
      <c r="L870" s="32"/>
      <c r="M870" s="283"/>
      <c r="N870" s="32"/>
      <c r="O870" s="44">
        <v>818</v>
      </c>
      <c r="P870" s="32">
        <v>0.77917414286636388</v>
      </c>
      <c r="Q870">
        <f t="shared" si="116"/>
        <v>214</v>
      </c>
      <c r="R870" t="str">
        <f>LOOKUP(P870,'Info Sheet'!$L$2:$L$3,'Info Sheet'!$J$2:$J$3)</f>
        <v>Non-Rainy</v>
      </c>
      <c r="S870">
        <f>IF(R870='Info Sheet'!$J$3,'Info Sheet'!$M$3,'Info Sheet'!$M$2)</f>
        <v>1</v>
      </c>
      <c r="T870">
        <f>ROUNDDOWN(IF((Q870*S870)&gt;'Info Sheet'!$B$21,'Info Sheet'!$B$21,(Q870*S870)),0)</f>
        <v>188</v>
      </c>
      <c r="U870">
        <f t="shared" si="117"/>
        <v>4295.8</v>
      </c>
      <c r="V870">
        <f t="shared" si="118"/>
        <v>2855.8</v>
      </c>
      <c r="AB870" s="44">
        <v>818</v>
      </c>
      <c r="AC870" s="61">
        <v>0.56958896000000003</v>
      </c>
      <c r="AD870">
        <f t="shared" si="119"/>
        <v>206</v>
      </c>
      <c r="AE870" t="str">
        <f>LOOKUP(AC870,'Info Sheet'!$L$2:$L$3,'Info Sheet'!$J$2:$J$3)</f>
        <v>Non-Rainy</v>
      </c>
      <c r="AF870">
        <f>IF(AE870='Info Sheet'!$J$3,'Info Sheet'!$M$3,'Info Sheet'!$M$2)</f>
        <v>1</v>
      </c>
      <c r="AG870">
        <f>ROUNDDOWN(IF((AD870*AF870)&gt;'Info Sheet'!$B$21,'Info Sheet'!$B$21,(AD870*AF870)),0)</f>
        <v>188</v>
      </c>
      <c r="AH870">
        <f t="shared" si="120"/>
        <v>4295.8</v>
      </c>
      <c r="AI870">
        <f t="shared" si="121"/>
        <v>2855.8</v>
      </c>
    </row>
    <row r="871" spans="2:35">
      <c r="B871" s="44">
        <v>819</v>
      </c>
      <c r="C871" s="32">
        <v>0.14704267131420112</v>
      </c>
      <c r="D871" s="32">
        <f t="shared" si="122"/>
        <v>194</v>
      </c>
      <c r="E871" t="str">
        <f>LOOKUP(C871,'Info Sheet'!$L$2:$L$3,'Info Sheet'!$J$2:$J$3)</f>
        <v>Rainy, p</v>
      </c>
      <c r="F871">
        <f>IF(E871='Info Sheet'!$J$3,'Info Sheet'!$M$3,'Info Sheet'!$M$2)</f>
        <v>0.7</v>
      </c>
      <c r="G871">
        <f>ROUNDDOWN(IF((D871*F871)&gt;'Info Sheet'!$B$21,'Info Sheet'!$B$21,(D871*F871)),0)</f>
        <v>135</v>
      </c>
      <c r="H871">
        <f t="shared" si="114"/>
        <v>3084.75</v>
      </c>
      <c r="I871">
        <f t="shared" si="115"/>
        <v>1644.75</v>
      </c>
      <c r="J871" s="44"/>
      <c r="K871" s="32"/>
      <c r="L871" s="32"/>
      <c r="M871" s="283"/>
      <c r="N871" s="32"/>
      <c r="O871" s="44">
        <v>819</v>
      </c>
      <c r="P871" s="32">
        <v>0.11346672315446271</v>
      </c>
      <c r="Q871">
        <f t="shared" si="116"/>
        <v>177</v>
      </c>
      <c r="R871" t="str">
        <f>LOOKUP(P871,'Info Sheet'!$L$2:$L$3,'Info Sheet'!$J$2:$J$3)</f>
        <v>Rainy, p</v>
      </c>
      <c r="S871">
        <f>IF(R871='Info Sheet'!$J$3,'Info Sheet'!$M$3,'Info Sheet'!$M$2)</f>
        <v>0.7</v>
      </c>
      <c r="T871">
        <f>ROUNDDOWN(IF((Q871*S871)&gt;'Info Sheet'!$B$21,'Info Sheet'!$B$21,(Q871*S871)),0)</f>
        <v>123</v>
      </c>
      <c r="U871">
        <f t="shared" si="117"/>
        <v>2810.55</v>
      </c>
      <c r="V871">
        <f t="shared" si="118"/>
        <v>1370.5500000000002</v>
      </c>
      <c r="AB871" s="44">
        <v>819</v>
      </c>
      <c r="AC871" s="61">
        <v>0.46596939999999998</v>
      </c>
      <c r="AD871">
        <f t="shared" si="119"/>
        <v>201</v>
      </c>
      <c r="AE871" t="str">
        <f>LOOKUP(AC871,'Info Sheet'!$L$2:$L$3,'Info Sheet'!$J$2:$J$3)</f>
        <v>Non-Rainy</v>
      </c>
      <c r="AF871">
        <f>IF(AE871='Info Sheet'!$J$3,'Info Sheet'!$M$3,'Info Sheet'!$M$2)</f>
        <v>1</v>
      </c>
      <c r="AG871">
        <f>ROUNDDOWN(IF((AD871*AF871)&gt;'Info Sheet'!$B$21,'Info Sheet'!$B$21,(AD871*AF871)),0)</f>
        <v>188</v>
      </c>
      <c r="AH871">
        <f t="shared" si="120"/>
        <v>4295.8</v>
      </c>
      <c r="AI871">
        <f t="shared" si="121"/>
        <v>2855.8</v>
      </c>
    </row>
    <row r="872" spans="2:35">
      <c r="B872" s="44">
        <v>820</v>
      </c>
      <c r="C872" s="32">
        <v>0.7606079789374236</v>
      </c>
      <c r="D872" s="32">
        <f t="shared" si="122"/>
        <v>229</v>
      </c>
      <c r="E872" t="str">
        <f>LOOKUP(C872,'Info Sheet'!$L$2:$L$3,'Info Sheet'!$J$2:$J$3)</f>
        <v>Non-Rainy</v>
      </c>
      <c r="F872">
        <f>IF(E872='Info Sheet'!$J$3,'Info Sheet'!$M$3,'Info Sheet'!$M$2)</f>
        <v>1</v>
      </c>
      <c r="G872">
        <f>ROUNDDOWN(IF((D872*F872)&gt;'Info Sheet'!$B$21,'Info Sheet'!$B$21,(D872*F872)),0)</f>
        <v>188</v>
      </c>
      <c r="H872">
        <f t="shared" si="114"/>
        <v>4295.8</v>
      </c>
      <c r="I872">
        <f t="shared" si="115"/>
        <v>2855.8</v>
      </c>
      <c r="J872" s="44"/>
      <c r="K872" s="32"/>
      <c r="L872" s="32"/>
      <c r="M872" s="283"/>
      <c r="N872" s="32"/>
      <c r="O872" s="44">
        <v>820</v>
      </c>
      <c r="P872" s="32">
        <v>0.54914634182405053</v>
      </c>
      <c r="Q872">
        <f t="shared" si="116"/>
        <v>202</v>
      </c>
      <c r="R872" t="str">
        <f>LOOKUP(P872,'Info Sheet'!$L$2:$L$3,'Info Sheet'!$J$2:$J$3)</f>
        <v>Non-Rainy</v>
      </c>
      <c r="S872">
        <f>IF(R872='Info Sheet'!$J$3,'Info Sheet'!$M$3,'Info Sheet'!$M$2)</f>
        <v>1</v>
      </c>
      <c r="T872">
        <f>ROUNDDOWN(IF((Q872*S872)&gt;'Info Sheet'!$B$21,'Info Sheet'!$B$21,(Q872*S872)),0)</f>
        <v>188</v>
      </c>
      <c r="U872">
        <f t="shared" si="117"/>
        <v>4295.8</v>
      </c>
      <c r="V872">
        <f t="shared" si="118"/>
        <v>2855.8</v>
      </c>
      <c r="AB872" s="44">
        <v>820</v>
      </c>
      <c r="AC872" s="61">
        <v>0.70607372000000002</v>
      </c>
      <c r="AD872">
        <f t="shared" si="119"/>
        <v>213</v>
      </c>
      <c r="AE872" t="str">
        <f>LOOKUP(AC872,'Info Sheet'!$L$2:$L$3,'Info Sheet'!$J$2:$J$3)</f>
        <v>Non-Rainy</v>
      </c>
      <c r="AF872">
        <f>IF(AE872='Info Sheet'!$J$3,'Info Sheet'!$M$3,'Info Sheet'!$M$2)</f>
        <v>1</v>
      </c>
      <c r="AG872">
        <f>ROUNDDOWN(IF((AD872*AF872)&gt;'Info Sheet'!$B$21,'Info Sheet'!$B$21,(AD872*AF872)),0)</f>
        <v>188</v>
      </c>
      <c r="AH872">
        <f t="shared" si="120"/>
        <v>4295.8</v>
      </c>
      <c r="AI872">
        <f t="shared" si="121"/>
        <v>2855.8</v>
      </c>
    </row>
    <row r="873" spans="2:35">
      <c r="B873" s="44">
        <v>821</v>
      </c>
      <c r="C873" s="32">
        <v>0.20042664164818047</v>
      </c>
      <c r="D873" s="32">
        <f t="shared" si="122"/>
        <v>198</v>
      </c>
      <c r="E873" t="str">
        <f>LOOKUP(C873,'Info Sheet'!$L$2:$L$3,'Info Sheet'!$J$2:$J$3)</f>
        <v>Rainy, p</v>
      </c>
      <c r="F873">
        <f>IF(E873='Info Sheet'!$J$3,'Info Sheet'!$M$3,'Info Sheet'!$M$2)</f>
        <v>0.7</v>
      </c>
      <c r="G873">
        <f>ROUNDDOWN(IF((D873*F873)&gt;'Info Sheet'!$B$21,'Info Sheet'!$B$21,(D873*F873)),0)</f>
        <v>138</v>
      </c>
      <c r="H873">
        <f t="shared" si="114"/>
        <v>3153.3</v>
      </c>
      <c r="I873">
        <f t="shared" si="115"/>
        <v>1713.3000000000002</v>
      </c>
      <c r="J873" s="44"/>
      <c r="K873" s="32"/>
      <c r="L873" s="32"/>
      <c r="M873" s="283"/>
      <c r="N873" s="32"/>
      <c r="O873" s="44">
        <v>821</v>
      </c>
      <c r="P873" s="32">
        <v>0.10565767936781412</v>
      </c>
      <c r="Q873">
        <f t="shared" si="116"/>
        <v>176</v>
      </c>
      <c r="R873" t="str">
        <f>LOOKUP(P873,'Info Sheet'!$L$2:$L$3,'Info Sheet'!$J$2:$J$3)</f>
        <v>Rainy, p</v>
      </c>
      <c r="S873">
        <f>IF(R873='Info Sheet'!$J$3,'Info Sheet'!$M$3,'Info Sheet'!$M$2)</f>
        <v>0.7</v>
      </c>
      <c r="T873">
        <f>ROUNDDOWN(IF((Q873*S873)&gt;'Info Sheet'!$B$21,'Info Sheet'!$B$21,(Q873*S873)),0)</f>
        <v>123</v>
      </c>
      <c r="U873">
        <f t="shared" si="117"/>
        <v>2810.55</v>
      </c>
      <c r="V873">
        <f t="shared" si="118"/>
        <v>1370.5500000000002</v>
      </c>
      <c r="AB873" s="44">
        <v>821</v>
      </c>
      <c r="AC873" s="61">
        <v>0.48294415000000002</v>
      </c>
      <c r="AD873">
        <f t="shared" si="119"/>
        <v>202</v>
      </c>
      <c r="AE873" t="str">
        <f>LOOKUP(AC873,'Info Sheet'!$L$2:$L$3,'Info Sheet'!$J$2:$J$3)</f>
        <v>Non-Rainy</v>
      </c>
      <c r="AF873">
        <f>IF(AE873='Info Sheet'!$J$3,'Info Sheet'!$M$3,'Info Sheet'!$M$2)</f>
        <v>1</v>
      </c>
      <c r="AG873">
        <f>ROUNDDOWN(IF((AD873*AF873)&gt;'Info Sheet'!$B$21,'Info Sheet'!$B$21,(AD873*AF873)),0)</f>
        <v>188</v>
      </c>
      <c r="AH873">
        <f t="shared" si="120"/>
        <v>4295.8</v>
      </c>
      <c r="AI873">
        <f t="shared" si="121"/>
        <v>2855.8</v>
      </c>
    </row>
    <row r="874" spans="2:35">
      <c r="B874" s="44">
        <v>822</v>
      </c>
      <c r="C874" s="32">
        <v>0.9783631634924389</v>
      </c>
      <c r="D874" s="32">
        <f t="shared" si="122"/>
        <v>254</v>
      </c>
      <c r="E874" t="str">
        <f>LOOKUP(C874,'Info Sheet'!$L$2:$L$3,'Info Sheet'!$J$2:$J$3)</f>
        <v>Non-Rainy</v>
      </c>
      <c r="F874">
        <f>IF(E874='Info Sheet'!$J$3,'Info Sheet'!$M$3,'Info Sheet'!$M$2)</f>
        <v>1</v>
      </c>
      <c r="G874">
        <f>ROUNDDOWN(IF((D874*F874)&gt;'Info Sheet'!$B$21,'Info Sheet'!$B$21,(D874*F874)),0)</f>
        <v>188</v>
      </c>
      <c r="H874">
        <f t="shared" si="114"/>
        <v>4295.8</v>
      </c>
      <c r="I874">
        <f t="shared" si="115"/>
        <v>2855.8</v>
      </c>
      <c r="J874" s="44"/>
      <c r="K874" s="32"/>
      <c r="L874" s="32"/>
      <c r="M874" s="283"/>
      <c r="N874" s="32"/>
      <c r="O874" s="44">
        <v>822</v>
      </c>
      <c r="P874" s="32">
        <v>0.32377931760521006</v>
      </c>
      <c r="Q874">
        <f t="shared" si="116"/>
        <v>191</v>
      </c>
      <c r="R874" t="str">
        <f>LOOKUP(P874,'Info Sheet'!$L$2:$L$3,'Info Sheet'!$J$2:$J$3)</f>
        <v>Rainy, p</v>
      </c>
      <c r="S874">
        <f>IF(R874='Info Sheet'!$J$3,'Info Sheet'!$M$3,'Info Sheet'!$M$2)</f>
        <v>0.7</v>
      </c>
      <c r="T874">
        <f>ROUNDDOWN(IF((Q874*S874)&gt;'Info Sheet'!$B$21,'Info Sheet'!$B$21,(Q874*S874)),0)</f>
        <v>133</v>
      </c>
      <c r="U874">
        <f t="shared" si="117"/>
        <v>3039.05</v>
      </c>
      <c r="V874">
        <f t="shared" si="118"/>
        <v>1599.0500000000002</v>
      </c>
      <c r="AB874" s="44">
        <v>822</v>
      </c>
      <c r="AC874" s="61">
        <v>0.27930860000000002</v>
      </c>
      <c r="AD874">
        <f t="shared" si="119"/>
        <v>192</v>
      </c>
      <c r="AE874" t="str">
        <f>LOOKUP(AC874,'Info Sheet'!$L$2:$L$3,'Info Sheet'!$J$2:$J$3)</f>
        <v>Rainy, p</v>
      </c>
      <c r="AF874">
        <f>IF(AE874='Info Sheet'!$J$3,'Info Sheet'!$M$3,'Info Sheet'!$M$2)</f>
        <v>0.7</v>
      </c>
      <c r="AG874">
        <f>ROUNDDOWN(IF((AD874*AF874)&gt;'Info Sheet'!$B$21,'Info Sheet'!$B$21,(AD874*AF874)),0)</f>
        <v>134</v>
      </c>
      <c r="AH874">
        <f t="shared" si="120"/>
        <v>3061.9</v>
      </c>
      <c r="AI874">
        <f t="shared" si="121"/>
        <v>1621.9</v>
      </c>
    </row>
    <row r="875" spans="2:35">
      <c r="B875" s="44">
        <v>823</v>
      </c>
      <c r="C875" s="32">
        <v>0.76330111419755076</v>
      </c>
      <c r="D875" s="32">
        <f t="shared" si="122"/>
        <v>229</v>
      </c>
      <c r="E875" t="str">
        <f>LOOKUP(C875,'Info Sheet'!$L$2:$L$3,'Info Sheet'!$J$2:$J$3)</f>
        <v>Non-Rainy</v>
      </c>
      <c r="F875">
        <f>IF(E875='Info Sheet'!$J$3,'Info Sheet'!$M$3,'Info Sheet'!$M$2)</f>
        <v>1</v>
      </c>
      <c r="G875">
        <f>ROUNDDOWN(IF((D875*F875)&gt;'Info Sheet'!$B$21,'Info Sheet'!$B$21,(D875*F875)),0)</f>
        <v>188</v>
      </c>
      <c r="H875">
        <f t="shared" si="114"/>
        <v>4295.8</v>
      </c>
      <c r="I875">
        <f t="shared" si="115"/>
        <v>2855.8</v>
      </c>
      <c r="J875" s="44"/>
      <c r="K875" s="32"/>
      <c r="L875" s="32"/>
      <c r="M875" s="283"/>
      <c r="N875" s="32"/>
      <c r="O875" s="44">
        <v>823</v>
      </c>
      <c r="P875" s="32">
        <v>0.2064284064955727</v>
      </c>
      <c r="Q875">
        <f t="shared" si="116"/>
        <v>184</v>
      </c>
      <c r="R875" t="str">
        <f>LOOKUP(P875,'Info Sheet'!$L$2:$L$3,'Info Sheet'!$J$2:$J$3)</f>
        <v>Rainy, p</v>
      </c>
      <c r="S875">
        <f>IF(R875='Info Sheet'!$J$3,'Info Sheet'!$M$3,'Info Sheet'!$M$2)</f>
        <v>0.7</v>
      </c>
      <c r="T875">
        <f>ROUNDDOWN(IF((Q875*S875)&gt;'Info Sheet'!$B$21,'Info Sheet'!$B$21,(Q875*S875)),0)</f>
        <v>128</v>
      </c>
      <c r="U875">
        <f t="shared" si="117"/>
        <v>2924.8</v>
      </c>
      <c r="V875">
        <f t="shared" si="118"/>
        <v>1484.8000000000002</v>
      </c>
      <c r="AB875" s="44">
        <v>823</v>
      </c>
      <c r="AC875" s="61">
        <v>0.56294559</v>
      </c>
      <c r="AD875">
        <f t="shared" si="119"/>
        <v>206</v>
      </c>
      <c r="AE875" t="str">
        <f>LOOKUP(AC875,'Info Sheet'!$L$2:$L$3,'Info Sheet'!$J$2:$J$3)</f>
        <v>Non-Rainy</v>
      </c>
      <c r="AF875">
        <f>IF(AE875='Info Sheet'!$J$3,'Info Sheet'!$M$3,'Info Sheet'!$M$2)</f>
        <v>1</v>
      </c>
      <c r="AG875">
        <f>ROUNDDOWN(IF((AD875*AF875)&gt;'Info Sheet'!$B$21,'Info Sheet'!$B$21,(AD875*AF875)),0)</f>
        <v>188</v>
      </c>
      <c r="AH875">
        <f t="shared" si="120"/>
        <v>4295.8</v>
      </c>
      <c r="AI875">
        <f t="shared" si="121"/>
        <v>2855.8</v>
      </c>
    </row>
    <row r="876" spans="2:35">
      <c r="B876" s="44">
        <v>824</v>
      </c>
      <c r="C876" s="32">
        <v>0.64597379738787553</v>
      </c>
      <c r="D876" s="32">
        <f t="shared" si="122"/>
        <v>222</v>
      </c>
      <c r="E876" t="str">
        <f>LOOKUP(C876,'Info Sheet'!$L$2:$L$3,'Info Sheet'!$J$2:$J$3)</f>
        <v>Non-Rainy</v>
      </c>
      <c r="F876">
        <f>IF(E876='Info Sheet'!$J$3,'Info Sheet'!$M$3,'Info Sheet'!$M$2)</f>
        <v>1</v>
      </c>
      <c r="G876">
        <f>ROUNDDOWN(IF((D876*F876)&gt;'Info Sheet'!$B$21,'Info Sheet'!$B$21,(D876*F876)),0)</f>
        <v>188</v>
      </c>
      <c r="H876">
        <f t="shared" si="114"/>
        <v>4295.8</v>
      </c>
      <c r="I876">
        <f t="shared" si="115"/>
        <v>2855.8</v>
      </c>
      <c r="J876" s="44"/>
      <c r="K876" s="32"/>
      <c r="L876" s="32"/>
      <c r="M876" s="283"/>
      <c r="N876" s="32"/>
      <c r="O876" s="44">
        <v>824</v>
      </c>
      <c r="P876" s="32">
        <v>0.58084912985323944</v>
      </c>
      <c r="Q876">
        <f t="shared" si="116"/>
        <v>203</v>
      </c>
      <c r="R876" t="str">
        <f>LOOKUP(P876,'Info Sheet'!$L$2:$L$3,'Info Sheet'!$J$2:$J$3)</f>
        <v>Non-Rainy</v>
      </c>
      <c r="S876">
        <f>IF(R876='Info Sheet'!$J$3,'Info Sheet'!$M$3,'Info Sheet'!$M$2)</f>
        <v>1</v>
      </c>
      <c r="T876">
        <f>ROUNDDOWN(IF((Q876*S876)&gt;'Info Sheet'!$B$21,'Info Sheet'!$B$21,(Q876*S876)),0)</f>
        <v>188</v>
      </c>
      <c r="U876">
        <f t="shared" si="117"/>
        <v>4295.8</v>
      </c>
      <c r="V876">
        <f t="shared" si="118"/>
        <v>2855.8</v>
      </c>
      <c r="AB876" s="44">
        <v>824</v>
      </c>
      <c r="AC876" s="61">
        <v>0.81339855000000005</v>
      </c>
      <c r="AD876">
        <f t="shared" si="119"/>
        <v>219</v>
      </c>
      <c r="AE876" t="str">
        <f>LOOKUP(AC876,'Info Sheet'!$L$2:$L$3,'Info Sheet'!$J$2:$J$3)</f>
        <v>Non-Rainy</v>
      </c>
      <c r="AF876">
        <f>IF(AE876='Info Sheet'!$J$3,'Info Sheet'!$M$3,'Info Sheet'!$M$2)</f>
        <v>1</v>
      </c>
      <c r="AG876">
        <f>ROUNDDOWN(IF((AD876*AF876)&gt;'Info Sheet'!$B$21,'Info Sheet'!$B$21,(AD876*AF876)),0)</f>
        <v>188</v>
      </c>
      <c r="AH876">
        <f t="shared" si="120"/>
        <v>4295.8</v>
      </c>
      <c r="AI876">
        <f t="shared" si="121"/>
        <v>2855.8</v>
      </c>
    </row>
    <row r="877" spans="2:35">
      <c r="B877" s="44">
        <v>825</v>
      </c>
      <c r="C877" s="32">
        <v>0.93481856328388024</v>
      </c>
      <c r="D877" s="32">
        <f t="shared" si="122"/>
        <v>244</v>
      </c>
      <c r="E877" t="str">
        <f>LOOKUP(C877,'Info Sheet'!$L$2:$L$3,'Info Sheet'!$J$2:$J$3)</f>
        <v>Non-Rainy</v>
      </c>
      <c r="F877">
        <f>IF(E877='Info Sheet'!$J$3,'Info Sheet'!$M$3,'Info Sheet'!$M$2)</f>
        <v>1</v>
      </c>
      <c r="G877">
        <f>ROUNDDOWN(IF((D877*F877)&gt;'Info Sheet'!$B$21,'Info Sheet'!$B$21,(D877*F877)),0)</f>
        <v>188</v>
      </c>
      <c r="H877">
        <f t="shared" si="114"/>
        <v>4295.8</v>
      </c>
      <c r="I877">
        <f t="shared" si="115"/>
        <v>2855.8</v>
      </c>
      <c r="J877" s="44"/>
      <c r="K877" s="32"/>
      <c r="L877" s="32"/>
      <c r="M877" s="283"/>
      <c r="N877" s="32"/>
      <c r="O877" s="44">
        <v>825</v>
      </c>
      <c r="P877" s="32">
        <v>0.28502300548695847</v>
      </c>
      <c r="Q877">
        <f t="shared" si="116"/>
        <v>189</v>
      </c>
      <c r="R877" t="str">
        <f>LOOKUP(P877,'Info Sheet'!$L$2:$L$3,'Info Sheet'!$J$2:$J$3)</f>
        <v>Rainy, p</v>
      </c>
      <c r="S877">
        <f>IF(R877='Info Sheet'!$J$3,'Info Sheet'!$M$3,'Info Sheet'!$M$2)</f>
        <v>0.7</v>
      </c>
      <c r="T877">
        <f>ROUNDDOWN(IF((Q877*S877)&gt;'Info Sheet'!$B$21,'Info Sheet'!$B$21,(Q877*S877)),0)</f>
        <v>132</v>
      </c>
      <c r="U877">
        <f t="shared" si="117"/>
        <v>3016.2000000000003</v>
      </c>
      <c r="V877">
        <f t="shared" si="118"/>
        <v>1576.2000000000003</v>
      </c>
      <c r="AB877" s="44">
        <v>825</v>
      </c>
      <c r="AC877" s="61">
        <v>0.74598929000000003</v>
      </c>
      <c r="AD877">
        <f t="shared" si="119"/>
        <v>215</v>
      </c>
      <c r="AE877" t="str">
        <f>LOOKUP(AC877,'Info Sheet'!$L$2:$L$3,'Info Sheet'!$J$2:$J$3)</f>
        <v>Non-Rainy</v>
      </c>
      <c r="AF877">
        <f>IF(AE877='Info Sheet'!$J$3,'Info Sheet'!$M$3,'Info Sheet'!$M$2)</f>
        <v>1</v>
      </c>
      <c r="AG877">
        <f>ROUNDDOWN(IF((AD877*AF877)&gt;'Info Sheet'!$B$21,'Info Sheet'!$B$21,(AD877*AF877)),0)</f>
        <v>188</v>
      </c>
      <c r="AH877">
        <f t="shared" si="120"/>
        <v>4295.8</v>
      </c>
      <c r="AI877">
        <f t="shared" si="121"/>
        <v>2855.8</v>
      </c>
    </row>
    <row r="878" spans="2:35">
      <c r="B878" s="44">
        <v>826</v>
      </c>
      <c r="C878" s="32">
        <v>0.18761836662296771</v>
      </c>
      <c r="D878" s="32">
        <f t="shared" si="122"/>
        <v>197</v>
      </c>
      <c r="E878" t="str">
        <f>LOOKUP(C878,'Info Sheet'!$L$2:$L$3,'Info Sheet'!$J$2:$J$3)</f>
        <v>Rainy, p</v>
      </c>
      <c r="F878">
        <f>IF(E878='Info Sheet'!$J$3,'Info Sheet'!$M$3,'Info Sheet'!$M$2)</f>
        <v>0.7</v>
      </c>
      <c r="G878">
        <f>ROUNDDOWN(IF((D878*F878)&gt;'Info Sheet'!$B$21,'Info Sheet'!$B$21,(D878*F878)),0)</f>
        <v>137</v>
      </c>
      <c r="H878">
        <f t="shared" si="114"/>
        <v>3130.4500000000003</v>
      </c>
      <c r="I878">
        <f t="shared" si="115"/>
        <v>1690.4500000000003</v>
      </c>
      <c r="J878" s="44"/>
      <c r="K878" s="32"/>
      <c r="L878" s="32"/>
      <c r="M878" s="283"/>
      <c r="N878" s="32"/>
      <c r="O878" s="44">
        <v>826</v>
      </c>
      <c r="P878" s="32">
        <v>0.78370561861452159</v>
      </c>
      <c r="Q878">
        <f t="shared" si="116"/>
        <v>214</v>
      </c>
      <c r="R878" t="str">
        <f>LOOKUP(P878,'Info Sheet'!$L$2:$L$3,'Info Sheet'!$J$2:$J$3)</f>
        <v>Non-Rainy</v>
      </c>
      <c r="S878">
        <f>IF(R878='Info Sheet'!$J$3,'Info Sheet'!$M$3,'Info Sheet'!$M$2)</f>
        <v>1</v>
      </c>
      <c r="T878">
        <f>ROUNDDOWN(IF((Q878*S878)&gt;'Info Sheet'!$B$21,'Info Sheet'!$B$21,(Q878*S878)),0)</f>
        <v>188</v>
      </c>
      <c r="U878">
        <f t="shared" si="117"/>
        <v>4295.8</v>
      </c>
      <c r="V878">
        <f t="shared" si="118"/>
        <v>2855.8</v>
      </c>
      <c r="AB878" s="44">
        <v>826</v>
      </c>
      <c r="AC878" s="61">
        <v>0.97990834000000004</v>
      </c>
      <c r="AD878">
        <f t="shared" si="119"/>
        <v>241</v>
      </c>
      <c r="AE878" t="str">
        <f>LOOKUP(AC878,'Info Sheet'!$L$2:$L$3,'Info Sheet'!$J$2:$J$3)</f>
        <v>Non-Rainy</v>
      </c>
      <c r="AF878">
        <f>IF(AE878='Info Sheet'!$J$3,'Info Sheet'!$M$3,'Info Sheet'!$M$2)</f>
        <v>1</v>
      </c>
      <c r="AG878">
        <f>ROUNDDOWN(IF((AD878*AF878)&gt;'Info Sheet'!$B$21,'Info Sheet'!$B$21,(AD878*AF878)),0)</f>
        <v>188</v>
      </c>
      <c r="AH878">
        <f t="shared" si="120"/>
        <v>4295.8</v>
      </c>
      <c r="AI878">
        <f t="shared" si="121"/>
        <v>2855.8</v>
      </c>
    </row>
    <row r="879" spans="2:35">
      <c r="B879" s="44">
        <v>827</v>
      </c>
      <c r="C879" s="32">
        <v>0.42448394329668915</v>
      </c>
      <c r="D879" s="32">
        <f t="shared" si="122"/>
        <v>211</v>
      </c>
      <c r="E879" t="str">
        <f>LOOKUP(C879,'Info Sheet'!$L$2:$L$3,'Info Sheet'!$J$2:$J$3)</f>
        <v>Non-Rainy</v>
      </c>
      <c r="F879">
        <f>IF(E879='Info Sheet'!$J$3,'Info Sheet'!$M$3,'Info Sheet'!$M$2)</f>
        <v>1</v>
      </c>
      <c r="G879">
        <f>ROUNDDOWN(IF((D879*F879)&gt;'Info Sheet'!$B$21,'Info Sheet'!$B$21,(D879*F879)),0)</f>
        <v>188</v>
      </c>
      <c r="H879">
        <f t="shared" si="114"/>
        <v>4295.8</v>
      </c>
      <c r="I879">
        <f t="shared" si="115"/>
        <v>2855.8</v>
      </c>
      <c r="J879" s="44"/>
      <c r="K879" s="32"/>
      <c r="L879" s="32"/>
      <c r="M879" s="283"/>
      <c r="N879" s="32"/>
      <c r="O879" s="44">
        <v>827</v>
      </c>
      <c r="P879" s="32">
        <v>0.18408002699441939</v>
      </c>
      <c r="Q879">
        <f t="shared" si="116"/>
        <v>183</v>
      </c>
      <c r="R879" t="str">
        <f>LOOKUP(P879,'Info Sheet'!$L$2:$L$3,'Info Sheet'!$J$2:$J$3)</f>
        <v>Rainy, p</v>
      </c>
      <c r="S879">
        <f>IF(R879='Info Sheet'!$J$3,'Info Sheet'!$M$3,'Info Sheet'!$M$2)</f>
        <v>0.7</v>
      </c>
      <c r="T879">
        <f>ROUNDDOWN(IF((Q879*S879)&gt;'Info Sheet'!$B$21,'Info Sheet'!$B$21,(Q879*S879)),0)</f>
        <v>128</v>
      </c>
      <c r="U879">
        <f t="shared" si="117"/>
        <v>2924.8</v>
      </c>
      <c r="V879">
        <f t="shared" si="118"/>
        <v>1484.8000000000002</v>
      </c>
      <c r="AB879" s="44">
        <v>827</v>
      </c>
      <c r="AC879" s="61">
        <v>0.60930936000000002</v>
      </c>
      <c r="AD879">
        <f t="shared" si="119"/>
        <v>208</v>
      </c>
      <c r="AE879" t="str">
        <f>LOOKUP(AC879,'Info Sheet'!$L$2:$L$3,'Info Sheet'!$J$2:$J$3)</f>
        <v>Non-Rainy</v>
      </c>
      <c r="AF879">
        <f>IF(AE879='Info Sheet'!$J$3,'Info Sheet'!$M$3,'Info Sheet'!$M$2)</f>
        <v>1</v>
      </c>
      <c r="AG879">
        <f>ROUNDDOWN(IF((AD879*AF879)&gt;'Info Sheet'!$B$21,'Info Sheet'!$B$21,(AD879*AF879)),0)</f>
        <v>188</v>
      </c>
      <c r="AH879">
        <f t="shared" si="120"/>
        <v>4295.8</v>
      </c>
      <c r="AI879">
        <f t="shared" si="121"/>
        <v>2855.8</v>
      </c>
    </row>
    <row r="880" spans="2:35">
      <c r="B880" s="44">
        <v>828</v>
      </c>
      <c r="C880" s="32">
        <v>0.69676902185686562</v>
      </c>
      <c r="D880" s="32">
        <f t="shared" si="122"/>
        <v>225</v>
      </c>
      <c r="E880" t="str">
        <f>LOOKUP(C880,'Info Sheet'!$L$2:$L$3,'Info Sheet'!$J$2:$J$3)</f>
        <v>Non-Rainy</v>
      </c>
      <c r="F880">
        <f>IF(E880='Info Sheet'!$J$3,'Info Sheet'!$M$3,'Info Sheet'!$M$2)</f>
        <v>1</v>
      </c>
      <c r="G880">
        <f>ROUNDDOWN(IF((D880*F880)&gt;'Info Sheet'!$B$21,'Info Sheet'!$B$21,(D880*F880)),0)</f>
        <v>188</v>
      </c>
      <c r="H880">
        <f t="shared" si="114"/>
        <v>4295.8</v>
      </c>
      <c r="I880">
        <f t="shared" si="115"/>
        <v>2855.8</v>
      </c>
      <c r="J880" s="44"/>
      <c r="K880" s="32"/>
      <c r="L880" s="32"/>
      <c r="M880" s="283"/>
      <c r="N880" s="32"/>
      <c r="O880" s="44">
        <v>828</v>
      </c>
      <c r="P880" s="32">
        <v>0.5633634161628146</v>
      </c>
      <c r="Q880">
        <f t="shared" si="116"/>
        <v>202</v>
      </c>
      <c r="R880" t="str">
        <f>LOOKUP(P880,'Info Sheet'!$L$2:$L$3,'Info Sheet'!$J$2:$J$3)</f>
        <v>Non-Rainy</v>
      </c>
      <c r="S880">
        <f>IF(R880='Info Sheet'!$J$3,'Info Sheet'!$M$3,'Info Sheet'!$M$2)</f>
        <v>1</v>
      </c>
      <c r="T880">
        <f>ROUNDDOWN(IF((Q880*S880)&gt;'Info Sheet'!$B$21,'Info Sheet'!$B$21,(Q880*S880)),0)</f>
        <v>188</v>
      </c>
      <c r="U880">
        <f t="shared" si="117"/>
        <v>4295.8</v>
      </c>
      <c r="V880">
        <f t="shared" si="118"/>
        <v>2855.8</v>
      </c>
      <c r="AB880" s="44">
        <v>828</v>
      </c>
      <c r="AC880" s="61">
        <v>0.16189273000000001</v>
      </c>
      <c r="AD880">
        <f t="shared" si="119"/>
        <v>184</v>
      </c>
      <c r="AE880" t="str">
        <f>LOOKUP(AC880,'Info Sheet'!$L$2:$L$3,'Info Sheet'!$J$2:$J$3)</f>
        <v>Rainy, p</v>
      </c>
      <c r="AF880">
        <f>IF(AE880='Info Sheet'!$J$3,'Info Sheet'!$M$3,'Info Sheet'!$M$2)</f>
        <v>0.7</v>
      </c>
      <c r="AG880">
        <f>ROUNDDOWN(IF((AD880*AF880)&gt;'Info Sheet'!$B$21,'Info Sheet'!$B$21,(AD880*AF880)),0)</f>
        <v>128</v>
      </c>
      <c r="AH880">
        <f t="shared" si="120"/>
        <v>2924.8</v>
      </c>
      <c r="AI880">
        <f t="shared" si="121"/>
        <v>1484.8000000000002</v>
      </c>
    </row>
    <row r="881" spans="2:35">
      <c r="B881" s="44">
        <v>829</v>
      </c>
      <c r="C881" s="32">
        <v>3.2067794663604765E-2</v>
      </c>
      <c r="D881" s="32">
        <f t="shared" si="122"/>
        <v>179</v>
      </c>
      <c r="E881" t="str">
        <f>LOOKUP(C881,'Info Sheet'!$L$2:$L$3,'Info Sheet'!$J$2:$J$3)</f>
        <v>Rainy, p</v>
      </c>
      <c r="F881">
        <f>IF(E881='Info Sheet'!$J$3,'Info Sheet'!$M$3,'Info Sheet'!$M$2)</f>
        <v>0.7</v>
      </c>
      <c r="G881">
        <f>ROUNDDOWN(IF((D881*F881)&gt;'Info Sheet'!$B$21,'Info Sheet'!$B$21,(D881*F881)),0)</f>
        <v>125</v>
      </c>
      <c r="H881">
        <f t="shared" si="114"/>
        <v>2856.25</v>
      </c>
      <c r="I881">
        <f t="shared" si="115"/>
        <v>1416.25</v>
      </c>
      <c r="J881" s="44"/>
      <c r="K881" s="32"/>
      <c r="L881" s="32"/>
      <c r="M881" s="283"/>
      <c r="N881" s="32"/>
      <c r="O881" s="44">
        <v>829</v>
      </c>
      <c r="P881" s="32">
        <v>0.86000190238231455</v>
      </c>
      <c r="Q881">
        <f t="shared" si="116"/>
        <v>220</v>
      </c>
      <c r="R881" t="str">
        <f>LOOKUP(P881,'Info Sheet'!$L$2:$L$3,'Info Sheet'!$J$2:$J$3)</f>
        <v>Non-Rainy</v>
      </c>
      <c r="S881">
        <f>IF(R881='Info Sheet'!$J$3,'Info Sheet'!$M$3,'Info Sheet'!$M$2)</f>
        <v>1</v>
      </c>
      <c r="T881">
        <f>ROUNDDOWN(IF((Q881*S881)&gt;'Info Sheet'!$B$21,'Info Sheet'!$B$21,(Q881*S881)),0)</f>
        <v>188</v>
      </c>
      <c r="U881">
        <f t="shared" si="117"/>
        <v>4295.8</v>
      </c>
      <c r="V881">
        <f t="shared" si="118"/>
        <v>2855.8</v>
      </c>
      <c r="AB881" s="44">
        <v>829</v>
      </c>
      <c r="AC881" s="61">
        <v>0.86076454000000002</v>
      </c>
      <c r="AD881">
        <f t="shared" si="119"/>
        <v>223</v>
      </c>
      <c r="AE881" t="str">
        <f>LOOKUP(AC881,'Info Sheet'!$L$2:$L$3,'Info Sheet'!$J$2:$J$3)</f>
        <v>Non-Rainy</v>
      </c>
      <c r="AF881">
        <f>IF(AE881='Info Sheet'!$J$3,'Info Sheet'!$M$3,'Info Sheet'!$M$2)</f>
        <v>1</v>
      </c>
      <c r="AG881">
        <f>ROUNDDOWN(IF((AD881*AF881)&gt;'Info Sheet'!$B$21,'Info Sheet'!$B$21,(AD881*AF881)),0)</f>
        <v>188</v>
      </c>
      <c r="AH881">
        <f t="shared" si="120"/>
        <v>4295.8</v>
      </c>
      <c r="AI881">
        <f t="shared" si="121"/>
        <v>2855.8</v>
      </c>
    </row>
    <row r="882" spans="2:35">
      <c r="B882" s="44">
        <v>830</v>
      </c>
      <c r="C882" s="32">
        <v>0.64443178187094297</v>
      </c>
      <c r="D882" s="32">
        <f t="shared" si="122"/>
        <v>222</v>
      </c>
      <c r="E882" t="str">
        <f>LOOKUP(C882,'Info Sheet'!$L$2:$L$3,'Info Sheet'!$J$2:$J$3)</f>
        <v>Non-Rainy</v>
      </c>
      <c r="F882">
        <f>IF(E882='Info Sheet'!$J$3,'Info Sheet'!$M$3,'Info Sheet'!$M$2)</f>
        <v>1</v>
      </c>
      <c r="G882">
        <f>ROUNDDOWN(IF((D882*F882)&gt;'Info Sheet'!$B$21,'Info Sheet'!$B$21,(D882*F882)),0)</f>
        <v>188</v>
      </c>
      <c r="H882">
        <f t="shared" si="114"/>
        <v>4295.8</v>
      </c>
      <c r="I882">
        <f t="shared" si="115"/>
        <v>2855.8</v>
      </c>
      <c r="J882" s="44"/>
      <c r="K882" s="32"/>
      <c r="L882" s="32"/>
      <c r="M882" s="283"/>
      <c r="N882" s="32"/>
      <c r="O882" s="44">
        <v>830</v>
      </c>
      <c r="P882" s="32">
        <v>0.30510743139075425</v>
      </c>
      <c r="Q882">
        <f t="shared" si="116"/>
        <v>190</v>
      </c>
      <c r="R882" t="str">
        <f>LOOKUP(P882,'Info Sheet'!$L$2:$L$3,'Info Sheet'!$J$2:$J$3)</f>
        <v>Rainy, p</v>
      </c>
      <c r="S882">
        <f>IF(R882='Info Sheet'!$J$3,'Info Sheet'!$M$3,'Info Sheet'!$M$2)</f>
        <v>0.7</v>
      </c>
      <c r="T882">
        <f>ROUNDDOWN(IF((Q882*S882)&gt;'Info Sheet'!$B$21,'Info Sheet'!$B$21,(Q882*S882)),0)</f>
        <v>133</v>
      </c>
      <c r="U882">
        <f t="shared" si="117"/>
        <v>3039.05</v>
      </c>
      <c r="V882">
        <f t="shared" si="118"/>
        <v>1599.0500000000002</v>
      </c>
      <c r="AB882" s="44">
        <v>830</v>
      </c>
      <c r="AC882" s="61">
        <v>0.50116978000000001</v>
      </c>
      <c r="AD882">
        <f t="shared" si="119"/>
        <v>203</v>
      </c>
      <c r="AE882" t="str">
        <f>LOOKUP(AC882,'Info Sheet'!$L$2:$L$3,'Info Sheet'!$J$2:$J$3)</f>
        <v>Non-Rainy</v>
      </c>
      <c r="AF882">
        <f>IF(AE882='Info Sheet'!$J$3,'Info Sheet'!$M$3,'Info Sheet'!$M$2)</f>
        <v>1</v>
      </c>
      <c r="AG882">
        <f>ROUNDDOWN(IF((AD882*AF882)&gt;'Info Sheet'!$B$21,'Info Sheet'!$B$21,(AD882*AF882)),0)</f>
        <v>188</v>
      </c>
      <c r="AH882">
        <f t="shared" si="120"/>
        <v>4295.8</v>
      </c>
      <c r="AI882">
        <f t="shared" si="121"/>
        <v>2855.8</v>
      </c>
    </row>
    <row r="883" spans="2:35">
      <c r="B883" s="44">
        <v>831</v>
      </c>
      <c r="C883" s="32">
        <v>0.40022880282490081</v>
      </c>
      <c r="D883" s="32">
        <f t="shared" si="122"/>
        <v>210</v>
      </c>
      <c r="E883" t="str">
        <f>LOOKUP(C883,'Info Sheet'!$L$2:$L$3,'Info Sheet'!$J$2:$J$3)</f>
        <v>Non-Rainy</v>
      </c>
      <c r="F883">
        <f>IF(E883='Info Sheet'!$J$3,'Info Sheet'!$M$3,'Info Sheet'!$M$2)</f>
        <v>1</v>
      </c>
      <c r="G883">
        <f>ROUNDDOWN(IF((D883*F883)&gt;'Info Sheet'!$B$21,'Info Sheet'!$B$21,(D883*F883)),0)</f>
        <v>188</v>
      </c>
      <c r="H883">
        <f t="shared" si="114"/>
        <v>4295.8</v>
      </c>
      <c r="I883">
        <f t="shared" si="115"/>
        <v>2855.8</v>
      </c>
      <c r="J883" s="44"/>
      <c r="K883" s="32"/>
      <c r="L883" s="32"/>
      <c r="M883" s="283"/>
      <c r="N883" s="32"/>
      <c r="O883" s="44">
        <v>831</v>
      </c>
      <c r="P883" s="32">
        <v>0.70194991658633288</v>
      </c>
      <c r="Q883">
        <f t="shared" si="116"/>
        <v>209</v>
      </c>
      <c r="R883" t="str">
        <f>LOOKUP(P883,'Info Sheet'!$L$2:$L$3,'Info Sheet'!$J$2:$J$3)</f>
        <v>Non-Rainy</v>
      </c>
      <c r="S883">
        <f>IF(R883='Info Sheet'!$J$3,'Info Sheet'!$M$3,'Info Sheet'!$M$2)</f>
        <v>1</v>
      </c>
      <c r="T883">
        <f>ROUNDDOWN(IF((Q883*S883)&gt;'Info Sheet'!$B$21,'Info Sheet'!$B$21,(Q883*S883)),0)</f>
        <v>188</v>
      </c>
      <c r="U883">
        <f t="shared" si="117"/>
        <v>4295.8</v>
      </c>
      <c r="V883">
        <f t="shared" si="118"/>
        <v>2855.8</v>
      </c>
      <c r="AB883" s="44">
        <v>831</v>
      </c>
      <c r="AC883" s="61">
        <v>0.10068808999999999</v>
      </c>
      <c r="AD883">
        <f t="shared" si="119"/>
        <v>179</v>
      </c>
      <c r="AE883" t="str">
        <f>LOOKUP(AC883,'Info Sheet'!$L$2:$L$3,'Info Sheet'!$J$2:$J$3)</f>
        <v>Rainy, p</v>
      </c>
      <c r="AF883">
        <f>IF(AE883='Info Sheet'!$J$3,'Info Sheet'!$M$3,'Info Sheet'!$M$2)</f>
        <v>0.7</v>
      </c>
      <c r="AG883">
        <f>ROUNDDOWN(IF((AD883*AF883)&gt;'Info Sheet'!$B$21,'Info Sheet'!$B$21,(AD883*AF883)),0)</f>
        <v>125</v>
      </c>
      <c r="AH883">
        <f t="shared" si="120"/>
        <v>2856.25</v>
      </c>
      <c r="AI883">
        <f t="shared" si="121"/>
        <v>1416.25</v>
      </c>
    </row>
    <row r="884" spans="2:35">
      <c r="B884" s="44">
        <v>832</v>
      </c>
      <c r="C884" s="32">
        <v>0.13950584803467048</v>
      </c>
      <c r="D884" s="32">
        <f t="shared" si="122"/>
        <v>194</v>
      </c>
      <c r="E884" t="str">
        <f>LOOKUP(C884,'Info Sheet'!$L$2:$L$3,'Info Sheet'!$J$2:$J$3)</f>
        <v>Rainy, p</v>
      </c>
      <c r="F884">
        <f>IF(E884='Info Sheet'!$J$3,'Info Sheet'!$M$3,'Info Sheet'!$M$2)</f>
        <v>0.7</v>
      </c>
      <c r="G884">
        <f>ROUNDDOWN(IF((D884*F884)&gt;'Info Sheet'!$B$21,'Info Sheet'!$B$21,(D884*F884)),0)</f>
        <v>135</v>
      </c>
      <c r="H884">
        <f t="shared" si="114"/>
        <v>3084.75</v>
      </c>
      <c r="I884">
        <f t="shared" si="115"/>
        <v>1644.75</v>
      </c>
      <c r="J884" s="44"/>
      <c r="K884" s="32"/>
      <c r="L884" s="32"/>
      <c r="M884" s="283"/>
      <c r="N884" s="32"/>
      <c r="O884" s="44">
        <v>832</v>
      </c>
      <c r="P884" s="32">
        <v>0.26519637620834902</v>
      </c>
      <c r="Q884">
        <f t="shared" si="116"/>
        <v>188</v>
      </c>
      <c r="R884" t="str">
        <f>LOOKUP(P884,'Info Sheet'!$L$2:$L$3,'Info Sheet'!$J$2:$J$3)</f>
        <v>Rainy, p</v>
      </c>
      <c r="S884">
        <f>IF(R884='Info Sheet'!$J$3,'Info Sheet'!$M$3,'Info Sheet'!$M$2)</f>
        <v>0.7</v>
      </c>
      <c r="T884">
        <f>ROUNDDOWN(IF((Q884*S884)&gt;'Info Sheet'!$B$21,'Info Sheet'!$B$21,(Q884*S884)),0)</f>
        <v>131</v>
      </c>
      <c r="U884">
        <f t="shared" si="117"/>
        <v>2993.3500000000004</v>
      </c>
      <c r="V884">
        <f t="shared" si="118"/>
        <v>1553.3500000000004</v>
      </c>
      <c r="AB884" s="44">
        <v>832</v>
      </c>
      <c r="AC884" s="61">
        <v>0.30275002000000001</v>
      </c>
      <c r="AD884">
        <f t="shared" si="119"/>
        <v>193</v>
      </c>
      <c r="AE884" t="str">
        <f>LOOKUP(AC884,'Info Sheet'!$L$2:$L$3,'Info Sheet'!$J$2:$J$3)</f>
        <v>Rainy, p</v>
      </c>
      <c r="AF884">
        <f>IF(AE884='Info Sheet'!$J$3,'Info Sheet'!$M$3,'Info Sheet'!$M$2)</f>
        <v>0.7</v>
      </c>
      <c r="AG884">
        <f>ROUNDDOWN(IF((AD884*AF884)&gt;'Info Sheet'!$B$21,'Info Sheet'!$B$21,(AD884*AF884)),0)</f>
        <v>135</v>
      </c>
      <c r="AH884">
        <f t="shared" si="120"/>
        <v>3084.75</v>
      </c>
      <c r="AI884">
        <f t="shared" si="121"/>
        <v>1644.75</v>
      </c>
    </row>
    <row r="885" spans="2:35">
      <c r="B885" s="44">
        <v>833</v>
      </c>
      <c r="C885" s="32">
        <v>0.94323995235771541</v>
      </c>
      <c r="D885" s="32">
        <f t="shared" si="122"/>
        <v>246</v>
      </c>
      <c r="E885" t="str">
        <f>LOOKUP(C885,'Info Sheet'!$L$2:$L$3,'Info Sheet'!$J$2:$J$3)</f>
        <v>Non-Rainy</v>
      </c>
      <c r="F885">
        <f>IF(E885='Info Sheet'!$J$3,'Info Sheet'!$M$3,'Info Sheet'!$M$2)</f>
        <v>1</v>
      </c>
      <c r="G885">
        <f>ROUNDDOWN(IF((D885*F885)&gt;'Info Sheet'!$B$21,'Info Sheet'!$B$21,(D885*F885)),0)</f>
        <v>188</v>
      </c>
      <c r="H885">
        <f t="shared" ref="H885:H948" si="123">G885*$K$46</f>
        <v>4295.8</v>
      </c>
      <c r="I885">
        <f t="shared" ref="I885:I948" si="124">H885-$K$47</f>
        <v>2855.8</v>
      </c>
      <c r="J885" s="44"/>
      <c r="K885" s="32"/>
      <c r="L885" s="32"/>
      <c r="M885" s="283"/>
      <c r="N885" s="32"/>
      <c r="O885" s="44">
        <v>833</v>
      </c>
      <c r="P885" s="32">
        <v>0.60174665748078648</v>
      </c>
      <c r="Q885">
        <f t="shared" ref="Q885:Q948" si="125">ROUNDDOWN(_xlfn.NORM.INV(P885,$P$36,$P$40),0)</f>
        <v>204</v>
      </c>
      <c r="R885" t="str">
        <f>LOOKUP(P885,'Info Sheet'!$L$2:$L$3,'Info Sheet'!$J$2:$J$3)</f>
        <v>Non-Rainy</v>
      </c>
      <c r="S885">
        <f>IF(R885='Info Sheet'!$J$3,'Info Sheet'!$M$3,'Info Sheet'!$M$2)</f>
        <v>1</v>
      </c>
      <c r="T885">
        <f>ROUNDDOWN(IF((Q885*S885)&gt;'Info Sheet'!$B$21,'Info Sheet'!$B$21,(Q885*S885)),0)</f>
        <v>188</v>
      </c>
      <c r="U885">
        <f t="shared" ref="U885:U948" si="126">T885*$K$46</f>
        <v>4295.8</v>
      </c>
      <c r="V885">
        <f t="shared" ref="V885:V948" si="127">U885-$K$47</f>
        <v>2855.8</v>
      </c>
      <c r="AB885" s="44">
        <v>833</v>
      </c>
      <c r="AC885" s="61">
        <v>0.60150113999999999</v>
      </c>
      <c r="AD885">
        <f t="shared" ref="AD885:AD948" si="128">ROUNDDOWN(_xlfn.NORM.INV(AC885,$AC$36,$AC$40),0)</f>
        <v>208</v>
      </c>
      <c r="AE885" t="str">
        <f>LOOKUP(AC885,'Info Sheet'!$L$2:$L$3,'Info Sheet'!$J$2:$J$3)</f>
        <v>Non-Rainy</v>
      </c>
      <c r="AF885">
        <f>IF(AE885='Info Sheet'!$J$3,'Info Sheet'!$M$3,'Info Sheet'!$M$2)</f>
        <v>1</v>
      </c>
      <c r="AG885">
        <f>ROUNDDOWN(IF((AD885*AF885)&gt;'Info Sheet'!$B$21,'Info Sheet'!$B$21,(AD885*AF885)),0)</f>
        <v>188</v>
      </c>
      <c r="AH885">
        <f t="shared" ref="AH885:AH948" si="129">AG885*$K$46</f>
        <v>4295.8</v>
      </c>
      <c r="AI885">
        <f t="shared" ref="AI885:AI948" si="130">AH885-$K$47</f>
        <v>2855.8</v>
      </c>
    </row>
    <row r="886" spans="2:35">
      <c r="B886" s="44">
        <v>834</v>
      </c>
      <c r="C886" s="32">
        <v>0.53992973002663369</v>
      </c>
      <c r="D886" s="32">
        <f t="shared" ref="D886:D949" si="131">ROUNDDOWN(_xlfn.NORM.INV(C886,$C$36,$C$40),0)</f>
        <v>217</v>
      </c>
      <c r="E886" t="str">
        <f>LOOKUP(C886,'Info Sheet'!$L$2:$L$3,'Info Sheet'!$J$2:$J$3)</f>
        <v>Non-Rainy</v>
      </c>
      <c r="F886">
        <f>IF(E886='Info Sheet'!$J$3,'Info Sheet'!$M$3,'Info Sheet'!$M$2)</f>
        <v>1</v>
      </c>
      <c r="G886">
        <f>ROUNDDOWN(IF((D886*F886)&gt;'Info Sheet'!$B$21,'Info Sheet'!$B$21,(D886*F886)),0)</f>
        <v>188</v>
      </c>
      <c r="H886">
        <f t="shared" si="123"/>
        <v>4295.8</v>
      </c>
      <c r="I886">
        <f t="shared" si="124"/>
        <v>2855.8</v>
      </c>
      <c r="J886" s="44"/>
      <c r="K886" s="32"/>
      <c r="L886" s="32"/>
      <c r="M886" s="283"/>
      <c r="N886" s="32"/>
      <c r="O886" s="44">
        <v>834</v>
      </c>
      <c r="P886" s="32">
        <v>1.7784477094363371E-2</v>
      </c>
      <c r="Q886">
        <f t="shared" si="125"/>
        <v>160</v>
      </c>
      <c r="R886" t="str">
        <f>LOOKUP(P886,'Info Sheet'!$L$2:$L$3,'Info Sheet'!$J$2:$J$3)</f>
        <v>Rainy, p</v>
      </c>
      <c r="S886">
        <f>IF(R886='Info Sheet'!$J$3,'Info Sheet'!$M$3,'Info Sheet'!$M$2)</f>
        <v>0.7</v>
      </c>
      <c r="T886">
        <f>ROUNDDOWN(IF((Q886*S886)&gt;'Info Sheet'!$B$21,'Info Sheet'!$B$21,(Q886*S886)),0)</f>
        <v>112</v>
      </c>
      <c r="U886">
        <f t="shared" si="126"/>
        <v>2559.2000000000003</v>
      </c>
      <c r="V886">
        <f t="shared" si="127"/>
        <v>1119.2000000000003</v>
      </c>
      <c r="AB886" s="44">
        <v>834</v>
      </c>
      <c r="AC886" s="61">
        <v>0.61303152000000005</v>
      </c>
      <c r="AD886">
        <f t="shared" si="128"/>
        <v>208</v>
      </c>
      <c r="AE886" t="str">
        <f>LOOKUP(AC886,'Info Sheet'!$L$2:$L$3,'Info Sheet'!$J$2:$J$3)</f>
        <v>Non-Rainy</v>
      </c>
      <c r="AF886">
        <f>IF(AE886='Info Sheet'!$J$3,'Info Sheet'!$M$3,'Info Sheet'!$M$2)</f>
        <v>1</v>
      </c>
      <c r="AG886">
        <f>ROUNDDOWN(IF((AD886*AF886)&gt;'Info Sheet'!$B$21,'Info Sheet'!$B$21,(AD886*AF886)),0)</f>
        <v>188</v>
      </c>
      <c r="AH886">
        <f t="shared" si="129"/>
        <v>4295.8</v>
      </c>
      <c r="AI886">
        <f t="shared" si="130"/>
        <v>2855.8</v>
      </c>
    </row>
    <row r="887" spans="2:35">
      <c r="B887" s="44">
        <v>835</v>
      </c>
      <c r="C887" s="32">
        <v>0.45882178749006886</v>
      </c>
      <c r="D887" s="32">
        <f t="shared" si="131"/>
        <v>213</v>
      </c>
      <c r="E887" t="str">
        <f>LOOKUP(C887,'Info Sheet'!$L$2:$L$3,'Info Sheet'!$J$2:$J$3)</f>
        <v>Non-Rainy</v>
      </c>
      <c r="F887">
        <f>IF(E887='Info Sheet'!$J$3,'Info Sheet'!$M$3,'Info Sheet'!$M$2)</f>
        <v>1</v>
      </c>
      <c r="G887">
        <f>ROUNDDOWN(IF((D887*F887)&gt;'Info Sheet'!$B$21,'Info Sheet'!$B$21,(D887*F887)),0)</f>
        <v>188</v>
      </c>
      <c r="H887">
        <f t="shared" si="123"/>
        <v>4295.8</v>
      </c>
      <c r="I887">
        <f t="shared" si="124"/>
        <v>2855.8</v>
      </c>
      <c r="J887" s="44"/>
      <c r="K887" s="32"/>
      <c r="L887" s="32"/>
      <c r="M887" s="283"/>
      <c r="N887" s="32"/>
      <c r="O887" s="44">
        <v>835</v>
      </c>
      <c r="P887" s="32">
        <v>0.5209504305686109</v>
      </c>
      <c r="Q887">
        <f t="shared" si="125"/>
        <v>200</v>
      </c>
      <c r="R887" t="str">
        <f>LOOKUP(P887,'Info Sheet'!$L$2:$L$3,'Info Sheet'!$J$2:$J$3)</f>
        <v>Non-Rainy</v>
      </c>
      <c r="S887">
        <f>IF(R887='Info Sheet'!$J$3,'Info Sheet'!$M$3,'Info Sheet'!$M$2)</f>
        <v>1</v>
      </c>
      <c r="T887">
        <f>ROUNDDOWN(IF((Q887*S887)&gt;'Info Sheet'!$B$21,'Info Sheet'!$B$21,(Q887*S887)),0)</f>
        <v>188</v>
      </c>
      <c r="U887">
        <f t="shared" si="126"/>
        <v>4295.8</v>
      </c>
      <c r="V887">
        <f t="shared" si="127"/>
        <v>2855.8</v>
      </c>
      <c r="AB887" s="44">
        <v>835</v>
      </c>
      <c r="AC887" s="61">
        <v>0.63064381999999997</v>
      </c>
      <c r="AD887">
        <f t="shared" si="128"/>
        <v>209</v>
      </c>
      <c r="AE887" t="str">
        <f>LOOKUP(AC887,'Info Sheet'!$L$2:$L$3,'Info Sheet'!$J$2:$J$3)</f>
        <v>Non-Rainy</v>
      </c>
      <c r="AF887">
        <f>IF(AE887='Info Sheet'!$J$3,'Info Sheet'!$M$3,'Info Sheet'!$M$2)</f>
        <v>1</v>
      </c>
      <c r="AG887">
        <f>ROUNDDOWN(IF((AD887*AF887)&gt;'Info Sheet'!$B$21,'Info Sheet'!$B$21,(AD887*AF887)),0)</f>
        <v>188</v>
      </c>
      <c r="AH887">
        <f t="shared" si="129"/>
        <v>4295.8</v>
      </c>
      <c r="AI887">
        <f t="shared" si="130"/>
        <v>2855.8</v>
      </c>
    </row>
    <row r="888" spans="2:35">
      <c r="B888" s="44">
        <v>836</v>
      </c>
      <c r="C888" s="32">
        <v>0.18554346035664471</v>
      </c>
      <c r="D888" s="32">
        <f t="shared" si="131"/>
        <v>197</v>
      </c>
      <c r="E888" t="str">
        <f>LOOKUP(C888,'Info Sheet'!$L$2:$L$3,'Info Sheet'!$J$2:$J$3)</f>
        <v>Rainy, p</v>
      </c>
      <c r="F888">
        <f>IF(E888='Info Sheet'!$J$3,'Info Sheet'!$M$3,'Info Sheet'!$M$2)</f>
        <v>0.7</v>
      </c>
      <c r="G888">
        <f>ROUNDDOWN(IF((D888*F888)&gt;'Info Sheet'!$B$21,'Info Sheet'!$B$21,(D888*F888)),0)</f>
        <v>137</v>
      </c>
      <c r="H888">
        <f t="shared" si="123"/>
        <v>3130.4500000000003</v>
      </c>
      <c r="I888">
        <f t="shared" si="124"/>
        <v>1690.4500000000003</v>
      </c>
      <c r="J888" s="44"/>
      <c r="K888" s="32"/>
      <c r="L888" s="32"/>
      <c r="M888" s="283"/>
      <c r="N888" s="32"/>
      <c r="O888" s="44">
        <v>836</v>
      </c>
      <c r="P888" s="32">
        <v>0.51745297408491764</v>
      </c>
      <c r="Q888">
        <f t="shared" si="125"/>
        <v>200</v>
      </c>
      <c r="R888" t="str">
        <f>LOOKUP(P888,'Info Sheet'!$L$2:$L$3,'Info Sheet'!$J$2:$J$3)</f>
        <v>Non-Rainy</v>
      </c>
      <c r="S888">
        <f>IF(R888='Info Sheet'!$J$3,'Info Sheet'!$M$3,'Info Sheet'!$M$2)</f>
        <v>1</v>
      </c>
      <c r="T888">
        <f>ROUNDDOWN(IF((Q888*S888)&gt;'Info Sheet'!$B$21,'Info Sheet'!$B$21,(Q888*S888)),0)</f>
        <v>188</v>
      </c>
      <c r="U888">
        <f t="shared" si="126"/>
        <v>4295.8</v>
      </c>
      <c r="V888">
        <f t="shared" si="127"/>
        <v>2855.8</v>
      </c>
      <c r="AB888" s="44">
        <v>836</v>
      </c>
      <c r="AC888" s="61">
        <v>2.3690139999999998E-2</v>
      </c>
      <c r="AD888">
        <f t="shared" si="128"/>
        <v>165</v>
      </c>
      <c r="AE888" t="str">
        <f>LOOKUP(AC888,'Info Sheet'!$L$2:$L$3,'Info Sheet'!$J$2:$J$3)</f>
        <v>Rainy, p</v>
      </c>
      <c r="AF888">
        <f>IF(AE888='Info Sheet'!$J$3,'Info Sheet'!$M$3,'Info Sheet'!$M$2)</f>
        <v>0.7</v>
      </c>
      <c r="AG888">
        <f>ROUNDDOWN(IF((AD888*AF888)&gt;'Info Sheet'!$B$21,'Info Sheet'!$B$21,(AD888*AF888)),0)</f>
        <v>115</v>
      </c>
      <c r="AH888">
        <f t="shared" si="129"/>
        <v>2627.75</v>
      </c>
      <c r="AI888">
        <f t="shared" si="130"/>
        <v>1187.75</v>
      </c>
    </row>
    <row r="889" spans="2:35">
      <c r="B889" s="44">
        <v>837</v>
      </c>
      <c r="C889" s="32">
        <v>0.86066792257630664</v>
      </c>
      <c r="D889" s="32">
        <f t="shared" si="131"/>
        <v>236</v>
      </c>
      <c r="E889" t="str">
        <f>LOOKUP(C889,'Info Sheet'!$L$2:$L$3,'Info Sheet'!$J$2:$J$3)</f>
        <v>Non-Rainy</v>
      </c>
      <c r="F889">
        <f>IF(E889='Info Sheet'!$J$3,'Info Sheet'!$M$3,'Info Sheet'!$M$2)</f>
        <v>1</v>
      </c>
      <c r="G889">
        <f>ROUNDDOWN(IF((D889*F889)&gt;'Info Sheet'!$B$21,'Info Sheet'!$B$21,(D889*F889)),0)</f>
        <v>188</v>
      </c>
      <c r="H889">
        <f t="shared" si="123"/>
        <v>4295.8</v>
      </c>
      <c r="I889">
        <f t="shared" si="124"/>
        <v>2855.8</v>
      </c>
      <c r="J889" s="44"/>
      <c r="K889" s="32"/>
      <c r="L889" s="32"/>
      <c r="M889" s="283"/>
      <c r="N889" s="32"/>
      <c r="O889" s="44">
        <v>837</v>
      </c>
      <c r="P889" s="32">
        <v>2.2975866524904798E-2</v>
      </c>
      <c r="Q889">
        <f t="shared" si="125"/>
        <v>162</v>
      </c>
      <c r="R889" t="str">
        <f>LOOKUP(P889,'Info Sheet'!$L$2:$L$3,'Info Sheet'!$J$2:$J$3)</f>
        <v>Rainy, p</v>
      </c>
      <c r="S889">
        <f>IF(R889='Info Sheet'!$J$3,'Info Sheet'!$M$3,'Info Sheet'!$M$2)</f>
        <v>0.7</v>
      </c>
      <c r="T889">
        <f>ROUNDDOWN(IF((Q889*S889)&gt;'Info Sheet'!$B$21,'Info Sheet'!$B$21,(Q889*S889)),0)</f>
        <v>113</v>
      </c>
      <c r="U889">
        <f t="shared" si="126"/>
        <v>2582.0500000000002</v>
      </c>
      <c r="V889">
        <f t="shared" si="127"/>
        <v>1142.0500000000002</v>
      </c>
      <c r="AB889" s="44">
        <v>837</v>
      </c>
      <c r="AC889" s="61">
        <v>0.85120759999999995</v>
      </c>
      <c r="AD889">
        <f t="shared" si="128"/>
        <v>222</v>
      </c>
      <c r="AE889" t="str">
        <f>LOOKUP(AC889,'Info Sheet'!$L$2:$L$3,'Info Sheet'!$J$2:$J$3)</f>
        <v>Non-Rainy</v>
      </c>
      <c r="AF889">
        <f>IF(AE889='Info Sheet'!$J$3,'Info Sheet'!$M$3,'Info Sheet'!$M$2)</f>
        <v>1</v>
      </c>
      <c r="AG889">
        <f>ROUNDDOWN(IF((AD889*AF889)&gt;'Info Sheet'!$B$21,'Info Sheet'!$B$21,(AD889*AF889)),0)</f>
        <v>188</v>
      </c>
      <c r="AH889">
        <f t="shared" si="129"/>
        <v>4295.8</v>
      </c>
      <c r="AI889">
        <f t="shared" si="130"/>
        <v>2855.8</v>
      </c>
    </row>
    <row r="890" spans="2:35">
      <c r="B890" s="44">
        <v>838</v>
      </c>
      <c r="C890" s="32">
        <v>0.39983407001407922</v>
      </c>
      <c r="D890" s="32">
        <f t="shared" si="131"/>
        <v>210</v>
      </c>
      <c r="E890" t="str">
        <f>LOOKUP(C890,'Info Sheet'!$L$2:$L$3,'Info Sheet'!$J$2:$J$3)</f>
        <v>Rainy, p</v>
      </c>
      <c r="F890">
        <f>IF(E890='Info Sheet'!$J$3,'Info Sheet'!$M$3,'Info Sheet'!$M$2)</f>
        <v>0.7</v>
      </c>
      <c r="G890">
        <f>ROUNDDOWN(IF((D890*F890)&gt;'Info Sheet'!$B$21,'Info Sheet'!$B$21,(D890*F890)),0)</f>
        <v>147</v>
      </c>
      <c r="H890">
        <f t="shared" si="123"/>
        <v>3358.9500000000003</v>
      </c>
      <c r="I890">
        <f t="shared" si="124"/>
        <v>1918.9500000000003</v>
      </c>
      <c r="J890" s="44"/>
      <c r="K890" s="32"/>
      <c r="L890" s="32"/>
      <c r="M890" s="283"/>
      <c r="N890" s="32"/>
      <c r="O890" s="44">
        <v>838</v>
      </c>
      <c r="P890" s="32">
        <v>0.81184753858996506</v>
      </c>
      <c r="Q890">
        <f t="shared" si="125"/>
        <v>216</v>
      </c>
      <c r="R890" t="str">
        <f>LOOKUP(P890,'Info Sheet'!$L$2:$L$3,'Info Sheet'!$J$2:$J$3)</f>
        <v>Non-Rainy</v>
      </c>
      <c r="S890">
        <f>IF(R890='Info Sheet'!$J$3,'Info Sheet'!$M$3,'Info Sheet'!$M$2)</f>
        <v>1</v>
      </c>
      <c r="T890">
        <f>ROUNDDOWN(IF((Q890*S890)&gt;'Info Sheet'!$B$21,'Info Sheet'!$B$21,(Q890*S890)),0)</f>
        <v>188</v>
      </c>
      <c r="U890">
        <f t="shared" si="126"/>
        <v>4295.8</v>
      </c>
      <c r="V890">
        <f t="shared" si="127"/>
        <v>2855.8</v>
      </c>
      <c r="AB890" s="44">
        <v>838</v>
      </c>
      <c r="AC890" s="61">
        <v>0.10881758</v>
      </c>
      <c r="AD890">
        <f t="shared" si="128"/>
        <v>179</v>
      </c>
      <c r="AE890" t="str">
        <f>LOOKUP(AC890,'Info Sheet'!$L$2:$L$3,'Info Sheet'!$J$2:$J$3)</f>
        <v>Rainy, p</v>
      </c>
      <c r="AF890">
        <f>IF(AE890='Info Sheet'!$J$3,'Info Sheet'!$M$3,'Info Sheet'!$M$2)</f>
        <v>0.7</v>
      </c>
      <c r="AG890">
        <f>ROUNDDOWN(IF((AD890*AF890)&gt;'Info Sheet'!$B$21,'Info Sheet'!$B$21,(AD890*AF890)),0)</f>
        <v>125</v>
      </c>
      <c r="AH890">
        <f t="shared" si="129"/>
        <v>2856.25</v>
      </c>
      <c r="AI890">
        <f t="shared" si="130"/>
        <v>1416.25</v>
      </c>
    </row>
    <row r="891" spans="2:35">
      <c r="B891" s="44">
        <v>839</v>
      </c>
      <c r="C891" s="32">
        <v>0.60627503709334452</v>
      </c>
      <c r="D891" s="32">
        <f t="shared" si="131"/>
        <v>220</v>
      </c>
      <c r="E891" t="str">
        <f>LOOKUP(C891,'Info Sheet'!$L$2:$L$3,'Info Sheet'!$J$2:$J$3)</f>
        <v>Non-Rainy</v>
      </c>
      <c r="F891">
        <f>IF(E891='Info Sheet'!$J$3,'Info Sheet'!$M$3,'Info Sheet'!$M$2)</f>
        <v>1</v>
      </c>
      <c r="G891">
        <f>ROUNDDOWN(IF((D891*F891)&gt;'Info Sheet'!$B$21,'Info Sheet'!$B$21,(D891*F891)),0)</f>
        <v>188</v>
      </c>
      <c r="H891">
        <f t="shared" si="123"/>
        <v>4295.8</v>
      </c>
      <c r="I891">
        <f t="shared" si="124"/>
        <v>2855.8</v>
      </c>
      <c r="J891" s="44"/>
      <c r="K891" s="32"/>
      <c r="L891" s="32"/>
      <c r="M891" s="283"/>
      <c r="N891" s="32"/>
      <c r="O891" s="44">
        <v>839</v>
      </c>
      <c r="P891" s="32">
        <v>0.84737960117779654</v>
      </c>
      <c r="Q891">
        <f t="shared" si="125"/>
        <v>219</v>
      </c>
      <c r="R891" t="str">
        <f>LOOKUP(P891,'Info Sheet'!$L$2:$L$3,'Info Sheet'!$J$2:$J$3)</f>
        <v>Non-Rainy</v>
      </c>
      <c r="S891">
        <f>IF(R891='Info Sheet'!$J$3,'Info Sheet'!$M$3,'Info Sheet'!$M$2)</f>
        <v>1</v>
      </c>
      <c r="T891">
        <f>ROUNDDOWN(IF((Q891*S891)&gt;'Info Sheet'!$B$21,'Info Sheet'!$B$21,(Q891*S891)),0)</f>
        <v>188</v>
      </c>
      <c r="U891">
        <f t="shared" si="126"/>
        <v>4295.8</v>
      </c>
      <c r="V891">
        <f t="shared" si="127"/>
        <v>2855.8</v>
      </c>
      <c r="AB891" s="44">
        <v>839</v>
      </c>
      <c r="AC891" s="61">
        <v>0.38810569</v>
      </c>
      <c r="AD891">
        <f t="shared" si="128"/>
        <v>197</v>
      </c>
      <c r="AE891" t="str">
        <f>LOOKUP(AC891,'Info Sheet'!$L$2:$L$3,'Info Sheet'!$J$2:$J$3)</f>
        <v>Rainy, p</v>
      </c>
      <c r="AF891">
        <f>IF(AE891='Info Sheet'!$J$3,'Info Sheet'!$M$3,'Info Sheet'!$M$2)</f>
        <v>0.7</v>
      </c>
      <c r="AG891">
        <f>ROUNDDOWN(IF((AD891*AF891)&gt;'Info Sheet'!$B$21,'Info Sheet'!$B$21,(AD891*AF891)),0)</f>
        <v>137</v>
      </c>
      <c r="AH891">
        <f t="shared" si="129"/>
        <v>3130.4500000000003</v>
      </c>
      <c r="AI891">
        <f t="shared" si="130"/>
        <v>1690.4500000000003</v>
      </c>
    </row>
    <row r="892" spans="2:35">
      <c r="B892" s="44">
        <v>840</v>
      </c>
      <c r="C892" s="32">
        <v>0.7346003597047831</v>
      </c>
      <c r="D892" s="32">
        <f t="shared" si="131"/>
        <v>227</v>
      </c>
      <c r="E892" t="str">
        <f>LOOKUP(C892,'Info Sheet'!$L$2:$L$3,'Info Sheet'!$J$2:$J$3)</f>
        <v>Non-Rainy</v>
      </c>
      <c r="F892">
        <f>IF(E892='Info Sheet'!$J$3,'Info Sheet'!$M$3,'Info Sheet'!$M$2)</f>
        <v>1</v>
      </c>
      <c r="G892">
        <f>ROUNDDOWN(IF((D892*F892)&gt;'Info Sheet'!$B$21,'Info Sheet'!$B$21,(D892*F892)),0)</f>
        <v>188</v>
      </c>
      <c r="H892">
        <f t="shared" si="123"/>
        <v>4295.8</v>
      </c>
      <c r="I892">
        <f t="shared" si="124"/>
        <v>2855.8</v>
      </c>
      <c r="J892" s="44"/>
      <c r="K892" s="32"/>
      <c r="L892" s="32"/>
      <c r="M892" s="283"/>
      <c r="N892" s="32"/>
      <c r="O892" s="44">
        <v>840</v>
      </c>
      <c r="P892" s="32">
        <v>0.23204128347357378</v>
      </c>
      <c r="Q892">
        <f t="shared" si="125"/>
        <v>186</v>
      </c>
      <c r="R892" t="str">
        <f>LOOKUP(P892,'Info Sheet'!$L$2:$L$3,'Info Sheet'!$J$2:$J$3)</f>
        <v>Rainy, p</v>
      </c>
      <c r="S892">
        <f>IF(R892='Info Sheet'!$J$3,'Info Sheet'!$M$3,'Info Sheet'!$M$2)</f>
        <v>0.7</v>
      </c>
      <c r="T892">
        <f>ROUNDDOWN(IF((Q892*S892)&gt;'Info Sheet'!$B$21,'Info Sheet'!$B$21,(Q892*S892)),0)</f>
        <v>130</v>
      </c>
      <c r="U892">
        <f t="shared" si="126"/>
        <v>2970.5</v>
      </c>
      <c r="V892">
        <f t="shared" si="127"/>
        <v>1530.5</v>
      </c>
      <c r="AB892" s="44">
        <v>840</v>
      </c>
      <c r="AC892" s="61">
        <v>7.2938210000000003E-2</v>
      </c>
      <c r="AD892">
        <f t="shared" si="128"/>
        <v>175</v>
      </c>
      <c r="AE892" t="str">
        <f>LOOKUP(AC892,'Info Sheet'!$L$2:$L$3,'Info Sheet'!$J$2:$J$3)</f>
        <v>Rainy, p</v>
      </c>
      <c r="AF892">
        <f>IF(AE892='Info Sheet'!$J$3,'Info Sheet'!$M$3,'Info Sheet'!$M$2)</f>
        <v>0.7</v>
      </c>
      <c r="AG892">
        <f>ROUNDDOWN(IF((AD892*AF892)&gt;'Info Sheet'!$B$21,'Info Sheet'!$B$21,(AD892*AF892)),0)</f>
        <v>122</v>
      </c>
      <c r="AH892">
        <f t="shared" si="129"/>
        <v>2787.7000000000003</v>
      </c>
      <c r="AI892">
        <f t="shared" si="130"/>
        <v>1347.7000000000003</v>
      </c>
    </row>
    <row r="893" spans="2:35">
      <c r="B893" s="44">
        <v>841</v>
      </c>
      <c r="C893" s="32">
        <v>0.67850855556434242</v>
      </c>
      <c r="D893" s="32">
        <f t="shared" si="131"/>
        <v>224</v>
      </c>
      <c r="E893" t="str">
        <f>LOOKUP(C893,'Info Sheet'!$L$2:$L$3,'Info Sheet'!$J$2:$J$3)</f>
        <v>Non-Rainy</v>
      </c>
      <c r="F893">
        <f>IF(E893='Info Sheet'!$J$3,'Info Sheet'!$M$3,'Info Sheet'!$M$2)</f>
        <v>1</v>
      </c>
      <c r="G893">
        <f>ROUNDDOWN(IF((D893*F893)&gt;'Info Sheet'!$B$21,'Info Sheet'!$B$21,(D893*F893)),0)</f>
        <v>188</v>
      </c>
      <c r="H893">
        <f t="shared" si="123"/>
        <v>4295.8</v>
      </c>
      <c r="I893">
        <f t="shared" si="124"/>
        <v>2855.8</v>
      </c>
      <c r="J893" s="44"/>
      <c r="K893" s="32"/>
      <c r="L893" s="32"/>
      <c r="M893" s="283"/>
      <c r="N893" s="32"/>
      <c r="O893" s="44">
        <v>841</v>
      </c>
      <c r="P893" s="32">
        <v>0.1466744339748226</v>
      </c>
      <c r="Q893">
        <f t="shared" si="125"/>
        <v>180</v>
      </c>
      <c r="R893" t="str">
        <f>LOOKUP(P893,'Info Sheet'!$L$2:$L$3,'Info Sheet'!$J$2:$J$3)</f>
        <v>Rainy, p</v>
      </c>
      <c r="S893">
        <f>IF(R893='Info Sheet'!$J$3,'Info Sheet'!$M$3,'Info Sheet'!$M$2)</f>
        <v>0.7</v>
      </c>
      <c r="T893">
        <f>ROUNDDOWN(IF((Q893*S893)&gt;'Info Sheet'!$B$21,'Info Sheet'!$B$21,(Q893*S893)),0)</f>
        <v>126</v>
      </c>
      <c r="U893">
        <f t="shared" si="126"/>
        <v>2879.1000000000004</v>
      </c>
      <c r="V893">
        <f t="shared" si="127"/>
        <v>1439.1000000000004</v>
      </c>
      <c r="AB893" s="44">
        <v>841</v>
      </c>
      <c r="AC893" s="61">
        <v>0.14034951000000001</v>
      </c>
      <c r="AD893">
        <f t="shared" si="128"/>
        <v>182</v>
      </c>
      <c r="AE893" t="str">
        <f>LOOKUP(AC893,'Info Sheet'!$L$2:$L$3,'Info Sheet'!$J$2:$J$3)</f>
        <v>Rainy, p</v>
      </c>
      <c r="AF893">
        <f>IF(AE893='Info Sheet'!$J$3,'Info Sheet'!$M$3,'Info Sheet'!$M$2)</f>
        <v>0.7</v>
      </c>
      <c r="AG893">
        <f>ROUNDDOWN(IF((AD893*AF893)&gt;'Info Sheet'!$B$21,'Info Sheet'!$B$21,(AD893*AF893)),0)</f>
        <v>127</v>
      </c>
      <c r="AH893">
        <f t="shared" si="129"/>
        <v>2901.9500000000003</v>
      </c>
      <c r="AI893">
        <f t="shared" si="130"/>
        <v>1461.9500000000003</v>
      </c>
    </row>
    <row r="894" spans="2:35">
      <c r="B894" s="44">
        <v>842</v>
      </c>
      <c r="C894" s="32">
        <v>0.51901076012437153</v>
      </c>
      <c r="D894" s="32">
        <f t="shared" si="131"/>
        <v>216</v>
      </c>
      <c r="E894" t="str">
        <f>LOOKUP(C894,'Info Sheet'!$L$2:$L$3,'Info Sheet'!$J$2:$J$3)</f>
        <v>Non-Rainy</v>
      </c>
      <c r="F894">
        <f>IF(E894='Info Sheet'!$J$3,'Info Sheet'!$M$3,'Info Sheet'!$M$2)</f>
        <v>1</v>
      </c>
      <c r="G894">
        <f>ROUNDDOWN(IF((D894*F894)&gt;'Info Sheet'!$B$21,'Info Sheet'!$B$21,(D894*F894)),0)</f>
        <v>188</v>
      </c>
      <c r="H894">
        <f t="shared" si="123"/>
        <v>4295.8</v>
      </c>
      <c r="I894">
        <f t="shared" si="124"/>
        <v>2855.8</v>
      </c>
      <c r="J894" s="44"/>
      <c r="K894" s="32"/>
      <c r="L894" s="32"/>
      <c r="M894" s="283"/>
      <c r="N894" s="32"/>
      <c r="O894" s="44">
        <v>842</v>
      </c>
      <c r="P894" s="32">
        <v>0.77891270249366129</v>
      </c>
      <c r="Q894">
        <f t="shared" si="125"/>
        <v>214</v>
      </c>
      <c r="R894" t="str">
        <f>LOOKUP(P894,'Info Sheet'!$L$2:$L$3,'Info Sheet'!$J$2:$J$3)</f>
        <v>Non-Rainy</v>
      </c>
      <c r="S894">
        <f>IF(R894='Info Sheet'!$J$3,'Info Sheet'!$M$3,'Info Sheet'!$M$2)</f>
        <v>1</v>
      </c>
      <c r="T894">
        <f>ROUNDDOWN(IF((Q894*S894)&gt;'Info Sheet'!$B$21,'Info Sheet'!$B$21,(Q894*S894)),0)</f>
        <v>188</v>
      </c>
      <c r="U894">
        <f t="shared" si="126"/>
        <v>4295.8</v>
      </c>
      <c r="V894">
        <f t="shared" si="127"/>
        <v>2855.8</v>
      </c>
      <c r="AB894" s="44">
        <v>842</v>
      </c>
      <c r="AC894" s="61">
        <v>0.34520057999999998</v>
      </c>
      <c r="AD894">
        <f t="shared" si="128"/>
        <v>195</v>
      </c>
      <c r="AE894" t="str">
        <f>LOOKUP(AC894,'Info Sheet'!$L$2:$L$3,'Info Sheet'!$J$2:$J$3)</f>
        <v>Rainy, p</v>
      </c>
      <c r="AF894">
        <f>IF(AE894='Info Sheet'!$J$3,'Info Sheet'!$M$3,'Info Sheet'!$M$2)</f>
        <v>0.7</v>
      </c>
      <c r="AG894">
        <f>ROUNDDOWN(IF((AD894*AF894)&gt;'Info Sheet'!$B$21,'Info Sheet'!$B$21,(AD894*AF894)),0)</f>
        <v>136</v>
      </c>
      <c r="AH894">
        <f t="shared" si="129"/>
        <v>3107.6000000000004</v>
      </c>
      <c r="AI894">
        <f t="shared" si="130"/>
        <v>1667.6000000000004</v>
      </c>
    </row>
    <row r="895" spans="2:35">
      <c r="B895" s="44">
        <v>843</v>
      </c>
      <c r="C895" s="32">
        <v>0.53525634577724301</v>
      </c>
      <c r="D895" s="32">
        <f t="shared" si="131"/>
        <v>216</v>
      </c>
      <c r="E895" t="str">
        <f>LOOKUP(C895,'Info Sheet'!$L$2:$L$3,'Info Sheet'!$J$2:$J$3)</f>
        <v>Non-Rainy</v>
      </c>
      <c r="F895">
        <f>IF(E895='Info Sheet'!$J$3,'Info Sheet'!$M$3,'Info Sheet'!$M$2)</f>
        <v>1</v>
      </c>
      <c r="G895">
        <f>ROUNDDOWN(IF((D895*F895)&gt;'Info Sheet'!$B$21,'Info Sheet'!$B$21,(D895*F895)),0)</f>
        <v>188</v>
      </c>
      <c r="H895">
        <f t="shared" si="123"/>
        <v>4295.8</v>
      </c>
      <c r="I895">
        <f t="shared" si="124"/>
        <v>2855.8</v>
      </c>
      <c r="J895" s="44"/>
      <c r="K895" s="32"/>
      <c r="L895" s="32"/>
      <c r="M895" s="283"/>
      <c r="N895" s="32"/>
      <c r="O895" s="44">
        <v>843</v>
      </c>
      <c r="P895" s="32">
        <v>0.91719345827014487</v>
      </c>
      <c r="Q895">
        <f t="shared" si="125"/>
        <v>226</v>
      </c>
      <c r="R895" t="str">
        <f>LOOKUP(P895,'Info Sheet'!$L$2:$L$3,'Info Sheet'!$J$2:$J$3)</f>
        <v>Non-Rainy</v>
      </c>
      <c r="S895">
        <f>IF(R895='Info Sheet'!$J$3,'Info Sheet'!$M$3,'Info Sheet'!$M$2)</f>
        <v>1</v>
      </c>
      <c r="T895">
        <f>ROUNDDOWN(IF((Q895*S895)&gt;'Info Sheet'!$B$21,'Info Sheet'!$B$21,(Q895*S895)),0)</f>
        <v>188</v>
      </c>
      <c r="U895">
        <f t="shared" si="126"/>
        <v>4295.8</v>
      </c>
      <c r="V895">
        <f t="shared" si="127"/>
        <v>2855.8</v>
      </c>
      <c r="AB895" s="44">
        <v>843</v>
      </c>
      <c r="AC895" s="61">
        <v>0.30511301000000002</v>
      </c>
      <c r="AD895">
        <f t="shared" si="128"/>
        <v>193</v>
      </c>
      <c r="AE895" t="str">
        <f>LOOKUP(AC895,'Info Sheet'!$L$2:$L$3,'Info Sheet'!$J$2:$J$3)</f>
        <v>Rainy, p</v>
      </c>
      <c r="AF895">
        <f>IF(AE895='Info Sheet'!$J$3,'Info Sheet'!$M$3,'Info Sheet'!$M$2)</f>
        <v>0.7</v>
      </c>
      <c r="AG895">
        <f>ROUNDDOWN(IF((AD895*AF895)&gt;'Info Sheet'!$B$21,'Info Sheet'!$B$21,(AD895*AF895)),0)</f>
        <v>135</v>
      </c>
      <c r="AH895">
        <f t="shared" si="129"/>
        <v>3084.75</v>
      </c>
      <c r="AI895">
        <f t="shared" si="130"/>
        <v>1644.75</v>
      </c>
    </row>
    <row r="896" spans="2:35">
      <c r="B896" s="44">
        <v>844</v>
      </c>
      <c r="C896" s="32">
        <v>0.76851563406697665</v>
      </c>
      <c r="D896" s="32">
        <f t="shared" si="131"/>
        <v>229</v>
      </c>
      <c r="E896" t="str">
        <f>LOOKUP(C896,'Info Sheet'!$L$2:$L$3,'Info Sheet'!$J$2:$J$3)</f>
        <v>Non-Rainy</v>
      </c>
      <c r="F896">
        <f>IF(E896='Info Sheet'!$J$3,'Info Sheet'!$M$3,'Info Sheet'!$M$2)</f>
        <v>1</v>
      </c>
      <c r="G896">
        <f>ROUNDDOWN(IF((D896*F896)&gt;'Info Sheet'!$B$21,'Info Sheet'!$B$21,(D896*F896)),0)</f>
        <v>188</v>
      </c>
      <c r="H896">
        <f t="shared" si="123"/>
        <v>4295.8</v>
      </c>
      <c r="I896">
        <f t="shared" si="124"/>
        <v>2855.8</v>
      </c>
      <c r="J896" s="44"/>
      <c r="K896" s="32"/>
      <c r="L896" s="32"/>
      <c r="M896" s="283"/>
      <c r="N896" s="32"/>
      <c r="O896" s="44">
        <v>844</v>
      </c>
      <c r="P896" s="32">
        <v>0.97429148927029152</v>
      </c>
      <c r="Q896">
        <f t="shared" si="125"/>
        <v>236</v>
      </c>
      <c r="R896" t="str">
        <f>LOOKUP(P896,'Info Sheet'!$L$2:$L$3,'Info Sheet'!$J$2:$J$3)</f>
        <v>Non-Rainy</v>
      </c>
      <c r="S896">
        <f>IF(R896='Info Sheet'!$J$3,'Info Sheet'!$M$3,'Info Sheet'!$M$2)</f>
        <v>1</v>
      </c>
      <c r="T896">
        <f>ROUNDDOWN(IF((Q896*S896)&gt;'Info Sheet'!$B$21,'Info Sheet'!$B$21,(Q896*S896)),0)</f>
        <v>188</v>
      </c>
      <c r="U896">
        <f t="shared" si="126"/>
        <v>4295.8</v>
      </c>
      <c r="V896">
        <f t="shared" si="127"/>
        <v>2855.8</v>
      </c>
      <c r="AB896" s="44">
        <v>844</v>
      </c>
      <c r="AC896" s="61">
        <v>0.86357072999999995</v>
      </c>
      <c r="AD896">
        <f t="shared" si="128"/>
        <v>223</v>
      </c>
      <c r="AE896" t="str">
        <f>LOOKUP(AC896,'Info Sheet'!$L$2:$L$3,'Info Sheet'!$J$2:$J$3)</f>
        <v>Non-Rainy</v>
      </c>
      <c r="AF896">
        <f>IF(AE896='Info Sheet'!$J$3,'Info Sheet'!$M$3,'Info Sheet'!$M$2)</f>
        <v>1</v>
      </c>
      <c r="AG896">
        <f>ROUNDDOWN(IF((AD896*AF896)&gt;'Info Sheet'!$B$21,'Info Sheet'!$B$21,(AD896*AF896)),0)</f>
        <v>188</v>
      </c>
      <c r="AH896">
        <f t="shared" si="129"/>
        <v>4295.8</v>
      </c>
      <c r="AI896">
        <f t="shared" si="130"/>
        <v>2855.8</v>
      </c>
    </row>
    <row r="897" spans="2:35">
      <c r="B897" s="44">
        <v>845</v>
      </c>
      <c r="C897" s="32">
        <v>0.83612842415143784</v>
      </c>
      <c r="D897" s="32">
        <f t="shared" si="131"/>
        <v>234</v>
      </c>
      <c r="E897" t="str">
        <f>LOOKUP(C897,'Info Sheet'!$L$2:$L$3,'Info Sheet'!$J$2:$J$3)</f>
        <v>Non-Rainy</v>
      </c>
      <c r="F897">
        <f>IF(E897='Info Sheet'!$J$3,'Info Sheet'!$M$3,'Info Sheet'!$M$2)</f>
        <v>1</v>
      </c>
      <c r="G897">
        <f>ROUNDDOWN(IF((D897*F897)&gt;'Info Sheet'!$B$21,'Info Sheet'!$B$21,(D897*F897)),0)</f>
        <v>188</v>
      </c>
      <c r="H897">
        <f t="shared" si="123"/>
        <v>4295.8</v>
      </c>
      <c r="I897">
        <f t="shared" si="124"/>
        <v>2855.8</v>
      </c>
      <c r="J897" s="44"/>
      <c r="K897" s="32"/>
      <c r="L897" s="32"/>
      <c r="M897" s="283"/>
      <c r="N897" s="32"/>
      <c r="O897" s="44">
        <v>845</v>
      </c>
      <c r="P897" s="32">
        <v>0.33860884767272426</v>
      </c>
      <c r="Q897">
        <f t="shared" si="125"/>
        <v>192</v>
      </c>
      <c r="R897" t="str">
        <f>LOOKUP(P897,'Info Sheet'!$L$2:$L$3,'Info Sheet'!$J$2:$J$3)</f>
        <v>Rainy, p</v>
      </c>
      <c r="S897">
        <f>IF(R897='Info Sheet'!$J$3,'Info Sheet'!$M$3,'Info Sheet'!$M$2)</f>
        <v>0.7</v>
      </c>
      <c r="T897">
        <f>ROUNDDOWN(IF((Q897*S897)&gt;'Info Sheet'!$B$21,'Info Sheet'!$B$21,(Q897*S897)),0)</f>
        <v>134</v>
      </c>
      <c r="U897">
        <f t="shared" si="126"/>
        <v>3061.9</v>
      </c>
      <c r="V897">
        <f t="shared" si="127"/>
        <v>1621.9</v>
      </c>
      <c r="AB897" s="44">
        <v>845</v>
      </c>
      <c r="AC897" s="61">
        <v>0.21704237000000001</v>
      </c>
      <c r="AD897">
        <f t="shared" si="128"/>
        <v>188</v>
      </c>
      <c r="AE897" t="str">
        <f>LOOKUP(AC897,'Info Sheet'!$L$2:$L$3,'Info Sheet'!$J$2:$J$3)</f>
        <v>Rainy, p</v>
      </c>
      <c r="AF897">
        <f>IF(AE897='Info Sheet'!$J$3,'Info Sheet'!$M$3,'Info Sheet'!$M$2)</f>
        <v>0.7</v>
      </c>
      <c r="AG897">
        <f>ROUNDDOWN(IF((AD897*AF897)&gt;'Info Sheet'!$B$21,'Info Sheet'!$B$21,(AD897*AF897)),0)</f>
        <v>131</v>
      </c>
      <c r="AH897">
        <f t="shared" si="129"/>
        <v>2993.3500000000004</v>
      </c>
      <c r="AI897">
        <f t="shared" si="130"/>
        <v>1553.3500000000004</v>
      </c>
    </row>
    <row r="898" spans="2:35">
      <c r="B898" s="44">
        <v>846</v>
      </c>
      <c r="C898" s="32">
        <v>0.19711789580998273</v>
      </c>
      <c r="D898" s="32">
        <f t="shared" si="131"/>
        <v>198</v>
      </c>
      <c r="E898" t="str">
        <f>LOOKUP(C898,'Info Sheet'!$L$2:$L$3,'Info Sheet'!$J$2:$J$3)</f>
        <v>Rainy, p</v>
      </c>
      <c r="F898">
        <f>IF(E898='Info Sheet'!$J$3,'Info Sheet'!$M$3,'Info Sheet'!$M$2)</f>
        <v>0.7</v>
      </c>
      <c r="G898">
        <f>ROUNDDOWN(IF((D898*F898)&gt;'Info Sheet'!$B$21,'Info Sheet'!$B$21,(D898*F898)),0)</f>
        <v>138</v>
      </c>
      <c r="H898">
        <f t="shared" si="123"/>
        <v>3153.3</v>
      </c>
      <c r="I898">
        <f t="shared" si="124"/>
        <v>1713.3000000000002</v>
      </c>
      <c r="J898" s="44"/>
      <c r="K898" s="32"/>
      <c r="L898" s="32"/>
      <c r="M898" s="283"/>
      <c r="N898" s="32"/>
      <c r="O898" s="44">
        <v>846</v>
      </c>
      <c r="P898" s="32">
        <v>0.77311592552228992</v>
      </c>
      <c r="Q898">
        <f t="shared" si="125"/>
        <v>214</v>
      </c>
      <c r="R898" t="str">
        <f>LOOKUP(P898,'Info Sheet'!$L$2:$L$3,'Info Sheet'!$J$2:$J$3)</f>
        <v>Non-Rainy</v>
      </c>
      <c r="S898">
        <f>IF(R898='Info Sheet'!$J$3,'Info Sheet'!$M$3,'Info Sheet'!$M$2)</f>
        <v>1</v>
      </c>
      <c r="T898">
        <f>ROUNDDOWN(IF((Q898*S898)&gt;'Info Sheet'!$B$21,'Info Sheet'!$B$21,(Q898*S898)),0)</f>
        <v>188</v>
      </c>
      <c r="U898">
        <f t="shared" si="126"/>
        <v>4295.8</v>
      </c>
      <c r="V898">
        <f t="shared" si="127"/>
        <v>2855.8</v>
      </c>
      <c r="AB898" s="44">
        <v>846</v>
      </c>
      <c r="AC898" s="61">
        <v>0.22621115999999999</v>
      </c>
      <c r="AD898">
        <f t="shared" si="128"/>
        <v>189</v>
      </c>
      <c r="AE898" t="str">
        <f>LOOKUP(AC898,'Info Sheet'!$L$2:$L$3,'Info Sheet'!$J$2:$J$3)</f>
        <v>Rainy, p</v>
      </c>
      <c r="AF898">
        <f>IF(AE898='Info Sheet'!$J$3,'Info Sheet'!$M$3,'Info Sheet'!$M$2)</f>
        <v>0.7</v>
      </c>
      <c r="AG898">
        <f>ROUNDDOWN(IF((AD898*AF898)&gt;'Info Sheet'!$B$21,'Info Sheet'!$B$21,(AD898*AF898)),0)</f>
        <v>132</v>
      </c>
      <c r="AH898">
        <f t="shared" si="129"/>
        <v>3016.2000000000003</v>
      </c>
      <c r="AI898">
        <f t="shared" si="130"/>
        <v>1576.2000000000003</v>
      </c>
    </row>
    <row r="899" spans="2:35">
      <c r="B899" s="44">
        <v>847</v>
      </c>
      <c r="C899" s="32">
        <v>0.97505932590925615</v>
      </c>
      <c r="D899" s="32">
        <f t="shared" si="131"/>
        <v>253</v>
      </c>
      <c r="E899" t="str">
        <f>LOOKUP(C899,'Info Sheet'!$L$2:$L$3,'Info Sheet'!$J$2:$J$3)</f>
        <v>Non-Rainy</v>
      </c>
      <c r="F899">
        <f>IF(E899='Info Sheet'!$J$3,'Info Sheet'!$M$3,'Info Sheet'!$M$2)</f>
        <v>1</v>
      </c>
      <c r="G899">
        <f>ROUNDDOWN(IF((D899*F899)&gt;'Info Sheet'!$B$21,'Info Sheet'!$B$21,(D899*F899)),0)</f>
        <v>188</v>
      </c>
      <c r="H899">
        <f t="shared" si="123"/>
        <v>4295.8</v>
      </c>
      <c r="I899">
        <f t="shared" si="124"/>
        <v>2855.8</v>
      </c>
      <c r="J899" s="44"/>
      <c r="K899" s="32"/>
      <c r="L899" s="32"/>
      <c r="M899" s="283"/>
      <c r="N899" s="32"/>
      <c r="O899" s="44">
        <v>847</v>
      </c>
      <c r="P899" s="32">
        <v>0.58127812284762603</v>
      </c>
      <c r="Q899">
        <f t="shared" si="125"/>
        <v>203</v>
      </c>
      <c r="R899" t="str">
        <f>LOOKUP(P899,'Info Sheet'!$L$2:$L$3,'Info Sheet'!$J$2:$J$3)</f>
        <v>Non-Rainy</v>
      </c>
      <c r="S899">
        <f>IF(R899='Info Sheet'!$J$3,'Info Sheet'!$M$3,'Info Sheet'!$M$2)</f>
        <v>1</v>
      </c>
      <c r="T899">
        <f>ROUNDDOWN(IF((Q899*S899)&gt;'Info Sheet'!$B$21,'Info Sheet'!$B$21,(Q899*S899)),0)</f>
        <v>188</v>
      </c>
      <c r="U899">
        <f t="shared" si="126"/>
        <v>4295.8</v>
      </c>
      <c r="V899">
        <f t="shared" si="127"/>
        <v>2855.8</v>
      </c>
      <c r="AB899" s="44">
        <v>847</v>
      </c>
      <c r="AC899" s="61">
        <v>0.85971500000000001</v>
      </c>
      <c r="AD899">
        <f t="shared" si="128"/>
        <v>223</v>
      </c>
      <c r="AE899" t="str">
        <f>LOOKUP(AC899,'Info Sheet'!$L$2:$L$3,'Info Sheet'!$J$2:$J$3)</f>
        <v>Non-Rainy</v>
      </c>
      <c r="AF899">
        <f>IF(AE899='Info Sheet'!$J$3,'Info Sheet'!$M$3,'Info Sheet'!$M$2)</f>
        <v>1</v>
      </c>
      <c r="AG899">
        <f>ROUNDDOWN(IF((AD899*AF899)&gt;'Info Sheet'!$B$21,'Info Sheet'!$B$21,(AD899*AF899)),0)</f>
        <v>188</v>
      </c>
      <c r="AH899">
        <f t="shared" si="129"/>
        <v>4295.8</v>
      </c>
      <c r="AI899">
        <f t="shared" si="130"/>
        <v>2855.8</v>
      </c>
    </row>
    <row r="900" spans="2:35">
      <c r="B900" s="44">
        <v>848</v>
      </c>
      <c r="C900" s="32">
        <v>0.59552862522714278</v>
      </c>
      <c r="D900" s="32">
        <f t="shared" si="131"/>
        <v>219</v>
      </c>
      <c r="E900" t="str">
        <f>LOOKUP(C900,'Info Sheet'!$L$2:$L$3,'Info Sheet'!$J$2:$J$3)</f>
        <v>Non-Rainy</v>
      </c>
      <c r="F900">
        <f>IF(E900='Info Sheet'!$J$3,'Info Sheet'!$M$3,'Info Sheet'!$M$2)</f>
        <v>1</v>
      </c>
      <c r="G900">
        <f>ROUNDDOWN(IF((D900*F900)&gt;'Info Sheet'!$B$21,'Info Sheet'!$B$21,(D900*F900)),0)</f>
        <v>188</v>
      </c>
      <c r="H900">
        <f t="shared" si="123"/>
        <v>4295.8</v>
      </c>
      <c r="I900">
        <f t="shared" si="124"/>
        <v>2855.8</v>
      </c>
      <c r="J900" s="44"/>
      <c r="K900" s="32"/>
      <c r="L900" s="32"/>
      <c r="M900" s="283"/>
      <c r="N900" s="32"/>
      <c r="O900" s="44">
        <v>848</v>
      </c>
      <c r="P900" s="32">
        <v>0.12858173253771088</v>
      </c>
      <c r="Q900">
        <f t="shared" si="125"/>
        <v>178</v>
      </c>
      <c r="R900" t="str">
        <f>LOOKUP(P900,'Info Sheet'!$L$2:$L$3,'Info Sheet'!$J$2:$J$3)</f>
        <v>Rainy, p</v>
      </c>
      <c r="S900">
        <f>IF(R900='Info Sheet'!$J$3,'Info Sheet'!$M$3,'Info Sheet'!$M$2)</f>
        <v>0.7</v>
      </c>
      <c r="T900">
        <f>ROUNDDOWN(IF((Q900*S900)&gt;'Info Sheet'!$B$21,'Info Sheet'!$B$21,(Q900*S900)),0)</f>
        <v>124</v>
      </c>
      <c r="U900">
        <f t="shared" si="126"/>
        <v>2833.4</v>
      </c>
      <c r="V900">
        <f t="shared" si="127"/>
        <v>1393.4</v>
      </c>
      <c r="AB900" s="44">
        <v>848</v>
      </c>
      <c r="AC900" s="61">
        <v>5.66645E-2</v>
      </c>
      <c r="AD900">
        <f t="shared" si="128"/>
        <v>173</v>
      </c>
      <c r="AE900" t="str">
        <f>LOOKUP(AC900,'Info Sheet'!$L$2:$L$3,'Info Sheet'!$J$2:$J$3)</f>
        <v>Rainy, p</v>
      </c>
      <c r="AF900">
        <f>IF(AE900='Info Sheet'!$J$3,'Info Sheet'!$M$3,'Info Sheet'!$M$2)</f>
        <v>0.7</v>
      </c>
      <c r="AG900">
        <f>ROUNDDOWN(IF((AD900*AF900)&gt;'Info Sheet'!$B$21,'Info Sheet'!$B$21,(AD900*AF900)),0)</f>
        <v>121</v>
      </c>
      <c r="AH900">
        <f t="shared" si="129"/>
        <v>2764.8500000000004</v>
      </c>
      <c r="AI900">
        <f t="shared" si="130"/>
        <v>1324.8500000000004</v>
      </c>
    </row>
    <row r="901" spans="2:35">
      <c r="B901" s="44">
        <v>849</v>
      </c>
      <c r="C901" s="32">
        <v>0.13457071185806546</v>
      </c>
      <c r="D901" s="32">
        <f t="shared" si="131"/>
        <v>193</v>
      </c>
      <c r="E901" t="str">
        <f>LOOKUP(C901,'Info Sheet'!$L$2:$L$3,'Info Sheet'!$J$2:$J$3)</f>
        <v>Rainy, p</v>
      </c>
      <c r="F901">
        <f>IF(E901='Info Sheet'!$J$3,'Info Sheet'!$M$3,'Info Sheet'!$M$2)</f>
        <v>0.7</v>
      </c>
      <c r="G901">
        <f>ROUNDDOWN(IF((D901*F901)&gt;'Info Sheet'!$B$21,'Info Sheet'!$B$21,(D901*F901)),0)</f>
        <v>135</v>
      </c>
      <c r="H901">
        <f t="shared" si="123"/>
        <v>3084.75</v>
      </c>
      <c r="I901">
        <f t="shared" si="124"/>
        <v>1644.75</v>
      </c>
      <c r="J901" s="44"/>
      <c r="K901" s="32"/>
      <c r="L901" s="32"/>
      <c r="M901" s="283"/>
      <c r="N901" s="32"/>
      <c r="O901" s="44">
        <v>849</v>
      </c>
      <c r="P901" s="32">
        <v>0.11652614619250445</v>
      </c>
      <c r="Q901">
        <f t="shared" si="125"/>
        <v>177</v>
      </c>
      <c r="R901" t="str">
        <f>LOOKUP(P901,'Info Sheet'!$L$2:$L$3,'Info Sheet'!$J$2:$J$3)</f>
        <v>Rainy, p</v>
      </c>
      <c r="S901">
        <f>IF(R901='Info Sheet'!$J$3,'Info Sheet'!$M$3,'Info Sheet'!$M$2)</f>
        <v>0.7</v>
      </c>
      <c r="T901">
        <f>ROUNDDOWN(IF((Q901*S901)&gt;'Info Sheet'!$B$21,'Info Sheet'!$B$21,(Q901*S901)),0)</f>
        <v>123</v>
      </c>
      <c r="U901">
        <f t="shared" si="126"/>
        <v>2810.55</v>
      </c>
      <c r="V901">
        <f t="shared" si="127"/>
        <v>1370.5500000000002</v>
      </c>
      <c r="AB901" s="44">
        <v>849</v>
      </c>
      <c r="AC901" s="61">
        <v>0.30867636999999998</v>
      </c>
      <c r="AD901">
        <f t="shared" si="128"/>
        <v>193</v>
      </c>
      <c r="AE901" t="str">
        <f>LOOKUP(AC901,'Info Sheet'!$L$2:$L$3,'Info Sheet'!$J$2:$J$3)</f>
        <v>Rainy, p</v>
      </c>
      <c r="AF901">
        <f>IF(AE901='Info Sheet'!$J$3,'Info Sheet'!$M$3,'Info Sheet'!$M$2)</f>
        <v>0.7</v>
      </c>
      <c r="AG901">
        <f>ROUNDDOWN(IF((AD901*AF901)&gt;'Info Sheet'!$B$21,'Info Sheet'!$B$21,(AD901*AF901)),0)</f>
        <v>135</v>
      </c>
      <c r="AH901">
        <f t="shared" si="129"/>
        <v>3084.75</v>
      </c>
      <c r="AI901">
        <f t="shared" si="130"/>
        <v>1644.75</v>
      </c>
    </row>
    <row r="902" spans="2:35">
      <c r="B902" s="44">
        <v>850</v>
      </c>
      <c r="C902" s="32">
        <v>0.3303499430620267</v>
      </c>
      <c r="D902" s="32">
        <f t="shared" si="131"/>
        <v>206</v>
      </c>
      <c r="E902" t="str">
        <f>LOOKUP(C902,'Info Sheet'!$L$2:$L$3,'Info Sheet'!$J$2:$J$3)</f>
        <v>Rainy, p</v>
      </c>
      <c r="F902">
        <f>IF(E902='Info Sheet'!$J$3,'Info Sheet'!$M$3,'Info Sheet'!$M$2)</f>
        <v>0.7</v>
      </c>
      <c r="G902">
        <f>ROUNDDOWN(IF((D902*F902)&gt;'Info Sheet'!$B$21,'Info Sheet'!$B$21,(D902*F902)),0)</f>
        <v>144</v>
      </c>
      <c r="H902">
        <f t="shared" si="123"/>
        <v>3290.4</v>
      </c>
      <c r="I902">
        <f t="shared" si="124"/>
        <v>1850.4</v>
      </c>
      <c r="J902" s="44"/>
      <c r="K902" s="32"/>
      <c r="L902" s="32"/>
      <c r="M902" s="283"/>
      <c r="N902" s="32"/>
      <c r="O902" s="44">
        <v>850</v>
      </c>
      <c r="P902" s="32">
        <v>8.2913452913300212E-2</v>
      </c>
      <c r="Q902">
        <f t="shared" si="125"/>
        <v>173</v>
      </c>
      <c r="R902" t="str">
        <f>LOOKUP(P902,'Info Sheet'!$L$2:$L$3,'Info Sheet'!$J$2:$J$3)</f>
        <v>Rainy, p</v>
      </c>
      <c r="S902">
        <f>IF(R902='Info Sheet'!$J$3,'Info Sheet'!$M$3,'Info Sheet'!$M$2)</f>
        <v>0.7</v>
      </c>
      <c r="T902">
        <f>ROUNDDOWN(IF((Q902*S902)&gt;'Info Sheet'!$B$21,'Info Sheet'!$B$21,(Q902*S902)),0)</f>
        <v>121</v>
      </c>
      <c r="U902">
        <f t="shared" si="126"/>
        <v>2764.8500000000004</v>
      </c>
      <c r="V902">
        <f t="shared" si="127"/>
        <v>1324.8500000000004</v>
      </c>
      <c r="AB902" s="44">
        <v>850</v>
      </c>
      <c r="AC902" s="61">
        <v>0.30583173000000002</v>
      </c>
      <c r="AD902">
        <f t="shared" si="128"/>
        <v>193</v>
      </c>
      <c r="AE902" t="str">
        <f>LOOKUP(AC902,'Info Sheet'!$L$2:$L$3,'Info Sheet'!$J$2:$J$3)</f>
        <v>Rainy, p</v>
      </c>
      <c r="AF902">
        <f>IF(AE902='Info Sheet'!$J$3,'Info Sheet'!$M$3,'Info Sheet'!$M$2)</f>
        <v>0.7</v>
      </c>
      <c r="AG902">
        <f>ROUNDDOWN(IF((AD902*AF902)&gt;'Info Sheet'!$B$21,'Info Sheet'!$B$21,(AD902*AF902)),0)</f>
        <v>135</v>
      </c>
      <c r="AH902">
        <f t="shared" si="129"/>
        <v>3084.75</v>
      </c>
      <c r="AI902">
        <f t="shared" si="130"/>
        <v>1644.75</v>
      </c>
    </row>
    <row r="903" spans="2:35">
      <c r="B903" s="44">
        <v>851</v>
      </c>
      <c r="C903" s="32">
        <v>0.29310176002870203</v>
      </c>
      <c r="D903" s="32">
        <f t="shared" si="131"/>
        <v>204</v>
      </c>
      <c r="E903" t="str">
        <f>LOOKUP(C903,'Info Sheet'!$L$2:$L$3,'Info Sheet'!$J$2:$J$3)</f>
        <v>Rainy, p</v>
      </c>
      <c r="F903">
        <f>IF(E903='Info Sheet'!$J$3,'Info Sheet'!$M$3,'Info Sheet'!$M$2)</f>
        <v>0.7</v>
      </c>
      <c r="G903">
        <f>ROUNDDOWN(IF((D903*F903)&gt;'Info Sheet'!$B$21,'Info Sheet'!$B$21,(D903*F903)),0)</f>
        <v>142</v>
      </c>
      <c r="H903">
        <f t="shared" si="123"/>
        <v>3244.7000000000003</v>
      </c>
      <c r="I903">
        <f t="shared" si="124"/>
        <v>1804.7000000000003</v>
      </c>
      <c r="J903" s="44"/>
      <c r="K903" s="32"/>
      <c r="L903" s="32"/>
      <c r="M903" s="283"/>
      <c r="N903" s="32"/>
      <c r="O903" s="44">
        <v>851</v>
      </c>
      <c r="P903" s="32">
        <v>0.15658455334062105</v>
      </c>
      <c r="Q903">
        <f t="shared" si="125"/>
        <v>181</v>
      </c>
      <c r="R903" t="str">
        <f>LOOKUP(P903,'Info Sheet'!$L$2:$L$3,'Info Sheet'!$J$2:$J$3)</f>
        <v>Rainy, p</v>
      </c>
      <c r="S903">
        <f>IF(R903='Info Sheet'!$J$3,'Info Sheet'!$M$3,'Info Sheet'!$M$2)</f>
        <v>0.7</v>
      </c>
      <c r="T903">
        <f>ROUNDDOWN(IF((Q903*S903)&gt;'Info Sheet'!$B$21,'Info Sheet'!$B$21,(Q903*S903)),0)</f>
        <v>126</v>
      </c>
      <c r="U903">
        <f t="shared" si="126"/>
        <v>2879.1000000000004</v>
      </c>
      <c r="V903">
        <f t="shared" si="127"/>
        <v>1439.1000000000004</v>
      </c>
      <c r="AB903" s="44">
        <v>851</v>
      </c>
      <c r="AC903" s="61">
        <v>0.96756337000000003</v>
      </c>
      <c r="AD903">
        <f t="shared" si="128"/>
        <v>238</v>
      </c>
      <c r="AE903" t="str">
        <f>LOOKUP(AC903,'Info Sheet'!$L$2:$L$3,'Info Sheet'!$J$2:$J$3)</f>
        <v>Non-Rainy</v>
      </c>
      <c r="AF903">
        <f>IF(AE903='Info Sheet'!$J$3,'Info Sheet'!$M$3,'Info Sheet'!$M$2)</f>
        <v>1</v>
      </c>
      <c r="AG903">
        <f>ROUNDDOWN(IF((AD903*AF903)&gt;'Info Sheet'!$B$21,'Info Sheet'!$B$21,(AD903*AF903)),0)</f>
        <v>188</v>
      </c>
      <c r="AH903">
        <f t="shared" si="129"/>
        <v>4295.8</v>
      </c>
      <c r="AI903">
        <f t="shared" si="130"/>
        <v>2855.8</v>
      </c>
    </row>
    <row r="904" spans="2:35">
      <c r="B904" s="44">
        <v>852</v>
      </c>
      <c r="C904" s="32">
        <v>0.15196560752812438</v>
      </c>
      <c r="D904" s="32">
        <f t="shared" si="131"/>
        <v>195</v>
      </c>
      <c r="E904" t="str">
        <f>LOOKUP(C904,'Info Sheet'!$L$2:$L$3,'Info Sheet'!$J$2:$J$3)</f>
        <v>Rainy, p</v>
      </c>
      <c r="F904">
        <f>IF(E904='Info Sheet'!$J$3,'Info Sheet'!$M$3,'Info Sheet'!$M$2)</f>
        <v>0.7</v>
      </c>
      <c r="G904">
        <f>ROUNDDOWN(IF((D904*F904)&gt;'Info Sheet'!$B$21,'Info Sheet'!$B$21,(D904*F904)),0)</f>
        <v>136</v>
      </c>
      <c r="H904">
        <f t="shared" si="123"/>
        <v>3107.6000000000004</v>
      </c>
      <c r="I904">
        <f t="shared" si="124"/>
        <v>1667.6000000000004</v>
      </c>
      <c r="J904" s="44"/>
      <c r="K904" s="32"/>
      <c r="L904" s="32"/>
      <c r="M904" s="283"/>
      <c r="N904" s="32"/>
      <c r="O904" s="44">
        <v>852</v>
      </c>
      <c r="P904" s="32">
        <v>0.62288873161680947</v>
      </c>
      <c r="Q904">
        <f t="shared" si="125"/>
        <v>205</v>
      </c>
      <c r="R904" t="str">
        <f>LOOKUP(P904,'Info Sheet'!$L$2:$L$3,'Info Sheet'!$J$2:$J$3)</f>
        <v>Non-Rainy</v>
      </c>
      <c r="S904">
        <f>IF(R904='Info Sheet'!$J$3,'Info Sheet'!$M$3,'Info Sheet'!$M$2)</f>
        <v>1</v>
      </c>
      <c r="T904">
        <f>ROUNDDOWN(IF((Q904*S904)&gt;'Info Sheet'!$B$21,'Info Sheet'!$B$21,(Q904*S904)),0)</f>
        <v>188</v>
      </c>
      <c r="U904">
        <f t="shared" si="126"/>
        <v>4295.8</v>
      </c>
      <c r="V904">
        <f t="shared" si="127"/>
        <v>2855.8</v>
      </c>
      <c r="AB904" s="44">
        <v>852</v>
      </c>
      <c r="AC904" s="61">
        <v>0.52743658000000004</v>
      </c>
      <c r="AD904">
        <f t="shared" si="128"/>
        <v>204</v>
      </c>
      <c r="AE904" t="str">
        <f>LOOKUP(AC904,'Info Sheet'!$L$2:$L$3,'Info Sheet'!$J$2:$J$3)</f>
        <v>Non-Rainy</v>
      </c>
      <c r="AF904">
        <f>IF(AE904='Info Sheet'!$J$3,'Info Sheet'!$M$3,'Info Sheet'!$M$2)</f>
        <v>1</v>
      </c>
      <c r="AG904">
        <f>ROUNDDOWN(IF((AD904*AF904)&gt;'Info Sheet'!$B$21,'Info Sheet'!$B$21,(AD904*AF904)),0)</f>
        <v>188</v>
      </c>
      <c r="AH904">
        <f t="shared" si="129"/>
        <v>4295.8</v>
      </c>
      <c r="AI904">
        <f t="shared" si="130"/>
        <v>2855.8</v>
      </c>
    </row>
    <row r="905" spans="2:35">
      <c r="B905" s="44">
        <v>853</v>
      </c>
      <c r="C905" s="32">
        <v>0.90279054892627508</v>
      </c>
      <c r="D905" s="32">
        <f t="shared" si="131"/>
        <v>240</v>
      </c>
      <c r="E905" t="str">
        <f>LOOKUP(C905,'Info Sheet'!$L$2:$L$3,'Info Sheet'!$J$2:$J$3)</f>
        <v>Non-Rainy</v>
      </c>
      <c r="F905">
        <f>IF(E905='Info Sheet'!$J$3,'Info Sheet'!$M$3,'Info Sheet'!$M$2)</f>
        <v>1</v>
      </c>
      <c r="G905">
        <f>ROUNDDOWN(IF((D905*F905)&gt;'Info Sheet'!$B$21,'Info Sheet'!$B$21,(D905*F905)),0)</f>
        <v>188</v>
      </c>
      <c r="H905">
        <f t="shared" si="123"/>
        <v>4295.8</v>
      </c>
      <c r="I905">
        <f t="shared" si="124"/>
        <v>2855.8</v>
      </c>
      <c r="J905" s="44"/>
      <c r="K905" s="32"/>
      <c r="L905" s="32"/>
      <c r="M905" s="283"/>
      <c r="N905" s="32"/>
      <c r="O905" s="44">
        <v>853</v>
      </c>
      <c r="P905" s="32">
        <v>0.16348511968731716</v>
      </c>
      <c r="Q905">
        <f t="shared" si="125"/>
        <v>181</v>
      </c>
      <c r="R905" t="str">
        <f>LOOKUP(P905,'Info Sheet'!$L$2:$L$3,'Info Sheet'!$J$2:$J$3)</f>
        <v>Rainy, p</v>
      </c>
      <c r="S905">
        <f>IF(R905='Info Sheet'!$J$3,'Info Sheet'!$M$3,'Info Sheet'!$M$2)</f>
        <v>0.7</v>
      </c>
      <c r="T905">
        <f>ROUNDDOWN(IF((Q905*S905)&gt;'Info Sheet'!$B$21,'Info Sheet'!$B$21,(Q905*S905)),0)</f>
        <v>126</v>
      </c>
      <c r="U905">
        <f t="shared" si="126"/>
        <v>2879.1000000000004</v>
      </c>
      <c r="V905">
        <f t="shared" si="127"/>
        <v>1439.1000000000004</v>
      </c>
      <c r="AB905" s="44">
        <v>853</v>
      </c>
      <c r="AC905" s="61">
        <v>0.41665527000000002</v>
      </c>
      <c r="AD905">
        <f t="shared" si="128"/>
        <v>199</v>
      </c>
      <c r="AE905" t="str">
        <f>LOOKUP(AC905,'Info Sheet'!$L$2:$L$3,'Info Sheet'!$J$2:$J$3)</f>
        <v>Non-Rainy</v>
      </c>
      <c r="AF905">
        <f>IF(AE905='Info Sheet'!$J$3,'Info Sheet'!$M$3,'Info Sheet'!$M$2)</f>
        <v>1</v>
      </c>
      <c r="AG905">
        <f>ROUNDDOWN(IF((AD905*AF905)&gt;'Info Sheet'!$B$21,'Info Sheet'!$B$21,(AD905*AF905)),0)</f>
        <v>188</v>
      </c>
      <c r="AH905">
        <f t="shared" si="129"/>
        <v>4295.8</v>
      </c>
      <c r="AI905">
        <f t="shared" si="130"/>
        <v>2855.8</v>
      </c>
    </row>
    <row r="906" spans="2:35">
      <c r="B906" s="44">
        <v>854</v>
      </c>
      <c r="C906" s="32">
        <v>0.60241115599413553</v>
      </c>
      <c r="D906" s="32">
        <f t="shared" si="131"/>
        <v>220</v>
      </c>
      <c r="E906" t="str">
        <f>LOOKUP(C906,'Info Sheet'!$L$2:$L$3,'Info Sheet'!$J$2:$J$3)</f>
        <v>Non-Rainy</v>
      </c>
      <c r="F906">
        <f>IF(E906='Info Sheet'!$J$3,'Info Sheet'!$M$3,'Info Sheet'!$M$2)</f>
        <v>1</v>
      </c>
      <c r="G906">
        <f>ROUNDDOWN(IF((D906*F906)&gt;'Info Sheet'!$B$21,'Info Sheet'!$B$21,(D906*F906)),0)</f>
        <v>188</v>
      </c>
      <c r="H906">
        <f t="shared" si="123"/>
        <v>4295.8</v>
      </c>
      <c r="I906">
        <f t="shared" si="124"/>
        <v>2855.8</v>
      </c>
      <c r="J906" s="44"/>
      <c r="K906" s="32"/>
      <c r="L906" s="32"/>
      <c r="M906" s="283"/>
      <c r="N906" s="32"/>
      <c r="O906" s="44">
        <v>854</v>
      </c>
      <c r="P906" s="32">
        <v>0.37936393928279755</v>
      </c>
      <c r="Q906">
        <f t="shared" si="125"/>
        <v>194</v>
      </c>
      <c r="R906" t="str">
        <f>LOOKUP(P906,'Info Sheet'!$L$2:$L$3,'Info Sheet'!$J$2:$J$3)</f>
        <v>Rainy, p</v>
      </c>
      <c r="S906">
        <f>IF(R906='Info Sheet'!$J$3,'Info Sheet'!$M$3,'Info Sheet'!$M$2)</f>
        <v>0.7</v>
      </c>
      <c r="T906">
        <f>ROUNDDOWN(IF((Q906*S906)&gt;'Info Sheet'!$B$21,'Info Sheet'!$B$21,(Q906*S906)),0)</f>
        <v>135</v>
      </c>
      <c r="U906">
        <f t="shared" si="126"/>
        <v>3084.75</v>
      </c>
      <c r="V906">
        <f t="shared" si="127"/>
        <v>1644.75</v>
      </c>
      <c r="AB906" s="44">
        <v>854</v>
      </c>
      <c r="AC906" s="61">
        <v>0.69516290999999997</v>
      </c>
      <c r="AD906">
        <f t="shared" si="128"/>
        <v>212</v>
      </c>
      <c r="AE906" t="str">
        <f>LOOKUP(AC906,'Info Sheet'!$L$2:$L$3,'Info Sheet'!$J$2:$J$3)</f>
        <v>Non-Rainy</v>
      </c>
      <c r="AF906">
        <f>IF(AE906='Info Sheet'!$J$3,'Info Sheet'!$M$3,'Info Sheet'!$M$2)</f>
        <v>1</v>
      </c>
      <c r="AG906">
        <f>ROUNDDOWN(IF((AD906*AF906)&gt;'Info Sheet'!$B$21,'Info Sheet'!$B$21,(AD906*AF906)),0)</f>
        <v>188</v>
      </c>
      <c r="AH906">
        <f t="shared" si="129"/>
        <v>4295.8</v>
      </c>
      <c r="AI906">
        <f t="shared" si="130"/>
        <v>2855.8</v>
      </c>
    </row>
    <row r="907" spans="2:35">
      <c r="B907" s="44">
        <v>855</v>
      </c>
      <c r="C907" s="32">
        <v>0.12334566063770791</v>
      </c>
      <c r="D907" s="32">
        <f t="shared" si="131"/>
        <v>192</v>
      </c>
      <c r="E907" t="str">
        <f>LOOKUP(C907,'Info Sheet'!$L$2:$L$3,'Info Sheet'!$J$2:$J$3)</f>
        <v>Rainy, p</v>
      </c>
      <c r="F907">
        <f>IF(E907='Info Sheet'!$J$3,'Info Sheet'!$M$3,'Info Sheet'!$M$2)</f>
        <v>0.7</v>
      </c>
      <c r="G907">
        <f>ROUNDDOWN(IF((D907*F907)&gt;'Info Sheet'!$B$21,'Info Sheet'!$B$21,(D907*F907)),0)</f>
        <v>134</v>
      </c>
      <c r="H907">
        <f t="shared" si="123"/>
        <v>3061.9</v>
      </c>
      <c r="I907">
        <f t="shared" si="124"/>
        <v>1621.9</v>
      </c>
      <c r="J907" s="44"/>
      <c r="K907" s="32"/>
      <c r="L907" s="32"/>
      <c r="M907" s="283"/>
      <c r="N907" s="32"/>
      <c r="O907" s="44">
        <v>855</v>
      </c>
      <c r="P907" s="32">
        <v>0.94665363211130626</v>
      </c>
      <c r="Q907">
        <f t="shared" si="125"/>
        <v>230</v>
      </c>
      <c r="R907" t="str">
        <f>LOOKUP(P907,'Info Sheet'!$L$2:$L$3,'Info Sheet'!$J$2:$J$3)</f>
        <v>Non-Rainy</v>
      </c>
      <c r="S907">
        <f>IF(R907='Info Sheet'!$J$3,'Info Sheet'!$M$3,'Info Sheet'!$M$2)</f>
        <v>1</v>
      </c>
      <c r="T907">
        <f>ROUNDDOWN(IF((Q907*S907)&gt;'Info Sheet'!$B$21,'Info Sheet'!$B$21,(Q907*S907)),0)</f>
        <v>188</v>
      </c>
      <c r="U907">
        <f t="shared" si="126"/>
        <v>4295.8</v>
      </c>
      <c r="V907">
        <f t="shared" si="127"/>
        <v>2855.8</v>
      </c>
      <c r="AB907" s="44">
        <v>855</v>
      </c>
      <c r="AC907" s="61">
        <v>0.11846207</v>
      </c>
      <c r="AD907">
        <f t="shared" si="128"/>
        <v>180</v>
      </c>
      <c r="AE907" t="str">
        <f>LOOKUP(AC907,'Info Sheet'!$L$2:$L$3,'Info Sheet'!$J$2:$J$3)</f>
        <v>Rainy, p</v>
      </c>
      <c r="AF907">
        <f>IF(AE907='Info Sheet'!$J$3,'Info Sheet'!$M$3,'Info Sheet'!$M$2)</f>
        <v>0.7</v>
      </c>
      <c r="AG907">
        <f>ROUNDDOWN(IF((AD907*AF907)&gt;'Info Sheet'!$B$21,'Info Sheet'!$B$21,(AD907*AF907)),0)</f>
        <v>126</v>
      </c>
      <c r="AH907">
        <f t="shared" si="129"/>
        <v>2879.1000000000004</v>
      </c>
      <c r="AI907">
        <f t="shared" si="130"/>
        <v>1439.1000000000004</v>
      </c>
    </row>
    <row r="908" spans="2:35">
      <c r="B908" s="44">
        <v>856</v>
      </c>
      <c r="C908" s="32">
        <v>8.3144407755797234E-2</v>
      </c>
      <c r="D908" s="32">
        <f t="shared" si="131"/>
        <v>188</v>
      </c>
      <c r="E908" t="str">
        <f>LOOKUP(C908,'Info Sheet'!$L$2:$L$3,'Info Sheet'!$J$2:$J$3)</f>
        <v>Rainy, p</v>
      </c>
      <c r="F908">
        <f>IF(E908='Info Sheet'!$J$3,'Info Sheet'!$M$3,'Info Sheet'!$M$2)</f>
        <v>0.7</v>
      </c>
      <c r="G908">
        <f>ROUNDDOWN(IF((D908*F908)&gt;'Info Sheet'!$B$21,'Info Sheet'!$B$21,(D908*F908)),0)</f>
        <v>131</v>
      </c>
      <c r="H908">
        <f t="shared" si="123"/>
        <v>2993.3500000000004</v>
      </c>
      <c r="I908">
        <f t="shared" si="124"/>
        <v>1553.3500000000004</v>
      </c>
      <c r="J908" s="44"/>
      <c r="K908" s="32"/>
      <c r="L908" s="32"/>
      <c r="M908" s="283"/>
      <c r="N908" s="32"/>
      <c r="O908" s="44">
        <v>856</v>
      </c>
      <c r="P908" s="32">
        <v>0.21529446516072104</v>
      </c>
      <c r="Q908">
        <f t="shared" si="125"/>
        <v>185</v>
      </c>
      <c r="R908" t="str">
        <f>LOOKUP(P908,'Info Sheet'!$L$2:$L$3,'Info Sheet'!$J$2:$J$3)</f>
        <v>Rainy, p</v>
      </c>
      <c r="S908">
        <f>IF(R908='Info Sheet'!$J$3,'Info Sheet'!$M$3,'Info Sheet'!$M$2)</f>
        <v>0.7</v>
      </c>
      <c r="T908">
        <f>ROUNDDOWN(IF((Q908*S908)&gt;'Info Sheet'!$B$21,'Info Sheet'!$B$21,(Q908*S908)),0)</f>
        <v>129</v>
      </c>
      <c r="U908">
        <f t="shared" si="126"/>
        <v>2947.65</v>
      </c>
      <c r="V908">
        <f t="shared" si="127"/>
        <v>1507.65</v>
      </c>
      <c r="AB908" s="44">
        <v>856</v>
      </c>
      <c r="AC908" s="61">
        <v>0.11817273</v>
      </c>
      <c r="AD908">
        <f t="shared" si="128"/>
        <v>180</v>
      </c>
      <c r="AE908" t="str">
        <f>LOOKUP(AC908,'Info Sheet'!$L$2:$L$3,'Info Sheet'!$J$2:$J$3)</f>
        <v>Rainy, p</v>
      </c>
      <c r="AF908">
        <f>IF(AE908='Info Sheet'!$J$3,'Info Sheet'!$M$3,'Info Sheet'!$M$2)</f>
        <v>0.7</v>
      </c>
      <c r="AG908">
        <f>ROUNDDOWN(IF((AD908*AF908)&gt;'Info Sheet'!$B$21,'Info Sheet'!$B$21,(AD908*AF908)),0)</f>
        <v>126</v>
      </c>
      <c r="AH908">
        <f t="shared" si="129"/>
        <v>2879.1000000000004</v>
      </c>
      <c r="AI908">
        <f t="shared" si="130"/>
        <v>1439.1000000000004</v>
      </c>
    </row>
    <row r="909" spans="2:35">
      <c r="B909" s="44">
        <v>857</v>
      </c>
      <c r="C909" s="32">
        <v>0.53341984434175582</v>
      </c>
      <c r="D909" s="32">
        <f t="shared" si="131"/>
        <v>216</v>
      </c>
      <c r="E909" t="str">
        <f>LOOKUP(C909,'Info Sheet'!$L$2:$L$3,'Info Sheet'!$J$2:$J$3)</f>
        <v>Non-Rainy</v>
      </c>
      <c r="F909">
        <f>IF(E909='Info Sheet'!$J$3,'Info Sheet'!$M$3,'Info Sheet'!$M$2)</f>
        <v>1</v>
      </c>
      <c r="G909">
        <f>ROUNDDOWN(IF((D909*F909)&gt;'Info Sheet'!$B$21,'Info Sheet'!$B$21,(D909*F909)),0)</f>
        <v>188</v>
      </c>
      <c r="H909">
        <f t="shared" si="123"/>
        <v>4295.8</v>
      </c>
      <c r="I909">
        <f t="shared" si="124"/>
        <v>2855.8</v>
      </c>
      <c r="J909" s="44"/>
      <c r="K909" s="32"/>
      <c r="L909" s="32"/>
      <c r="M909" s="283"/>
      <c r="N909" s="32"/>
      <c r="O909" s="44">
        <v>857</v>
      </c>
      <c r="P909" s="32">
        <v>0.71651968412679878</v>
      </c>
      <c r="Q909">
        <f t="shared" si="125"/>
        <v>210</v>
      </c>
      <c r="R909" t="str">
        <f>LOOKUP(P909,'Info Sheet'!$L$2:$L$3,'Info Sheet'!$J$2:$J$3)</f>
        <v>Non-Rainy</v>
      </c>
      <c r="S909">
        <f>IF(R909='Info Sheet'!$J$3,'Info Sheet'!$M$3,'Info Sheet'!$M$2)</f>
        <v>1</v>
      </c>
      <c r="T909">
        <f>ROUNDDOWN(IF((Q909*S909)&gt;'Info Sheet'!$B$21,'Info Sheet'!$B$21,(Q909*S909)),0)</f>
        <v>188</v>
      </c>
      <c r="U909">
        <f t="shared" si="126"/>
        <v>4295.8</v>
      </c>
      <c r="V909">
        <f t="shared" si="127"/>
        <v>2855.8</v>
      </c>
      <c r="AB909" s="44">
        <v>857</v>
      </c>
      <c r="AC909" s="61">
        <v>0.37927954000000003</v>
      </c>
      <c r="AD909">
        <f t="shared" si="128"/>
        <v>197</v>
      </c>
      <c r="AE909" t="str">
        <f>LOOKUP(AC909,'Info Sheet'!$L$2:$L$3,'Info Sheet'!$J$2:$J$3)</f>
        <v>Rainy, p</v>
      </c>
      <c r="AF909">
        <f>IF(AE909='Info Sheet'!$J$3,'Info Sheet'!$M$3,'Info Sheet'!$M$2)</f>
        <v>0.7</v>
      </c>
      <c r="AG909">
        <f>ROUNDDOWN(IF((AD909*AF909)&gt;'Info Sheet'!$B$21,'Info Sheet'!$B$21,(AD909*AF909)),0)</f>
        <v>137</v>
      </c>
      <c r="AH909">
        <f t="shared" si="129"/>
        <v>3130.4500000000003</v>
      </c>
      <c r="AI909">
        <f t="shared" si="130"/>
        <v>1690.4500000000003</v>
      </c>
    </row>
    <row r="910" spans="2:35">
      <c r="B910" s="44">
        <v>858</v>
      </c>
      <c r="C910" s="32">
        <v>0.91113752727749642</v>
      </c>
      <c r="D910" s="32">
        <f t="shared" si="131"/>
        <v>241</v>
      </c>
      <c r="E910" t="str">
        <f>LOOKUP(C910,'Info Sheet'!$L$2:$L$3,'Info Sheet'!$J$2:$J$3)</f>
        <v>Non-Rainy</v>
      </c>
      <c r="F910">
        <f>IF(E910='Info Sheet'!$J$3,'Info Sheet'!$M$3,'Info Sheet'!$M$2)</f>
        <v>1</v>
      </c>
      <c r="G910">
        <f>ROUNDDOWN(IF((D910*F910)&gt;'Info Sheet'!$B$21,'Info Sheet'!$B$21,(D910*F910)),0)</f>
        <v>188</v>
      </c>
      <c r="H910">
        <f t="shared" si="123"/>
        <v>4295.8</v>
      </c>
      <c r="I910">
        <f t="shared" si="124"/>
        <v>2855.8</v>
      </c>
      <c r="J910" s="44"/>
      <c r="K910" s="32"/>
      <c r="L910" s="32"/>
      <c r="M910" s="283"/>
      <c r="N910" s="32"/>
      <c r="O910" s="44">
        <v>858</v>
      </c>
      <c r="P910" s="32">
        <v>0.57627886871153744</v>
      </c>
      <c r="Q910">
        <f t="shared" si="125"/>
        <v>203</v>
      </c>
      <c r="R910" t="str">
        <f>LOOKUP(P910,'Info Sheet'!$L$2:$L$3,'Info Sheet'!$J$2:$J$3)</f>
        <v>Non-Rainy</v>
      </c>
      <c r="S910">
        <f>IF(R910='Info Sheet'!$J$3,'Info Sheet'!$M$3,'Info Sheet'!$M$2)</f>
        <v>1</v>
      </c>
      <c r="T910">
        <f>ROUNDDOWN(IF((Q910*S910)&gt;'Info Sheet'!$B$21,'Info Sheet'!$B$21,(Q910*S910)),0)</f>
        <v>188</v>
      </c>
      <c r="U910">
        <f t="shared" si="126"/>
        <v>4295.8</v>
      </c>
      <c r="V910">
        <f t="shared" si="127"/>
        <v>2855.8</v>
      </c>
      <c r="AB910" s="44">
        <v>858</v>
      </c>
      <c r="AC910" s="61">
        <v>0.29600653999999998</v>
      </c>
      <c r="AD910">
        <f t="shared" si="128"/>
        <v>193</v>
      </c>
      <c r="AE910" t="str">
        <f>LOOKUP(AC910,'Info Sheet'!$L$2:$L$3,'Info Sheet'!$J$2:$J$3)</f>
        <v>Rainy, p</v>
      </c>
      <c r="AF910">
        <f>IF(AE910='Info Sheet'!$J$3,'Info Sheet'!$M$3,'Info Sheet'!$M$2)</f>
        <v>0.7</v>
      </c>
      <c r="AG910">
        <f>ROUNDDOWN(IF((AD910*AF910)&gt;'Info Sheet'!$B$21,'Info Sheet'!$B$21,(AD910*AF910)),0)</f>
        <v>135</v>
      </c>
      <c r="AH910">
        <f t="shared" si="129"/>
        <v>3084.75</v>
      </c>
      <c r="AI910">
        <f t="shared" si="130"/>
        <v>1644.75</v>
      </c>
    </row>
    <row r="911" spans="2:35">
      <c r="B911" s="44">
        <v>859</v>
      </c>
      <c r="C911" s="32">
        <v>0.78586332045897023</v>
      </c>
      <c r="D911" s="32">
        <f t="shared" si="131"/>
        <v>230</v>
      </c>
      <c r="E911" t="str">
        <f>LOOKUP(C911,'Info Sheet'!$L$2:$L$3,'Info Sheet'!$J$2:$J$3)</f>
        <v>Non-Rainy</v>
      </c>
      <c r="F911">
        <f>IF(E911='Info Sheet'!$J$3,'Info Sheet'!$M$3,'Info Sheet'!$M$2)</f>
        <v>1</v>
      </c>
      <c r="G911">
        <f>ROUNDDOWN(IF((D911*F911)&gt;'Info Sheet'!$B$21,'Info Sheet'!$B$21,(D911*F911)),0)</f>
        <v>188</v>
      </c>
      <c r="H911">
        <f t="shared" si="123"/>
        <v>4295.8</v>
      </c>
      <c r="I911">
        <f t="shared" si="124"/>
        <v>2855.8</v>
      </c>
      <c r="J911" s="44"/>
      <c r="K911" s="32"/>
      <c r="L911" s="32"/>
      <c r="M911" s="283"/>
      <c r="N911" s="32"/>
      <c r="O911" s="44">
        <v>859</v>
      </c>
      <c r="P911" s="32">
        <v>0.85364736130657382</v>
      </c>
      <c r="Q911">
        <f t="shared" si="125"/>
        <v>219</v>
      </c>
      <c r="R911" t="str">
        <f>LOOKUP(P911,'Info Sheet'!$L$2:$L$3,'Info Sheet'!$J$2:$J$3)</f>
        <v>Non-Rainy</v>
      </c>
      <c r="S911">
        <f>IF(R911='Info Sheet'!$J$3,'Info Sheet'!$M$3,'Info Sheet'!$M$2)</f>
        <v>1</v>
      </c>
      <c r="T911">
        <f>ROUNDDOWN(IF((Q911*S911)&gt;'Info Sheet'!$B$21,'Info Sheet'!$B$21,(Q911*S911)),0)</f>
        <v>188</v>
      </c>
      <c r="U911">
        <f t="shared" si="126"/>
        <v>4295.8</v>
      </c>
      <c r="V911">
        <f t="shared" si="127"/>
        <v>2855.8</v>
      </c>
      <c r="AB911" s="44">
        <v>859</v>
      </c>
      <c r="AC911" s="61">
        <v>0.27066737000000002</v>
      </c>
      <c r="AD911">
        <f t="shared" si="128"/>
        <v>191</v>
      </c>
      <c r="AE911" t="str">
        <f>LOOKUP(AC911,'Info Sheet'!$L$2:$L$3,'Info Sheet'!$J$2:$J$3)</f>
        <v>Rainy, p</v>
      </c>
      <c r="AF911">
        <f>IF(AE911='Info Sheet'!$J$3,'Info Sheet'!$M$3,'Info Sheet'!$M$2)</f>
        <v>0.7</v>
      </c>
      <c r="AG911">
        <f>ROUNDDOWN(IF((AD911*AF911)&gt;'Info Sheet'!$B$21,'Info Sheet'!$B$21,(AD911*AF911)),0)</f>
        <v>133</v>
      </c>
      <c r="AH911">
        <f t="shared" si="129"/>
        <v>3039.05</v>
      </c>
      <c r="AI911">
        <f t="shared" si="130"/>
        <v>1599.0500000000002</v>
      </c>
    </row>
    <row r="912" spans="2:35">
      <c r="B912" s="44">
        <v>860</v>
      </c>
      <c r="C912" s="32">
        <v>0.25000003893901612</v>
      </c>
      <c r="D912" s="32">
        <f t="shared" si="131"/>
        <v>202</v>
      </c>
      <c r="E912" t="str">
        <f>LOOKUP(C912,'Info Sheet'!$L$2:$L$3,'Info Sheet'!$J$2:$J$3)</f>
        <v>Rainy, p</v>
      </c>
      <c r="F912">
        <f>IF(E912='Info Sheet'!$J$3,'Info Sheet'!$M$3,'Info Sheet'!$M$2)</f>
        <v>0.7</v>
      </c>
      <c r="G912">
        <f>ROUNDDOWN(IF((D912*F912)&gt;'Info Sheet'!$B$21,'Info Sheet'!$B$21,(D912*F912)),0)</f>
        <v>141</v>
      </c>
      <c r="H912">
        <f t="shared" si="123"/>
        <v>3221.8500000000004</v>
      </c>
      <c r="I912">
        <f t="shared" si="124"/>
        <v>1781.8500000000004</v>
      </c>
      <c r="J912" s="44"/>
      <c r="K912" s="32"/>
      <c r="L912" s="32"/>
      <c r="M912" s="283"/>
      <c r="N912" s="32"/>
      <c r="O912" s="44">
        <v>860</v>
      </c>
      <c r="P912" s="32">
        <v>0.42700958215901474</v>
      </c>
      <c r="Q912">
        <f t="shared" si="125"/>
        <v>196</v>
      </c>
      <c r="R912" t="str">
        <f>LOOKUP(P912,'Info Sheet'!$L$2:$L$3,'Info Sheet'!$J$2:$J$3)</f>
        <v>Non-Rainy</v>
      </c>
      <c r="S912">
        <f>IF(R912='Info Sheet'!$J$3,'Info Sheet'!$M$3,'Info Sheet'!$M$2)</f>
        <v>1</v>
      </c>
      <c r="T912">
        <f>ROUNDDOWN(IF((Q912*S912)&gt;'Info Sheet'!$B$21,'Info Sheet'!$B$21,(Q912*S912)),0)</f>
        <v>188</v>
      </c>
      <c r="U912">
        <f t="shared" si="126"/>
        <v>4295.8</v>
      </c>
      <c r="V912">
        <f t="shared" si="127"/>
        <v>2855.8</v>
      </c>
      <c r="AB912" s="44">
        <v>860</v>
      </c>
      <c r="AC912" s="61">
        <v>0.80036547000000002</v>
      </c>
      <c r="AD912">
        <f t="shared" si="128"/>
        <v>219</v>
      </c>
      <c r="AE912" t="str">
        <f>LOOKUP(AC912,'Info Sheet'!$L$2:$L$3,'Info Sheet'!$J$2:$J$3)</f>
        <v>Non-Rainy</v>
      </c>
      <c r="AF912">
        <f>IF(AE912='Info Sheet'!$J$3,'Info Sheet'!$M$3,'Info Sheet'!$M$2)</f>
        <v>1</v>
      </c>
      <c r="AG912">
        <f>ROUNDDOWN(IF((AD912*AF912)&gt;'Info Sheet'!$B$21,'Info Sheet'!$B$21,(AD912*AF912)),0)</f>
        <v>188</v>
      </c>
      <c r="AH912">
        <f t="shared" si="129"/>
        <v>4295.8</v>
      </c>
      <c r="AI912">
        <f t="shared" si="130"/>
        <v>2855.8</v>
      </c>
    </row>
    <row r="913" spans="2:35">
      <c r="B913" s="44">
        <v>861</v>
      </c>
      <c r="C913" s="32">
        <v>0.36080950568742398</v>
      </c>
      <c r="D913" s="32">
        <f t="shared" si="131"/>
        <v>208</v>
      </c>
      <c r="E913" t="str">
        <f>LOOKUP(C913,'Info Sheet'!$L$2:$L$3,'Info Sheet'!$J$2:$J$3)</f>
        <v>Rainy, p</v>
      </c>
      <c r="F913">
        <f>IF(E913='Info Sheet'!$J$3,'Info Sheet'!$M$3,'Info Sheet'!$M$2)</f>
        <v>0.7</v>
      </c>
      <c r="G913">
        <f>ROUNDDOWN(IF((D913*F913)&gt;'Info Sheet'!$B$21,'Info Sheet'!$B$21,(D913*F913)),0)</f>
        <v>145</v>
      </c>
      <c r="H913">
        <f t="shared" si="123"/>
        <v>3313.25</v>
      </c>
      <c r="I913">
        <f t="shared" si="124"/>
        <v>1873.25</v>
      </c>
      <c r="J913" s="44"/>
      <c r="K913" s="32"/>
      <c r="L913" s="32"/>
      <c r="M913" s="283"/>
      <c r="N913" s="32"/>
      <c r="O913" s="44">
        <v>861</v>
      </c>
      <c r="P913" s="32">
        <v>0.7452996354950554</v>
      </c>
      <c r="Q913">
        <f t="shared" si="125"/>
        <v>212</v>
      </c>
      <c r="R913" t="str">
        <f>LOOKUP(P913,'Info Sheet'!$L$2:$L$3,'Info Sheet'!$J$2:$J$3)</f>
        <v>Non-Rainy</v>
      </c>
      <c r="S913">
        <f>IF(R913='Info Sheet'!$J$3,'Info Sheet'!$M$3,'Info Sheet'!$M$2)</f>
        <v>1</v>
      </c>
      <c r="T913">
        <f>ROUNDDOWN(IF((Q913*S913)&gt;'Info Sheet'!$B$21,'Info Sheet'!$B$21,(Q913*S913)),0)</f>
        <v>188</v>
      </c>
      <c r="U913">
        <f t="shared" si="126"/>
        <v>4295.8</v>
      </c>
      <c r="V913">
        <f t="shared" si="127"/>
        <v>2855.8</v>
      </c>
      <c r="AB913" s="44">
        <v>861</v>
      </c>
      <c r="AC913" s="61">
        <v>0.32616940999999999</v>
      </c>
      <c r="AD913">
        <f t="shared" si="128"/>
        <v>194</v>
      </c>
      <c r="AE913" t="str">
        <f>LOOKUP(AC913,'Info Sheet'!$L$2:$L$3,'Info Sheet'!$J$2:$J$3)</f>
        <v>Rainy, p</v>
      </c>
      <c r="AF913">
        <f>IF(AE913='Info Sheet'!$J$3,'Info Sheet'!$M$3,'Info Sheet'!$M$2)</f>
        <v>0.7</v>
      </c>
      <c r="AG913">
        <f>ROUNDDOWN(IF((AD913*AF913)&gt;'Info Sheet'!$B$21,'Info Sheet'!$B$21,(AD913*AF913)),0)</f>
        <v>135</v>
      </c>
      <c r="AH913">
        <f t="shared" si="129"/>
        <v>3084.75</v>
      </c>
      <c r="AI913">
        <f t="shared" si="130"/>
        <v>1644.75</v>
      </c>
    </row>
    <row r="914" spans="2:35">
      <c r="B914" s="44">
        <v>862</v>
      </c>
      <c r="C914" s="32">
        <v>0.1102933362668268</v>
      </c>
      <c r="D914" s="32">
        <f t="shared" si="131"/>
        <v>191</v>
      </c>
      <c r="E914" t="str">
        <f>LOOKUP(C914,'Info Sheet'!$L$2:$L$3,'Info Sheet'!$J$2:$J$3)</f>
        <v>Rainy, p</v>
      </c>
      <c r="F914">
        <f>IF(E914='Info Sheet'!$J$3,'Info Sheet'!$M$3,'Info Sheet'!$M$2)</f>
        <v>0.7</v>
      </c>
      <c r="G914">
        <f>ROUNDDOWN(IF((D914*F914)&gt;'Info Sheet'!$B$21,'Info Sheet'!$B$21,(D914*F914)),0)</f>
        <v>133</v>
      </c>
      <c r="H914">
        <f t="shared" si="123"/>
        <v>3039.05</v>
      </c>
      <c r="I914">
        <f t="shared" si="124"/>
        <v>1599.0500000000002</v>
      </c>
      <c r="J914" s="44"/>
      <c r="K914" s="32"/>
      <c r="L914" s="32"/>
      <c r="M914" s="283"/>
      <c r="N914" s="32"/>
      <c r="O914" s="44">
        <v>862</v>
      </c>
      <c r="P914" s="32">
        <v>0.46446979793584253</v>
      </c>
      <c r="Q914">
        <f t="shared" si="125"/>
        <v>198</v>
      </c>
      <c r="R914" t="str">
        <f>LOOKUP(P914,'Info Sheet'!$L$2:$L$3,'Info Sheet'!$J$2:$J$3)</f>
        <v>Non-Rainy</v>
      </c>
      <c r="S914">
        <f>IF(R914='Info Sheet'!$J$3,'Info Sheet'!$M$3,'Info Sheet'!$M$2)</f>
        <v>1</v>
      </c>
      <c r="T914">
        <f>ROUNDDOWN(IF((Q914*S914)&gt;'Info Sheet'!$B$21,'Info Sheet'!$B$21,(Q914*S914)),0)</f>
        <v>188</v>
      </c>
      <c r="U914">
        <f t="shared" si="126"/>
        <v>4295.8</v>
      </c>
      <c r="V914">
        <f t="shared" si="127"/>
        <v>2855.8</v>
      </c>
      <c r="AB914" s="44">
        <v>862</v>
      </c>
      <c r="AC914" s="61">
        <v>0.69903192999999997</v>
      </c>
      <c r="AD914">
        <f t="shared" si="128"/>
        <v>213</v>
      </c>
      <c r="AE914" t="str">
        <f>LOOKUP(AC914,'Info Sheet'!$L$2:$L$3,'Info Sheet'!$J$2:$J$3)</f>
        <v>Non-Rainy</v>
      </c>
      <c r="AF914">
        <f>IF(AE914='Info Sheet'!$J$3,'Info Sheet'!$M$3,'Info Sheet'!$M$2)</f>
        <v>1</v>
      </c>
      <c r="AG914">
        <f>ROUNDDOWN(IF((AD914*AF914)&gt;'Info Sheet'!$B$21,'Info Sheet'!$B$21,(AD914*AF914)),0)</f>
        <v>188</v>
      </c>
      <c r="AH914">
        <f t="shared" si="129"/>
        <v>4295.8</v>
      </c>
      <c r="AI914">
        <f t="shared" si="130"/>
        <v>2855.8</v>
      </c>
    </row>
    <row r="915" spans="2:35">
      <c r="B915" s="44">
        <v>863</v>
      </c>
      <c r="C915" s="32">
        <v>0.27582283890433701</v>
      </c>
      <c r="D915" s="32">
        <f t="shared" si="131"/>
        <v>203</v>
      </c>
      <c r="E915" t="str">
        <f>LOOKUP(C915,'Info Sheet'!$L$2:$L$3,'Info Sheet'!$J$2:$J$3)</f>
        <v>Rainy, p</v>
      </c>
      <c r="F915">
        <f>IF(E915='Info Sheet'!$J$3,'Info Sheet'!$M$3,'Info Sheet'!$M$2)</f>
        <v>0.7</v>
      </c>
      <c r="G915">
        <f>ROUNDDOWN(IF((D915*F915)&gt;'Info Sheet'!$B$21,'Info Sheet'!$B$21,(D915*F915)),0)</f>
        <v>142</v>
      </c>
      <c r="H915">
        <f t="shared" si="123"/>
        <v>3244.7000000000003</v>
      </c>
      <c r="I915">
        <f t="shared" si="124"/>
        <v>1804.7000000000003</v>
      </c>
      <c r="J915" s="44"/>
      <c r="K915" s="32"/>
      <c r="L915" s="32"/>
      <c r="M915" s="283"/>
      <c r="N915" s="32"/>
      <c r="O915" s="44">
        <v>863</v>
      </c>
      <c r="P915" s="32">
        <v>0.25721626399085928</v>
      </c>
      <c r="Q915">
        <f t="shared" si="125"/>
        <v>187</v>
      </c>
      <c r="R915" t="str">
        <f>LOOKUP(P915,'Info Sheet'!$L$2:$L$3,'Info Sheet'!$J$2:$J$3)</f>
        <v>Rainy, p</v>
      </c>
      <c r="S915">
        <f>IF(R915='Info Sheet'!$J$3,'Info Sheet'!$M$3,'Info Sheet'!$M$2)</f>
        <v>0.7</v>
      </c>
      <c r="T915">
        <f>ROUNDDOWN(IF((Q915*S915)&gt;'Info Sheet'!$B$21,'Info Sheet'!$B$21,(Q915*S915)),0)</f>
        <v>130</v>
      </c>
      <c r="U915">
        <f t="shared" si="126"/>
        <v>2970.5</v>
      </c>
      <c r="V915">
        <f t="shared" si="127"/>
        <v>1530.5</v>
      </c>
      <c r="AB915" s="44">
        <v>863</v>
      </c>
      <c r="AC915" s="61">
        <v>0.67860416000000001</v>
      </c>
      <c r="AD915">
        <f t="shared" si="128"/>
        <v>211</v>
      </c>
      <c r="AE915" t="str">
        <f>LOOKUP(AC915,'Info Sheet'!$L$2:$L$3,'Info Sheet'!$J$2:$J$3)</f>
        <v>Non-Rainy</v>
      </c>
      <c r="AF915">
        <f>IF(AE915='Info Sheet'!$J$3,'Info Sheet'!$M$3,'Info Sheet'!$M$2)</f>
        <v>1</v>
      </c>
      <c r="AG915">
        <f>ROUNDDOWN(IF((AD915*AF915)&gt;'Info Sheet'!$B$21,'Info Sheet'!$B$21,(AD915*AF915)),0)</f>
        <v>188</v>
      </c>
      <c r="AH915">
        <f t="shared" si="129"/>
        <v>4295.8</v>
      </c>
      <c r="AI915">
        <f t="shared" si="130"/>
        <v>2855.8</v>
      </c>
    </row>
    <row r="916" spans="2:35">
      <c r="B916" s="44">
        <v>864</v>
      </c>
      <c r="C916" s="32">
        <v>0.97034641216846895</v>
      </c>
      <c r="D916" s="32">
        <f t="shared" si="131"/>
        <v>252</v>
      </c>
      <c r="E916" t="str">
        <f>LOOKUP(C916,'Info Sheet'!$L$2:$L$3,'Info Sheet'!$J$2:$J$3)</f>
        <v>Non-Rainy</v>
      </c>
      <c r="F916">
        <f>IF(E916='Info Sheet'!$J$3,'Info Sheet'!$M$3,'Info Sheet'!$M$2)</f>
        <v>1</v>
      </c>
      <c r="G916">
        <f>ROUNDDOWN(IF((D916*F916)&gt;'Info Sheet'!$B$21,'Info Sheet'!$B$21,(D916*F916)),0)</f>
        <v>188</v>
      </c>
      <c r="H916">
        <f t="shared" si="123"/>
        <v>4295.8</v>
      </c>
      <c r="I916">
        <f t="shared" si="124"/>
        <v>2855.8</v>
      </c>
      <c r="J916" s="44"/>
      <c r="K916" s="32"/>
      <c r="L916" s="32"/>
      <c r="M916" s="283"/>
      <c r="N916" s="32"/>
      <c r="O916" s="44">
        <v>864</v>
      </c>
      <c r="P916" s="32">
        <v>0.4580576697728036</v>
      </c>
      <c r="Q916">
        <f t="shared" si="125"/>
        <v>198</v>
      </c>
      <c r="R916" t="str">
        <f>LOOKUP(P916,'Info Sheet'!$L$2:$L$3,'Info Sheet'!$J$2:$J$3)</f>
        <v>Non-Rainy</v>
      </c>
      <c r="S916">
        <f>IF(R916='Info Sheet'!$J$3,'Info Sheet'!$M$3,'Info Sheet'!$M$2)</f>
        <v>1</v>
      </c>
      <c r="T916">
        <f>ROUNDDOWN(IF((Q916*S916)&gt;'Info Sheet'!$B$21,'Info Sheet'!$B$21,(Q916*S916)),0)</f>
        <v>188</v>
      </c>
      <c r="U916">
        <f t="shared" si="126"/>
        <v>4295.8</v>
      </c>
      <c r="V916">
        <f t="shared" si="127"/>
        <v>2855.8</v>
      </c>
      <c r="AB916" s="44">
        <v>864</v>
      </c>
      <c r="AC916" s="61">
        <v>0.13367045999999999</v>
      </c>
      <c r="AD916">
        <f t="shared" si="128"/>
        <v>182</v>
      </c>
      <c r="AE916" t="str">
        <f>LOOKUP(AC916,'Info Sheet'!$L$2:$L$3,'Info Sheet'!$J$2:$J$3)</f>
        <v>Rainy, p</v>
      </c>
      <c r="AF916">
        <f>IF(AE916='Info Sheet'!$J$3,'Info Sheet'!$M$3,'Info Sheet'!$M$2)</f>
        <v>0.7</v>
      </c>
      <c r="AG916">
        <f>ROUNDDOWN(IF((AD916*AF916)&gt;'Info Sheet'!$B$21,'Info Sheet'!$B$21,(AD916*AF916)),0)</f>
        <v>127</v>
      </c>
      <c r="AH916">
        <f t="shared" si="129"/>
        <v>2901.9500000000003</v>
      </c>
      <c r="AI916">
        <f t="shared" si="130"/>
        <v>1461.9500000000003</v>
      </c>
    </row>
    <row r="917" spans="2:35">
      <c r="B917" s="44">
        <v>865</v>
      </c>
      <c r="C917" s="32">
        <v>0.3835961752436402</v>
      </c>
      <c r="D917" s="32">
        <f t="shared" si="131"/>
        <v>209</v>
      </c>
      <c r="E917" t="str">
        <f>LOOKUP(C917,'Info Sheet'!$L$2:$L$3,'Info Sheet'!$J$2:$J$3)</f>
        <v>Rainy, p</v>
      </c>
      <c r="F917">
        <f>IF(E917='Info Sheet'!$J$3,'Info Sheet'!$M$3,'Info Sheet'!$M$2)</f>
        <v>0.7</v>
      </c>
      <c r="G917">
        <f>ROUNDDOWN(IF((D917*F917)&gt;'Info Sheet'!$B$21,'Info Sheet'!$B$21,(D917*F917)),0)</f>
        <v>146</v>
      </c>
      <c r="H917">
        <f t="shared" si="123"/>
        <v>3336.1000000000004</v>
      </c>
      <c r="I917">
        <f t="shared" si="124"/>
        <v>1896.1000000000004</v>
      </c>
      <c r="J917" s="44"/>
      <c r="K917" s="32"/>
      <c r="L917" s="32"/>
      <c r="M917" s="283"/>
      <c r="N917" s="32"/>
      <c r="O917" s="44">
        <v>865</v>
      </c>
      <c r="P917" s="32">
        <v>0.93561722450965212</v>
      </c>
      <c r="Q917">
        <f t="shared" si="125"/>
        <v>228</v>
      </c>
      <c r="R917" t="str">
        <f>LOOKUP(P917,'Info Sheet'!$L$2:$L$3,'Info Sheet'!$J$2:$J$3)</f>
        <v>Non-Rainy</v>
      </c>
      <c r="S917">
        <f>IF(R917='Info Sheet'!$J$3,'Info Sheet'!$M$3,'Info Sheet'!$M$2)</f>
        <v>1</v>
      </c>
      <c r="T917">
        <f>ROUNDDOWN(IF((Q917*S917)&gt;'Info Sheet'!$B$21,'Info Sheet'!$B$21,(Q917*S917)),0)</f>
        <v>188</v>
      </c>
      <c r="U917">
        <f t="shared" si="126"/>
        <v>4295.8</v>
      </c>
      <c r="V917">
        <f t="shared" si="127"/>
        <v>2855.8</v>
      </c>
      <c r="AB917" s="44">
        <v>865</v>
      </c>
      <c r="AC917" s="61">
        <v>0.65593802000000001</v>
      </c>
      <c r="AD917">
        <f t="shared" si="128"/>
        <v>210</v>
      </c>
      <c r="AE917" t="str">
        <f>LOOKUP(AC917,'Info Sheet'!$L$2:$L$3,'Info Sheet'!$J$2:$J$3)</f>
        <v>Non-Rainy</v>
      </c>
      <c r="AF917">
        <f>IF(AE917='Info Sheet'!$J$3,'Info Sheet'!$M$3,'Info Sheet'!$M$2)</f>
        <v>1</v>
      </c>
      <c r="AG917">
        <f>ROUNDDOWN(IF((AD917*AF917)&gt;'Info Sheet'!$B$21,'Info Sheet'!$B$21,(AD917*AF917)),0)</f>
        <v>188</v>
      </c>
      <c r="AH917">
        <f t="shared" si="129"/>
        <v>4295.8</v>
      </c>
      <c r="AI917">
        <f t="shared" si="130"/>
        <v>2855.8</v>
      </c>
    </row>
    <row r="918" spans="2:35">
      <c r="B918" s="44">
        <v>866</v>
      </c>
      <c r="C918" s="32">
        <v>0.64813948401979948</v>
      </c>
      <c r="D918" s="32">
        <f t="shared" si="131"/>
        <v>222</v>
      </c>
      <c r="E918" t="str">
        <f>LOOKUP(C918,'Info Sheet'!$L$2:$L$3,'Info Sheet'!$J$2:$J$3)</f>
        <v>Non-Rainy</v>
      </c>
      <c r="F918">
        <f>IF(E918='Info Sheet'!$J$3,'Info Sheet'!$M$3,'Info Sheet'!$M$2)</f>
        <v>1</v>
      </c>
      <c r="G918">
        <f>ROUNDDOWN(IF((D918*F918)&gt;'Info Sheet'!$B$21,'Info Sheet'!$B$21,(D918*F918)),0)</f>
        <v>188</v>
      </c>
      <c r="H918">
        <f t="shared" si="123"/>
        <v>4295.8</v>
      </c>
      <c r="I918">
        <f t="shared" si="124"/>
        <v>2855.8</v>
      </c>
      <c r="J918" s="44"/>
      <c r="K918" s="32"/>
      <c r="L918" s="32"/>
      <c r="M918" s="283"/>
      <c r="N918" s="32"/>
      <c r="O918" s="44">
        <v>866</v>
      </c>
      <c r="P918" s="32">
        <v>0.80828282332432955</v>
      </c>
      <c r="Q918">
        <f t="shared" si="125"/>
        <v>216</v>
      </c>
      <c r="R918" t="str">
        <f>LOOKUP(P918,'Info Sheet'!$L$2:$L$3,'Info Sheet'!$J$2:$J$3)</f>
        <v>Non-Rainy</v>
      </c>
      <c r="S918">
        <f>IF(R918='Info Sheet'!$J$3,'Info Sheet'!$M$3,'Info Sheet'!$M$2)</f>
        <v>1</v>
      </c>
      <c r="T918">
        <f>ROUNDDOWN(IF((Q918*S918)&gt;'Info Sheet'!$B$21,'Info Sheet'!$B$21,(Q918*S918)),0)</f>
        <v>188</v>
      </c>
      <c r="U918">
        <f t="shared" si="126"/>
        <v>4295.8</v>
      </c>
      <c r="V918">
        <f t="shared" si="127"/>
        <v>2855.8</v>
      </c>
      <c r="AB918" s="44">
        <v>866</v>
      </c>
      <c r="AC918" s="61">
        <v>1.240395E-2</v>
      </c>
      <c r="AD918">
        <f t="shared" si="128"/>
        <v>160</v>
      </c>
      <c r="AE918" t="str">
        <f>LOOKUP(AC918,'Info Sheet'!$L$2:$L$3,'Info Sheet'!$J$2:$J$3)</f>
        <v>Rainy, p</v>
      </c>
      <c r="AF918">
        <f>IF(AE918='Info Sheet'!$J$3,'Info Sheet'!$M$3,'Info Sheet'!$M$2)</f>
        <v>0.7</v>
      </c>
      <c r="AG918">
        <f>ROUNDDOWN(IF((AD918*AF918)&gt;'Info Sheet'!$B$21,'Info Sheet'!$B$21,(AD918*AF918)),0)</f>
        <v>112</v>
      </c>
      <c r="AH918">
        <f t="shared" si="129"/>
        <v>2559.2000000000003</v>
      </c>
      <c r="AI918">
        <f t="shared" si="130"/>
        <v>1119.2000000000003</v>
      </c>
    </row>
    <row r="919" spans="2:35">
      <c r="B919" s="44">
        <v>867</v>
      </c>
      <c r="C919" s="32">
        <v>1.9982143181376477E-2</v>
      </c>
      <c r="D919" s="32">
        <f t="shared" si="131"/>
        <v>175</v>
      </c>
      <c r="E919" t="str">
        <f>LOOKUP(C919,'Info Sheet'!$L$2:$L$3,'Info Sheet'!$J$2:$J$3)</f>
        <v>Rainy, p</v>
      </c>
      <c r="F919">
        <f>IF(E919='Info Sheet'!$J$3,'Info Sheet'!$M$3,'Info Sheet'!$M$2)</f>
        <v>0.7</v>
      </c>
      <c r="G919">
        <f>ROUNDDOWN(IF((D919*F919)&gt;'Info Sheet'!$B$21,'Info Sheet'!$B$21,(D919*F919)),0)</f>
        <v>122</v>
      </c>
      <c r="H919">
        <f t="shared" si="123"/>
        <v>2787.7000000000003</v>
      </c>
      <c r="I919">
        <f t="shared" si="124"/>
        <v>1347.7000000000003</v>
      </c>
      <c r="J919" s="44"/>
      <c r="K919" s="32"/>
      <c r="L919" s="32"/>
      <c r="M919" s="283"/>
      <c r="N919" s="32"/>
      <c r="O919" s="44">
        <v>867</v>
      </c>
      <c r="P919" s="32">
        <v>1.8736613295786353E-2</v>
      </c>
      <c r="Q919">
        <f t="shared" si="125"/>
        <v>160</v>
      </c>
      <c r="R919" t="str">
        <f>LOOKUP(P919,'Info Sheet'!$L$2:$L$3,'Info Sheet'!$J$2:$J$3)</f>
        <v>Rainy, p</v>
      </c>
      <c r="S919">
        <f>IF(R919='Info Sheet'!$J$3,'Info Sheet'!$M$3,'Info Sheet'!$M$2)</f>
        <v>0.7</v>
      </c>
      <c r="T919">
        <f>ROUNDDOWN(IF((Q919*S919)&gt;'Info Sheet'!$B$21,'Info Sheet'!$B$21,(Q919*S919)),0)</f>
        <v>112</v>
      </c>
      <c r="U919">
        <f t="shared" si="126"/>
        <v>2559.2000000000003</v>
      </c>
      <c r="V919">
        <f t="shared" si="127"/>
        <v>1119.2000000000003</v>
      </c>
      <c r="AB919" s="44">
        <v>867</v>
      </c>
      <c r="AC919" s="61">
        <v>0.47260002000000001</v>
      </c>
      <c r="AD919">
        <f t="shared" si="128"/>
        <v>201</v>
      </c>
      <c r="AE919" t="str">
        <f>LOOKUP(AC919,'Info Sheet'!$L$2:$L$3,'Info Sheet'!$J$2:$J$3)</f>
        <v>Non-Rainy</v>
      </c>
      <c r="AF919">
        <f>IF(AE919='Info Sheet'!$J$3,'Info Sheet'!$M$3,'Info Sheet'!$M$2)</f>
        <v>1</v>
      </c>
      <c r="AG919">
        <f>ROUNDDOWN(IF((AD919*AF919)&gt;'Info Sheet'!$B$21,'Info Sheet'!$B$21,(AD919*AF919)),0)</f>
        <v>188</v>
      </c>
      <c r="AH919">
        <f t="shared" si="129"/>
        <v>4295.8</v>
      </c>
      <c r="AI919">
        <f t="shared" si="130"/>
        <v>2855.8</v>
      </c>
    </row>
    <row r="920" spans="2:35">
      <c r="B920" s="44">
        <v>868</v>
      </c>
      <c r="C920" s="32">
        <v>0.62887593154970467</v>
      </c>
      <c r="D920" s="32">
        <f t="shared" si="131"/>
        <v>221</v>
      </c>
      <c r="E920" t="str">
        <f>LOOKUP(C920,'Info Sheet'!$L$2:$L$3,'Info Sheet'!$J$2:$J$3)</f>
        <v>Non-Rainy</v>
      </c>
      <c r="F920">
        <f>IF(E920='Info Sheet'!$J$3,'Info Sheet'!$M$3,'Info Sheet'!$M$2)</f>
        <v>1</v>
      </c>
      <c r="G920">
        <f>ROUNDDOWN(IF((D920*F920)&gt;'Info Sheet'!$B$21,'Info Sheet'!$B$21,(D920*F920)),0)</f>
        <v>188</v>
      </c>
      <c r="H920">
        <f t="shared" si="123"/>
        <v>4295.8</v>
      </c>
      <c r="I920">
        <f t="shared" si="124"/>
        <v>2855.8</v>
      </c>
      <c r="J920" s="44"/>
      <c r="K920" s="32"/>
      <c r="L920" s="32"/>
      <c r="M920" s="283"/>
      <c r="N920" s="32"/>
      <c r="O920" s="44">
        <v>868</v>
      </c>
      <c r="P920" s="32">
        <v>9.9713194092615365E-2</v>
      </c>
      <c r="Q920">
        <f t="shared" si="125"/>
        <v>175</v>
      </c>
      <c r="R920" t="str">
        <f>LOOKUP(P920,'Info Sheet'!$L$2:$L$3,'Info Sheet'!$J$2:$J$3)</f>
        <v>Rainy, p</v>
      </c>
      <c r="S920">
        <f>IF(R920='Info Sheet'!$J$3,'Info Sheet'!$M$3,'Info Sheet'!$M$2)</f>
        <v>0.7</v>
      </c>
      <c r="T920">
        <f>ROUNDDOWN(IF((Q920*S920)&gt;'Info Sheet'!$B$21,'Info Sheet'!$B$21,(Q920*S920)),0)</f>
        <v>122</v>
      </c>
      <c r="U920">
        <f t="shared" si="126"/>
        <v>2787.7000000000003</v>
      </c>
      <c r="V920">
        <f t="shared" si="127"/>
        <v>1347.7000000000003</v>
      </c>
      <c r="AB920" s="44">
        <v>868</v>
      </c>
      <c r="AC920" s="61">
        <v>0.25189836999999998</v>
      </c>
      <c r="AD920">
        <f t="shared" si="128"/>
        <v>190</v>
      </c>
      <c r="AE920" t="str">
        <f>LOOKUP(AC920,'Info Sheet'!$L$2:$L$3,'Info Sheet'!$J$2:$J$3)</f>
        <v>Rainy, p</v>
      </c>
      <c r="AF920">
        <f>IF(AE920='Info Sheet'!$J$3,'Info Sheet'!$M$3,'Info Sheet'!$M$2)</f>
        <v>0.7</v>
      </c>
      <c r="AG920">
        <f>ROUNDDOWN(IF((AD920*AF920)&gt;'Info Sheet'!$B$21,'Info Sheet'!$B$21,(AD920*AF920)),0)</f>
        <v>133</v>
      </c>
      <c r="AH920">
        <f t="shared" si="129"/>
        <v>3039.05</v>
      </c>
      <c r="AI920">
        <f t="shared" si="130"/>
        <v>1599.0500000000002</v>
      </c>
    </row>
    <row r="921" spans="2:35">
      <c r="B921" s="44">
        <v>869</v>
      </c>
      <c r="C921" s="32">
        <v>1.1746971421639718E-2</v>
      </c>
      <c r="D921" s="32">
        <f t="shared" si="131"/>
        <v>170</v>
      </c>
      <c r="E921" t="str">
        <f>LOOKUP(C921,'Info Sheet'!$L$2:$L$3,'Info Sheet'!$J$2:$J$3)</f>
        <v>Rainy, p</v>
      </c>
      <c r="F921">
        <f>IF(E921='Info Sheet'!$J$3,'Info Sheet'!$M$3,'Info Sheet'!$M$2)</f>
        <v>0.7</v>
      </c>
      <c r="G921">
        <f>ROUNDDOWN(IF((D921*F921)&gt;'Info Sheet'!$B$21,'Info Sheet'!$B$21,(D921*F921)),0)</f>
        <v>119</v>
      </c>
      <c r="H921">
        <f t="shared" si="123"/>
        <v>2719.15</v>
      </c>
      <c r="I921">
        <f t="shared" si="124"/>
        <v>1279.1500000000001</v>
      </c>
      <c r="J921" s="44"/>
      <c r="K921" s="32"/>
      <c r="L921" s="32"/>
      <c r="M921" s="283"/>
      <c r="N921" s="32"/>
      <c r="O921" s="44">
        <v>869</v>
      </c>
      <c r="P921" s="32">
        <v>0.46770674859089179</v>
      </c>
      <c r="Q921">
        <f t="shared" si="125"/>
        <v>198</v>
      </c>
      <c r="R921" t="str">
        <f>LOOKUP(P921,'Info Sheet'!$L$2:$L$3,'Info Sheet'!$J$2:$J$3)</f>
        <v>Non-Rainy</v>
      </c>
      <c r="S921">
        <f>IF(R921='Info Sheet'!$J$3,'Info Sheet'!$M$3,'Info Sheet'!$M$2)</f>
        <v>1</v>
      </c>
      <c r="T921">
        <f>ROUNDDOWN(IF((Q921*S921)&gt;'Info Sheet'!$B$21,'Info Sheet'!$B$21,(Q921*S921)),0)</f>
        <v>188</v>
      </c>
      <c r="U921">
        <f t="shared" si="126"/>
        <v>4295.8</v>
      </c>
      <c r="V921">
        <f t="shared" si="127"/>
        <v>2855.8</v>
      </c>
      <c r="AB921" s="44">
        <v>869</v>
      </c>
      <c r="AC921" s="61">
        <v>0.93471356999999999</v>
      </c>
      <c r="AD921">
        <f t="shared" si="128"/>
        <v>231</v>
      </c>
      <c r="AE921" t="str">
        <f>LOOKUP(AC921,'Info Sheet'!$L$2:$L$3,'Info Sheet'!$J$2:$J$3)</f>
        <v>Non-Rainy</v>
      </c>
      <c r="AF921">
        <f>IF(AE921='Info Sheet'!$J$3,'Info Sheet'!$M$3,'Info Sheet'!$M$2)</f>
        <v>1</v>
      </c>
      <c r="AG921">
        <f>ROUNDDOWN(IF((AD921*AF921)&gt;'Info Sheet'!$B$21,'Info Sheet'!$B$21,(AD921*AF921)),0)</f>
        <v>188</v>
      </c>
      <c r="AH921">
        <f t="shared" si="129"/>
        <v>4295.8</v>
      </c>
      <c r="AI921">
        <f t="shared" si="130"/>
        <v>2855.8</v>
      </c>
    </row>
    <row r="922" spans="2:35">
      <c r="B922" s="44">
        <v>870</v>
      </c>
      <c r="C922" s="32">
        <v>0.17179613561398854</v>
      </c>
      <c r="D922" s="32">
        <f t="shared" si="131"/>
        <v>196</v>
      </c>
      <c r="E922" t="str">
        <f>LOOKUP(C922,'Info Sheet'!$L$2:$L$3,'Info Sheet'!$J$2:$J$3)</f>
        <v>Rainy, p</v>
      </c>
      <c r="F922">
        <f>IF(E922='Info Sheet'!$J$3,'Info Sheet'!$M$3,'Info Sheet'!$M$2)</f>
        <v>0.7</v>
      </c>
      <c r="G922">
        <f>ROUNDDOWN(IF((D922*F922)&gt;'Info Sheet'!$B$21,'Info Sheet'!$B$21,(D922*F922)),0)</f>
        <v>137</v>
      </c>
      <c r="H922">
        <f t="shared" si="123"/>
        <v>3130.4500000000003</v>
      </c>
      <c r="I922">
        <f t="shared" si="124"/>
        <v>1690.4500000000003</v>
      </c>
      <c r="J922" s="44"/>
      <c r="K922" s="32"/>
      <c r="L922" s="32"/>
      <c r="M922" s="283"/>
      <c r="N922" s="32"/>
      <c r="O922" s="44">
        <v>870</v>
      </c>
      <c r="P922" s="32">
        <v>0.27467545407125382</v>
      </c>
      <c r="Q922">
        <f t="shared" si="125"/>
        <v>188</v>
      </c>
      <c r="R922" t="str">
        <f>LOOKUP(P922,'Info Sheet'!$L$2:$L$3,'Info Sheet'!$J$2:$J$3)</f>
        <v>Rainy, p</v>
      </c>
      <c r="S922">
        <f>IF(R922='Info Sheet'!$J$3,'Info Sheet'!$M$3,'Info Sheet'!$M$2)</f>
        <v>0.7</v>
      </c>
      <c r="T922">
        <f>ROUNDDOWN(IF((Q922*S922)&gt;'Info Sheet'!$B$21,'Info Sheet'!$B$21,(Q922*S922)),0)</f>
        <v>131</v>
      </c>
      <c r="U922">
        <f t="shared" si="126"/>
        <v>2993.3500000000004</v>
      </c>
      <c r="V922">
        <f t="shared" si="127"/>
        <v>1553.3500000000004</v>
      </c>
      <c r="AB922" s="44">
        <v>870</v>
      </c>
      <c r="AC922" s="61">
        <v>2.2037699999999999E-3</v>
      </c>
      <c r="AD922">
        <f t="shared" si="128"/>
        <v>149</v>
      </c>
      <c r="AE922" t="str">
        <f>LOOKUP(AC922,'Info Sheet'!$L$2:$L$3,'Info Sheet'!$J$2:$J$3)</f>
        <v>Rainy, p</v>
      </c>
      <c r="AF922">
        <f>IF(AE922='Info Sheet'!$J$3,'Info Sheet'!$M$3,'Info Sheet'!$M$2)</f>
        <v>0.7</v>
      </c>
      <c r="AG922">
        <f>ROUNDDOWN(IF((AD922*AF922)&gt;'Info Sheet'!$B$21,'Info Sheet'!$B$21,(AD922*AF922)),0)</f>
        <v>104</v>
      </c>
      <c r="AH922">
        <f t="shared" si="129"/>
        <v>2376.4</v>
      </c>
      <c r="AI922">
        <f t="shared" si="130"/>
        <v>936.40000000000009</v>
      </c>
    </row>
    <row r="923" spans="2:35">
      <c r="B923" s="44">
        <v>871</v>
      </c>
      <c r="C923" s="32">
        <v>0.36986259934784615</v>
      </c>
      <c r="D923" s="32">
        <f t="shared" si="131"/>
        <v>208</v>
      </c>
      <c r="E923" t="str">
        <f>LOOKUP(C923,'Info Sheet'!$L$2:$L$3,'Info Sheet'!$J$2:$J$3)</f>
        <v>Rainy, p</v>
      </c>
      <c r="F923">
        <f>IF(E923='Info Sheet'!$J$3,'Info Sheet'!$M$3,'Info Sheet'!$M$2)</f>
        <v>0.7</v>
      </c>
      <c r="G923">
        <f>ROUNDDOWN(IF((D923*F923)&gt;'Info Sheet'!$B$21,'Info Sheet'!$B$21,(D923*F923)),0)</f>
        <v>145</v>
      </c>
      <c r="H923">
        <f t="shared" si="123"/>
        <v>3313.25</v>
      </c>
      <c r="I923">
        <f t="shared" si="124"/>
        <v>1873.25</v>
      </c>
      <c r="J923" s="44"/>
      <c r="K923" s="32"/>
      <c r="L923" s="32"/>
      <c r="M923" s="283"/>
      <c r="N923" s="32"/>
      <c r="O923" s="44">
        <v>871</v>
      </c>
      <c r="P923" s="32">
        <v>1.11814680332748E-2</v>
      </c>
      <c r="Q923">
        <f t="shared" si="125"/>
        <v>157</v>
      </c>
      <c r="R923" t="str">
        <f>LOOKUP(P923,'Info Sheet'!$L$2:$L$3,'Info Sheet'!$J$2:$J$3)</f>
        <v>Rainy, p</v>
      </c>
      <c r="S923">
        <f>IF(R923='Info Sheet'!$J$3,'Info Sheet'!$M$3,'Info Sheet'!$M$2)</f>
        <v>0.7</v>
      </c>
      <c r="T923">
        <f>ROUNDDOWN(IF((Q923*S923)&gt;'Info Sheet'!$B$21,'Info Sheet'!$B$21,(Q923*S923)),0)</f>
        <v>109</v>
      </c>
      <c r="U923">
        <f t="shared" si="126"/>
        <v>2490.65</v>
      </c>
      <c r="V923">
        <f t="shared" si="127"/>
        <v>1050.6500000000001</v>
      </c>
      <c r="AB923" s="44">
        <v>871</v>
      </c>
      <c r="AC923" s="61">
        <v>4.7449099999999998E-3</v>
      </c>
      <c r="AD923">
        <f t="shared" si="128"/>
        <v>154</v>
      </c>
      <c r="AE923" t="str">
        <f>LOOKUP(AC923,'Info Sheet'!$L$2:$L$3,'Info Sheet'!$J$2:$J$3)</f>
        <v>Rainy, p</v>
      </c>
      <c r="AF923">
        <f>IF(AE923='Info Sheet'!$J$3,'Info Sheet'!$M$3,'Info Sheet'!$M$2)</f>
        <v>0.7</v>
      </c>
      <c r="AG923">
        <f>ROUNDDOWN(IF((AD923*AF923)&gt;'Info Sheet'!$B$21,'Info Sheet'!$B$21,(AD923*AF923)),0)</f>
        <v>107</v>
      </c>
      <c r="AH923">
        <f t="shared" si="129"/>
        <v>2444.9500000000003</v>
      </c>
      <c r="AI923">
        <f t="shared" si="130"/>
        <v>1004.9500000000003</v>
      </c>
    </row>
    <row r="924" spans="2:35">
      <c r="B924" s="44">
        <v>872</v>
      </c>
      <c r="C924" s="32">
        <v>0.30386189279219855</v>
      </c>
      <c r="D924" s="32">
        <f t="shared" si="131"/>
        <v>205</v>
      </c>
      <c r="E924" t="str">
        <f>LOOKUP(C924,'Info Sheet'!$L$2:$L$3,'Info Sheet'!$J$2:$J$3)</f>
        <v>Rainy, p</v>
      </c>
      <c r="F924">
        <f>IF(E924='Info Sheet'!$J$3,'Info Sheet'!$M$3,'Info Sheet'!$M$2)</f>
        <v>0.7</v>
      </c>
      <c r="G924">
        <f>ROUNDDOWN(IF((D924*F924)&gt;'Info Sheet'!$B$21,'Info Sheet'!$B$21,(D924*F924)),0)</f>
        <v>143</v>
      </c>
      <c r="H924">
        <f t="shared" si="123"/>
        <v>3267.55</v>
      </c>
      <c r="I924">
        <f t="shared" si="124"/>
        <v>1827.5500000000002</v>
      </c>
      <c r="J924" s="44"/>
      <c r="K924" s="32"/>
      <c r="L924" s="32"/>
      <c r="M924" s="283"/>
      <c r="N924" s="32"/>
      <c r="O924" s="44">
        <v>872</v>
      </c>
      <c r="P924" s="32">
        <v>8.993621581505673E-2</v>
      </c>
      <c r="Q924">
        <f t="shared" si="125"/>
        <v>174</v>
      </c>
      <c r="R924" t="str">
        <f>LOOKUP(P924,'Info Sheet'!$L$2:$L$3,'Info Sheet'!$J$2:$J$3)</f>
        <v>Rainy, p</v>
      </c>
      <c r="S924">
        <f>IF(R924='Info Sheet'!$J$3,'Info Sheet'!$M$3,'Info Sheet'!$M$2)</f>
        <v>0.7</v>
      </c>
      <c r="T924">
        <f>ROUNDDOWN(IF((Q924*S924)&gt;'Info Sheet'!$B$21,'Info Sheet'!$B$21,(Q924*S924)),0)</f>
        <v>121</v>
      </c>
      <c r="U924">
        <f t="shared" si="126"/>
        <v>2764.8500000000004</v>
      </c>
      <c r="V924">
        <f t="shared" si="127"/>
        <v>1324.8500000000004</v>
      </c>
      <c r="AB924" s="44">
        <v>872</v>
      </c>
      <c r="AC924" s="61">
        <v>8.5274489999999994E-2</v>
      </c>
      <c r="AD924">
        <f t="shared" si="128"/>
        <v>177</v>
      </c>
      <c r="AE924" t="str">
        <f>LOOKUP(AC924,'Info Sheet'!$L$2:$L$3,'Info Sheet'!$J$2:$J$3)</f>
        <v>Rainy, p</v>
      </c>
      <c r="AF924">
        <f>IF(AE924='Info Sheet'!$J$3,'Info Sheet'!$M$3,'Info Sheet'!$M$2)</f>
        <v>0.7</v>
      </c>
      <c r="AG924">
        <f>ROUNDDOWN(IF((AD924*AF924)&gt;'Info Sheet'!$B$21,'Info Sheet'!$B$21,(AD924*AF924)),0)</f>
        <v>123</v>
      </c>
      <c r="AH924">
        <f t="shared" si="129"/>
        <v>2810.55</v>
      </c>
      <c r="AI924">
        <f t="shared" si="130"/>
        <v>1370.5500000000002</v>
      </c>
    </row>
    <row r="925" spans="2:35">
      <c r="B925" s="44">
        <v>873</v>
      </c>
      <c r="C925" s="32">
        <v>0.72442828701041762</v>
      </c>
      <c r="D925" s="32">
        <f t="shared" si="131"/>
        <v>226</v>
      </c>
      <c r="E925" t="str">
        <f>LOOKUP(C925,'Info Sheet'!$L$2:$L$3,'Info Sheet'!$J$2:$J$3)</f>
        <v>Non-Rainy</v>
      </c>
      <c r="F925">
        <f>IF(E925='Info Sheet'!$J$3,'Info Sheet'!$M$3,'Info Sheet'!$M$2)</f>
        <v>1</v>
      </c>
      <c r="G925">
        <f>ROUNDDOWN(IF((D925*F925)&gt;'Info Sheet'!$B$21,'Info Sheet'!$B$21,(D925*F925)),0)</f>
        <v>188</v>
      </c>
      <c r="H925">
        <f t="shared" si="123"/>
        <v>4295.8</v>
      </c>
      <c r="I925">
        <f t="shared" si="124"/>
        <v>2855.8</v>
      </c>
      <c r="J925" s="44"/>
      <c r="K925" s="32"/>
      <c r="L925" s="32"/>
      <c r="M925" s="283"/>
      <c r="N925" s="32"/>
      <c r="O925" s="44">
        <v>873</v>
      </c>
      <c r="P925" s="32">
        <v>0.86871353976531118</v>
      </c>
      <c r="Q925">
        <f t="shared" si="125"/>
        <v>221</v>
      </c>
      <c r="R925" t="str">
        <f>LOOKUP(P925,'Info Sheet'!$L$2:$L$3,'Info Sheet'!$J$2:$J$3)</f>
        <v>Non-Rainy</v>
      </c>
      <c r="S925">
        <f>IF(R925='Info Sheet'!$J$3,'Info Sheet'!$M$3,'Info Sheet'!$M$2)</f>
        <v>1</v>
      </c>
      <c r="T925">
        <f>ROUNDDOWN(IF((Q925*S925)&gt;'Info Sheet'!$B$21,'Info Sheet'!$B$21,(Q925*S925)),0)</f>
        <v>188</v>
      </c>
      <c r="U925">
        <f t="shared" si="126"/>
        <v>4295.8</v>
      </c>
      <c r="V925">
        <f t="shared" si="127"/>
        <v>2855.8</v>
      </c>
      <c r="AB925" s="44">
        <v>873</v>
      </c>
      <c r="AC925" s="61">
        <v>3.7112069999999997E-2</v>
      </c>
      <c r="AD925">
        <f t="shared" si="128"/>
        <v>169</v>
      </c>
      <c r="AE925" t="str">
        <f>LOOKUP(AC925,'Info Sheet'!$L$2:$L$3,'Info Sheet'!$J$2:$J$3)</f>
        <v>Rainy, p</v>
      </c>
      <c r="AF925">
        <f>IF(AE925='Info Sheet'!$J$3,'Info Sheet'!$M$3,'Info Sheet'!$M$2)</f>
        <v>0.7</v>
      </c>
      <c r="AG925">
        <f>ROUNDDOWN(IF((AD925*AF925)&gt;'Info Sheet'!$B$21,'Info Sheet'!$B$21,(AD925*AF925)),0)</f>
        <v>118</v>
      </c>
      <c r="AH925">
        <f t="shared" si="129"/>
        <v>2696.3</v>
      </c>
      <c r="AI925">
        <f t="shared" si="130"/>
        <v>1256.3000000000002</v>
      </c>
    </row>
    <row r="926" spans="2:35">
      <c r="B926" s="44">
        <v>874</v>
      </c>
      <c r="C926" s="32">
        <v>0.72018851201076839</v>
      </c>
      <c r="D926" s="32">
        <f t="shared" si="131"/>
        <v>226</v>
      </c>
      <c r="E926" t="str">
        <f>LOOKUP(C926,'Info Sheet'!$L$2:$L$3,'Info Sheet'!$J$2:$J$3)</f>
        <v>Non-Rainy</v>
      </c>
      <c r="F926">
        <f>IF(E926='Info Sheet'!$J$3,'Info Sheet'!$M$3,'Info Sheet'!$M$2)</f>
        <v>1</v>
      </c>
      <c r="G926">
        <f>ROUNDDOWN(IF((D926*F926)&gt;'Info Sheet'!$B$21,'Info Sheet'!$B$21,(D926*F926)),0)</f>
        <v>188</v>
      </c>
      <c r="H926">
        <f t="shared" si="123"/>
        <v>4295.8</v>
      </c>
      <c r="I926">
        <f t="shared" si="124"/>
        <v>2855.8</v>
      </c>
      <c r="J926" s="44"/>
      <c r="K926" s="32"/>
      <c r="L926" s="32"/>
      <c r="M926" s="283"/>
      <c r="N926" s="32"/>
      <c r="O926" s="44">
        <v>874</v>
      </c>
      <c r="P926" s="32">
        <v>5.1221236885679033E-2</v>
      </c>
      <c r="Q926">
        <f t="shared" si="125"/>
        <v>169</v>
      </c>
      <c r="R926" t="str">
        <f>LOOKUP(P926,'Info Sheet'!$L$2:$L$3,'Info Sheet'!$J$2:$J$3)</f>
        <v>Rainy, p</v>
      </c>
      <c r="S926">
        <f>IF(R926='Info Sheet'!$J$3,'Info Sheet'!$M$3,'Info Sheet'!$M$2)</f>
        <v>0.7</v>
      </c>
      <c r="T926">
        <f>ROUNDDOWN(IF((Q926*S926)&gt;'Info Sheet'!$B$21,'Info Sheet'!$B$21,(Q926*S926)),0)</f>
        <v>118</v>
      </c>
      <c r="U926">
        <f t="shared" si="126"/>
        <v>2696.3</v>
      </c>
      <c r="V926">
        <f t="shared" si="127"/>
        <v>1256.3000000000002</v>
      </c>
      <c r="AB926" s="44">
        <v>874</v>
      </c>
      <c r="AC926" s="61">
        <v>0.43901729</v>
      </c>
      <c r="AD926">
        <f t="shared" si="128"/>
        <v>200</v>
      </c>
      <c r="AE926" t="str">
        <f>LOOKUP(AC926,'Info Sheet'!$L$2:$L$3,'Info Sheet'!$J$2:$J$3)</f>
        <v>Non-Rainy</v>
      </c>
      <c r="AF926">
        <f>IF(AE926='Info Sheet'!$J$3,'Info Sheet'!$M$3,'Info Sheet'!$M$2)</f>
        <v>1</v>
      </c>
      <c r="AG926">
        <f>ROUNDDOWN(IF((AD926*AF926)&gt;'Info Sheet'!$B$21,'Info Sheet'!$B$21,(AD926*AF926)),0)</f>
        <v>188</v>
      </c>
      <c r="AH926">
        <f t="shared" si="129"/>
        <v>4295.8</v>
      </c>
      <c r="AI926">
        <f t="shared" si="130"/>
        <v>2855.8</v>
      </c>
    </row>
    <row r="927" spans="2:35">
      <c r="B927" s="44">
        <v>875</v>
      </c>
      <c r="C927" s="32">
        <v>0.61689261723466748</v>
      </c>
      <c r="D927" s="32">
        <f t="shared" si="131"/>
        <v>221</v>
      </c>
      <c r="E927" t="str">
        <f>LOOKUP(C927,'Info Sheet'!$L$2:$L$3,'Info Sheet'!$J$2:$J$3)</f>
        <v>Non-Rainy</v>
      </c>
      <c r="F927">
        <f>IF(E927='Info Sheet'!$J$3,'Info Sheet'!$M$3,'Info Sheet'!$M$2)</f>
        <v>1</v>
      </c>
      <c r="G927">
        <f>ROUNDDOWN(IF((D927*F927)&gt;'Info Sheet'!$B$21,'Info Sheet'!$B$21,(D927*F927)),0)</f>
        <v>188</v>
      </c>
      <c r="H927">
        <f t="shared" si="123"/>
        <v>4295.8</v>
      </c>
      <c r="I927">
        <f t="shared" si="124"/>
        <v>2855.8</v>
      </c>
      <c r="J927" s="44"/>
      <c r="K927" s="32"/>
      <c r="L927" s="32"/>
      <c r="M927" s="283"/>
      <c r="N927" s="32"/>
      <c r="O927" s="44">
        <v>875</v>
      </c>
      <c r="P927" s="32">
        <v>0.64782160185321547</v>
      </c>
      <c r="Q927">
        <f t="shared" si="125"/>
        <v>207</v>
      </c>
      <c r="R927" t="str">
        <f>LOOKUP(P927,'Info Sheet'!$L$2:$L$3,'Info Sheet'!$J$2:$J$3)</f>
        <v>Non-Rainy</v>
      </c>
      <c r="S927">
        <f>IF(R927='Info Sheet'!$J$3,'Info Sheet'!$M$3,'Info Sheet'!$M$2)</f>
        <v>1</v>
      </c>
      <c r="T927">
        <f>ROUNDDOWN(IF((Q927*S927)&gt;'Info Sheet'!$B$21,'Info Sheet'!$B$21,(Q927*S927)),0)</f>
        <v>188</v>
      </c>
      <c r="U927">
        <f t="shared" si="126"/>
        <v>4295.8</v>
      </c>
      <c r="V927">
        <f t="shared" si="127"/>
        <v>2855.8</v>
      </c>
      <c r="AB927" s="44">
        <v>875</v>
      </c>
      <c r="AC927" s="61">
        <v>0.21578175999999999</v>
      </c>
      <c r="AD927">
        <f t="shared" si="128"/>
        <v>188</v>
      </c>
      <c r="AE927" t="str">
        <f>LOOKUP(AC927,'Info Sheet'!$L$2:$L$3,'Info Sheet'!$J$2:$J$3)</f>
        <v>Rainy, p</v>
      </c>
      <c r="AF927">
        <f>IF(AE927='Info Sheet'!$J$3,'Info Sheet'!$M$3,'Info Sheet'!$M$2)</f>
        <v>0.7</v>
      </c>
      <c r="AG927">
        <f>ROUNDDOWN(IF((AD927*AF927)&gt;'Info Sheet'!$B$21,'Info Sheet'!$B$21,(AD927*AF927)),0)</f>
        <v>131</v>
      </c>
      <c r="AH927">
        <f t="shared" si="129"/>
        <v>2993.3500000000004</v>
      </c>
      <c r="AI927">
        <f t="shared" si="130"/>
        <v>1553.3500000000004</v>
      </c>
    </row>
    <row r="928" spans="2:35">
      <c r="B928" s="44">
        <v>876</v>
      </c>
      <c r="C928" s="32">
        <v>0.84098663829469888</v>
      </c>
      <c r="D928" s="32">
        <f t="shared" si="131"/>
        <v>234</v>
      </c>
      <c r="E928" t="str">
        <f>LOOKUP(C928,'Info Sheet'!$L$2:$L$3,'Info Sheet'!$J$2:$J$3)</f>
        <v>Non-Rainy</v>
      </c>
      <c r="F928">
        <f>IF(E928='Info Sheet'!$J$3,'Info Sheet'!$M$3,'Info Sheet'!$M$2)</f>
        <v>1</v>
      </c>
      <c r="G928">
        <f>ROUNDDOWN(IF((D928*F928)&gt;'Info Sheet'!$B$21,'Info Sheet'!$B$21,(D928*F928)),0)</f>
        <v>188</v>
      </c>
      <c r="H928">
        <f t="shared" si="123"/>
        <v>4295.8</v>
      </c>
      <c r="I928">
        <f t="shared" si="124"/>
        <v>2855.8</v>
      </c>
      <c r="J928" s="44"/>
      <c r="K928" s="32"/>
      <c r="L928" s="32"/>
      <c r="M928" s="283"/>
      <c r="N928" s="32"/>
      <c r="O928" s="44">
        <v>876</v>
      </c>
      <c r="P928" s="32">
        <v>0.88462127498905263</v>
      </c>
      <c r="Q928">
        <f t="shared" si="125"/>
        <v>222</v>
      </c>
      <c r="R928" t="str">
        <f>LOOKUP(P928,'Info Sheet'!$L$2:$L$3,'Info Sheet'!$J$2:$J$3)</f>
        <v>Non-Rainy</v>
      </c>
      <c r="S928">
        <f>IF(R928='Info Sheet'!$J$3,'Info Sheet'!$M$3,'Info Sheet'!$M$2)</f>
        <v>1</v>
      </c>
      <c r="T928">
        <f>ROUNDDOWN(IF((Q928*S928)&gt;'Info Sheet'!$B$21,'Info Sheet'!$B$21,(Q928*S928)),0)</f>
        <v>188</v>
      </c>
      <c r="U928">
        <f t="shared" si="126"/>
        <v>4295.8</v>
      </c>
      <c r="V928">
        <f t="shared" si="127"/>
        <v>2855.8</v>
      </c>
      <c r="AB928" s="44">
        <v>876</v>
      </c>
      <c r="AC928" s="61">
        <v>0.44786758999999998</v>
      </c>
      <c r="AD928">
        <f t="shared" si="128"/>
        <v>200</v>
      </c>
      <c r="AE928" t="str">
        <f>LOOKUP(AC928,'Info Sheet'!$L$2:$L$3,'Info Sheet'!$J$2:$J$3)</f>
        <v>Non-Rainy</v>
      </c>
      <c r="AF928">
        <f>IF(AE928='Info Sheet'!$J$3,'Info Sheet'!$M$3,'Info Sheet'!$M$2)</f>
        <v>1</v>
      </c>
      <c r="AG928">
        <f>ROUNDDOWN(IF((AD928*AF928)&gt;'Info Sheet'!$B$21,'Info Sheet'!$B$21,(AD928*AF928)),0)</f>
        <v>188</v>
      </c>
      <c r="AH928">
        <f t="shared" si="129"/>
        <v>4295.8</v>
      </c>
      <c r="AI928">
        <f t="shared" si="130"/>
        <v>2855.8</v>
      </c>
    </row>
    <row r="929" spans="2:35">
      <c r="B929" s="44">
        <v>877</v>
      </c>
      <c r="C929" s="32">
        <v>0.1326966412628231</v>
      </c>
      <c r="D929" s="32">
        <f t="shared" si="131"/>
        <v>193</v>
      </c>
      <c r="E929" t="str">
        <f>LOOKUP(C929,'Info Sheet'!$L$2:$L$3,'Info Sheet'!$J$2:$J$3)</f>
        <v>Rainy, p</v>
      </c>
      <c r="F929">
        <f>IF(E929='Info Sheet'!$J$3,'Info Sheet'!$M$3,'Info Sheet'!$M$2)</f>
        <v>0.7</v>
      </c>
      <c r="G929">
        <f>ROUNDDOWN(IF((D929*F929)&gt;'Info Sheet'!$B$21,'Info Sheet'!$B$21,(D929*F929)),0)</f>
        <v>135</v>
      </c>
      <c r="H929">
        <f t="shared" si="123"/>
        <v>3084.75</v>
      </c>
      <c r="I929">
        <f t="shared" si="124"/>
        <v>1644.75</v>
      </c>
      <c r="J929" s="44"/>
      <c r="K929" s="32"/>
      <c r="L929" s="32"/>
      <c r="M929" s="283"/>
      <c r="N929" s="32"/>
      <c r="O929" s="44">
        <v>877</v>
      </c>
      <c r="P929" s="32">
        <v>0.21726731182197179</v>
      </c>
      <c r="Q929">
        <f t="shared" si="125"/>
        <v>185</v>
      </c>
      <c r="R929" t="str">
        <f>LOOKUP(P929,'Info Sheet'!$L$2:$L$3,'Info Sheet'!$J$2:$J$3)</f>
        <v>Rainy, p</v>
      </c>
      <c r="S929">
        <f>IF(R929='Info Sheet'!$J$3,'Info Sheet'!$M$3,'Info Sheet'!$M$2)</f>
        <v>0.7</v>
      </c>
      <c r="T929">
        <f>ROUNDDOWN(IF((Q929*S929)&gt;'Info Sheet'!$B$21,'Info Sheet'!$B$21,(Q929*S929)),0)</f>
        <v>129</v>
      </c>
      <c r="U929">
        <f t="shared" si="126"/>
        <v>2947.65</v>
      </c>
      <c r="V929">
        <f t="shared" si="127"/>
        <v>1507.65</v>
      </c>
      <c r="AB929" s="44">
        <v>877</v>
      </c>
      <c r="AC929" s="61">
        <v>0.34859874000000002</v>
      </c>
      <c r="AD929">
        <f t="shared" si="128"/>
        <v>195</v>
      </c>
      <c r="AE929" t="str">
        <f>LOOKUP(AC929,'Info Sheet'!$L$2:$L$3,'Info Sheet'!$J$2:$J$3)</f>
        <v>Rainy, p</v>
      </c>
      <c r="AF929">
        <f>IF(AE929='Info Sheet'!$J$3,'Info Sheet'!$M$3,'Info Sheet'!$M$2)</f>
        <v>0.7</v>
      </c>
      <c r="AG929">
        <f>ROUNDDOWN(IF((AD929*AF929)&gt;'Info Sheet'!$B$21,'Info Sheet'!$B$21,(AD929*AF929)),0)</f>
        <v>136</v>
      </c>
      <c r="AH929">
        <f t="shared" si="129"/>
        <v>3107.6000000000004</v>
      </c>
      <c r="AI929">
        <f t="shared" si="130"/>
        <v>1667.6000000000004</v>
      </c>
    </row>
    <row r="930" spans="2:35">
      <c r="B930" s="44">
        <v>878</v>
      </c>
      <c r="C930" s="32">
        <v>0.80827489947715836</v>
      </c>
      <c r="D930" s="32">
        <f t="shared" si="131"/>
        <v>232</v>
      </c>
      <c r="E930" t="str">
        <f>LOOKUP(C930,'Info Sheet'!$L$2:$L$3,'Info Sheet'!$J$2:$J$3)</f>
        <v>Non-Rainy</v>
      </c>
      <c r="F930">
        <f>IF(E930='Info Sheet'!$J$3,'Info Sheet'!$M$3,'Info Sheet'!$M$2)</f>
        <v>1</v>
      </c>
      <c r="G930">
        <f>ROUNDDOWN(IF((D930*F930)&gt;'Info Sheet'!$B$21,'Info Sheet'!$B$21,(D930*F930)),0)</f>
        <v>188</v>
      </c>
      <c r="H930">
        <f t="shared" si="123"/>
        <v>4295.8</v>
      </c>
      <c r="I930">
        <f t="shared" si="124"/>
        <v>2855.8</v>
      </c>
      <c r="J930" s="44"/>
      <c r="K930" s="32"/>
      <c r="L930" s="32"/>
      <c r="M930" s="283"/>
      <c r="N930" s="32"/>
      <c r="O930" s="44">
        <v>878</v>
      </c>
      <c r="P930" s="32">
        <v>0.12749304791177274</v>
      </c>
      <c r="Q930">
        <f t="shared" si="125"/>
        <v>178</v>
      </c>
      <c r="R930" t="str">
        <f>LOOKUP(P930,'Info Sheet'!$L$2:$L$3,'Info Sheet'!$J$2:$J$3)</f>
        <v>Rainy, p</v>
      </c>
      <c r="S930">
        <f>IF(R930='Info Sheet'!$J$3,'Info Sheet'!$M$3,'Info Sheet'!$M$2)</f>
        <v>0.7</v>
      </c>
      <c r="T930">
        <f>ROUNDDOWN(IF((Q930*S930)&gt;'Info Sheet'!$B$21,'Info Sheet'!$B$21,(Q930*S930)),0)</f>
        <v>124</v>
      </c>
      <c r="U930">
        <f t="shared" si="126"/>
        <v>2833.4</v>
      </c>
      <c r="V930">
        <f t="shared" si="127"/>
        <v>1393.4</v>
      </c>
      <c r="AB930" s="44">
        <v>878</v>
      </c>
      <c r="AC930" s="61">
        <v>0.56444841999999995</v>
      </c>
      <c r="AD930">
        <f t="shared" si="128"/>
        <v>206</v>
      </c>
      <c r="AE930" t="str">
        <f>LOOKUP(AC930,'Info Sheet'!$L$2:$L$3,'Info Sheet'!$J$2:$J$3)</f>
        <v>Non-Rainy</v>
      </c>
      <c r="AF930">
        <f>IF(AE930='Info Sheet'!$J$3,'Info Sheet'!$M$3,'Info Sheet'!$M$2)</f>
        <v>1</v>
      </c>
      <c r="AG930">
        <f>ROUNDDOWN(IF((AD930*AF930)&gt;'Info Sheet'!$B$21,'Info Sheet'!$B$21,(AD930*AF930)),0)</f>
        <v>188</v>
      </c>
      <c r="AH930">
        <f t="shared" si="129"/>
        <v>4295.8</v>
      </c>
      <c r="AI930">
        <f t="shared" si="130"/>
        <v>2855.8</v>
      </c>
    </row>
    <row r="931" spans="2:35">
      <c r="B931" s="44">
        <v>879</v>
      </c>
      <c r="C931" s="32">
        <v>0.36087144978279184</v>
      </c>
      <c r="D931" s="32">
        <f t="shared" si="131"/>
        <v>208</v>
      </c>
      <c r="E931" t="str">
        <f>LOOKUP(C931,'Info Sheet'!$L$2:$L$3,'Info Sheet'!$J$2:$J$3)</f>
        <v>Rainy, p</v>
      </c>
      <c r="F931">
        <f>IF(E931='Info Sheet'!$J$3,'Info Sheet'!$M$3,'Info Sheet'!$M$2)</f>
        <v>0.7</v>
      </c>
      <c r="G931">
        <f>ROUNDDOWN(IF((D931*F931)&gt;'Info Sheet'!$B$21,'Info Sheet'!$B$21,(D931*F931)),0)</f>
        <v>145</v>
      </c>
      <c r="H931">
        <f t="shared" si="123"/>
        <v>3313.25</v>
      </c>
      <c r="I931">
        <f t="shared" si="124"/>
        <v>1873.25</v>
      </c>
      <c r="J931" s="44"/>
      <c r="K931" s="32"/>
      <c r="L931" s="32"/>
      <c r="M931" s="283"/>
      <c r="N931" s="32"/>
      <c r="O931" s="44">
        <v>879</v>
      </c>
      <c r="P931" s="32">
        <v>0.99142344757344525</v>
      </c>
      <c r="Q931">
        <f t="shared" si="125"/>
        <v>244</v>
      </c>
      <c r="R931" t="str">
        <f>LOOKUP(P931,'Info Sheet'!$L$2:$L$3,'Info Sheet'!$J$2:$J$3)</f>
        <v>Non-Rainy</v>
      </c>
      <c r="S931">
        <f>IF(R931='Info Sheet'!$J$3,'Info Sheet'!$M$3,'Info Sheet'!$M$2)</f>
        <v>1</v>
      </c>
      <c r="T931">
        <f>ROUNDDOWN(IF((Q931*S931)&gt;'Info Sheet'!$B$21,'Info Sheet'!$B$21,(Q931*S931)),0)</f>
        <v>188</v>
      </c>
      <c r="U931">
        <f t="shared" si="126"/>
        <v>4295.8</v>
      </c>
      <c r="V931">
        <f t="shared" si="127"/>
        <v>2855.8</v>
      </c>
      <c r="AB931" s="44">
        <v>879</v>
      </c>
      <c r="AC931" s="61">
        <v>0.65602627999999996</v>
      </c>
      <c r="AD931">
        <f t="shared" si="128"/>
        <v>210</v>
      </c>
      <c r="AE931" t="str">
        <f>LOOKUP(AC931,'Info Sheet'!$L$2:$L$3,'Info Sheet'!$J$2:$J$3)</f>
        <v>Non-Rainy</v>
      </c>
      <c r="AF931">
        <f>IF(AE931='Info Sheet'!$J$3,'Info Sheet'!$M$3,'Info Sheet'!$M$2)</f>
        <v>1</v>
      </c>
      <c r="AG931">
        <f>ROUNDDOWN(IF((AD931*AF931)&gt;'Info Sheet'!$B$21,'Info Sheet'!$B$21,(AD931*AF931)),0)</f>
        <v>188</v>
      </c>
      <c r="AH931">
        <f t="shared" si="129"/>
        <v>4295.8</v>
      </c>
      <c r="AI931">
        <f t="shared" si="130"/>
        <v>2855.8</v>
      </c>
    </row>
    <row r="932" spans="2:35">
      <c r="B932" s="44">
        <v>880</v>
      </c>
      <c r="C932" s="32">
        <v>0.68566819164033155</v>
      </c>
      <c r="D932" s="32">
        <f t="shared" si="131"/>
        <v>224</v>
      </c>
      <c r="E932" t="str">
        <f>LOOKUP(C932,'Info Sheet'!$L$2:$L$3,'Info Sheet'!$J$2:$J$3)</f>
        <v>Non-Rainy</v>
      </c>
      <c r="F932">
        <f>IF(E932='Info Sheet'!$J$3,'Info Sheet'!$M$3,'Info Sheet'!$M$2)</f>
        <v>1</v>
      </c>
      <c r="G932">
        <f>ROUNDDOWN(IF((D932*F932)&gt;'Info Sheet'!$B$21,'Info Sheet'!$B$21,(D932*F932)),0)</f>
        <v>188</v>
      </c>
      <c r="H932">
        <f t="shared" si="123"/>
        <v>4295.8</v>
      </c>
      <c r="I932">
        <f t="shared" si="124"/>
        <v>2855.8</v>
      </c>
      <c r="J932" s="44"/>
      <c r="K932" s="32"/>
      <c r="L932" s="32"/>
      <c r="M932" s="283"/>
      <c r="N932" s="32"/>
      <c r="O932" s="44">
        <v>880</v>
      </c>
      <c r="P932" s="32">
        <v>0.40723779260768855</v>
      </c>
      <c r="Q932">
        <f t="shared" si="125"/>
        <v>195</v>
      </c>
      <c r="R932" t="str">
        <f>LOOKUP(P932,'Info Sheet'!$L$2:$L$3,'Info Sheet'!$J$2:$J$3)</f>
        <v>Non-Rainy</v>
      </c>
      <c r="S932">
        <f>IF(R932='Info Sheet'!$J$3,'Info Sheet'!$M$3,'Info Sheet'!$M$2)</f>
        <v>1</v>
      </c>
      <c r="T932">
        <f>ROUNDDOWN(IF((Q932*S932)&gt;'Info Sheet'!$B$21,'Info Sheet'!$B$21,(Q932*S932)),0)</f>
        <v>188</v>
      </c>
      <c r="U932">
        <f t="shared" si="126"/>
        <v>4295.8</v>
      </c>
      <c r="V932">
        <f t="shared" si="127"/>
        <v>2855.8</v>
      </c>
      <c r="AB932" s="44">
        <v>880</v>
      </c>
      <c r="AC932" s="61">
        <v>0.13569326000000001</v>
      </c>
      <c r="AD932">
        <f t="shared" si="128"/>
        <v>182</v>
      </c>
      <c r="AE932" t="str">
        <f>LOOKUP(AC932,'Info Sheet'!$L$2:$L$3,'Info Sheet'!$J$2:$J$3)</f>
        <v>Rainy, p</v>
      </c>
      <c r="AF932">
        <f>IF(AE932='Info Sheet'!$J$3,'Info Sheet'!$M$3,'Info Sheet'!$M$2)</f>
        <v>0.7</v>
      </c>
      <c r="AG932">
        <f>ROUNDDOWN(IF((AD932*AF932)&gt;'Info Sheet'!$B$21,'Info Sheet'!$B$21,(AD932*AF932)),0)</f>
        <v>127</v>
      </c>
      <c r="AH932">
        <f t="shared" si="129"/>
        <v>2901.9500000000003</v>
      </c>
      <c r="AI932">
        <f t="shared" si="130"/>
        <v>1461.9500000000003</v>
      </c>
    </row>
    <row r="933" spans="2:35">
      <c r="B933" s="44">
        <v>881</v>
      </c>
      <c r="C933" s="32">
        <v>0.4985766427491074</v>
      </c>
      <c r="D933" s="32">
        <f t="shared" si="131"/>
        <v>215</v>
      </c>
      <c r="E933" t="str">
        <f>LOOKUP(C933,'Info Sheet'!$L$2:$L$3,'Info Sheet'!$J$2:$J$3)</f>
        <v>Non-Rainy</v>
      </c>
      <c r="F933">
        <f>IF(E933='Info Sheet'!$J$3,'Info Sheet'!$M$3,'Info Sheet'!$M$2)</f>
        <v>1</v>
      </c>
      <c r="G933">
        <f>ROUNDDOWN(IF((D933*F933)&gt;'Info Sheet'!$B$21,'Info Sheet'!$B$21,(D933*F933)),0)</f>
        <v>188</v>
      </c>
      <c r="H933">
        <f t="shared" si="123"/>
        <v>4295.8</v>
      </c>
      <c r="I933">
        <f t="shared" si="124"/>
        <v>2855.8</v>
      </c>
      <c r="J933" s="44"/>
      <c r="K933" s="32"/>
      <c r="L933" s="32"/>
      <c r="M933" s="283"/>
      <c r="N933" s="32"/>
      <c r="O933" s="44">
        <v>881</v>
      </c>
      <c r="P933" s="32">
        <v>0.97646963137202614</v>
      </c>
      <c r="Q933">
        <f t="shared" si="125"/>
        <v>237</v>
      </c>
      <c r="R933" t="str">
        <f>LOOKUP(P933,'Info Sheet'!$L$2:$L$3,'Info Sheet'!$J$2:$J$3)</f>
        <v>Non-Rainy</v>
      </c>
      <c r="S933">
        <f>IF(R933='Info Sheet'!$J$3,'Info Sheet'!$M$3,'Info Sheet'!$M$2)</f>
        <v>1</v>
      </c>
      <c r="T933">
        <f>ROUNDDOWN(IF((Q933*S933)&gt;'Info Sheet'!$B$21,'Info Sheet'!$B$21,(Q933*S933)),0)</f>
        <v>188</v>
      </c>
      <c r="U933">
        <f t="shared" si="126"/>
        <v>4295.8</v>
      </c>
      <c r="V933">
        <f t="shared" si="127"/>
        <v>2855.8</v>
      </c>
      <c r="AB933" s="44">
        <v>881</v>
      </c>
      <c r="AC933" s="61">
        <v>0.60192915000000002</v>
      </c>
      <c r="AD933">
        <f t="shared" si="128"/>
        <v>208</v>
      </c>
      <c r="AE933" t="str">
        <f>LOOKUP(AC933,'Info Sheet'!$L$2:$L$3,'Info Sheet'!$J$2:$J$3)</f>
        <v>Non-Rainy</v>
      </c>
      <c r="AF933">
        <f>IF(AE933='Info Sheet'!$J$3,'Info Sheet'!$M$3,'Info Sheet'!$M$2)</f>
        <v>1</v>
      </c>
      <c r="AG933">
        <f>ROUNDDOWN(IF((AD933*AF933)&gt;'Info Sheet'!$B$21,'Info Sheet'!$B$21,(AD933*AF933)),0)</f>
        <v>188</v>
      </c>
      <c r="AH933">
        <f t="shared" si="129"/>
        <v>4295.8</v>
      </c>
      <c r="AI933">
        <f t="shared" si="130"/>
        <v>2855.8</v>
      </c>
    </row>
    <row r="934" spans="2:35">
      <c r="B934" s="44">
        <v>882</v>
      </c>
      <c r="C934" s="32">
        <v>0.14194803407313183</v>
      </c>
      <c r="D934" s="32">
        <f t="shared" si="131"/>
        <v>194</v>
      </c>
      <c r="E934" t="str">
        <f>LOOKUP(C934,'Info Sheet'!$L$2:$L$3,'Info Sheet'!$J$2:$J$3)</f>
        <v>Rainy, p</v>
      </c>
      <c r="F934">
        <f>IF(E934='Info Sheet'!$J$3,'Info Sheet'!$M$3,'Info Sheet'!$M$2)</f>
        <v>0.7</v>
      </c>
      <c r="G934">
        <f>ROUNDDOWN(IF((D934*F934)&gt;'Info Sheet'!$B$21,'Info Sheet'!$B$21,(D934*F934)),0)</f>
        <v>135</v>
      </c>
      <c r="H934">
        <f t="shared" si="123"/>
        <v>3084.75</v>
      </c>
      <c r="I934">
        <f t="shared" si="124"/>
        <v>1644.75</v>
      </c>
      <c r="J934" s="44"/>
      <c r="K934" s="32"/>
      <c r="L934" s="32"/>
      <c r="M934" s="283"/>
      <c r="N934" s="32"/>
      <c r="O934" s="44">
        <v>882</v>
      </c>
      <c r="P934" s="32">
        <v>4.76171953197424E-3</v>
      </c>
      <c r="Q934">
        <f t="shared" si="125"/>
        <v>151</v>
      </c>
      <c r="R934" t="str">
        <f>LOOKUP(P934,'Info Sheet'!$L$2:$L$3,'Info Sheet'!$J$2:$J$3)</f>
        <v>Rainy, p</v>
      </c>
      <c r="S934">
        <f>IF(R934='Info Sheet'!$J$3,'Info Sheet'!$M$3,'Info Sheet'!$M$2)</f>
        <v>0.7</v>
      </c>
      <c r="T934">
        <f>ROUNDDOWN(IF((Q934*S934)&gt;'Info Sheet'!$B$21,'Info Sheet'!$B$21,(Q934*S934)),0)</f>
        <v>105</v>
      </c>
      <c r="U934">
        <f t="shared" si="126"/>
        <v>2399.25</v>
      </c>
      <c r="V934">
        <f t="shared" si="127"/>
        <v>959.25</v>
      </c>
      <c r="AB934" s="44">
        <v>882</v>
      </c>
      <c r="AC934" s="61">
        <v>0.78300347000000003</v>
      </c>
      <c r="AD934">
        <f t="shared" si="128"/>
        <v>217</v>
      </c>
      <c r="AE934" t="str">
        <f>LOOKUP(AC934,'Info Sheet'!$L$2:$L$3,'Info Sheet'!$J$2:$J$3)</f>
        <v>Non-Rainy</v>
      </c>
      <c r="AF934">
        <f>IF(AE934='Info Sheet'!$J$3,'Info Sheet'!$M$3,'Info Sheet'!$M$2)</f>
        <v>1</v>
      </c>
      <c r="AG934">
        <f>ROUNDDOWN(IF((AD934*AF934)&gt;'Info Sheet'!$B$21,'Info Sheet'!$B$21,(AD934*AF934)),0)</f>
        <v>188</v>
      </c>
      <c r="AH934">
        <f t="shared" si="129"/>
        <v>4295.8</v>
      </c>
      <c r="AI934">
        <f t="shared" si="130"/>
        <v>2855.8</v>
      </c>
    </row>
    <row r="935" spans="2:35">
      <c r="B935" s="44">
        <v>883</v>
      </c>
      <c r="C935" s="32">
        <v>0.79829186148144515</v>
      </c>
      <c r="D935" s="32">
        <f t="shared" si="131"/>
        <v>231</v>
      </c>
      <c r="E935" t="str">
        <f>LOOKUP(C935,'Info Sheet'!$L$2:$L$3,'Info Sheet'!$J$2:$J$3)</f>
        <v>Non-Rainy</v>
      </c>
      <c r="F935">
        <f>IF(E935='Info Sheet'!$J$3,'Info Sheet'!$M$3,'Info Sheet'!$M$2)</f>
        <v>1</v>
      </c>
      <c r="G935">
        <f>ROUNDDOWN(IF((D935*F935)&gt;'Info Sheet'!$B$21,'Info Sheet'!$B$21,(D935*F935)),0)</f>
        <v>188</v>
      </c>
      <c r="H935">
        <f t="shared" si="123"/>
        <v>4295.8</v>
      </c>
      <c r="I935">
        <f t="shared" si="124"/>
        <v>2855.8</v>
      </c>
      <c r="J935" s="44"/>
      <c r="K935" s="32"/>
      <c r="L935" s="32"/>
      <c r="M935" s="283"/>
      <c r="N935" s="32"/>
      <c r="O935" s="44">
        <v>883</v>
      </c>
      <c r="P935" s="32">
        <v>0.49645342565436679</v>
      </c>
      <c r="Q935">
        <f t="shared" si="125"/>
        <v>199</v>
      </c>
      <c r="R935" t="str">
        <f>LOOKUP(P935,'Info Sheet'!$L$2:$L$3,'Info Sheet'!$J$2:$J$3)</f>
        <v>Non-Rainy</v>
      </c>
      <c r="S935">
        <f>IF(R935='Info Sheet'!$J$3,'Info Sheet'!$M$3,'Info Sheet'!$M$2)</f>
        <v>1</v>
      </c>
      <c r="T935">
        <f>ROUNDDOWN(IF((Q935*S935)&gt;'Info Sheet'!$B$21,'Info Sheet'!$B$21,(Q935*S935)),0)</f>
        <v>188</v>
      </c>
      <c r="U935">
        <f t="shared" si="126"/>
        <v>4295.8</v>
      </c>
      <c r="V935">
        <f t="shared" si="127"/>
        <v>2855.8</v>
      </c>
      <c r="AB935" s="44">
        <v>883</v>
      </c>
      <c r="AC935" s="61">
        <v>0.58841765999999995</v>
      </c>
      <c r="AD935">
        <f t="shared" si="128"/>
        <v>207</v>
      </c>
      <c r="AE935" t="str">
        <f>LOOKUP(AC935,'Info Sheet'!$L$2:$L$3,'Info Sheet'!$J$2:$J$3)</f>
        <v>Non-Rainy</v>
      </c>
      <c r="AF935">
        <f>IF(AE935='Info Sheet'!$J$3,'Info Sheet'!$M$3,'Info Sheet'!$M$2)</f>
        <v>1</v>
      </c>
      <c r="AG935">
        <f>ROUNDDOWN(IF((AD935*AF935)&gt;'Info Sheet'!$B$21,'Info Sheet'!$B$21,(AD935*AF935)),0)</f>
        <v>188</v>
      </c>
      <c r="AH935">
        <f t="shared" si="129"/>
        <v>4295.8</v>
      </c>
      <c r="AI935">
        <f t="shared" si="130"/>
        <v>2855.8</v>
      </c>
    </row>
    <row r="936" spans="2:35">
      <c r="B936" s="44">
        <v>884</v>
      </c>
      <c r="C936" s="32">
        <v>7.6472285110162908E-2</v>
      </c>
      <c r="D936" s="32">
        <f t="shared" si="131"/>
        <v>187</v>
      </c>
      <c r="E936" t="str">
        <f>LOOKUP(C936,'Info Sheet'!$L$2:$L$3,'Info Sheet'!$J$2:$J$3)</f>
        <v>Rainy, p</v>
      </c>
      <c r="F936">
        <f>IF(E936='Info Sheet'!$J$3,'Info Sheet'!$M$3,'Info Sheet'!$M$2)</f>
        <v>0.7</v>
      </c>
      <c r="G936">
        <f>ROUNDDOWN(IF((D936*F936)&gt;'Info Sheet'!$B$21,'Info Sheet'!$B$21,(D936*F936)),0)</f>
        <v>130</v>
      </c>
      <c r="H936">
        <f t="shared" si="123"/>
        <v>2970.5</v>
      </c>
      <c r="I936">
        <f t="shared" si="124"/>
        <v>1530.5</v>
      </c>
      <c r="J936" s="44"/>
      <c r="K936" s="32"/>
      <c r="L936" s="32"/>
      <c r="M936" s="283"/>
      <c r="N936" s="32"/>
      <c r="O936" s="44">
        <v>884</v>
      </c>
      <c r="P936" s="32">
        <v>0.87037015855140987</v>
      </c>
      <c r="Q936">
        <f t="shared" si="125"/>
        <v>221</v>
      </c>
      <c r="R936" t="str">
        <f>LOOKUP(P936,'Info Sheet'!$L$2:$L$3,'Info Sheet'!$J$2:$J$3)</f>
        <v>Non-Rainy</v>
      </c>
      <c r="S936">
        <f>IF(R936='Info Sheet'!$J$3,'Info Sheet'!$M$3,'Info Sheet'!$M$2)</f>
        <v>1</v>
      </c>
      <c r="T936">
        <f>ROUNDDOWN(IF((Q936*S936)&gt;'Info Sheet'!$B$21,'Info Sheet'!$B$21,(Q936*S936)),0)</f>
        <v>188</v>
      </c>
      <c r="U936">
        <f t="shared" si="126"/>
        <v>4295.8</v>
      </c>
      <c r="V936">
        <f t="shared" si="127"/>
        <v>2855.8</v>
      </c>
      <c r="AB936" s="44">
        <v>884</v>
      </c>
      <c r="AC936" s="61">
        <v>0.17029876999999999</v>
      </c>
      <c r="AD936">
        <f t="shared" si="128"/>
        <v>185</v>
      </c>
      <c r="AE936" t="str">
        <f>LOOKUP(AC936,'Info Sheet'!$L$2:$L$3,'Info Sheet'!$J$2:$J$3)</f>
        <v>Rainy, p</v>
      </c>
      <c r="AF936">
        <f>IF(AE936='Info Sheet'!$J$3,'Info Sheet'!$M$3,'Info Sheet'!$M$2)</f>
        <v>0.7</v>
      </c>
      <c r="AG936">
        <f>ROUNDDOWN(IF((AD936*AF936)&gt;'Info Sheet'!$B$21,'Info Sheet'!$B$21,(AD936*AF936)),0)</f>
        <v>129</v>
      </c>
      <c r="AH936">
        <f t="shared" si="129"/>
        <v>2947.65</v>
      </c>
      <c r="AI936">
        <f t="shared" si="130"/>
        <v>1507.65</v>
      </c>
    </row>
    <row r="937" spans="2:35">
      <c r="B937" s="44">
        <v>885</v>
      </c>
      <c r="C937" s="32">
        <v>7.371338642354186E-2</v>
      </c>
      <c r="D937" s="32">
        <f t="shared" si="131"/>
        <v>186</v>
      </c>
      <c r="E937" t="str">
        <f>LOOKUP(C937,'Info Sheet'!$L$2:$L$3,'Info Sheet'!$J$2:$J$3)</f>
        <v>Rainy, p</v>
      </c>
      <c r="F937">
        <f>IF(E937='Info Sheet'!$J$3,'Info Sheet'!$M$3,'Info Sheet'!$M$2)</f>
        <v>0.7</v>
      </c>
      <c r="G937">
        <f>ROUNDDOWN(IF((D937*F937)&gt;'Info Sheet'!$B$21,'Info Sheet'!$B$21,(D937*F937)),0)</f>
        <v>130</v>
      </c>
      <c r="H937">
        <f t="shared" si="123"/>
        <v>2970.5</v>
      </c>
      <c r="I937">
        <f t="shared" si="124"/>
        <v>1530.5</v>
      </c>
      <c r="J937" s="44"/>
      <c r="K937" s="32"/>
      <c r="L937" s="32"/>
      <c r="M937" s="283"/>
      <c r="N937" s="32"/>
      <c r="O937" s="44">
        <v>885</v>
      </c>
      <c r="P937" s="32">
        <v>0.78273792182380053</v>
      </c>
      <c r="Q937">
        <f t="shared" si="125"/>
        <v>214</v>
      </c>
      <c r="R937" t="str">
        <f>LOOKUP(P937,'Info Sheet'!$L$2:$L$3,'Info Sheet'!$J$2:$J$3)</f>
        <v>Non-Rainy</v>
      </c>
      <c r="S937">
        <f>IF(R937='Info Sheet'!$J$3,'Info Sheet'!$M$3,'Info Sheet'!$M$2)</f>
        <v>1</v>
      </c>
      <c r="T937">
        <f>ROUNDDOWN(IF((Q937*S937)&gt;'Info Sheet'!$B$21,'Info Sheet'!$B$21,(Q937*S937)),0)</f>
        <v>188</v>
      </c>
      <c r="U937">
        <f t="shared" si="126"/>
        <v>4295.8</v>
      </c>
      <c r="V937">
        <f t="shared" si="127"/>
        <v>2855.8</v>
      </c>
      <c r="AB937" s="44">
        <v>885</v>
      </c>
      <c r="AC937" s="61">
        <v>0.58336896000000005</v>
      </c>
      <c r="AD937">
        <f t="shared" si="128"/>
        <v>207</v>
      </c>
      <c r="AE937" t="str">
        <f>LOOKUP(AC937,'Info Sheet'!$L$2:$L$3,'Info Sheet'!$J$2:$J$3)</f>
        <v>Non-Rainy</v>
      </c>
      <c r="AF937">
        <f>IF(AE937='Info Sheet'!$J$3,'Info Sheet'!$M$3,'Info Sheet'!$M$2)</f>
        <v>1</v>
      </c>
      <c r="AG937">
        <f>ROUNDDOWN(IF((AD937*AF937)&gt;'Info Sheet'!$B$21,'Info Sheet'!$B$21,(AD937*AF937)),0)</f>
        <v>188</v>
      </c>
      <c r="AH937">
        <f t="shared" si="129"/>
        <v>4295.8</v>
      </c>
      <c r="AI937">
        <f t="shared" si="130"/>
        <v>2855.8</v>
      </c>
    </row>
    <row r="938" spans="2:35">
      <c r="B938" s="44">
        <v>886</v>
      </c>
      <c r="C938" s="32">
        <v>0.28302527600105276</v>
      </c>
      <c r="D938" s="32">
        <f t="shared" si="131"/>
        <v>203</v>
      </c>
      <c r="E938" t="str">
        <f>LOOKUP(C938,'Info Sheet'!$L$2:$L$3,'Info Sheet'!$J$2:$J$3)</f>
        <v>Rainy, p</v>
      </c>
      <c r="F938">
        <f>IF(E938='Info Sheet'!$J$3,'Info Sheet'!$M$3,'Info Sheet'!$M$2)</f>
        <v>0.7</v>
      </c>
      <c r="G938">
        <f>ROUNDDOWN(IF((D938*F938)&gt;'Info Sheet'!$B$21,'Info Sheet'!$B$21,(D938*F938)),0)</f>
        <v>142</v>
      </c>
      <c r="H938">
        <f t="shared" si="123"/>
        <v>3244.7000000000003</v>
      </c>
      <c r="I938">
        <f t="shared" si="124"/>
        <v>1804.7000000000003</v>
      </c>
      <c r="J938" s="44"/>
      <c r="K938" s="32"/>
      <c r="L938" s="32"/>
      <c r="M938" s="283"/>
      <c r="N938" s="32"/>
      <c r="O938" s="44">
        <v>886</v>
      </c>
      <c r="P938" s="32">
        <v>0.18442147242083862</v>
      </c>
      <c r="Q938">
        <f t="shared" si="125"/>
        <v>183</v>
      </c>
      <c r="R938" t="str">
        <f>LOOKUP(P938,'Info Sheet'!$L$2:$L$3,'Info Sheet'!$J$2:$J$3)</f>
        <v>Rainy, p</v>
      </c>
      <c r="S938">
        <f>IF(R938='Info Sheet'!$J$3,'Info Sheet'!$M$3,'Info Sheet'!$M$2)</f>
        <v>0.7</v>
      </c>
      <c r="T938">
        <f>ROUNDDOWN(IF((Q938*S938)&gt;'Info Sheet'!$B$21,'Info Sheet'!$B$21,(Q938*S938)),0)</f>
        <v>128</v>
      </c>
      <c r="U938">
        <f t="shared" si="126"/>
        <v>2924.8</v>
      </c>
      <c r="V938">
        <f t="shared" si="127"/>
        <v>1484.8000000000002</v>
      </c>
      <c r="AB938" s="44">
        <v>886</v>
      </c>
      <c r="AC938" s="61">
        <v>0.71344538999999996</v>
      </c>
      <c r="AD938">
        <f t="shared" si="128"/>
        <v>213</v>
      </c>
      <c r="AE938" t="str">
        <f>LOOKUP(AC938,'Info Sheet'!$L$2:$L$3,'Info Sheet'!$J$2:$J$3)</f>
        <v>Non-Rainy</v>
      </c>
      <c r="AF938">
        <f>IF(AE938='Info Sheet'!$J$3,'Info Sheet'!$M$3,'Info Sheet'!$M$2)</f>
        <v>1</v>
      </c>
      <c r="AG938">
        <f>ROUNDDOWN(IF((AD938*AF938)&gt;'Info Sheet'!$B$21,'Info Sheet'!$B$21,(AD938*AF938)),0)</f>
        <v>188</v>
      </c>
      <c r="AH938">
        <f t="shared" si="129"/>
        <v>4295.8</v>
      </c>
      <c r="AI938">
        <f t="shared" si="130"/>
        <v>2855.8</v>
      </c>
    </row>
    <row r="939" spans="2:35">
      <c r="B939" s="44">
        <v>887</v>
      </c>
      <c r="C939" s="32">
        <v>0.21996573218204207</v>
      </c>
      <c r="D939" s="32">
        <f t="shared" si="131"/>
        <v>200</v>
      </c>
      <c r="E939" t="str">
        <f>LOOKUP(C939,'Info Sheet'!$L$2:$L$3,'Info Sheet'!$J$2:$J$3)</f>
        <v>Rainy, p</v>
      </c>
      <c r="F939">
        <f>IF(E939='Info Sheet'!$J$3,'Info Sheet'!$M$3,'Info Sheet'!$M$2)</f>
        <v>0.7</v>
      </c>
      <c r="G939">
        <f>ROUNDDOWN(IF((D939*F939)&gt;'Info Sheet'!$B$21,'Info Sheet'!$B$21,(D939*F939)),0)</f>
        <v>140</v>
      </c>
      <c r="H939">
        <f t="shared" si="123"/>
        <v>3199</v>
      </c>
      <c r="I939">
        <f t="shared" si="124"/>
        <v>1759</v>
      </c>
      <c r="J939" s="44"/>
      <c r="K939" s="32"/>
      <c r="L939" s="32"/>
      <c r="M939" s="283"/>
      <c r="N939" s="32"/>
      <c r="O939" s="44">
        <v>887</v>
      </c>
      <c r="P939" s="32">
        <v>0.46928758158718586</v>
      </c>
      <c r="Q939">
        <f t="shared" si="125"/>
        <v>198</v>
      </c>
      <c r="R939" t="str">
        <f>LOOKUP(P939,'Info Sheet'!$L$2:$L$3,'Info Sheet'!$J$2:$J$3)</f>
        <v>Non-Rainy</v>
      </c>
      <c r="S939">
        <f>IF(R939='Info Sheet'!$J$3,'Info Sheet'!$M$3,'Info Sheet'!$M$2)</f>
        <v>1</v>
      </c>
      <c r="T939">
        <f>ROUNDDOWN(IF((Q939*S939)&gt;'Info Sheet'!$B$21,'Info Sheet'!$B$21,(Q939*S939)),0)</f>
        <v>188</v>
      </c>
      <c r="U939">
        <f t="shared" si="126"/>
        <v>4295.8</v>
      </c>
      <c r="V939">
        <f t="shared" si="127"/>
        <v>2855.8</v>
      </c>
      <c r="AB939" s="44">
        <v>887</v>
      </c>
      <c r="AC939" s="61">
        <v>0.89102404999999996</v>
      </c>
      <c r="AD939">
        <f t="shared" si="128"/>
        <v>226</v>
      </c>
      <c r="AE939" t="str">
        <f>LOOKUP(AC939,'Info Sheet'!$L$2:$L$3,'Info Sheet'!$J$2:$J$3)</f>
        <v>Non-Rainy</v>
      </c>
      <c r="AF939">
        <f>IF(AE939='Info Sheet'!$J$3,'Info Sheet'!$M$3,'Info Sheet'!$M$2)</f>
        <v>1</v>
      </c>
      <c r="AG939">
        <f>ROUNDDOWN(IF((AD939*AF939)&gt;'Info Sheet'!$B$21,'Info Sheet'!$B$21,(AD939*AF939)),0)</f>
        <v>188</v>
      </c>
      <c r="AH939">
        <f t="shared" si="129"/>
        <v>4295.8</v>
      </c>
      <c r="AI939">
        <f t="shared" si="130"/>
        <v>2855.8</v>
      </c>
    </row>
    <row r="940" spans="2:35">
      <c r="B940" s="44">
        <v>888</v>
      </c>
      <c r="C940" s="32">
        <v>0.78452609043281241</v>
      </c>
      <c r="D940" s="32">
        <f t="shared" si="131"/>
        <v>230</v>
      </c>
      <c r="E940" t="str">
        <f>LOOKUP(C940,'Info Sheet'!$L$2:$L$3,'Info Sheet'!$J$2:$J$3)</f>
        <v>Non-Rainy</v>
      </c>
      <c r="F940">
        <f>IF(E940='Info Sheet'!$J$3,'Info Sheet'!$M$3,'Info Sheet'!$M$2)</f>
        <v>1</v>
      </c>
      <c r="G940">
        <f>ROUNDDOWN(IF((D940*F940)&gt;'Info Sheet'!$B$21,'Info Sheet'!$B$21,(D940*F940)),0)</f>
        <v>188</v>
      </c>
      <c r="H940">
        <f t="shared" si="123"/>
        <v>4295.8</v>
      </c>
      <c r="I940">
        <f t="shared" si="124"/>
        <v>2855.8</v>
      </c>
      <c r="J940" s="44"/>
      <c r="K940" s="32"/>
      <c r="L940" s="32"/>
      <c r="M940" s="283"/>
      <c r="N940" s="32"/>
      <c r="O940" s="44">
        <v>888</v>
      </c>
      <c r="P940" s="32">
        <v>0.87558075417146985</v>
      </c>
      <c r="Q940">
        <f t="shared" si="125"/>
        <v>221</v>
      </c>
      <c r="R940" t="str">
        <f>LOOKUP(P940,'Info Sheet'!$L$2:$L$3,'Info Sheet'!$J$2:$J$3)</f>
        <v>Non-Rainy</v>
      </c>
      <c r="S940">
        <f>IF(R940='Info Sheet'!$J$3,'Info Sheet'!$M$3,'Info Sheet'!$M$2)</f>
        <v>1</v>
      </c>
      <c r="T940">
        <f>ROUNDDOWN(IF((Q940*S940)&gt;'Info Sheet'!$B$21,'Info Sheet'!$B$21,(Q940*S940)),0)</f>
        <v>188</v>
      </c>
      <c r="U940">
        <f t="shared" si="126"/>
        <v>4295.8</v>
      </c>
      <c r="V940">
        <f t="shared" si="127"/>
        <v>2855.8</v>
      </c>
      <c r="AB940" s="44">
        <v>888</v>
      </c>
      <c r="AC940" s="61">
        <v>0.91960308999999996</v>
      </c>
      <c r="AD940">
        <f t="shared" si="128"/>
        <v>229</v>
      </c>
      <c r="AE940" t="str">
        <f>LOOKUP(AC940,'Info Sheet'!$L$2:$L$3,'Info Sheet'!$J$2:$J$3)</f>
        <v>Non-Rainy</v>
      </c>
      <c r="AF940">
        <f>IF(AE940='Info Sheet'!$J$3,'Info Sheet'!$M$3,'Info Sheet'!$M$2)</f>
        <v>1</v>
      </c>
      <c r="AG940">
        <f>ROUNDDOWN(IF((AD940*AF940)&gt;'Info Sheet'!$B$21,'Info Sheet'!$B$21,(AD940*AF940)),0)</f>
        <v>188</v>
      </c>
      <c r="AH940">
        <f t="shared" si="129"/>
        <v>4295.8</v>
      </c>
      <c r="AI940">
        <f t="shared" si="130"/>
        <v>2855.8</v>
      </c>
    </row>
    <row r="941" spans="2:35">
      <c r="B941" s="44">
        <v>889</v>
      </c>
      <c r="C941" s="32">
        <v>0.68655776350591502</v>
      </c>
      <c r="D941" s="32">
        <f t="shared" si="131"/>
        <v>224</v>
      </c>
      <c r="E941" t="str">
        <f>LOOKUP(C941,'Info Sheet'!$L$2:$L$3,'Info Sheet'!$J$2:$J$3)</f>
        <v>Non-Rainy</v>
      </c>
      <c r="F941">
        <f>IF(E941='Info Sheet'!$J$3,'Info Sheet'!$M$3,'Info Sheet'!$M$2)</f>
        <v>1</v>
      </c>
      <c r="G941">
        <f>ROUNDDOWN(IF((D941*F941)&gt;'Info Sheet'!$B$21,'Info Sheet'!$B$21,(D941*F941)),0)</f>
        <v>188</v>
      </c>
      <c r="H941">
        <f t="shared" si="123"/>
        <v>4295.8</v>
      </c>
      <c r="I941">
        <f t="shared" si="124"/>
        <v>2855.8</v>
      </c>
      <c r="J941" s="44"/>
      <c r="K941" s="32"/>
      <c r="L941" s="32"/>
      <c r="M941" s="283"/>
      <c r="N941" s="32"/>
      <c r="O941" s="44">
        <v>889</v>
      </c>
      <c r="P941" s="32">
        <v>0.41732267267344236</v>
      </c>
      <c r="Q941">
        <f t="shared" si="125"/>
        <v>196</v>
      </c>
      <c r="R941" t="str">
        <f>LOOKUP(P941,'Info Sheet'!$L$2:$L$3,'Info Sheet'!$J$2:$J$3)</f>
        <v>Non-Rainy</v>
      </c>
      <c r="S941">
        <f>IF(R941='Info Sheet'!$J$3,'Info Sheet'!$M$3,'Info Sheet'!$M$2)</f>
        <v>1</v>
      </c>
      <c r="T941">
        <f>ROUNDDOWN(IF((Q941*S941)&gt;'Info Sheet'!$B$21,'Info Sheet'!$B$21,(Q941*S941)),0)</f>
        <v>188</v>
      </c>
      <c r="U941">
        <f t="shared" si="126"/>
        <v>4295.8</v>
      </c>
      <c r="V941">
        <f t="shared" si="127"/>
        <v>2855.8</v>
      </c>
      <c r="AB941" s="44">
        <v>889</v>
      </c>
      <c r="AC941" s="61">
        <v>0.27869140999999997</v>
      </c>
      <c r="AD941">
        <f t="shared" si="128"/>
        <v>192</v>
      </c>
      <c r="AE941" t="str">
        <f>LOOKUP(AC941,'Info Sheet'!$L$2:$L$3,'Info Sheet'!$J$2:$J$3)</f>
        <v>Rainy, p</v>
      </c>
      <c r="AF941">
        <f>IF(AE941='Info Sheet'!$J$3,'Info Sheet'!$M$3,'Info Sheet'!$M$2)</f>
        <v>0.7</v>
      </c>
      <c r="AG941">
        <f>ROUNDDOWN(IF((AD941*AF941)&gt;'Info Sheet'!$B$21,'Info Sheet'!$B$21,(AD941*AF941)),0)</f>
        <v>134</v>
      </c>
      <c r="AH941">
        <f t="shared" si="129"/>
        <v>3061.9</v>
      </c>
      <c r="AI941">
        <f t="shared" si="130"/>
        <v>1621.9</v>
      </c>
    </row>
    <row r="942" spans="2:35">
      <c r="B942" s="44">
        <v>890</v>
      </c>
      <c r="C942" s="32">
        <v>0.98310906983240232</v>
      </c>
      <c r="D942" s="32">
        <f t="shared" si="131"/>
        <v>256</v>
      </c>
      <c r="E942" t="str">
        <f>LOOKUP(C942,'Info Sheet'!$L$2:$L$3,'Info Sheet'!$J$2:$J$3)</f>
        <v>Non-Rainy</v>
      </c>
      <c r="F942">
        <f>IF(E942='Info Sheet'!$J$3,'Info Sheet'!$M$3,'Info Sheet'!$M$2)</f>
        <v>1</v>
      </c>
      <c r="G942">
        <f>ROUNDDOWN(IF((D942*F942)&gt;'Info Sheet'!$B$21,'Info Sheet'!$B$21,(D942*F942)),0)</f>
        <v>188</v>
      </c>
      <c r="H942">
        <f t="shared" si="123"/>
        <v>4295.8</v>
      </c>
      <c r="I942">
        <f t="shared" si="124"/>
        <v>2855.8</v>
      </c>
      <c r="J942" s="44"/>
      <c r="K942" s="32"/>
      <c r="L942" s="32"/>
      <c r="M942" s="283"/>
      <c r="N942" s="32"/>
      <c r="O942" s="44">
        <v>890</v>
      </c>
      <c r="P942" s="32">
        <v>0.89145471741293303</v>
      </c>
      <c r="Q942">
        <f t="shared" si="125"/>
        <v>223</v>
      </c>
      <c r="R942" t="str">
        <f>LOOKUP(P942,'Info Sheet'!$L$2:$L$3,'Info Sheet'!$J$2:$J$3)</f>
        <v>Non-Rainy</v>
      </c>
      <c r="S942">
        <f>IF(R942='Info Sheet'!$J$3,'Info Sheet'!$M$3,'Info Sheet'!$M$2)</f>
        <v>1</v>
      </c>
      <c r="T942">
        <f>ROUNDDOWN(IF((Q942*S942)&gt;'Info Sheet'!$B$21,'Info Sheet'!$B$21,(Q942*S942)),0)</f>
        <v>188</v>
      </c>
      <c r="U942">
        <f t="shared" si="126"/>
        <v>4295.8</v>
      </c>
      <c r="V942">
        <f t="shared" si="127"/>
        <v>2855.8</v>
      </c>
      <c r="AB942" s="44">
        <v>890</v>
      </c>
      <c r="AC942" s="61">
        <v>0.52181398000000001</v>
      </c>
      <c r="AD942">
        <f t="shared" si="128"/>
        <v>204</v>
      </c>
      <c r="AE942" t="str">
        <f>LOOKUP(AC942,'Info Sheet'!$L$2:$L$3,'Info Sheet'!$J$2:$J$3)</f>
        <v>Non-Rainy</v>
      </c>
      <c r="AF942">
        <f>IF(AE942='Info Sheet'!$J$3,'Info Sheet'!$M$3,'Info Sheet'!$M$2)</f>
        <v>1</v>
      </c>
      <c r="AG942">
        <f>ROUNDDOWN(IF((AD942*AF942)&gt;'Info Sheet'!$B$21,'Info Sheet'!$B$21,(AD942*AF942)),0)</f>
        <v>188</v>
      </c>
      <c r="AH942">
        <f t="shared" si="129"/>
        <v>4295.8</v>
      </c>
      <c r="AI942">
        <f t="shared" si="130"/>
        <v>2855.8</v>
      </c>
    </row>
    <row r="943" spans="2:35">
      <c r="B943" s="44">
        <v>891</v>
      </c>
      <c r="C943" s="32">
        <v>0.77489219146749333</v>
      </c>
      <c r="D943" s="32">
        <f t="shared" si="131"/>
        <v>229</v>
      </c>
      <c r="E943" t="str">
        <f>LOOKUP(C943,'Info Sheet'!$L$2:$L$3,'Info Sheet'!$J$2:$J$3)</f>
        <v>Non-Rainy</v>
      </c>
      <c r="F943">
        <f>IF(E943='Info Sheet'!$J$3,'Info Sheet'!$M$3,'Info Sheet'!$M$2)</f>
        <v>1</v>
      </c>
      <c r="G943">
        <f>ROUNDDOWN(IF((D943*F943)&gt;'Info Sheet'!$B$21,'Info Sheet'!$B$21,(D943*F943)),0)</f>
        <v>188</v>
      </c>
      <c r="H943">
        <f t="shared" si="123"/>
        <v>4295.8</v>
      </c>
      <c r="I943">
        <f t="shared" si="124"/>
        <v>2855.8</v>
      </c>
      <c r="J943" s="44"/>
      <c r="K943" s="32"/>
      <c r="L943" s="32"/>
      <c r="M943" s="283"/>
      <c r="N943" s="32"/>
      <c r="O943" s="44">
        <v>891</v>
      </c>
      <c r="P943" s="32">
        <v>0.43182815822982723</v>
      </c>
      <c r="Q943">
        <f t="shared" si="125"/>
        <v>196</v>
      </c>
      <c r="R943" t="str">
        <f>LOOKUP(P943,'Info Sheet'!$L$2:$L$3,'Info Sheet'!$J$2:$J$3)</f>
        <v>Non-Rainy</v>
      </c>
      <c r="S943">
        <f>IF(R943='Info Sheet'!$J$3,'Info Sheet'!$M$3,'Info Sheet'!$M$2)</f>
        <v>1</v>
      </c>
      <c r="T943">
        <f>ROUNDDOWN(IF((Q943*S943)&gt;'Info Sheet'!$B$21,'Info Sheet'!$B$21,(Q943*S943)),0)</f>
        <v>188</v>
      </c>
      <c r="U943">
        <f t="shared" si="126"/>
        <v>4295.8</v>
      </c>
      <c r="V943">
        <f t="shared" si="127"/>
        <v>2855.8</v>
      </c>
      <c r="AB943" s="44">
        <v>891</v>
      </c>
      <c r="AC943" s="61">
        <v>0.71665900000000005</v>
      </c>
      <c r="AD943">
        <f t="shared" si="128"/>
        <v>214</v>
      </c>
      <c r="AE943" t="str">
        <f>LOOKUP(AC943,'Info Sheet'!$L$2:$L$3,'Info Sheet'!$J$2:$J$3)</f>
        <v>Non-Rainy</v>
      </c>
      <c r="AF943">
        <f>IF(AE943='Info Sheet'!$J$3,'Info Sheet'!$M$3,'Info Sheet'!$M$2)</f>
        <v>1</v>
      </c>
      <c r="AG943">
        <f>ROUNDDOWN(IF((AD943*AF943)&gt;'Info Sheet'!$B$21,'Info Sheet'!$B$21,(AD943*AF943)),0)</f>
        <v>188</v>
      </c>
      <c r="AH943">
        <f t="shared" si="129"/>
        <v>4295.8</v>
      </c>
      <c r="AI943">
        <f t="shared" si="130"/>
        <v>2855.8</v>
      </c>
    </row>
    <row r="944" spans="2:35">
      <c r="B944" s="44">
        <v>892</v>
      </c>
      <c r="C944" s="32">
        <v>0.21779713907552378</v>
      </c>
      <c r="D944" s="32">
        <f t="shared" si="131"/>
        <v>199</v>
      </c>
      <c r="E944" t="str">
        <f>LOOKUP(C944,'Info Sheet'!$L$2:$L$3,'Info Sheet'!$J$2:$J$3)</f>
        <v>Rainy, p</v>
      </c>
      <c r="F944">
        <f>IF(E944='Info Sheet'!$J$3,'Info Sheet'!$M$3,'Info Sheet'!$M$2)</f>
        <v>0.7</v>
      </c>
      <c r="G944">
        <f>ROUNDDOWN(IF((D944*F944)&gt;'Info Sheet'!$B$21,'Info Sheet'!$B$21,(D944*F944)),0)</f>
        <v>139</v>
      </c>
      <c r="H944">
        <f t="shared" si="123"/>
        <v>3176.15</v>
      </c>
      <c r="I944">
        <f t="shared" si="124"/>
        <v>1736.15</v>
      </c>
      <c r="J944" s="44"/>
      <c r="K944" s="32"/>
      <c r="L944" s="32"/>
      <c r="M944" s="283"/>
      <c r="N944" s="32"/>
      <c r="O944" s="44">
        <v>892</v>
      </c>
      <c r="P944" s="32">
        <v>0.11429723779297041</v>
      </c>
      <c r="Q944">
        <f t="shared" si="125"/>
        <v>177</v>
      </c>
      <c r="R944" t="str">
        <f>LOOKUP(P944,'Info Sheet'!$L$2:$L$3,'Info Sheet'!$J$2:$J$3)</f>
        <v>Rainy, p</v>
      </c>
      <c r="S944">
        <f>IF(R944='Info Sheet'!$J$3,'Info Sheet'!$M$3,'Info Sheet'!$M$2)</f>
        <v>0.7</v>
      </c>
      <c r="T944">
        <f>ROUNDDOWN(IF((Q944*S944)&gt;'Info Sheet'!$B$21,'Info Sheet'!$B$21,(Q944*S944)),0)</f>
        <v>123</v>
      </c>
      <c r="U944">
        <f t="shared" si="126"/>
        <v>2810.55</v>
      </c>
      <c r="V944">
        <f t="shared" si="127"/>
        <v>1370.5500000000002</v>
      </c>
      <c r="AB944" s="44">
        <v>892</v>
      </c>
      <c r="AC944" s="61">
        <v>0.11865774</v>
      </c>
      <c r="AD944">
        <f t="shared" si="128"/>
        <v>180</v>
      </c>
      <c r="AE944" t="str">
        <f>LOOKUP(AC944,'Info Sheet'!$L$2:$L$3,'Info Sheet'!$J$2:$J$3)</f>
        <v>Rainy, p</v>
      </c>
      <c r="AF944">
        <f>IF(AE944='Info Sheet'!$J$3,'Info Sheet'!$M$3,'Info Sheet'!$M$2)</f>
        <v>0.7</v>
      </c>
      <c r="AG944">
        <f>ROUNDDOWN(IF((AD944*AF944)&gt;'Info Sheet'!$B$21,'Info Sheet'!$B$21,(AD944*AF944)),0)</f>
        <v>126</v>
      </c>
      <c r="AH944">
        <f t="shared" si="129"/>
        <v>2879.1000000000004</v>
      </c>
      <c r="AI944">
        <f t="shared" si="130"/>
        <v>1439.1000000000004</v>
      </c>
    </row>
    <row r="945" spans="2:35">
      <c r="B945" s="44">
        <v>893</v>
      </c>
      <c r="C945" s="32">
        <v>0.76847238300908327</v>
      </c>
      <c r="D945" s="32">
        <f t="shared" si="131"/>
        <v>229</v>
      </c>
      <c r="E945" t="str">
        <f>LOOKUP(C945,'Info Sheet'!$L$2:$L$3,'Info Sheet'!$J$2:$J$3)</f>
        <v>Non-Rainy</v>
      </c>
      <c r="F945">
        <f>IF(E945='Info Sheet'!$J$3,'Info Sheet'!$M$3,'Info Sheet'!$M$2)</f>
        <v>1</v>
      </c>
      <c r="G945">
        <f>ROUNDDOWN(IF((D945*F945)&gt;'Info Sheet'!$B$21,'Info Sheet'!$B$21,(D945*F945)),0)</f>
        <v>188</v>
      </c>
      <c r="H945">
        <f t="shared" si="123"/>
        <v>4295.8</v>
      </c>
      <c r="I945">
        <f t="shared" si="124"/>
        <v>2855.8</v>
      </c>
      <c r="J945" s="44"/>
      <c r="K945" s="32"/>
      <c r="L945" s="32"/>
      <c r="M945" s="283"/>
      <c r="N945" s="32"/>
      <c r="O945" s="44">
        <v>893</v>
      </c>
      <c r="P945" s="32">
        <v>0.63398309924743212</v>
      </c>
      <c r="Q945">
        <f t="shared" si="125"/>
        <v>206</v>
      </c>
      <c r="R945" t="str">
        <f>LOOKUP(P945,'Info Sheet'!$L$2:$L$3,'Info Sheet'!$J$2:$J$3)</f>
        <v>Non-Rainy</v>
      </c>
      <c r="S945">
        <f>IF(R945='Info Sheet'!$J$3,'Info Sheet'!$M$3,'Info Sheet'!$M$2)</f>
        <v>1</v>
      </c>
      <c r="T945">
        <f>ROUNDDOWN(IF((Q945*S945)&gt;'Info Sheet'!$B$21,'Info Sheet'!$B$21,(Q945*S945)),0)</f>
        <v>188</v>
      </c>
      <c r="U945">
        <f t="shared" si="126"/>
        <v>4295.8</v>
      </c>
      <c r="V945">
        <f t="shared" si="127"/>
        <v>2855.8</v>
      </c>
      <c r="AB945" s="44">
        <v>893</v>
      </c>
      <c r="AC945" s="61">
        <v>7.6110399999999995E-2</v>
      </c>
      <c r="AD945">
        <f t="shared" si="128"/>
        <v>176</v>
      </c>
      <c r="AE945" t="str">
        <f>LOOKUP(AC945,'Info Sheet'!$L$2:$L$3,'Info Sheet'!$J$2:$J$3)</f>
        <v>Rainy, p</v>
      </c>
      <c r="AF945">
        <f>IF(AE945='Info Sheet'!$J$3,'Info Sheet'!$M$3,'Info Sheet'!$M$2)</f>
        <v>0.7</v>
      </c>
      <c r="AG945">
        <f>ROUNDDOWN(IF((AD945*AF945)&gt;'Info Sheet'!$B$21,'Info Sheet'!$B$21,(AD945*AF945)),0)</f>
        <v>123</v>
      </c>
      <c r="AH945">
        <f t="shared" si="129"/>
        <v>2810.55</v>
      </c>
      <c r="AI945">
        <f t="shared" si="130"/>
        <v>1370.5500000000002</v>
      </c>
    </row>
    <row r="946" spans="2:35">
      <c r="B946" s="44">
        <v>894</v>
      </c>
      <c r="C946" s="32">
        <v>0.40725145550673492</v>
      </c>
      <c r="D946" s="32">
        <f t="shared" si="131"/>
        <v>210</v>
      </c>
      <c r="E946" t="str">
        <f>LOOKUP(C946,'Info Sheet'!$L$2:$L$3,'Info Sheet'!$J$2:$J$3)</f>
        <v>Non-Rainy</v>
      </c>
      <c r="F946">
        <f>IF(E946='Info Sheet'!$J$3,'Info Sheet'!$M$3,'Info Sheet'!$M$2)</f>
        <v>1</v>
      </c>
      <c r="G946">
        <f>ROUNDDOWN(IF((D946*F946)&gt;'Info Sheet'!$B$21,'Info Sheet'!$B$21,(D946*F946)),0)</f>
        <v>188</v>
      </c>
      <c r="H946">
        <f t="shared" si="123"/>
        <v>4295.8</v>
      </c>
      <c r="I946">
        <f t="shared" si="124"/>
        <v>2855.8</v>
      </c>
      <c r="J946" s="44"/>
      <c r="K946" s="32"/>
      <c r="L946" s="32"/>
      <c r="M946" s="283"/>
      <c r="N946" s="32"/>
      <c r="O946" s="44">
        <v>894</v>
      </c>
      <c r="P946" s="32">
        <v>0.21830927537150557</v>
      </c>
      <c r="Q946">
        <f t="shared" si="125"/>
        <v>185</v>
      </c>
      <c r="R946" t="str">
        <f>LOOKUP(P946,'Info Sheet'!$L$2:$L$3,'Info Sheet'!$J$2:$J$3)</f>
        <v>Rainy, p</v>
      </c>
      <c r="S946">
        <f>IF(R946='Info Sheet'!$J$3,'Info Sheet'!$M$3,'Info Sheet'!$M$2)</f>
        <v>0.7</v>
      </c>
      <c r="T946">
        <f>ROUNDDOWN(IF((Q946*S946)&gt;'Info Sheet'!$B$21,'Info Sheet'!$B$21,(Q946*S946)),0)</f>
        <v>129</v>
      </c>
      <c r="U946">
        <f t="shared" si="126"/>
        <v>2947.65</v>
      </c>
      <c r="V946">
        <f t="shared" si="127"/>
        <v>1507.65</v>
      </c>
      <c r="AB946" s="44">
        <v>894</v>
      </c>
      <c r="AC946" s="61">
        <v>0.77082792</v>
      </c>
      <c r="AD946">
        <f t="shared" si="128"/>
        <v>217</v>
      </c>
      <c r="AE946" t="str">
        <f>LOOKUP(AC946,'Info Sheet'!$L$2:$L$3,'Info Sheet'!$J$2:$J$3)</f>
        <v>Non-Rainy</v>
      </c>
      <c r="AF946">
        <f>IF(AE946='Info Sheet'!$J$3,'Info Sheet'!$M$3,'Info Sheet'!$M$2)</f>
        <v>1</v>
      </c>
      <c r="AG946">
        <f>ROUNDDOWN(IF((AD946*AF946)&gt;'Info Sheet'!$B$21,'Info Sheet'!$B$21,(AD946*AF946)),0)</f>
        <v>188</v>
      </c>
      <c r="AH946">
        <f t="shared" si="129"/>
        <v>4295.8</v>
      </c>
      <c r="AI946">
        <f t="shared" si="130"/>
        <v>2855.8</v>
      </c>
    </row>
    <row r="947" spans="2:35">
      <c r="B947" s="44">
        <v>895</v>
      </c>
      <c r="C947" s="32">
        <v>0.50275365377178793</v>
      </c>
      <c r="D947" s="32">
        <f t="shared" si="131"/>
        <v>215</v>
      </c>
      <c r="E947" t="str">
        <f>LOOKUP(C947,'Info Sheet'!$L$2:$L$3,'Info Sheet'!$J$2:$J$3)</f>
        <v>Non-Rainy</v>
      </c>
      <c r="F947">
        <f>IF(E947='Info Sheet'!$J$3,'Info Sheet'!$M$3,'Info Sheet'!$M$2)</f>
        <v>1</v>
      </c>
      <c r="G947">
        <f>ROUNDDOWN(IF((D947*F947)&gt;'Info Sheet'!$B$21,'Info Sheet'!$B$21,(D947*F947)),0)</f>
        <v>188</v>
      </c>
      <c r="H947">
        <f t="shared" si="123"/>
        <v>4295.8</v>
      </c>
      <c r="I947">
        <f t="shared" si="124"/>
        <v>2855.8</v>
      </c>
      <c r="J947" s="44"/>
      <c r="K947" s="32"/>
      <c r="L947" s="32"/>
      <c r="M947" s="283"/>
      <c r="N947" s="32"/>
      <c r="O947" s="44">
        <v>895</v>
      </c>
      <c r="P947" s="32">
        <v>0.84588561812972651</v>
      </c>
      <c r="Q947">
        <f t="shared" si="125"/>
        <v>219</v>
      </c>
      <c r="R947" t="str">
        <f>LOOKUP(P947,'Info Sheet'!$L$2:$L$3,'Info Sheet'!$J$2:$J$3)</f>
        <v>Non-Rainy</v>
      </c>
      <c r="S947">
        <f>IF(R947='Info Sheet'!$J$3,'Info Sheet'!$M$3,'Info Sheet'!$M$2)</f>
        <v>1</v>
      </c>
      <c r="T947">
        <f>ROUNDDOWN(IF((Q947*S947)&gt;'Info Sheet'!$B$21,'Info Sheet'!$B$21,(Q947*S947)),0)</f>
        <v>188</v>
      </c>
      <c r="U947">
        <f t="shared" si="126"/>
        <v>4295.8</v>
      </c>
      <c r="V947">
        <f t="shared" si="127"/>
        <v>2855.8</v>
      </c>
      <c r="AB947" s="44">
        <v>895</v>
      </c>
      <c r="AC947" s="61">
        <v>0.74414027999999999</v>
      </c>
      <c r="AD947">
        <f t="shared" si="128"/>
        <v>215</v>
      </c>
      <c r="AE947" t="str">
        <f>LOOKUP(AC947,'Info Sheet'!$L$2:$L$3,'Info Sheet'!$J$2:$J$3)</f>
        <v>Non-Rainy</v>
      </c>
      <c r="AF947">
        <f>IF(AE947='Info Sheet'!$J$3,'Info Sheet'!$M$3,'Info Sheet'!$M$2)</f>
        <v>1</v>
      </c>
      <c r="AG947">
        <f>ROUNDDOWN(IF((AD947*AF947)&gt;'Info Sheet'!$B$21,'Info Sheet'!$B$21,(AD947*AF947)),0)</f>
        <v>188</v>
      </c>
      <c r="AH947">
        <f t="shared" si="129"/>
        <v>4295.8</v>
      </c>
      <c r="AI947">
        <f t="shared" si="130"/>
        <v>2855.8</v>
      </c>
    </row>
    <row r="948" spans="2:35">
      <c r="B948" s="44">
        <v>896</v>
      </c>
      <c r="C948" s="32">
        <v>0.89118967605464527</v>
      </c>
      <c r="D948" s="32">
        <f t="shared" si="131"/>
        <v>239</v>
      </c>
      <c r="E948" t="str">
        <f>LOOKUP(C948,'Info Sheet'!$L$2:$L$3,'Info Sheet'!$J$2:$J$3)</f>
        <v>Non-Rainy</v>
      </c>
      <c r="F948">
        <f>IF(E948='Info Sheet'!$J$3,'Info Sheet'!$M$3,'Info Sheet'!$M$2)</f>
        <v>1</v>
      </c>
      <c r="G948">
        <f>ROUNDDOWN(IF((D948*F948)&gt;'Info Sheet'!$B$21,'Info Sheet'!$B$21,(D948*F948)),0)</f>
        <v>188</v>
      </c>
      <c r="H948">
        <f t="shared" si="123"/>
        <v>4295.8</v>
      </c>
      <c r="I948">
        <f t="shared" si="124"/>
        <v>2855.8</v>
      </c>
      <c r="J948" s="44"/>
      <c r="K948" s="32"/>
      <c r="L948" s="32"/>
      <c r="M948" s="283"/>
      <c r="N948" s="32"/>
      <c r="O948" s="44">
        <v>896</v>
      </c>
      <c r="P948" s="32">
        <v>0.3491011643626114</v>
      </c>
      <c r="Q948">
        <f t="shared" si="125"/>
        <v>192</v>
      </c>
      <c r="R948" t="str">
        <f>LOOKUP(P948,'Info Sheet'!$L$2:$L$3,'Info Sheet'!$J$2:$J$3)</f>
        <v>Rainy, p</v>
      </c>
      <c r="S948">
        <f>IF(R948='Info Sheet'!$J$3,'Info Sheet'!$M$3,'Info Sheet'!$M$2)</f>
        <v>0.7</v>
      </c>
      <c r="T948">
        <f>ROUNDDOWN(IF((Q948*S948)&gt;'Info Sheet'!$B$21,'Info Sheet'!$B$21,(Q948*S948)),0)</f>
        <v>134</v>
      </c>
      <c r="U948">
        <f t="shared" si="126"/>
        <v>3061.9</v>
      </c>
      <c r="V948">
        <f t="shared" si="127"/>
        <v>1621.9</v>
      </c>
      <c r="AB948" s="44">
        <v>896</v>
      </c>
      <c r="AC948" s="61">
        <v>0.37239936000000001</v>
      </c>
      <c r="AD948">
        <f t="shared" si="128"/>
        <v>197</v>
      </c>
      <c r="AE948" t="str">
        <f>LOOKUP(AC948,'Info Sheet'!$L$2:$L$3,'Info Sheet'!$J$2:$J$3)</f>
        <v>Rainy, p</v>
      </c>
      <c r="AF948">
        <f>IF(AE948='Info Sheet'!$J$3,'Info Sheet'!$M$3,'Info Sheet'!$M$2)</f>
        <v>0.7</v>
      </c>
      <c r="AG948">
        <f>ROUNDDOWN(IF((AD948*AF948)&gt;'Info Sheet'!$B$21,'Info Sheet'!$B$21,(AD948*AF948)),0)</f>
        <v>137</v>
      </c>
      <c r="AH948">
        <f t="shared" si="129"/>
        <v>3130.4500000000003</v>
      </c>
      <c r="AI948">
        <f t="shared" si="130"/>
        <v>1690.4500000000003</v>
      </c>
    </row>
    <row r="949" spans="2:35">
      <c r="B949" s="44">
        <v>897</v>
      </c>
      <c r="C949" s="32">
        <v>0.53106807087781982</v>
      </c>
      <c r="D949" s="32">
        <f t="shared" si="131"/>
        <v>216</v>
      </c>
      <c r="E949" t="str">
        <f>LOOKUP(C949,'Info Sheet'!$L$2:$L$3,'Info Sheet'!$J$2:$J$3)</f>
        <v>Non-Rainy</v>
      </c>
      <c r="F949">
        <f>IF(E949='Info Sheet'!$J$3,'Info Sheet'!$M$3,'Info Sheet'!$M$2)</f>
        <v>1</v>
      </c>
      <c r="G949">
        <f>ROUNDDOWN(IF((D949*F949)&gt;'Info Sheet'!$B$21,'Info Sheet'!$B$21,(D949*F949)),0)</f>
        <v>188</v>
      </c>
      <c r="H949">
        <f t="shared" ref="H949:H1012" si="132">G949*$K$46</f>
        <v>4295.8</v>
      </c>
      <c r="I949">
        <f t="shared" ref="I949:I1012" si="133">H949-$K$47</f>
        <v>2855.8</v>
      </c>
      <c r="J949" s="44"/>
      <c r="K949" s="32"/>
      <c r="L949" s="32"/>
      <c r="M949" s="283"/>
      <c r="N949" s="32"/>
      <c r="O949" s="44">
        <v>897</v>
      </c>
      <c r="P949" s="32">
        <v>0.35393199882147564</v>
      </c>
      <c r="Q949">
        <f t="shared" ref="Q949:Q1012" si="134">ROUNDDOWN(_xlfn.NORM.INV(P949,$P$36,$P$40),0)</f>
        <v>192</v>
      </c>
      <c r="R949" t="str">
        <f>LOOKUP(P949,'Info Sheet'!$L$2:$L$3,'Info Sheet'!$J$2:$J$3)</f>
        <v>Rainy, p</v>
      </c>
      <c r="S949">
        <f>IF(R949='Info Sheet'!$J$3,'Info Sheet'!$M$3,'Info Sheet'!$M$2)</f>
        <v>0.7</v>
      </c>
      <c r="T949">
        <f>ROUNDDOWN(IF((Q949*S949)&gt;'Info Sheet'!$B$21,'Info Sheet'!$B$21,(Q949*S949)),0)</f>
        <v>134</v>
      </c>
      <c r="U949">
        <f t="shared" ref="U949:U1012" si="135">T949*$K$46</f>
        <v>3061.9</v>
      </c>
      <c r="V949">
        <f t="shared" ref="V949:V1012" si="136">U949-$K$47</f>
        <v>1621.9</v>
      </c>
      <c r="AB949" s="44">
        <v>897</v>
      </c>
      <c r="AC949" s="61">
        <v>0.76638485000000001</v>
      </c>
      <c r="AD949">
        <f t="shared" ref="AD949:AD1012" si="137">ROUNDDOWN(_xlfn.NORM.INV(AC949,$AC$36,$AC$40),0)</f>
        <v>216</v>
      </c>
      <c r="AE949" t="str">
        <f>LOOKUP(AC949,'Info Sheet'!$L$2:$L$3,'Info Sheet'!$J$2:$J$3)</f>
        <v>Non-Rainy</v>
      </c>
      <c r="AF949">
        <f>IF(AE949='Info Sheet'!$J$3,'Info Sheet'!$M$3,'Info Sheet'!$M$2)</f>
        <v>1</v>
      </c>
      <c r="AG949">
        <f>ROUNDDOWN(IF((AD949*AF949)&gt;'Info Sheet'!$B$21,'Info Sheet'!$B$21,(AD949*AF949)),0)</f>
        <v>188</v>
      </c>
      <c r="AH949">
        <f t="shared" ref="AH949:AH1012" si="138">AG949*$K$46</f>
        <v>4295.8</v>
      </c>
      <c r="AI949">
        <f t="shared" ref="AI949:AI1012" si="139">AH949-$K$47</f>
        <v>2855.8</v>
      </c>
    </row>
    <row r="950" spans="2:35">
      <c r="B950" s="44">
        <v>898</v>
      </c>
      <c r="C950" s="32">
        <v>0.78533350248876155</v>
      </c>
      <c r="D950" s="32">
        <f t="shared" ref="D950:D1013" si="140">ROUNDDOWN(_xlfn.NORM.INV(C950,$C$36,$C$40),0)</f>
        <v>230</v>
      </c>
      <c r="E950" t="str">
        <f>LOOKUP(C950,'Info Sheet'!$L$2:$L$3,'Info Sheet'!$J$2:$J$3)</f>
        <v>Non-Rainy</v>
      </c>
      <c r="F950">
        <f>IF(E950='Info Sheet'!$J$3,'Info Sheet'!$M$3,'Info Sheet'!$M$2)</f>
        <v>1</v>
      </c>
      <c r="G950">
        <f>ROUNDDOWN(IF((D950*F950)&gt;'Info Sheet'!$B$21,'Info Sheet'!$B$21,(D950*F950)),0)</f>
        <v>188</v>
      </c>
      <c r="H950">
        <f t="shared" si="132"/>
        <v>4295.8</v>
      </c>
      <c r="I950">
        <f t="shared" si="133"/>
        <v>2855.8</v>
      </c>
      <c r="J950" s="44"/>
      <c r="K950" s="32"/>
      <c r="L950" s="32"/>
      <c r="M950" s="283"/>
      <c r="N950" s="32"/>
      <c r="O950" s="44">
        <v>898</v>
      </c>
      <c r="P950" s="32">
        <v>0.64488700441354019</v>
      </c>
      <c r="Q950">
        <f t="shared" si="134"/>
        <v>206</v>
      </c>
      <c r="R950" t="str">
        <f>LOOKUP(P950,'Info Sheet'!$L$2:$L$3,'Info Sheet'!$J$2:$J$3)</f>
        <v>Non-Rainy</v>
      </c>
      <c r="S950">
        <f>IF(R950='Info Sheet'!$J$3,'Info Sheet'!$M$3,'Info Sheet'!$M$2)</f>
        <v>1</v>
      </c>
      <c r="T950">
        <f>ROUNDDOWN(IF((Q950*S950)&gt;'Info Sheet'!$B$21,'Info Sheet'!$B$21,(Q950*S950)),0)</f>
        <v>188</v>
      </c>
      <c r="U950">
        <f t="shared" si="135"/>
        <v>4295.8</v>
      </c>
      <c r="V950">
        <f t="shared" si="136"/>
        <v>2855.8</v>
      </c>
      <c r="AB950" s="44">
        <v>898</v>
      </c>
      <c r="AC950" s="61">
        <v>0.43822865</v>
      </c>
      <c r="AD950">
        <f t="shared" si="137"/>
        <v>200</v>
      </c>
      <c r="AE950" t="str">
        <f>LOOKUP(AC950,'Info Sheet'!$L$2:$L$3,'Info Sheet'!$J$2:$J$3)</f>
        <v>Non-Rainy</v>
      </c>
      <c r="AF950">
        <f>IF(AE950='Info Sheet'!$J$3,'Info Sheet'!$M$3,'Info Sheet'!$M$2)</f>
        <v>1</v>
      </c>
      <c r="AG950">
        <f>ROUNDDOWN(IF((AD950*AF950)&gt;'Info Sheet'!$B$21,'Info Sheet'!$B$21,(AD950*AF950)),0)</f>
        <v>188</v>
      </c>
      <c r="AH950">
        <f t="shared" si="138"/>
        <v>4295.8</v>
      </c>
      <c r="AI950">
        <f t="shared" si="139"/>
        <v>2855.8</v>
      </c>
    </row>
    <row r="951" spans="2:35">
      <c r="B951" s="44">
        <v>899</v>
      </c>
      <c r="C951" s="32">
        <v>0.57223665725082917</v>
      </c>
      <c r="D951" s="32">
        <f t="shared" si="140"/>
        <v>218</v>
      </c>
      <c r="E951" t="str">
        <f>LOOKUP(C951,'Info Sheet'!$L$2:$L$3,'Info Sheet'!$J$2:$J$3)</f>
        <v>Non-Rainy</v>
      </c>
      <c r="F951">
        <f>IF(E951='Info Sheet'!$J$3,'Info Sheet'!$M$3,'Info Sheet'!$M$2)</f>
        <v>1</v>
      </c>
      <c r="G951">
        <f>ROUNDDOWN(IF((D951*F951)&gt;'Info Sheet'!$B$21,'Info Sheet'!$B$21,(D951*F951)),0)</f>
        <v>188</v>
      </c>
      <c r="H951">
        <f t="shared" si="132"/>
        <v>4295.8</v>
      </c>
      <c r="I951">
        <f t="shared" si="133"/>
        <v>2855.8</v>
      </c>
      <c r="J951" s="44"/>
      <c r="K951" s="32"/>
      <c r="L951" s="32"/>
      <c r="M951" s="283"/>
      <c r="N951" s="32"/>
      <c r="O951" s="44">
        <v>899</v>
      </c>
      <c r="P951" s="32">
        <v>0.97795732696498727</v>
      </c>
      <c r="Q951">
        <f t="shared" si="134"/>
        <v>237</v>
      </c>
      <c r="R951" t="str">
        <f>LOOKUP(P951,'Info Sheet'!$L$2:$L$3,'Info Sheet'!$J$2:$J$3)</f>
        <v>Non-Rainy</v>
      </c>
      <c r="S951">
        <f>IF(R951='Info Sheet'!$J$3,'Info Sheet'!$M$3,'Info Sheet'!$M$2)</f>
        <v>1</v>
      </c>
      <c r="T951">
        <f>ROUNDDOWN(IF((Q951*S951)&gt;'Info Sheet'!$B$21,'Info Sheet'!$B$21,(Q951*S951)),0)</f>
        <v>188</v>
      </c>
      <c r="U951">
        <f t="shared" si="135"/>
        <v>4295.8</v>
      </c>
      <c r="V951">
        <f t="shared" si="136"/>
        <v>2855.8</v>
      </c>
      <c r="AB951" s="44">
        <v>899</v>
      </c>
      <c r="AC951" s="61">
        <v>0.90864414000000004</v>
      </c>
      <c r="AD951">
        <f t="shared" si="137"/>
        <v>228</v>
      </c>
      <c r="AE951" t="str">
        <f>LOOKUP(AC951,'Info Sheet'!$L$2:$L$3,'Info Sheet'!$J$2:$J$3)</f>
        <v>Non-Rainy</v>
      </c>
      <c r="AF951">
        <f>IF(AE951='Info Sheet'!$J$3,'Info Sheet'!$M$3,'Info Sheet'!$M$2)</f>
        <v>1</v>
      </c>
      <c r="AG951">
        <f>ROUNDDOWN(IF((AD951*AF951)&gt;'Info Sheet'!$B$21,'Info Sheet'!$B$21,(AD951*AF951)),0)</f>
        <v>188</v>
      </c>
      <c r="AH951">
        <f t="shared" si="138"/>
        <v>4295.8</v>
      </c>
      <c r="AI951">
        <f t="shared" si="139"/>
        <v>2855.8</v>
      </c>
    </row>
    <row r="952" spans="2:35">
      <c r="B952" s="44">
        <v>900</v>
      </c>
      <c r="C952" s="32">
        <v>0.93916493956207714</v>
      </c>
      <c r="D952" s="32">
        <f t="shared" si="140"/>
        <v>245</v>
      </c>
      <c r="E952" t="str">
        <f>LOOKUP(C952,'Info Sheet'!$L$2:$L$3,'Info Sheet'!$J$2:$J$3)</f>
        <v>Non-Rainy</v>
      </c>
      <c r="F952">
        <f>IF(E952='Info Sheet'!$J$3,'Info Sheet'!$M$3,'Info Sheet'!$M$2)</f>
        <v>1</v>
      </c>
      <c r="G952">
        <f>ROUNDDOWN(IF((D952*F952)&gt;'Info Sheet'!$B$21,'Info Sheet'!$B$21,(D952*F952)),0)</f>
        <v>188</v>
      </c>
      <c r="H952">
        <f t="shared" si="132"/>
        <v>4295.8</v>
      </c>
      <c r="I952">
        <f t="shared" si="133"/>
        <v>2855.8</v>
      </c>
      <c r="J952" s="44"/>
      <c r="K952" s="32"/>
      <c r="L952" s="32"/>
      <c r="M952" s="283"/>
      <c r="N952" s="32"/>
      <c r="O952" s="44">
        <v>900</v>
      </c>
      <c r="P952" s="32">
        <v>5.2090737050451308E-2</v>
      </c>
      <c r="Q952">
        <f t="shared" si="134"/>
        <v>169</v>
      </c>
      <c r="R952" t="str">
        <f>LOOKUP(P952,'Info Sheet'!$L$2:$L$3,'Info Sheet'!$J$2:$J$3)</f>
        <v>Rainy, p</v>
      </c>
      <c r="S952">
        <f>IF(R952='Info Sheet'!$J$3,'Info Sheet'!$M$3,'Info Sheet'!$M$2)</f>
        <v>0.7</v>
      </c>
      <c r="T952">
        <f>ROUNDDOWN(IF((Q952*S952)&gt;'Info Sheet'!$B$21,'Info Sheet'!$B$21,(Q952*S952)),0)</f>
        <v>118</v>
      </c>
      <c r="U952">
        <f t="shared" si="135"/>
        <v>2696.3</v>
      </c>
      <c r="V952">
        <f t="shared" si="136"/>
        <v>1256.3000000000002</v>
      </c>
      <c r="AB952" s="44">
        <v>900</v>
      </c>
      <c r="AC952" s="61">
        <v>0.74321340999999996</v>
      </c>
      <c r="AD952">
        <f t="shared" si="137"/>
        <v>215</v>
      </c>
      <c r="AE952" t="str">
        <f>LOOKUP(AC952,'Info Sheet'!$L$2:$L$3,'Info Sheet'!$J$2:$J$3)</f>
        <v>Non-Rainy</v>
      </c>
      <c r="AF952">
        <f>IF(AE952='Info Sheet'!$J$3,'Info Sheet'!$M$3,'Info Sheet'!$M$2)</f>
        <v>1</v>
      </c>
      <c r="AG952">
        <f>ROUNDDOWN(IF((AD952*AF952)&gt;'Info Sheet'!$B$21,'Info Sheet'!$B$21,(AD952*AF952)),0)</f>
        <v>188</v>
      </c>
      <c r="AH952">
        <f t="shared" si="138"/>
        <v>4295.8</v>
      </c>
      <c r="AI952">
        <f t="shared" si="139"/>
        <v>2855.8</v>
      </c>
    </row>
    <row r="953" spans="2:35">
      <c r="B953" s="44">
        <v>901</v>
      </c>
      <c r="C953" s="32">
        <v>0.11687069786228732</v>
      </c>
      <c r="D953" s="32">
        <f t="shared" si="140"/>
        <v>191</v>
      </c>
      <c r="E953" t="str">
        <f>LOOKUP(C953,'Info Sheet'!$L$2:$L$3,'Info Sheet'!$J$2:$J$3)</f>
        <v>Rainy, p</v>
      </c>
      <c r="F953">
        <f>IF(E953='Info Sheet'!$J$3,'Info Sheet'!$M$3,'Info Sheet'!$M$2)</f>
        <v>0.7</v>
      </c>
      <c r="G953">
        <f>ROUNDDOWN(IF((D953*F953)&gt;'Info Sheet'!$B$21,'Info Sheet'!$B$21,(D953*F953)),0)</f>
        <v>133</v>
      </c>
      <c r="H953">
        <f t="shared" si="132"/>
        <v>3039.05</v>
      </c>
      <c r="I953">
        <f t="shared" si="133"/>
        <v>1599.0500000000002</v>
      </c>
      <c r="J953" s="44"/>
      <c r="K953" s="32"/>
      <c r="L953" s="32"/>
      <c r="M953" s="283"/>
      <c r="N953" s="32"/>
      <c r="O953" s="44">
        <v>901</v>
      </c>
      <c r="P953" s="32">
        <v>7.181139292705041E-2</v>
      </c>
      <c r="Q953">
        <f t="shared" si="134"/>
        <v>172</v>
      </c>
      <c r="R953" t="str">
        <f>LOOKUP(P953,'Info Sheet'!$L$2:$L$3,'Info Sheet'!$J$2:$J$3)</f>
        <v>Rainy, p</v>
      </c>
      <c r="S953">
        <f>IF(R953='Info Sheet'!$J$3,'Info Sheet'!$M$3,'Info Sheet'!$M$2)</f>
        <v>0.7</v>
      </c>
      <c r="T953">
        <f>ROUNDDOWN(IF((Q953*S953)&gt;'Info Sheet'!$B$21,'Info Sheet'!$B$21,(Q953*S953)),0)</f>
        <v>120</v>
      </c>
      <c r="U953">
        <f t="shared" si="135"/>
        <v>2742</v>
      </c>
      <c r="V953">
        <f t="shared" si="136"/>
        <v>1302</v>
      </c>
      <c r="AB953" s="44">
        <v>901</v>
      </c>
      <c r="AC953" s="61">
        <v>0.17475193999999999</v>
      </c>
      <c r="AD953">
        <f t="shared" si="137"/>
        <v>185</v>
      </c>
      <c r="AE953" t="str">
        <f>LOOKUP(AC953,'Info Sheet'!$L$2:$L$3,'Info Sheet'!$J$2:$J$3)</f>
        <v>Rainy, p</v>
      </c>
      <c r="AF953">
        <f>IF(AE953='Info Sheet'!$J$3,'Info Sheet'!$M$3,'Info Sheet'!$M$2)</f>
        <v>0.7</v>
      </c>
      <c r="AG953">
        <f>ROUNDDOWN(IF((AD953*AF953)&gt;'Info Sheet'!$B$21,'Info Sheet'!$B$21,(AD953*AF953)),0)</f>
        <v>129</v>
      </c>
      <c r="AH953">
        <f t="shared" si="138"/>
        <v>2947.65</v>
      </c>
      <c r="AI953">
        <f t="shared" si="139"/>
        <v>1507.65</v>
      </c>
    </row>
    <row r="954" spans="2:35">
      <c r="B954" s="44">
        <v>902</v>
      </c>
      <c r="C954" s="32">
        <v>0.84690880825920289</v>
      </c>
      <c r="D954" s="32">
        <f t="shared" si="140"/>
        <v>235</v>
      </c>
      <c r="E954" t="str">
        <f>LOOKUP(C954,'Info Sheet'!$L$2:$L$3,'Info Sheet'!$J$2:$J$3)</f>
        <v>Non-Rainy</v>
      </c>
      <c r="F954">
        <f>IF(E954='Info Sheet'!$J$3,'Info Sheet'!$M$3,'Info Sheet'!$M$2)</f>
        <v>1</v>
      </c>
      <c r="G954">
        <f>ROUNDDOWN(IF((D954*F954)&gt;'Info Sheet'!$B$21,'Info Sheet'!$B$21,(D954*F954)),0)</f>
        <v>188</v>
      </c>
      <c r="H954">
        <f t="shared" si="132"/>
        <v>4295.8</v>
      </c>
      <c r="I954">
        <f t="shared" si="133"/>
        <v>2855.8</v>
      </c>
      <c r="J954" s="44"/>
      <c r="K954" s="32"/>
      <c r="L954" s="32"/>
      <c r="M954" s="283"/>
      <c r="N954" s="32"/>
      <c r="O954" s="44">
        <v>902</v>
      </c>
      <c r="P954" s="32">
        <v>0.56539879047429076</v>
      </c>
      <c r="Q954">
        <f t="shared" si="134"/>
        <v>203</v>
      </c>
      <c r="R954" t="str">
        <f>LOOKUP(P954,'Info Sheet'!$L$2:$L$3,'Info Sheet'!$J$2:$J$3)</f>
        <v>Non-Rainy</v>
      </c>
      <c r="S954">
        <f>IF(R954='Info Sheet'!$J$3,'Info Sheet'!$M$3,'Info Sheet'!$M$2)</f>
        <v>1</v>
      </c>
      <c r="T954">
        <f>ROUNDDOWN(IF((Q954*S954)&gt;'Info Sheet'!$B$21,'Info Sheet'!$B$21,(Q954*S954)),0)</f>
        <v>188</v>
      </c>
      <c r="U954">
        <f t="shared" si="135"/>
        <v>4295.8</v>
      </c>
      <c r="V954">
        <f t="shared" si="136"/>
        <v>2855.8</v>
      </c>
      <c r="AB954" s="44">
        <v>902</v>
      </c>
      <c r="AC954" s="61">
        <v>0.77591085999999998</v>
      </c>
      <c r="AD954">
        <f t="shared" si="137"/>
        <v>217</v>
      </c>
      <c r="AE954" t="str">
        <f>LOOKUP(AC954,'Info Sheet'!$L$2:$L$3,'Info Sheet'!$J$2:$J$3)</f>
        <v>Non-Rainy</v>
      </c>
      <c r="AF954">
        <f>IF(AE954='Info Sheet'!$J$3,'Info Sheet'!$M$3,'Info Sheet'!$M$2)</f>
        <v>1</v>
      </c>
      <c r="AG954">
        <f>ROUNDDOWN(IF((AD954*AF954)&gt;'Info Sheet'!$B$21,'Info Sheet'!$B$21,(AD954*AF954)),0)</f>
        <v>188</v>
      </c>
      <c r="AH954">
        <f t="shared" si="138"/>
        <v>4295.8</v>
      </c>
      <c r="AI954">
        <f t="shared" si="139"/>
        <v>2855.8</v>
      </c>
    </row>
    <row r="955" spans="2:35">
      <c r="B955" s="44">
        <v>903</v>
      </c>
      <c r="C955" s="32">
        <v>0.70997571547036065</v>
      </c>
      <c r="D955" s="32">
        <f t="shared" si="140"/>
        <v>226</v>
      </c>
      <c r="E955" t="str">
        <f>LOOKUP(C955,'Info Sheet'!$L$2:$L$3,'Info Sheet'!$J$2:$J$3)</f>
        <v>Non-Rainy</v>
      </c>
      <c r="F955">
        <f>IF(E955='Info Sheet'!$J$3,'Info Sheet'!$M$3,'Info Sheet'!$M$2)</f>
        <v>1</v>
      </c>
      <c r="G955">
        <f>ROUNDDOWN(IF((D955*F955)&gt;'Info Sheet'!$B$21,'Info Sheet'!$B$21,(D955*F955)),0)</f>
        <v>188</v>
      </c>
      <c r="H955">
        <f t="shared" si="132"/>
        <v>4295.8</v>
      </c>
      <c r="I955">
        <f t="shared" si="133"/>
        <v>2855.8</v>
      </c>
      <c r="J955" s="44"/>
      <c r="K955" s="32"/>
      <c r="L955" s="32"/>
      <c r="M955" s="283"/>
      <c r="N955" s="32"/>
      <c r="O955" s="44">
        <v>903</v>
      </c>
      <c r="P955" s="32">
        <v>0.17487484088020333</v>
      </c>
      <c r="Q955">
        <f t="shared" si="134"/>
        <v>182</v>
      </c>
      <c r="R955" t="str">
        <f>LOOKUP(P955,'Info Sheet'!$L$2:$L$3,'Info Sheet'!$J$2:$J$3)</f>
        <v>Rainy, p</v>
      </c>
      <c r="S955">
        <f>IF(R955='Info Sheet'!$J$3,'Info Sheet'!$M$3,'Info Sheet'!$M$2)</f>
        <v>0.7</v>
      </c>
      <c r="T955">
        <f>ROUNDDOWN(IF((Q955*S955)&gt;'Info Sheet'!$B$21,'Info Sheet'!$B$21,(Q955*S955)),0)</f>
        <v>127</v>
      </c>
      <c r="U955">
        <f t="shared" si="135"/>
        <v>2901.9500000000003</v>
      </c>
      <c r="V955">
        <f t="shared" si="136"/>
        <v>1461.9500000000003</v>
      </c>
      <c r="AB955" s="44">
        <v>903</v>
      </c>
      <c r="AC955" s="61">
        <v>0.64807448999999995</v>
      </c>
      <c r="AD955">
        <f t="shared" si="137"/>
        <v>210</v>
      </c>
      <c r="AE955" t="str">
        <f>LOOKUP(AC955,'Info Sheet'!$L$2:$L$3,'Info Sheet'!$J$2:$J$3)</f>
        <v>Non-Rainy</v>
      </c>
      <c r="AF955">
        <f>IF(AE955='Info Sheet'!$J$3,'Info Sheet'!$M$3,'Info Sheet'!$M$2)</f>
        <v>1</v>
      </c>
      <c r="AG955">
        <f>ROUNDDOWN(IF((AD955*AF955)&gt;'Info Sheet'!$B$21,'Info Sheet'!$B$21,(AD955*AF955)),0)</f>
        <v>188</v>
      </c>
      <c r="AH955">
        <f t="shared" si="138"/>
        <v>4295.8</v>
      </c>
      <c r="AI955">
        <f t="shared" si="139"/>
        <v>2855.8</v>
      </c>
    </row>
    <row r="956" spans="2:35">
      <c r="B956" s="44">
        <v>904</v>
      </c>
      <c r="C956" s="32">
        <v>0.19895655539750012</v>
      </c>
      <c r="D956" s="32">
        <f t="shared" si="140"/>
        <v>198</v>
      </c>
      <c r="E956" t="str">
        <f>LOOKUP(C956,'Info Sheet'!$L$2:$L$3,'Info Sheet'!$J$2:$J$3)</f>
        <v>Rainy, p</v>
      </c>
      <c r="F956">
        <f>IF(E956='Info Sheet'!$J$3,'Info Sheet'!$M$3,'Info Sheet'!$M$2)</f>
        <v>0.7</v>
      </c>
      <c r="G956">
        <f>ROUNDDOWN(IF((D956*F956)&gt;'Info Sheet'!$B$21,'Info Sheet'!$B$21,(D956*F956)),0)</f>
        <v>138</v>
      </c>
      <c r="H956">
        <f t="shared" si="132"/>
        <v>3153.3</v>
      </c>
      <c r="I956">
        <f t="shared" si="133"/>
        <v>1713.3000000000002</v>
      </c>
      <c r="J956" s="44"/>
      <c r="K956" s="32"/>
      <c r="L956" s="32"/>
      <c r="M956" s="283"/>
      <c r="N956" s="32"/>
      <c r="O956" s="44">
        <v>904</v>
      </c>
      <c r="P956" s="32">
        <v>0.52647753695881983</v>
      </c>
      <c r="Q956">
        <f t="shared" si="134"/>
        <v>201</v>
      </c>
      <c r="R956" t="str">
        <f>LOOKUP(P956,'Info Sheet'!$L$2:$L$3,'Info Sheet'!$J$2:$J$3)</f>
        <v>Non-Rainy</v>
      </c>
      <c r="S956">
        <f>IF(R956='Info Sheet'!$J$3,'Info Sheet'!$M$3,'Info Sheet'!$M$2)</f>
        <v>1</v>
      </c>
      <c r="T956">
        <f>ROUNDDOWN(IF((Q956*S956)&gt;'Info Sheet'!$B$21,'Info Sheet'!$B$21,(Q956*S956)),0)</f>
        <v>188</v>
      </c>
      <c r="U956">
        <f t="shared" si="135"/>
        <v>4295.8</v>
      </c>
      <c r="V956">
        <f t="shared" si="136"/>
        <v>2855.8</v>
      </c>
      <c r="AB956" s="44">
        <v>904</v>
      </c>
      <c r="AC956" s="61">
        <v>0.17711832</v>
      </c>
      <c r="AD956">
        <f t="shared" si="137"/>
        <v>185</v>
      </c>
      <c r="AE956" t="str">
        <f>LOOKUP(AC956,'Info Sheet'!$L$2:$L$3,'Info Sheet'!$J$2:$J$3)</f>
        <v>Rainy, p</v>
      </c>
      <c r="AF956">
        <f>IF(AE956='Info Sheet'!$J$3,'Info Sheet'!$M$3,'Info Sheet'!$M$2)</f>
        <v>0.7</v>
      </c>
      <c r="AG956">
        <f>ROUNDDOWN(IF((AD956*AF956)&gt;'Info Sheet'!$B$21,'Info Sheet'!$B$21,(AD956*AF956)),0)</f>
        <v>129</v>
      </c>
      <c r="AH956">
        <f t="shared" si="138"/>
        <v>2947.65</v>
      </c>
      <c r="AI956">
        <f t="shared" si="139"/>
        <v>1507.65</v>
      </c>
    </row>
    <row r="957" spans="2:35">
      <c r="B957" s="44">
        <v>905</v>
      </c>
      <c r="C957" s="32">
        <v>0.66753518081407071</v>
      </c>
      <c r="D957" s="32">
        <f t="shared" si="140"/>
        <v>223</v>
      </c>
      <c r="E957" t="str">
        <f>LOOKUP(C957,'Info Sheet'!$L$2:$L$3,'Info Sheet'!$J$2:$J$3)</f>
        <v>Non-Rainy</v>
      </c>
      <c r="F957">
        <f>IF(E957='Info Sheet'!$J$3,'Info Sheet'!$M$3,'Info Sheet'!$M$2)</f>
        <v>1</v>
      </c>
      <c r="G957">
        <f>ROUNDDOWN(IF((D957*F957)&gt;'Info Sheet'!$B$21,'Info Sheet'!$B$21,(D957*F957)),0)</f>
        <v>188</v>
      </c>
      <c r="H957">
        <f t="shared" si="132"/>
        <v>4295.8</v>
      </c>
      <c r="I957">
        <f t="shared" si="133"/>
        <v>2855.8</v>
      </c>
      <c r="J957" s="44"/>
      <c r="K957" s="32"/>
      <c r="L957" s="32"/>
      <c r="M957" s="283"/>
      <c r="N957" s="32"/>
      <c r="O957" s="44">
        <v>905</v>
      </c>
      <c r="P957" s="32">
        <v>0.28243750692052871</v>
      </c>
      <c r="Q957">
        <f t="shared" si="134"/>
        <v>189</v>
      </c>
      <c r="R957" t="str">
        <f>LOOKUP(P957,'Info Sheet'!$L$2:$L$3,'Info Sheet'!$J$2:$J$3)</f>
        <v>Rainy, p</v>
      </c>
      <c r="S957">
        <f>IF(R957='Info Sheet'!$J$3,'Info Sheet'!$M$3,'Info Sheet'!$M$2)</f>
        <v>0.7</v>
      </c>
      <c r="T957">
        <f>ROUNDDOWN(IF((Q957*S957)&gt;'Info Sheet'!$B$21,'Info Sheet'!$B$21,(Q957*S957)),0)</f>
        <v>132</v>
      </c>
      <c r="U957">
        <f t="shared" si="135"/>
        <v>3016.2000000000003</v>
      </c>
      <c r="V957">
        <f t="shared" si="136"/>
        <v>1576.2000000000003</v>
      </c>
      <c r="AB957" s="44">
        <v>905</v>
      </c>
      <c r="AC957" s="61">
        <v>0.61125205000000005</v>
      </c>
      <c r="AD957">
        <f t="shared" si="137"/>
        <v>208</v>
      </c>
      <c r="AE957" t="str">
        <f>LOOKUP(AC957,'Info Sheet'!$L$2:$L$3,'Info Sheet'!$J$2:$J$3)</f>
        <v>Non-Rainy</v>
      </c>
      <c r="AF957">
        <f>IF(AE957='Info Sheet'!$J$3,'Info Sheet'!$M$3,'Info Sheet'!$M$2)</f>
        <v>1</v>
      </c>
      <c r="AG957">
        <f>ROUNDDOWN(IF((AD957*AF957)&gt;'Info Sheet'!$B$21,'Info Sheet'!$B$21,(AD957*AF957)),0)</f>
        <v>188</v>
      </c>
      <c r="AH957">
        <f t="shared" si="138"/>
        <v>4295.8</v>
      </c>
      <c r="AI957">
        <f t="shared" si="139"/>
        <v>2855.8</v>
      </c>
    </row>
    <row r="958" spans="2:35">
      <c r="B958" s="44">
        <v>906</v>
      </c>
      <c r="C958" s="32">
        <v>0.81762307852127203</v>
      </c>
      <c r="D958" s="32">
        <f t="shared" si="140"/>
        <v>232</v>
      </c>
      <c r="E958" t="str">
        <f>LOOKUP(C958,'Info Sheet'!$L$2:$L$3,'Info Sheet'!$J$2:$J$3)</f>
        <v>Non-Rainy</v>
      </c>
      <c r="F958">
        <f>IF(E958='Info Sheet'!$J$3,'Info Sheet'!$M$3,'Info Sheet'!$M$2)</f>
        <v>1</v>
      </c>
      <c r="G958">
        <f>ROUNDDOWN(IF((D958*F958)&gt;'Info Sheet'!$B$21,'Info Sheet'!$B$21,(D958*F958)),0)</f>
        <v>188</v>
      </c>
      <c r="H958">
        <f t="shared" si="132"/>
        <v>4295.8</v>
      </c>
      <c r="I958">
        <f t="shared" si="133"/>
        <v>2855.8</v>
      </c>
      <c r="J958" s="44"/>
      <c r="K958" s="32"/>
      <c r="L958" s="32"/>
      <c r="M958" s="283"/>
      <c r="N958" s="32"/>
      <c r="O958" s="44">
        <v>906</v>
      </c>
      <c r="P958" s="32">
        <v>0.39749748372762495</v>
      </c>
      <c r="Q958">
        <f t="shared" si="134"/>
        <v>195</v>
      </c>
      <c r="R958" t="str">
        <f>LOOKUP(P958,'Info Sheet'!$L$2:$L$3,'Info Sheet'!$J$2:$J$3)</f>
        <v>Rainy, p</v>
      </c>
      <c r="S958">
        <f>IF(R958='Info Sheet'!$J$3,'Info Sheet'!$M$3,'Info Sheet'!$M$2)</f>
        <v>0.7</v>
      </c>
      <c r="T958">
        <f>ROUNDDOWN(IF((Q958*S958)&gt;'Info Sheet'!$B$21,'Info Sheet'!$B$21,(Q958*S958)),0)</f>
        <v>136</v>
      </c>
      <c r="U958">
        <f t="shared" si="135"/>
        <v>3107.6000000000004</v>
      </c>
      <c r="V958">
        <f t="shared" si="136"/>
        <v>1667.6000000000004</v>
      </c>
      <c r="AB958" s="44">
        <v>906</v>
      </c>
      <c r="AC958" s="61">
        <v>0.71357314000000005</v>
      </c>
      <c r="AD958">
        <f t="shared" si="137"/>
        <v>213</v>
      </c>
      <c r="AE958" t="str">
        <f>LOOKUP(AC958,'Info Sheet'!$L$2:$L$3,'Info Sheet'!$J$2:$J$3)</f>
        <v>Non-Rainy</v>
      </c>
      <c r="AF958">
        <f>IF(AE958='Info Sheet'!$J$3,'Info Sheet'!$M$3,'Info Sheet'!$M$2)</f>
        <v>1</v>
      </c>
      <c r="AG958">
        <f>ROUNDDOWN(IF((AD958*AF958)&gt;'Info Sheet'!$B$21,'Info Sheet'!$B$21,(AD958*AF958)),0)</f>
        <v>188</v>
      </c>
      <c r="AH958">
        <f t="shared" si="138"/>
        <v>4295.8</v>
      </c>
      <c r="AI958">
        <f t="shared" si="139"/>
        <v>2855.8</v>
      </c>
    </row>
    <row r="959" spans="2:35">
      <c r="B959" s="44">
        <v>907</v>
      </c>
      <c r="C959" s="32">
        <v>0.35196015966857752</v>
      </c>
      <c r="D959" s="32">
        <f t="shared" si="140"/>
        <v>207</v>
      </c>
      <c r="E959" t="str">
        <f>LOOKUP(C959,'Info Sheet'!$L$2:$L$3,'Info Sheet'!$J$2:$J$3)</f>
        <v>Rainy, p</v>
      </c>
      <c r="F959">
        <f>IF(E959='Info Sheet'!$J$3,'Info Sheet'!$M$3,'Info Sheet'!$M$2)</f>
        <v>0.7</v>
      </c>
      <c r="G959">
        <f>ROUNDDOWN(IF((D959*F959)&gt;'Info Sheet'!$B$21,'Info Sheet'!$B$21,(D959*F959)),0)</f>
        <v>144</v>
      </c>
      <c r="H959">
        <f t="shared" si="132"/>
        <v>3290.4</v>
      </c>
      <c r="I959">
        <f t="shared" si="133"/>
        <v>1850.4</v>
      </c>
      <c r="J959" s="44"/>
      <c r="K959" s="32"/>
      <c r="L959" s="32"/>
      <c r="M959" s="283"/>
      <c r="N959" s="32"/>
      <c r="O959" s="44">
        <v>907</v>
      </c>
      <c r="P959" s="32">
        <v>0.13744737151587194</v>
      </c>
      <c r="Q959">
        <f t="shared" si="134"/>
        <v>179</v>
      </c>
      <c r="R959" t="str">
        <f>LOOKUP(P959,'Info Sheet'!$L$2:$L$3,'Info Sheet'!$J$2:$J$3)</f>
        <v>Rainy, p</v>
      </c>
      <c r="S959">
        <f>IF(R959='Info Sheet'!$J$3,'Info Sheet'!$M$3,'Info Sheet'!$M$2)</f>
        <v>0.7</v>
      </c>
      <c r="T959">
        <f>ROUNDDOWN(IF((Q959*S959)&gt;'Info Sheet'!$B$21,'Info Sheet'!$B$21,(Q959*S959)),0)</f>
        <v>125</v>
      </c>
      <c r="U959">
        <f t="shared" si="135"/>
        <v>2856.25</v>
      </c>
      <c r="V959">
        <f t="shared" si="136"/>
        <v>1416.25</v>
      </c>
      <c r="AB959" s="44">
        <v>907</v>
      </c>
      <c r="AC959" s="61">
        <v>4.5736100000000002E-2</v>
      </c>
      <c r="AD959">
        <f t="shared" si="137"/>
        <v>171</v>
      </c>
      <c r="AE959" t="str">
        <f>LOOKUP(AC959,'Info Sheet'!$L$2:$L$3,'Info Sheet'!$J$2:$J$3)</f>
        <v>Rainy, p</v>
      </c>
      <c r="AF959">
        <f>IF(AE959='Info Sheet'!$J$3,'Info Sheet'!$M$3,'Info Sheet'!$M$2)</f>
        <v>0.7</v>
      </c>
      <c r="AG959">
        <f>ROUNDDOWN(IF((AD959*AF959)&gt;'Info Sheet'!$B$21,'Info Sheet'!$B$21,(AD959*AF959)),0)</f>
        <v>119</v>
      </c>
      <c r="AH959">
        <f t="shared" si="138"/>
        <v>2719.15</v>
      </c>
      <c r="AI959">
        <f t="shared" si="139"/>
        <v>1279.1500000000001</v>
      </c>
    </row>
    <row r="960" spans="2:35">
      <c r="B960" s="44">
        <v>908</v>
      </c>
      <c r="C960" s="32">
        <v>0.85146665558210488</v>
      </c>
      <c r="D960" s="32">
        <f t="shared" si="140"/>
        <v>235</v>
      </c>
      <c r="E960" t="str">
        <f>LOOKUP(C960,'Info Sheet'!$L$2:$L$3,'Info Sheet'!$J$2:$J$3)</f>
        <v>Non-Rainy</v>
      </c>
      <c r="F960">
        <f>IF(E960='Info Sheet'!$J$3,'Info Sheet'!$M$3,'Info Sheet'!$M$2)</f>
        <v>1</v>
      </c>
      <c r="G960">
        <f>ROUNDDOWN(IF((D960*F960)&gt;'Info Sheet'!$B$21,'Info Sheet'!$B$21,(D960*F960)),0)</f>
        <v>188</v>
      </c>
      <c r="H960">
        <f t="shared" si="132"/>
        <v>4295.8</v>
      </c>
      <c r="I960">
        <f t="shared" si="133"/>
        <v>2855.8</v>
      </c>
      <c r="J960" s="44"/>
      <c r="K960" s="32"/>
      <c r="L960" s="32"/>
      <c r="M960" s="283"/>
      <c r="N960" s="32"/>
      <c r="O960" s="44">
        <v>908</v>
      </c>
      <c r="P960" s="32">
        <v>3.4727728170125927E-2</v>
      </c>
      <c r="Q960">
        <f t="shared" si="134"/>
        <v>165</v>
      </c>
      <c r="R960" t="str">
        <f>LOOKUP(P960,'Info Sheet'!$L$2:$L$3,'Info Sheet'!$J$2:$J$3)</f>
        <v>Rainy, p</v>
      </c>
      <c r="S960">
        <f>IF(R960='Info Sheet'!$J$3,'Info Sheet'!$M$3,'Info Sheet'!$M$2)</f>
        <v>0.7</v>
      </c>
      <c r="T960">
        <f>ROUNDDOWN(IF((Q960*S960)&gt;'Info Sheet'!$B$21,'Info Sheet'!$B$21,(Q960*S960)),0)</f>
        <v>115</v>
      </c>
      <c r="U960">
        <f t="shared" si="135"/>
        <v>2627.75</v>
      </c>
      <c r="V960">
        <f t="shared" si="136"/>
        <v>1187.75</v>
      </c>
      <c r="AB960" s="44">
        <v>908</v>
      </c>
      <c r="AC960" s="61">
        <v>0.10678032</v>
      </c>
      <c r="AD960">
        <f t="shared" si="137"/>
        <v>179</v>
      </c>
      <c r="AE960" t="str">
        <f>LOOKUP(AC960,'Info Sheet'!$L$2:$L$3,'Info Sheet'!$J$2:$J$3)</f>
        <v>Rainy, p</v>
      </c>
      <c r="AF960">
        <f>IF(AE960='Info Sheet'!$J$3,'Info Sheet'!$M$3,'Info Sheet'!$M$2)</f>
        <v>0.7</v>
      </c>
      <c r="AG960">
        <f>ROUNDDOWN(IF((AD960*AF960)&gt;'Info Sheet'!$B$21,'Info Sheet'!$B$21,(AD960*AF960)),0)</f>
        <v>125</v>
      </c>
      <c r="AH960">
        <f t="shared" si="138"/>
        <v>2856.25</v>
      </c>
      <c r="AI960">
        <f t="shared" si="139"/>
        <v>1416.25</v>
      </c>
    </row>
    <row r="961" spans="2:35">
      <c r="B961" s="44">
        <v>909</v>
      </c>
      <c r="C961" s="32">
        <v>9.5632548905546955E-2</v>
      </c>
      <c r="D961" s="32">
        <f t="shared" si="140"/>
        <v>189</v>
      </c>
      <c r="E961" t="str">
        <f>LOOKUP(C961,'Info Sheet'!$L$2:$L$3,'Info Sheet'!$J$2:$J$3)</f>
        <v>Rainy, p</v>
      </c>
      <c r="F961">
        <f>IF(E961='Info Sheet'!$J$3,'Info Sheet'!$M$3,'Info Sheet'!$M$2)</f>
        <v>0.7</v>
      </c>
      <c r="G961">
        <f>ROUNDDOWN(IF((D961*F961)&gt;'Info Sheet'!$B$21,'Info Sheet'!$B$21,(D961*F961)),0)</f>
        <v>132</v>
      </c>
      <c r="H961">
        <f t="shared" si="132"/>
        <v>3016.2000000000003</v>
      </c>
      <c r="I961">
        <f t="shared" si="133"/>
        <v>1576.2000000000003</v>
      </c>
      <c r="J961" s="44"/>
      <c r="K961" s="32"/>
      <c r="L961" s="32"/>
      <c r="M961" s="283"/>
      <c r="N961" s="32"/>
      <c r="O961" s="44">
        <v>909</v>
      </c>
      <c r="P961" s="32">
        <v>0.75830519162302601</v>
      </c>
      <c r="Q961">
        <f t="shared" si="134"/>
        <v>213</v>
      </c>
      <c r="R961" t="str">
        <f>LOOKUP(P961,'Info Sheet'!$L$2:$L$3,'Info Sheet'!$J$2:$J$3)</f>
        <v>Non-Rainy</v>
      </c>
      <c r="S961">
        <f>IF(R961='Info Sheet'!$J$3,'Info Sheet'!$M$3,'Info Sheet'!$M$2)</f>
        <v>1</v>
      </c>
      <c r="T961">
        <f>ROUNDDOWN(IF((Q961*S961)&gt;'Info Sheet'!$B$21,'Info Sheet'!$B$21,(Q961*S961)),0)</f>
        <v>188</v>
      </c>
      <c r="U961">
        <f t="shared" si="135"/>
        <v>4295.8</v>
      </c>
      <c r="V961">
        <f t="shared" si="136"/>
        <v>2855.8</v>
      </c>
      <c r="AB961" s="44">
        <v>909</v>
      </c>
      <c r="AC961" s="61">
        <v>0.83688127000000001</v>
      </c>
      <c r="AD961">
        <f t="shared" si="137"/>
        <v>221</v>
      </c>
      <c r="AE961" t="str">
        <f>LOOKUP(AC961,'Info Sheet'!$L$2:$L$3,'Info Sheet'!$J$2:$J$3)</f>
        <v>Non-Rainy</v>
      </c>
      <c r="AF961">
        <f>IF(AE961='Info Sheet'!$J$3,'Info Sheet'!$M$3,'Info Sheet'!$M$2)</f>
        <v>1</v>
      </c>
      <c r="AG961">
        <f>ROUNDDOWN(IF((AD961*AF961)&gt;'Info Sheet'!$B$21,'Info Sheet'!$B$21,(AD961*AF961)),0)</f>
        <v>188</v>
      </c>
      <c r="AH961">
        <f t="shared" si="138"/>
        <v>4295.8</v>
      </c>
      <c r="AI961">
        <f t="shared" si="139"/>
        <v>2855.8</v>
      </c>
    </row>
    <row r="962" spans="2:35">
      <c r="B962" s="44">
        <v>910</v>
      </c>
      <c r="C962" s="32">
        <v>0.27397363578684952</v>
      </c>
      <c r="D962" s="32">
        <f t="shared" si="140"/>
        <v>203</v>
      </c>
      <c r="E962" t="str">
        <f>LOOKUP(C962,'Info Sheet'!$L$2:$L$3,'Info Sheet'!$J$2:$J$3)</f>
        <v>Rainy, p</v>
      </c>
      <c r="F962">
        <f>IF(E962='Info Sheet'!$J$3,'Info Sheet'!$M$3,'Info Sheet'!$M$2)</f>
        <v>0.7</v>
      </c>
      <c r="G962">
        <f>ROUNDDOWN(IF((D962*F962)&gt;'Info Sheet'!$B$21,'Info Sheet'!$B$21,(D962*F962)),0)</f>
        <v>142</v>
      </c>
      <c r="H962">
        <f t="shared" si="132"/>
        <v>3244.7000000000003</v>
      </c>
      <c r="I962">
        <f t="shared" si="133"/>
        <v>1804.7000000000003</v>
      </c>
      <c r="J962" s="44"/>
      <c r="K962" s="32"/>
      <c r="L962" s="32"/>
      <c r="M962" s="283"/>
      <c r="N962" s="32"/>
      <c r="O962" s="44">
        <v>910</v>
      </c>
      <c r="P962" s="32">
        <v>0.75829500240859082</v>
      </c>
      <c r="Q962">
        <f t="shared" si="134"/>
        <v>213</v>
      </c>
      <c r="R962" t="str">
        <f>LOOKUP(P962,'Info Sheet'!$L$2:$L$3,'Info Sheet'!$J$2:$J$3)</f>
        <v>Non-Rainy</v>
      </c>
      <c r="S962">
        <f>IF(R962='Info Sheet'!$J$3,'Info Sheet'!$M$3,'Info Sheet'!$M$2)</f>
        <v>1</v>
      </c>
      <c r="T962">
        <f>ROUNDDOWN(IF((Q962*S962)&gt;'Info Sheet'!$B$21,'Info Sheet'!$B$21,(Q962*S962)),0)</f>
        <v>188</v>
      </c>
      <c r="U962">
        <f t="shared" si="135"/>
        <v>4295.8</v>
      </c>
      <c r="V962">
        <f t="shared" si="136"/>
        <v>2855.8</v>
      </c>
      <c r="AB962" s="44">
        <v>910</v>
      </c>
      <c r="AC962" s="61">
        <v>0.31361657999999998</v>
      </c>
      <c r="AD962">
        <f t="shared" si="137"/>
        <v>194</v>
      </c>
      <c r="AE962" t="str">
        <f>LOOKUP(AC962,'Info Sheet'!$L$2:$L$3,'Info Sheet'!$J$2:$J$3)</f>
        <v>Rainy, p</v>
      </c>
      <c r="AF962">
        <f>IF(AE962='Info Sheet'!$J$3,'Info Sheet'!$M$3,'Info Sheet'!$M$2)</f>
        <v>0.7</v>
      </c>
      <c r="AG962">
        <f>ROUNDDOWN(IF((AD962*AF962)&gt;'Info Sheet'!$B$21,'Info Sheet'!$B$21,(AD962*AF962)),0)</f>
        <v>135</v>
      </c>
      <c r="AH962">
        <f t="shared" si="138"/>
        <v>3084.75</v>
      </c>
      <c r="AI962">
        <f t="shared" si="139"/>
        <v>1644.75</v>
      </c>
    </row>
    <row r="963" spans="2:35">
      <c r="B963" s="44">
        <v>911</v>
      </c>
      <c r="C963" s="32">
        <v>0.23540495660158778</v>
      </c>
      <c r="D963" s="32">
        <f t="shared" si="140"/>
        <v>201</v>
      </c>
      <c r="E963" t="str">
        <f>LOOKUP(C963,'Info Sheet'!$L$2:$L$3,'Info Sheet'!$J$2:$J$3)</f>
        <v>Rainy, p</v>
      </c>
      <c r="F963">
        <f>IF(E963='Info Sheet'!$J$3,'Info Sheet'!$M$3,'Info Sheet'!$M$2)</f>
        <v>0.7</v>
      </c>
      <c r="G963">
        <f>ROUNDDOWN(IF((D963*F963)&gt;'Info Sheet'!$B$21,'Info Sheet'!$B$21,(D963*F963)),0)</f>
        <v>140</v>
      </c>
      <c r="H963">
        <f t="shared" si="132"/>
        <v>3199</v>
      </c>
      <c r="I963">
        <f t="shared" si="133"/>
        <v>1759</v>
      </c>
      <c r="J963" s="44"/>
      <c r="K963" s="32"/>
      <c r="L963" s="32"/>
      <c r="M963" s="283"/>
      <c r="N963" s="32"/>
      <c r="O963" s="44">
        <v>911</v>
      </c>
      <c r="P963" s="32">
        <v>0.38336471647483616</v>
      </c>
      <c r="Q963">
        <f t="shared" si="134"/>
        <v>194</v>
      </c>
      <c r="R963" t="str">
        <f>LOOKUP(P963,'Info Sheet'!$L$2:$L$3,'Info Sheet'!$J$2:$J$3)</f>
        <v>Rainy, p</v>
      </c>
      <c r="S963">
        <f>IF(R963='Info Sheet'!$J$3,'Info Sheet'!$M$3,'Info Sheet'!$M$2)</f>
        <v>0.7</v>
      </c>
      <c r="T963">
        <f>ROUNDDOWN(IF((Q963*S963)&gt;'Info Sheet'!$B$21,'Info Sheet'!$B$21,(Q963*S963)),0)</f>
        <v>135</v>
      </c>
      <c r="U963">
        <f t="shared" si="135"/>
        <v>3084.75</v>
      </c>
      <c r="V963">
        <f t="shared" si="136"/>
        <v>1644.75</v>
      </c>
      <c r="AB963" s="44">
        <v>911</v>
      </c>
      <c r="AC963" s="61">
        <v>0.51519216000000001</v>
      </c>
      <c r="AD963">
        <f t="shared" si="137"/>
        <v>203</v>
      </c>
      <c r="AE963" t="str">
        <f>LOOKUP(AC963,'Info Sheet'!$L$2:$L$3,'Info Sheet'!$J$2:$J$3)</f>
        <v>Non-Rainy</v>
      </c>
      <c r="AF963">
        <f>IF(AE963='Info Sheet'!$J$3,'Info Sheet'!$M$3,'Info Sheet'!$M$2)</f>
        <v>1</v>
      </c>
      <c r="AG963">
        <f>ROUNDDOWN(IF((AD963*AF963)&gt;'Info Sheet'!$B$21,'Info Sheet'!$B$21,(AD963*AF963)),0)</f>
        <v>188</v>
      </c>
      <c r="AH963">
        <f t="shared" si="138"/>
        <v>4295.8</v>
      </c>
      <c r="AI963">
        <f t="shared" si="139"/>
        <v>2855.8</v>
      </c>
    </row>
    <row r="964" spans="2:35">
      <c r="B964" s="44">
        <v>912</v>
      </c>
      <c r="C964" s="32">
        <v>0.47155835210072183</v>
      </c>
      <c r="D964" s="32">
        <f t="shared" si="140"/>
        <v>213</v>
      </c>
      <c r="E964" t="str">
        <f>LOOKUP(C964,'Info Sheet'!$L$2:$L$3,'Info Sheet'!$J$2:$J$3)</f>
        <v>Non-Rainy</v>
      </c>
      <c r="F964">
        <f>IF(E964='Info Sheet'!$J$3,'Info Sheet'!$M$3,'Info Sheet'!$M$2)</f>
        <v>1</v>
      </c>
      <c r="G964">
        <f>ROUNDDOWN(IF((D964*F964)&gt;'Info Sheet'!$B$21,'Info Sheet'!$B$21,(D964*F964)),0)</f>
        <v>188</v>
      </c>
      <c r="H964">
        <f t="shared" si="132"/>
        <v>4295.8</v>
      </c>
      <c r="I964">
        <f t="shared" si="133"/>
        <v>2855.8</v>
      </c>
      <c r="J964" s="44"/>
      <c r="K964" s="32"/>
      <c r="L964" s="32"/>
      <c r="M964" s="283"/>
      <c r="N964" s="32"/>
      <c r="O964" s="44">
        <v>912</v>
      </c>
      <c r="P964" s="32">
        <v>0.71268926036527036</v>
      </c>
      <c r="Q964">
        <f t="shared" si="134"/>
        <v>210</v>
      </c>
      <c r="R964" t="str">
        <f>LOOKUP(P964,'Info Sheet'!$L$2:$L$3,'Info Sheet'!$J$2:$J$3)</f>
        <v>Non-Rainy</v>
      </c>
      <c r="S964">
        <f>IF(R964='Info Sheet'!$J$3,'Info Sheet'!$M$3,'Info Sheet'!$M$2)</f>
        <v>1</v>
      </c>
      <c r="T964">
        <f>ROUNDDOWN(IF((Q964*S964)&gt;'Info Sheet'!$B$21,'Info Sheet'!$B$21,(Q964*S964)),0)</f>
        <v>188</v>
      </c>
      <c r="U964">
        <f t="shared" si="135"/>
        <v>4295.8</v>
      </c>
      <c r="V964">
        <f t="shared" si="136"/>
        <v>2855.8</v>
      </c>
      <c r="AB964" s="44">
        <v>912</v>
      </c>
      <c r="AC964" s="61">
        <v>0.42627000999999998</v>
      </c>
      <c r="AD964">
        <f t="shared" si="137"/>
        <v>199</v>
      </c>
      <c r="AE964" t="str">
        <f>LOOKUP(AC964,'Info Sheet'!$L$2:$L$3,'Info Sheet'!$J$2:$J$3)</f>
        <v>Non-Rainy</v>
      </c>
      <c r="AF964">
        <f>IF(AE964='Info Sheet'!$J$3,'Info Sheet'!$M$3,'Info Sheet'!$M$2)</f>
        <v>1</v>
      </c>
      <c r="AG964">
        <f>ROUNDDOWN(IF((AD964*AF964)&gt;'Info Sheet'!$B$21,'Info Sheet'!$B$21,(AD964*AF964)),0)</f>
        <v>188</v>
      </c>
      <c r="AH964">
        <f t="shared" si="138"/>
        <v>4295.8</v>
      </c>
      <c r="AI964">
        <f t="shared" si="139"/>
        <v>2855.8</v>
      </c>
    </row>
    <row r="965" spans="2:35">
      <c r="B965" s="44">
        <v>913</v>
      </c>
      <c r="C965" s="32">
        <v>0.40315857693959634</v>
      </c>
      <c r="D965" s="32">
        <f t="shared" si="140"/>
        <v>210</v>
      </c>
      <c r="E965" t="str">
        <f>LOOKUP(C965,'Info Sheet'!$L$2:$L$3,'Info Sheet'!$J$2:$J$3)</f>
        <v>Non-Rainy</v>
      </c>
      <c r="F965">
        <f>IF(E965='Info Sheet'!$J$3,'Info Sheet'!$M$3,'Info Sheet'!$M$2)</f>
        <v>1</v>
      </c>
      <c r="G965">
        <f>ROUNDDOWN(IF((D965*F965)&gt;'Info Sheet'!$B$21,'Info Sheet'!$B$21,(D965*F965)),0)</f>
        <v>188</v>
      </c>
      <c r="H965">
        <f t="shared" si="132"/>
        <v>4295.8</v>
      </c>
      <c r="I965">
        <f t="shared" si="133"/>
        <v>2855.8</v>
      </c>
      <c r="J965" s="44"/>
      <c r="K965" s="32"/>
      <c r="L965" s="32"/>
      <c r="M965" s="283"/>
      <c r="N965" s="32"/>
      <c r="O965" s="44">
        <v>913</v>
      </c>
      <c r="P965" s="32">
        <v>0.81119191978265948</v>
      </c>
      <c r="Q965">
        <f t="shared" si="134"/>
        <v>216</v>
      </c>
      <c r="R965" t="str">
        <f>LOOKUP(P965,'Info Sheet'!$L$2:$L$3,'Info Sheet'!$J$2:$J$3)</f>
        <v>Non-Rainy</v>
      </c>
      <c r="S965">
        <f>IF(R965='Info Sheet'!$J$3,'Info Sheet'!$M$3,'Info Sheet'!$M$2)</f>
        <v>1</v>
      </c>
      <c r="T965">
        <f>ROUNDDOWN(IF((Q965*S965)&gt;'Info Sheet'!$B$21,'Info Sheet'!$B$21,(Q965*S965)),0)</f>
        <v>188</v>
      </c>
      <c r="U965">
        <f t="shared" si="135"/>
        <v>4295.8</v>
      </c>
      <c r="V965">
        <f t="shared" si="136"/>
        <v>2855.8</v>
      </c>
      <c r="AB965" s="44">
        <v>913</v>
      </c>
      <c r="AC965" s="61">
        <v>0.38338569</v>
      </c>
      <c r="AD965">
        <f t="shared" si="137"/>
        <v>197</v>
      </c>
      <c r="AE965" t="str">
        <f>LOOKUP(AC965,'Info Sheet'!$L$2:$L$3,'Info Sheet'!$J$2:$J$3)</f>
        <v>Rainy, p</v>
      </c>
      <c r="AF965">
        <f>IF(AE965='Info Sheet'!$J$3,'Info Sheet'!$M$3,'Info Sheet'!$M$2)</f>
        <v>0.7</v>
      </c>
      <c r="AG965">
        <f>ROUNDDOWN(IF((AD965*AF965)&gt;'Info Sheet'!$B$21,'Info Sheet'!$B$21,(AD965*AF965)),0)</f>
        <v>137</v>
      </c>
      <c r="AH965">
        <f t="shared" si="138"/>
        <v>3130.4500000000003</v>
      </c>
      <c r="AI965">
        <f t="shared" si="139"/>
        <v>1690.4500000000003</v>
      </c>
    </row>
    <row r="966" spans="2:35">
      <c r="B966" s="44">
        <v>914</v>
      </c>
      <c r="C966" s="32">
        <v>4.7415129581106497E-2</v>
      </c>
      <c r="D966" s="32">
        <f t="shared" si="140"/>
        <v>182</v>
      </c>
      <c r="E966" t="str">
        <f>LOOKUP(C966,'Info Sheet'!$L$2:$L$3,'Info Sheet'!$J$2:$J$3)</f>
        <v>Rainy, p</v>
      </c>
      <c r="F966">
        <f>IF(E966='Info Sheet'!$J$3,'Info Sheet'!$M$3,'Info Sheet'!$M$2)</f>
        <v>0.7</v>
      </c>
      <c r="G966">
        <f>ROUNDDOWN(IF((D966*F966)&gt;'Info Sheet'!$B$21,'Info Sheet'!$B$21,(D966*F966)),0)</f>
        <v>127</v>
      </c>
      <c r="H966">
        <f t="shared" si="132"/>
        <v>2901.9500000000003</v>
      </c>
      <c r="I966">
        <f t="shared" si="133"/>
        <v>1461.9500000000003</v>
      </c>
      <c r="J966" s="44"/>
      <c r="K966" s="32"/>
      <c r="L966" s="32"/>
      <c r="M966" s="283"/>
      <c r="N966" s="32"/>
      <c r="O966" s="44">
        <v>914</v>
      </c>
      <c r="P966" s="32">
        <v>0.59585755236262583</v>
      </c>
      <c r="Q966">
        <f t="shared" si="134"/>
        <v>204</v>
      </c>
      <c r="R966" t="str">
        <f>LOOKUP(P966,'Info Sheet'!$L$2:$L$3,'Info Sheet'!$J$2:$J$3)</f>
        <v>Non-Rainy</v>
      </c>
      <c r="S966">
        <f>IF(R966='Info Sheet'!$J$3,'Info Sheet'!$M$3,'Info Sheet'!$M$2)</f>
        <v>1</v>
      </c>
      <c r="T966">
        <f>ROUNDDOWN(IF((Q966*S966)&gt;'Info Sheet'!$B$21,'Info Sheet'!$B$21,(Q966*S966)),0)</f>
        <v>188</v>
      </c>
      <c r="U966">
        <f t="shared" si="135"/>
        <v>4295.8</v>
      </c>
      <c r="V966">
        <f t="shared" si="136"/>
        <v>2855.8</v>
      </c>
      <c r="AB966" s="44">
        <v>914</v>
      </c>
      <c r="AC966" s="61">
        <v>9.8068379999999997E-2</v>
      </c>
      <c r="AD966">
        <f t="shared" si="137"/>
        <v>178</v>
      </c>
      <c r="AE966" t="str">
        <f>LOOKUP(AC966,'Info Sheet'!$L$2:$L$3,'Info Sheet'!$J$2:$J$3)</f>
        <v>Rainy, p</v>
      </c>
      <c r="AF966">
        <f>IF(AE966='Info Sheet'!$J$3,'Info Sheet'!$M$3,'Info Sheet'!$M$2)</f>
        <v>0.7</v>
      </c>
      <c r="AG966">
        <f>ROUNDDOWN(IF((AD966*AF966)&gt;'Info Sheet'!$B$21,'Info Sheet'!$B$21,(AD966*AF966)),0)</f>
        <v>124</v>
      </c>
      <c r="AH966">
        <f t="shared" si="138"/>
        <v>2833.4</v>
      </c>
      <c r="AI966">
        <f t="shared" si="139"/>
        <v>1393.4</v>
      </c>
    </row>
    <row r="967" spans="2:35">
      <c r="B967" s="44">
        <v>915</v>
      </c>
      <c r="C967" s="32">
        <v>0.3379864414590843</v>
      </c>
      <c r="D967" s="32">
        <f t="shared" si="140"/>
        <v>207</v>
      </c>
      <c r="E967" t="str">
        <f>LOOKUP(C967,'Info Sheet'!$L$2:$L$3,'Info Sheet'!$J$2:$J$3)</f>
        <v>Rainy, p</v>
      </c>
      <c r="F967">
        <f>IF(E967='Info Sheet'!$J$3,'Info Sheet'!$M$3,'Info Sheet'!$M$2)</f>
        <v>0.7</v>
      </c>
      <c r="G967">
        <f>ROUNDDOWN(IF((D967*F967)&gt;'Info Sheet'!$B$21,'Info Sheet'!$B$21,(D967*F967)),0)</f>
        <v>144</v>
      </c>
      <c r="H967">
        <f t="shared" si="132"/>
        <v>3290.4</v>
      </c>
      <c r="I967">
        <f t="shared" si="133"/>
        <v>1850.4</v>
      </c>
      <c r="J967" s="44"/>
      <c r="K967" s="32"/>
      <c r="L967" s="32"/>
      <c r="M967" s="283"/>
      <c r="N967" s="32"/>
      <c r="O967" s="44">
        <v>915</v>
      </c>
      <c r="P967" s="32">
        <v>0.43466376236929438</v>
      </c>
      <c r="Q967">
        <f t="shared" si="134"/>
        <v>196</v>
      </c>
      <c r="R967" t="str">
        <f>LOOKUP(P967,'Info Sheet'!$L$2:$L$3,'Info Sheet'!$J$2:$J$3)</f>
        <v>Non-Rainy</v>
      </c>
      <c r="S967">
        <f>IF(R967='Info Sheet'!$J$3,'Info Sheet'!$M$3,'Info Sheet'!$M$2)</f>
        <v>1</v>
      </c>
      <c r="T967">
        <f>ROUNDDOWN(IF((Q967*S967)&gt;'Info Sheet'!$B$21,'Info Sheet'!$B$21,(Q967*S967)),0)</f>
        <v>188</v>
      </c>
      <c r="U967">
        <f t="shared" si="135"/>
        <v>4295.8</v>
      </c>
      <c r="V967">
        <f t="shared" si="136"/>
        <v>2855.8</v>
      </c>
      <c r="AB967" s="44">
        <v>915</v>
      </c>
      <c r="AC967" s="61">
        <v>0.91682905000000003</v>
      </c>
      <c r="AD967">
        <f t="shared" si="137"/>
        <v>229</v>
      </c>
      <c r="AE967" t="str">
        <f>LOOKUP(AC967,'Info Sheet'!$L$2:$L$3,'Info Sheet'!$J$2:$J$3)</f>
        <v>Non-Rainy</v>
      </c>
      <c r="AF967">
        <f>IF(AE967='Info Sheet'!$J$3,'Info Sheet'!$M$3,'Info Sheet'!$M$2)</f>
        <v>1</v>
      </c>
      <c r="AG967">
        <f>ROUNDDOWN(IF((AD967*AF967)&gt;'Info Sheet'!$B$21,'Info Sheet'!$B$21,(AD967*AF967)),0)</f>
        <v>188</v>
      </c>
      <c r="AH967">
        <f t="shared" si="138"/>
        <v>4295.8</v>
      </c>
      <c r="AI967">
        <f t="shared" si="139"/>
        <v>2855.8</v>
      </c>
    </row>
    <row r="968" spans="2:35">
      <c r="B968" s="44">
        <v>916</v>
      </c>
      <c r="C968" s="32">
        <v>0.15026477708181241</v>
      </c>
      <c r="D968" s="32">
        <f t="shared" si="140"/>
        <v>194</v>
      </c>
      <c r="E968" t="str">
        <f>LOOKUP(C968,'Info Sheet'!$L$2:$L$3,'Info Sheet'!$J$2:$J$3)</f>
        <v>Rainy, p</v>
      </c>
      <c r="F968">
        <f>IF(E968='Info Sheet'!$J$3,'Info Sheet'!$M$3,'Info Sheet'!$M$2)</f>
        <v>0.7</v>
      </c>
      <c r="G968">
        <f>ROUNDDOWN(IF((D968*F968)&gt;'Info Sheet'!$B$21,'Info Sheet'!$B$21,(D968*F968)),0)</f>
        <v>135</v>
      </c>
      <c r="H968">
        <f t="shared" si="132"/>
        <v>3084.75</v>
      </c>
      <c r="I968">
        <f t="shared" si="133"/>
        <v>1644.75</v>
      </c>
      <c r="J968" s="44"/>
      <c r="K968" s="32"/>
      <c r="L968" s="32"/>
      <c r="M968" s="283"/>
      <c r="N968" s="32"/>
      <c r="O968" s="44">
        <v>916</v>
      </c>
      <c r="P968" s="32">
        <v>0.39880077764728339</v>
      </c>
      <c r="Q968">
        <f t="shared" si="134"/>
        <v>195</v>
      </c>
      <c r="R968" t="str">
        <f>LOOKUP(P968,'Info Sheet'!$L$2:$L$3,'Info Sheet'!$J$2:$J$3)</f>
        <v>Rainy, p</v>
      </c>
      <c r="S968">
        <f>IF(R968='Info Sheet'!$J$3,'Info Sheet'!$M$3,'Info Sheet'!$M$2)</f>
        <v>0.7</v>
      </c>
      <c r="T968">
        <f>ROUNDDOWN(IF((Q968*S968)&gt;'Info Sheet'!$B$21,'Info Sheet'!$B$21,(Q968*S968)),0)</f>
        <v>136</v>
      </c>
      <c r="U968">
        <f t="shared" si="135"/>
        <v>3107.6000000000004</v>
      </c>
      <c r="V968">
        <f t="shared" si="136"/>
        <v>1667.6000000000004</v>
      </c>
      <c r="AB968" s="44">
        <v>916</v>
      </c>
      <c r="AC968" s="61">
        <v>0.36679476</v>
      </c>
      <c r="AD968">
        <f t="shared" si="137"/>
        <v>196</v>
      </c>
      <c r="AE968" t="str">
        <f>LOOKUP(AC968,'Info Sheet'!$L$2:$L$3,'Info Sheet'!$J$2:$J$3)</f>
        <v>Rainy, p</v>
      </c>
      <c r="AF968">
        <f>IF(AE968='Info Sheet'!$J$3,'Info Sheet'!$M$3,'Info Sheet'!$M$2)</f>
        <v>0.7</v>
      </c>
      <c r="AG968">
        <f>ROUNDDOWN(IF((AD968*AF968)&gt;'Info Sheet'!$B$21,'Info Sheet'!$B$21,(AD968*AF968)),0)</f>
        <v>137</v>
      </c>
      <c r="AH968">
        <f t="shared" si="138"/>
        <v>3130.4500000000003</v>
      </c>
      <c r="AI968">
        <f t="shared" si="139"/>
        <v>1690.4500000000003</v>
      </c>
    </row>
    <row r="969" spans="2:35">
      <c r="B969" s="44">
        <v>917</v>
      </c>
      <c r="C969" s="32">
        <v>0.77517795289295754</v>
      </c>
      <c r="D969" s="32">
        <f t="shared" si="140"/>
        <v>229</v>
      </c>
      <c r="E969" t="str">
        <f>LOOKUP(C969,'Info Sheet'!$L$2:$L$3,'Info Sheet'!$J$2:$J$3)</f>
        <v>Non-Rainy</v>
      </c>
      <c r="F969">
        <f>IF(E969='Info Sheet'!$J$3,'Info Sheet'!$M$3,'Info Sheet'!$M$2)</f>
        <v>1</v>
      </c>
      <c r="G969">
        <f>ROUNDDOWN(IF((D969*F969)&gt;'Info Sheet'!$B$21,'Info Sheet'!$B$21,(D969*F969)),0)</f>
        <v>188</v>
      </c>
      <c r="H969">
        <f t="shared" si="132"/>
        <v>4295.8</v>
      </c>
      <c r="I969">
        <f t="shared" si="133"/>
        <v>2855.8</v>
      </c>
      <c r="J969" s="44"/>
      <c r="K969" s="32"/>
      <c r="L969" s="32"/>
      <c r="M969" s="283"/>
      <c r="N969" s="32"/>
      <c r="O969" s="44">
        <v>917</v>
      </c>
      <c r="P969" s="32">
        <v>0.90265004608272525</v>
      </c>
      <c r="Q969">
        <f t="shared" si="134"/>
        <v>224</v>
      </c>
      <c r="R969" t="str">
        <f>LOOKUP(P969,'Info Sheet'!$L$2:$L$3,'Info Sheet'!$J$2:$J$3)</f>
        <v>Non-Rainy</v>
      </c>
      <c r="S969">
        <f>IF(R969='Info Sheet'!$J$3,'Info Sheet'!$M$3,'Info Sheet'!$M$2)</f>
        <v>1</v>
      </c>
      <c r="T969">
        <f>ROUNDDOWN(IF((Q969*S969)&gt;'Info Sheet'!$B$21,'Info Sheet'!$B$21,(Q969*S969)),0)</f>
        <v>188</v>
      </c>
      <c r="U969">
        <f t="shared" si="135"/>
        <v>4295.8</v>
      </c>
      <c r="V969">
        <f t="shared" si="136"/>
        <v>2855.8</v>
      </c>
      <c r="AB969" s="44">
        <v>917</v>
      </c>
      <c r="AC969" s="61">
        <v>0.84926201000000001</v>
      </c>
      <c r="AD969">
        <f t="shared" si="137"/>
        <v>222</v>
      </c>
      <c r="AE969" t="str">
        <f>LOOKUP(AC969,'Info Sheet'!$L$2:$L$3,'Info Sheet'!$J$2:$J$3)</f>
        <v>Non-Rainy</v>
      </c>
      <c r="AF969">
        <f>IF(AE969='Info Sheet'!$J$3,'Info Sheet'!$M$3,'Info Sheet'!$M$2)</f>
        <v>1</v>
      </c>
      <c r="AG969">
        <f>ROUNDDOWN(IF((AD969*AF969)&gt;'Info Sheet'!$B$21,'Info Sheet'!$B$21,(AD969*AF969)),0)</f>
        <v>188</v>
      </c>
      <c r="AH969">
        <f t="shared" si="138"/>
        <v>4295.8</v>
      </c>
      <c r="AI969">
        <f t="shared" si="139"/>
        <v>2855.8</v>
      </c>
    </row>
    <row r="970" spans="2:35">
      <c r="B970" s="44">
        <v>918</v>
      </c>
      <c r="C970" s="32">
        <v>0.38077855232515778</v>
      </c>
      <c r="D970" s="32">
        <f t="shared" si="140"/>
        <v>209</v>
      </c>
      <c r="E970" t="str">
        <f>LOOKUP(C970,'Info Sheet'!$L$2:$L$3,'Info Sheet'!$J$2:$J$3)</f>
        <v>Rainy, p</v>
      </c>
      <c r="F970">
        <f>IF(E970='Info Sheet'!$J$3,'Info Sheet'!$M$3,'Info Sheet'!$M$2)</f>
        <v>0.7</v>
      </c>
      <c r="G970">
        <f>ROUNDDOWN(IF((D970*F970)&gt;'Info Sheet'!$B$21,'Info Sheet'!$B$21,(D970*F970)),0)</f>
        <v>146</v>
      </c>
      <c r="H970">
        <f t="shared" si="132"/>
        <v>3336.1000000000004</v>
      </c>
      <c r="I970">
        <f t="shared" si="133"/>
        <v>1896.1000000000004</v>
      </c>
      <c r="J970" s="44"/>
      <c r="K970" s="32"/>
      <c r="L970" s="32"/>
      <c r="M970" s="283"/>
      <c r="N970" s="32"/>
      <c r="O970" s="44">
        <v>918</v>
      </c>
      <c r="P970" s="32">
        <v>0.25348476016479948</v>
      </c>
      <c r="Q970">
        <f t="shared" si="134"/>
        <v>187</v>
      </c>
      <c r="R970" t="str">
        <f>LOOKUP(P970,'Info Sheet'!$L$2:$L$3,'Info Sheet'!$J$2:$J$3)</f>
        <v>Rainy, p</v>
      </c>
      <c r="S970">
        <f>IF(R970='Info Sheet'!$J$3,'Info Sheet'!$M$3,'Info Sheet'!$M$2)</f>
        <v>0.7</v>
      </c>
      <c r="T970">
        <f>ROUNDDOWN(IF((Q970*S970)&gt;'Info Sheet'!$B$21,'Info Sheet'!$B$21,(Q970*S970)),0)</f>
        <v>130</v>
      </c>
      <c r="U970">
        <f t="shared" si="135"/>
        <v>2970.5</v>
      </c>
      <c r="V970">
        <f t="shared" si="136"/>
        <v>1530.5</v>
      </c>
      <c r="AB970" s="44">
        <v>918</v>
      </c>
      <c r="AC970" s="61">
        <v>0.74847010999999997</v>
      </c>
      <c r="AD970">
        <f t="shared" si="137"/>
        <v>215</v>
      </c>
      <c r="AE970" t="str">
        <f>LOOKUP(AC970,'Info Sheet'!$L$2:$L$3,'Info Sheet'!$J$2:$J$3)</f>
        <v>Non-Rainy</v>
      </c>
      <c r="AF970">
        <f>IF(AE970='Info Sheet'!$J$3,'Info Sheet'!$M$3,'Info Sheet'!$M$2)</f>
        <v>1</v>
      </c>
      <c r="AG970">
        <f>ROUNDDOWN(IF((AD970*AF970)&gt;'Info Sheet'!$B$21,'Info Sheet'!$B$21,(AD970*AF970)),0)</f>
        <v>188</v>
      </c>
      <c r="AH970">
        <f t="shared" si="138"/>
        <v>4295.8</v>
      </c>
      <c r="AI970">
        <f t="shared" si="139"/>
        <v>2855.8</v>
      </c>
    </row>
    <row r="971" spans="2:35">
      <c r="B971" s="44">
        <v>919</v>
      </c>
      <c r="C971" s="32">
        <v>0.78667889776582201</v>
      </c>
      <c r="D971" s="32">
        <f t="shared" si="140"/>
        <v>230</v>
      </c>
      <c r="E971" t="str">
        <f>LOOKUP(C971,'Info Sheet'!$L$2:$L$3,'Info Sheet'!$J$2:$J$3)</f>
        <v>Non-Rainy</v>
      </c>
      <c r="F971">
        <f>IF(E971='Info Sheet'!$J$3,'Info Sheet'!$M$3,'Info Sheet'!$M$2)</f>
        <v>1</v>
      </c>
      <c r="G971">
        <f>ROUNDDOWN(IF((D971*F971)&gt;'Info Sheet'!$B$21,'Info Sheet'!$B$21,(D971*F971)),0)</f>
        <v>188</v>
      </c>
      <c r="H971">
        <f t="shared" si="132"/>
        <v>4295.8</v>
      </c>
      <c r="I971">
        <f t="shared" si="133"/>
        <v>2855.8</v>
      </c>
      <c r="J971" s="44"/>
      <c r="K971" s="32"/>
      <c r="L971" s="32"/>
      <c r="M971" s="283"/>
      <c r="N971" s="32"/>
      <c r="O971" s="44">
        <v>919</v>
      </c>
      <c r="P971" s="32">
        <v>0.86333703935453854</v>
      </c>
      <c r="Q971">
        <f t="shared" si="134"/>
        <v>220</v>
      </c>
      <c r="R971" t="str">
        <f>LOOKUP(P971,'Info Sheet'!$L$2:$L$3,'Info Sheet'!$J$2:$J$3)</f>
        <v>Non-Rainy</v>
      </c>
      <c r="S971">
        <f>IF(R971='Info Sheet'!$J$3,'Info Sheet'!$M$3,'Info Sheet'!$M$2)</f>
        <v>1</v>
      </c>
      <c r="T971">
        <f>ROUNDDOWN(IF((Q971*S971)&gt;'Info Sheet'!$B$21,'Info Sheet'!$B$21,(Q971*S971)),0)</f>
        <v>188</v>
      </c>
      <c r="U971">
        <f t="shared" si="135"/>
        <v>4295.8</v>
      </c>
      <c r="V971">
        <f t="shared" si="136"/>
        <v>2855.8</v>
      </c>
      <c r="AB971" s="44">
        <v>919</v>
      </c>
      <c r="AC971" s="61">
        <v>0.79339828000000001</v>
      </c>
      <c r="AD971">
        <f t="shared" si="137"/>
        <v>218</v>
      </c>
      <c r="AE971" t="str">
        <f>LOOKUP(AC971,'Info Sheet'!$L$2:$L$3,'Info Sheet'!$J$2:$J$3)</f>
        <v>Non-Rainy</v>
      </c>
      <c r="AF971">
        <f>IF(AE971='Info Sheet'!$J$3,'Info Sheet'!$M$3,'Info Sheet'!$M$2)</f>
        <v>1</v>
      </c>
      <c r="AG971">
        <f>ROUNDDOWN(IF((AD971*AF971)&gt;'Info Sheet'!$B$21,'Info Sheet'!$B$21,(AD971*AF971)),0)</f>
        <v>188</v>
      </c>
      <c r="AH971">
        <f t="shared" si="138"/>
        <v>4295.8</v>
      </c>
      <c r="AI971">
        <f t="shared" si="139"/>
        <v>2855.8</v>
      </c>
    </row>
    <row r="972" spans="2:35">
      <c r="B972" s="44">
        <v>920</v>
      </c>
      <c r="C972" s="32">
        <v>5.0725815904806293E-4</v>
      </c>
      <c r="D972" s="32">
        <f t="shared" si="140"/>
        <v>150</v>
      </c>
      <c r="E972" t="str">
        <f>LOOKUP(C972,'Info Sheet'!$L$2:$L$3,'Info Sheet'!$J$2:$J$3)</f>
        <v>Rainy, p</v>
      </c>
      <c r="F972">
        <f>IF(E972='Info Sheet'!$J$3,'Info Sheet'!$M$3,'Info Sheet'!$M$2)</f>
        <v>0.7</v>
      </c>
      <c r="G972">
        <f>ROUNDDOWN(IF((D972*F972)&gt;'Info Sheet'!$B$21,'Info Sheet'!$B$21,(D972*F972)),0)</f>
        <v>105</v>
      </c>
      <c r="H972">
        <f t="shared" si="132"/>
        <v>2399.25</v>
      </c>
      <c r="I972">
        <f t="shared" si="133"/>
        <v>959.25</v>
      </c>
      <c r="J972" s="44"/>
      <c r="K972" s="32"/>
      <c r="L972" s="32"/>
      <c r="M972" s="283"/>
      <c r="N972" s="32"/>
      <c r="O972" s="44">
        <v>920</v>
      </c>
      <c r="P972" s="32">
        <v>0.21544553152779611</v>
      </c>
      <c r="Q972">
        <f t="shared" si="134"/>
        <v>185</v>
      </c>
      <c r="R972" t="str">
        <f>LOOKUP(P972,'Info Sheet'!$L$2:$L$3,'Info Sheet'!$J$2:$J$3)</f>
        <v>Rainy, p</v>
      </c>
      <c r="S972">
        <f>IF(R972='Info Sheet'!$J$3,'Info Sheet'!$M$3,'Info Sheet'!$M$2)</f>
        <v>0.7</v>
      </c>
      <c r="T972">
        <f>ROUNDDOWN(IF((Q972*S972)&gt;'Info Sheet'!$B$21,'Info Sheet'!$B$21,(Q972*S972)),0)</f>
        <v>129</v>
      </c>
      <c r="U972">
        <f t="shared" si="135"/>
        <v>2947.65</v>
      </c>
      <c r="V972">
        <f t="shared" si="136"/>
        <v>1507.65</v>
      </c>
      <c r="AB972" s="44">
        <v>920</v>
      </c>
      <c r="AC972" s="61">
        <v>0.79625634999999995</v>
      </c>
      <c r="AD972">
        <f t="shared" si="137"/>
        <v>218</v>
      </c>
      <c r="AE972" t="str">
        <f>LOOKUP(AC972,'Info Sheet'!$L$2:$L$3,'Info Sheet'!$J$2:$J$3)</f>
        <v>Non-Rainy</v>
      </c>
      <c r="AF972">
        <f>IF(AE972='Info Sheet'!$J$3,'Info Sheet'!$M$3,'Info Sheet'!$M$2)</f>
        <v>1</v>
      </c>
      <c r="AG972">
        <f>ROUNDDOWN(IF((AD972*AF972)&gt;'Info Sheet'!$B$21,'Info Sheet'!$B$21,(AD972*AF972)),0)</f>
        <v>188</v>
      </c>
      <c r="AH972">
        <f t="shared" si="138"/>
        <v>4295.8</v>
      </c>
      <c r="AI972">
        <f t="shared" si="139"/>
        <v>2855.8</v>
      </c>
    </row>
    <row r="973" spans="2:35">
      <c r="B973" s="44">
        <v>921</v>
      </c>
      <c r="C973" s="32">
        <v>0.20941123840049802</v>
      </c>
      <c r="D973" s="32">
        <f t="shared" si="140"/>
        <v>199</v>
      </c>
      <c r="E973" t="str">
        <f>LOOKUP(C973,'Info Sheet'!$L$2:$L$3,'Info Sheet'!$J$2:$J$3)</f>
        <v>Rainy, p</v>
      </c>
      <c r="F973">
        <f>IF(E973='Info Sheet'!$J$3,'Info Sheet'!$M$3,'Info Sheet'!$M$2)</f>
        <v>0.7</v>
      </c>
      <c r="G973">
        <f>ROUNDDOWN(IF((D973*F973)&gt;'Info Sheet'!$B$21,'Info Sheet'!$B$21,(D973*F973)),0)</f>
        <v>139</v>
      </c>
      <c r="H973">
        <f t="shared" si="132"/>
        <v>3176.15</v>
      </c>
      <c r="I973">
        <f t="shared" si="133"/>
        <v>1736.15</v>
      </c>
      <c r="J973" s="44"/>
      <c r="K973" s="32"/>
      <c r="L973" s="32"/>
      <c r="M973" s="283"/>
      <c r="N973" s="32"/>
      <c r="O973" s="44">
        <v>921</v>
      </c>
      <c r="P973" s="32">
        <v>1.0907105294628017E-2</v>
      </c>
      <c r="Q973">
        <f t="shared" si="134"/>
        <v>156</v>
      </c>
      <c r="R973" t="str">
        <f>LOOKUP(P973,'Info Sheet'!$L$2:$L$3,'Info Sheet'!$J$2:$J$3)</f>
        <v>Rainy, p</v>
      </c>
      <c r="S973">
        <f>IF(R973='Info Sheet'!$J$3,'Info Sheet'!$M$3,'Info Sheet'!$M$2)</f>
        <v>0.7</v>
      </c>
      <c r="T973">
        <f>ROUNDDOWN(IF((Q973*S973)&gt;'Info Sheet'!$B$21,'Info Sheet'!$B$21,(Q973*S973)),0)</f>
        <v>109</v>
      </c>
      <c r="U973">
        <f t="shared" si="135"/>
        <v>2490.65</v>
      </c>
      <c r="V973">
        <f t="shared" si="136"/>
        <v>1050.6500000000001</v>
      </c>
      <c r="AB973" s="44">
        <v>921</v>
      </c>
      <c r="AC973" s="61">
        <v>0.74890447999999998</v>
      </c>
      <c r="AD973">
        <f t="shared" si="137"/>
        <v>215</v>
      </c>
      <c r="AE973" t="str">
        <f>LOOKUP(AC973,'Info Sheet'!$L$2:$L$3,'Info Sheet'!$J$2:$J$3)</f>
        <v>Non-Rainy</v>
      </c>
      <c r="AF973">
        <f>IF(AE973='Info Sheet'!$J$3,'Info Sheet'!$M$3,'Info Sheet'!$M$2)</f>
        <v>1</v>
      </c>
      <c r="AG973">
        <f>ROUNDDOWN(IF((AD973*AF973)&gt;'Info Sheet'!$B$21,'Info Sheet'!$B$21,(AD973*AF973)),0)</f>
        <v>188</v>
      </c>
      <c r="AH973">
        <f t="shared" si="138"/>
        <v>4295.8</v>
      </c>
      <c r="AI973">
        <f t="shared" si="139"/>
        <v>2855.8</v>
      </c>
    </row>
    <row r="974" spans="2:35">
      <c r="B974" s="44">
        <v>922</v>
      </c>
      <c r="C974" s="32">
        <v>0.55417095152734097</v>
      </c>
      <c r="D974" s="32">
        <f t="shared" si="140"/>
        <v>217</v>
      </c>
      <c r="E974" t="str">
        <f>LOOKUP(C974,'Info Sheet'!$L$2:$L$3,'Info Sheet'!$J$2:$J$3)</f>
        <v>Non-Rainy</v>
      </c>
      <c r="F974">
        <f>IF(E974='Info Sheet'!$J$3,'Info Sheet'!$M$3,'Info Sheet'!$M$2)</f>
        <v>1</v>
      </c>
      <c r="G974">
        <f>ROUNDDOWN(IF((D974*F974)&gt;'Info Sheet'!$B$21,'Info Sheet'!$B$21,(D974*F974)),0)</f>
        <v>188</v>
      </c>
      <c r="H974">
        <f t="shared" si="132"/>
        <v>4295.8</v>
      </c>
      <c r="I974">
        <f t="shared" si="133"/>
        <v>2855.8</v>
      </c>
      <c r="J974" s="44"/>
      <c r="K974" s="32"/>
      <c r="L974" s="32"/>
      <c r="M974" s="283"/>
      <c r="N974" s="32"/>
      <c r="O974" s="44">
        <v>922</v>
      </c>
      <c r="P974" s="32">
        <v>0.6399199634237519</v>
      </c>
      <c r="Q974">
        <f t="shared" si="134"/>
        <v>206</v>
      </c>
      <c r="R974" t="str">
        <f>LOOKUP(P974,'Info Sheet'!$L$2:$L$3,'Info Sheet'!$J$2:$J$3)</f>
        <v>Non-Rainy</v>
      </c>
      <c r="S974">
        <f>IF(R974='Info Sheet'!$J$3,'Info Sheet'!$M$3,'Info Sheet'!$M$2)</f>
        <v>1</v>
      </c>
      <c r="T974">
        <f>ROUNDDOWN(IF((Q974*S974)&gt;'Info Sheet'!$B$21,'Info Sheet'!$B$21,(Q974*S974)),0)</f>
        <v>188</v>
      </c>
      <c r="U974">
        <f t="shared" si="135"/>
        <v>4295.8</v>
      </c>
      <c r="V974">
        <f t="shared" si="136"/>
        <v>2855.8</v>
      </c>
      <c r="AB974" s="44">
        <v>922</v>
      </c>
      <c r="AC974" s="61">
        <v>0.81158677999999995</v>
      </c>
      <c r="AD974">
        <f t="shared" si="137"/>
        <v>219</v>
      </c>
      <c r="AE974" t="str">
        <f>LOOKUP(AC974,'Info Sheet'!$L$2:$L$3,'Info Sheet'!$J$2:$J$3)</f>
        <v>Non-Rainy</v>
      </c>
      <c r="AF974">
        <f>IF(AE974='Info Sheet'!$J$3,'Info Sheet'!$M$3,'Info Sheet'!$M$2)</f>
        <v>1</v>
      </c>
      <c r="AG974">
        <f>ROUNDDOWN(IF((AD974*AF974)&gt;'Info Sheet'!$B$21,'Info Sheet'!$B$21,(AD974*AF974)),0)</f>
        <v>188</v>
      </c>
      <c r="AH974">
        <f t="shared" si="138"/>
        <v>4295.8</v>
      </c>
      <c r="AI974">
        <f t="shared" si="139"/>
        <v>2855.8</v>
      </c>
    </row>
    <row r="975" spans="2:35">
      <c r="B975" s="44">
        <v>923</v>
      </c>
      <c r="C975" s="32">
        <v>0.1978877897380722</v>
      </c>
      <c r="D975" s="32">
        <f t="shared" si="140"/>
        <v>198</v>
      </c>
      <c r="E975" t="str">
        <f>LOOKUP(C975,'Info Sheet'!$L$2:$L$3,'Info Sheet'!$J$2:$J$3)</f>
        <v>Rainy, p</v>
      </c>
      <c r="F975">
        <f>IF(E975='Info Sheet'!$J$3,'Info Sheet'!$M$3,'Info Sheet'!$M$2)</f>
        <v>0.7</v>
      </c>
      <c r="G975">
        <f>ROUNDDOWN(IF((D975*F975)&gt;'Info Sheet'!$B$21,'Info Sheet'!$B$21,(D975*F975)),0)</f>
        <v>138</v>
      </c>
      <c r="H975">
        <f t="shared" si="132"/>
        <v>3153.3</v>
      </c>
      <c r="I975">
        <f t="shared" si="133"/>
        <v>1713.3000000000002</v>
      </c>
      <c r="J975" s="44"/>
      <c r="K975" s="32"/>
      <c r="L975" s="32"/>
      <c r="M975" s="283"/>
      <c r="N975" s="32"/>
      <c r="O975" s="44">
        <v>923</v>
      </c>
      <c r="P975" s="32">
        <v>0.31805240645752908</v>
      </c>
      <c r="Q975">
        <f t="shared" si="134"/>
        <v>191</v>
      </c>
      <c r="R975" t="str">
        <f>LOOKUP(P975,'Info Sheet'!$L$2:$L$3,'Info Sheet'!$J$2:$J$3)</f>
        <v>Rainy, p</v>
      </c>
      <c r="S975">
        <f>IF(R975='Info Sheet'!$J$3,'Info Sheet'!$M$3,'Info Sheet'!$M$2)</f>
        <v>0.7</v>
      </c>
      <c r="T975">
        <f>ROUNDDOWN(IF((Q975*S975)&gt;'Info Sheet'!$B$21,'Info Sheet'!$B$21,(Q975*S975)),0)</f>
        <v>133</v>
      </c>
      <c r="U975">
        <f t="shared" si="135"/>
        <v>3039.05</v>
      </c>
      <c r="V975">
        <f t="shared" si="136"/>
        <v>1599.0500000000002</v>
      </c>
      <c r="AB975" s="44">
        <v>923</v>
      </c>
      <c r="AC975" s="61">
        <v>0.24587487</v>
      </c>
      <c r="AD975">
        <f t="shared" si="137"/>
        <v>190</v>
      </c>
      <c r="AE975" t="str">
        <f>LOOKUP(AC975,'Info Sheet'!$L$2:$L$3,'Info Sheet'!$J$2:$J$3)</f>
        <v>Rainy, p</v>
      </c>
      <c r="AF975">
        <f>IF(AE975='Info Sheet'!$J$3,'Info Sheet'!$M$3,'Info Sheet'!$M$2)</f>
        <v>0.7</v>
      </c>
      <c r="AG975">
        <f>ROUNDDOWN(IF((AD975*AF975)&gt;'Info Sheet'!$B$21,'Info Sheet'!$B$21,(AD975*AF975)),0)</f>
        <v>133</v>
      </c>
      <c r="AH975">
        <f t="shared" si="138"/>
        <v>3039.05</v>
      </c>
      <c r="AI975">
        <f t="shared" si="139"/>
        <v>1599.0500000000002</v>
      </c>
    </row>
    <row r="976" spans="2:35">
      <c r="B976" s="44">
        <v>924</v>
      </c>
      <c r="C976" s="32">
        <v>0.46591772826639222</v>
      </c>
      <c r="D976" s="32">
        <f t="shared" si="140"/>
        <v>213</v>
      </c>
      <c r="E976" t="str">
        <f>LOOKUP(C976,'Info Sheet'!$L$2:$L$3,'Info Sheet'!$J$2:$J$3)</f>
        <v>Non-Rainy</v>
      </c>
      <c r="F976">
        <f>IF(E976='Info Sheet'!$J$3,'Info Sheet'!$M$3,'Info Sheet'!$M$2)</f>
        <v>1</v>
      </c>
      <c r="G976">
        <f>ROUNDDOWN(IF((D976*F976)&gt;'Info Sheet'!$B$21,'Info Sheet'!$B$21,(D976*F976)),0)</f>
        <v>188</v>
      </c>
      <c r="H976">
        <f t="shared" si="132"/>
        <v>4295.8</v>
      </c>
      <c r="I976">
        <f t="shared" si="133"/>
        <v>2855.8</v>
      </c>
      <c r="J976" s="44"/>
      <c r="K976" s="32"/>
      <c r="L976" s="32"/>
      <c r="M976" s="283"/>
      <c r="N976" s="32"/>
      <c r="O976" s="44">
        <v>924</v>
      </c>
      <c r="P976" s="32">
        <v>0.48526938760431471</v>
      </c>
      <c r="Q976">
        <f t="shared" si="134"/>
        <v>199</v>
      </c>
      <c r="R976" t="str">
        <f>LOOKUP(P976,'Info Sheet'!$L$2:$L$3,'Info Sheet'!$J$2:$J$3)</f>
        <v>Non-Rainy</v>
      </c>
      <c r="S976">
        <f>IF(R976='Info Sheet'!$J$3,'Info Sheet'!$M$3,'Info Sheet'!$M$2)</f>
        <v>1</v>
      </c>
      <c r="T976">
        <f>ROUNDDOWN(IF((Q976*S976)&gt;'Info Sheet'!$B$21,'Info Sheet'!$B$21,(Q976*S976)),0)</f>
        <v>188</v>
      </c>
      <c r="U976">
        <f t="shared" si="135"/>
        <v>4295.8</v>
      </c>
      <c r="V976">
        <f t="shared" si="136"/>
        <v>2855.8</v>
      </c>
      <c r="AB976" s="44">
        <v>924</v>
      </c>
      <c r="AC976" s="61">
        <v>0.67778927</v>
      </c>
      <c r="AD976">
        <f t="shared" si="137"/>
        <v>211</v>
      </c>
      <c r="AE976" t="str">
        <f>LOOKUP(AC976,'Info Sheet'!$L$2:$L$3,'Info Sheet'!$J$2:$J$3)</f>
        <v>Non-Rainy</v>
      </c>
      <c r="AF976">
        <f>IF(AE976='Info Sheet'!$J$3,'Info Sheet'!$M$3,'Info Sheet'!$M$2)</f>
        <v>1</v>
      </c>
      <c r="AG976">
        <f>ROUNDDOWN(IF((AD976*AF976)&gt;'Info Sheet'!$B$21,'Info Sheet'!$B$21,(AD976*AF976)),0)</f>
        <v>188</v>
      </c>
      <c r="AH976">
        <f t="shared" si="138"/>
        <v>4295.8</v>
      </c>
      <c r="AI976">
        <f t="shared" si="139"/>
        <v>2855.8</v>
      </c>
    </row>
    <row r="977" spans="2:35">
      <c r="B977" s="44">
        <v>925</v>
      </c>
      <c r="C977" s="32">
        <v>0.86603521555684837</v>
      </c>
      <c r="D977" s="32">
        <f t="shared" si="140"/>
        <v>236</v>
      </c>
      <c r="E977" t="str">
        <f>LOOKUP(C977,'Info Sheet'!$L$2:$L$3,'Info Sheet'!$J$2:$J$3)</f>
        <v>Non-Rainy</v>
      </c>
      <c r="F977">
        <f>IF(E977='Info Sheet'!$J$3,'Info Sheet'!$M$3,'Info Sheet'!$M$2)</f>
        <v>1</v>
      </c>
      <c r="G977">
        <f>ROUNDDOWN(IF((D977*F977)&gt;'Info Sheet'!$B$21,'Info Sheet'!$B$21,(D977*F977)),0)</f>
        <v>188</v>
      </c>
      <c r="H977">
        <f t="shared" si="132"/>
        <v>4295.8</v>
      </c>
      <c r="I977">
        <f t="shared" si="133"/>
        <v>2855.8</v>
      </c>
      <c r="J977" s="44"/>
      <c r="K977" s="32"/>
      <c r="L977" s="32"/>
      <c r="M977" s="283"/>
      <c r="N977" s="32"/>
      <c r="O977" s="44">
        <v>925</v>
      </c>
      <c r="P977" s="32">
        <v>0.96776475490019609</v>
      </c>
      <c r="Q977">
        <f t="shared" si="134"/>
        <v>234</v>
      </c>
      <c r="R977" t="str">
        <f>LOOKUP(P977,'Info Sheet'!$L$2:$L$3,'Info Sheet'!$J$2:$J$3)</f>
        <v>Non-Rainy</v>
      </c>
      <c r="S977">
        <f>IF(R977='Info Sheet'!$J$3,'Info Sheet'!$M$3,'Info Sheet'!$M$2)</f>
        <v>1</v>
      </c>
      <c r="T977">
        <f>ROUNDDOWN(IF((Q977*S977)&gt;'Info Sheet'!$B$21,'Info Sheet'!$B$21,(Q977*S977)),0)</f>
        <v>188</v>
      </c>
      <c r="U977">
        <f t="shared" si="135"/>
        <v>4295.8</v>
      </c>
      <c r="V977">
        <f t="shared" si="136"/>
        <v>2855.8</v>
      </c>
      <c r="AB977" s="44">
        <v>925</v>
      </c>
      <c r="AC977" s="61">
        <v>0.10516242000000001</v>
      </c>
      <c r="AD977">
        <f t="shared" si="137"/>
        <v>179</v>
      </c>
      <c r="AE977" t="str">
        <f>LOOKUP(AC977,'Info Sheet'!$L$2:$L$3,'Info Sheet'!$J$2:$J$3)</f>
        <v>Rainy, p</v>
      </c>
      <c r="AF977">
        <f>IF(AE977='Info Sheet'!$J$3,'Info Sheet'!$M$3,'Info Sheet'!$M$2)</f>
        <v>0.7</v>
      </c>
      <c r="AG977">
        <f>ROUNDDOWN(IF((AD977*AF977)&gt;'Info Sheet'!$B$21,'Info Sheet'!$B$21,(AD977*AF977)),0)</f>
        <v>125</v>
      </c>
      <c r="AH977">
        <f t="shared" si="138"/>
        <v>2856.25</v>
      </c>
      <c r="AI977">
        <f t="shared" si="139"/>
        <v>1416.25</v>
      </c>
    </row>
    <row r="978" spans="2:35">
      <c r="B978" s="44">
        <v>926</v>
      </c>
      <c r="C978" s="32">
        <v>0.7715139180963555</v>
      </c>
      <c r="D978" s="32">
        <f t="shared" si="140"/>
        <v>229</v>
      </c>
      <c r="E978" t="str">
        <f>LOOKUP(C978,'Info Sheet'!$L$2:$L$3,'Info Sheet'!$J$2:$J$3)</f>
        <v>Non-Rainy</v>
      </c>
      <c r="F978">
        <f>IF(E978='Info Sheet'!$J$3,'Info Sheet'!$M$3,'Info Sheet'!$M$2)</f>
        <v>1</v>
      </c>
      <c r="G978">
        <f>ROUNDDOWN(IF((D978*F978)&gt;'Info Sheet'!$B$21,'Info Sheet'!$B$21,(D978*F978)),0)</f>
        <v>188</v>
      </c>
      <c r="H978">
        <f t="shared" si="132"/>
        <v>4295.8</v>
      </c>
      <c r="I978">
        <f t="shared" si="133"/>
        <v>2855.8</v>
      </c>
      <c r="J978" s="44"/>
      <c r="K978" s="32"/>
      <c r="L978" s="32"/>
      <c r="M978" s="283"/>
      <c r="N978" s="32"/>
      <c r="O978" s="44">
        <v>926</v>
      </c>
      <c r="P978" s="32">
        <v>9.8305471927435106E-2</v>
      </c>
      <c r="Q978">
        <f t="shared" si="134"/>
        <v>175</v>
      </c>
      <c r="R978" t="str">
        <f>LOOKUP(P978,'Info Sheet'!$L$2:$L$3,'Info Sheet'!$J$2:$J$3)</f>
        <v>Rainy, p</v>
      </c>
      <c r="S978">
        <f>IF(R978='Info Sheet'!$J$3,'Info Sheet'!$M$3,'Info Sheet'!$M$2)</f>
        <v>0.7</v>
      </c>
      <c r="T978">
        <f>ROUNDDOWN(IF((Q978*S978)&gt;'Info Sheet'!$B$21,'Info Sheet'!$B$21,(Q978*S978)),0)</f>
        <v>122</v>
      </c>
      <c r="U978">
        <f t="shared" si="135"/>
        <v>2787.7000000000003</v>
      </c>
      <c r="V978">
        <f t="shared" si="136"/>
        <v>1347.7000000000003</v>
      </c>
      <c r="AB978" s="44">
        <v>926</v>
      </c>
      <c r="AC978" s="61">
        <v>0.21489017999999999</v>
      </c>
      <c r="AD978">
        <f t="shared" si="137"/>
        <v>188</v>
      </c>
      <c r="AE978" t="str">
        <f>LOOKUP(AC978,'Info Sheet'!$L$2:$L$3,'Info Sheet'!$J$2:$J$3)</f>
        <v>Rainy, p</v>
      </c>
      <c r="AF978">
        <f>IF(AE978='Info Sheet'!$J$3,'Info Sheet'!$M$3,'Info Sheet'!$M$2)</f>
        <v>0.7</v>
      </c>
      <c r="AG978">
        <f>ROUNDDOWN(IF((AD978*AF978)&gt;'Info Sheet'!$B$21,'Info Sheet'!$B$21,(AD978*AF978)),0)</f>
        <v>131</v>
      </c>
      <c r="AH978">
        <f t="shared" si="138"/>
        <v>2993.3500000000004</v>
      </c>
      <c r="AI978">
        <f t="shared" si="139"/>
        <v>1553.3500000000004</v>
      </c>
    </row>
    <row r="979" spans="2:35">
      <c r="B979" s="44">
        <v>927</v>
      </c>
      <c r="C979" s="32">
        <v>0.43058329006732854</v>
      </c>
      <c r="D979" s="32">
        <f t="shared" si="140"/>
        <v>211</v>
      </c>
      <c r="E979" t="str">
        <f>LOOKUP(C979,'Info Sheet'!$L$2:$L$3,'Info Sheet'!$J$2:$J$3)</f>
        <v>Non-Rainy</v>
      </c>
      <c r="F979">
        <f>IF(E979='Info Sheet'!$J$3,'Info Sheet'!$M$3,'Info Sheet'!$M$2)</f>
        <v>1</v>
      </c>
      <c r="G979">
        <f>ROUNDDOWN(IF((D979*F979)&gt;'Info Sheet'!$B$21,'Info Sheet'!$B$21,(D979*F979)),0)</f>
        <v>188</v>
      </c>
      <c r="H979">
        <f t="shared" si="132"/>
        <v>4295.8</v>
      </c>
      <c r="I979">
        <f t="shared" si="133"/>
        <v>2855.8</v>
      </c>
      <c r="J979" s="44"/>
      <c r="K979" s="32"/>
      <c r="L979" s="32"/>
      <c r="M979" s="283"/>
      <c r="N979" s="32"/>
      <c r="O979" s="44">
        <v>927</v>
      </c>
      <c r="P979" s="32">
        <v>0.61096327526497063</v>
      </c>
      <c r="Q979">
        <f t="shared" si="134"/>
        <v>205</v>
      </c>
      <c r="R979" t="str">
        <f>LOOKUP(P979,'Info Sheet'!$L$2:$L$3,'Info Sheet'!$J$2:$J$3)</f>
        <v>Non-Rainy</v>
      </c>
      <c r="S979">
        <f>IF(R979='Info Sheet'!$J$3,'Info Sheet'!$M$3,'Info Sheet'!$M$2)</f>
        <v>1</v>
      </c>
      <c r="T979">
        <f>ROUNDDOWN(IF((Q979*S979)&gt;'Info Sheet'!$B$21,'Info Sheet'!$B$21,(Q979*S979)),0)</f>
        <v>188</v>
      </c>
      <c r="U979">
        <f t="shared" si="135"/>
        <v>4295.8</v>
      </c>
      <c r="V979">
        <f t="shared" si="136"/>
        <v>2855.8</v>
      </c>
      <c r="AB979" s="44">
        <v>927</v>
      </c>
      <c r="AC979" s="61">
        <v>0.75613258000000005</v>
      </c>
      <c r="AD979">
        <f t="shared" si="137"/>
        <v>216</v>
      </c>
      <c r="AE979" t="str">
        <f>LOOKUP(AC979,'Info Sheet'!$L$2:$L$3,'Info Sheet'!$J$2:$J$3)</f>
        <v>Non-Rainy</v>
      </c>
      <c r="AF979">
        <f>IF(AE979='Info Sheet'!$J$3,'Info Sheet'!$M$3,'Info Sheet'!$M$2)</f>
        <v>1</v>
      </c>
      <c r="AG979">
        <f>ROUNDDOWN(IF((AD979*AF979)&gt;'Info Sheet'!$B$21,'Info Sheet'!$B$21,(AD979*AF979)),0)</f>
        <v>188</v>
      </c>
      <c r="AH979">
        <f t="shared" si="138"/>
        <v>4295.8</v>
      </c>
      <c r="AI979">
        <f t="shared" si="139"/>
        <v>2855.8</v>
      </c>
    </row>
    <row r="980" spans="2:35">
      <c r="B980" s="44">
        <v>928</v>
      </c>
      <c r="C980" s="32">
        <v>0.49501918303698711</v>
      </c>
      <c r="D980" s="32">
        <f t="shared" si="140"/>
        <v>214</v>
      </c>
      <c r="E980" t="str">
        <f>LOOKUP(C980,'Info Sheet'!$L$2:$L$3,'Info Sheet'!$J$2:$J$3)</f>
        <v>Non-Rainy</v>
      </c>
      <c r="F980">
        <f>IF(E980='Info Sheet'!$J$3,'Info Sheet'!$M$3,'Info Sheet'!$M$2)</f>
        <v>1</v>
      </c>
      <c r="G980">
        <f>ROUNDDOWN(IF((D980*F980)&gt;'Info Sheet'!$B$21,'Info Sheet'!$B$21,(D980*F980)),0)</f>
        <v>188</v>
      </c>
      <c r="H980">
        <f t="shared" si="132"/>
        <v>4295.8</v>
      </c>
      <c r="I980">
        <f t="shared" si="133"/>
        <v>2855.8</v>
      </c>
      <c r="J980" s="44"/>
      <c r="K980" s="32"/>
      <c r="L980" s="32"/>
      <c r="M980" s="283"/>
      <c r="N980" s="32"/>
      <c r="O980" s="44">
        <v>928</v>
      </c>
      <c r="P980" s="32">
        <v>0.44504485226406798</v>
      </c>
      <c r="Q980">
        <f t="shared" si="134"/>
        <v>197</v>
      </c>
      <c r="R980" t="str">
        <f>LOOKUP(P980,'Info Sheet'!$L$2:$L$3,'Info Sheet'!$J$2:$J$3)</f>
        <v>Non-Rainy</v>
      </c>
      <c r="S980">
        <f>IF(R980='Info Sheet'!$J$3,'Info Sheet'!$M$3,'Info Sheet'!$M$2)</f>
        <v>1</v>
      </c>
      <c r="T980">
        <f>ROUNDDOWN(IF((Q980*S980)&gt;'Info Sheet'!$B$21,'Info Sheet'!$B$21,(Q980*S980)),0)</f>
        <v>188</v>
      </c>
      <c r="U980">
        <f t="shared" si="135"/>
        <v>4295.8</v>
      </c>
      <c r="V980">
        <f t="shared" si="136"/>
        <v>2855.8</v>
      </c>
      <c r="AB980" s="44">
        <v>928</v>
      </c>
      <c r="AC980" s="61">
        <v>0.30725087000000001</v>
      </c>
      <c r="AD980">
        <f t="shared" si="137"/>
        <v>193</v>
      </c>
      <c r="AE980" t="str">
        <f>LOOKUP(AC980,'Info Sheet'!$L$2:$L$3,'Info Sheet'!$J$2:$J$3)</f>
        <v>Rainy, p</v>
      </c>
      <c r="AF980">
        <f>IF(AE980='Info Sheet'!$J$3,'Info Sheet'!$M$3,'Info Sheet'!$M$2)</f>
        <v>0.7</v>
      </c>
      <c r="AG980">
        <f>ROUNDDOWN(IF((AD980*AF980)&gt;'Info Sheet'!$B$21,'Info Sheet'!$B$21,(AD980*AF980)),0)</f>
        <v>135</v>
      </c>
      <c r="AH980">
        <f t="shared" si="138"/>
        <v>3084.75</v>
      </c>
      <c r="AI980">
        <f t="shared" si="139"/>
        <v>1644.75</v>
      </c>
    </row>
    <row r="981" spans="2:35">
      <c r="B981" s="44">
        <v>929</v>
      </c>
      <c r="C981" s="32">
        <v>0.36522251439566822</v>
      </c>
      <c r="D981" s="32">
        <f t="shared" si="140"/>
        <v>208</v>
      </c>
      <c r="E981" t="str">
        <f>LOOKUP(C981,'Info Sheet'!$L$2:$L$3,'Info Sheet'!$J$2:$J$3)</f>
        <v>Rainy, p</v>
      </c>
      <c r="F981">
        <f>IF(E981='Info Sheet'!$J$3,'Info Sheet'!$M$3,'Info Sheet'!$M$2)</f>
        <v>0.7</v>
      </c>
      <c r="G981">
        <f>ROUNDDOWN(IF((D981*F981)&gt;'Info Sheet'!$B$21,'Info Sheet'!$B$21,(D981*F981)),0)</f>
        <v>145</v>
      </c>
      <c r="H981">
        <f t="shared" si="132"/>
        <v>3313.25</v>
      </c>
      <c r="I981">
        <f t="shared" si="133"/>
        <v>1873.25</v>
      </c>
      <c r="J981" s="44"/>
      <c r="K981" s="32"/>
      <c r="L981" s="32"/>
      <c r="M981" s="283"/>
      <c r="N981" s="32"/>
      <c r="O981" s="44">
        <v>929</v>
      </c>
      <c r="P981" s="32">
        <v>0.16076648301776797</v>
      </c>
      <c r="Q981">
        <f t="shared" si="134"/>
        <v>181</v>
      </c>
      <c r="R981" t="str">
        <f>LOOKUP(P981,'Info Sheet'!$L$2:$L$3,'Info Sheet'!$J$2:$J$3)</f>
        <v>Rainy, p</v>
      </c>
      <c r="S981">
        <f>IF(R981='Info Sheet'!$J$3,'Info Sheet'!$M$3,'Info Sheet'!$M$2)</f>
        <v>0.7</v>
      </c>
      <c r="T981">
        <f>ROUNDDOWN(IF((Q981*S981)&gt;'Info Sheet'!$B$21,'Info Sheet'!$B$21,(Q981*S981)),0)</f>
        <v>126</v>
      </c>
      <c r="U981">
        <f t="shared" si="135"/>
        <v>2879.1000000000004</v>
      </c>
      <c r="V981">
        <f t="shared" si="136"/>
        <v>1439.1000000000004</v>
      </c>
      <c r="AB981" s="44">
        <v>929</v>
      </c>
      <c r="AC981" s="61">
        <v>0.81981850000000001</v>
      </c>
      <c r="AD981">
        <f t="shared" si="137"/>
        <v>220</v>
      </c>
      <c r="AE981" t="str">
        <f>LOOKUP(AC981,'Info Sheet'!$L$2:$L$3,'Info Sheet'!$J$2:$J$3)</f>
        <v>Non-Rainy</v>
      </c>
      <c r="AF981">
        <f>IF(AE981='Info Sheet'!$J$3,'Info Sheet'!$M$3,'Info Sheet'!$M$2)</f>
        <v>1</v>
      </c>
      <c r="AG981">
        <f>ROUNDDOWN(IF((AD981*AF981)&gt;'Info Sheet'!$B$21,'Info Sheet'!$B$21,(AD981*AF981)),0)</f>
        <v>188</v>
      </c>
      <c r="AH981">
        <f t="shared" si="138"/>
        <v>4295.8</v>
      </c>
      <c r="AI981">
        <f t="shared" si="139"/>
        <v>2855.8</v>
      </c>
    </row>
    <row r="982" spans="2:35">
      <c r="B982" s="44">
        <v>930</v>
      </c>
      <c r="C982" s="32">
        <v>8.8287576381805732E-2</v>
      </c>
      <c r="D982" s="32">
        <f t="shared" si="140"/>
        <v>188</v>
      </c>
      <c r="E982" t="str">
        <f>LOOKUP(C982,'Info Sheet'!$L$2:$L$3,'Info Sheet'!$J$2:$J$3)</f>
        <v>Rainy, p</v>
      </c>
      <c r="F982">
        <f>IF(E982='Info Sheet'!$J$3,'Info Sheet'!$M$3,'Info Sheet'!$M$2)</f>
        <v>0.7</v>
      </c>
      <c r="G982">
        <f>ROUNDDOWN(IF((D982*F982)&gt;'Info Sheet'!$B$21,'Info Sheet'!$B$21,(D982*F982)),0)</f>
        <v>131</v>
      </c>
      <c r="H982">
        <f t="shared" si="132"/>
        <v>2993.3500000000004</v>
      </c>
      <c r="I982">
        <f t="shared" si="133"/>
        <v>1553.3500000000004</v>
      </c>
      <c r="J982" s="44"/>
      <c r="K982" s="32"/>
      <c r="L982" s="32"/>
      <c r="M982" s="283"/>
      <c r="N982" s="32"/>
      <c r="O982" s="44">
        <v>930</v>
      </c>
      <c r="P982" s="32">
        <v>0.84630064045957032</v>
      </c>
      <c r="Q982">
        <f t="shared" si="134"/>
        <v>219</v>
      </c>
      <c r="R982" t="str">
        <f>LOOKUP(P982,'Info Sheet'!$L$2:$L$3,'Info Sheet'!$J$2:$J$3)</f>
        <v>Non-Rainy</v>
      </c>
      <c r="S982">
        <f>IF(R982='Info Sheet'!$J$3,'Info Sheet'!$M$3,'Info Sheet'!$M$2)</f>
        <v>1</v>
      </c>
      <c r="T982">
        <f>ROUNDDOWN(IF((Q982*S982)&gt;'Info Sheet'!$B$21,'Info Sheet'!$B$21,(Q982*S982)),0)</f>
        <v>188</v>
      </c>
      <c r="U982">
        <f t="shared" si="135"/>
        <v>4295.8</v>
      </c>
      <c r="V982">
        <f t="shared" si="136"/>
        <v>2855.8</v>
      </c>
      <c r="AB982" s="44">
        <v>930</v>
      </c>
      <c r="AC982" s="61">
        <v>0.67796305000000001</v>
      </c>
      <c r="AD982">
        <f t="shared" si="137"/>
        <v>211</v>
      </c>
      <c r="AE982" t="str">
        <f>LOOKUP(AC982,'Info Sheet'!$L$2:$L$3,'Info Sheet'!$J$2:$J$3)</f>
        <v>Non-Rainy</v>
      </c>
      <c r="AF982">
        <f>IF(AE982='Info Sheet'!$J$3,'Info Sheet'!$M$3,'Info Sheet'!$M$2)</f>
        <v>1</v>
      </c>
      <c r="AG982">
        <f>ROUNDDOWN(IF((AD982*AF982)&gt;'Info Sheet'!$B$21,'Info Sheet'!$B$21,(AD982*AF982)),0)</f>
        <v>188</v>
      </c>
      <c r="AH982">
        <f t="shared" si="138"/>
        <v>4295.8</v>
      </c>
      <c r="AI982">
        <f t="shared" si="139"/>
        <v>2855.8</v>
      </c>
    </row>
    <row r="983" spans="2:35">
      <c r="B983" s="44">
        <v>931</v>
      </c>
      <c r="C983" s="32">
        <v>0.83149850499867428</v>
      </c>
      <c r="D983" s="32">
        <f t="shared" si="140"/>
        <v>233</v>
      </c>
      <c r="E983" t="str">
        <f>LOOKUP(C983,'Info Sheet'!$L$2:$L$3,'Info Sheet'!$J$2:$J$3)</f>
        <v>Non-Rainy</v>
      </c>
      <c r="F983">
        <f>IF(E983='Info Sheet'!$J$3,'Info Sheet'!$M$3,'Info Sheet'!$M$2)</f>
        <v>1</v>
      </c>
      <c r="G983">
        <f>ROUNDDOWN(IF((D983*F983)&gt;'Info Sheet'!$B$21,'Info Sheet'!$B$21,(D983*F983)),0)</f>
        <v>188</v>
      </c>
      <c r="H983">
        <f t="shared" si="132"/>
        <v>4295.8</v>
      </c>
      <c r="I983">
        <f t="shared" si="133"/>
        <v>2855.8</v>
      </c>
      <c r="J983" s="44"/>
      <c r="K983" s="32"/>
      <c r="L983" s="32"/>
      <c r="M983" s="283"/>
      <c r="N983" s="32"/>
      <c r="O983" s="44">
        <v>931</v>
      </c>
      <c r="P983" s="32">
        <v>0.98392972824473446</v>
      </c>
      <c r="Q983">
        <f t="shared" si="134"/>
        <v>240</v>
      </c>
      <c r="R983" t="str">
        <f>LOOKUP(P983,'Info Sheet'!$L$2:$L$3,'Info Sheet'!$J$2:$J$3)</f>
        <v>Non-Rainy</v>
      </c>
      <c r="S983">
        <f>IF(R983='Info Sheet'!$J$3,'Info Sheet'!$M$3,'Info Sheet'!$M$2)</f>
        <v>1</v>
      </c>
      <c r="T983">
        <f>ROUNDDOWN(IF((Q983*S983)&gt;'Info Sheet'!$B$21,'Info Sheet'!$B$21,(Q983*S983)),0)</f>
        <v>188</v>
      </c>
      <c r="U983">
        <f t="shared" si="135"/>
        <v>4295.8</v>
      </c>
      <c r="V983">
        <f t="shared" si="136"/>
        <v>2855.8</v>
      </c>
      <c r="AB983" s="44">
        <v>931</v>
      </c>
      <c r="AC983" s="61">
        <v>0.52884142000000001</v>
      </c>
      <c r="AD983">
        <f t="shared" si="137"/>
        <v>204</v>
      </c>
      <c r="AE983" t="str">
        <f>LOOKUP(AC983,'Info Sheet'!$L$2:$L$3,'Info Sheet'!$J$2:$J$3)</f>
        <v>Non-Rainy</v>
      </c>
      <c r="AF983">
        <f>IF(AE983='Info Sheet'!$J$3,'Info Sheet'!$M$3,'Info Sheet'!$M$2)</f>
        <v>1</v>
      </c>
      <c r="AG983">
        <f>ROUNDDOWN(IF((AD983*AF983)&gt;'Info Sheet'!$B$21,'Info Sheet'!$B$21,(AD983*AF983)),0)</f>
        <v>188</v>
      </c>
      <c r="AH983">
        <f t="shared" si="138"/>
        <v>4295.8</v>
      </c>
      <c r="AI983">
        <f t="shared" si="139"/>
        <v>2855.8</v>
      </c>
    </row>
    <row r="984" spans="2:35">
      <c r="B984" s="44">
        <v>932</v>
      </c>
      <c r="C984" s="32">
        <v>0.42522146458699572</v>
      </c>
      <c r="D984" s="32">
        <f t="shared" si="140"/>
        <v>211</v>
      </c>
      <c r="E984" t="str">
        <f>LOOKUP(C984,'Info Sheet'!$L$2:$L$3,'Info Sheet'!$J$2:$J$3)</f>
        <v>Non-Rainy</v>
      </c>
      <c r="F984">
        <f>IF(E984='Info Sheet'!$J$3,'Info Sheet'!$M$3,'Info Sheet'!$M$2)</f>
        <v>1</v>
      </c>
      <c r="G984">
        <f>ROUNDDOWN(IF((D984*F984)&gt;'Info Sheet'!$B$21,'Info Sheet'!$B$21,(D984*F984)),0)</f>
        <v>188</v>
      </c>
      <c r="H984">
        <f t="shared" si="132"/>
        <v>4295.8</v>
      </c>
      <c r="I984">
        <f t="shared" si="133"/>
        <v>2855.8</v>
      </c>
      <c r="J984" s="44"/>
      <c r="K984" s="32"/>
      <c r="L984" s="32"/>
      <c r="M984" s="283"/>
      <c r="N984" s="32"/>
      <c r="O984" s="44">
        <v>932</v>
      </c>
      <c r="P984" s="32">
        <v>0.53133595576267201</v>
      </c>
      <c r="Q984">
        <f t="shared" si="134"/>
        <v>201</v>
      </c>
      <c r="R984" t="str">
        <f>LOOKUP(P984,'Info Sheet'!$L$2:$L$3,'Info Sheet'!$J$2:$J$3)</f>
        <v>Non-Rainy</v>
      </c>
      <c r="S984">
        <f>IF(R984='Info Sheet'!$J$3,'Info Sheet'!$M$3,'Info Sheet'!$M$2)</f>
        <v>1</v>
      </c>
      <c r="T984">
        <f>ROUNDDOWN(IF((Q984*S984)&gt;'Info Sheet'!$B$21,'Info Sheet'!$B$21,(Q984*S984)),0)</f>
        <v>188</v>
      </c>
      <c r="U984">
        <f t="shared" si="135"/>
        <v>4295.8</v>
      </c>
      <c r="V984">
        <f t="shared" si="136"/>
        <v>2855.8</v>
      </c>
      <c r="AB984" s="44">
        <v>932</v>
      </c>
      <c r="AC984" s="61">
        <v>0.33112395999999999</v>
      </c>
      <c r="AD984">
        <f t="shared" si="137"/>
        <v>194</v>
      </c>
      <c r="AE984" t="str">
        <f>LOOKUP(AC984,'Info Sheet'!$L$2:$L$3,'Info Sheet'!$J$2:$J$3)</f>
        <v>Rainy, p</v>
      </c>
      <c r="AF984">
        <f>IF(AE984='Info Sheet'!$J$3,'Info Sheet'!$M$3,'Info Sheet'!$M$2)</f>
        <v>0.7</v>
      </c>
      <c r="AG984">
        <f>ROUNDDOWN(IF((AD984*AF984)&gt;'Info Sheet'!$B$21,'Info Sheet'!$B$21,(AD984*AF984)),0)</f>
        <v>135</v>
      </c>
      <c r="AH984">
        <f t="shared" si="138"/>
        <v>3084.75</v>
      </c>
      <c r="AI984">
        <f t="shared" si="139"/>
        <v>1644.75</v>
      </c>
    </row>
    <row r="985" spans="2:35">
      <c r="B985" s="44">
        <v>933</v>
      </c>
      <c r="C985" s="32">
        <v>0.69066240510150889</v>
      </c>
      <c r="D985" s="32">
        <f t="shared" si="140"/>
        <v>224</v>
      </c>
      <c r="E985" t="str">
        <f>LOOKUP(C985,'Info Sheet'!$L$2:$L$3,'Info Sheet'!$J$2:$J$3)</f>
        <v>Non-Rainy</v>
      </c>
      <c r="F985">
        <f>IF(E985='Info Sheet'!$J$3,'Info Sheet'!$M$3,'Info Sheet'!$M$2)</f>
        <v>1</v>
      </c>
      <c r="G985">
        <f>ROUNDDOWN(IF((D985*F985)&gt;'Info Sheet'!$B$21,'Info Sheet'!$B$21,(D985*F985)),0)</f>
        <v>188</v>
      </c>
      <c r="H985">
        <f t="shared" si="132"/>
        <v>4295.8</v>
      </c>
      <c r="I985">
        <f t="shared" si="133"/>
        <v>2855.8</v>
      </c>
      <c r="J985" s="44"/>
      <c r="K985" s="32"/>
      <c r="L985" s="32"/>
      <c r="M985" s="283"/>
      <c r="N985" s="32"/>
      <c r="O985" s="44">
        <v>933</v>
      </c>
      <c r="P985" s="32">
        <v>0.13980980355530925</v>
      </c>
      <c r="Q985">
        <f t="shared" si="134"/>
        <v>179</v>
      </c>
      <c r="R985" t="str">
        <f>LOOKUP(P985,'Info Sheet'!$L$2:$L$3,'Info Sheet'!$J$2:$J$3)</f>
        <v>Rainy, p</v>
      </c>
      <c r="S985">
        <f>IF(R985='Info Sheet'!$J$3,'Info Sheet'!$M$3,'Info Sheet'!$M$2)</f>
        <v>0.7</v>
      </c>
      <c r="T985">
        <f>ROUNDDOWN(IF((Q985*S985)&gt;'Info Sheet'!$B$21,'Info Sheet'!$B$21,(Q985*S985)),0)</f>
        <v>125</v>
      </c>
      <c r="U985">
        <f t="shared" si="135"/>
        <v>2856.25</v>
      </c>
      <c r="V985">
        <f t="shared" si="136"/>
        <v>1416.25</v>
      </c>
      <c r="AB985" s="44">
        <v>933</v>
      </c>
      <c r="AC985" s="61">
        <v>0.18583174999999999</v>
      </c>
      <c r="AD985">
        <f t="shared" si="137"/>
        <v>186</v>
      </c>
      <c r="AE985" t="str">
        <f>LOOKUP(AC985,'Info Sheet'!$L$2:$L$3,'Info Sheet'!$J$2:$J$3)</f>
        <v>Rainy, p</v>
      </c>
      <c r="AF985">
        <f>IF(AE985='Info Sheet'!$J$3,'Info Sheet'!$M$3,'Info Sheet'!$M$2)</f>
        <v>0.7</v>
      </c>
      <c r="AG985">
        <f>ROUNDDOWN(IF((AD985*AF985)&gt;'Info Sheet'!$B$21,'Info Sheet'!$B$21,(AD985*AF985)),0)</f>
        <v>130</v>
      </c>
      <c r="AH985">
        <f t="shared" si="138"/>
        <v>2970.5</v>
      </c>
      <c r="AI985">
        <f t="shared" si="139"/>
        <v>1530.5</v>
      </c>
    </row>
    <row r="986" spans="2:35">
      <c r="B986" s="44">
        <v>934</v>
      </c>
      <c r="C986" s="32">
        <v>0.38215527205066568</v>
      </c>
      <c r="D986" s="32">
        <f t="shared" si="140"/>
        <v>209</v>
      </c>
      <c r="E986" t="str">
        <f>LOOKUP(C986,'Info Sheet'!$L$2:$L$3,'Info Sheet'!$J$2:$J$3)</f>
        <v>Rainy, p</v>
      </c>
      <c r="F986">
        <f>IF(E986='Info Sheet'!$J$3,'Info Sheet'!$M$3,'Info Sheet'!$M$2)</f>
        <v>0.7</v>
      </c>
      <c r="G986">
        <f>ROUNDDOWN(IF((D986*F986)&gt;'Info Sheet'!$B$21,'Info Sheet'!$B$21,(D986*F986)),0)</f>
        <v>146</v>
      </c>
      <c r="H986">
        <f t="shared" si="132"/>
        <v>3336.1000000000004</v>
      </c>
      <c r="I986">
        <f t="shared" si="133"/>
        <v>1896.1000000000004</v>
      </c>
      <c r="J986" s="44"/>
      <c r="K986" s="32"/>
      <c r="L986" s="32"/>
      <c r="M986" s="283"/>
      <c r="N986" s="32"/>
      <c r="O986" s="44">
        <v>934</v>
      </c>
      <c r="P986" s="32">
        <v>0.92484441471607515</v>
      </c>
      <c r="Q986">
        <f t="shared" si="134"/>
        <v>227</v>
      </c>
      <c r="R986" t="str">
        <f>LOOKUP(P986,'Info Sheet'!$L$2:$L$3,'Info Sheet'!$J$2:$J$3)</f>
        <v>Non-Rainy</v>
      </c>
      <c r="S986">
        <f>IF(R986='Info Sheet'!$J$3,'Info Sheet'!$M$3,'Info Sheet'!$M$2)</f>
        <v>1</v>
      </c>
      <c r="T986">
        <f>ROUNDDOWN(IF((Q986*S986)&gt;'Info Sheet'!$B$21,'Info Sheet'!$B$21,(Q986*S986)),0)</f>
        <v>188</v>
      </c>
      <c r="U986">
        <f t="shared" si="135"/>
        <v>4295.8</v>
      </c>
      <c r="V986">
        <f t="shared" si="136"/>
        <v>2855.8</v>
      </c>
      <c r="AB986" s="44">
        <v>934</v>
      </c>
      <c r="AC986" s="61">
        <v>0.67535034000000005</v>
      </c>
      <c r="AD986">
        <f t="shared" si="137"/>
        <v>211</v>
      </c>
      <c r="AE986" t="str">
        <f>LOOKUP(AC986,'Info Sheet'!$L$2:$L$3,'Info Sheet'!$J$2:$J$3)</f>
        <v>Non-Rainy</v>
      </c>
      <c r="AF986">
        <f>IF(AE986='Info Sheet'!$J$3,'Info Sheet'!$M$3,'Info Sheet'!$M$2)</f>
        <v>1</v>
      </c>
      <c r="AG986">
        <f>ROUNDDOWN(IF((AD986*AF986)&gt;'Info Sheet'!$B$21,'Info Sheet'!$B$21,(AD986*AF986)),0)</f>
        <v>188</v>
      </c>
      <c r="AH986">
        <f t="shared" si="138"/>
        <v>4295.8</v>
      </c>
      <c r="AI986">
        <f t="shared" si="139"/>
        <v>2855.8</v>
      </c>
    </row>
    <row r="987" spans="2:35">
      <c r="B987" s="44">
        <v>935</v>
      </c>
      <c r="C987" s="32">
        <v>0.80170967321867137</v>
      </c>
      <c r="D987" s="32">
        <f t="shared" si="140"/>
        <v>231</v>
      </c>
      <c r="E987" t="str">
        <f>LOOKUP(C987,'Info Sheet'!$L$2:$L$3,'Info Sheet'!$J$2:$J$3)</f>
        <v>Non-Rainy</v>
      </c>
      <c r="F987">
        <f>IF(E987='Info Sheet'!$J$3,'Info Sheet'!$M$3,'Info Sheet'!$M$2)</f>
        <v>1</v>
      </c>
      <c r="G987">
        <f>ROUNDDOWN(IF((D987*F987)&gt;'Info Sheet'!$B$21,'Info Sheet'!$B$21,(D987*F987)),0)</f>
        <v>188</v>
      </c>
      <c r="H987">
        <f t="shared" si="132"/>
        <v>4295.8</v>
      </c>
      <c r="I987">
        <f t="shared" si="133"/>
        <v>2855.8</v>
      </c>
      <c r="J987" s="44"/>
      <c r="K987" s="32"/>
      <c r="L987" s="32"/>
      <c r="M987" s="283"/>
      <c r="N987" s="32"/>
      <c r="O987" s="44">
        <v>935</v>
      </c>
      <c r="P987" s="32">
        <v>0.56921499613431192</v>
      </c>
      <c r="Q987">
        <f t="shared" si="134"/>
        <v>203</v>
      </c>
      <c r="R987" t="str">
        <f>LOOKUP(P987,'Info Sheet'!$L$2:$L$3,'Info Sheet'!$J$2:$J$3)</f>
        <v>Non-Rainy</v>
      </c>
      <c r="S987">
        <f>IF(R987='Info Sheet'!$J$3,'Info Sheet'!$M$3,'Info Sheet'!$M$2)</f>
        <v>1</v>
      </c>
      <c r="T987">
        <f>ROUNDDOWN(IF((Q987*S987)&gt;'Info Sheet'!$B$21,'Info Sheet'!$B$21,(Q987*S987)),0)</f>
        <v>188</v>
      </c>
      <c r="U987">
        <f t="shared" si="135"/>
        <v>4295.8</v>
      </c>
      <c r="V987">
        <f t="shared" si="136"/>
        <v>2855.8</v>
      </c>
      <c r="AB987" s="44">
        <v>935</v>
      </c>
      <c r="AC987" s="61">
        <v>0.97911331000000001</v>
      </c>
      <c r="AD987">
        <f t="shared" si="137"/>
        <v>241</v>
      </c>
      <c r="AE987" t="str">
        <f>LOOKUP(AC987,'Info Sheet'!$L$2:$L$3,'Info Sheet'!$J$2:$J$3)</f>
        <v>Non-Rainy</v>
      </c>
      <c r="AF987">
        <f>IF(AE987='Info Sheet'!$J$3,'Info Sheet'!$M$3,'Info Sheet'!$M$2)</f>
        <v>1</v>
      </c>
      <c r="AG987">
        <f>ROUNDDOWN(IF((AD987*AF987)&gt;'Info Sheet'!$B$21,'Info Sheet'!$B$21,(AD987*AF987)),0)</f>
        <v>188</v>
      </c>
      <c r="AH987">
        <f t="shared" si="138"/>
        <v>4295.8</v>
      </c>
      <c r="AI987">
        <f t="shared" si="139"/>
        <v>2855.8</v>
      </c>
    </row>
    <row r="988" spans="2:35">
      <c r="B988" s="44">
        <v>936</v>
      </c>
      <c r="C988" s="32">
        <v>0.58198701908866424</v>
      </c>
      <c r="D988" s="32">
        <f t="shared" si="140"/>
        <v>219</v>
      </c>
      <c r="E988" t="str">
        <f>LOOKUP(C988,'Info Sheet'!$L$2:$L$3,'Info Sheet'!$J$2:$J$3)</f>
        <v>Non-Rainy</v>
      </c>
      <c r="F988">
        <f>IF(E988='Info Sheet'!$J$3,'Info Sheet'!$M$3,'Info Sheet'!$M$2)</f>
        <v>1</v>
      </c>
      <c r="G988">
        <f>ROUNDDOWN(IF((D988*F988)&gt;'Info Sheet'!$B$21,'Info Sheet'!$B$21,(D988*F988)),0)</f>
        <v>188</v>
      </c>
      <c r="H988">
        <f t="shared" si="132"/>
        <v>4295.8</v>
      </c>
      <c r="I988">
        <f t="shared" si="133"/>
        <v>2855.8</v>
      </c>
      <c r="J988" s="44"/>
      <c r="K988" s="32"/>
      <c r="L988" s="32"/>
      <c r="M988" s="283"/>
      <c r="N988" s="32"/>
      <c r="O988" s="44">
        <v>936</v>
      </c>
      <c r="P988" s="32">
        <v>0.99098877353551373</v>
      </c>
      <c r="Q988">
        <f t="shared" si="134"/>
        <v>244</v>
      </c>
      <c r="R988" t="str">
        <f>LOOKUP(P988,'Info Sheet'!$L$2:$L$3,'Info Sheet'!$J$2:$J$3)</f>
        <v>Non-Rainy</v>
      </c>
      <c r="S988">
        <f>IF(R988='Info Sheet'!$J$3,'Info Sheet'!$M$3,'Info Sheet'!$M$2)</f>
        <v>1</v>
      </c>
      <c r="T988">
        <f>ROUNDDOWN(IF((Q988*S988)&gt;'Info Sheet'!$B$21,'Info Sheet'!$B$21,(Q988*S988)),0)</f>
        <v>188</v>
      </c>
      <c r="U988">
        <f t="shared" si="135"/>
        <v>4295.8</v>
      </c>
      <c r="V988">
        <f t="shared" si="136"/>
        <v>2855.8</v>
      </c>
      <c r="AB988" s="44">
        <v>936</v>
      </c>
      <c r="AC988" s="61">
        <v>0.68777041999999999</v>
      </c>
      <c r="AD988">
        <f t="shared" si="137"/>
        <v>212</v>
      </c>
      <c r="AE988" t="str">
        <f>LOOKUP(AC988,'Info Sheet'!$L$2:$L$3,'Info Sheet'!$J$2:$J$3)</f>
        <v>Non-Rainy</v>
      </c>
      <c r="AF988">
        <f>IF(AE988='Info Sheet'!$J$3,'Info Sheet'!$M$3,'Info Sheet'!$M$2)</f>
        <v>1</v>
      </c>
      <c r="AG988">
        <f>ROUNDDOWN(IF((AD988*AF988)&gt;'Info Sheet'!$B$21,'Info Sheet'!$B$21,(AD988*AF988)),0)</f>
        <v>188</v>
      </c>
      <c r="AH988">
        <f t="shared" si="138"/>
        <v>4295.8</v>
      </c>
      <c r="AI988">
        <f t="shared" si="139"/>
        <v>2855.8</v>
      </c>
    </row>
    <row r="989" spans="2:35">
      <c r="B989" s="44">
        <v>937</v>
      </c>
      <c r="C989" s="32">
        <v>0.56186369811417736</v>
      </c>
      <c r="D989" s="32">
        <f t="shared" si="140"/>
        <v>218</v>
      </c>
      <c r="E989" t="str">
        <f>LOOKUP(C989,'Info Sheet'!$L$2:$L$3,'Info Sheet'!$J$2:$J$3)</f>
        <v>Non-Rainy</v>
      </c>
      <c r="F989">
        <f>IF(E989='Info Sheet'!$J$3,'Info Sheet'!$M$3,'Info Sheet'!$M$2)</f>
        <v>1</v>
      </c>
      <c r="G989">
        <f>ROUNDDOWN(IF((D989*F989)&gt;'Info Sheet'!$B$21,'Info Sheet'!$B$21,(D989*F989)),0)</f>
        <v>188</v>
      </c>
      <c r="H989">
        <f t="shared" si="132"/>
        <v>4295.8</v>
      </c>
      <c r="I989">
        <f t="shared" si="133"/>
        <v>2855.8</v>
      </c>
      <c r="J989" s="44"/>
      <c r="K989" s="32"/>
      <c r="L989" s="32"/>
      <c r="M989" s="283"/>
      <c r="N989" s="32"/>
      <c r="O989" s="44">
        <v>937</v>
      </c>
      <c r="P989" s="32">
        <v>0.39763740354875377</v>
      </c>
      <c r="Q989">
        <f t="shared" si="134"/>
        <v>195</v>
      </c>
      <c r="R989" t="str">
        <f>LOOKUP(P989,'Info Sheet'!$L$2:$L$3,'Info Sheet'!$J$2:$J$3)</f>
        <v>Rainy, p</v>
      </c>
      <c r="S989">
        <f>IF(R989='Info Sheet'!$J$3,'Info Sheet'!$M$3,'Info Sheet'!$M$2)</f>
        <v>0.7</v>
      </c>
      <c r="T989">
        <f>ROUNDDOWN(IF((Q989*S989)&gt;'Info Sheet'!$B$21,'Info Sheet'!$B$21,(Q989*S989)),0)</f>
        <v>136</v>
      </c>
      <c r="U989">
        <f t="shared" si="135"/>
        <v>3107.6000000000004</v>
      </c>
      <c r="V989">
        <f t="shared" si="136"/>
        <v>1667.6000000000004</v>
      </c>
      <c r="AB989" s="44">
        <v>937</v>
      </c>
      <c r="AC989" s="61">
        <v>4.7007199999999999E-2</v>
      </c>
      <c r="AD989">
        <f t="shared" si="137"/>
        <v>171</v>
      </c>
      <c r="AE989" t="str">
        <f>LOOKUP(AC989,'Info Sheet'!$L$2:$L$3,'Info Sheet'!$J$2:$J$3)</f>
        <v>Rainy, p</v>
      </c>
      <c r="AF989">
        <f>IF(AE989='Info Sheet'!$J$3,'Info Sheet'!$M$3,'Info Sheet'!$M$2)</f>
        <v>0.7</v>
      </c>
      <c r="AG989">
        <f>ROUNDDOWN(IF((AD989*AF989)&gt;'Info Sheet'!$B$21,'Info Sheet'!$B$21,(AD989*AF989)),0)</f>
        <v>119</v>
      </c>
      <c r="AH989">
        <f t="shared" si="138"/>
        <v>2719.15</v>
      </c>
      <c r="AI989">
        <f t="shared" si="139"/>
        <v>1279.1500000000001</v>
      </c>
    </row>
    <row r="990" spans="2:35">
      <c r="B990" s="44">
        <v>938</v>
      </c>
      <c r="C990" s="32">
        <v>0.79854737795649899</v>
      </c>
      <c r="D990" s="32">
        <f t="shared" si="140"/>
        <v>231</v>
      </c>
      <c r="E990" t="str">
        <f>LOOKUP(C990,'Info Sheet'!$L$2:$L$3,'Info Sheet'!$J$2:$J$3)</f>
        <v>Non-Rainy</v>
      </c>
      <c r="F990">
        <f>IF(E990='Info Sheet'!$J$3,'Info Sheet'!$M$3,'Info Sheet'!$M$2)</f>
        <v>1</v>
      </c>
      <c r="G990">
        <f>ROUNDDOWN(IF((D990*F990)&gt;'Info Sheet'!$B$21,'Info Sheet'!$B$21,(D990*F990)),0)</f>
        <v>188</v>
      </c>
      <c r="H990">
        <f t="shared" si="132"/>
        <v>4295.8</v>
      </c>
      <c r="I990">
        <f t="shared" si="133"/>
        <v>2855.8</v>
      </c>
      <c r="J990" s="44"/>
      <c r="K990" s="32"/>
      <c r="L990" s="32"/>
      <c r="M990" s="283"/>
      <c r="N990" s="32"/>
      <c r="O990" s="44">
        <v>938</v>
      </c>
      <c r="P990" s="32">
        <v>0.63043129079622362</v>
      </c>
      <c r="Q990">
        <f t="shared" si="134"/>
        <v>206</v>
      </c>
      <c r="R990" t="str">
        <f>LOOKUP(P990,'Info Sheet'!$L$2:$L$3,'Info Sheet'!$J$2:$J$3)</f>
        <v>Non-Rainy</v>
      </c>
      <c r="S990">
        <f>IF(R990='Info Sheet'!$J$3,'Info Sheet'!$M$3,'Info Sheet'!$M$2)</f>
        <v>1</v>
      </c>
      <c r="T990">
        <f>ROUNDDOWN(IF((Q990*S990)&gt;'Info Sheet'!$B$21,'Info Sheet'!$B$21,(Q990*S990)),0)</f>
        <v>188</v>
      </c>
      <c r="U990">
        <f t="shared" si="135"/>
        <v>4295.8</v>
      </c>
      <c r="V990">
        <f t="shared" si="136"/>
        <v>2855.8</v>
      </c>
      <c r="AB990" s="44">
        <v>938</v>
      </c>
      <c r="AC990" s="61">
        <v>0.54677982999999997</v>
      </c>
      <c r="AD990">
        <f t="shared" si="137"/>
        <v>205</v>
      </c>
      <c r="AE990" t="str">
        <f>LOOKUP(AC990,'Info Sheet'!$L$2:$L$3,'Info Sheet'!$J$2:$J$3)</f>
        <v>Non-Rainy</v>
      </c>
      <c r="AF990">
        <f>IF(AE990='Info Sheet'!$J$3,'Info Sheet'!$M$3,'Info Sheet'!$M$2)</f>
        <v>1</v>
      </c>
      <c r="AG990">
        <f>ROUNDDOWN(IF((AD990*AF990)&gt;'Info Sheet'!$B$21,'Info Sheet'!$B$21,(AD990*AF990)),0)</f>
        <v>188</v>
      </c>
      <c r="AH990">
        <f t="shared" si="138"/>
        <v>4295.8</v>
      </c>
      <c r="AI990">
        <f t="shared" si="139"/>
        <v>2855.8</v>
      </c>
    </row>
    <row r="991" spans="2:35">
      <c r="B991" s="44">
        <v>939</v>
      </c>
      <c r="C991" s="32">
        <v>0.78622305201378218</v>
      </c>
      <c r="D991" s="32">
        <f t="shared" si="140"/>
        <v>230</v>
      </c>
      <c r="E991" t="str">
        <f>LOOKUP(C991,'Info Sheet'!$L$2:$L$3,'Info Sheet'!$J$2:$J$3)</f>
        <v>Non-Rainy</v>
      </c>
      <c r="F991">
        <f>IF(E991='Info Sheet'!$J$3,'Info Sheet'!$M$3,'Info Sheet'!$M$2)</f>
        <v>1</v>
      </c>
      <c r="G991">
        <f>ROUNDDOWN(IF((D991*F991)&gt;'Info Sheet'!$B$21,'Info Sheet'!$B$21,(D991*F991)),0)</f>
        <v>188</v>
      </c>
      <c r="H991">
        <f t="shared" si="132"/>
        <v>4295.8</v>
      </c>
      <c r="I991">
        <f t="shared" si="133"/>
        <v>2855.8</v>
      </c>
      <c r="J991" s="44"/>
      <c r="K991" s="32"/>
      <c r="L991" s="32"/>
      <c r="M991" s="283"/>
      <c r="N991" s="32"/>
      <c r="O991" s="44">
        <v>939</v>
      </c>
      <c r="P991" s="32">
        <v>8.4465622242476113E-2</v>
      </c>
      <c r="Q991">
        <f t="shared" si="134"/>
        <v>174</v>
      </c>
      <c r="R991" t="str">
        <f>LOOKUP(P991,'Info Sheet'!$L$2:$L$3,'Info Sheet'!$J$2:$J$3)</f>
        <v>Rainy, p</v>
      </c>
      <c r="S991">
        <f>IF(R991='Info Sheet'!$J$3,'Info Sheet'!$M$3,'Info Sheet'!$M$2)</f>
        <v>0.7</v>
      </c>
      <c r="T991">
        <f>ROUNDDOWN(IF((Q991*S991)&gt;'Info Sheet'!$B$21,'Info Sheet'!$B$21,(Q991*S991)),0)</f>
        <v>121</v>
      </c>
      <c r="U991">
        <f t="shared" si="135"/>
        <v>2764.8500000000004</v>
      </c>
      <c r="V991">
        <f t="shared" si="136"/>
        <v>1324.8500000000004</v>
      </c>
      <c r="AB991" s="44">
        <v>939</v>
      </c>
      <c r="AC991" s="61">
        <v>0.54808241000000002</v>
      </c>
      <c r="AD991">
        <f t="shared" si="137"/>
        <v>205</v>
      </c>
      <c r="AE991" t="str">
        <f>LOOKUP(AC991,'Info Sheet'!$L$2:$L$3,'Info Sheet'!$J$2:$J$3)</f>
        <v>Non-Rainy</v>
      </c>
      <c r="AF991">
        <f>IF(AE991='Info Sheet'!$J$3,'Info Sheet'!$M$3,'Info Sheet'!$M$2)</f>
        <v>1</v>
      </c>
      <c r="AG991">
        <f>ROUNDDOWN(IF((AD991*AF991)&gt;'Info Sheet'!$B$21,'Info Sheet'!$B$21,(AD991*AF991)),0)</f>
        <v>188</v>
      </c>
      <c r="AH991">
        <f t="shared" si="138"/>
        <v>4295.8</v>
      </c>
      <c r="AI991">
        <f t="shared" si="139"/>
        <v>2855.8</v>
      </c>
    </row>
    <row r="992" spans="2:35">
      <c r="B992" s="44">
        <v>940</v>
      </c>
      <c r="C992" s="32">
        <v>0.97144352660520195</v>
      </c>
      <c r="D992" s="32">
        <f t="shared" si="140"/>
        <v>252</v>
      </c>
      <c r="E992" t="str">
        <f>LOOKUP(C992,'Info Sheet'!$L$2:$L$3,'Info Sheet'!$J$2:$J$3)</f>
        <v>Non-Rainy</v>
      </c>
      <c r="F992">
        <f>IF(E992='Info Sheet'!$J$3,'Info Sheet'!$M$3,'Info Sheet'!$M$2)</f>
        <v>1</v>
      </c>
      <c r="G992">
        <f>ROUNDDOWN(IF((D992*F992)&gt;'Info Sheet'!$B$21,'Info Sheet'!$B$21,(D992*F992)),0)</f>
        <v>188</v>
      </c>
      <c r="H992">
        <f t="shared" si="132"/>
        <v>4295.8</v>
      </c>
      <c r="I992">
        <f t="shared" si="133"/>
        <v>2855.8</v>
      </c>
      <c r="J992" s="44"/>
      <c r="K992" s="32"/>
      <c r="L992" s="32"/>
      <c r="M992" s="283"/>
      <c r="N992" s="32"/>
      <c r="O992" s="44">
        <v>940</v>
      </c>
      <c r="P992" s="32">
        <v>0.42366080531206307</v>
      </c>
      <c r="Q992">
        <f t="shared" si="134"/>
        <v>196</v>
      </c>
      <c r="R992" t="str">
        <f>LOOKUP(P992,'Info Sheet'!$L$2:$L$3,'Info Sheet'!$J$2:$J$3)</f>
        <v>Non-Rainy</v>
      </c>
      <c r="S992">
        <f>IF(R992='Info Sheet'!$J$3,'Info Sheet'!$M$3,'Info Sheet'!$M$2)</f>
        <v>1</v>
      </c>
      <c r="T992">
        <f>ROUNDDOWN(IF((Q992*S992)&gt;'Info Sheet'!$B$21,'Info Sheet'!$B$21,(Q992*S992)),0)</f>
        <v>188</v>
      </c>
      <c r="U992">
        <f t="shared" si="135"/>
        <v>4295.8</v>
      </c>
      <c r="V992">
        <f t="shared" si="136"/>
        <v>2855.8</v>
      </c>
      <c r="AB992" s="44">
        <v>940</v>
      </c>
      <c r="AC992" s="61">
        <v>0.30688590999999998</v>
      </c>
      <c r="AD992">
        <f t="shared" si="137"/>
        <v>193</v>
      </c>
      <c r="AE992" t="str">
        <f>LOOKUP(AC992,'Info Sheet'!$L$2:$L$3,'Info Sheet'!$J$2:$J$3)</f>
        <v>Rainy, p</v>
      </c>
      <c r="AF992">
        <f>IF(AE992='Info Sheet'!$J$3,'Info Sheet'!$M$3,'Info Sheet'!$M$2)</f>
        <v>0.7</v>
      </c>
      <c r="AG992">
        <f>ROUNDDOWN(IF((AD992*AF992)&gt;'Info Sheet'!$B$21,'Info Sheet'!$B$21,(AD992*AF992)),0)</f>
        <v>135</v>
      </c>
      <c r="AH992">
        <f t="shared" si="138"/>
        <v>3084.75</v>
      </c>
      <c r="AI992">
        <f t="shared" si="139"/>
        <v>1644.75</v>
      </c>
    </row>
    <row r="993" spans="2:35">
      <c r="B993" s="44">
        <v>941</v>
      </c>
      <c r="C993" s="32">
        <v>0.87591518896698539</v>
      </c>
      <c r="D993" s="32">
        <f t="shared" si="140"/>
        <v>237</v>
      </c>
      <c r="E993" t="str">
        <f>LOOKUP(C993,'Info Sheet'!$L$2:$L$3,'Info Sheet'!$J$2:$J$3)</f>
        <v>Non-Rainy</v>
      </c>
      <c r="F993">
        <f>IF(E993='Info Sheet'!$J$3,'Info Sheet'!$M$3,'Info Sheet'!$M$2)</f>
        <v>1</v>
      </c>
      <c r="G993">
        <f>ROUNDDOWN(IF((D993*F993)&gt;'Info Sheet'!$B$21,'Info Sheet'!$B$21,(D993*F993)),0)</f>
        <v>188</v>
      </c>
      <c r="H993">
        <f t="shared" si="132"/>
        <v>4295.8</v>
      </c>
      <c r="I993">
        <f t="shared" si="133"/>
        <v>2855.8</v>
      </c>
      <c r="J993" s="44"/>
      <c r="K993" s="32"/>
      <c r="L993" s="32"/>
      <c r="M993" s="283"/>
      <c r="N993" s="32"/>
      <c r="O993" s="44">
        <v>941</v>
      </c>
      <c r="P993" s="32">
        <v>0.55494399480701317</v>
      </c>
      <c r="Q993">
        <f t="shared" si="134"/>
        <v>202</v>
      </c>
      <c r="R993" t="str">
        <f>LOOKUP(P993,'Info Sheet'!$L$2:$L$3,'Info Sheet'!$J$2:$J$3)</f>
        <v>Non-Rainy</v>
      </c>
      <c r="S993">
        <f>IF(R993='Info Sheet'!$J$3,'Info Sheet'!$M$3,'Info Sheet'!$M$2)</f>
        <v>1</v>
      </c>
      <c r="T993">
        <f>ROUNDDOWN(IF((Q993*S993)&gt;'Info Sheet'!$B$21,'Info Sheet'!$B$21,(Q993*S993)),0)</f>
        <v>188</v>
      </c>
      <c r="U993">
        <f t="shared" si="135"/>
        <v>4295.8</v>
      </c>
      <c r="V993">
        <f t="shared" si="136"/>
        <v>2855.8</v>
      </c>
      <c r="AB993" s="44">
        <v>941</v>
      </c>
      <c r="AC993" s="61">
        <v>7.0444080000000006E-2</v>
      </c>
      <c r="AD993">
        <f t="shared" si="137"/>
        <v>175</v>
      </c>
      <c r="AE993" t="str">
        <f>LOOKUP(AC993,'Info Sheet'!$L$2:$L$3,'Info Sheet'!$J$2:$J$3)</f>
        <v>Rainy, p</v>
      </c>
      <c r="AF993">
        <f>IF(AE993='Info Sheet'!$J$3,'Info Sheet'!$M$3,'Info Sheet'!$M$2)</f>
        <v>0.7</v>
      </c>
      <c r="AG993">
        <f>ROUNDDOWN(IF((AD993*AF993)&gt;'Info Sheet'!$B$21,'Info Sheet'!$B$21,(AD993*AF993)),0)</f>
        <v>122</v>
      </c>
      <c r="AH993">
        <f t="shared" si="138"/>
        <v>2787.7000000000003</v>
      </c>
      <c r="AI993">
        <f t="shared" si="139"/>
        <v>1347.7000000000003</v>
      </c>
    </row>
    <row r="994" spans="2:35">
      <c r="B994" s="44">
        <v>942</v>
      </c>
      <c r="C994" s="32">
        <v>0.51831950569190166</v>
      </c>
      <c r="D994" s="32">
        <f t="shared" si="140"/>
        <v>216</v>
      </c>
      <c r="E994" t="str">
        <f>LOOKUP(C994,'Info Sheet'!$L$2:$L$3,'Info Sheet'!$J$2:$J$3)</f>
        <v>Non-Rainy</v>
      </c>
      <c r="F994">
        <f>IF(E994='Info Sheet'!$J$3,'Info Sheet'!$M$3,'Info Sheet'!$M$2)</f>
        <v>1</v>
      </c>
      <c r="G994">
        <f>ROUNDDOWN(IF((D994*F994)&gt;'Info Sheet'!$B$21,'Info Sheet'!$B$21,(D994*F994)),0)</f>
        <v>188</v>
      </c>
      <c r="H994">
        <f t="shared" si="132"/>
        <v>4295.8</v>
      </c>
      <c r="I994">
        <f t="shared" si="133"/>
        <v>2855.8</v>
      </c>
      <c r="J994" s="44"/>
      <c r="K994" s="32"/>
      <c r="L994" s="32"/>
      <c r="M994" s="283"/>
      <c r="N994" s="32"/>
      <c r="O994" s="44">
        <v>942</v>
      </c>
      <c r="P994" s="32">
        <v>0.8487469714983974</v>
      </c>
      <c r="Q994">
        <f t="shared" si="134"/>
        <v>219</v>
      </c>
      <c r="R994" t="str">
        <f>LOOKUP(P994,'Info Sheet'!$L$2:$L$3,'Info Sheet'!$J$2:$J$3)</f>
        <v>Non-Rainy</v>
      </c>
      <c r="S994">
        <f>IF(R994='Info Sheet'!$J$3,'Info Sheet'!$M$3,'Info Sheet'!$M$2)</f>
        <v>1</v>
      </c>
      <c r="T994">
        <f>ROUNDDOWN(IF((Q994*S994)&gt;'Info Sheet'!$B$21,'Info Sheet'!$B$21,(Q994*S994)),0)</f>
        <v>188</v>
      </c>
      <c r="U994">
        <f t="shared" si="135"/>
        <v>4295.8</v>
      </c>
      <c r="V994">
        <f t="shared" si="136"/>
        <v>2855.8</v>
      </c>
      <c r="AB994" s="44">
        <v>942</v>
      </c>
      <c r="AC994" s="61">
        <v>0.21778781</v>
      </c>
      <c r="AD994">
        <f t="shared" si="137"/>
        <v>188</v>
      </c>
      <c r="AE994" t="str">
        <f>LOOKUP(AC994,'Info Sheet'!$L$2:$L$3,'Info Sheet'!$J$2:$J$3)</f>
        <v>Rainy, p</v>
      </c>
      <c r="AF994">
        <f>IF(AE994='Info Sheet'!$J$3,'Info Sheet'!$M$3,'Info Sheet'!$M$2)</f>
        <v>0.7</v>
      </c>
      <c r="AG994">
        <f>ROUNDDOWN(IF((AD994*AF994)&gt;'Info Sheet'!$B$21,'Info Sheet'!$B$21,(AD994*AF994)),0)</f>
        <v>131</v>
      </c>
      <c r="AH994">
        <f t="shared" si="138"/>
        <v>2993.3500000000004</v>
      </c>
      <c r="AI994">
        <f t="shared" si="139"/>
        <v>1553.3500000000004</v>
      </c>
    </row>
    <row r="995" spans="2:35">
      <c r="B995" s="44">
        <v>943</v>
      </c>
      <c r="C995" s="32">
        <v>0.11739500885070309</v>
      </c>
      <c r="D995" s="32">
        <f t="shared" si="140"/>
        <v>191</v>
      </c>
      <c r="E995" t="str">
        <f>LOOKUP(C995,'Info Sheet'!$L$2:$L$3,'Info Sheet'!$J$2:$J$3)</f>
        <v>Rainy, p</v>
      </c>
      <c r="F995">
        <f>IF(E995='Info Sheet'!$J$3,'Info Sheet'!$M$3,'Info Sheet'!$M$2)</f>
        <v>0.7</v>
      </c>
      <c r="G995">
        <f>ROUNDDOWN(IF((D995*F995)&gt;'Info Sheet'!$B$21,'Info Sheet'!$B$21,(D995*F995)),0)</f>
        <v>133</v>
      </c>
      <c r="H995">
        <f t="shared" si="132"/>
        <v>3039.05</v>
      </c>
      <c r="I995">
        <f t="shared" si="133"/>
        <v>1599.0500000000002</v>
      </c>
      <c r="J995" s="44"/>
      <c r="K995" s="32"/>
      <c r="L995" s="32"/>
      <c r="M995" s="283"/>
      <c r="N995" s="32"/>
      <c r="O995" s="44">
        <v>943</v>
      </c>
      <c r="P995" s="32">
        <v>0.42981219860445352</v>
      </c>
      <c r="Q995">
        <f t="shared" si="134"/>
        <v>196</v>
      </c>
      <c r="R995" t="str">
        <f>LOOKUP(P995,'Info Sheet'!$L$2:$L$3,'Info Sheet'!$J$2:$J$3)</f>
        <v>Non-Rainy</v>
      </c>
      <c r="S995">
        <f>IF(R995='Info Sheet'!$J$3,'Info Sheet'!$M$3,'Info Sheet'!$M$2)</f>
        <v>1</v>
      </c>
      <c r="T995">
        <f>ROUNDDOWN(IF((Q995*S995)&gt;'Info Sheet'!$B$21,'Info Sheet'!$B$21,(Q995*S995)),0)</f>
        <v>188</v>
      </c>
      <c r="U995">
        <f t="shared" si="135"/>
        <v>4295.8</v>
      </c>
      <c r="V995">
        <f t="shared" si="136"/>
        <v>2855.8</v>
      </c>
      <c r="AB995" s="44">
        <v>943</v>
      </c>
      <c r="AC995" s="61">
        <v>0.74686702999999999</v>
      </c>
      <c r="AD995">
        <f t="shared" si="137"/>
        <v>215</v>
      </c>
      <c r="AE995" t="str">
        <f>LOOKUP(AC995,'Info Sheet'!$L$2:$L$3,'Info Sheet'!$J$2:$J$3)</f>
        <v>Non-Rainy</v>
      </c>
      <c r="AF995">
        <f>IF(AE995='Info Sheet'!$J$3,'Info Sheet'!$M$3,'Info Sheet'!$M$2)</f>
        <v>1</v>
      </c>
      <c r="AG995">
        <f>ROUNDDOWN(IF((AD995*AF995)&gt;'Info Sheet'!$B$21,'Info Sheet'!$B$21,(AD995*AF995)),0)</f>
        <v>188</v>
      </c>
      <c r="AH995">
        <f t="shared" si="138"/>
        <v>4295.8</v>
      </c>
      <c r="AI995">
        <f t="shared" si="139"/>
        <v>2855.8</v>
      </c>
    </row>
    <row r="996" spans="2:35">
      <c r="B996" s="44">
        <v>944</v>
      </c>
      <c r="C996" s="32">
        <v>0.86486850301164819</v>
      </c>
      <c r="D996" s="32">
        <f t="shared" si="140"/>
        <v>236</v>
      </c>
      <c r="E996" t="str">
        <f>LOOKUP(C996,'Info Sheet'!$L$2:$L$3,'Info Sheet'!$J$2:$J$3)</f>
        <v>Non-Rainy</v>
      </c>
      <c r="F996">
        <f>IF(E996='Info Sheet'!$J$3,'Info Sheet'!$M$3,'Info Sheet'!$M$2)</f>
        <v>1</v>
      </c>
      <c r="G996">
        <f>ROUNDDOWN(IF((D996*F996)&gt;'Info Sheet'!$B$21,'Info Sheet'!$B$21,(D996*F996)),0)</f>
        <v>188</v>
      </c>
      <c r="H996">
        <f t="shared" si="132"/>
        <v>4295.8</v>
      </c>
      <c r="I996">
        <f t="shared" si="133"/>
        <v>2855.8</v>
      </c>
      <c r="J996" s="44"/>
      <c r="K996" s="32"/>
      <c r="L996" s="32"/>
      <c r="M996" s="283"/>
      <c r="N996" s="32"/>
      <c r="O996" s="44">
        <v>944</v>
      </c>
      <c r="P996" s="32">
        <v>8.6931838261736782E-2</v>
      </c>
      <c r="Q996">
        <f t="shared" si="134"/>
        <v>174</v>
      </c>
      <c r="R996" t="str">
        <f>LOOKUP(P996,'Info Sheet'!$L$2:$L$3,'Info Sheet'!$J$2:$J$3)</f>
        <v>Rainy, p</v>
      </c>
      <c r="S996">
        <f>IF(R996='Info Sheet'!$J$3,'Info Sheet'!$M$3,'Info Sheet'!$M$2)</f>
        <v>0.7</v>
      </c>
      <c r="T996">
        <f>ROUNDDOWN(IF((Q996*S996)&gt;'Info Sheet'!$B$21,'Info Sheet'!$B$21,(Q996*S996)),0)</f>
        <v>121</v>
      </c>
      <c r="U996">
        <f t="shared" si="135"/>
        <v>2764.8500000000004</v>
      </c>
      <c r="V996">
        <f t="shared" si="136"/>
        <v>1324.8500000000004</v>
      </c>
      <c r="AB996" s="44">
        <v>944</v>
      </c>
      <c r="AC996" s="61">
        <v>4.6854369999999999E-2</v>
      </c>
      <c r="AD996">
        <f t="shared" si="137"/>
        <v>171</v>
      </c>
      <c r="AE996" t="str">
        <f>LOOKUP(AC996,'Info Sheet'!$L$2:$L$3,'Info Sheet'!$J$2:$J$3)</f>
        <v>Rainy, p</v>
      </c>
      <c r="AF996">
        <f>IF(AE996='Info Sheet'!$J$3,'Info Sheet'!$M$3,'Info Sheet'!$M$2)</f>
        <v>0.7</v>
      </c>
      <c r="AG996">
        <f>ROUNDDOWN(IF((AD996*AF996)&gt;'Info Sheet'!$B$21,'Info Sheet'!$B$21,(AD996*AF996)),0)</f>
        <v>119</v>
      </c>
      <c r="AH996">
        <f t="shared" si="138"/>
        <v>2719.15</v>
      </c>
      <c r="AI996">
        <f t="shared" si="139"/>
        <v>1279.1500000000001</v>
      </c>
    </row>
    <row r="997" spans="2:35">
      <c r="B997" s="44">
        <v>945</v>
      </c>
      <c r="C997" s="32">
        <v>0.85155254015766102</v>
      </c>
      <c r="D997" s="32">
        <f t="shared" si="140"/>
        <v>235</v>
      </c>
      <c r="E997" t="str">
        <f>LOOKUP(C997,'Info Sheet'!$L$2:$L$3,'Info Sheet'!$J$2:$J$3)</f>
        <v>Non-Rainy</v>
      </c>
      <c r="F997">
        <f>IF(E997='Info Sheet'!$J$3,'Info Sheet'!$M$3,'Info Sheet'!$M$2)</f>
        <v>1</v>
      </c>
      <c r="G997">
        <f>ROUNDDOWN(IF((D997*F997)&gt;'Info Sheet'!$B$21,'Info Sheet'!$B$21,(D997*F997)),0)</f>
        <v>188</v>
      </c>
      <c r="H997">
        <f t="shared" si="132"/>
        <v>4295.8</v>
      </c>
      <c r="I997">
        <f t="shared" si="133"/>
        <v>2855.8</v>
      </c>
      <c r="J997" s="44"/>
      <c r="K997" s="32"/>
      <c r="L997" s="32"/>
      <c r="M997" s="283"/>
      <c r="N997" s="32"/>
      <c r="O997" s="44">
        <v>945</v>
      </c>
      <c r="P997" s="32">
        <v>0.19222255728292648</v>
      </c>
      <c r="Q997">
        <f t="shared" si="134"/>
        <v>183</v>
      </c>
      <c r="R997" t="str">
        <f>LOOKUP(P997,'Info Sheet'!$L$2:$L$3,'Info Sheet'!$J$2:$J$3)</f>
        <v>Rainy, p</v>
      </c>
      <c r="S997">
        <f>IF(R997='Info Sheet'!$J$3,'Info Sheet'!$M$3,'Info Sheet'!$M$2)</f>
        <v>0.7</v>
      </c>
      <c r="T997">
        <f>ROUNDDOWN(IF((Q997*S997)&gt;'Info Sheet'!$B$21,'Info Sheet'!$B$21,(Q997*S997)),0)</f>
        <v>128</v>
      </c>
      <c r="U997">
        <f t="shared" si="135"/>
        <v>2924.8</v>
      </c>
      <c r="V997">
        <f t="shared" si="136"/>
        <v>1484.8000000000002</v>
      </c>
      <c r="AB997" s="44">
        <v>945</v>
      </c>
      <c r="AC997" s="61">
        <v>0.36507520999999998</v>
      </c>
      <c r="AD997">
        <f t="shared" si="137"/>
        <v>196</v>
      </c>
      <c r="AE997" t="str">
        <f>LOOKUP(AC997,'Info Sheet'!$L$2:$L$3,'Info Sheet'!$J$2:$J$3)</f>
        <v>Rainy, p</v>
      </c>
      <c r="AF997">
        <f>IF(AE997='Info Sheet'!$J$3,'Info Sheet'!$M$3,'Info Sheet'!$M$2)</f>
        <v>0.7</v>
      </c>
      <c r="AG997">
        <f>ROUNDDOWN(IF((AD997*AF997)&gt;'Info Sheet'!$B$21,'Info Sheet'!$B$21,(AD997*AF997)),0)</f>
        <v>137</v>
      </c>
      <c r="AH997">
        <f t="shared" si="138"/>
        <v>3130.4500000000003</v>
      </c>
      <c r="AI997">
        <f t="shared" si="139"/>
        <v>1690.4500000000003</v>
      </c>
    </row>
    <row r="998" spans="2:35">
      <c r="B998" s="44">
        <v>946</v>
      </c>
      <c r="C998" s="32">
        <v>0.92729725836789656</v>
      </c>
      <c r="D998" s="32">
        <f t="shared" si="140"/>
        <v>243</v>
      </c>
      <c r="E998" t="str">
        <f>LOOKUP(C998,'Info Sheet'!$L$2:$L$3,'Info Sheet'!$J$2:$J$3)</f>
        <v>Non-Rainy</v>
      </c>
      <c r="F998">
        <f>IF(E998='Info Sheet'!$J$3,'Info Sheet'!$M$3,'Info Sheet'!$M$2)</f>
        <v>1</v>
      </c>
      <c r="G998">
        <f>ROUNDDOWN(IF((D998*F998)&gt;'Info Sheet'!$B$21,'Info Sheet'!$B$21,(D998*F998)),0)</f>
        <v>188</v>
      </c>
      <c r="H998">
        <f t="shared" si="132"/>
        <v>4295.8</v>
      </c>
      <c r="I998">
        <f t="shared" si="133"/>
        <v>2855.8</v>
      </c>
      <c r="J998" s="44"/>
      <c r="K998" s="32"/>
      <c r="L998" s="32"/>
      <c r="M998" s="283"/>
      <c r="N998" s="32"/>
      <c r="O998" s="44">
        <v>946</v>
      </c>
      <c r="P998" s="32">
        <v>0.44500865676058676</v>
      </c>
      <c r="Q998">
        <f t="shared" si="134"/>
        <v>197</v>
      </c>
      <c r="R998" t="str">
        <f>LOOKUP(P998,'Info Sheet'!$L$2:$L$3,'Info Sheet'!$J$2:$J$3)</f>
        <v>Non-Rainy</v>
      </c>
      <c r="S998">
        <f>IF(R998='Info Sheet'!$J$3,'Info Sheet'!$M$3,'Info Sheet'!$M$2)</f>
        <v>1</v>
      </c>
      <c r="T998">
        <f>ROUNDDOWN(IF((Q998*S998)&gt;'Info Sheet'!$B$21,'Info Sheet'!$B$21,(Q998*S998)),0)</f>
        <v>188</v>
      </c>
      <c r="U998">
        <f t="shared" si="135"/>
        <v>4295.8</v>
      </c>
      <c r="V998">
        <f t="shared" si="136"/>
        <v>2855.8</v>
      </c>
      <c r="AB998" s="44">
        <v>946</v>
      </c>
      <c r="AC998" s="61">
        <v>0.10711714</v>
      </c>
      <c r="AD998">
        <f t="shared" si="137"/>
        <v>179</v>
      </c>
      <c r="AE998" t="str">
        <f>LOOKUP(AC998,'Info Sheet'!$L$2:$L$3,'Info Sheet'!$J$2:$J$3)</f>
        <v>Rainy, p</v>
      </c>
      <c r="AF998">
        <f>IF(AE998='Info Sheet'!$J$3,'Info Sheet'!$M$3,'Info Sheet'!$M$2)</f>
        <v>0.7</v>
      </c>
      <c r="AG998">
        <f>ROUNDDOWN(IF((AD998*AF998)&gt;'Info Sheet'!$B$21,'Info Sheet'!$B$21,(AD998*AF998)),0)</f>
        <v>125</v>
      </c>
      <c r="AH998">
        <f t="shared" si="138"/>
        <v>2856.25</v>
      </c>
      <c r="AI998">
        <f t="shared" si="139"/>
        <v>1416.25</v>
      </c>
    </row>
    <row r="999" spans="2:35">
      <c r="B999" s="44">
        <v>947</v>
      </c>
      <c r="C999" s="32">
        <v>0.81375373563055664</v>
      </c>
      <c r="D999" s="32">
        <f t="shared" si="140"/>
        <v>232</v>
      </c>
      <c r="E999" t="str">
        <f>LOOKUP(C999,'Info Sheet'!$L$2:$L$3,'Info Sheet'!$J$2:$J$3)</f>
        <v>Non-Rainy</v>
      </c>
      <c r="F999">
        <f>IF(E999='Info Sheet'!$J$3,'Info Sheet'!$M$3,'Info Sheet'!$M$2)</f>
        <v>1</v>
      </c>
      <c r="G999">
        <f>ROUNDDOWN(IF((D999*F999)&gt;'Info Sheet'!$B$21,'Info Sheet'!$B$21,(D999*F999)),0)</f>
        <v>188</v>
      </c>
      <c r="H999">
        <f t="shared" si="132"/>
        <v>4295.8</v>
      </c>
      <c r="I999">
        <f t="shared" si="133"/>
        <v>2855.8</v>
      </c>
      <c r="J999" s="44"/>
      <c r="K999" s="32"/>
      <c r="L999" s="32"/>
      <c r="M999" s="283"/>
      <c r="N999" s="32"/>
      <c r="O999" s="44">
        <v>947</v>
      </c>
      <c r="P999" s="32">
        <v>0.23766894981365405</v>
      </c>
      <c r="Q999">
        <f t="shared" si="134"/>
        <v>186</v>
      </c>
      <c r="R999" t="str">
        <f>LOOKUP(P999,'Info Sheet'!$L$2:$L$3,'Info Sheet'!$J$2:$J$3)</f>
        <v>Rainy, p</v>
      </c>
      <c r="S999">
        <f>IF(R999='Info Sheet'!$J$3,'Info Sheet'!$M$3,'Info Sheet'!$M$2)</f>
        <v>0.7</v>
      </c>
      <c r="T999">
        <f>ROUNDDOWN(IF((Q999*S999)&gt;'Info Sheet'!$B$21,'Info Sheet'!$B$21,(Q999*S999)),0)</f>
        <v>130</v>
      </c>
      <c r="U999">
        <f t="shared" si="135"/>
        <v>2970.5</v>
      </c>
      <c r="V999">
        <f t="shared" si="136"/>
        <v>1530.5</v>
      </c>
      <c r="AB999" s="44">
        <v>947</v>
      </c>
      <c r="AC999" s="61">
        <v>0.36162146000000001</v>
      </c>
      <c r="AD999">
        <f t="shared" si="137"/>
        <v>196</v>
      </c>
      <c r="AE999" t="str">
        <f>LOOKUP(AC999,'Info Sheet'!$L$2:$L$3,'Info Sheet'!$J$2:$J$3)</f>
        <v>Rainy, p</v>
      </c>
      <c r="AF999">
        <f>IF(AE999='Info Sheet'!$J$3,'Info Sheet'!$M$3,'Info Sheet'!$M$2)</f>
        <v>0.7</v>
      </c>
      <c r="AG999">
        <f>ROUNDDOWN(IF((AD999*AF999)&gt;'Info Sheet'!$B$21,'Info Sheet'!$B$21,(AD999*AF999)),0)</f>
        <v>137</v>
      </c>
      <c r="AH999">
        <f t="shared" si="138"/>
        <v>3130.4500000000003</v>
      </c>
      <c r="AI999">
        <f t="shared" si="139"/>
        <v>1690.4500000000003</v>
      </c>
    </row>
    <row r="1000" spans="2:35">
      <c r="B1000" s="44">
        <v>948</v>
      </c>
      <c r="C1000" s="32">
        <v>0.91468634700000184</v>
      </c>
      <c r="D1000" s="32">
        <f t="shared" si="140"/>
        <v>241</v>
      </c>
      <c r="E1000" t="str">
        <f>LOOKUP(C1000,'Info Sheet'!$L$2:$L$3,'Info Sheet'!$J$2:$J$3)</f>
        <v>Non-Rainy</v>
      </c>
      <c r="F1000">
        <f>IF(E1000='Info Sheet'!$J$3,'Info Sheet'!$M$3,'Info Sheet'!$M$2)</f>
        <v>1</v>
      </c>
      <c r="G1000">
        <f>ROUNDDOWN(IF((D1000*F1000)&gt;'Info Sheet'!$B$21,'Info Sheet'!$B$21,(D1000*F1000)),0)</f>
        <v>188</v>
      </c>
      <c r="H1000">
        <f t="shared" si="132"/>
        <v>4295.8</v>
      </c>
      <c r="I1000">
        <f t="shared" si="133"/>
        <v>2855.8</v>
      </c>
      <c r="J1000" s="44"/>
      <c r="K1000" s="32"/>
      <c r="L1000" s="32"/>
      <c r="M1000" s="283"/>
      <c r="N1000" s="32"/>
      <c r="O1000" s="44">
        <v>948</v>
      </c>
      <c r="P1000" s="32">
        <v>0.43995757878870123</v>
      </c>
      <c r="Q1000">
        <f t="shared" si="134"/>
        <v>197</v>
      </c>
      <c r="R1000" t="str">
        <f>LOOKUP(P1000,'Info Sheet'!$L$2:$L$3,'Info Sheet'!$J$2:$J$3)</f>
        <v>Non-Rainy</v>
      </c>
      <c r="S1000">
        <f>IF(R1000='Info Sheet'!$J$3,'Info Sheet'!$M$3,'Info Sheet'!$M$2)</f>
        <v>1</v>
      </c>
      <c r="T1000">
        <f>ROUNDDOWN(IF((Q1000*S1000)&gt;'Info Sheet'!$B$21,'Info Sheet'!$B$21,(Q1000*S1000)),0)</f>
        <v>188</v>
      </c>
      <c r="U1000">
        <f t="shared" si="135"/>
        <v>4295.8</v>
      </c>
      <c r="V1000">
        <f t="shared" si="136"/>
        <v>2855.8</v>
      </c>
      <c r="AB1000" s="44">
        <v>948</v>
      </c>
      <c r="AC1000" s="61">
        <v>0.76392831000000005</v>
      </c>
      <c r="AD1000">
        <f t="shared" si="137"/>
        <v>216</v>
      </c>
      <c r="AE1000" t="str">
        <f>LOOKUP(AC1000,'Info Sheet'!$L$2:$L$3,'Info Sheet'!$J$2:$J$3)</f>
        <v>Non-Rainy</v>
      </c>
      <c r="AF1000">
        <f>IF(AE1000='Info Sheet'!$J$3,'Info Sheet'!$M$3,'Info Sheet'!$M$2)</f>
        <v>1</v>
      </c>
      <c r="AG1000">
        <f>ROUNDDOWN(IF((AD1000*AF1000)&gt;'Info Sheet'!$B$21,'Info Sheet'!$B$21,(AD1000*AF1000)),0)</f>
        <v>188</v>
      </c>
      <c r="AH1000">
        <f t="shared" si="138"/>
        <v>4295.8</v>
      </c>
      <c r="AI1000">
        <f t="shared" si="139"/>
        <v>2855.8</v>
      </c>
    </row>
    <row r="1001" spans="2:35">
      <c r="B1001" s="44">
        <v>949</v>
      </c>
      <c r="C1001" s="32">
        <v>0.87052116587881934</v>
      </c>
      <c r="D1001" s="32">
        <f t="shared" si="140"/>
        <v>237</v>
      </c>
      <c r="E1001" t="str">
        <f>LOOKUP(C1001,'Info Sheet'!$L$2:$L$3,'Info Sheet'!$J$2:$J$3)</f>
        <v>Non-Rainy</v>
      </c>
      <c r="F1001">
        <f>IF(E1001='Info Sheet'!$J$3,'Info Sheet'!$M$3,'Info Sheet'!$M$2)</f>
        <v>1</v>
      </c>
      <c r="G1001">
        <f>ROUNDDOWN(IF((D1001*F1001)&gt;'Info Sheet'!$B$21,'Info Sheet'!$B$21,(D1001*F1001)),0)</f>
        <v>188</v>
      </c>
      <c r="H1001">
        <f t="shared" si="132"/>
        <v>4295.8</v>
      </c>
      <c r="I1001">
        <f t="shared" si="133"/>
        <v>2855.8</v>
      </c>
      <c r="J1001" s="44"/>
      <c r="K1001" s="32"/>
      <c r="L1001" s="32"/>
      <c r="M1001" s="283"/>
      <c r="N1001" s="32"/>
      <c r="O1001" s="44">
        <v>949</v>
      </c>
      <c r="P1001" s="32">
        <v>0.6620099668310242</v>
      </c>
      <c r="Q1001">
        <f t="shared" si="134"/>
        <v>207</v>
      </c>
      <c r="R1001" t="str">
        <f>LOOKUP(P1001,'Info Sheet'!$L$2:$L$3,'Info Sheet'!$J$2:$J$3)</f>
        <v>Non-Rainy</v>
      </c>
      <c r="S1001">
        <f>IF(R1001='Info Sheet'!$J$3,'Info Sheet'!$M$3,'Info Sheet'!$M$2)</f>
        <v>1</v>
      </c>
      <c r="T1001">
        <f>ROUNDDOWN(IF((Q1001*S1001)&gt;'Info Sheet'!$B$21,'Info Sheet'!$B$21,(Q1001*S1001)),0)</f>
        <v>188</v>
      </c>
      <c r="U1001">
        <f t="shared" si="135"/>
        <v>4295.8</v>
      </c>
      <c r="V1001">
        <f t="shared" si="136"/>
        <v>2855.8</v>
      </c>
      <c r="AB1001" s="44">
        <v>949</v>
      </c>
      <c r="AC1001" s="61">
        <v>3.421834E-2</v>
      </c>
      <c r="AD1001">
        <f t="shared" si="137"/>
        <v>168</v>
      </c>
      <c r="AE1001" t="str">
        <f>LOOKUP(AC1001,'Info Sheet'!$L$2:$L$3,'Info Sheet'!$J$2:$J$3)</f>
        <v>Rainy, p</v>
      </c>
      <c r="AF1001">
        <f>IF(AE1001='Info Sheet'!$J$3,'Info Sheet'!$M$3,'Info Sheet'!$M$2)</f>
        <v>0.7</v>
      </c>
      <c r="AG1001">
        <f>ROUNDDOWN(IF((AD1001*AF1001)&gt;'Info Sheet'!$B$21,'Info Sheet'!$B$21,(AD1001*AF1001)),0)</f>
        <v>117</v>
      </c>
      <c r="AH1001">
        <f t="shared" si="138"/>
        <v>2673.4500000000003</v>
      </c>
      <c r="AI1001">
        <f t="shared" si="139"/>
        <v>1233.4500000000003</v>
      </c>
    </row>
    <row r="1002" spans="2:35">
      <c r="B1002" s="44">
        <v>950</v>
      </c>
      <c r="C1002" s="32">
        <v>0.52487644135620803</v>
      </c>
      <c r="D1002" s="32">
        <f t="shared" si="140"/>
        <v>216</v>
      </c>
      <c r="E1002" t="str">
        <f>LOOKUP(C1002,'Info Sheet'!$L$2:$L$3,'Info Sheet'!$J$2:$J$3)</f>
        <v>Non-Rainy</v>
      </c>
      <c r="F1002">
        <f>IF(E1002='Info Sheet'!$J$3,'Info Sheet'!$M$3,'Info Sheet'!$M$2)</f>
        <v>1</v>
      </c>
      <c r="G1002">
        <f>ROUNDDOWN(IF((D1002*F1002)&gt;'Info Sheet'!$B$21,'Info Sheet'!$B$21,(D1002*F1002)),0)</f>
        <v>188</v>
      </c>
      <c r="H1002">
        <f t="shared" si="132"/>
        <v>4295.8</v>
      </c>
      <c r="I1002">
        <f t="shared" si="133"/>
        <v>2855.8</v>
      </c>
      <c r="J1002" s="44"/>
      <c r="K1002" s="32"/>
      <c r="L1002" s="32"/>
      <c r="M1002" s="283"/>
      <c r="N1002" s="32"/>
      <c r="O1002" s="44">
        <v>950</v>
      </c>
      <c r="P1002" s="32">
        <v>0.89783778818284843</v>
      </c>
      <c r="Q1002">
        <f t="shared" si="134"/>
        <v>223</v>
      </c>
      <c r="R1002" t="str">
        <f>LOOKUP(P1002,'Info Sheet'!$L$2:$L$3,'Info Sheet'!$J$2:$J$3)</f>
        <v>Non-Rainy</v>
      </c>
      <c r="S1002">
        <f>IF(R1002='Info Sheet'!$J$3,'Info Sheet'!$M$3,'Info Sheet'!$M$2)</f>
        <v>1</v>
      </c>
      <c r="T1002">
        <f>ROUNDDOWN(IF((Q1002*S1002)&gt;'Info Sheet'!$B$21,'Info Sheet'!$B$21,(Q1002*S1002)),0)</f>
        <v>188</v>
      </c>
      <c r="U1002">
        <f t="shared" si="135"/>
        <v>4295.8</v>
      </c>
      <c r="V1002">
        <f t="shared" si="136"/>
        <v>2855.8</v>
      </c>
      <c r="AB1002" s="44">
        <v>950</v>
      </c>
      <c r="AC1002" s="61">
        <v>0.58902774000000002</v>
      </c>
      <c r="AD1002">
        <f t="shared" si="137"/>
        <v>207</v>
      </c>
      <c r="AE1002" t="str">
        <f>LOOKUP(AC1002,'Info Sheet'!$L$2:$L$3,'Info Sheet'!$J$2:$J$3)</f>
        <v>Non-Rainy</v>
      </c>
      <c r="AF1002">
        <f>IF(AE1002='Info Sheet'!$J$3,'Info Sheet'!$M$3,'Info Sheet'!$M$2)</f>
        <v>1</v>
      </c>
      <c r="AG1002">
        <f>ROUNDDOWN(IF((AD1002*AF1002)&gt;'Info Sheet'!$B$21,'Info Sheet'!$B$21,(AD1002*AF1002)),0)</f>
        <v>188</v>
      </c>
      <c r="AH1002">
        <f t="shared" si="138"/>
        <v>4295.8</v>
      </c>
      <c r="AI1002">
        <f t="shared" si="139"/>
        <v>2855.8</v>
      </c>
    </row>
    <row r="1003" spans="2:35">
      <c r="B1003" s="44">
        <v>951</v>
      </c>
      <c r="C1003" s="32">
        <v>0.87100827180917062</v>
      </c>
      <c r="D1003" s="32">
        <f t="shared" si="140"/>
        <v>237</v>
      </c>
      <c r="E1003" t="str">
        <f>LOOKUP(C1003,'Info Sheet'!$L$2:$L$3,'Info Sheet'!$J$2:$J$3)</f>
        <v>Non-Rainy</v>
      </c>
      <c r="F1003">
        <f>IF(E1003='Info Sheet'!$J$3,'Info Sheet'!$M$3,'Info Sheet'!$M$2)</f>
        <v>1</v>
      </c>
      <c r="G1003">
        <f>ROUNDDOWN(IF((D1003*F1003)&gt;'Info Sheet'!$B$21,'Info Sheet'!$B$21,(D1003*F1003)),0)</f>
        <v>188</v>
      </c>
      <c r="H1003">
        <f t="shared" si="132"/>
        <v>4295.8</v>
      </c>
      <c r="I1003">
        <f t="shared" si="133"/>
        <v>2855.8</v>
      </c>
      <c r="J1003" s="44"/>
      <c r="K1003" s="32"/>
      <c r="L1003" s="32"/>
      <c r="M1003" s="283"/>
      <c r="N1003" s="32"/>
      <c r="O1003" s="44">
        <v>951</v>
      </c>
      <c r="P1003" s="32">
        <v>7.6831988410797858E-2</v>
      </c>
      <c r="Q1003">
        <f t="shared" si="134"/>
        <v>173</v>
      </c>
      <c r="R1003" t="str">
        <f>LOOKUP(P1003,'Info Sheet'!$L$2:$L$3,'Info Sheet'!$J$2:$J$3)</f>
        <v>Rainy, p</v>
      </c>
      <c r="S1003">
        <f>IF(R1003='Info Sheet'!$J$3,'Info Sheet'!$M$3,'Info Sheet'!$M$2)</f>
        <v>0.7</v>
      </c>
      <c r="T1003">
        <f>ROUNDDOWN(IF((Q1003*S1003)&gt;'Info Sheet'!$B$21,'Info Sheet'!$B$21,(Q1003*S1003)),0)</f>
        <v>121</v>
      </c>
      <c r="U1003">
        <f t="shared" si="135"/>
        <v>2764.8500000000004</v>
      </c>
      <c r="V1003">
        <f t="shared" si="136"/>
        <v>1324.8500000000004</v>
      </c>
      <c r="AB1003" s="44">
        <v>951</v>
      </c>
      <c r="AC1003" s="61">
        <v>0.21813049000000001</v>
      </c>
      <c r="AD1003">
        <f t="shared" si="137"/>
        <v>188</v>
      </c>
      <c r="AE1003" t="str">
        <f>LOOKUP(AC1003,'Info Sheet'!$L$2:$L$3,'Info Sheet'!$J$2:$J$3)</f>
        <v>Rainy, p</v>
      </c>
      <c r="AF1003">
        <f>IF(AE1003='Info Sheet'!$J$3,'Info Sheet'!$M$3,'Info Sheet'!$M$2)</f>
        <v>0.7</v>
      </c>
      <c r="AG1003">
        <f>ROUNDDOWN(IF((AD1003*AF1003)&gt;'Info Sheet'!$B$21,'Info Sheet'!$B$21,(AD1003*AF1003)),0)</f>
        <v>131</v>
      </c>
      <c r="AH1003">
        <f t="shared" si="138"/>
        <v>2993.3500000000004</v>
      </c>
      <c r="AI1003">
        <f t="shared" si="139"/>
        <v>1553.3500000000004</v>
      </c>
    </row>
    <row r="1004" spans="2:35">
      <c r="B1004" s="44">
        <v>952</v>
      </c>
      <c r="C1004" s="32">
        <v>0.21495294804716947</v>
      </c>
      <c r="D1004" s="32">
        <f t="shared" si="140"/>
        <v>199</v>
      </c>
      <c r="E1004" t="str">
        <f>LOOKUP(C1004,'Info Sheet'!$L$2:$L$3,'Info Sheet'!$J$2:$J$3)</f>
        <v>Rainy, p</v>
      </c>
      <c r="F1004">
        <f>IF(E1004='Info Sheet'!$J$3,'Info Sheet'!$M$3,'Info Sheet'!$M$2)</f>
        <v>0.7</v>
      </c>
      <c r="G1004">
        <f>ROUNDDOWN(IF((D1004*F1004)&gt;'Info Sheet'!$B$21,'Info Sheet'!$B$21,(D1004*F1004)),0)</f>
        <v>139</v>
      </c>
      <c r="H1004">
        <f t="shared" si="132"/>
        <v>3176.15</v>
      </c>
      <c r="I1004">
        <f t="shared" si="133"/>
        <v>1736.15</v>
      </c>
      <c r="J1004" s="44"/>
      <c r="K1004" s="32"/>
      <c r="L1004" s="32"/>
      <c r="M1004" s="283"/>
      <c r="N1004" s="32"/>
      <c r="O1004" s="44">
        <v>952</v>
      </c>
      <c r="P1004" s="32">
        <v>0.77018434772945699</v>
      </c>
      <c r="Q1004">
        <f t="shared" si="134"/>
        <v>213</v>
      </c>
      <c r="R1004" t="str">
        <f>LOOKUP(P1004,'Info Sheet'!$L$2:$L$3,'Info Sheet'!$J$2:$J$3)</f>
        <v>Non-Rainy</v>
      </c>
      <c r="S1004">
        <f>IF(R1004='Info Sheet'!$J$3,'Info Sheet'!$M$3,'Info Sheet'!$M$2)</f>
        <v>1</v>
      </c>
      <c r="T1004">
        <f>ROUNDDOWN(IF((Q1004*S1004)&gt;'Info Sheet'!$B$21,'Info Sheet'!$B$21,(Q1004*S1004)),0)</f>
        <v>188</v>
      </c>
      <c r="U1004">
        <f t="shared" si="135"/>
        <v>4295.8</v>
      </c>
      <c r="V1004">
        <f t="shared" si="136"/>
        <v>2855.8</v>
      </c>
      <c r="AB1004" s="44">
        <v>952</v>
      </c>
      <c r="AC1004" s="61">
        <v>0.25122161999999998</v>
      </c>
      <c r="AD1004">
        <f t="shared" si="137"/>
        <v>190</v>
      </c>
      <c r="AE1004" t="str">
        <f>LOOKUP(AC1004,'Info Sheet'!$L$2:$L$3,'Info Sheet'!$J$2:$J$3)</f>
        <v>Rainy, p</v>
      </c>
      <c r="AF1004">
        <f>IF(AE1004='Info Sheet'!$J$3,'Info Sheet'!$M$3,'Info Sheet'!$M$2)</f>
        <v>0.7</v>
      </c>
      <c r="AG1004">
        <f>ROUNDDOWN(IF((AD1004*AF1004)&gt;'Info Sheet'!$B$21,'Info Sheet'!$B$21,(AD1004*AF1004)),0)</f>
        <v>133</v>
      </c>
      <c r="AH1004">
        <f t="shared" si="138"/>
        <v>3039.05</v>
      </c>
      <c r="AI1004">
        <f t="shared" si="139"/>
        <v>1599.0500000000002</v>
      </c>
    </row>
    <row r="1005" spans="2:35">
      <c r="B1005" s="44">
        <v>953</v>
      </c>
      <c r="C1005" s="32">
        <v>0.91411731338405555</v>
      </c>
      <c r="D1005" s="32">
        <f t="shared" si="140"/>
        <v>241</v>
      </c>
      <c r="E1005" t="str">
        <f>LOOKUP(C1005,'Info Sheet'!$L$2:$L$3,'Info Sheet'!$J$2:$J$3)</f>
        <v>Non-Rainy</v>
      </c>
      <c r="F1005">
        <f>IF(E1005='Info Sheet'!$J$3,'Info Sheet'!$M$3,'Info Sheet'!$M$2)</f>
        <v>1</v>
      </c>
      <c r="G1005">
        <f>ROUNDDOWN(IF((D1005*F1005)&gt;'Info Sheet'!$B$21,'Info Sheet'!$B$21,(D1005*F1005)),0)</f>
        <v>188</v>
      </c>
      <c r="H1005">
        <f t="shared" si="132"/>
        <v>4295.8</v>
      </c>
      <c r="I1005">
        <f t="shared" si="133"/>
        <v>2855.8</v>
      </c>
      <c r="J1005" s="44"/>
      <c r="K1005" s="32"/>
      <c r="L1005" s="32"/>
      <c r="M1005" s="283"/>
      <c r="N1005" s="32"/>
      <c r="O1005" s="44">
        <v>953</v>
      </c>
      <c r="P1005" s="32">
        <v>0.74345799900214216</v>
      </c>
      <c r="Q1005">
        <f t="shared" si="134"/>
        <v>212</v>
      </c>
      <c r="R1005" t="str">
        <f>LOOKUP(P1005,'Info Sheet'!$L$2:$L$3,'Info Sheet'!$J$2:$J$3)</f>
        <v>Non-Rainy</v>
      </c>
      <c r="S1005">
        <f>IF(R1005='Info Sheet'!$J$3,'Info Sheet'!$M$3,'Info Sheet'!$M$2)</f>
        <v>1</v>
      </c>
      <c r="T1005">
        <f>ROUNDDOWN(IF((Q1005*S1005)&gt;'Info Sheet'!$B$21,'Info Sheet'!$B$21,(Q1005*S1005)),0)</f>
        <v>188</v>
      </c>
      <c r="U1005">
        <f t="shared" si="135"/>
        <v>4295.8</v>
      </c>
      <c r="V1005">
        <f t="shared" si="136"/>
        <v>2855.8</v>
      </c>
      <c r="AB1005" s="44">
        <v>953</v>
      </c>
      <c r="AC1005" s="61">
        <v>0.62193147000000004</v>
      </c>
      <c r="AD1005">
        <f t="shared" si="137"/>
        <v>209</v>
      </c>
      <c r="AE1005" t="str">
        <f>LOOKUP(AC1005,'Info Sheet'!$L$2:$L$3,'Info Sheet'!$J$2:$J$3)</f>
        <v>Non-Rainy</v>
      </c>
      <c r="AF1005">
        <f>IF(AE1005='Info Sheet'!$J$3,'Info Sheet'!$M$3,'Info Sheet'!$M$2)</f>
        <v>1</v>
      </c>
      <c r="AG1005">
        <f>ROUNDDOWN(IF((AD1005*AF1005)&gt;'Info Sheet'!$B$21,'Info Sheet'!$B$21,(AD1005*AF1005)),0)</f>
        <v>188</v>
      </c>
      <c r="AH1005">
        <f t="shared" si="138"/>
        <v>4295.8</v>
      </c>
      <c r="AI1005">
        <f t="shared" si="139"/>
        <v>2855.8</v>
      </c>
    </row>
    <row r="1006" spans="2:35">
      <c r="B1006" s="44">
        <v>954</v>
      </c>
      <c r="C1006" s="32">
        <v>0.92982282400793748</v>
      </c>
      <c r="D1006" s="32">
        <f t="shared" si="140"/>
        <v>244</v>
      </c>
      <c r="E1006" t="str">
        <f>LOOKUP(C1006,'Info Sheet'!$L$2:$L$3,'Info Sheet'!$J$2:$J$3)</f>
        <v>Non-Rainy</v>
      </c>
      <c r="F1006">
        <f>IF(E1006='Info Sheet'!$J$3,'Info Sheet'!$M$3,'Info Sheet'!$M$2)</f>
        <v>1</v>
      </c>
      <c r="G1006">
        <f>ROUNDDOWN(IF((D1006*F1006)&gt;'Info Sheet'!$B$21,'Info Sheet'!$B$21,(D1006*F1006)),0)</f>
        <v>188</v>
      </c>
      <c r="H1006">
        <f t="shared" si="132"/>
        <v>4295.8</v>
      </c>
      <c r="I1006">
        <f t="shared" si="133"/>
        <v>2855.8</v>
      </c>
      <c r="J1006" s="44"/>
      <c r="K1006" s="32"/>
      <c r="L1006" s="32"/>
      <c r="M1006" s="283"/>
      <c r="N1006" s="32"/>
      <c r="O1006" s="44">
        <v>954</v>
      </c>
      <c r="P1006" s="32">
        <v>0.51541275016734156</v>
      </c>
      <c r="Q1006">
        <f t="shared" si="134"/>
        <v>200</v>
      </c>
      <c r="R1006" t="str">
        <f>LOOKUP(P1006,'Info Sheet'!$L$2:$L$3,'Info Sheet'!$J$2:$J$3)</f>
        <v>Non-Rainy</v>
      </c>
      <c r="S1006">
        <f>IF(R1006='Info Sheet'!$J$3,'Info Sheet'!$M$3,'Info Sheet'!$M$2)</f>
        <v>1</v>
      </c>
      <c r="T1006">
        <f>ROUNDDOWN(IF((Q1006*S1006)&gt;'Info Sheet'!$B$21,'Info Sheet'!$B$21,(Q1006*S1006)),0)</f>
        <v>188</v>
      </c>
      <c r="U1006">
        <f t="shared" si="135"/>
        <v>4295.8</v>
      </c>
      <c r="V1006">
        <f t="shared" si="136"/>
        <v>2855.8</v>
      </c>
      <c r="AB1006" s="44">
        <v>954</v>
      </c>
      <c r="AC1006" s="61">
        <v>0.69064502999999999</v>
      </c>
      <c r="AD1006">
        <f t="shared" si="137"/>
        <v>212</v>
      </c>
      <c r="AE1006" t="str">
        <f>LOOKUP(AC1006,'Info Sheet'!$L$2:$L$3,'Info Sheet'!$J$2:$J$3)</f>
        <v>Non-Rainy</v>
      </c>
      <c r="AF1006">
        <f>IF(AE1006='Info Sheet'!$J$3,'Info Sheet'!$M$3,'Info Sheet'!$M$2)</f>
        <v>1</v>
      </c>
      <c r="AG1006">
        <f>ROUNDDOWN(IF((AD1006*AF1006)&gt;'Info Sheet'!$B$21,'Info Sheet'!$B$21,(AD1006*AF1006)),0)</f>
        <v>188</v>
      </c>
      <c r="AH1006">
        <f t="shared" si="138"/>
        <v>4295.8</v>
      </c>
      <c r="AI1006">
        <f t="shared" si="139"/>
        <v>2855.8</v>
      </c>
    </row>
    <row r="1007" spans="2:35">
      <c r="B1007" s="44">
        <v>955</v>
      </c>
      <c r="C1007" s="32">
        <v>0.82148401641091007</v>
      </c>
      <c r="D1007" s="32">
        <f t="shared" si="140"/>
        <v>233</v>
      </c>
      <c r="E1007" t="str">
        <f>LOOKUP(C1007,'Info Sheet'!$L$2:$L$3,'Info Sheet'!$J$2:$J$3)</f>
        <v>Non-Rainy</v>
      </c>
      <c r="F1007">
        <f>IF(E1007='Info Sheet'!$J$3,'Info Sheet'!$M$3,'Info Sheet'!$M$2)</f>
        <v>1</v>
      </c>
      <c r="G1007">
        <f>ROUNDDOWN(IF((D1007*F1007)&gt;'Info Sheet'!$B$21,'Info Sheet'!$B$21,(D1007*F1007)),0)</f>
        <v>188</v>
      </c>
      <c r="H1007">
        <f t="shared" si="132"/>
        <v>4295.8</v>
      </c>
      <c r="I1007">
        <f t="shared" si="133"/>
        <v>2855.8</v>
      </c>
      <c r="J1007" s="44"/>
      <c r="K1007" s="32"/>
      <c r="L1007" s="32"/>
      <c r="M1007" s="283"/>
      <c r="N1007" s="32"/>
      <c r="O1007" s="44">
        <v>955</v>
      </c>
      <c r="P1007" s="32">
        <v>0.18250600848024956</v>
      </c>
      <c r="Q1007">
        <f t="shared" si="134"/>
        <v>182</v>
      </c>
      <c r="R1007" t="str">
        <f>LOOKUP(P1007,'Info Sheet'!$L$2:$L$3,'Info Sheet'!$J$2:$J$3)</f>
        <v>Rainy, p</v>
      </c>
      <c r="S1007">
        <f>IF(R1007='Info Sheet'!$J$3,'Info Sheet'!$M$3,'Info Sheet'!$M$2)</f>
        <v>0.7</v>
      </c>
      <c r="T1007">
        <f>ROUNDDOWN(IF((Q1007*S1007)&gt;'Info Sheet'!$B$21,'Info Sheet'!$B$21,(Q1007*S1007)),0)</f>
        <v>127</v>
      </c>
      <c r="U1007">
        <f t="shared" si="135"/>
        <v>2901.9500000000003</v>
      </c>
      <c r="V1007">
        <f t="shared" si="136"/>
        <v>1461.9500000000003</v>
      </c>
      <c r="AB1007" s="44">
        <v>955</v>
      </c>
      <c r="AC1007" s="61">
        <v>0.24494287000000001</v>
      </c>
      <c r="AD1007">
        <f t="shared" si="137"/>
        <v>190</v>
      </c>
      <c r="AE1007" t="str">
        <f>LOOKUP(AC1007,'Info Sheet'!$L$2:$L$3,'Info Sheet'!$J$2:$J$3)</f>
        <v>Rainy, p</v>
      </c>
      <c r="AF1007">
        <f>IF(AE1007='Info Sheet'!$J$3,'Info Sheet'!$M$3,'Info Sheet'!$M$2)</f>
        <v>0.7</v>
      </c>
      <c r="AG1007">
        <f>ROUNDDOWN(IF((AD1007*AF1007)&gt;'Info Sheet'!$B$21,'Info Sheet'!$B$21,(AD1007*AF1007)),0)</f>
        <v>133</v>
      </c>
      <c r="AH1007">
        <f t="shared" si="138"/>
        <v>3039.05</v>
      </c>
      <c r="AI1007">
        <f t="shared" si="139"/>
        <v>1599.0500000000002</v>
      </c>
    </row>
    <row r="1008" spans="2:35">
      <c r="B1008" s="44">
        <v>956</v>
      </c>
      <c r="C1008" s="32">
        <v>0.28939884516361025</v>
      </c>
      <c r="D1008" s="32">
        <f t="shared" si="140"/>
        <v>204</v>
      </c>
      <c r="E1008" t="str">
        <f>LOOKUP(C1008,'Info Sheet'!$L$2:$L$3,'Info Sheet'!$J$2:$J$3)</f>
        <v>Rainy, p</v>
      </c>
      <c r="F1008">
        <f>IF(E1008='Info Sheet'!$J$3,'Info Sheet'!$M$3,'Info Sheet'!$M$2)</f>
        <v>0.7</v>
      </c>
      <c r="G1008">
        <f>ROUNDDOWN(IF((D1008*F1008)&gt;'Info Sheet'!$B$21,'Info Sheet'!$B$21,(D1008*F1008)),0)</f>
        <v>142</v>
      </c>
      <c r="H1008">
        <f t="shared" si="132"/>
        <v>3244.7000000000003</v>
      </c>
      <c r="I1008">
        <f t="shared" si="133"/>
        <v>1804.7000000000003</v>
      </c>
      <c r="J1008" s="44"/>
      <c r="K1008" s="32"/>
      <c r="L1008" s="32"/>
      <c r="M1008" s="283"/>
      <c r="N1008" s="32"/>
      <c r="O1008" s="44">
        <v>956</v>
      </c>
      <c r="P1008" s="32">
        <v>0.73175898698540742</v>
      </c>
      <c r="Q1008">
        <f t="shared" si="134"/>
        <v>211</v>
      </c>
      <c r="R1008" t="str">
        <f>LOOKUP(P1008,'Info Sheet'!$L$2:$L$3,'Info Sheet'!$J$2:$J$3)</f>
        <v>Non-Rainy</v>
      </c>
      <c r="S1008">
        <f>IF(R1008='Info Sheet'!$J$3,'Info Sheet'!$M$3,'Info Sheet'!$M$2)</f>
        <v>1</v>
      </c>
      <c r="T1008">
        <f>ROUNDDOWN(IF((Q1008*S1008)&gt;'Info Sheet'!$B$21,'Info Sheet'!$B$21,(Q1008*S1008)),0)</f>
        <v>188</v>
      </c>
      <c r="U1008">
        <f t="shared" si="135"/>
        <v>4295.8</v>
      </c>
      <c r="V1008">
        <f t="shared" si="136"/>
        <v>2855.8</v>
      </c>
      <c r="AB1008" s="44">
        <v>956</v>
      </c>
      <c r="AC1008" s="61">
        <v>0.54917660999999995</v>
      </c>
      <c r="AD1008">
        <f t="shared" si="137"/>
        <v>205</v>
      </c>
      <c r="AE1008" t="str">
        <f>LOOKUP(AC1008,'Info Sheet'!$L$2:$L$3,'Info Sheet'!$J$2:$J$3)</f>
        <v>Non-Rainy</v>
      </c>
      <c r="AF1008">
        <f>IF(AE1008='Info Sheet'!$J$3,'Info Sheet'!$M$3,'Info Sheet'!$M$2)</f>
        <v>1</v>
      </c>
      <c r="AG1008">
        <f>ROUNDDOWN(IF((AD1008*AF1008)&gt;'Info Sheet'!$B$21,'Info Sheet'!$B$21,(AD1008*AF1008)),0)</f>
        <v>188</v>
      </c>
      <c r="AH1008">
        <f t="shared" si="138"/>
        <v>4295.8</v>
      </c>
      <c r="AI1008">
        <f t="shared" si="139"/>
        <v>2855.8</v>
      </c>
    </row>
    <row r="1009" spans="2:35">
      <c r="B1009" s="44">
        <v>957</v>
      </c>
      <c r="C1009" s="32">
        <v>0.40412817457454786</v>
      </c>
      <c r="D1009" s="32">
        <f t="shared" si="140"/>
        <v>210</v>
      </c>
      <c r="E1009" t="str">
        <f>LOOKUP(C1009,'Info Sheet'!$L$2:$L$3,'Info Sheet'!$J$2:$J$3)</f>
        <v>Non-Rainy</v>
      </c>
      <c r="F1009">
        <f>IF(E1009='Info Sheet'!$J$3,'Info Sheet'!$M$3,'Info Sheet'!$M$2)</f>
        <v>1</v>
      </c>
      <c r="G1009">
        <f>ROUNDDOWN(IF((D1009*F1009)&gt;'Info Sheet'!$B$21,'Info Sheet'!$B$21,(D1009*F1009)),0)</f>
        <v>188</v>
      </c>
      <c r="H1009">
        <f t="shared" si="132"/>
        <v>4295.8</v>
      </c>
      <c r="I1009">
        <f t="shared" si="133"/>
        <v>2855.8</v>
      </c>
      <c r="J1009" s="44"/>
      <c r="K1009" s="32"/>
      <c r="L1009" s="32"/>
      <c r="M1009" s="283"/>
      <c r="N1009" s="32"/>
      <c r="O1009" s="44">
        <v>957</v>
      </c>
      <c r="P1009" s="32">
        <v>0.48058394103174917</v>
      </c>
      <c r="Q1009">
        <f t="shared" si="134"/>
        <v>199</v>
      </c>
      <c r="R1009" t="str">
        <f>LOOKUP(P1009,'Info Sheet'!$L$2:$L$3,'Info Sheet'!$J$2:$J$3)</f>
        <v>Non-Rainy</v>
      </c>
      <c r="S1009">
        <f>IF(R1009='Info Sheet'!$J$3,'Info Sheet'!$M$3,'Info Sheet'!$M$2)</f>
        <v>1</v>
      </c>
      <c r="T1009">
        <f>ROUNDDOWN(IF((Q1009*S1009)&gt;'Info Sheet'!$B$21,'Info Sheet'!$B$21,(Q1009*S1009)),0)</f>
        <v>188</v>
      </c>
      <c r="U1009">
        <f t="shared" si="135"/>
        <v>4295.8</v>
      </c>
      <c r="V1009">
        <f t="shared" si="136"/>
        <v>2855.8</v>
      </c>
      <c r="AB1009" s="44">
        <v>957</v>
      </c>
      <c r="AC1009" s="61">
        <v>0.38897904</v>
      </c>
      <c r="AD1009">
        <f t="shared" si="137"/>
        <v>197</v>
      </c>
      <c r="AE1009" t="str">
        <f>LOOKUP(AC1009,'Info Sheet'!$L$2:$L$3,'Info Sheet'!$J$2:$J$3)</f>
        <v>Rainy, p</v>
      </c>
      <c r="AF1009">
        <f>IF(AE1009='Info Sheet'!$J$3,'Info Sheet'!$M$3,'Info Sheet'!$M$2)</f>
        <v>0.7</v>
      </c>
      <c r="AG1009">
        <f>ROUNDDOWN(IF((AD1009*AF1009)&gt;'Info Sheet'!$B$21,'Info Sheet'!$B$21,(AD1009*AF1009)),0)</f>
        <v>137</v>
      </c>
      <c r="AH1009">
        <f t="shared" si="138"/>
        <v>3130.4500000000003</v>
      </c>
      <c r="AI1009">
        <f t="shared" si="139"/>
        <v>1690.4500000000003</v>
      </c>
    </row>
    <row r="1010" spans="2:35">
      <c r="B1010" s="44">
        <v>958</v>
      </c>
      <c r="C1010" s="32">
        <v>0.16628326272081584</v>
      </c>
      <c r="D1010" s="32">
        <f t="shared" si="140"/>
        <v>196</v>
      </c>
      <c r="E1010" t="str">
        <f>LOOKUP(C1010,'Info Sheet'!$L$2:$L$3,'Info Sheet'!$J$2:$J$3)</f>
        <v>Rainy, p</v>
      </c>
      <c r="F1010">
        <f>IF(E1010='Info Sheet'!$J$3,'Info Sheet'!$M$3,'Info Sheet'!$M$2)</f>
        <v>0.7</v>
      </c>
      <c r="G1010">
        <f>ROUNDDOWN(IF((D1010*F1010)&gt;'Info Sheet'!$B$21,'Info Sheet'!$B$21,(D1010*F1010)),0)</f>
        <v>137</v>
      </c>
      <c r="H1010">
        <f t="shared" si="132"/>
        <v>3130.4500000000003</v>
      </c>
      <c r="I1010">
        <f t="shared" si="133"/>
        <v>1690.4500000000003</v>
      </c>
      <c r="J1010" s="44"/>
      <c r="K1010" s="32"/>
      <c r="L1010" s="32"/>
      <c r="M1010" s="283"/>
      <c r="N1010" s="32"/>
      <c r="O1010" s="44">
        <v>958</v>
      </c>
      <c r="P1010" s="32">
        <v>0.48888498614234188</v>
      </c>
      <c r="Q1010">
        <f t="shared" si="134"/>
        <v>199</v>
      </c>
      <c r="R1010" t="str">
        <f>LOOKUP(P1010,'Info Sheet'!$L$2:$L$3,'Info Sheet'!$J$2:$J$3)</f>
        <v>Non-Rainy</v>
      </c>
      <c r="S1010">
        <f>IF(R1010='Info Sheet'!$J$3,'Info Sheet'!$M$3,'Info Sheet'!$M$2)</f>
        <v>1</v>
      </c>
      <c r="T1010">
        <f>ROUNDDOWN(IF((Q1010*S1010)&gt;'Info Sheet'!$B$21,'Info Sheet'!$B$21,(Q1010*S1010)),0)</f>
        <v>188</v>
      </c>
      <c r="U1010">
        <f t="shared" si="135"/>
        <v>4295.8</v>
      </c>
      <c r="V1010">
        <f t="shared" si="136"/>
        <v>2855.8</v>
      </c>
      <c r="AB1010" s="44">
        <v>958</v>
      </c>
      <c r="AC1010" s="61">
        <v>0.71681081000000002</v>
      </c>
      <c r="AD1010">
        <f t="shared" si="137"/>
        <v>214</v>
      </c>
      <c r="AE1010" t="str">
        <f>LOOKUP(AC1010,'Info Sheet'!$L$2:$L$3,'Info Sheet'!$J$2:$J$3)</f>
        <v>Non-Rainy</v>
      </c>
      <c r="AF1010">
        <f>IF(AE1010='Info Sheet'!$J$3,'Info Sheet'!$M$3,'Info Sheet'!$M$2)</f>
        <v>1</v>
      </c>
      <c r="AG1010">
        <f>ROUNDDOWN(IF((AD1010*AF1010)&gt;'Info Sheet'!$B$21,'Info Sheet'!$B$21,(AD1010*AF1010)),0)</f>
        <v>188</v>
      </c>
      <c r="AH1010">
        <f t="shared" si="138"/>
        <v>4295.8</v>
      </c>
      <c r="AI1010">
        <f t="shared" si="139"/>
        <v>2855.8</v>
      </c>
    </row>
    <row r="1011" spans="2:35">
      <c r="B1011" s="44">
        <v>959</v>
      </c>
      <c r="C1011" s="32">
        <v>0.65494886895256765</v>
      </c>
      <c r="D1011" s="32">
        <f t="shared" si="140"/>
        <v>222</v>
      </c>
      <c r="E1011" t="str">
        <f>LOOKUP(C1011,'Info Sheet'!$L$2:$L$3,'Info Sheet'!$J$2:$J$3)</f>
        <v>Non-Rainy</v>
      </c>
      <c r="F1011">
        <f>IF(E1011='Info Sheet'!$J$3,'Info Sheet'!$M$3,'Info Sheet'!$M$2)</f>
        <v>1</v>
      </c>
      <c r="G1011">
        <f>ROUNDDOWN(IF((D1011*F1011)&gt;'Info Sheet'!$B$21,'Info Sheet'!$B$21,(D1011*F1011)),0)</f>
        <v>188</v>
      </c>
      <c r="H1011">
        <f t="shared" si="132"/>
        <v>4295.8</v>
      </c>
      <c r="I1011">
        <f t="shared" si="133"/>
        <v>2855.8</v>
      </c>
      <c r="J1011" s="44"/>
      <c r="K1011" s="32"/>
      <c r="L1011" s="32"/>
      <c r="M1011" s="283"/>
      <c r="N1011" s="32"/>
      <c r="O1011" s="44">
        <v>959</v>
      </c>
      <c r="P1011" s="32">
        <v>0.78421720467530076</v>
      </c>
      <c r="Q1011">
        <f t="shared" si="134"/>
        <v>214</v>
      </c>
      <c r="R1011" t="str">
        <f>LOOKUP(P1011,'Info Sheet'!$L$2:$L$3,'Info Sheet'!$J$2:$J$3)</f>
        <v>Non-Rainy</v>
      </c>
      <c r="S1011">
        <f>IF(R1011='Info Sheet'!$J$3,'Info Sheet'!$M$3,'Info Sheet'!$M$2)</f>
        <v>1</v>
      </c>
      <c r="T1011">
        <f>ROUNDDOWN(IF((Q1011*S1011)&gt;'Info Sheet'!$B$21,'Info Sheet'!$B$21,(Q1011*S1011)),0)</f>
        <v>188</v>
      </c>
      <c r="U1011">
        <f t="shared" si="135"/>
        <v>4295.8</v>
      </c>
      <c r="V1011">
        <f t="shared" si="136"/>
        <v>2855.8</v>
      </c>
      <c r="AB1011" s="44">
        <v>959</v>
      </c>
      <c r="AC1011" s="61">
        <v>0.95029671000000004</v>
      </c>
      <c r="AD1011">
        <f t="shared" si="137"/>
        <v>234</v>
      </c>
      <c r="AE1011" t="str">
        <f>LOOKUP(AC1011,'Info Sheet'!$L$2:$L$3,'Info Sheet'!$J$2:$J$3)</f>
        <v>Non-Rainy</v>
      </c>
      <c r="AF1011">
        <f>IF(AE1011='Info Sheet'!$J$3,'Info Sheet'!$M$3,'Info Sheet'!$M$2)</f>
        <v>1</v>
      </c>
      <c r="AG1011">
        <f>ROUNDDOWN(IF((AD1011*AF1011)&gt;'Info Sheet'!$B$21,'Info Sheet'!$B$21,(AD1011*AF1011)),0)</f>
        <v>188</v>
      </c>
      <c r="AH1011">
        <f t="shared" si="138"/>
        <v>4295.8</v>
      </c>
      <c r="AI1011">
        <f t="shared" si="139"/>
        <v>2855.8</v>
      </c>
    </row>
    <row r="1012" spans="2:35">
      <c r="B1012" s="44">
        <v>960</v>
      </c>
      <c r="C1012" s="32">
        <v>0.55630178270346309</v>
      </c>
      <c r="D1012" s="32">
        <f t="shared" si="140"/>
        <v>217</v>
      </c>
      <c r="E1012" t="str">
        <f>LOOKUP(C1012,'Info Sheet'!$L$2:$L$3,'Info Sheet'!$J$2:$J$3)</f>
        <v>Non-Rainy</v>
      </c>
      <c r="F1012">
        <f>IF(E1012='Info Sheet'!$J$3,'Info Sheet'!$M$3,'Info Sheet'!$M$2)</f>
        <v>1</v>
      </c>
      <c r="G1012">
        <f>ROUNDDOWN(IF((D1012*F1012)&gt;'Info Sheet'!$B$21,'Info Sheet'!$B$21,(D1012*F1012)),0)</f>
        <v>188</v>
      </c>
      <c r="H1012">
        <f t="shared" si="132"/>
        <v>4295.8</v>
      </c>
      <c r="I1012">
        <f t="shared" si="133"/>
        <v>2855.8</v>
      </c>
      <c r="J1012" s="44"/>
      <c r="K1012" s="32"/>
      <c r="L1012" s="32"/>
      <c r="M1012" s="283"/>
      <c r="N1012" s="32"/>
      <c r="O1012" s="44">
        <v>960</v>
      </c>
      <c r="P1012" s="32">
        <v>8.4151378220844286E-2</v>
      </c>
      <c r="Q1012">
        <f t="shared" si="134"/>
        <v>174</v>
      </c>
      <c r="R1012" t="str">
        <f>LOOKUP(P1012,'Info Sheet'!$L$2:$L$3,'Info Sheet'!$J$2:$J$3)</f>
        <v>Rainy, p</v>
      </c>
      <c r="S1012">
        <f>IF(R1012='Info Sheet'!$J$3,'Info Sheet'!$M$3,'Info Sheet'!$M$2)</f>
        <v>0.7</v>
      </c>
      <c r="T1012">
        <f>ROUNDDOWN(IF((Q1012*S1012)&gt;'Info Sheet'!$B$21,'Info Sheet'!$B$21,(Q1012*S1012)),0)</f>
        <v>121</v>
      </c>
      <c r="U1012">
        <f t="shared" si="135"/>
        <v>2764.8500000000004</v>
      </c>
      <c r="V1012">
        <f t="shared" si="136"/>
        <v>1324.8500000000004</v>
      </c>
      <c r="AB1012" s="44">
        <v>960</v>
      </c>
      <c r="AC1012" s="61">
        <v>0.27397053999999998</v>
      </c>
      <c r="AD1012">
        <f t="shared" si="137"/>
        <v>191</v>
      </c>
      <c r="AE1012" t="str">
        <f>LOOKUP(AC1012,'Info Sheet'!$L$2:$L$3,'Info Sheet'!$J$2:$J$3)</f>
        <v>Rainy, p</v>
      </c>
      <c r="AF1012">
        <f>IF(AE1012='Info Sheet'!$J$3,'Info Sheet'!$M$3,'Info Sheet'!$M$2)</f>
        <v>0.7</v>
      </c>
      <c r="AG1012">
        <f>ROUNDDOWN(IF((AD1012*AF1012)&gt;'Info Sheet'!$B$21,'Info Sheet'!$B$21,(AD1012*AF1012)),0)</f>
        <v>133</v>
      </c>
      <c r="AH1012">
        <f t="shared" si="138"/>
        <v>3039.05</v>
      </c>
      <c r="AI1012">
        <f t="shared" si="139"/>
        <v>1599.0500000000002</v>
      </c>
    </row>
    <row r="1013" spans="2:35">
      <c r="B1013" s="44">
        <v>961</v>
      </c>
      <c r="C1013" s="32">
        <v>0.92658890418065143</v>
      </c>
      <c r="D1013" s="32">
        <f t="shared" si="140"/>
        <v>243</v>
      </c>
      <c r="E1013" t="str">
        <f>LOOKUP(C1013,'Info Sheet'!$L$2:$L$3,'Info Sheet'!$J$2:$J$3)</f>
        <v>Non-Rainy</v>
      </c>
      <c r="F1013">
        <f>IF(E1013='Info Sheet'!$J$3,'Info Sheet'!$M$3,'Info Sheet'!$M$2)</f>
        <v>1</v>
      </c>
      <c r="G1013">
        <f>ROUNDDOWN(IF((D1013*F1013)&gt;'Info Sheet'!$B$21,'Info Sheet'!$B$21,(D1013*F1013)),0)</f>
        <v>188</v>
      </c>
      <c r="H1013">
        <f t="shared" ref="H1013:H1052" si="141">G1013*$K$46</f>
        <v>4295.8</v>
      </c>
      <c r="I1013">
        <f t="shared" ref="I1013:I1052" si="142">H1013-$K$47</f>
        <v>2855.8</v>
      </c>
      <c r="J1013" s="44"/>
      <c r="K1013" s="32"/>
      <c r="L1013" s="32"/>
      <c r="M1013" s="283"/>
      <c r="N1013" s="32"/>
      <c r="O1013" s="44">
        <v>961</v>
      </c>
      <c r="P1013" s="32">
        <v>0.31545894441007816</v>
      </c>
      <c r="Q1013">
        <f t="shared" ref="Q1013:Q1052" si="143">ROUNDDOWN(_xlfn.NORM.INV(P1013,$P$36,$P$40),0)</f>
        <v>190</v>
      </c>
      <c r="R1013" t="str">
        <f>LOOKUP(P1013,'Info Sheet'!$L$2:$L$3,'Info Sheet'!$J$2:$J$3)</f>
        <v>Rainy, p</v>
      </c>
      <c r="S1013">
        <f>IF(R1013='Info Sheet'!$J$3,'Info Sheet'!$M$3,'Info Sheet'!$M$2)</f>
        <v>0.7</v>
      </c>
      <c r="T1013">
        <f>ROUNDDOWN(IF((Q1013*S1013)&gt;'Info Sheet'!$B$21,'Info Sheet'!$B$21,(Q1013*S1013)),0)</f>
        <v>133</v>
      </c>
      <c r="U1013">
        <f t="shared" ref="U1013:U1052" si="144">T1013*$K$46</f>
        <v>3039.05</v>
      </c>
      <c r="V1013">
        <f t="shared" ref="V1013:V1052" si="145">U1013-$K$47</f>
        <v>1599.0500000000002</v>
      </c>
      <c r="AB1013" s="44">
        <v>961</v>
      </c>
      <c r="AC1013" s="61">
        <v>0.47284204000000002</v>
      </c>
      <c r="AD1013">
        <f t="shared" ref="AD1013:AD1052" si="146">ROUNDDOWN(_xlfn.NORM.INV(AC1013,$AC$36,$AC$40),0)</f>
        <v>201</v>
      </c>
      <c r="AE1013" t="str">
        <f>LOOKUP(AC1013,'Info Sheet'!$L$2:$L$3,'Info Sheet'!$J$2:$J$3)</f>
        <v>Non-Rainy</v>
      </c>
      <c r="AF1013">
        <f>IF(AE1013='Info Sheet'!$J$3,'Info Sheet'!$M$3,'Info Sheet'!$M$2)</f>
        <v>1</v>
      </c>
      <c r="AG1013">
        <f>ROUNDDOWN(IF((AD1013*AF1013)&gt;'Info Sheet'!$B$21,'Info Sheet'!$B$21,(AD1013*AF1013)),0)</f>
        <v>188</v>
      </c>
      <c r="AH1013">
        <f t="shared" ref="AH1013:AH1052" si="147">AG1013*$K$46</f>
        <v>4295.8</v>
      </c>
      <c r="AI1013">
        <f t="shared" ref="AI1013:AI1052" si="148">AH1013-$K$47</f>
        <v>2855.8</v>
      </c>
    </row>
    <row r="1014" spans="2:35">
      <c r="B1014" s="44">
        <v>962</v>
      </c>
      <c r="C1014" s="32">
        <v>4.8621070444365699E-2</v>
      </c>
      <c r="D1014" s="32">
        <f t="shared" ref="D1014:D1052" si="149">ROUNDDOWN(_xlfn.NORM.INV(C1014,$C$36,$C$40),0)</f>
        <v>182</v>
      </c>
      <c r="E1014" t="str">
        <f>LOOKUP(C1014,'Info Sheet'!$L$2:$L$3,'Info Sheet'!$J$2:$J$3)</f>
        <v>Rainy, p</v>
      </c>
      <c r="F1014">
        <f>IF(E1014='Info Sheet'!$J$3,'Info Sheet'!$M$3,'Info Sheet'!$M$2)</f>
        <v>0.7</v>
      </c>
      <c r="G1014">
        <f>ROUNDDOWN(IF((D1014*F1014)&gt;'Info Sheet'!$B$21,'Info Sheet'!$B$21,(D1014*F1014)),0)</f>
        <v>127</v>
      </c>
      <c r="H1014">
        <f t="shared" si="141"/>
        <v>2901.9500000000003</v>
      </c>
      <c r="I1014">
        <f t="shared" si="142"/>
        <v>1461.9500000000003</v>
      </c>
      <c r="J1014" s="44"/>
      <c r="K1014" s="32"/>
      <c r="L1014" s="32"/>
      <c r="M1014" s="283"/>
      <c r="N1014" s="32"/>
      <c r="O1014" s="44">
        <v>962</v>
      </c>
      <c r="P1014" s="32">
        <v>0.5170871855583602</v>
      </c>
      <c r="Q1014">
        <f t="shared" si="143"/>
        <v>200</v>
      </c>
      <c r="R1014" t="str">
        <f>LOOKUP(P1014,'Info Sheet'!$L$2:$L$3,'Info Sheet'!$J$2:$J$3)</f>
        <v>Non-Rainy</v>
      </c>
      <c r="S1014">
        <f>IF(R1014='Info Sheet'!$J$3,'Info Sheet'!$M$3,'Info Sheet'!$M$2)</f>
        <v>1</v>
      </c>
      <c r="T1014">
        <f>ROUNDDOWN(IF((Q1014*S1014)&gt;'Info Sheet'!$B$21,'Info Sheet'!$B$21,(Q1014*S1014)),0)</f>
        <v>188</v>
      </c>
      <c r="U1014">
        <f t="shared" si="144"/>
        <v>4295.8</v>
      </c>
      <c r="V1014">
        <f t="shared" si="145"/>
        <v>2855.8</v>
      </c>
      <c r="AB1014" s="44">
        <v>962</v>
      </c>
      <c r="AC1014" s="61">
        <v>6.6708000000000002E-4</v>
      </c>
      <c r="AD1014">
        <f t="shared" si="146"/>
        <v>142</v>
      </c>
      <c r="AE1014" t="str">
        <f>LOOKUP(AC1014,'Info Sheet'!$L$2:$L$3,'Info Sheet'!$J$2:$J$3)</f>
        <v>Rainy, p</v>
      </c>
      <c r="AF1014">
        <f>IF(AE1014='Info Sheet'!$J$3,'Info Sheet'!$M$3,'Info Sheet'!$M$2)</f>
        <v>0.7</v>
      </c>
      <c r="AG1014">
        <f>ROUNDDOWN(IF((AD1014*AF1014)&gt;'Info Sheet'!$B$21,'Info Sheet'!$B$21,(AD1014*AF1014)),0)</f>
        <v>99</v>
      </c>
      <c r="AH1014">
        <f t="shared" si="147"/>
        <v>2262.15</v>
      </c>
      <c r="AI1014">
        <f t="shared" si="148"/>
        <v>822.15000000000009</v>
      </c>
    </row>
    <row r="1015" spans="2:35">
      <c r="B1015" s="44">
        <v>963</v>
      </c>
      <c r="C1015" s="32">
        <v>0.10029753017489162</v>
      </c>
      <c r="D1015" s="32">
        <f t="shared" si="149"/>
        <v>190</v>
      </c>
      <c r="E1015" t="str">
        <f>LOOKUP(C1015,'Info Sheet'!$L$2:$L$3,'Info Sheet'!$J$2:$J$3)</f>
        <v>Rainy, p</v>
      </c>
      <c r="F1015">
        <f>IF(E1015='Info Sheet'!$J$3,'Info Sheet'!$M$3,'Info Sheet'!$M$2)</f>
        <v>0.7</v>
      </c>
      <c r="G1015">
        <f>ROUNDDOWN(IF((D1015*F1015)&gt;'Info Sheet'!$B$21,'Info Sheet'!$B$21,(D1015*F1015)),0)</f>
        <v>133</v>
      </c>
      <c r="H1015">
        <f t="shared" si="141"/>
        <v>3039.05</v>
      </c>
      <c r="I1015">
        <f t="shared" si="142"/>
        <v>1599.0500000000002</v>
      </c>
      <c r="J1015" s="44"/>
      <c r="K1015" s="32"/>
      <c r="L1015" s="32"/>
      <c r="M1015" s="283"/>
      <c r="N1015" s="32"/>
      <c r="O1015" s="44">
        <v>963</v>
      </c>
      <c r="P1015" s="32">
        <v>0.95092355159026598</v>
      </c>
      <c r="Q1015">
        <f t="shared" si="143"/>
        <v>231</v>
      </c>
      <c r="R1015" t="str">
        <f>LOOKUP(P1015,'Info Sheet'!$L$2:$L$3,'Info Sheet'!$J$2:$J$3)</f>
        <v>Non-Rainy</v>
      </c>
      <c r="S1015">
        <f>IF(R1015='Info Sheet'!$J$3,'Info Sheet'!$M$3,'Info Sheet'!$M$2)</f>
        <v>1</v>
      </c>
      <c r="T1015">
        <f>ROUNDDOWN(IF((Q1015*S1015)&gt;'Info Sheet'!$B$21,'Info Sheet'!$B$21,(Q1015*S1015)),0)</f>
        <v>188</v>
      </c>
      <c r="U1015">
        <f t="shared" si="144"/>
        <v>4295.8</v>
      </c>
      <c r="V1015">
        <f t="shared" si="145"/>
        <v>2855.8</v>
      </c>
      <c r="AB1015" s="44">
        <v>963</v>
      </c>
      <c r="AC1015" s="61">
        <v>0.15876407000000001</v>
      </c>
      <c r="AD1015">
        <f t="shared" si="146"/>
        <v>184</v>
      </c>
      <c r="AE1015" t="str">
        <f>LOOKUP(AC1015,'Info Sheet'!$L$2:$L$3,'Info Sheet'!$J$2:$J$3)</f>
        <v>Rainy, p</v>
      </c>
      <c r="AF1015">
        <f>IF(AE1015='Info Sheet'!$J$3,'Info Sheet'!$M$3,'Info Sheet'!$M$2)</f>
        <v>0.7</v>
      </c>
      <c r="AG1015">
        <f>ROUNDDOWN(IF((AD1015*AF1015)&gt;'Info Sheet'!$B$21,'Info Sheet'!$B$21,(AD1015*AF1015)),0)</f>
        <v>128</v>
      </c>
      <c r="AH1015">
        <f t="shared" si="147"/>
        <v>2924.8</v>
      </c>
      <c r="AI1015">
        <f t="shared" si="148"/>
        <v>1484.8000000000002</v>
      </c>
    </row>
    <row r="1016" spans="2:35">
      <c r="B1016" s="44">
        <v>964</v>
      </c>
      <c r="C1016" s="32">
        <v>0.10024512533324514</v>
      </c>
      <c r="D1016" s="32">
        <f t="shared" si="149"/>
        <v>190</v>
      </c>
      <c r="E1016" t="str">
        <f>LOOKUP(C1016,'Info Sheet'!$L$2:$L$3,'Info Sheet'!$J$2:$J$3)</f>
        <v>Rainy, p</v>
      </c>
      <c r="F1016">
        <f>IF(E1016='Info Sheet'!$J$3,'Info Sheet'!$M$3,'Info Sheet'!$M$2)</f>
        <v>0.7</v>
      </c>
      <c r="G1016">
        <f>ROUNDDOWN(IF((D1016*F1016)&gt;'Info Sheet'!$B$21,'Info Sheet'!$B$21,(D1016*F1016)),0)</f>
        <v>133</v>
      </c>
      <c r="H1016">
        <f t="shared" si="141"/>
        <v>3039.05</v>
      </c>
      <c r="I1016">
        <f t="shared" si="142"/>
        <v>1599.0500000000002</v>
      </c>
      <c r="J1016" s="44"/>
      <c r="K1016" s="32"/>
      <c r="L1016" s="32"/>
      <c r="M1016" s="283"/>
      <c r="N1016" s="32"/>
      <c r="O1016" s="44">
        <v>964</v>
      </c>
      <c r="P1016" s="32">
        <v>0.90401514865771682</v>
      </c>
      <c r="Q1016">
        <f t="shared" si="143"/>
        <v>224</v>
      </c>
      <c r="R1016" t="str">
        <f>LOOKUP(P1016,'Info Sheet'!$L$2:$L$3,'Info Sheet'!$J$2:$J$3)</f>
        <v>Non-Rainy</v>
      </c>
      <c r="S1016">
        <f>IF(R1016='Info Sheet'!$J$3,'Info Sheet'!$M$3,'Info Sheet'!$M$2)</f>
        <v>1</v>
      </c>
      <c r="T1016">
        <f>ROUNDDOWN(IF((Q1016*S1016)&gt;'Info Sheet'!$B$21,'Info Sheet'!$B$21,(Q1016*S1016)),0)</f>
        <v>188</v>
      </c>
      <c r="U1016">
        <f t="shared" si="144"/>
        <v>4295.8</v>
      </c>
      <c r="V1016">
        <f t="shared" si="145"/>
        <v>2855.8</v>
      </c>
      <c r="AB1016" s="44">
        <v>964</v>
      </c>
      <c r="AC1016" s="61">
        <v>0.77320253999999999</v>
      </c>
      <c r="AD1016">
        <f t="shared" si="146"/>
        <v>217</v>
      </c>
      <c r="AE1016" t="str">
        <f>LOOKUP(AC1016,'Info Sheet'!$L$2:$L$3,'Info Sheet'!$J$2:$J$3)</f>
        <v>Non-Rainy</v>
      </c>
      <c r="AF1016">
        <f>IF(AE1016='Info Sheet'!$J$3,'Info Sheet'!$M$3,'Info Sheet'!$M$2)</f>
        <v>1</v>
      </c>
      <c r="AG1016">
        <f>ROUNDDOWN(IF((AD1016*AF1016)&gt;'Info Sheet'!$B$21,'Info Sheet'!$B$21,(AD1016*AF1016)),0)</f>
        <v>188</v>
      </c>
      <c r="AH1016">
        <f t="shared" si="147"/>
        <v>4295.8</v>
      </c>
      <c r="AI1016">
        <f t="shared" si="148"/>
        <v>2855.8</v>
      </c>
    </row>
    <row r="1017" spans="2:35">
      <c r="B1017" s="44">
        <v>965</v>
      </c>
      <c r="C1017" s="32">
        <v>0.21491898177639857</v>
      </c>
      <c r="D1017" s="32">
        <f t="shared" si="149"/>
        <v>199</v>
      </c>
      <c r="E1017" t="str">
        <f>LOOKUP(C1017,'Info Sheet'!$L$2:$L$3,'Info Sheet'!$J$2:$J$3)</f>
        <v>Rainy, p</v>
      </c>
      <c r="F1017">
        <f>IF(E1017='Info Sheet'!$J$3,'Info Sheet'!$M$3,'Info Sheet'!$M$2)</f>
        <v>0.7</v>
      </c>
      <c r="G1017">
        <f>ROUNDDOWN(IF((D1017*F1017)&gt;'Info Sheet'!$B$21,'Info Sheet'!$B$21,(D1017*F1017)),0)</f>
        <v>139</v>
      </c>
      <c r="H1017">
        <f t="shared" si="141"/>
        <v>3176.15</v>
      </c>
      <c r="I1017">
        <f t="shared" si="142"/>
        <v>1736.15</v>
      </c>
      <c r="J1017" s="44"/>
      <c r="K1017" s="32"/>
      <c r="L1017" s="32"/>
      <c r="M1017" s="283"/>
      <c r="N1017" s="32"/>
      <c r="O1017" s="44">
        <v>965</v>
      </c>
      <c r="P1017" s="32">
        <v>0.62200229885619485</v>
      </c>
      <c r="Q1017">
        <f t="shared" si="143"/>
        <v>205</v>
      </c>
      <c r="R1017" t="str">
        <f>LOOKUP(P1017,'Info Sheet'!$L$2:$L$3,'Info Sheet'!$J$2:$J$3)</f>
        <v>Non-Rainy</v>
      </c>
      <c r="S1017">
        <f>IF(R1017='Info Sheet'!$J$3,'Info Sheet'!$M$3,'Info Sheet'!$M$2)</f>
        <v>1</v>
      </c>
      <c r="T1017">
        <f>ROUNDDOWN(IF((Q1017*S1017)&gt;'Info Sheet'!$B$21,'Info Sheet'!$B$21,(Q1017*S1017)),0)</f>
        <v>188</v>
      </c>
      <c r="U1017">
        <f t="shared" si="144"/>
        <v>4295.8</v>
      </c>
      <c r="V1017">
        <f t="shared" si="145"/>
        <v>2855.8</v>
      </c>
      <c r="AB1017" s="44">
        <v>965</v>
      </c>
      <c r="AC1017" s="61">
        <v>0.21746926999999999</v>
      </c>
      <c r="AD1017">
        <f t="shared" si="146"/>
        <v>188</v>
      </c>
      <c r="AE1017" t="str">
        <f>LOOKUP(AC1017,'Info Sheet'!$L$2:$L$3,'Info Sheet'!$J$2:$J$3)</f>
        <v>Rainy, p</v>
      </c>
      <c r="AF1017">
        <f>IF(AE1017='Info Sheet'!$J$3,'Info Sheet'!$M$3,'Info Sheet'!$M$2)</f>
        <v>0.7</v>
      </c>
      <c r="AG1017">
        <f>ROUNDDOWN(IF((AD1017*AF1017)&gt;'Info Sheet'!$B$21,'Info Sheet'!$B$21,(AD1017*AF1017)),0)</f>
        <v>131</v>
      </c>
      <c r="AH1017">
        <f t="shared" si="147"/>
        <v>2993.3500000000004</v>
      </c>
      <c r="AI1017">
        <f t="shared" si="148"/>
        <v>1553.3500000000004</v>
      </c>
    </row>
    <row r="1018" spans="2:35">
      <c r="B1018" s="44">
        <v>966</v>
      </c>
      <c r="C1018" s="32">
        <v>0.60971892864026966</v>
      </c>
      <c r="D1018" s="32">
        <f t="shared" si="149"/>
        <v>220</v>
      </c>
      <c r="E1018" t="str">
        <f>LOOKUP(C1018,'Info Sheet'!$L$2:$L$3,'Info Sheet'!$J$2:$J$3)</f>
        <v>Non-Rainy</v>
      </c>
      <c r="F1018">
        <f>IF(E1018='Info Sheet'!$J$3,'Info Sheet'!$M$3,'Info Sheet'!$M$2)</f>
        <v>1</v>
      </c>
      <c r="G1018">
        <f>ROUNDDOWN(IF((D1018*F1018)&gt;'Info Sheet'!$B$21,'Info Sheet'!$B$21,(D1018*F1018)),0)</f>
        <v>188</v>
      </c>
      <c r="H1018">
        <f t="shared" si="141"/>
        <v>4295.8</v>
      </c>
      <c r="I1018">
        <f t="shared" si="142"/>
        <v>2855.8</v>
      </c>
      <c r="J1018" s="44"/>
      <c r="K1018" s="32"/>
      <c r="L1018" s="32"/>
      <c r="M1018" s="283"/>
      <c r="N1018" s="32"/>
      <c r="O1018" s="44">
        <v>966</v>
      </c>
      <c r="P1018" s="32">
        <v>0.55679785882218669</v>
      </c>
      <c r="Q1018">
        <f t="shared" si="143"/>
        <v>202</v>
      </c>
      <c r="R1018" t="str">
        <f>LOOKUP(P1018,'Info Sheet'!$L$2:$L$3,'Info Sheet'!$J$2:$J$3)</f>
        <v>Non-Rainy</v>
      </c>
      <c r="S1018">
        <f>IF(R1018='Info Sheet'!$J$3,'Info Sheet'!$M$3,'Info Sheet'!$M$2)</f>
        <v>1</v>
      </c>
      <c r="T1018">
        <f>ROUNDDOWN(IF((Q1018*S1018)&gt;'Info Sheet'!$B$21,'Info Sheet'!$B$21,(Q1018*S1018)),0)</f>
        <v>188</v>
      </c>
      <c r="U1018">
        <f t="shared" si="144"/>
        <v>4295.8</v>
      </c>
      <c r="V1018">
        <f t="shared" si="145"/>
        <v>2855.8</v>
      </c>
      <c r="AB1018" s="44">
        <v>966</v>
      </c>
      <c r="AC1018" s="61">
        <v>0.10149962</v>
      </c>
      <c r="AD1018">
        <f t="shared" si="146"/>
        <v>179</v>
      </c>
      <c r="AE1018" t="str">
        <f>LOOKUP(AC1018,'Info Sheet'!$L$2:$L$3,'Info Sheet'!$J$2:$J$3)</f>
        <v>Rainy, p</v>
      </c>
      <c r="AF1018">
        <f>IF(AE1018='Info Sheet'!$J$3,'Info Sheet'!$M$3,'Info Sheet'!$M$2)</f>
        <v>0.7</v>
      </c>
      <c r="AG1018">
        <f>ROUNDDOWN(IF((AD1018*AF1018)&gt;'Info Sheet'!$B$21,'Info Sheet'!$B$21,(AD1018*AF1018)),0)</f>
        <v>125</v>
      </c>
      <c r="AH1018">
        <f t="shared" si="147"/>
        <v>2856.25</v>
      </c>
      <c r="AI1018">
        <f t="shared" si="148"/>
        <v>1416.25</v>
      </c>
    </row>
    <row r="1019" spans="2:35">
      <c r="B1019" s="44">
        <v>967</v>
      </c>
      <c r="C1019" s="32">
        <v>0.55499615639098443</v>
      </c>
      <c r="D1019" s="32">
        <f t="shared" si="149"/>
        <v>217</v>
      </c>
      <c r="E1019" t="str">
        <f>LOOKUP(C1019,'Info Sheet'!$L$2:$L$3,'Info Sheet'!$J$2:$J$3)</f>
        <v>Non-Rainy</v>
      </c>
      <c r="F1019">
        <f>IF(E1019='Info Sheet'!$J$3,'Info Sheet'!$M$3,'Info Sheet'!$M$2)</f>
        <v>1</v>
      </c>
      <c r="G1019">
        <f>ROUNDDOWN(IF((D1019*F1019)&gt;'Info Sheet'!$B$21,'Info Sheet'!$B$21,(D1019*F1019)),0)</f>
        <v>188</v>
      </c>
      <c r="H1019">
        <f t="shared" si="141"/>
        <v>4295.8</v>
      </c>
      <c r="I1019">
        <f t="shared" si="142"/>
        <v>2855.8</v>
      </c>
      <c r="J1019" s="44"/>
      <c r="K1019" s="32"/>
      <c r="L1019" s="32"/>
      <c r="M1019" s="283"/>
      <c r="N1019" s="32"/>
      <c r="O1019" s="44">
        <v>967</v>
      </c>
      <c r="P1019" s="32">
        <v>0.62222280249525042</v>
      </c>
      <c r="Q1019">
        <f t="shared" si="143"/>
        <v>205</v>
      </c>
      <c r="R1019" t="str">
        <f>LOOKUP(P1019,'Info Sheet'!$L$2:$L$3,'Info Sheet'!$J$2:$J$3)</f>
        <v>Non-Rainy</v>
      </c>
      <c r="S1019">
        <f>IF(R1019='Info Sheet'!$J$3,'Info Sheet'!$M$3,'Info Sheet'!$M$2)</f>
        <v>1</v>
      </c>
      <c r="T1019">
        <f>ROUNDDOWN(IF((Q1019*S1019)&gt;'Info Sheet'!$B$21,'Info Sheet'!$B$21,(Q1019*S1019)),0)</f>
        <v>188</v>
      </c>
      <c r="U1019">
        <f t="shared" si="144"/>
        <v>4295.8</v>
      </c>
      <c r="V1019">
        <f t="shared" si="145"/>
        <v>2855.8</v>
      </c>
      <c r="AB1019" s="44">
        <v>967</v>
      </c>
      <c r="AC1019" s="61">
        <v>0.28187582999999999</v>
      </c>
      <c r="AD1019">
        <f t="shared" si="146"/>
        <v>192</v>
      </c>
      <c r="AE1019" t="str">
        <f>LOOKUP(AC1019,'Info Sheet'!$L$2:$L$3,'Info Sheet'!$J$2:$J$3)</f>
        <v>Rainy, p</v>
      </c>
      <c r="AF1019">
        <f>IF(AE1019='Info Sheet'!$J$3,'Info Sheet'!$M$3,'Info Sheet'!$M$2)</f>
        <v>0.7</v>
      </c>
      <c r="AG1019">
        <f>ROUNDDOWN(IF((AD1019*AF1019)&gt;'Info Sheet'!$B$21,'Info Sheet'!$B$21,(AD1019*AF1019)),0)</f>
        <v>134</v>
      </c>
      <c r="AH1019">
        <f t="shared" si="147"/>
        <v>3061.9</v>
      </c>
      <c r="AI1019">
        <f t="shared" si="148"/>
        <v>1621.9</v>
      </c>
    </row>
    <row r="1020" spans="2:35">
      <c r="B1020" s="44">
        <v>968</v>
      </c>
      <c r="C1020" s="32">
        <v>0.97579503644988952</v>
      </c>
      <c r="D1020" s="32">
        <f t="shared" si="149"/>
        <v>253</v>
      </c>
      <c r="E1020" t="str">
        <f>LOOKUP(C1020,'Info Sheet'!$L$2:$L$3,'Info Sheet'!$J$2:$J$3)</f>
        <v>Non-Rainy</v>
      </c>
      <c r="F1020">
        <f>IF(E1020='Info Sheet'!$J$3,'Info Sheet'!$M$3,'Info Sheet'!$M$2)</f>
        <v>1</v>
      </c>
      <c r="G1020">
        <f>ROUNDDOWN(IF((D1020*F1020)&gt;'Info Sheet'!$B$21,'Info Sheet'!$B$21,(D1020*F1020)),0)</f>
        <v>188</v>
      </c>
      <c r="H1020">
        <f t="shared" si="141"/>
        <v>4295.8</v>
      </c>
      <c r="I1020">
        <f t="shared" si="142"/>
        <v>2855.8</v>
      </c>
      <c r="J1020" s="44"/>
      <c r="K1020" s="32"/>
      <c r="L1020" s="32"/>
      <c r="M1020" s="283"/>
      <c r="N1020" s="32"/>
      <c r="O1020" s="44">
        <v>968</v>
      </c>
      <c r="P1020" s="32">
        <v>0.40772875979412182</v>
      </c>
      <c r="Q1020">
        <f t="shared" si="143"/>
        <v>195</v>
      </c>
      <c r="R1020" t="str">
        <f>LOOKUP(P1020,'Info Sheet'!$L$2:$L$3,'Info Sheet'!$J$2:$J$3)</f>
        <v>Non-Rainy</v>
      </c>
      <c r="S1020">
        <f>IF(R1020='Info Sheet'!$J$3,'Info Sheet'!$M$3,'Info Sheet'!$M$2)</f>
        <v>1</v>
      </c>
      <c r="T1020">
        <f>ROUNDDOWN(IF((Q1020*S1020)&gt;'Info Sheet'!$B$21,'Info Sheet'!$B$21,(Q1020*S1020)),0)</f>
        <v>188</v>
      </c>
      <c r="U1020">
        <f t="shared" si="144"/>
        <v>4295.8</v>
      </c>
      <c r="V1020">
        <f t="shared" si="145"/>
        <v>2855.8</v>
      </c>
      <c r="AB1020" s="44">
        <v>968</v>
      </c>
      <c r="AC1020" s="61">
        <v>0.36450796000000002</v>
      </c>
      <c r="AD1020">
        <f t="shared" si="146"/>
        <v>196</v>
      </c>
      <c r="AE1020" t="str">
        <f>LOOKUP(AC1020,'Info Sheet'!$L$2:$L$3,'Info Sheet'!$J$2:$J$3)</f>
        <v>Rainy, p</v>
      </c>
      <c r="AF1020">
        <f>IF(AE1020='Info Sheet'!$J$3,'Info Sheet'!$M$3,'Info Sheet'!$M$2)</f>
        <v>0.7</v>
      </c>
      <c r="AG1020">
        <f>ROUNDDOWN(IF((AD1020*AF1020)&gt;'Info Sheet'!$B$21,'Info Sheet'!$B$21,(AD1020*AF1020)),0)</f>
        <v>137</v>
      </c>
      <c r="AH1020">
        <f t="shared" si="147"/>
        <v>3130.4500000000003</v>
      </c>
      <c r="AI1020">
        <f t="shared" si="148"/>
        <v>1690.4500000000003</v>
      </c>
    </row>
    <row r="1021" spans="2:35">
      <c r="B1021" s="44">
        <v>969</v>
      </c>
      <c r="C1021" s="32">
        <v>0.86966366529020245</v>
      </c>
      <c r="D1021" s="32">
        <f t="shared" si="149"/>
        <v>237</v>
      </c>
      <c r="E1021" t="str">
        <f>LOOKUP(C1021,'Info Sheet'!$L$2:$L$3,'Info Sheet'!$J$2:$J$3)</f>
        <v>Non-Rainy</v>
      </c>
      <c r="F1021">
        <f>IF(E1021='Info Sheet'!$J$3,'Info Sheet'!$M$3,'Info Sheet'!$M$2)</f>
        <v>1</v>
      </c>
      <c r="G1021">
        <f>ROUNDDOWN(IF((D1021*F1021)&gt;'Info Sheet'!$B$21,'Info Sheet'!$B$21,(D1021*F1021)),0)</f>
        <v>188</v>
      </c>
      <c r="H1021">
        <f t="shared" si="141"/>
        <v>4295.8</v>
      </c>
      <c r="I1021">
        <f t="shared" si="142"/>
        <v>2855.8</v>
      </c>
      <c r="J1021" s="44"/>
      <c r="K1021" s="32"/>
      <c r="L1021" s="32"/>
      <c r="M1021" s="283"/>
      <c r="N1021" s="32"/>
      <c r="O1021" s="44">
        <v>969</v>
      </c>
      <c r="P1021" s="32">
        <v>6.1491706574756E-2</v>
      </c>
      <c r="Q1021">
        <f t="shared" si="143"/>
        <v>171</v>
      </c>
      <c r="R1021" t="str">
        <f>LOOKUP(P1021,'Info Sheet'!$L$2:$L$3,'Info Sheet'!$J$2:$J$3)</f>
        <v>Rainy, p</v>
      </c>
      <c r="S1021">
        <f>IF(R1021='Info Sheet'!$J$3,'Info Sheet'!$M$3,'Info Sheet'!$M$2)</f>
        <v>0.7</v>
      </c>
      <c r="T1021">
        <f>ROUNDDOWN(IF((Q1021*S1021)&gt;'Info Sheet'!$B$21,'Info Sheet'!$B$21,(Q1021*S1021)),0)</f>
        <v>119</v>
      </c>
      <c r="U1021">
        <f t="shared" si="144"/>
        <v>2719.15</v>
      </c>
      <c r="V1021">
        <f t="shared" si="145"/>
        <v>1279.1500000000001</v>
      </c>
      <c r="AB1021" s="44">
        <v>969</v>
      </c>
      <c r="AC1021" s="61">
        <v>0.37171249000000001</v>
      </c>
      <c r="AD1021">
        <f t="shared" si="146"/>
        <v>197</v>
      </c>
      <c r="AE1021" t="str">
        <f>LOOKUP(AC1021,'Info Sheet'!$L$2:$L$3,'Info Sheet'!$J$2:$J$3)</f>
        <v>Rainy, p</v>
      </c>
      <c r="AF1021">
        <f>IF(AE1021='Info Sheet'!$J$3,'Info Sheet'!$M$3,'Info Sheet'!$M$2)</f>
        <v>0.7</v>
      </c>
      <c r="AG1021">
        <f>ROUNDDOWN(IF((AD1021*AF1021)&gt;'Info Sheet'!$B$21,'Info Sheet'!$B$21,(AD1021*AF1021)),0)</f>
        <v>137</v>
      </c>
      <c r="AH1021">
        <f t="shared" si="147"/>
        <v>3130.4500000000003</v>
      </c>
      <c r="AI1021">
        <f t="shared" si="148"/>
        <v>1690.4500000000003</v>
      </c>
    </row>
    <row r="1022" spans="2:35">
      <c r="B1022" s="44">
        <v>970</v>
      </c>
      <c r="C1022" s="32">
        <v>0.5914044719287318</v>
      </c>
      <c r="D1022" s="32">
        <f t="shared" si="149"/>
        <v>219</v>
      </c>
      <c r="E1022" t="str">
        <f>LOOKUP(C1022,'Info Sheet'!$L$2:$L$3,'Info Sheet'!$J$2:$J$3)</f>
        <v>Non-Rainy</v>
      </c>
      <c r="F1022">
        <f>IF(E1022='Info Sheet'!$J$3,'Info Sheet'!$M$3,'Info Sheet'!$M$2)</f>
        <v>1</v>
      </c>
      <c r="G1022">
        <f>ROUNDDOWN(IF((D1022*F1022)&gt;'Info Sheet'!$B$21,'Info Sheet'!$B$21,(D1022*F1022)),0)</f>
        <v>188</v>
      </c>
      <c r="H1022">
        <f t="shared" si="141"/>
        <v>4295.8</v>
      </c>
      <c r="I1022">
        <f t="shared" si="142"/>
        <v>2855.8</v>
      </c>
      <c r="J1022" s="44"/>
      <c r="K1022" s="32"/>
      <c r="L1022" s="32"/>
      <c r="M1022" s="283"/>
      <c r="N1022" s="32"/>
      <c r="O1022" s="44">
        <v>970</v>
      </c>
      <c r="P1022" s="32">
        <v>0.60187075296514803</v>
      </c>
      <c r="Q1022">
        <f t="shared" si="143"/>
        <v>204</v>
      </c>
      <c r="R1022" t="str">
        <f>LOOKUP(P1022,'Info Sheet'!$L$2:$L$3,'Info Sheet'!$J$2:$J$3)</f>
        <v>Non-Rainy</v>
      </c>
      <c r="S1022">
        <f>IF(R1022='Info Sheet'!$J$3,'Info Sheet'!$M$3,'Info Sheet'!$M$2)</f>
        <v>1</v>
      </c>
      <c r="T1022">
        <f>ROUNDDOWN(IF((Q1022*S1022)&gt;'Info Sheet'!$B$21,'Info Sheet'!$B$21,(Q1022*S1022)),0)</f>
        <v>188</v>
      </c>
      <c r="U1022">
        <f t="shared" si="144"/>
        <v>4295.8</v>
      </c>
      <c r="V1022">
        <f t="shared" si="145"/>
        <v>2855.8</v>
      </c>
      <c r="AB1022" s="44">
        <v>970</v>
      </c>
      <c r="AC1022" s="61">
        <v>0.20090345000000001</v>
      </c>
      <c r="AD1022">
        <f t="shared" si="146"/>
        <v>187</v>
      </c>
      <c r="AE1022" t="str">
        <f>LOOKUP(AC1022,'Info Sheet'!$L$2:$L$3,'Info Sheet'!$J$2:$J$3)</f>
        <v>Rainy, p</v>
      </c>
      <c r="AF1022">
        <f>IF(AE1022='Info Sheet'!$J$3,'Info Sheet'!$M$3,'Info Sheet'!$M$2)</f>
        <v>0.7</v>
      </c>
      <c r="AG1022">
        <f>ROUNDDOWN(IF((AD1022*AF1022)&gt;'Info Sheet'!$B$21,'Info Sheet'!$B$21,(AD1022*AF1022)),0)</f>
        <v>130</v>
      </c>
      <c r="AH1022">
        <f t="shared" si="147"/>
        <v>2970.5</v>
      </c>
      <c r="AI1022">
        <f t="shared" si="148"/>
        <v>1530.5</v>
      </c>
    </row>
    <row r="1023" spans="2:35">
      <c r="B1023" s="44">
        <v>971</v>
      </c>
      <c r="C1023" s="32">
        <v>0.41586376572643158</v>
      </c>
      <c r="D1023" s="32">
        <f t="shared" si="149"/>
        <v>211</v>
      </c>
      <c r="E1023" t="str">
        <f>LOOKUP(C1023,'Info Sheet'!$L$2:$L$3,'Info Sheet'!$J$2:$J$3)</f>
        <v>Non-Rainy</v>
      </c>
      <c r="F1023">
        <f>IF(E1023='Info Sheet'!$J$3,'Info Sheet'!$M$3,'Info Sheet'!$M$2)</f>
        <v>1</v>
      </c>
      <c r="G1023">
        <f>ROUNDDOWN(IF((D1023*F1023)&gt;'Info Sheet'!$B$21,'Info Sheet'!$B$21,(D1023*F1023)),0)</f>
        <v>188</v>
      </c>
      <c r="H1023">
        <f t="shared" si="141"/>
        <v>4295.8</v>
      </c>
      <c r="I1023">
        <f t="shared" si="142"/>
        <v>2855.8</v>
      </c>
      <c r="J1023" s="44"/>
      <c r="K1023" s="32"/>
      <c r="L1023" s="32"/>
      <c r="M1023" s="283"/>
      <c r="N1023" s="32"/>
      <c r="O1023" s="44">
        <v>971</v>
      </c>
      <c r="P1023" s="32">
        <v>0.68002272007872799</v>
      </c>
      <c r="Q1023">
        <f t="shared" si="143"/>
        <v>208</v>
      </c>
      <c r="R1023" t="str">
        <f>LOOKUP(P1023,'Info Sheet'!$L$2:$L$3,'Info Sheet'!$J$2:$J$3)</f>
        <v>Non-Rainy</v>
      </c>
      <c r="S1023">
        <f>IF(R1023='Info Sheet'!$J$3,'Info Sheet'!$M$3,'Info Sheet'!$M$2)</f>
        <v>1</v>
      </c>
      <c r="T1023">
        <f>ROUNDDOWN(IF((Q1023*S1023)&gt;'Info Sheet'!$B$21,'Info Sheet'!$B$21,(Q1023*S1023)),0)</f>
        <v>188</v>
      </c>
      <c r="U1023">
        <f t="shared" si="144"/>
        <v>4295.8</v>
      </c>
      <c r="V1023">
        <f t="shared" si="145"/>
        <v>2855.8</v>
      </c>
      <c r="AB1023" s="44">
        <v>971</v>
      </c>
      <c r="AC1023" s="61">
        <v>0.49746014999999999</v>
      </c>
      <c r="AD1023">
        <f t="shared" si="146"/>
        <v>203</v>
      </c>
      <c r="AE1023" t="str">
        <f>LOOKUP(AC1023,'Info Sheet'!$L$2:$L$3,'Info Sheet'!$J$2:$J$3)</f>
        <v>Non-Rainy</v>
      </c>
      <c r="AF1023">
        <f>IF(AE1023='Info Sheet'!$J$3,'Info Sheet'!$M$3,'Info Sheet'!$M$2)</f>
        <v>1</v>
      </c>
      <c r="AG1023">
        <f>ROUNDDOWN(IF((AD1023*AF1023)&gt;'Info Sheet'!$B$21,'Info Sheet'!$B$21,(AD1023*AF1023)),0)</f>
        <v>188</v>
      </c>
      <c r="AH1023">
        <f t="shared" si="147"/>
        <v>4295.8</v>
      </c>
      <c r="AI1023">
        <f t="shared" si="148"/>
        <v>2855.8</v>
      </c>
    </row>
    <row r="1024" spans="2:35">
      <c r="B1024" s="44">
        <v>972</v>
      </c>
      <c r="C1024" s="32">
        <v>0.14108779252817782</v>
      </c>
      <c r="D1024" s="32">
        <f t="shared" si="149"/>
        <v>194</v>
      </c>
      <c r="E1024" t="str">
        <f>LOOKUP(C1024,'Info Sheet'!$L$2:$L$3,'Info Sheet'!$J$2:$J$3)</f>
        <v>Rainy, p</v>
      </c>
      <c r="F1024">
        <f>IF(E1024='Info Sheet'!$J$3,'Info Sheet'!$M$3,'Info Sheet'!$M$2)</f>
        <v>0.7</v>
      </c>
      <c r="G1024">
        <f>ROUNDDOWN(IF((D1024*F1024)&gt;'Info Sheet'!$B$21,'Info Sheet'!$B$21,(D1024*F1024)),0)</f>
        <v>135</v>
      </c>
      <c r="H1024">
        <f t="shared" si="141"/>
        <v>3084.75</v>
      </c>
      <c r="I1024">
        <f t="shared" si="142"/>
        <v>1644.75</v>
      </c>
      <c r="J1024" s="44"/>
      <c r="K1024" s="32"/>
      <c r="L1024" s="32"/>
      <c r="M1024" s="283"/>
      <c r="N1024" s="32"/>
      <c r="O1024" s="44">
        <v>972</v>
      </c>
      <c r="P1024" s="32">
        <v>0.41881193638541148</v>
      </c>
      <c r="Q1024">
        <f t="shared" si="143"/>
        <v>196</v>
      </c>
      <c r="R1024" t="str">
        <f>LOOKUP(P1024,'Info Sheet'!$L$2:$L$3,'Info Sheet'!$J$2:$J$3)</f>
        <v>Non-Rainy</v>
      </c>
      <c r="S1024">
        <f>IF(R1024='Info Sheet'!$J$3,'Info Sheet'!$M$3,'Info Sheet'!$M$2)</f>
        <v>1</v>
      </c>
      <c r="T1024">
        <f>ROUNDDOWN(IF((Q1024*S1024)&gt;'Info Sheet'!$B$21,'Info Sheet'!$B$21,(Q1024*S1024)),0)</f>
        <v>188</v>
      </c>
      <c r="U1024">
        <f t="shared" si="144"/>
        <v>4295.8</v>
      </c>
      <c r="V1024">
        <f t="shared" si="145"/>
        <v>2855.8</v>
      </c>
      <c r="AB1024" s="44">
        <v>972</v>
      </c>
      <c r="AC1024" s="61">
        <v>0.93308349999999995</v>
      </c>
      <c r="AD1024">
        <f t="shared" si="146"/>
        <v>231</v>
      </c>
      <c r="AE1024" t="str">
        <f>LOOKUP(AC1024,'Info Sheet'!$L$2:$L$3,'Info Sheet'!$J$2:$J$3)</f>
        <v>Non-Rainy</v>
      </c>
      <c r="AF1024">
        <f>IF(AE1024='Info Sheet'!$J$3,'Info Sheet'!$M$3,'Info Sheet'!$M$2)</f>
        <v>1</v>
      </c>
      <c r="AG1024">
        <f>ROUNDDOWN(IF((AD1024*AF1024)&gt;'Info Sheet'!$B$21,'Info Sheet'!$B$21,(AD1024*AF1024)),0)</f>
        <v>188</v>
      </c>
      <c r="AH1024">
        <f t="shared" si="147"/>
        <v>4295.8</v>
      </c>
      <c r="AI1024">
        <f t="shared" si="148"/>
        <v>2855.8</v>
      </c>
    </row>
    <row r="1025" spans="2:35">
      <c r="B1025" s="44">
        <v>973</v>
      </c>
      <c r="C1025" s="32">
        <v>0.44014947034145058</v>
      </c>
      <c r="D1025" s="32">
        <f t="shared" si="149"/>
        <v>212</v>
      </c>
      <c r="E1025" t="str">
        <f>LOOKUP(C1025,'Info Sheet'!$L$2:$L$3,'Info Sheet'!$J$2:$J$3)</f>
        <v>Non-Rainy</v>
      </c>
      <c r="F1025">
        <f>IF(E1025='Info Sheet'!$J$3,'Info Sheet'!$M$3,'Info Sheet'!$M$2)</f>
        <v>1</v>
      </c>
      <c r="G1025">
        <f>ROUNDDOWN(IF((D1025*F1025)&gt;'Info Sheet'!$B$21,'Info Sheet'!$B$21,(D1025*F1025)),0)</f>
        <v>188</v>
      </c>
      <c r="H1025">
        <f t="shared" si="141"/>
        <v>4295.8</v>
      </c>
      <c r="I1025">
        <f t="shared" si="142"/>
        <v>2855.8</v>
      </c>
      <c r="J1025" s="44"/>
      <c r="K1025" s="32"/>
      <c r="L1025" s="32"/>
      <c r="M1025" s="283"/>
      <c r="N1025" s="32"/>
      <c r="O1025" s="44">
        <v>973</v>
      </c>
      <c r="P1025" s="32">
        <v>0.33806507203624669</v>
      </c>
      <c r="Q1025">
        <f t="shared" si="143"/>
        <v>192</v>
      </c>
      <c r="R1025" t="str">
        <f>LOOKUP(P1025,'Info Sheet'!$L$2:$L$3,'Info Sheet'!$J$2:$J$3)</f>
        <v>Rainy, p</v>
      </c>
      <c r="S1025">
        <f>IF(R1025='Info Sheet'!$J$3,'Info Sheet'!$M$3,'Info Sheet'!$M$2)</f>
        <v>0.7</v>
      </c>
      <c r="T1025">
        <f>ROUNDDOWN(IF((Q1025*S1025)&gt;'Info Sheet'!$B$21,'Info Sheet'!$B$21,(Q1025*S1025)),0)</f>
        <v>134</v>
      </c>
      <c r="U1025">
        <f t="shared" si="144"/>
        <v>3061.9</v>
      </c>
      <c r="V1025">
        <f t="shared" si="145"/>
        <v>1621.9</v>
      </c>
      <c r="AB1025" s="44">
        <v>973</v>
      </c>
      <c r="AC1025" s="61">
        <v>0.20032454999999999</v>
      </c>
      <c r="AD1025">
        <f t="shared" si="146"/>
        <v>187</v>
      </c>
      <c r="AE1025" t="str">
        <f>LOOKUP(AC1025,'Info Sheet'!$L$2:$L$3,'Info Sheet'!$J$2:$J$3)</f>
        <v>Rainy, p</v>
      </c>
      <c r="AF1025">
        <f>IF(AE1025='Info Sheet'!$J$3,'Info Sheet'!$M$3,'Info Sheet'!$M$2)</f>
        <v>0.7</v>
      </c>
      <c r="AG1025">
        <f>ROUNDDOWN(IF((AD1025*AF1025)&gt;'Info Sheet'!$B$21,'Info Sheet'!$B$21,(AD1025*AF1025)),0)</f>
        <v>130</v>
      </c>
      <c r="AH1025">
        <f t="shared" si="147"/>
        <v>2970.5</v>
      </c>
      <c r="AI1025">
        <f t="shared" si="148"/>
        <v>1530.5</v>
      </c>
    </row>
    <row r="1026" spans="2:35">
      <c r="B1026" s="44">
        <v>974</v>
      </c>
      <c r="C1026" s="32">
        <v>0.98219553899044432</v>
      </c>
      <c r="D1026" s="32">
        <f t="shared" si="149"/>
        <v>256</v>
      </c>
      <c r="E1026" t="str">
        <f>LOOKUP(C1026,'Info Sheet'!$L$2:$L$3,'Info Sheet'!$J$2:$J$3)</f>
        <v>Non-Rainy</v>
      </c>
      <c r="F1026">
        <f>IF(E1026='Info Sheet'!$J$3,'Info Sheet'!$M$3,'Info Sheet'!$M$2)</f>
        <v>1</v>
      </c>
      <c r="G1026">
        <f>ROUNDDOWN(IF((D1026*F1026)&gt;'Info Sheet'!$B$21,'Info Sheet'!$B$21,(D1026*F1026)),0)</f>
        <v>188</v>
      </c>
      <c r="H1026">
        <f t="shared" si="141"/>
        <v>4295.8</v>
      </c>
      <c r="I1026">
        <f t="shared" si="142"/>
        <v>2855.8</v>
      </c>
      <c r="J1026" s="44"/>
      <c r="K1026" s="32"/>
      <c r="L1026" s="32"/>
      <c r="M1026" s="283"/>
      <c r="N1026" s="32"/>
      <c r="O1026" s="44">
        <v>974</v>
      </c>
      <c r="P1026" s="32">
        <v>0.37875807794592931</v>
      </c>
      <c r="Q1026">
        <f t="shared" si="143"/>
        <v>194</v>
      </c>
      <c r="R1026" t="str">
        <f>LOOKUP(P1026,'Info Sheet'!$L$2:$L$3,'Info Sheet'!$J$2:$J$3)</f>
        <v>Rainy, p</v>
      </c>
      <c r="S1026">
        <f>IF(R1026='Info Sheet'!$J$3,'Info Sheet'!$M$3,'Info Sheet'!$M$2)</f>
        <v>0.7</v>
      </c>
      <c r="T1026">
        <f>ROUNDDOWN(IF((Q1026*S1026)&gt;'Info Sheet'!$B$21,'Info Sheet'!$B$21,(Q1026*S1026)),0)</f>
        <v>135</v>
      </c>
      <c r="U1026">
        <f t="shared" si="144"/>
        <v>3084.75</v>
      </c>
      <c r="V1026">
        <f t="shared" si="145"/>
        <v>1644.75</v>
      </c>
      <c r="AB1026" s="44">
        <v>974</v>
      </c>
      <c r="AC1026" s="61">
        <v>0.25985901</v>
      </c>
      <c r="AD1026">
        <f t="shared" si="146"/>
        <v>191</v>
      </c>
      <c r="AE1026" t="str">
        <f>LOOKUP(AC1026,'Info Sheet'!$L$2:$L$3,'Info Sheet'!$J$2:$J$3)</f>
        <v>Rainy, p</v>
      </c>
      <c r="AF1026">
        <f>IF(AE1026='Info Sheet'!$J$3,'Info Sheet'!$M$3,'Info Sheet'!$M$2)</f>
        <v>0.7</v>
      </c>
      <c r="AG1026">
        <f>ROUNDDOWN(IF((AD1026*AF1026)&gt;'Info Sheet'!$B$21,'Info Sheet'!$B$21,(AD1026*AF1026)),0)</f>
        <v>133</v>
      </c>
      <c r="AH1026">
        <f t="shared" si="147"/>
        <v>3039.05</v>
      </c>
      <c r="AI1026">
        <f t="shared" si="148"/>
        <v>1599.0500000000002</v>
      </c>
    </row>
    <row r="1027" spans="2:35">
      <c r="B1027" s="44">
        <v>975</v>
      </c>
      <c r="C1027" s="32">
        <v>0.21132434737930483</v>
      </c>
      <c r="D1027" s="32">
        <f t="shared" si="149"/>
        <v>199</v>
      </c>
      <c r="E1027" t="str">
        <f>LOOKUP(C1027,'Info Sheet'!$L$2:$L$3,'Info Sheet'!$J$2:$J$3)</f>
        <v>Rainy, p</v>
      </c>
      <c r="F1027">
        <f>IF(E1027='Info Sheet'!$J$3,'Info Sheet'!$M$3,'Info Sheet'!$M$2)</f>
        <v>0.7</v>
      </c>
      <c r="G1027">
        <f>ROUNDDOWN(IF((D1027*F1027)&gt;'Info Sheet'!$B$21,'Info Sheet'!$B$21,(D1027*F1027)),0)</f>
        <v>139</v>
      </c>
      <c r="H1027">
        <f t="shared" si="141"/>
        <v>3176.15</v>
      </c>
      <c r="I1027">
        <f t="shared" si="142"/>
        <v>1736.15</v>
      </c>
      <c r="J1027" s="44"/>
      <c r="K1027" s="32"/>
      <c r="L1027" s="32"/>
      <c r="M1027" s="283"/>
      <c r="N1027" s="32"/>
      <c r="O1027" s="44">
        <v>975</v>
      </c>
      <c r="P1027" s="32">
        <v>0.47626122179928287</v>
      </c>
      <c r="Q1027">
        <f t="shared" si="143"/>
        <v>198</v>
      </c>
      <c r="R1027" t="str">
        <f>LOOKUP(P1027,'Info Sheet'!$L$2:$L$3,'Info Sheet'!$J$2:$J$3)</f>
        <v>Non-Rainy</v>
      </c>
      <c r="S1027">
        <f>IF(R1027='Info Sheet'!$J$3,'Info Sheet'!$M$3,'Info Sheet'!$M$2)</f>
        <v>1</v>
      </c>
      <c r="T1027">
        <f>ROUNDDOWN(IF((Q1027*S1027)&gt;'Info Sheet'!$B$21,'Info Sheet'!$B$21,(Q1027*S1027)),0)</f>
        <v>188</v>
      </c>
      <c r="U1027">
        <f t="shared" si="144"/>
        <v>4295.8</v>
      </c>
      <c r="V1027">
        <f t="shared" si="145"/>
        <v>2855.8</v>
      </c>
      <c r="AB1027" s="44">
        <v>975</v>
      </c>
      <c r="AC1027" s="61">
        <v>0.83908249999999995</v>
      </c>
      <c r="AD1027">
        <f t="shared" si="146"/>
        <v>221</v>
      </c>
      <c r="AE1027" t="str">
        <f>LOOKUP(AC1027,'Info Sheet'!$L$2:$L$3,'Info Sheet'!$J$2:$J$3)</f>
        <v>Non-Rainy</v>
      </c>
      <c r="AF1027">
        <f>IF(AE1027='Info Sheet'!$J$3,'Info Sheet'!$M$3,'Info Sheet'!$M$2)</f>
        <v>1</v>
      </c>
      <c r="AG1027">
        <f>ROUNDDOWN(IF((AD1027*AF1027)&gt;'Info Sheet'!$B$21,'Info Sheet'!$B$21,(AD1027*AF1027)),0)</f>
        <v>188</v>
      </c>
      <c r="AH1027">
        <f t="shared" si="147"/>
        <v>4295.8</v>
      </c>
      <c r="AI1027">
        <f t="shared" si="148"/>
        <v>2855.8</v>
      </c>
    </row>
    <row r="1028" spans="2:35">
      <c r="B1028" s="44">
        <v>976</v>
      </c>
      <c r="C1028" s="32">
        <v>0.56900513740592118</v>
      </c>
      <c r="D1028" s="32">
        <f t="shared" si="149"/>
        <v>218</v>
      </c>
      <c r="E1028" t="str">
        <f>LOOKUP(C1028,'Info Sheet'!$L$2:$L$3,'Info Sheet'!$J$2:$J$3)</f>
        <v>Non-Rainy</v>
      </c>
      <c r="F1028">
        <f>IF(E1028='Info Sheet'!$J$3,'Info Sheet'!$M$3,'Info Sheet'!$M$2)</f>
        <v>1</v>
      </c>
      <c r="G1028">
        <f>ROUNDDOWN(IF((D1028*F1028)&gt;'Info Sheet'!$B$21,'Info Sheet'!$B$21,(D1028*F1028)),0)</f>
        <v>188</v>
      </c>
      <c r="H1028">
        <f t="shared" si="141"/>
        <v>4295.8</v>
      </c>
      <c r="I1028">
        <f t="shared" si="142"/>
        <v>2855.8</v>
      </c>
      <c r="J1028" s="44"/>
      <c r="K1028" s="32"/>
      <c r="L1028" s="32"/>
      <c r="M1028" s="283"/>
      <c r="N1028" s="32"/>
      <c r="O1028" s="44">
        <v>976</v>
      </c>
      <c r="P1028" s="32">
        <v>0.75387516948058364</v>
      </c>
      <c r="Q1028">
        <f t="shared" si="143"/>
        <v>212</v>
      </c>
      <c r="R1028" t="str">
        <f>LOOKUP(P1028,'Info Sheet'!$L$2:$L$3,'Info Sheet'!$J$2:$J$3)</f>
        <v>Non-Rainy</v>
      </c>
      <c r="S1028">
        <f>IF(R1028='Info Sheet'!$J$3,'Info Sheet'!$M$3,'Info Sheet'!$M$2)</f>
        <v>1</v>
      </c>
      <c r="T1028">
        <f>ROUNDDOWN(IF((Q1028*S1028)&gt;'Info Sheet'!$B$21,'Info Sheet'!$B$21,(Q1028*S1028)),0)</f>
        <v>188</v>
      </c>
      <c r="U1028">
        <f t="shared" si="144"/>
        <v>4295.8</v>
      </c>
      <c r="V1028">
        <f t="shared" si="145"/>
        <v>2855.8</v>
      </c>
      <c r="AB1028" s="44">
        <v>976</v>
      </c>
      <c r="AC1028" s="61">
        <v>0.91577547000000004</v>
      </c>
      <c r="AD1028">
        <f t="shared" si="146"/>
        <v>229</v>
      </c>
      <c r="AE1028" t="str">
        <f>LOOKUP(AC1028,'Info Sheet'!$L$2:$L$3,'Info Sheet'!$J$2:$J$3)</f>
        <v>Non-Rainy</v>
      </c>
      <c r="AF1028">
        <f>IF(AE1028='Info Sheet'!$J$3,'Info Sheet'!$M$3,'Info Sheet'!$M$2)</f>
        <v>1</v>
      </c>
      <c r="AG1028">
        <f>ROUNDDOWN(IF((AD1028*AF1028)&gt;'Info Sheet'!$B$21,'Info Sheet'!$B$21,(AD1028*AF1028)),0)</f>
        <v>188</v>
      </c>
      <c r="AH1028">
        <f t="shared" si="147"/>
        <v>4295.8</v>
      </c>
      <c r="AI1028">
        <f t="shared" si="148"/>
        <v>2855.8</v>
      </c>
    </row>
    <row r="1029" spans="2:35">
      <c r="B1029" s="44">
        <v>977</v>
      </c>
      <c r="C1029" s="32">
        <v>5.7738978945237829E-2</v>
      </c>
      <c r="D1029" s="32">
        <f t="shared" si="149"/>
        <v>184</v>
      </c>
      <c r="E1029" t="str">
        <f>LOOKUP(C1029,'Info Sheet'!$L$2:$L$3,'Info Sheet'!$J$2:$J$3)</f>
        <v>Rainy, p</v>
      </c>
      <c r="F1029">
        <f>IF(E1029='Info Sheet'!$J$3,'Info Sheet'!$M$3,'Info Sheet'!$M$2)</f>
        <v>0.7</v>
      </c>
      <c r="G1029">
        <f>ROUNDDOWN(IF((D1029*F1029)&gt;'Info Sheet'!$B$21,'Info Sheet'!$B$21,(D1029*F1029)),0)</f>
        <v>128</v>
      </c>
      <c r="H1029">
        <f t="shared" si="141"/>
        <v>2924.8</v>
      </c>
      <c r="I1029">
        <f t="shared" si="142"/>
        <v>1484.8000000000002</v>
      </c>
      <c r="J1029" s="44"/>
      <c r="K1029" s="32"/>
      <c r="L1029" s="32"/>
      <c r="M1029" s="283"/>
      <c r="N1029" s="32"/>
      <c r="O1029" s="44">
        <v>977</v>
      </c>
      <c r="P1029" s="32">
        <v>0.87781303841468739</v>
      </c>
      <c r="Q1029">
        <f t="shared" si="143"/>
        <v>221</v>
      </c>
      <c r="R1029" t="str">
        <f>LOOKUP(P1029,'Info Sheet'!$L$2:$L$3,'Info Sheet'!$J$2:$J$3)</f>
        <v>Non-Rainy</v>
      </c>
      <c r="S1029">
        <f>IF(R1029='Info Sheet'!$J$3,'Info Sheet'!$M$3,'Info Sheet'!$M$2)</f>
        <v>1</v>
      </c>
      <c r="T1029">
        <f>ROUNDDOWN(IF((Q1029*S1029)&gt;'Info Sheet'!$B$21,'Info Sheet'!$B$21,(Q1029*S1029)),0)</f>
        <v>188</v>
      </c>
      <c r="U1029">
        <f t="shared" si="144"/>
        <v>4295.8</v>
      </c>
      <c r="V1029">
        <f t="shared" si="145"/>
        <v>2855.8</v>
      </c>
      <c r="AB1029" s="44">
        <v>977</v>
      </c>
      <c r="AC1029" s="61">
        <v>0.51883113999999997</v>
      </c>
      <c r="AD1029">
        <f t="shared" si="146"/>
        <v>204</v>
      </c>
      <c r="AE1029" t="str">
        <f>LOOKUP(AC1029,'Info Sheet'!$L$2:$L$3,'Info Sheet'!$J$2:$J$3)</f>
        <v>Non-Rainy</v>
      </c>
      <c r="AF1029">
        <f>IF(AE1029='Info Sheet'!$J$3,'Info Sheet'!$M$3,'Info Sheet'!$M$2)</f>
        <v>1</v>
      </c>
      <c r="AG1029">
        <f>ROUNDDOWN(IF((AD1029*AF1029)&gt;'Info Sheet'!$B$21,'Info Sheet'!$B$21,(AD1029*AF1029)),0)</f>
        <v>188</v>
      </c>
      <c r="AH1029">
        <f t="shared" si="147"/>
        <v>4295.8</v>
      </c>
      <c r="AI1029">
        <f t="shared" si="148"/>
        <v>2855.8</v>
      </c>
    </row>
    <row r="1030" spans="2:35">
      <c r="B1030" s="44">
        <v>978</v>
      </c>
      <c r="C1030" s="32">
        <v>0.10723706925518239</v>
      </c>
      <c r="D1030" s="32">
        <f t="shared" si="149"/>
        <v>190</v>
      </c>
      <c r="E1030" t="str">
        <f>LOOKUP(C1030,'Info Sheet'!$L$2:$L$3,'Info Sheet'!$J$2:$J$3)</f>
        <v>Rainy, p</v>
      </c>
      <c r="F1030">
        <f>IF(E1030='Info Sheet'!$J$3,'Info Sheet'!$M$3,'Info Sheet'!$M$2)</f>
        <v>0.7</v>
      </c>
      <c r="G1030">
        <f>ROUNDDOWN(IF((D1030*F1030)&gt;'Info Sheet'!$B$21,'Info Sheet'!$B$21,(D1030*F1030)),0)</f>
        <v>133</v>
      </c>
      <c r="H1030">
        <f t="shared" si="141"/>
        <v>3039.05</v>
      </c>
      <c r="I1030">
        <f t="shared" si="142"/>
        <v>1599.0500000000002</v>
      </c>
      <c r="J1030" s="44"/>
      <c r="K1030" s="32"/>
      <c r="L1030" s="32"/>
      <c r="M1030" s="283"/>
      <c r="N1030" s="32"/>
      <c r="O1030" s="44">
        <v>978</v>
      </c>
      <c r="P1030" s="32">
        <v>0.49009553890211</v>
      </c>
      <c r="Q1030">
        <f t="shared" si="143"/>
        <v>199</v>
      </c>
      <c r="R1030" t="str">
        <f>LOOKUP(P1030,'Info Sheet'!$L$2:$L$3,'Info Sheet'!$J$2:$J$3)</f>
        <v>Non-Rainy</v>
      </c>
      <c r="S1030">
        <f>IF(R1030='Info Sheet'!$J$3,'Info Sheet'!$M$3,'Info Sheet'!$M$2)</f>
        <v>1</v>
      </c>
      <c r="T1030">
        <f>ROUNDDOWN(IF((Q1030*S1030)&gt;'Info Sheet'!$B$21,'Info Sheet'!$B$21,(Q1030*S1030)),0)</f>
        <v>188</v>
      </c>
      <c r="U1030">
        <f t="shared" si="144"/>
        <v>4295.8</v>
      </c>
      <c r="V1030">
        <f t="shared" si="145"/>
        <v>2855.8</v>
      </c>
      <c r="AB1030" s="44">
        <v>978</v>
      </c>
      <c r="AC1030" s="61">
        <v>0.98001695</v>
      </c>
      <c r="AD1030">
        <f t="shared" si="146"/>
        <v>241</v>
      </c>
      <c r="AE1030" t="str">
        <f>LOOKUP(AC1030,'Info Sheet'!$L$2:$L$3,'Info Sheet'!$J$2:$J$3)</f>
        <v>Non-Rainy</v>
      </c>
      <c r="AF1030">
        <f>IF(AE1030='Info Sheet'!$J$3,'Info Sheet'!$M$3,'Info Sheet'!$M$2)</f>
        <v>1</v>
      </c>
      <c r="AG1030">
        <f>ROUNDDOWN(IF((AD1030*AF1030)&gt;'Info Sheet'!$B$21,'Info Sheet'!$B$21,(AD1030*AF1030)),0)</f>
        <v>188</v>
      </c>
      <c r="AH1030">
        <f t="shared" si="147"/>
        <v>4295.8</v>
      </c>
      <c r="AI1030">
        <f t="shared" si="148"/>
        <v>2855.8</v>
      </c>
    </row>
    <row r="1031" spans="2:35">
      <c r="B1031" s="44">
        <v>979</v>
      </c>
      <c r="C1031" s="32">
        <v>0.76654814818808381</v>
      </c>
      <c r="D1031" s="32">
        <f t="shared" si="149"/>
        <v>229</v>
      </c>
      <c r="E1031" t="str">
        <f>LOOKUP(C1031,'Info Sheet'!$L$2:$L$3,'Info Sheet'!$J$2:$J$3)</f>
        <v>Non-Rainy</v>
      </c>
      <c r="F1031">
        <f>IF(E1031='Info Sheet'!$J$3,'Info Sheet'!$M$3,'Info Sheet'!$M$2)</f>
        <v>1</v>
      </c>
      <c r="G1031">
        <f>ROUNDDOWN(IF((D1031*F1031)&gt;'Info Sheet'!$B$21,'Info Sheet'!$B$21,(D1031*F1031)),0)</f>
        <v>188</v>
      </c>
      <c r="H1031">
        <f t="shared" si="141"/>
        <v>4295.8</v>
      </c>
      <c r="I1031">
        <f t="shared" si="142"/>
        <v>2855.8</v>
      </c>
      <c r="J1031" s="44"/>
      <c r="K1031" s="32"/>
      <c r="L1031" s="32"/>
      <c r="M1031" s="283"/>
      <c r="N1031" s="32"/>
      <c r="O1031" s="44">
        <v>979</v>
      </c>
      <c r="P1031" s="32">
        <v>0.84997593671068772</v>
      </c>
      <c r="Q1031">
        <f t="shared" si="143"/>
        <v>219</v>
      </c>
      <c r="R1031" t="str">
        <f>LOOKUP(P1031,'Info Sheet'!$L$2:$L$3,'Info Sheet'!$J$2:$J$3)</f>
        <v>Non-Rainy</v>
      </c>
      <c r="S1031">
        <f>IF(R1031='Info Sheet'!$J$3,'Info Sheet'!$M$3,'Info Sheet'!$M$2)</f>
        <v>1</v>
      </c>
      <c r="T1031">
        <f>ROUNDDOWN(IF((Q1031*S1031)&gt;'Info Sheet'!$B$21,'Info Sheet'!$B$21,(Q1031*S1031)),0)</f>
        <v>188</v>
      </c>
      <c r="U1031">
        <f t="shared" si="144"/>
        <v>4295.8</v>
      </c>
      <c r="V1031">
        <f t="shared" si="145"/>
        <v>2855.8</v>
      </c>
      <c r="AB1031" s="44">
        <v>979</v>
      </c>
      <c r="AC1031" s="61">
        <v>0.82778351999999999</v>
      </c>
      <c r="AD1031">
        <f t="shared" si="146"/>
        <v>221</v>
      </c>
      <c r="AE1031" t="str">
        <f>LOOKUP(AC1031,'Info Sheet'!$L$2:$L$3,'Info Sheet'!$J$2:$J$3)</f>
        <v>Non-Rainy</v>
      </c>
      <c r="AF1031">
        <f>IF(AE1031='Info Sheet'!$J$3,'Info Sheet'!$M$3,'Info Sheet'!$M$2)</f>
        <v>1</v>
      </c>
      <c r="AG1031">
        <f>ROUNDDOWN(IF((AD1031*AF1031)&gt;'Info Sheet'!$B$21,'Info Sheet'!$B$21,(AD1031*AF1031)),0)</f>
        <v>188</v>
      </c>
      <c r="AH1031">
        <f t="shared" si="147"/>
        <v>4295.8</v>
      </c>
      <c r="AI1031">
        <f t="shared" si="148"/>
        <v>2855.8</v>
      </c>
    </row>
    <row r="1032" spans="2:35">
      <c r="B1032" s="44">
        <v>980</v>
      </c>
      <c r="C1032" s="32">
        <v>0.9556815897762847</v>
      </c>
      <c r="D1032" s="32">
        <f t="shared" si="149"/>
        <v>248</v>
      </c>
      <c r="E1032" t="str">
        <f>LOOKUP(C1032,'Info Sheet'!$L$2:$L$3,'Info Sheet'!$J$2:$J$3)</f>
        <v>Non-Rainy</v>
      </c>
      <c r="F1032">
        <f>IF(E1032='Info Sheet'!$J$3,'Info Sheet'!$M$3,'Info Sheet'!$M$2)</f>
        <v>1</v>
      </c>
      <c r="G1032">
        <f>ROUNDDOWN(IF((D1032*F1032)&gt;'Info Sheet'!$B$21,'Info Sheet'!$B$21,(D1032*F1032)),0)</f>
        <v>188</v>
      </c>
      <c r="H1032">
        <f t="shared" si="141"/>
        <v>4295.8</v>
      </c>
      <c r="I1032">
        <f t="shared" si="142"/>
        <v>2855.8</v>
      </c>
      <c r="J1032" s="44"/>
      <c r="K1032" s="32"/>
      <c r="L1032" s="32"/>
      <c r="M1032" s="283"/>
      <c r="N1032" s="32"/>
      <c r="O1032" s="44">
        <v>980</v>
      </c>
      <c r="P1032" s="32">
        <v>0.18581739859982804</v>
      </c>
      <c r="Q1032">
        <f t="shared" si="143"/>
        <v>183</v>
      </c>
      <c r="R1032" t="str">
        <f>LOOKUP(P1032,'Info Sheet'!$L$2:$L$3,'Info Sheet'!$J$2:$J$3)</f>
        <v>Rainy, p</v>
      </c>
      <c r="S1032">
        <f>IF(R1032='Info Sheet'!$J$3,'Info Sheet'!$M$3,'Info Sheet'!$M$2)</f>
        <v>0.7</v>
      </c>
      <c r="T1032">
        <f>ROUNDDOWN(IF((Q1032*S1032)&gt;'Info Sheet'!$B$21,'Info Sheet'!$B$21,(Q1032*S1032)),0)</f>
        <v>128</v>
      </c>
      <c r="U1032">
        <f t="shared" si="144"/>
        <v>2924.8</v>
      </c>
      <c r="V1032">
        <f t="shared" si="145"/>
        <v>1484.8000000000002</v>
      </c>
      <c r="AB1032" s="44">
        <v>980</v>
      </c>
      <c r="AC1032" s="61">
        <v>0.17533940000000001</v>
      </c>
      <c r="AD1032">
        <f t="shared" si="146"/>
        <v>185</v>
      </c>
      <c r="AE1032" t="str">
        <f>LOOKUP(AC1032,'Info Sheet'!$L$2:$L$3,'Info Sheet'!$J$2:$J$3)</f>
        <v>Rainy, p</v>
      </c>
      <c r="AF1032">
        <f>IF(AE1032='Info Sheet'!$J$3,'Info Sheet'!$M$3,'Info Sheet'!$M$2)</f>
        <v>0.7</v>
      </c>
      <c r="AG1032">
        <f>ROUNDDOWN(IF((AD1032*AF1032)&gt;'Info Sheet'!$B$21,'Info Sheet'!$B$21,(AD1032*AF1032)),0)</f>
        <v>129</v>
      </c>
      <c r="AH1032">
        <f t="shared" si="147"/>
        <v>2947.65</v>
      </c>
      <c r="AI1032">
        <f t="shared" si="148"/>
        <v>1507.65</v>
      </c>
    </row>
    <row r="1033" spans="2:35">
      <c r="B1033" s="44">
        <v>981</v>
      </c>
      <c r="C1033" s="32">
        <v>0.88249711067853787</v>
      </c>
      <c r="D1033" s="32">
        <f t="shared" si="149"/>
        <v>238</v>
      </c>
      <c r="E1033" t="str">
        <f>LOOKUP(C1033,'Info Sheet'!$L$2:$L$3,'Info Sheet'!$J$2:$J$3)</f>
        <v>Non-Rainy</v>
      </c>
      <c r="F1033">
        <f>IF(E1033='Info Sheet'!$J$3,'Info Sheet'!$M$3,'Info Sheet'!$M$2)</f>
        <v>1</v>
      </c>
      <c r="G1033">
        <f>ROUNDDOWN(IF((D1033*F1033)&gt;'Info Sheet'!$B$21,'Info Sheet'!$B$21,(D1033*F1033)),0)</f>
        <v>188</v>
      </c>
      <c r="H1033">
        <f t="shared" si="141"/>
        <v>4295.8</v>
      </c>
      <c r="I1033">
        <f t="shared" si="142"/>
        <v>2855.8</v>
      </c>
      <c r="J1033" s="44"/>
      <c r="K1033" s="32"/>
      <c r="L1033" s="32"/>
      <c r="M1033" s="283"/>
      <c r="N1033" s="32"/>
      <c r="O1033" s="44">
        <v>981</v>
      </c>
      <c r="P1033" s="32">
        <v>0.98145518984194458</v>
      </c>
      <c r="Q1033">
        <f t="shared" si="143"/>
        <v>239</v>
      </c>
      <c r="R1033" t="str">
        <f>LOOKUP(P1033,'Info Sheet'!$L$2:$L$3,'Info Sheet'!$J$2:$J$3)</f>
        <v>Non-Rainy</v>
      </c>
      <c r="S1033">
        <f>IF(R1033='Info Sheet'!$J$3,'Info Sheet'!$M$3,'Info Sheet'!$M$2)</f>
        <v>1</v>
      </c>
      <c r="T1033">
        <f>ROUNDDOWN(IF((Q1033*S1033)&gt;'Info Sheet'!$B$21,'Info Sheet'!$B$21,(Q1033*S1033)),0)</f>
        <v>188</v>
      </c>
      <c r="U1033">
        <f t="shared" si="144"/>
        <v>4295.8</v>
      </c>
      <c r="V1033">
        <f t="shared" si="145"/>
        <v>2855.8</v>
      </c>
      <c r="AB1033" s="44">
        <v>981</v>
      </c>
      <c r="AC1033" s="61">
        <v>0.28296631999999999</v>
      </c>
      <c r="AD1033">
        <f t="shared" si="146"/>
        <v>192</v>
      </c>
      <c r="AE1033" t="str">
        <f>LOOKUP(AC1033,'Info Sheet'!$L$2:$L$3,'Info Sheet'!$J$2:$J$3)</f>
        <v>Rainy, p</v>
      </c>
      <c r="AF1033">
        <f>IF(AE1033='Info Sheet'!$J$3,'Info Sheet'!$M$3,'Info Sheet'!$M$2)</f>
        <v>0.7</v>
      </c>
      <c r="AG1033">
        <f>ROUNDDOWN(IF((AD1033*AF1033)&gt;'Info Sheet'!$B$21,'Info Sheet'!$B$21,(AD1033*AF1033)),0)</f>
        <v>134</v>
      </c>
      <c r="AH1033">
        <f t="shared" si="147"/>
        <v>3061.9</v>
      </c>
      <c r="AI1033">
        <f t="shared" si="148"/>
        <v>1621.9</v>
      </c>
    </row>
    <row r="1034" spans="2:35">
      <c r="B1034" s="44">
        <v>982</v>
      </c>
      <c r="C1034" s="32">
        <v>2.131772535317511E-2</v>
      </c>
      <c r="D1034" s="32">
        <f t="shared" si="149"/>
        <v>175</v>
      </c>
      <c r="E1034" t="str">
        <f>LOOKUP(C1034,'Info Sheet'!$L$2:$L$3,'Info Sheet'!$J$2:$J$3)</f>
        <v>Rainy, p</v>
      </c>
      <c r="F1034">
        <f>IF(E1034='Info Sheet'!$J$3,'Info Sheet'!$M$3,'Info Sheet'!$M$2)</f>
        <v>0.7</v>
      </c>
      <c r="G1034">
        <f>ROUNDDOWN(IF((D1034*F1034)&gt;'Info Sheet'!$B$21,'Info Sheet'!$B$21,(D1034*F1034)),0)</f>
        <v>122</v>
      </c>
      <c r="H1034">
        <f t="shared" si="141"/>
        <v>2787.7000000000003</v>
      </c>
      <c r="I1034">
        <f t="shared" si="142"/>
        <v>1347.7000000000003</v>
      </c>
      <c r="J1034" s="44"/>
      <c r="K1034" s="32"/>
      <c r="L1034" s="32"/>
      <c r="M1034" s="283"/>
      <c r="N1034" s="32"/>
      <c r="O1034" s="44">
        <v>982</v>
      </c>
      <c r="P1034" s="32">
        <v>0.74695654997226235</v>
      </c>
      <c r="Q1034">
        <f t="shared" si="143"/>
        <v>212</v>
      </c>
      <c r="R1034" t="str">
        <f>LOOKUP(P1034,'Info Sheet'!$L$2:$L$3,'Info Sheet'!$J$2:$J$3)</f>
        <v>Non-Rainy</v>
      </c>
      <c r="S1034">
        <f>IF(R1034='Info Sheet'!$J$3,'Info Sheet'!$M$3,'Info Sheet'!$M$2)</f>
        <v>1</v>
      </c>
      <c r="T1034">
        <f>ROUNDDOWN(IF((Q1034*S1034)&gt;'Info Sheet'!$B$21,'Info Sheet'!$B$21,(Q1034*S1034)),0)</f>
        <v>188</v>
      </c>
      <c r="U1034">
        <f t="shared" si="144"/>
        <v>4295.8</v>
      </c>
      <c r="V1034">
        <f t="shared" si="145"/>
        <v>2855.8</v>
      </c>
      <c r="AB1034" s="44">
        <v>982</v>
      </c>
      <c r="AC1034" s="61">
        <v>0.95144781</v>
      </c>
      <c r="AD1034">
        <f t="shared" si="146"/>
        <v>234</v>
      </c>
      <c r="AE1034" t="str">
        <f>LOOKUP(AC1034,'Info Sheet'!$L$2:$L$3,'Info Sheet'!$J$2:$J$3)</f>
        <v>Non-Rainy</v>
      </c>
      <c r="AF1034">
        <f>IF(AE1034='Info Sheet'!$J$3,'Info Sheet'!$M$3,'Info Sheet'!$M$2)</f>
        <v>1</v>
      </c>
      <c r="AG1034">
        <f>ROUNDDOWN(IF((AD1034*AF1034)&gt;'Info Sheet'!$B$21,'Info Sheet'!$B$21,(AD1034*AF1034)),0)</f>
        <v>188</v>
      </c>
      <c r="AH1034">
        <f t="shared" si="147"/>
        <v>4295.8</v>
      </c>
      <c r="AI1034">
        <f t="shared" si="148"/>
        <v>2855.8</v>
      </c>
    </row>
    <row r="1035" spans="2:35">
      <c r="B1035" s="44">
        <v>983</v>
      </c>
      <c r="C1035" s="32">
        <v>0.30911156418399433</v>
      </c>
      <c r="D1035" s="32">
        <f t="shared" si="149"/>
        <v>205</v>
      </c>
      <c r="E1035" t="str">
        <f>LOOKUP(C1035,'Info Sheet'!$L$2:$L$3,'Info Sheet'!$J$2:$J$3)</f>
        <v>Rainy, p</v>
      </c>
      <c r="F1035">
        <f>IF(E1035='Info Sheet'!$J$3,'Info Sheet'!$M$3,'Info Sheet'!$M$2)</f>
        <v>0.7</v>
      </c>
      <c r="G1035">
        <f>ROUNDDOWN(IF((D1035*F1035)&gt;'Info Sheet'!$B$21,'Info Sheet'!$B$21,(D1035*F1035)),0)</f>
        <v>143</v>
      </c>
      <c r="H1035">
        <f t="shared" si="141"/>
        <v>3267.55</v>
      </c>
      <c r="I1035">
        <f t="shared" si="142"/>
        <v>1827.5500000000002</v>
      </c>
      <c r="J1035" s="44"/>
      <c r="K1035" s="32"/>
      <c r="L1035" s="32"/>
      <c r="M1035" s="283"/>
      <c r="N1035" s="32"/>
      <c r="O1035" s="44">
        <v>983</v>
      </c>
      <c r="P1035" s="32">
        <v>0.49461555003757562</v>
      </c>
      <c r="Q1035">
        <f t="shared" si="143"/>
        <v>199</v>
      </c>
      <c r="R1035" t="str">
        <f>LOOKUP(P1035,'Info Sheet'!$L$2:$L$3,'Info Sheet'!$J$2:$J$3)</f>
        <v>Non-Rainy</v>
      </c>
      <c r="S1035">
        <f>IF(R1035='Info Sheet'!$J$3,'Info Sheet'!$M$3,'Info Sheet'!$M$2)</f>
        <v>1</v>
      </c>
      <c r="T1035">
        <f>ROUNDDOWN(IF((Q1035*S1035)&gt;'Info Sheet'!$B$21,'Info Sheet'!$B$21,(Q1035*S1035)),0)</f>
        <v>188</v>
      </c>
      <c r="U1035">
        <f t="shared" si="144"/>
        <v>4295.8</v>
      </c>
      <c r="V1035">
        <f t="shared" si="145"/>
        <v>2855.8</v>
      </c>
      <c r="AB1035" s="44">
        <v>983</v>
      </c>
      <c r="AC1035" s="61">
        <v>0.84641854999999999</v>
      </c>
      <c r="AD1035">
        <f t="shared" si="146"/>
        <v>222</v>
      </c>
      <c r="AE1035" t="str">
        <f>LOOKUP(AC1035,'Info Sheet'!$L$2:$L$3,'Info Sheet'!$J$2:$J$3)</f>
        <v>Non-Rainy</v>
      </c>
      <c r="AF1035">
        <f>IF(AE1035='Info Sheet'!$J$3,'Info Sheet'!$M$3,'Info Sheet'!$M$2)</f>
        <v>1</v>
      </c>
      <c r="AG1035">
        <f>ROUNDDOWN(IF((AD1035*AF1035)&gt;'Info Sheet'!$B$21,'Info Sheet'!$B$21,(AD1035*AF1035)),0)</f>
        <v>188</v>
      </c>
      <c r="AH1035">
        <f t="shared" si="147"/>
        <v>4295.8</v>
      </c>
      <c r="AI1035">
        <f t="shared" si="148"/>
        <v>2855.8</v>
      </c>
    </row>
    <row r="1036" spans="2:35">
      <c r="B1036" s="44">
        <v>984</v>
      </c>
      <c r="C1036" s="32">
        <v>0.70096980704974143</v>
      </c>
      <c r="D1036" s="32">
        <f t="shared" si="149"/>
        <v>225</v>
      </c>
      <c r="E1036" t="str">
        <f>LOOKUP(C1036,'Info Sheet'!$L$2:$L$3,'Info Sheet'!$J$2:$J$3)</f>
        <v>Non-Rainy</v>
      </c>
      <c r="F1036">
        <f>IF(E1036='Info Sheet'!$J$3,'Info Sheet'!$M$3,'Info Sheet'!$M$2)</f>
        <v>1</v>
      </c>
      <c r="G1036">
        <f>ROUNDDOWN(IF((D1036*F1036)&gt;'Info Sheet'!$B$21,'Info Sheet'!$B$21,(D1036*F1036)),0)</f>
        <v>188</v>
      </c>
      <c r="H1036">
        <f t="shared" si="141"/>
        <v>4295.8</v>
      </c>
      <c r="I1036">
        <f t="shared" si="142"/>
        <v>2855.8</v>
      </c>
      <c r="J1036" s="44"/>
      <c r="K1036" s="32"/>
      <c r="L1036" s="32"/>
      <c r="M1036" s="283"/>
      <c r="N1036" s="32"/>
      <c r="O1036" s="44">
        <v>984</v>
      </c>
      <c r="P1036" s="32">
        <v>0.7022155760738148</v>
      </c>
      <c r="Q1036">
        <f t="shared" si="143"/>
        <v>209</v>
      </c>
      <c r="R1036" t="str">
        <f>LOOKUP(P1036,'Info Sheet'!$L$2:$L$3,'Info Sheet'!$J$2:$J$3)</f>
        <v>Non-Rainy</v>
      </c>
      <c r="S1036">
        <f>IF(R1036='Info Sheet'!$J$3,'Info Sheet'!$M$3,'Info Sheet'!$M$2)</f>
        <v>1</v>
      </c>
      <c r="T1036">
        <f>ROUNDDOWN(IF((Q1036*S1036)&gt;'Info Sheet'!$B$21,'Info Sheet'!$B$21,(Q1036*S1036)),0)</f>
        <v>188</v>
      </c>
      <c r="U1036">
        <f t="shared" si="144"/>
        <v>4295.8</v>
      </c>
      <c r="V1036">
        <f t="shared" si="145"/>
        <v>2855.8</v>
      </c>
      <c r="AB1036" s="44">
        <v>984</v>
      </c>
      <c r="AC1036" s="61">
        <v>0.64707884000000004</v>
      </c>
      <c r="AD1036">
        <f t="shared" si="146"/>
        <v>210</v>
      </c>
      <c r="AE1036" t="str">
        <f>LOOKUP(AC1036,'Info Sheet'!$L$2:$L$3,'Info Sheet'!$J$2:$J$3)</f>
        <v>Non-Rainy</v>
      </c>
      <c r="AF1036">
        <f>IF(AE1036='Info Sheet'!$J$3,'Info Sheet'!$M$3,'Info Sheet'!$M$2)</f>
        <v>1</v>
      </c>
      <c r="AG1036">
        <f>ROUNDDOWN(IF((AD1036*AF1036)&gt;'Info Sheet'!$B$21,'Info Sheet'!$B$21,(AD1036*AF1036)),0)</f>
        <v>188</v>
      </c>
      <c r="AH1036">
        <f t="shared" si="147"/>
        <v>4295.8</v>
      </c>
      <c r="AI1036">
        <f t="shared" si="148"/>
        <v>2855.8</v>
      </c>
    </row>
    <row r="1037" spans="2:35">
      <c r="B1037" s="44">
        <v>985</v>
      </c>
      <c r="C1037" s="32">
        <v>0.67251845588494463</v>
      </c>
      <c r="D1037" s="32">
        <f t="shared" si="149"/>
        <v>223</v>
      </c>
      <c r="E1037" t="str">
        <f>LOOKUP(C1037,'Info Sheet'!$L$2:$L$3,'Info Sheet'!$J$2:$J$3)</f>
        <v>Non-Rainy</v>
      </c>
      <c r="F1037">
        <f>IF(E1037='Info Sheet'!$J$3,'Info Sheet'!$M$3,'Info Sheet'!$M$2)</f>
        <v>1</v>
      </c>
      <c r="G1037">
        <f>ROUNDDOWN(IF((D1037*F1037)&gt;'Info Sheet'!$B$21,'Info Sheet'!$B$21,(D1037*F1037)),0)</f>
        <v>188</v>
      </c>
      <c r="H1037">
        <f t="shared" si="141"/>
        <v>4295.8</v>
      </c>
      <c r="I1037">
        <f t="shared" si="142"/>
        <v>2855.8</v>
      </c>
      <c r="J1037" s="44"/>
      <c r="K1037" s="32"/>
      <c r="L1037" s="32"/>
      <c r="M1037" s="283"/>
      <c r="N1037" s="32"/>
      <c r="O1037" s="44">
        <v>985</v>
      </c>
      <c r="P1037" s="32">
        <v>0.94907847187236138</v>
      </c>
      <c r="Q1037">
        <f t="shared" si="143"/>
        <v>230</v>
      </c>
      <c r="R1037" t="str">
        <f>LOOKUP(P1037,'Info Sheet'!$L$2:$L$3,'Info Sheet'!$J$2:$J$3)</f>
        <v>Non-Rainy</v>
      </c>
      <c r="S1037">
        <f>IF(R1037='Info Sheet'!$J$3,'Info Sheet'!$M$3,'Info Sheet'!$M$2)</f>
        <v>1</v>
      </c>
      <c r="T1037">
        <f>ROUNDDOWN(IF((Q1037*S1037)&gt;'Info Sheet'!$B$21,'Info Sheet'!$B$21,(Q1037*S1037)),0)</f>
        <v>188</v>
      </c>
      <c r="U1037">
        <f t="shared" si="144"/>
        <v>4295.8</v>
      </c>
      <c r="V1037">
        <f t="shared" si="145"/>
        <v>2855.8</v>
      </c>
      <c r="AB1037" s="44">
        <v>985</v>
      </c>
      <c r="AC1037" s="61">
        <v>0.81147258</v>
      </c>
      <c r="AD1037">
        <f t="shared" si="146"/>
        <v>219</v>
      </c>
      <c r="AE1037" t="str">
        <f>LOOKUP(AC1037,'Info Sheet'!$L$2:$L$3,'Info Sheet'!$J$2:$J$3)</f>
        <v>Non-Rainy</v>
      </c>
      <c r="AF1037">
        <f>IF(AE1037='Info Sheet'!$J$3,'Info Sheet'!$M$3,'Info Sheet'!$M$2)</f>
        <v>1</v>
      </c>
      <c r="AG1037">
        <f>ROUNDDOWN(IF((AD1037*AF1037)&gt;'Info Sheet'!$B$21,'Info Sheet'!$B$21,(AD1037*AF1037)),0)</f>
        <v>188</v>
      </c>
      <c r="AH1037">
        <f t="shared" si="147"/>
        <v>4295.8</v>
      </c>
      <c r="AI1037">
        <f t="shared" si="148"/>
        <v>2855.8</v>
      </c>
    </row>
    <row r="1038" spans="2:35">
      <c r="B1038" s="44">
        <v>986</v>
      </c>
      <c r="C1038" s="32">
        <v>0.73804522125002103</v>
      </c>
      <c r="D1038" s="32">
        <f t="shared" si="149"/>
        <v>227</v>
      </c>
      <c r="E1038" t="str">
        <f>LOOKUP(C1038,'Info Sheet'!$L$2:$L$3,'Info Sheet'!$J$2:$J$3)</f>
        <v>Non-Rainy</v>
      </c>
      <c r="F1038">
        <f>IF(E1038='Info Sheet'!$J$3,'Info Sheet'!$M$3,'Info Sheet'!$M$2)</f>
        <v>1</v>
      </c>
      <c r="G1038">
        <f>ROUNDDOWN(IF((D1038*F1038)&gt;'Info Sheet'!$B$21,'Info Sheet'!$B$21,(D1038*F1038)),0)</f>
        <v>188</v>
      </c>
      <c r="H1038">
        <f t="shared" si="141"/>
        <v>4295.8</v>
      </c>
      <c r="I1038">
        <f t="shared" si="142"/>
        <v>2855.8</v>
      </c>
      <c r="J1038" s="44"/>
      <c r="K1038" s="32"/>
      <c r="L1038" s="32"/>
      <c r="M1038" s="283"/>
      <c r="N1038" s="32"/>
      <c r="O1038" s="44">
        <v>986</v>
      </c>
      <c r="P1038" s="32">
        <v>0.92391411242373944</v>
      </c>
      <c r="Q1038">
        <f t="shared" si="143"/>
        <v>226</v>
      </c>
      <c r="R1038" t="str">
        <f>LOOKUP(P1038,'Info Sheet'!$L$2:$L$3,'Info Sheet'!$J$2:$J$3)</f>
        <v>Non-Rainy</v>
      </c>
      <c r="S1038">
        <f>IF(R1038='Info Sheet'!$J$3,'Info Sheet'!$M$3,'Info Sheet'!$M$2)</f>
        <v>1</v>
      </c>
      <c r="T1038">
        <f>ROUNDDOWN(IF((Q1038*S1038)&gt;'Info Sheet'!$B$21,'Info Sheet'!$B$21,(Q1038*S1038)),0)</f>
        <v>188</v>
      </c>
      <c r="U1038">
        <f t="shared" si="144"/>
        <v>4295.8</v>
      </c>
      <c r="V1038">
        <f t="shared" si="145"/>
        <v>2855.8</v>
      </c>
      <c r="AB1038" s="44">
        <v>986</v>
      </c>
      <c r="AC1038" s="61">
        <v>0.67933790999999999</v>
      </c>
      <c r="AD1038">
        <f t="shared" si="146"/>
        <v>211</v>
      </c>
      <c r="AE1038" t="str">
        <f>LOOKUP(AC1038,'Info Sheet'!$L$2:$L$3,'Info Sheet'!$J$2:$J$3)</f>
        <v>Non-Rainy</v>
      </c>
      <c r="AF1038">
        <f>IF(AE1038='Info Sheet'!$J$3,'Info Sheet'!$M$3,'Info Sheet'!$M$2)</f>
        <v>1</v>
      </c>
      <c r="AG1038">
        <f>ROUNDDOWN(IF((AD1038*AF1038)&gt;'Info Sheet'!$B$21,'Info Sheet'!$B$21,(AD1038*AF1038)),0)</f>
        <v>188</v>
      </c>
      <c r="AH1038">
        <f t="shared" si="147"/>
        <v>4295.8</v>
      </c>
      <c r="AI1038">
        <f t="shared" si="148"/>
        <v>2855.8</v>
      </c>
    </row>
    <row r="1039" spans="2:35">
      <c r="B1039" s="44">
        <v>987</v>
      </c>
      <c r="C1039" s="32">
        <v>0.81527752379716434</v>
      </c>
      <c r="D1039" s="32">
        <f t="shared" si="149"/>
        <v>232</v>
      </c>
      <c r="E1039" t="str">
        <f>LOOKUP(C1039,'Info Sheet'!$L$2:$L$3,'Info Sheet'!$J$2:$J$3)</f>
        <v>Non-Rainy</v>
      </c>
      <c r="F1039">
        <f>IF(E1039='Info Sheet'!$J$3,'Info Sheet'!$M$3,'Info Sheet'!$M$2)</f>
        <v>1</v>
      </c>
      <c r="G1039">
        <f>ROUNDDOWN(IF((D1039*F1039)&gt;'Info Sheet'!$B$21,'Info Sheet'!$B$21,(D1039*F1039)),0)</f>
        <v>188</v>
      </c>
      <c r="H1039">
        <f t="shared" si="141"/>
        <v>4295.8</v>
      </c>
      <c r="I1039">
        <f t="shared" si="142"/>
        <v>2855.8</v>
      </c>
      <c r="J1039" s="44"/>
      <c r="K1039" s="32"/>
      <c r="L1039" s="32"/>
      <c r="M1039" s="283"/>
      <c r="N1039" s="32"/>
      <c r="O1039" s="44">
        <v>987</v>
      </c>
      <c r="P1039" s="32">
        <v>0.76017344078524329</v>
      </c>
      <c r="Q1039">
        <f t="shared" si="143"/>
        <v>213</v>
      </c>
      <c r="R1039" t="str">
        <f>LOOKUP(P1039,'Info Sheet'!$L$2:$L$3,'Info Sheet'!$J$2:$J$3)</f>
        <v>Non-Rainy</v>
      </c>
      <c r="S1039">
        <f>IF(R1039='Info Sheet'!$J$3,'Info Sheet'!$M$3,'Info Sheet'!$M$2)</f>
        <v>1</v>
      </c>
      <c r="T1039">
        <f>ROUNDDOWN(IF((Q1039*S1039)&gt;'Info Sheet'!$B$21,'Info Sheet'!$B$21,(Q1039*S1039)),0)</f>
        <v>188</v>
      </c>
      <c r="U1039">
        <f t="shared" si="144"/>
        <v>4295.8</v>
      </c>
      <c r="V1039">
        <f t="shared" si="145"/>
        <v>2855.8</v>
      </c>
      <c r="AB1039" s="44">
        <v>987</v>
      </c>
      <c r="AC1039" s="61">
        <v>0.50660044999999998</v>
      </c>
      <c r="AD1039">
        <f t="shared" si="146"/>
        <v>203</v>
      </c>
      <c r="AE1039" t="str">
        <f>LOOKUP(AC1039,'Info Sheet'!$L$2:$L$3,'Info Sheet'!$J$2:$J$3)</f>
        <v>Non-Rainy</v>
      </c>
      <c r="AF1039">
        <f>IF(AE1039='Info Sheet'!$J$3,'Info Sheet'!$M$3,'Info Sheet'!$M$2)</f>
        <v>1</v>
      </c>
      <c r="AG1039">
        <f>ROUNDDOWN(IF((AD1039*AF1039)&gt;'Info Sheet'!$B$21,'Info Sheet'!$B$21,(AD1039*AF1039)),0)</f>
        <v>188</v>
      </c>
      <c r="AH1039">
        <f t="shared" si="147"/>
        <v>4295.8</v>
      </c>
      <c r="AI1039">
        <f t="shared" si="148"/>
        <v>2855.8</v>
      </c>
    </row>
    <row r="1040" spans="2:35">
      <c r="B1040" s="44">
        <v>988</v>
      </c>
      <c r="C1040" s="32">
        <v>0.2364102091049477</v>
      </c>
      <c r="D1040" s="32">
        <f t="shared" si="149"/>
        <v>201</v>
      </c>
      <c r="E1040" t="str">
        <f>LOOKUP(C1040,'Info Sheet'!$L$2:$L$3,'Info Sheet'!$J$2:$J$3)</f>
        <v>Rainy, p</v>
      </c>
      <c r="F1040">
        <f>IF(E1040='Info Sheet'!$J$3,'Info Sheet'!$M$3,'Info Sheet'!$M$2)</f>
        <v>0.7</v>
      </c>
      <c r="G1040">
        <f>ROUNDDOWN(IF((D1040*F1040)&gt;'Info Sheet'!$B$21,'Info Sheet'!$B$21,(D1040*F1040)),0)</f>
        <v>140</v>
      </c>
      <c r="H1040">
        <f t="shared" si="141"/>
        <v>3199</v>
      </c>
      <c r="I1040">
        <f t="shared" si="142"/>
        <v>1759</v>
      </c>
      <c r="J1040" s="44"/>
      <c r="K1040" s="32"/>
      <c r="L1040" s="32"/>
      <c r="M1040" s="283"/>
      <c r="N1040" s="32"/>
      <c r="O1040" s="44">
        <v>988</v>
      </c>
      <c r="P1040" s="32">
        <v>0.97416806106324927</v>
      </c>
      <c r="Q1040">
        <f t="shared" si="143"/>
        <v>236</v>
      </c>
      <c r="R1040" t="str">
        <f>LOOKUP(P1040,'Info Sheet'!$L$2:$L$3,'Info Sheet'!$J$2:$J$3)</f>
        <v>Non-Rainy</v>
      </c>
      <c r="S1040">
        <f>IF(R1040='Info Sheet'!$J$3,'Info Sheet'!$M$3,'Info Sheet'!$M$2)</f>
        <v>1</v>
      </c>
      <c r="T1040">
        <f>ROUNDDOWN(IF((Q1040*S1040)&gt;'Info Sheet'!$B$21,'Info Sheet'!$B$21,(Q1040*S1040)),0)</f>
        <v>188</v>
      </c>
      <c r="U1040">
        <f t="shared" si="144"/>
        <v>4295.8</v>
      </c>
      <c r="V1040">
        <f t="shared" si="145"/>
        <v>2855.8</v>
      </c>
      <c r="AB1040" s="44">
        <v>988</v>
      </c>
      <c r="AC1040" s="61">
        <v>0.10631167</v>
      </c>
      <c r="AD1040">
        <f t="shared" si="146"/>
        <v>179</v>
      </c>
      <c r="AE1040" t="str">
        <f>LOOKUP(AC1040,'Info Sheet'!$L$2:$L$3,'Info Sheet'!$J$2:$J$3)</f>
        <v>Rainy, p</v>
      </c>
      <c r="AF1040">
        <f>IF(AE1040='Info Sheet'!$J$3,'Info Sheet'!$M$3,'Info Sheet'!$M$2)</f>
        <v>0.7</v>
      </c>
      <c r="AG1040">
        <f>ROUNDDOWN(IF((AD1040*AF1040)&gt;'Info Sheet'!$B$21,'Info Sheet'!$B$21,(AD1040*AF1040)),0)</f>
        <v>125</v>
      </c>
      <c r="AH1040">
        <f t="shared" si="147"/>
        <v>2856.25</v>
      </c>
      <c r="AI1040">
        <f t="shared" si="148"/>
        <v>1416.25</v>
      </c>
    </row>
    <row r="1041" spans="2:35">
      <c r="B1041" s="44">
        <v>989</v>
      </c>
      <c r="C1041" s="32">
        <v>0.23281254346854552</v>
      </c>
      <c r="D1041" s="32">
        <f t="shared" si="149"/>
        <v>200</v>
      </c>
      <c r="E1041" t="str">
        <f>LOOKUP(C1041,'Info Sheet'!$L$2:$L$3,'Info Sheet'!$J$2:$J$3)</f>
        <v>Rainy, p</v>
      </c>
      <c r="F1041">
        <f>IF(E1041='Info Sheet'!$J$3,'Info Sheet'!$M$3,'Info Sheet'!$M$2)</f>
        <v>0.7</v>
      </c>
      <c r="G1041">
        <f>ROUNDDOWN(IF((D1041*F1041)&gt;'Info Sheet'!$B$21,'Info Sheet'!$B$21,(D1041*F1041)),0)</f>
        <v>140</v>
      </c>
      <c r="H1041">
        <f t="shared" si="141"/>
        <v>3199</v>
      </c>
      <c r="I1041">
        <f t="shared" si="142"/>
        <v>1759</v>
      </c>
      <c r="J1041" s="44"/>
      <c r="K1041" s="32"/>
      <c r="L1041" s="32"/>
      <c r="M1041" s="283"/>
      <c r="N1041" s="32"/>
      <c r="O1041" s="44">
        <v>989</v>
      </c>
      <c r="P1041" s="32">
        <v>0.15999745909656549</v>
      </c>
      <c r="Q1041">
        <f t="shared" si="143"/>
        <v>181</v>
      </c>
      <c r="R1041" t="str">
        <f>LOOKUP(P1041,'Info Sheet'!$L$2:$L$3,'Info Sheet'!$J$2:$J$3)</f>
        <v>Rainy, p</v>
      </c>
      <c r="S1041">
        <f>IF(R1041='Info Sheet'!$J$3,'Info Sheet'!$M$3,'Info Sheet'!$M$2)</f>
        <v>0.7</v>
      </c>
      <c r="T1041">
        <f>ROUNDDOWN(IF((Q1041*S1041)&gt;'Info Sheet'!$B$21,'Info Sheet'!$B$21,(Q1041*S1041)),0)</f>
        <v>126</v>
      </c>
      <c r="U1041">
        <f t="shared" si="144"/>
        <v>2879.1000000000004</v>
      </c>
      <c r="V1041">
        <f t="shared" si="145"/>
        <v>1439.1000000000004</v>
      </c>
      <c r="AB1041" s="44">
        <v>989</v>
      </c>
      <c r="AC1041" s="61">
        <v>0.77222477</v>
      </c>
      <c r="AD1041">
        <f t="shared" si="146"/>
        <v>217</v>
      </c>
      <c r="AE1041" t="str">
        <f>LOOKUP(AC1041,'Info Sheet'!$L$2:$L$3,'Info Sheet'!$J$2:$J$3)</f>
        <v>Non-Rainy</v>
      </c>
      <c r="AF1041">
        <f>IF(AE1041='Info Sheet'!$J$3,'Info Sheet'!$M$3,'Info Sheet'!$M$2)</f>
        <v>1</v>
      </c>
      <c r="AG1041">
        <f>ROUNDDOWN(IF((AD1041*AF1041)&gt;'Info Sheet'!$B$21,'Info Sheet'!$B$21,(AD1041*AF1041)),0)</f>
        <v>188</v>
      </c>
      <c r="AH1041">
        <f t="shared" si="147"/>
        <v>4295.8</v>
      </c>
      <c r="AI1041">
        <f t="shared" si="148"/>
        <v>2855.8</v>
      </c>
    </row>
    <row r="1042" spans="2:35">
      <c r="B1042" s="44">
        <v>990</v>
      </c>
      <c r="C1042" s="32">
        <v>6.1568707829359193E-3</v>
      </c>
      <c r="D1042" s="32">
        <f t="shared" si="149"/>
        <v>166</v>
      </c>
      <c r="E1042" t="str">
        <f>LOOKUP(C1042,'Info Sheet'!$L$2:$L$3,'Info Sheet'!$J$2:$J$3)</f>
        <v>Rainy, p</v>
      </c>
      <c r="F1042">
        <f>IF(E1042='Info Sheet'!$J$3,'Info Sheet'!$M$3,'Info Sheet'!$M$2)</f>
        <v>0.7</v>
      </c>
      <c r="G1042">
        <f>ROUNDDOWN(IF((D1042*F1042)&gt;'Info Sheet'!$B$21,'Info Sheet'!$B$21,(D1042*F1042)),0)</f>
        <v>116</v>
      </c>
      <c r="H1042">
        <f t="shared" si="141"/>
        <v>2650.6000000000004</v>
      </c>
      <c r="I1042">
        <f t="shared" si="142"/>
        <v>1210.6000000000004</v>
      </c>
      <c r="J1042" s="44"/>
      <c r="K1042" s="32"/>
      <c r="L1042" s="32"/>
      <c r="M1042" s="283"/>
      <c r="N1042" s="32"/>
      <c r="O1042" s="44">
        <v>990</v>
      </c>
      <c r="P1042" s="32">
        <v>0.2680514578447033</v>
      </c>
      <c r="Q1042">
        <f t="shared" si="143"/>
        <v>188</v>
      </c>
      <c r="R1042" t="str">
        <f>LOOKUP(P1042,'Info Sheet'!$L$2:$L$3,'Info Sheet'!$J$2:$J$3)</f>
        <v>Rainy, p</v>
      </c>
      <c r="S1042">
        <f>IF(R1042='Info Sheet'!$J$3,'Info Sheet'!$M$3,'Info Sheet'!$M$2)</f>
        <v>0.7</v>
      </c>
      <c r="T1042">
        <f>ROUNDDOWN(IF((Q1042*S1042)&gt;'Info Sheet'!$B$21,'Info Sheet'!$B$21,(Q1042*S1042)),0)</f>
        <v>131</v>
      </c>
      <c r="U1042">
        <f t="shared" si="144"/>
        <v>2993.3500000000004</v>
      </c>
      <c r="V1042">
        <f t="shared" si="145"/>
        <v>1553.3500000000004</v>
      </c>
      <c r="AB1042" s="44">
        <v>990</v>
      </c>
      <c r="AC1042" s="61">
        <v>0.38341150000000002</v>
      </c>
      <c r="AD1042">
        <f t="shared" si="146"/>
        <v>197</v>
      </c>
      <c r="AE1042" t="str">
        <f>LOOKUP(AC1042,'Info Sheet'!$L$2:$L$3,'Info Sheet'!$J$2:$J$3)</f>
        <v>Rainy, p</v>
      </c>
      <c r="AF1042">
        <f>IF(AE1042='Info Sheet'!$J$3,'Info Sheet'!$M$3,'Info Sheet'!$M$2)</f>
        <v>0.7</v>
      </c>
      <c r="AG1042">
        <f>ROUNDDOWN(IF((AD1042*AF1042)&gt;'Info Sheet'!$B$21,'Info Sheet'!$B$21,(AD1042*AF1042)),0)</f>
        <v>137</v>
      </c>
      <c r="AH1042">
        <f t="shared" si="147"/>
        <v>3130.4500000000003</v>
      </c>
      <c r="AI1042">
        <f t="shared" si="148"/>
        <v>1690.4500000000003</v>
      </c>
    </row>
    <row r="1043" spans="2:35">
      <c r="B1043" s="44">
        <v>991</v>
      </c>
      <c r="C1043" s="32">
        <v>0.64879930925205309</v>
      </c>
      <c r="D1043" s="32">
        <f t="shared" si="149"/>
        <v>222</v>
      </c>
      <c r="E1043" t="str">
        <f>LOOKUP(C1043,'Info Sheet'!$L$2:$L$3,'Info Sheet'!$J$2:$J$3)</f>
        <v>Non-Rainy</v>
      </c>
      <c r="F1043">
        <f>IF(E1043='Info Sheet'!$J$3,'Info Sheet'!$M$3,'Info Sheet'!$M$2)</f>
        <v>1</v>
      </c>
      <c r="G1043">
        <f>ROUNDDOWN(IF((D1043*F1043)&gt;'Info Sheet'!$B$21,'Info Sheet'!$B$21,(D1043*F1043)),0)</f>
        <v>188</v>
      </c>
      <c r="H1043">
        <f t="shared" si="141"/>
        <v>4295.8</v>
      </c>
      <c r="I1043">
        <f t="shared" si="142"/>
        <v>2855.8</v>
      </c>
      <c r="J1043" s="44"/>
      <c r="K1043" s="32"/>
      <c r="L1043" s="32"/>
      <c r="M1043" s="283"/>
      <c r="N1043" s="32"/>
      <c r="O1043" s="44">
        <v>991</v>
      </c>
      <c r="P1043" s="32">
        <v>0.77306426387207927</v>
      </c>
      <c r="Q1043">
        <f t="shared" si="143"/>
        <v>214</v>
      </c>
      <c r="R1043" t="str">
        <f>LOOKUP(P1043,'Info Sheet'!$L$2:$L$3,'Info Sheet'!$J$2:$J$3)</f>
        <v>Non-Rainy</v>
      </c>
      <c r="S1043">
        <f>IF(R1043='Info Sheet'!$J$3,'Info Sheet'!$M$3,'Info Sheet'!$M$2)</f>
        <v>1</v>
      </c>
      <c r="T1043">
        <f>ROUNDDOWN(IF((Q1043*S1043)&gt;'Info Sheet'!$B$21,'Info Sheet'!$B$21,(Q1043*S1043)),0)</f>
        <v>188</v>
      </c>
      <c r="U1043">
        <f t="shared" si="144"/>
        <v>4295.8</v>
      </c>
      <c r="V1043">
        <f t="shared" si="145"/>
        <v>2855.8</v>
      </c>
      <c r="AB1043" s="44">
        <v>991</v>
      </c>
      <c r="AC1043" s="61">
        <v>0.81706681999999997</v>
      </c>
      <c r="AD1043">
        <f t="shared" si="146"/>
        <v>220</v>
      </c>
      <c r="AE1043" t="str">
        <f>LOOKUP(AC1043,'Info Sheet'!$L$2:$L$3,'Info Sheet'!$J$2:$J$3)</f>
        <v>Non-Rainy</v>
      </c>
      <c r="AF1043">
        <f>IF(AE1043='Info Sheet'!$J$3,'Info Sheet'!$M$3,'Info Sheet'!$M$2)</f>
        <v>1</v>
      </c>
      <c r="AG1043">
        <f>ROUNDDOWN(IF((AD1043*AF1043)&gt;'Info Sheet'!$B$21,'Info Sheet'!$B$21,(AD1043*AF1043)),0)</f>
        <v>188</v>
      </c>
      <c r="AH1043">
        <f t="shared" si="147"/>
        <v>4295.8</v>
      </c>
      <c r="AI1043">
        <f t="shared" si="148"/>
        <v>2855.8</v>
      </c>
    </row>
    <row r="1044" spans="2:35">
      <c r="B1044" s="44">
        <v>992</v>
      </c>
      <c r="C1044" s="32">
        <v>0.94765976993564816</v>
      </c>
      <c r="D1044" s="32">
        <f t="shared" si="149"/>
        <v>246</v>
      </c>
      <c r="E1044" t="str">
        <f>LOOKUP(C1044,'Info Sheet'!$L$2:$L$3,'Info Sheet'!$J$2:$J$3)</f>
        <v>Non-Rainy</v>
      </c>
      <c r="F1044">
        <f>IF(E1044='Info Sheet'!$J$3,'Info Sheet'!$M$3,'Info Sheet'!$M$2)</f>
        <v>1</v>
      </c>
      <c r="G1044">
        <f>ROUNDDOWN(IF((D1044*F1044)&gt;'Info Sheet'!$B$21,'Info Sheet'!$B$21,(D1044*F1044)),0)</f>
        <v>188</v>
      </c>
      <c r="H1044">
        <f t="shared" si="141"/>
        <v>4295.8</v>
      </c>
      <c r="I1044">
        <f t="shared" si="142"/>
        <v>2855.8</v>
      </c>
      <c r="J1044" s="44"/>
      <c r="K1044" s="32"/>
      <c r="L1044" s="32"/>
      <c r="M1044" s="283"/>
      <c r="N1044" s="32"/>
      <c r="O1044" s="44">
        <v>992</v>
      </c>
      <c r="P1044" s="32">
        <v>2.8417572008927916E-2</v>
      </c>
      <c r="Q1044">
        <f t="shared" si="143"/>
        <v>164</v>
      </c>
      <c r="R1044" t="str">
        <f>LOOKUP(P1044,'Info Sheet'!$L$2:$L$3,'Info Sheet'!$J$2:$J$3)</f>
        <v>Rainy, p</v>
      </c>
      <c r="S1044">
        <f>IF(R1044='Info Sheet'!$J$3,'Info Sheet'!$M$3,'Info Sheet'!$M$2)</f>
        <v>0.7</v>
      </c>
      <c r="T1044">
        <f>ROUNDDOWN(IF((Q1044*S1044)&gt;'Info Sheet'!$B$21,'Info Sheet'!$B$21,(Q1044*S1044)),0)</f>
        <v>114</v>
      </c>
      <c r="U1044">
        <f t="shared" si="144"/>
        <v>2604.9</v>
      </c>
      <c r="V1044">
        <f t="shared" si="145"/>
        <v>1164.9000000000001</v>
      </c>
      <c r="AB1044" s="44">
        <v>992</v>
      </c>
      <c r="AC1044" s="61">
        <v>0.82482332999999997</v>
      </c>
      <c r="AD1044">
        <f t="shared" si="146"/>
        <v>220</v>
      </c>
      <c r="AE1044" t="str">
        <f>LOOKUP(AC1044,'Info Sheet'!$L$2:$L$3,'Info Sheet'!$J$2:$J$3)</f>
        <v>Non-Rainy</v>
      </c>
      <c r="AF1044">
        <f>IF(AE1044='Info Sheet'!$J$3,'Info Sheet'!$M$3,'Info Sheet'!$M$2)</f>
        <v>1</v>
      </c>
      <c r="AG1044">
        <f>ROUNDDOWN(IF((AD1044*AF1044)&gt;'Info Sheet'!$B$21,'Info Sheet'!$B$21,(AD1044*AF1044)),0)</f>
        <v>188</v>
      </c>
      <c r="AH1044">
        <f t="shared" si="147"/>
        <v>4295.8</v>
      </c>
      <c r="AI1044">
        <f t="shared" si="148"/>
        <v>2855.8</v>
      </c>
    </row>
    <row r="1045" spans="2:35">
      <c r="B1045" s="44">
        <v>993</v>
      </c>
      <c r="C1045" s="32">
        <v>0.39854149998658062</v>
      </c>
      <c r="D1045" s="32">
        <f t="shared" si="149"/>
        <v>210</v>
      </c>
      <c r="E1045" t="str">
        <f>LOOKUP(C1045,'Info Sheet'!$L$2:$L$3,'Info Sheet'!$J$2:$J$3)</f>
        <v>Rainy, p</v>
      </c>
      <c r="F1045">
        <f>IF(E1045='Info Sheet'!$J$3,'Info Sheet'!$M$3,'Info Sheet'!$M$2)</f>
        <v>0.7</v>
      </c>
      <c r="G1045">
        <f>ROUNDDOWN(IF((D1045*F1045)&gt;'Info Sheet'!$B$21,'Info Sheet'!$B$21,(D1045*F1045)),0)</f>
        <v>147</v>
      </c>
      <c r="H1045">
        <f t="shared" si="141"/>
        <v>3358.9500000000003</v>
      </c>
      <c r="I1045">
        <f t="shared" si="142"/>
        <v>1918.9500000000003</v>
      </c>
      <c r="J1045" s="44"/>
      <c r="K1045" s="32"/>
      <c r="L1045" s="32"/>
      <c r="M1045" s="283"/>
      <c r="N1045" s="32"/>
      <c r="O1045" s="44">
        <v>993</v>
      </c>
      <c r="P1045" s="32">
        <v>0.56723651754352</v>
      </c>
      <c r="Q1045">
        <f t="shared" si="143"/>
        <v>203</v>
      </c>
      <c r="R1045" t="str">
        <f>LOOKUP(P1045,'Info Sheet'!$L$2:$L$3,'Info Sheet'!$J$2:$J$3)</f>
        <v>Non-Rainy</v>
      </c>
      <c r="S1045">
        <f>IF(R1045='Info Sheet'!$J$3,'Info Sheet'!$M$3,'Info Sheet'!$M$2)</f>
        <v>1</v>
      </c>
      <c r="T1045">
        <f>ROUNDDOWN(IF((Q1045*S1045)&gt;'Info Sheet'!$B$21,'Info Sheet'!$B$21,(Q1045*S1045)),0)</f>
        <v>188</v>
      </c>
      <c r="U1045">
        <f t="shared" si="144"/>
        <v>4295.8</v>
      </c>
      <c r="V1045">
        <f t="shared" si="145"/>
        <v>2855.8</v>
      </c>
      <c r="AB1045" s="44">
        <v>993</v>
      </c>
      <c r="AC1045" s="61">
        <v>0.91013263</v>
      </c>
      <c r="AD1045">
        <f t="shared" si="146"/>
        <v>228</v>
      </c>
      <c r="AE1045" t="str">
        <f>LOOKUP(AC1045,'Info Sheet'!$L$2:$L$3,'Info Sheet'!$J$2:$J$3)</f>
        <v>Non-Rainy</v>
      </c>
      <c r="AF1045">
        <f>IF(AE1045='Info Sheet'!$J$3,'Info Sheet'!$M$3,'Info Sheet'!$M$2)</f>
        <v>1</v>
      </c>
      <c r="AG1045">
        <f>ROUNDDOWN(IF((AD1045*AF1045)&gt;'Info Sheet'!$B$21,'Info Sheet'!$B$21,(AD1045*AF1045)),0)</f>
        <v>188</v>
      </c>
      <c r="AH1045">
        <f t="shared" si="147"/>
        <v>4295.8</v>
      </c>
      <c r="AI1045">
        <f t="shared" si="148"/>
        <v>2855.8</v>
      </c>
    </row>
    <row r="1046" spans="2:35">
      <c r="B1046" s="44">
        <v>994</v>
      </c>
      <c r="C1046" s="32">
        <v>0.18985196110504743</v>
      </c>
      <c r="D1046" s="32">
        <f t="shared" si="149"/>
        <v>198</v>
      </c>
      <c r="E1046" t="str">
        <f>LOOKUP(C1046,'Info Sheet'!$L$2:$L$3,'Info Sheet'!$J$2:$J$3)</f>
        <v>Rainy, p</v>
      </c>
      <c r="F1046">
        <f>IF(E1046='Info Sheet'!$J$3,'Info Sheet'!$M$3,'Info Sheet'!$M$2)</f>
        <v>0.7</v>
      </c>
      <c r="G1046">
        <f>ROUNDDOWN(IF((D1046*F1046)&gt;'Info Sheet'!$B$21,'Info Sheet'!$B$21,(D1046*F1046)),0)</f>
        <v>138</v>
      </c>
      <c r="H1046">
        <f t="shared" si="141"/>
        <v>3153.3</v>
      </c>
      <c r="I1046">
        <f t="shared" si="142"/>
        <v>1713.3000000000002</v>
      </c>
      <c r="J1046" s="44"/>
      <c r="K1046" s="32"/>
      <c r="L1046" s="32"/>
      <c r="M1046" s="283"/>
      <c r="N1046" s="32"/>
      <c r="O1046" s="44">
        <v>994</v>
      </c>
      <c r="P1046" s="32">
        <v>0.33413686827901223</v>
      </c>
      <c r="Q1046">
        <f t="shared" si="143"/>
        <v>191</v>
      </c>
      <c r="R1046" t="str">
        <f>LOOKUP(P1046,'Info Sheet'!$L$2:$L$3,'Info Sheet'!$J$2:$J$3)</f>
        <v>Rainy, p</v>
      </c>
      <c r="S1046">
        <f>IF(R1046='Info Sheet'!$J$3,'Info Sheet'!$M$3,'Info Sheet'!$M$2)</f>
        <v>0.7</v>
      </c>
      <c r="T1046">
        <f>ROUNDDOWN(IF((Q1046*S1046)&gt;'Info Sheet'!$B$21,'Info Sheet'!$B$21,(Q1046*S1046)),0)</f>
        <v>133</v>
      </c>
      <c r="U1046">
        <f t="shared" si="144"/>
        <v>3039.05</v>
      </c>
      <c r="V1046">
        <f t="shared" si="145"/>
        <v>1599.0500000000002</v>
      </c>
      <c r="AB1046" s="44">
        <v>994</v>
      </c>
      <c r="AC1046" s="61">
        <v>0.33943528000000001</v>
      </c>
      <c r="AD1046">
        <f t="shared" si="146"/>
        <v>195</v>
      </c>
      <c r="AE1046" t="str">
        <f>LOOKUP(AC1046,'Info Sheet'!$L$2:$L$3,'Info Sheet'!$J$2:$J$3)</f>
        <v>Rainy, p</v>
      </c>
      <c r="AF1046">
        <f>IF(AE1046='Info Sheet'!$J$3,'Info Sheet'!$M$3,'Info Sheet'!$M$2)</f>
        <v>0.7</v>
      </c>
      <c r="AG1046">
        <f>ROUNDDOWN(IF((AD1046*AF1046)&gt;'Info Sheet'!$B$21,'Info Sheet'!$B$21,(AD1046*AF1046)),0)</f>
        <v>136</v>
      </c>
      <c r="AH1046">
        <f t="shared" si="147"/>
        <v>3107.6000000000004</v>
      </c>
      <c r="AI1046">
        <f t="shared" si="148"/>
        <v>1667.6000000000004</v>
      </c>
    </row>
    <row r="1047" spans="2:35">
      <c r="B1047" s="44">
        <v>995</v>
      </c>
      <c r="C1047" s="32">
        <v>0.32036331347481339</v>
      </c>
      <c r="D1047" s="32">
        <f t="shared" si="149"/>
        <v>206</v>
      </c>
      <c r="E1047" t="str">
        <f>LOOKUP(C1047,'Info Sheet'!$L$2:$L$3,'Info Sheet'!$J$2:$J$3)</f>
        <v>Rainy, p</v>
      </c>
      <c r="F1047">
        <f>IF(E1047='Info Sheet'!$J$3,'Info Sheet'!$M$3,'Info Sheet'!$M$2)</f>
        <v>0.7</v>
      </c>
      <c r="G1047">
        <f>ROUNDDOWN(IF((D1047*F1047)&gt;'Info Sheet'!$B$21,'Info Sheet'!$B$21,(D1047*F1047)),0)</f>
        <v>144</v>
      </c>
      <c r="H1047">
        <f t="shared" si="141"/>
        <v>3290.4</v>
      </c>
      <c r="I1047">
        <f t="shared" si="142"/>
        <v>1850.4</v>
      </c>
      <c r="J1047" s="44"/>
      <c r="K1047" s="32"/>
      <c r="L1047" s="32"/>
      <c r="M1047" s="283"/>
      <c r="N1047" s="32"/>
      <c r="O1047" s="44">
        <v>995</v>
      </c>
      <c r="P1047" s="32">
        <v>0.50227376495661569</v>
      </c>
      <c r="Q1047">
        <f t="shared" si="143"/>
        <v>200</v>
      </c>
      <c r="R1047" t="str">
        <f>LOOKUP(P1047,'Info Sheet'!$L$2:$L$3,'Info Sheet'!$J$2:$J$3)</f>
        <v>Non-Rainy</v>
      </c>
      <c r="S1047">
        <f>IF(R1047='Info Sheet'!$J$3,'Info Sheet'!$M$3,'Info Sheet'!$M$2)</f>
        <v>1</v>
      </c>
      <c r="T1047">
        <f>ROUNDDOWN(IF((Q1047*S1047)&gt;'Info Sheet'!$B$21,'Info Sheet'!$B$21,(Q1047*S1047)),0)</f>
        <v>188</v>
      </c>
      <c r="U1047">
        <f t="shared" si="144"/>
        <v>4295.8</v>
      </c>
      <c r="V1047">
        <f t="shared" si="145"/>
        <v>2855.8</v>
      </c>
      <c r="AB1047" s="44">
        <v>995</v>
      </c>
      <c r="AC1047" s="61">
        <v>0.44754480000000002</v>
      </c>
      <c r="AD1047">
        <f t="shared" si="146"/>
        <v>200</v>
      </c>
      <c r="AE1047" t="str">
        <f>LOOKUP(AC1047,'Info Sheet'!$L$2:$L$3,'Info Sheet'!$J$2:$J$3)</f>
        <v>Non-Rainy</v>
      </c>
      <c r="AF1047">
        <f>IF(AE1047='Info Sheet'!$J$3,'Info Sheet'!$M$3,'Info Sheet'!$M$2)</f>
        <v>1</v>
      </c>
      <c r="AG1047">
        <f>ROUNDDOWN(IF((AD1047*AF1047)&gt;'Info Sheet'!$B$21,'Info Sheet'!$B$21,(AD1047*AF1047)),0)</f>
        <v>188</v>
      </c>
      <c r="AH1047">
        <f t="shared" si="147"/>
        <v>4295.8</v>
      </c>
      <c r="AI1047">
        <f t="shared" si="148"/>
        <v>2855.8</v>
      </c>
    </row>
    <row r="1048" spans="2:35">
      <c r="B1048" s="44">
        <v>996</v>
      </c>
      <c r="C1048" s="32">
        <v>0.71135511273749952</v>
      </c>
      <c r="D1048" s="32">
        <f t="shared" si="149"/>
        <v>226</v>
      </c>
      <c r="E1048" t="str">
        <f>LOOKUP(C1048,'Info Sheet'!$L$2:$L$3,'Info Sheet'!$J$2:$J$3)</f>
        <v>Non-Rainy</v>
      </c>
      <c r="F1048">
        <f>IF(E1048='Info Sheet'!$J$3,'Info Sheet'!$M$3,'Info Sheet'!$M$2)</f>
        <v>1</v>
      </c>
      <c r="G1048">
        <f>ROUNDDOWN(IF((D1048*F1048)&gt;'Info Sheet'!$B$21,'Info Sheet'!$B$21,(D1048*F1048)),0)</f>
        <v>188</v>
      </c>
      <c r="H1048">
        <f t="shared" si="141"/>
        <v>4295.8</v>
      </c>
      <c r="I1048">
        <f t="shared" si="142"/>
        <v>2855.8</v>
      </c>
      <c r="J1048" s="44"/>
      <c r="K1048" s="32"/>
      <c r="L1048" s="32"/>
      <c r="M1048" s="283"/>
      <c r="N1048" s="32"/>
      <c r="O1048" s="44">
        <v>996</v>
      </c>
      <c r="P1048" s="32">
        <v>0.39867586235131114</v>
      </c>
      <c r="Q1048">
        <f t="shared" si="143"/>
        <v>195</v>
      </c>
      <c r="R1048" t="str">
        <f>LOOKUP(P1048,'Info Sheet'!$L$2:$L$3,'Info Sheet'!$J$2:$J$3)</f>
        <v>Rainy, p</v>
      </c>
      <c r="S1048">
        <f>IF(R1048='Info Sheet'!$J$3,'Info Sheet'!$M$3,'Info Sheet'!$M$2)</f>
        <v>0.7</v>
      </c>
      <c r="T1048">
        <f>ROUNDDOWN(IF((Q1048*S1048)&gt;'Info Sheet'!$B$21,'Info Sheet'!$B$21,(Q1048*S1048)),0)</f>
        <v>136</v>
      </c>
      <c r="U1048">
        <f t="shared" si="144"/>
        <v>3107.6000000000004</v>
      </c>
      <c r="V1048">
        <f t="shared" si="145"/>
        <v>1667.6000000000004</v>
      </c>
      <c r="AB1048" s="44">
        <v>996</v>
      </c>
      <c r="AC1048" s="61">
        <v>0.88923468000000006</v>
      </c>
      <c r="AD1048">
        <f t="shared" si="146"/>
        <v>226</v>
      </c>
      <c r="AE1048" t="str">
        <f>LOOKUP(AC1048,'Info Sheet'!$L$2:$L$3,'Info Sheet'!$J$2:$J$3)</f>
        <v>Non-Rainy</v>
      </c>
      <c r="AF1048">
        <f>IF(AE1048='Info Sheet'!$J$3,'Info Sheet'!$M$3,'Info Sheet'!$M$2)</f>
        <v>1</v>
      </c>
      <c r="AG1048">
        <f>ROUNDDOWN(IF((AD1048*AF1048)&gt;'Info Sheet'!$B$21,'Info Sheet'!$B$21,(AD1048*AF1048)),0)</f>
        <v>188</v>
      </c>
      <c r="AH1048">
        <f t="shared" si="147"/>
        <v>4295.8</v>
      </c>
      <c r="AI1048">
        <f t="shared" si="148"/>
        <v>2855.8</v>
      </c>
    </row>
    <row r="1049" spans="2:35">
      <c r="B1049" s="44">
        <v>997</v>
      </c>
      <c r="C1049" s="32">
        <v>0.23675341965106755</v>
      </c>
      <c r="D1049" s="32">
        <f t="shared" si="149"/>
        <v>201</v>
      </c>
      <c r="E1049" t="str">
        <f>LOOKUP(C1049,'Info Sheet'!$L$2:$L$3,'Info Sheet'!$J$2:$J$3)</f>
        <v>Rainy, p</v>
      </c>
      <c r="F1049">
        <f>IF(E1049='Info Sheet'!$J$3,'Info Sheet'!$M$3,'Info Sheet'!$M$2)</f>
        <v>0.7</v>
      </c>
      <c r="G1049">
        <f>ROUNDDOWN(IF((D1049*F1049)&gt;'Info Sheet'!$B$21,'Info Sheet'!$B$21,(D1049*F1049)),0)</f>
        <v>140</v>
      </c>
      <c r="H1049">
        <f t="shared" si="141"/>
        <v>3199</v>
      </c>
      <c r="I1049">
        <f t="shared" si="142"/>
        <v>1759</v>
      </c>
      <c r="J1049" s="44"/>
      <c r="K1049" s="32"/>
      <c r="L1049" s="32"/>
      <c r="M1049" s="283"/>
      <c r="N1049" s="32"/>
      <c r="O1049" s="44">
        <v>997</v>
      </c>
      <c r="P1049" s="32">
        <v>0.811230087125138</v>
      </c>
      <c r="Q1049">
        <f t="shared" si="143"/>
        <v>216</v>
      </c>
      <c r="R1049" t="str">
        <f>LOOKUP(P1049,'Info Sheet'!$L$2:$L$3,'Info Sheet'!$J$2:$J$3)</f>
        <v>Non-Rainy</v>
      </c>
      <c r="S1049">
        <f>IF(R1049='Info Sheet'!$J$3,'Info Sheet'!$M$3,'Info Sheet'!$M$2)</f>
        <v>1</v>
      </c>
      <c r="T1049">
        <f>ROUNDDOWN(IF((Q1049*S1049)&gt;'Info Sheet'!$B$21,'Info Sheet'!$B$21,(Q1049*S1049)),0)</f>
        <v>188</v>
      </c>
      <c r="U1049">
        <f t="shared" si="144"/>
        <v>4295.8</v>
      </c>
      <c r="V1049">
        <f t="shared" si="145"/>
        <v>2855.8</v>
      </c>
      <c r="AB1049" s="44">
        <v>997</v>
      </c>
      <c r="AC1049" s="61">
        <v>0.78448748000000001</v>
      </c>
      <c r="AD1049">
        <f t="shared" si="146"/>
        <v>218</v>
      </c>
      <c r="AE1049" t="str">
        <f>LOOKUP(AC1049,'Info Sheet'!$L$2:$L$3,'Info Sheet'!$J$2:$J$3)</f>
        <v>Non-Rainy</v>
      </c>
      <c r="AF1049">
        <f>IF(AE1049='Info Sheet'!$J$3,'Info Sheet'!$M$3,'Info Sheet'!$M$2)</f>
        <v>1</v>
      </c>
      <c r="AG1049">
        <f>ROUNDDOWN(IF((AD1049*AF1049)&gt;'Info Sheet'!$B$21,'Info Sheet'!$B$21,(AD1049*AF1049)),0)</f>
        <v>188</v>
      </c>
      <c r="AH1049">
        <f t="shared" si="147"/>
        <v>4295.8</v>
      </c>
      <c r="AI1049">
        <f t="shared" si="148"/>
        <v>2855.8</v>
      </c>
    </row>
    <row r="1050" spans="2:35">
      <c r="B1050" s="44">
        <v>998</v>
      </c>
      <c r="C1050" s="32">
        <v>0.69172088799949938</v>
      </c>
      <c r="D1050" s="32">
        <f t="shared" si="149"/>
        <v>224</v>
      </c>
      <c r="E1050" t="str">
        <f>LOOKUP(C1050,'Info Sheet'!$L$2:$L$3,'Info Sheet'!$J$2:$J$3)</f>
        <v>Non-Rainy</v>
      </c>
      <c r="F1050">
        <f>IF(E1050='Info Sheet'!$J$3,'Info Sheet'!$M$3,'Info Sheet'!$M$2)</f>
        <v>1</v>
      </c>
      <c r="G1050">
        <f>ROUNDDOWN(IF((D1050*F1050)&gt;'Info Sheet'!$B$21,'Info Sheet'!$B$21,(D1050*F1050)),0)</f>
        <v>188</v>
      </c>
      <c r="H1050">
        <f t="shared" si="141"/>
        <v>4295.8</v>
      </c>
      <c r="I1050">
        <f t="shared" si="142"/>
        <v>2855.8</v>
      </c>
      <c r="J1050" s="44"/>
      <c r="K1050" s="32"/>
      <c r="L1050" s="32"/>
      <c r="M1050" s="283"/>
      <c r="N1050" s="32"/>
      <c r="O1050" s="44">
        <v>998</v>
      </c>
      <c r="P1050" s="32">
        <v>0.3105637631299909</v>
      </c>
      <c r="Q1050">
        <f t="shared" si="143"/>
        <v>190</v>
      </c>
      <c r="R1050" t="str">
        <f>LOOKUP(P1050,'Info Sheet'!$L$2:$L$3,'Info Sheet'!$J$2:$J$3)</f>
        <v>Rainy, p</v>
      </c>
      <c r="S1050">
        <f>IF(R1050='Info Sheet'!$J$3,'Info Sheet'!$M$3,'Info Sheet'!$M$2)</f>
        <v>0.7</v>
      </c>
      <c r="T1050">
        <f>ROUNDDOWN(IF((Q1050*S1050)&gt;'Info Sheet'!$B$21,'Info Sheet'!$B$21,(Q1050*S1050)),0)</f>
        <v>133</v>
      </c>
      <c r="U1050">
        <f t="shared" si="144"/>
        <v>3039.05</v>
      </c>
      <c r="V1050">
        <f t="shared" si="145"/>
        <v>1599.0500000000002</v>
      </c>
      <c r="AB1050" s="44">
        <v>998</v>
      </c>
      <c r="AC1050" s="61">
        <v>0.36300297999999998</v>
      </c>
      <c r="AD1050">
        <f t="shared" si="146"/>
        <v>196</v>
      </c>
      <c r="AE1050" t="str">
        <f>LOOKUP(AC1050,'Info Sheet'!$L$2:$L$3,'Info Sheet'!$J$2:$J$3)</f>
        <v>Rainy, p</v>
      </c>
      <c r="AF1050">
        <f>IF(AE1050='Info Sheet'!$J$3,'Info Sheet'!$M$3,'Info Sheet'!$M$2)</f>
        <v>0.7</v>
      </c>
      <c r="AG1050">
        <f>ROUNDDOWN(IF((AD1050*AF1050)&gt;'Info Sheet'!$B$21,'Info Sheet'!$B$21,(AD1050*AF1050)),0)</f>
        <v>137</v>
      </c>
      <c r="AH1050">
        <f t="shared" si="147"/>
        <v>3130.4500000000003</v>
      </c>
      <c r="AI1050">
        <f t="shared" si="148"/>
        <v>1690.4500000000003</v>
      </c>
    </row>
    <row r="1051" spans="2:35">
      <c r="B1051" s="44">
        <v>999</v>
      </c>
      <c r="C1051" s="32">
        <v>0.60614547143150954</v>
      </c>
      <c r="D1051" s="32">
        <f t="shared" si="149"/>
        <v>220</v>
      </c>
      <c r="E1051" t="str">
        <f>LOOKUP(C1051,'Info Sheet'!$L$2:$L$3,'Info Sheet'!$J$2:$J$3)</f>
        <v>Non-Rainy</v>
      </c>
      <c r="F1051">
        <f>IF(E1051='Info Sheet'!$J$3,'Info Sheet'!$M$3,'Info Sheet'!$M$2)</f>
        <v>1</v>
      </c>
      <c r="G1051">
        <f>ROUNDDOWN(IF((D1051*F1051)&gt;'Info Sheet'!$B$21,'Info Sheet'!$B$21,(D1051*F1051)),0)</f>
        <v>188</v>
      </c>
      <c r="H1051">
        <f t="shared" si="141"/>
        <v>4295.8</v>
      </c>
      <c r="I1051">
        <f t="shared" si="142"/>
        <v>2855.8</v>
      </c>
      <c r="J1051" s="44"/>
      <c r="K1051" s="32"/>
      <c r="L1051" s="32"/>
      <c r="M1051" s="283"/>
      <c r="N1051" s="32"/>
      <c r="O1051" s="44">
        <v>999</v>
      </c>
      <c r="P1051" s="32">
        <v>0.27689922769401298</v>
      </c>
      <c r="Q1051">
        <f t="shared" si="143"/>
        <v>188</v>
      </c>
      <c r="R1051" t="str">
        <f>LOOKUP(P1051,'Info Sheet'!$L$2:$L$3,'Info Sheet'!$J$2:$J$3)</f>
        <v>Rainy, p</v>
      </c>
      <c r="S1051">
        <f>IF(R1051='Info Sheet'!$J$3,'Info Sheet'!$M$3,'Info Sheet'!$M$2)</f>
        <v>0.7</v>
      </c>
      <c r="T1051">
        <f>ROUNDDOWN(IF((Q1051*S1051)&gt;'Info Sheet'!$B$21,'Info Sheet'!$B$21,(Q1051*S1051)),0)</f>
        <v>131</v>
      </c>
      <c r="U1051">
        <f t="shared" si="144"/>
        <v>2993.3500000000004</v>
      </c>
      <c r="V1051">
        <f t="shared" si="145"/>
        <v>1553.3500000000004</v>
      </c>
      <c r="AB1051" s="44">
        <v>999</v>
      </c>
      <c r="AC1051" s="61">
        <v>0.91064928000000001</v>
      </c>
      <c r="AD1051">
        <f t="shared" si="146"/>
        <v>228</v>
      </c>
      <c r="AE1051" t="str">
        <f>LOOKUP(AC1051,'Info Sheet'!$L$2:$L$3,'Info Sheet'!$J$2:$J$3)</f>
        <v>Non-Rainy</v>
      </c>
      <c r="AF1051">
        <f>IF(AE1051='Info Sheet'!$J$3,'Info Sheet'!$M$3,'Info Sheet'!$M$2)</f>
        <v>1</v>
      </c>
      <c r="AG1051">
        <f>ROUNDDOWN(IF((AD1051*AF1051)&gt;'Info Sheet'!$B$21,'Info Sheet'!$B$21,(AD1051*AF1051)),0)</f>
        <v>188</v>
      </c>
      <c r="AH1051">
        <f t="shared" si="147"/>
        <v>4295.8</v>
      </c>
      <c r="AI1051">
        <f t="shared" si="148"/>
        <v>2855.8</v>
      </c>
    </row>
    <row r="1052" spans="2:35">
      <c r="B1052" s="44">
        <v>1000</v>
      </c>
      <c r="C1052" s="32">
        <v>0.29697001580112337</v>
      </c>
      <c r="D1052" s="32">
        <f t="shared" si="149"/>
        <v>204</v>
      </c>
      <c r="E1052" t="str">
        <f>LOOKUP(C1052,'Info Sheet'!$L$2:$L$3,'Info Sheet'!$J$2:$J$3)</f>
        <v>Rainy, p</v>
      </c>
      <c r="F1052">
        <f>IF(E1052='Info Sheet'!$J$3,'Info Sheet'!$M$3,'Info Sheet'!$M$2)</f>
        <v>0.7</v>
      </c>
      <c r="G1052">
        <f>ROUNDDOWN(IF((D1052*F1052)&gt;'Info Sheet'!$B$21,'Info Sheet'!$B$21,(D1052*F1052)),0)</f>
        <v>142</v>
      </c>
      <c r="H1052">
        <f t="shared" si="141"/>
        <v>3244.7000000000003</v>
      </c>
      <c r="I1052">
        <f t="shared" si="142"/>
        <v>1804.7000000000003</v>
      </c>
      <c r="J1052" s="44"/>
      <c r="K1052" s="32"/>
      <c r="L1052" s="32"/>
      <c r="M1052" s="283"/>
      <c r="N1052" s="32"/>
      <c r="O1052" s="44">
        <v>1000</v>
      </c>
      <c r="P1052" s="32">
        <v>6.0546863338900803E-2</v>
      </c>
      <c r="Q1052">
        <f t="shared" si="143"/>
        <v>170</v>
      </c>
      <c r="R1052" t="str">
        <f>LOOKUP(P1052,'Info Sheet'!$L$2:$L$3,'Info Sheet'!$J$2:$J$3)</f>
        <v>Rainy, p</v>
      </c>
      <c r="S1052">
        <f>IF(R1052='Info Sheet'!$J$3,'Info Sheet'!$M$3,'Info Sheet'!$M$2)</f>
        <v>0.7</v>
      </c>
      <c r="T1052">
        <f>ROUNDDOWN(IF((Q1052*S1052)&gt;'Info Sheet'!$B$21,'Info Sheet'!$B$21,(Q1052*S1052)),0)</f>
        <v>119</v>
      </c>
      <c r="U1052">
        <f t="shared" si="144"/>
        <v>2719.15</v>
      </c>
      <c r="V1052">
        <f t="shared" si="145"/>
        <v>1279.1500000000001</v>
      </c>
      <c r="AB1052" s="44">
        <v>1000</v>
      </c>
      <c r="AC1052" s="61">
        <v>1.004597E-2</v>
      </c>
      <c r="AD1052">
        <f t="shared" si="146"/>
        <v>159</v>
      </c>
      <c r="AE1052" t="str">
        <f>LOOKUP(AC1052,'Info Sheet'!$L$2:$L$3,'Info Sheet'!$J$2:$J$3)</f>
        <v>Rainy, p</v>
      </c>
      <c r="AF1052">
        <f>IF(AE1052='Info Sheet'!$J$3,'Info Sheet'!$M$3,'Info Sheet'!$M$2)</f>
        <v>0.7</v>
      </c>
      <c r="AG1052">
        <f>ROUNDDOWN(IF((AD1052*AF1052)&gt;'Info Sheet'!$B$21,'Info Sheet'!$B$21,(AD1052*AF1052)),0)</f>
        <v>111</v>
      </c>
      <c r="AH1052">
        <f t="shared" si="147"/>
        <v>2536.3500000000004</v>
      </c>
      <c r="AI1052">
        <f t="shared" si="148"/>
        <v>1096.3500000000004</v>
      </c>
    </row>
    <row r="1053" spans="2:35">
      <c r="AC1053" s="204"/>
    </row>
    <row r="1057" spans="1:3">
      <c r="A1057" s="44"/>
      <c r="B1057" s="32"/>
      <c r="C1057" s="32"/>
    </row>
    <row r="1058" spans="1:3">
      <c r="A1058" s="44"/>
      <c r="B1058" s="32"/>
      <c r="C1058" s="32"/>
    </row>
    <row r="1059" spans="1:3">
      <c r="A1059" s="44"/>
      <c r="B1059" s="32"/>
      <c r="C1059" s="32"/>
    </row>
    <row r="1060" spans="1:3">
      <c r="A1060" s="44"/>
      <c r="B1060" s="32"/>
      <c r="C1060" s="32"/>
    </row>
    <row r="1061" spans="1:3">
      <c r="A1061" s="44"/>
      <c r="B1061" s="32"/>
      <c r="C1061" s="32"/>
    </row>
    <row r="1062" spans="1:3">
      <c r="A1062" s="44"/>
      <c r="B1062" s="32"/>
      <c r="C1062" s="32"/>
    </row>
    <row r="1063" spans="1:3">
      <c r="A1063" s="44"/>
      <c r="B1063" s="32"/>
      <c r="C1063" s="32"/>
    </row>
    <row r="1064" spans="1:3">
      <c r="A1064" s="44"/>
      <c r="B1064" s="32"/>
      <c r="C1064" s="32"/>
    </row>
    <row r="1065" spans="1:3">
      <c r="A1065" s="44"/>
      <c r="B1065" s="32"/>
      <c r="C1065" s="32"/>
    </row>
    <row r="1066" spans="1:3">
      <c r="A1066" s="44"/>
      <c r="B1066" s="32"/>
      <c r="C1066" s="32"/>
    </row>
    <row r="1067" spans="1:3">
      <c r="A1067" s="44"/>
      <c r="B1067" s="32"/>
      <c r="C1067" s="32"/>
    </row>
    <row r="1068" spans="1:3">
      <c r="A1068" s="44"/>
      <c r="B1068" s="32"/>
      <c r="C1068" s="32"/>
    </row>
    <row r="1069" spans="1:3">
      <c r="A1069" s="44"/>
      <c r="B1069" s="32"/>
      <c r="C1069" s="32"/>
    </row>
    <row r="1070" spans="1:3">
      <c r="A1070" s="44"/>
      <c r="B1070" s="32"/>
      <c r="C1070" s="32"/>
    </row>
    <row r="1071" spans="1:3">
      <c r="A1071" s="44"/>
      <c r="B1071" s="32"/>
      <c r="C1071" s="32"/>
    </row>
    <row r="1072" spans="1:3">
      <c r="A1072" s="44"/>
      <c r="B1072" s="32"/>
      <c r="C1072" s="32"/>
    </row>
    <row r="1073" spans="1:3">
      <c r="A1073" s="44"/>
      <c r="B1073" s="32"/>
      <c r="C1073" s="32"/>
    </row>
    <row r="1074" spans="1:3">
      <c r="A1074" s="44"/>
      <c r="B1074" s="32"/>
      <c r="C1074" s="32"/>
    </row>
    <row r="1075" spans="1:3">
      <c r="A1075" s="44"/>
      <c r="B1075" s="32"/>
      <c r="C1075" s="32"/>
    </row>
    <row r="1076" spans="1:3">
      <c r="A1076" s="44"/>
      <c r="B1076" s="32"/>
      <c r="C1076" s="32"/>
    </row>
    <row r="1077" spans="1:3">
      <c r="A1077" s="44"/>
      <c r="B1077" s="32"/>
      <c r="C1077" s="32"/>
    </row>
    <row r="1078" spans="1:3">
      <c r="A1078" s="44"/>
      <c r="B1078" s="32"/>
      <c r="C1078" s="32"/>
    </row>
    <row r="1079" spans="1:3">
      <c r="A1079" s="44"/>
      <c r="B1079" s="32"/>
      <c r="C1079" s="32"/>
    </row>
    <row r="1080" spans="1:3">
      <c r="A1080" s="44"/>
      <c r="B1080" s="32"/>
      <c r="C1080" s="32"/>
    </row>
    <row r="1081" spans="1:3">
      <c r="A1081" s="44"/>
      <c r="B1081" s="32"/>
      <c r="C1081" s="32"/>
    </row>
    <row r="1082" spans="1:3">
      <c r="A1082" s="44"/>
      <c r="B1082" s="32"/>
      <c r="C1082" s="32"/>
    </row>
    <row r="1083" spans="1:3">
      <c r="A1083" s="44"/>
      <c r="B1083" s="32"/>
      <c r="C1083" s="32"/>
    </row>
    <row r="1084" spans="1:3">
      <c r="A1084" s="44"/>
      <c r="B1084" s="32"/>
      <c r="C1084" s="32"/>
    </row>
    <row r="1085" spans="1:3">
      <c r="A1085" s="44"/>
      <c r="B1085" s="32"/>
      <c r="C1085" s="32"/>
    </row>
    <row r="1086" spans="1:3">
      <c r="A1086" s="44"/>
      <c r="B1086" s="32"/>
      <c r="C1086" s="32"/>
    </row>
    <row r="1087" spans="1:3">
      <c r="A1087" s="44"/>
      <c r="B1087" s="32"/>
      <c r="C1087" s="32"/>
    </row>
    <row r="1088" spans="1:3">
      <c r="A1088" s="44"/>
      <c r="B1088" s="32"/>
      <c r="C1088" s="32"/>
    </row>
    <row r="1089" spans="1:3">
      <c r="A1089" s="44"/>
      <c r="B1089" s="32"/>
      <c r="C1089" s="32"/>
    </row>
    <row r="1090" spans="1:3">
      <c r="A1090" s="44"/>
      <c r="B1090" s="32"/>
      <c r="C1090" s="32"/>
    </row>
    <row r="1091" spans="1:3">
      <c r="A1091" s="44"/>
      <c r="B1091" s="32"/>
      <c r="C1091" s="32"/>
    </row>
    <row r="1092" spans="1:3">
      <c r="A1092" s="44"/>
      <c r="B1092" s="32"/>
      <c r="C1092" s="32"/>
    </row>
    <row r="1093" spans="1:3">
      <c r="A1093" s="44"/>
      <c r="B1093" s="32"/>
      <c r="C1093" s="32"/>
    </row>
    <row r="1094" spans="1:3">
      <c r="A1094" s="44"/>
      <c r="B1094" s="32"/>
      <c r="C1094" s="32"/>
    </row>
    <row r="1095" spans="1:3">
      <c r="A1095" s="44"/>
      <c r="B1095" s="32"/>
      <c r="C1095" s="32"/>
    </row>
    <row r="1096" spans="1:3">
      <c r="A1096" s="44"/>
      <c r="B1096" s="32"/>
      <c r="C1096" s="32"/>
    </row>
  </sheetData>
  <mergeCells count="5">
    <mergeCell ref="P35:T35"/>
    <mergeCell ref="C35:H35"/>
    <mergeCell ref="C37:I37"/>
    <mergeCell ref="AC35:AH35"/>
    <mergeCell ref="AC37:AI3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FEFF-82B0-4290-BAF3-493CF53D01AE}">
  <dimension ref="A1:U1046"/>
  <sheetViews>
    <sheetView workbookViewId="0">
      <selection activeCell="A46" sqref="A46"/>
    </sheetView>
  </sheetViews>
  <sheetFormatPr baseColWidth="10" defaultColWidth="8.83203125" defaultRowHeight="16"/>
  <cols>
    <col min="1" max="1" width="20.5" bestFit="1" customWidth="1"/>
    <col min="2" max="2" width="13.5" customWidth="1"/>
    <col min="3" max="3" width="9" bestFit="1" customWidth="1"/>
    <col min="4" max="4" width="9.5" customWidth="1"/>
    <col min="6" max="6" width="12.33203125" customWidth="1"/>
    <col min="8" max="8" width="8" bestFit="1" customWidth="1"/>
    <col min="9" max="9" width="19.1640625" bestFit="1" customWidth="1"/>
    <col min="10" max="10" width="20.1640625" customWidth="1"/>
    <col min="11" max="11" width="15.6640625" customWidth="1"/>
  </cols>
  <sheetData>
    <row r="1" spans="1:21">
      <c r="A1" s="244" t="s">
        <v>128</v>
      </c>
      <c r="B1" s="243"/>
      <c r="C1" s="13"/>
      <c r="D1" s="13"/>
      <c r="E1" s="13"/>
      <c r="F1" s="13"/>
      <c r="G1" s="13"/>
    </row>
    <row r="2" spans="1:21">
      <c r="A2" s="2"/>
      <c r="B2" s="69" t="s">
        <v>22</v>
      </c>
      <c r="C2" s="69" t="s">
        <v>23</v>
      </c>
      <c r="D2" s="334" t="s">
        <v>24</v>
      </c>
      <c r="E2" s="334" t="s">
        <v>25</v>
      </c>
      <c r="F2" s="334" t="s">
        <v>26</v>
      </c>
      <c r="G2" s="334" t="s">
        <v>27</v>
      </c>
      <c r="I2" s="4" t="s">
        <v>100</v>
      </c>
    </row>
    <row r="3" spans="1:21">
      <c r="A3" s="2">
        <v>1</v>
      </c>
      <c r="B3" s="303"/>
      <c r="C3" s="303"/>
      <c r="D3" s="303"/>
      <c r="E3" s="335"/>
      <c r="F3" s="335"/>
      <c r="G3" s="336"/>
      <c r="I3" t="s">
        <v>62</v>
      </c>
    </row>
    <row r="4" spans="1:21">
      <c r="A4" s="2">
        <v>2</v>
      </c>
      <c r="B4" s="234"/>
      <c r="C4" s="199"/>
      <c r="D4" s="199"/>
      <c r="E4" s="233"/>
      <c r="F4" s="233"/>
      <c r="G4" s="235"/>
      <c r="I4" t="s">
        <v>63</v>
      </c>
    </row>
    <row r="5" spans="1:21">
      <c r="A5" s="2">
        <v>3</v>
      </c>
      <c r="B5" s="234"/>
      <c r="C5" s="199"/>
      <c r="D5" s="199"/>
      <c r="E5" s="233"/>
      <c r="F5" s="235"/>
      <c r="G5" s="235"/>
      <c r="I5" t="s">
        <v>101</v>
      </c>
    </row>
    <row r="6" spans="1:21">
      <c r="A6" s="2">
        <v>4</v>
      </c>
      <c r="B6" s="234"/>
      <c r="C6" s="234"/>
      <c r="D6" s="199"/>
      <c r="E6" s="236"/>
      <c r="F6" s="236"/>
      <c r="G6" s="237"/>
      <c r="I6" t="s">
        <v>143</v>
      </c>
    </row>
    <row r="7" spans="1:21">
      <c r="A7" s="2">
        <v>5</v>
      </c>
      <c r="B7" s="234"/>
      <c r="C7" s="234"/>
      <c r="D7" s="237"/>
      <c r="E7" s="237"/>
      <c r="F7" s="237"/>
      <c r="G7" s="237"/>
    </row>
    <row r="8" spans="1:21">
      <c r="A8" s="2">
        <v>6</v>
      </c>
      <c r="B8" s="234"/>
      <c r="C8" s="234"/>
      <c r="D8" s="237"/>
      <c r="E8" s="237"/>
      <c r="F8" s="237"/>
      <c r="G8" s="236"/>
    </row>
    <row r="11" spans="1:21">
      <c r="E11" s="2"/>
    </row>
    <row r="12" spans="1:21">
      <c r="B12" s="201" t="s">
        <v>144</v>
      </c>
      <c r="C12" s="201"/>
      <c r="D12" s="202" t="s">
        <v>104</v>
      </c>
      <c r="H12" s="2"/>
      <c r="I12" s="4"/>
      <c r="J12" s="4"/>
      <c r="K12" s="4"/>
      <c r="L12" s="4"/>
      <c r="N12" t="s">
        <v>145</v>
      </c>
      <c r="Q12" s="51"/>
    </row>
    <row r="13" spans="1:21">
      <c r="A13" s="2"/>
      <c r="B13" s="334" t="s">
        <v>22</v>
      </c>
      <c r="C13" s="334" t="s">
        <v>23</v>
      </c>
      <c r="D13" s="334" t="s">
        <v>24</v>
      </c>
      <c r="E13" s="334" t="s">
        <v>25</v>
      </c>
      <c r="F13" s="334" t="s">
        <v>26</v>
      </c>
      <c r="G13" s="334" t="s">
        <v>27</v>
      </c>
      <c r="H13" s="2"/>
      <c r="I13" s="4"/>
      <c r="J13" s="4"/>
      <c r="K13" s="4"/>
      <c r="L13" s="4"/>
      <c r="N13" s="207" t="s">
        <v>144</v>
      </c>
      <c r="O13" s="207"/>
      <c r="P13" s="208" t="s">
        <v>105</v>
      </c>
    </row>
    <row r="14" spans="1:21">
      <c r="A14" s="2">
        <v>1</v>
      </c>
      <c r="B14" s="303">
        <v>3</v>
      </c>
      <c r="C14" s="304">
        <v>2</v>
      </c>
      <c r="D14" s="304">
        <v>3</v>
      </c>
      <c r="E14" s="305">
        <v>2</v>
      </c>
      <c r="F14" s="305">
        <v>3</v>
      </c>
      <c r="G14" s="306" t="s">
        <v>53</v>
      </c>
      <c r="H14" s="2"/>
      <c r="I14" s="4"/>
      <c r="J14" s="4"/>
      <c r="K14" s="4"/>
      <c r="L14" s="4"/>
      <c r="M14" s="51"/>
      <c r="N14" s="275" t="s">
        <v>22</v>
      </c>
      <c r="O14" s="275" t="s">
        <v>23</v>
      </c>
      <c r="P14" s="275" t="s">
        <v>24</v>
      </c>
      <c r="Q14" s="275" t="s">
        <v>25</v>
      </c>
      <c r="R14" s="275" t="s">
        <v>26</v>
      </c>
      <c r="S14" s="275" t="s">
        <v>27</v>
      </c>
    </row>
    <row r="15" spans="1:21">
      <c r="A15" s="2">
        <v>2</v>
      </c>
      <c r="B15" s="307">
        <v>5</v>
      </c>
      <c r="C15" s="308">
        <v>1</v>
      </c>
      <c r="D15" s="308">
        <v>2</v>
      </c>
      <c r="E15" s="309">
        <v>1</v>
      </c>
      <c r="F15" s="310">
        <v>2</v>
      </c>
      <c r="G15" s="310">
        <v>3</v>
      </c>
      <c r="H15" s="2"/>
      <c r="I15" t="s">
        <v>108</v>
      </c>
      <c r="J15" s="4"/>
      <c r="K15" s="4"/>
      <c r="L15" s="4"/>
      <c r="M15" s="51">
        <v>1</v>
      </c>
      <c r="N15" s="318">
        <v>3</v>
      </c>
      <c r="O15" s="319">
        <v>2</v>
      </c>
      <c r="P15" s="319">
        <v>3</v>
      </c>
      <c r="Q15" s="320">
        <v>2</v>
      </c>
      <c r="R15" s="320">
        <v>3</v>
      </c>
      <c r="S15" s="321" t="s">
        <v>53</v>
      </c>
      <c r="U15" t="s">
        <v>62</v>
      </c>
    </row>
    <row r="16" spans="1:21">
      <c r="A16" s="2">
        <v>3</v>
      </c>
      <c r="B16" s="307">
        <v>4</v>
      </c>
      <c r="C16" s="311">
        <v>0</v>
      </c>
      <c r="D16" s="308">
        <v>1</v>
      </c>
      <c r="E16" s="312">
        <v>0</v>
      </c>
      <c r="F16" s="310">
        <v>1</v>
      </c>
      <c r="G16" s="310">
        <v>2</v>
      </c>
      <c r="H16" s="2"/>
      <c r="I16" t="s">
        <v>109</v>
      </c>
      <c r="J16" s="4"/>
      <c r="K16" s="4"/>
      <c r="L16" s="4"/>
      <c r="M16" s="51">
        <v>2</v>
      </c>
      <c r="N16" s="322">
        <v>4</v>
      </c>
      <c r="O16" s="323">
        <v>1</v>
      </c>
      <c r="P16" s="323">
        <v>2</v>
      </c>
      <c r="Q16" s="324">
        <v>1</v>
      </c>
      <c r="R16" s="325">
        <v>2</v>
      </c>
      <c r="S16" s="325">
        <v>3</v>
      </c>
      <c r="U16" t="s">
        <v>63</v>
      </c>
    </row>
    <row r="17" spans="1:21">
      <c r="A17" s="2">
        <v>4</v>
      </c>
      <c r="B17" s="307">
        <v>3</v>
      </c>
      <c r="C17" s="313">
        <v>2</v>
      </c>
      <c r="D17" s="308">
        <v>2</v>
      </c>
      <c r="E17" s="314" t="s">
        <v>53</v>
      </c>
      <c r="F17" s="314" t="s">
        <v>53</v>
      </c>
      <c r="G17" s="315">
        <v>4</v>
      </c>
      <c r="H17" s="2"/>
      <c r="I17" s="4"/>
      <c r="J17" s="4"/>
      <c r="K17" s="4"/>
      <c r="L17" s="4"/>
      <c r="M17" s="51">
        <v>3</v>
      </c>
      <c r="N17" s="322">
        <v>3</v>
      </c>
      <c r="O17" s="326">
        <v>0</v>
      </c>
      <c r="P17" s="323">
        <v>1</v>
      </c>
      <c r="Q17" s="327">
        <v>0</v>
      </c>
      <c r="R17" s="325">
        <v>1</v>
      </c>
      <c r="S17" s="325">
        <v>2</v>
      </c>
      <c r="U17" t="s">
        <v>101</v>
      </c>
    </row>
    <row r="18" spans="1:21">
      <c r="A18" s="2">
        <v>5</v>
      </c>
      <c r="B18" s="307">
        <v>2</v>
      </c>
      <c r="C18" s="313">
        <v>1</v>
      </c>
      <c r="D18" s="316">
        <v>0</v>
      </c>
      <c r="E18" s="315">
        <v>1</v>
      </c>
      <c r="F18" s="315">
        <v>2</v>
      </c>
      <c r="G18" s="315">
        <v>3</v>
      </c>
      <c r="H18" s="2"/>
      <c r="I18" s="4"/>
      <c r="J18" s="4"/>
      <c r="K18" s="4"/>
      <c r="L18" s="4"/>
      <c r="M18" s="51">
        <v>4</v>
      </c>
      <c r="N18" s="322">
        <v>2</v>
      </c>
      <c r="O18" s="328">
        <v>1</v>
      </c>
      <c r="P18" s="323">
        <v>2</v>
      </c>
      <c r="Q18" s="329" t="s">
        <v>53</v>
      </c>
      <c r="R18" s="329" t="s">
        <v>53</v>
      </c>
      <c r="S18" s="330">
        <v>4</v>
      </c>
      <c r="U18" t="s">
        <v>146</v>
      </c>
    </row>
    <row r="19" spans="1:21">
      <c r="A19" s="2">
        <v>6</v>
      </c>
      <c r="B19" s="307">
        <v>1</v>
      </c>
      <c r="C19" s="317">
        <v>0</v>
      </c>
      <c r="D19" s="315">
        <v>1</v>
      </c>
      <c r="E19" s="315">
        <v>2</v>
      </c>
      <c r="F19" s="315">
        <v>3</v>
      </c>
      <c r="G19" s="314" t="s">
        <v>53</v>
      </c>
      <c r="H19" s="2"/>
      <c r="I19" s="4"/>
      <c r="J19" s="4"/>
      <c r="K19" s="4"/>
      <c r="L19" s="4"/>
      <c r="M19" s="51">
        <v>5</v>
      </c>
      <c r="N19" s="322">
        <v>1</v>
      </c>
      <c r="O19" s="331">
        <v>0</v>
      </c>
      <c r="P19" s="332">
        <v>0</v>
      </c>
      <c r="Q19" s="330">
        <v>1</v>
      </c>
      <c r="R19" s="330">
        <v>2</v>
      </c>
      <c r="S19" s="330">
        <v>3</v>
      </c>
    </row>
    <row r="20" spans="1:21">
      <c r="A20" s="23"/>
      <c r="B20" s="23"/>
      <c r="C20" s="23"/>
      <c r="D20" s="23"/>
      <c r="E20" s="23"/>
      <c r="F20" s="23"/>
      <c r="G20" s="23"/>
      <c r="I20" s="4"/>
      <c r="J20" s="4"/>
      <c r="K20" s="4"/>
      <c r="L20" s="4"/>
      <c r="M20" s="51">
        <v>6</v>
      </c>
      <c r="N20" s="333">
        <v>2</v>
      </c>
      <c r="O20" s="387">
        <v>1</v>
      </c>
      <c r="P20" s="330">
        <v>1</v>
      </c>
      <c r="Q20" s="330">
        <v>2</v>
      </c>
      <c r="R20" s="330">
        <v>3</v>
      </c>
      <c r="S20" s="329" t="s">
        <v>53</v>
      </c>
      <c r="U20" t="s">
        <v>108</v>
      </c>
    </row>
    <row r="21" spans="1:21">
      <c r="A21" s="295" t="s">
        <v>65</v>
      </c>
      <c r="B21" s="296" t="s">
        <v>66</v>
      </c>
      <c r="C21" s="296"/>
      <c r="D21" s="4"/>
      <c r="E21" s="23"/>
      <c r="F21" s="23"/>
      <c r="G21" s="23"/>
      <c r="I21" s="4"/>
      <c r="J21" s="4"/>
      <c r="K21" s="4"/>
      <c r="L21" s="4"/>
      <c r="M21" s="179"/>
      <c r="N21" s="298"/>
      <c r="O21" s="388"/>
      <c r="P21" s="299"/>
      <c r="Q21" s="299"/>
      <c r="R21" s="299"/>
      <c r="S21" s="300"/>
      <c r="T21" s="4"/>
      <c r="U21" s="4" t="s">
        <v>109</v>
      </c>
    </row>
    <row r="22" spans="1:21">
      <c r="A22" s="289" t="s">
        <v>67</v>
      </c>
      <c r="B22" s="288" t="s">
        <v>68</v>
      </c>
      <c r="C22" s="288"/>
      <c r="E22" s="23"/>
      <c r="F22" s="23"/>
      <c r="G22" s="23"/>
      <c r="I22" s="4"/>
      <c r="J22" s="4"/>
      <c r="K22" s="4"/>
      <c r="L22" s="4"/>
      <c r="M22" s="179"/>
      <c r="N22" s="298"/>
      <c r="O22" s="388"/>
      <c r="P22" s="299"/>
      <c r="Q22" s="299"/>
      <c r="R22" s="299"/>
      <c r="S22" s="300"/>
      <c r="T22" s="4"/>
      <c r="U22" s="4"/>
    </row>
    <row r="23" spans="1:21">
      <c r="A23" s="23"/>
      <c r="B23" s="23"/>
      <c r="C23" s="23"/>
      <c r="D23" s="23"/>
      <c r="E23" s="23"/>
      <c r="F23" s="23"/>
      <c r="G23" s="23"/>
      <c r="M23" s="4"/>
      <c r="N23" s="4"/>
      <c r="O23" s="4"/>
      <c r="P23" s="4"/>
      <c r="Q23" s="4"/>
      <c r="R23" s="4"/>
      <c r="S23" s="4"/>
      <c r="T23" s="4"/>
      <c r="U23" s="4"/>
    </row>
    <row r="24" spans="1:21">
      <c r="A24" s="103" t="s">
        <v>33</v>
      </c>
      <c r="B24" s="103">
        <f>'Info Sheet'!$B$17</f>
        <v>8</v>
      </c>
      <c r="M24" s="4"/>
      <c r="N24" s="4"/>
      <c r="O24" s="4"/>
      <c r="P24" s="4"/>
      <c r="Q24" s="4"/>
      <c r="R24" s="4"/>
      <c r="S24" s="4"/>
      <c r="T24" s="4"/>
      <c r="U24" s="4"/>
    </row>
    <row r="25" spans="1:21">
      <c r="A25" s="103" t="s">
        <v>34</v>
      </c>
      <c r="B25" s="103">
        <f>'Info Sheet'!$B$18</f>
        <v>4</v>
      </c>
      <c r="M25" s="4"/>
      <c r="N25" s="4"/>
      <c r="O25" s="4"/>
      <c r="P25" s="4"/>
      <c r="Q25" s="4"/>
      <c r="R25" s="4"/>
      <c r="S25" s="4"/>
      <c r="T25" s="4"/>
      <c r="U25" s="4"/>
    </row>
    <row r="26" spans="1:21">
      <c r="A26" s="103" t="s">
        <v>35</v>
      </c>
      <c r="B26" s="103">
        <f>'Info Sheet'!$B$19</f>
        <v>16</v>
      </c>
      <c r="M26" s="4"/>
      <c r="N26" s="4"/>
      <c r="O26" s="4"/>
      <c r="P26" s="4"/>
      <c r="Q26" s="4"/>
      <c r="R26" s="4"/>
      <c r="S26" s="4"/>
      <c r="T26" s="4"/>
      <c r="U26" s="4"/>
    </row>
    <row r="27" spans="1:21">
      <c r="A27" s="3" t="s">
        <v>36</v>
      </c>
      <c r="B27" s="75">
        <f>'Info Sheet'!$B$20</f>
        <v>32</v>
      </c>
      <c r="M27" s="4"/>
      <c r="N27" s="4"/>
      <c r="O27" s="4"/>
      <c r="P27" s="4"/>
      <c r="Q27" s="4"/>
      <c r="R27" s="4"/>
      <c r="S27" s="4"/>
      <c r="T27" s="4"/>
      <c r="U27" s="4"/>
    </row>
    <row r="28" spans="1:21">
      <c r="A28" s="12" t="s">
        <v>72</v>
      </c>
      <c r="B28" s="399" t="s">
        <v>147</v>
      </c>
      <c r="C28" s="399"/>
      <c r="D28" s="399"/>
      <c r="E28" s="399"/>
      <c r="F28" s="399"/>
      <c r="G28" s="399"/>
    </row>
    <row r="29" spans="1:21">
      <c r="A29" s="119" t="s">
        <v>74</v>
      </c>
      <c r="B29" s="140">
        <f>SUMPRODUCT(C36:C42,D36:D42,F36:F42)</f>
        <v>215.2</v>
      </c>
    </row>
    <row r="30" spans="1:21">
      <c r="A30" s="12" t="s">
        <v>75</v>
      </c>
      <c r="B30" s="399" t="s">
        <v>148</v>
      </c>
      <c r="C30" s="399"/>
      <c r="D30" s="399"/>
      <c r="E30" s="399"/>
      <c r="F30" s="399"/>
      <c r="G30" s="399"/>
      <c r="H30" s="399"/>
      <c r="I30" s="399"/>
    </row>
    <row r="31" spans="1:21">
      <c r="A31" s="119" t="s">
        <v>75</v>
      </c>
      <c r="B31" s="137">
        <f>SUMPRODUCT(C36:C42,E36:E42,G36:G42)</f>
        <v>382.24</v>
      </c>
    </row>
    <row r="32" spans="1:21">
      <c r="A32" s="3" t="s">
        <v>77</v>
      </c>
      <c r="B32" s="59" t="s">
        <v>78</v>
      </c>
    </row>
    <row r="33" spans="1:11">
      <c r="A33" s="119" t="s">
        <v>77</v>
      </c>
      <c r="B33" s="119">
        <f>SQRT(B31)</f>
        <v>19.5509590557599</v>
      </c>
    </row>
    <row r="35" spans="1:11" ht="80">
      <c r="B35" s="58" t="s">
        <v>79</v>
      </c>
      <c r="C35" s="58" t="s">
        <v>80</v>
      </c>
      <c r="D35" s="66" t="s">
        <v>81</v>
      </c>
      <c r="E35" s="66" t="s">
        <v>82</v>
      </c>
      <c r="F35" s="272" t="s">
        <v>83</v>
      </c>
      <c r="G35" s="277" t="s">
        <v>84</v>
      </c>
      <c r="H35" s="273" t="s">
        <v>85</v>
      </c>
      <c r="J35" s="102" t="s">
        <v>86</v>
      </c>
      <c r="K35" s="103">
        <f>SUMPRODUCT(C36:C42,H36:H42)</f>
        <v>155</v>
      </c>
    </row>
    <row r="36" spans="1:11">
      <c r="B36" s="72">
        <f>'Info Sheet'!$G$2</f>
        <v>0</v>
      </c>
      <c r="C36" s="3">
        <f>COUNTIF($B$14:$G$19,B36)</f>
        <v>4</v>
      </c>
      <c r="D36" s="71">
        <f>LOOKUP(B36,'Info Sheet'!$G$2:$G$8,'Info Sheet'!$H$2:$H$8)</f>
        <v>1</v>
      </c>
      <c r="E36" s="71">
        <f t="shared" ref="E36:E42" si="0">D36^2</f>
        <v>1</v>
      </c>
      <c r="F36" s="274">
        <f>'Info Sheet'!$B$17</f>
        <v>8</v>
      </c>
      <c r="G36" s="3">
        <f>'Info Sheet'!$B$19</f>
        <v>16</v>
      </c>
      <c r="H36" s="258">
        <f>'Info Sheet'!$K$5*B36</f>
        <v>0</v>
      </c>
      <c r="J36" s="102" t="s">
        <v>87</v>
      </c>
      <c r="K36" s="104">
        <f>K35/B27</f>
        <v>4.84375</v>
      </c>
    </row>
    <row r="37" spans="1:11">
      <c r="B37" s="72">
        <f>'Info Sheet'!$G$3</f>
        <v>1</v>
      </c>
      <c r="C37" s="3">
        <f t="shared" ref="C37:C42" si="1">COUNTIF($B$14:$G$19,B37)</f>
        <v>8</v>
      </c>
      <c r="D37" s="71">
        <f>LOOKUP(B37,'Info Sheet'!$G$2:$G$8,'Info Sheet'!$H$2:$H$8)</f>
        <v>1</v>
      </c>
      <c r="E37" s="71">
        <f t="shared" si="0"/>
        <v>1</v>
      </c>
      <c r="F37" s="274">
        <f>'Info Sheet'!$B$17</f>
        <v>8</v>
      </c>
      <c r="G37" s="3">
        <f>'Info Sheet'!$B$19</f>
        <v>16</v>
      </c>
      <c r="H37" s="258">
        <f>'Info Sheet'!$K$5*B37</f>
        <v>2.5</v>
      </c>
    </row>
    <row r="38" spans="1:11">
      <c r="B38" s="72">
        <f>'Info Sheet'!$G$4</f>
        <v>2</v>
      </c>
      <c r="C38" s="3">
        <f>COUNTIF($B$14:$G$19,B38)</f>
        <v>10</v>
      </c>
      <c r="D38" s="71">
        <f>LOOKUP(B38,'Info Sheet'!$G$2:$G$8,'Info Sheet'!$H$2:$H$8)</f>
        <v>0.9</v>
      </c>
      <c r="E38" s="71">
        <f t="shared" si="0"/>
        <v>0.81</v>
      </c>
      <c r="F38" s="274">
        <f>'Info Sheet'!$B$17</f>
        <v>8</v>
      </c>
      <c r="G38" s="3">
        <f>'Info Sheet'!$B$19</f>
        <v>16</v>
      </c>
      <c r="H38" s="258">
        <f>'Info Sheet'!$K$5*B38</f>
        <v>5</v>
      </c>
    </row>
    <row r="39" spans="1:11" ht="34">
      <c r="B39" s="72">
        <f>'Info Sheet'!$G$5</f>
        <v>3</v>
      </c>
      <c r="C39" s="3">
        <f>COUNTIF($B$14:$G$19,B39)</f>
        <v>7</v>
      </c>
      <c r="D39" s="71">
        <f>LOOKUP(B39,'Info Sheet'!$G$2:$G$8,'Info Sheet'!$H$2:$H$8)</f>
        <v>0.7</v>
      </c>
      <c r="E39" s="71">
        <f t="shared" si="0"/>
        <v>0.48999999999999994</v>
      </c>
      <c r="F39" s="274">
        <f>'Info Sheet'!$B$17</f>
        <v>8</v>
      </c>
      <c r="G39" s="3">
        <f>'Info Sheet'!$B$19</f>
        <v>16</v>
      </c>
      <c r="H39" s="258">
        <f>'Info Sheet'!$K$5*B39</f>
        <v>7.5</v>
      </c>
      <c r="J39" s="159" t="s">
        <v>21</v>
      </c>
      <c r="K39" s="125">
        <f>'Info Sheet'!B11</f>
        <v>22.85</v>
      </c>
    </row>
    <row r="40" spans="1:11">
      <c r="B40" s="73">
        <f>'Info Sheet'!$G$6</f>
        <v>4</v>
      </c>
      <c r="C40" s="3">
        <f t="shared" si="1"/>
        <v>2</v>
      </c>
      <c r="D40" s="71">
        <f>LOOKUP(B40,'Info Sheet'!$G$2:$G$8,'Info Sheet'!$H$2:$H$8)</f>
        <v>0.4</v>
      </c>
      <c r="E40" s="71">
        <f t="shared" si="0"/>
        <v>0.16000000000000003</v>
      </c>
      <c r="F40" s="274">
        <f>'Info Sheet'!$B$17</f>
        <v>8</v>
      </c>
      <c r="G40" s="3">
        <f>'Info Sheet'!$B$19</f>
        <v>16</v>
      </c>
      <c r="H40" s="258">
        <f>'Info Sheet'!$K$5*B40</f>
        <v>10</v>
      </c>
      <c r="J40" s="112" t="s">
        <v>139</v>
      </c>
      <c r="K40" s="126">
        <f>'Info Sheet'!E2</f>
        <v>1920</v>
      </c>
    </row>
    <row r="41" spans="1:11">
      <c r="B41" s="73">
        <f>'Info Sheet'!$G$7</f>
        <v>5</v>
      </c>
      <c r="C41" s="3">
        <f t="shared" si="1"/>
        <v>1</v>
      </c>
      <c r="D41" s="71">
        <f>LOOKUP(B41,'Info Sheet'!$G$2:$G$8,'Info Sheet'!$H$2:$H$8)</f>
        <v>0.2</v>
      </c>
      <c r="E41" s="71">
        <f t="shared" si="0"/>
        <v>4.0000000000000008E-2</v>
      </c>
      <c r="F41" s="274">
        <f>'Info Sheet'!$B$17</f>
        <v>8</v>
      </c>
      <c r="G41" s="3">
        <f>'Info Sheet'!$B$19</f>
        <v>16</v>
      </c>
      <c r="H41" s="258">
        <f>'Info Sheet'!$K$5*B41</f>
        <v>12.5</v>
      </c>
    </row>
    <row r="42" spans="1:11" ht="17">
      <c r="B42" s="72" t="str">
        <f>'Info Sheet'!$G$8</f>
        <v>&gt;5</v>
      </c>
      <c r="C42" s="3">
        <f t="shared" si="1"/>
        <v>0</v>
      </c>
      <c r="D42" s="71">
        <f>LOOKUP(B42,'Info Sheet'!$G$2:$G$8,'Info Sheet'!$H$2:$H$8)</f>
        <v>0</v>
      </c>
      <c r="E42" s="71">
        <f t="shared" si="0"/>
        <v>0</v>
      </c>
      <c r="F42" s="274">
        <f>'Info Sheet'!$B$17</f>
        <v>8</v>
      </c>
      <c r="G42" s="3">
        <f>'Info Sheet'!$B$19</f>
        <v>16</v>
      </c>
      <c r="H42" s="258">
        <f>'Info Sheet'!$K$6</f>
        <v>15</v>
      </c>
      <c r="J42" s="103" t="s">
        <v>90</v>
      </c>
      <c r="K42" s="224">
        <f>AVERAGE(H47:H1046)</f>
        <v>1910.2998000000186</v>
      </c>
    </row>
    <row r="46" spans="1:11">
      <c r="A46" s="31" t="s">
        <v>91</v>
      </c>
      <c r="B46" s="31" t="s">
        <v>92</v>
      </c>
      <c r="C46" s="31" t="s">
        <v>118</v>
      </c>
      <c r="D46" s="31" t="s">
        <v>93</v>
      </c>
      <c r="E46" s="31" t="s">
        <v>6</v>
      </c>
      <c r="F46" s="31" t="s">
        <v>94</v>
      </c>
      <c r="G46" s="31" t="s">
        <v>122</v>
      </c>
      <c r="H46" s="31" t="s">
        <v>149</v>
      </c>
    </row>
    <row r="47" spans="1:11">
      <c r="A47" s="51">
        <v>1</v>
      </c>
      <c r="B47" s="61">
        <v>0.8080678354246108</v>
      </c>
      <c r="C47" s="61">
        <f t="shared" ref="C47:C110" si="2">ROUNDDOWN(_xlfn.NORM.INV(B47,$B$29,$B$33),0)</f>
        <v>232</v>
      </c>
      <c r="D47" t="str">
        <f>LOOKUP(B47,'Info Sheet'!$L$2:$L$3,'Info Sheet'!$J$2:$J$3)</f>
        <v>Non-Rainy</v>
      </c>
      <c r="E47">
        <f>IF(D47='Info Sheet'!$J$3,'Info Sheet'!$M$3,'Info Sheet'!$M$2)</f>
        <v>1</v>
      </c>
      <c r="F47">
        <f>ROUNDDOWN(IF((C47*E47)&gt;'Info Sheet'!$B$21,'Info Sheet'!$B$21,(C47*E47)),0)</f>
        <v>188</v>
      </c>
      <c r="G47">
        <f t="shared" ref="G47:G110" si="3">F47*$K$39</f>
        <v>4295.8</v>
      </c>
      <c r="H47">
        <f t="shared" ref="H47:H110" si="4">G47-$K$40</f>
        <v>2375.8000000000002</v>
      </c>
    </row>
    <row r="48" spans="1:11">
      <c r="A48" s="51">
        <v>2</v>
      </c>
      <c r="B48" s="61">
        <v>0.89143159783997217</v>
      </c>
      <c r="C48" s="61">
        <f t="shared" si="2"/>
        <v>239</v>
      </c>
      <c r="D48" t="str">
        <f>LOOKUP(B48,'Info Sheet'!$L$2:$L$3,'Info Sheet'!$J$2:$J$3)</f>
        <v>Non-Rainy</v>
      </c>
      <c r="E48">
        <f>IF(D48='Info Sheet'!$J$3,'Info Sheet'!$M$3,'Info Sheet'!$M$2)</f>
        <v>1</v>
      </c>
      <c r="F48">
        <f>ROUNDDOWN(IF((C48*E48)&gt;'Info Sheet'!$B$21,'Info Sheet'!$B$21,(C48*E48)),0)</f>
        <v>188</v>
      </c>
      <c r="G48">
        <f t="shared" si="3"/>
        <v>4295.8</v>
      </c>
      <c r="H48">
        <f t="shared" si="4"/>
        <v>2375.8000000000002</v>
      </c>
    </row>
    <row r="49" spans="1:8">
      <c r="A49" s="51">
        <v>3</v>
      </c>
      <c r="B49" s="61">
        <v>0.79922088091372023</v>
      </c>
      <c r="C49" s="61">
        <f t="shared" si="2"/>
        <v>231</v>
      </c>
      <c r="D49" t="str">
        <f>LOOKUP(B49,'Info Sheet'!$L$2:$L$3,'Info Sheet'!$J$2:$J$3)</f>
        <v>Non-Rainy</v>
      </c>
      <c r="E49">
        <f>IF(D49='Info Sheet'!$J$3,'Info Sheet'!$M$3,'Info Sheet'!$M$2)</f>
        <v>1</v>
      </c>
      <c r="F49">
        <f>ROUNDDOWN(IF((C49*E49)&gt;'Info Sheet'!$B$21,'Info Sheet'!$B$21,(C49*E49)),0)</f>
        <v>188</v>
      </c>
      <c r="G49">
        <f t="shared" si="3"/>
        <v>4295.8</v>
      </c>
      <c r="H49">
        <f t="shared" si="4"/>
        <v>2375.8000000000002</v>
      </c>
    </row>
    <row r="50" spans="1:8">
      <c r="A50" s="51">
        <v>4</v>
      </c>
      <c r="B50" s="61">
        <v>0.54898954509629105</v>
      </c>
      <c r="C50" s="61">
        <f t="shared" si="2"/>
        <v>217</v>
      </c>
      <c r="D50" t="str">
        <f>LOOKUP(B50,'Info Sheet'!$L$2:$L$3,'Info Sheet'!$J$2:$J$3)</f>
        <v>Non-Rainy</v>
      </c>
      <c r="E50">
        <f>IF(D50='Info Sheet'!$J$3,'Info Sheet'!$M$3,'Info Sheet'!$M$2)</f>
        <v>1</v>
      </c>
      <c r="F50">
        <f>ROUNDDOWN(IF((C50*E50)&gt;'Info Sheet'!$B$21,'Info Sheet'!$B$21,(C50*E50)),0)</f>
        <v>188</v>
      </c>
      <c r="G50">
        <f t="shared" si="3"/>
        <v>4295.8</v>
      </c>
      <c r="H50">
        <f t="shared" si="4"/>
        <v>2375.8000000000002</v>
      </c>
    </row>
    <row r="51" spans="1:8">
      <c r="A51" s="51">
        <v>5</v>
      </c>
      <c r="B51" s="61">
        <v>0.78116006708781571</v>
      </c>
      <c r="C51" s="61">
        <f t="shared" si="2"/>
        <v>230</v>
      </c>
      <c r="D51" t="str">
        <f>LOOKUP(B51,'Info Sheet'!$L$2:$L$3,'Info Sheet'!$J$2:$J$3)</f>
        <v>Non-Rainy</v>
      </c>
      <c r="E51">
        <f>IF(D51='Info Sheet'!$J$3,'Info Sheet'!$M$3,'Info Sheet'!$M$2)</f>
        <v>1</v>
      </c>
      <c r="F51">
        <f>ROUNDDOWN(IF((C51*E51)&gt;'Info Sheet'!$B$21,'Info Sheet'!$B$21,(C51*E51)),0)</f>
        <v>188</v>
      </c>
      <c r="G51">
        <f t="shared" si="3"/>
        <v>4295.8</v>
      </c>
      <c r="H51">
        <f t="shared" si="4"/>
        <v>2375.8000000000002</v>
      </c>
    </row>
    <row r="52" spans="1:8">
      <c r="A52" s="51">
        <v>6</v>
      </c>
      <c r="B52" s="61">
        <v>0.55748940535035474</v>
      </c>
      <c r="C52" s="61">
        <f t="shared" si="2"/>
        <v>218</v>
      </c>
      <c r="D52" t="str">
        <f>LOOKUP(B52,'Info Sheet'!$L$2:$L$3,'Info Sheet'!$J$2:$J$3)</f>
        <v>Non-Rainy</v>
      </c>
      <c r="E52">
        <f>IF(D52='Info Sheet'!$J$3,'Info Sheet'!$M$3,'Info Sheet'!$M$2)</f>
        <v>1</v>
      </c>
      <c r="F52">
        <f>ROUNDDOWN(IF((C52*E52)&gt;'Info Sheet'!$B$21,'Info Sheet'!$B$21,(C52*E52)),0)</f>
        <v>188</v>
      </c>
      <c r="G52">
        <f t="shared" si="3"/>
        <v>4295.8</v>
      </c>
      <c r="H52">
        <f t="shared" si="4"/>
        <v>2375.8000000000002</v>
      </c>
    </row>
    <row r="53" spans="1:8">
      <c r="A53" s="51">
        <v>7</v>
      </c>
      <c r="B53" s="61">
        <v>8.198986117505902E-2</v>
      </c>
      <c r="C53" s="61">
        <f t="shared" si="2"/>
        <v>187</v>
      </c>
      <c r="D53" t="str">
        <f>LOOKUP(B53,'Info Sheet'!$L$2:$L$3,'Info Sheet'!$J$2:$J$3)</f>
        <v>Rainy, p</v>
      </c>
      <c r="E53">
        <f>IF(D53='Info Sheet'!$J$3,'Info Sheet'!$M$3,'Info Sheet'!$M$2)</f>
        <v>0.7</v>
      </c>
      <c r="F53">
        <f>ROUNDDOWN(IF((C53*E53)&gt;'Info Sheet'!$B$21,'Info Sheet'!$B$21,(C53*E53)),0)</f>
        <v>130</v>
      </c>
      <c r="G53">
        <f t="shared" si="3"/>
        <v>2970.5</v>
      </c>
      <c r="H53">
        <f t="shared" si="4"/>
        <v>1050.5</v>
      </c>
    </row>
    <row r="54" spans="1:8">
      <c r="A54" s="51">
        <v>8</v>
      </c>
      <c r="B54" s="61">
        <v>0.87063238889931793</v>
      </c>
      <c r="C54" s="61">
        <f t="shared" si="2"/>
        <v>237</v>
      </c>
      <c r="D54" t="str">
        <f>LOOKUP(B54,'Info Sheet'!$L$2:$L$3,'Info Sheet'!$J$2:$J$3)</f>
        <v>Non-Rainy</v>
      </c>
      <c r="E54">
        <f>IF(D54='Info Sheet'!$J$3,'Info Sheet'!$M$3,'Info Sheet'!$M$2)</f>
        <v>1</v>
      </c>
      <c r="F54">
        <f>ROUNDDOWN(IF((C54*E54)&gt;'Info Sheet'!$B$21,'Info Sheet'!$B$21,(C54*E54)),0)</f>
        <v>188</v>
      </c>
      <c r="G54">
        <f t="shared" si="3"/>
        <v>4295.8</v>
      </c>
      <c r="H54">
        <f t="shared" si="4"/>
        <v>2375.8000000000002</v>
      </c>
    </row>
    <row r="55" spans="1:8">
      <c r="A55" s="51">
        <v>9</v>
      </c>
      <c r="B55" s="61">
        <v>0.69676432727172266</v>
      </c>
      <c r="C55" s="61">
        <f t="shared" si="2"/>
        <v>225</v>
      </c>
      <c r="D55" t="str">
        <f>LOOKUP(B55,'Info Sheet'!$L$2:$L$3,'Info Sheet'!$J$2:$J$3)</f>
        <v>Non-Rainy</v>
      </c>
      <c r="E55">
        <f>IF(D55='Info Sheet'!$J$3,'Info Sheet'!$M$3,'Info Sheet'!$M$2)</f>
        <v>1</v>
      </c>
      <c r="F55">
        <f>ROUNDDOWN(IF((C55*E55)&gt;'Info Sheet'!$B$21,'Info Sheet'!$B$21,(C55*E55)),0)</f>
        <v>188</v>
      </c>
      <c r="G55">
        <f t="shared" si="3"/>
        <v>4295.8</v>
      </c>
      <c r="H55">
        <f t="shared" si="4"/>
        <v>2375.8000000000002</v>
      </c>
    </row>
    <row r="56" spans="1:8">
      <c r="A56" s="51">
        <v>10</v>
      </c>
      <c r="B56" s="61">
        <v>0.8358157908256646</v>
      </c>
      <c r="C56" s="61">
        <f t="shared" si="2"/>
        <v>234</v>
      </c>
      <c r="D56" t="str">
        <f>LOOKUP(B56,'Info Sheet'!$L$2:$L$3,'Info Sheet'!$J$2:$J$3)</f>
        <v>Non-Rainy</v>
      </c>
      <c r="E56">
        <f>IF(D56='Info Sheet'!$J$3,'Info Sheet'!$M$3,'Info Sheet'!$M$2)</f>
        <v>1</v>
      </c>
      <c r="F56">
        <f>ROUNDDOWN(IF((C56*E56)&gt;'Info Sheet'!$B$21,'Info Sheet'!$B$21,(C56*E56)),0)</f>
        <v>188</v>
      </c>
      <c r="G56">
        <f t="shared" si="3"/>
        <v>4295.8</v>
      </c>
      <c r="H56">
        <f t="shared" si="4"/>
        <v>2375.8000000000002</v>
      </c>
    </row>
    <row r="57" spans="1:8">
      <c r="A57" s="51">
        <v>11</v>
      </c>
      <c r="B57" s="61">
        <v>0.71636573827921535</v>
      </c>
      <c r="C57" s="61">
        <f t="shared" si="2"/>
        <v>226</v>
      </c>
      <c r="D57" t="str">
        <f>LOOKUP(B57,'Info Sheet'!$L$2:$L$3,'Info Sheet'!$J$2:$J$3)</f>
        <v>Non-Rainy</v>
      </c>
      <c r="E57">
        <f>IF(D57='Info Sheet'!$J$3,'Info Sheet'!$M$3,'Info Sheet'!$M$2)</f>
        <v>1</v>
      </c>
      <c r="F57">
        <f>ROUNDDOWN(IF((C57*E57)&gt;'Info Sheet'!$B$21,'Info Sheet'!$B$21,(C57*E57)),0)</f>
        <v>188</v>
      </c>
      <c r="G57">
        <f t="shared" si="3"/>
        <v>4295.8</v>
      </c>
      <c r="H57">
        <f t="shared" si="4"/>
        <v>2375.8000000000002</v>
      </c>
    </row>
    <row r="58" spans="1:8">
      <c r="A58" s="51">
        <v>12</v>
      </c>
      <c r="B58" s="61">
        <v>0.33909452200922263</v>
      </c>
      <c r="C58" s="61">
        <f t="shared" si="2"/>
        <v>207</v>
      </c>
      <c r="D58" t="str">
        <f>LOOKUP(B58,'Info Sheet'!$L$2:$L$3,'Info Sheet'!$J$2:$J$3)</f>
        <v>Rainy, p</v>
      </c>
      <c r="E58">
        <f>IF(D58='Info Sheet'!$J$3,'Info Sheet'!$M$3,'Info Sheet'!$M$2)</f>
        <v>0.7</v>
      </c>
      <c r="F58">
        <f>ROUNDDOWN(IF((C58*E58)&gt;'Info Sheet'!$B$21,'Info Sheet'!$B$21,(C58*E58)),0)</f>
        <v>144</v>
      </c>
      <c r="G58">
        <f t="shared" si="3"/>
        <v>3290.4</v>
      </c>
      <c r="H58">
        <f t="shared" si="4"/>
        <v>1370.4</v>
      </c>
    </row>
    <row r="59" spans="1:8">
      <c r="A59" s="51">
        <v>13</v>
      </c>
      <c r="B59" s="61">
        <v>0.84102657793553315</v>
      </c>
      <c r="C59" s="61">
        <f t="shared" si="2"/>
        <v>234</v>
      </c>
      <c r="D59" t="str">
        <f>LOOKUP(B59,'Info Sheet'!$L$2:$L$3,'Info Sheet'!$J$2:$J$3)</f>
        <v>Non-Rainy</v>
      </c>
      <c r="E59">
        <f>IF(D59='Info Sheet'!$J$3,'Info Sheet'!$M$3,'Info Sheet'!$M$2)</f>
        <v>1</v>
      </c>
      <c r="F59">
        <f>ROUNDDOWN(IF((C59*E59)&gt;'Info Sheet'!$B$21,'Info Sheet'!$B$21,(C59*E59)),0)</f>
        <v>188</v>
      </c>
      <c r="G59">
        <f t="shared" si="3"/>
        <v>4295.8</v>
      </c>
      <c r="H59">
        <f t="shared" si="4"/>
        <v>2375.8000000000002</v>
      </c>
    </row>
    <row r="60" spans="1:8">
      <c r="A60" s="51">
        <v>14</v>
      </c>
      <c r="B60" s="61">
        <v>0.97155761033780685</v>
      </c>
      <c r="C60" s="61">
        <f t="shared" si="2"/>
        <v>252</v>
      </c>
      <c r="D60" t="str">
        <f>LOOKUP(B60,'Info Sheet'!$L$2:$L$3,'Info Sheet'!$J$2:$J$3)</f>
        <v>Non-Rainy</v>
      </c>
      <c r="E60">
        <f>IF(D60='Info Sheet'!$J$3,'Info Sheet'!$M$3,'Info Sheet'!$M$2)</f>
        <v>1</v>
      </c>
      <c r="F60">
        <f>ROUNDDOWN(IF((C60*E60)&gt;'Info Sheet'!$B$21,'Info Sheet'!$B$21,(C60*E60)),0)</f>
        <v>188</v>
      </c>
      <c r="G60">
        <f t="shared" si="3"/>
        <v>4295.8</v>
      </c>
      <c r="H60">
        <f t="shared" si="4"/>
        <v>2375.8000000000002</v>
      </c>
    </row>
    <row r="61" spans="1:8">
      <c r="A61" s="51">
        <v>15</v>
      </c>
      <c r="B61" s="61">
        <v>0.51511032669792844</v>
      </c>
      <c r="C61" s="61">
        <f t="shared" si="2"/>
        <v>215</v>
      </c>
      <c r="D61" t="str">
        <f>LOOKUP(B61,'Info Sheet'!$L$2:$L$3,'Info Sheet'!$J$2:$J$3)</f>
        <v>Non-Rainy</v>
      </c>
      <c r="E61">
        <f>IF(D61='Info Sheet'!$J$3,'Info Sheet'!$M$3,'Info Sheet'!$M$2)</f>
        <v>1</v>
      </c>
      <c r="F61">
        <f>ROUNDDOWN(IF((C61*E61)&gt;'Info Sheet'!$B$21,'Info Sheet'!$B$21,(C61*E61)),0)</f>
        <v>188</v>
      </c>
      <c r="G61">
        <f t="shared" si="3"/>
        <v>4295.8</v>
      </c>
      <c r="H61">
        <f t="shared" si="4"/>
        <v>2375.8000000000002</v>
      </c>
    </row>
    <row r="62" spans="1:8">
      <c r="A62" s="51">
        <v>16</v>
      </c>
      <c r="B62" s="61">
        <v>0.54407742186283781</v>
      </c>
      <c r="C62" s="61">
        <f t="shared" si="2"/>
        <v>217</v>
      </c>
      <c r="D62" t="str">
        <f>LOOKUP(B62,'Info Sheet'!$L$2:$L$3,'Info Sheet'!$J$2:$J$3)</f>
        <v>Non-Rainy</v>
      </c>
      <c r="E62">
        <f>IF(D62='Info Sheet'!$J$3,'Info Sheet'!$M$3,'Info Sheet'!$M$2)</f>
        <v>1</v>
      </c>
      <c r="F62">
        <f>ROUNDDOWN(IF((C62*E62)&gt;'Info Sheet'!$B$21,'Info Sheet'!$B$21,(C62*E62)),0)</f>
        <v>188</v>
      </c>
      <c r="G62">
        <f t="shared" si="3"/>
        <v>4295.8</v>
      </c>
      <c r="H62">
        <f t="shared" si="4"/>
        <v>2375.8000000000002</v>
      </c>
    </row>
    <row r="63" spans="1:8">
      <c r="A63" s="51">
        <v>17</v>
      </c>
      <c r="B63" s="61">
        <v>0.62943053736889121</v>
      </c>
      <c r="C63" s="61">
        <f t="shared" si="2"/>
        <v>221</v>
      </c>
      <c r="D63" t="str">
        <f>LOOKUP(B63,'Info Sheet'!$L$2:$L$3,'Info Sheet'!$J$2:$J$3)</f>
        <v>Non-Rainy</v>
      </c>
      <c r="E63">
        <f>IF(D63='Info Sheet'!$J$3,'Info Sheet'!$M$3,'Info Sheet'!$M$2)</f>
        <v>1</v>
      </c>
      <c r="F63">
        <f>ROUNDDOWN(IF((C63*E63)&gt;'Info Sheet'!$B$21,'Info Sheet'!$B$21,(C63*E63)),0)</f>
        <v>188</v>
      </c>
      <c r="G63">
        <f t="shared" si="3"/>
        <v>4295.8</v>
      </c>
      <c r="H63">
        <f t="shared" si="4"/>
        <v>2375.8000000000002</v>
      </c>
    </row>
    <row r="64" spans="1:8">
      <c r="A64" s="51">
        <v>18</v>
      </c>
      <c r="B64" s="61">
        <v>0.24662406407165105</v>
      </c>
      <c r="C64" s="61">
        <f t="shared" si="2"/>
        <v>201</v>
      </c>
      <c r="D64" t="str">
        <f>LOOKUP(B64,'Info Sheet'!$L$2:$L$3,'Info Sheet'!$J$2:$J$3)</f>
        <v>Rainy, p</v>
      </c>
      <c r="E64">
        <f>IF(D64='Info Sheet'!$J$3,'Info Sheet'!$M$3,'Info Sheet'!$M$2)</f>
        <v>0.7</v>
      </c>
      <c r="F64">
        <f>ROUNDDOWN(IF((C64*E64)&gt;'Info Sheet'!$B$21,'Info Sheet'!$B$21,(C64*E64)),0)</f>
        <v>140</v>
      </c>
      <c r="G64">
        <f t="shared" si="3"/>
        <v>3199</v>
      </c>
      <c r="H64">
        <f t="shared" si="4"/>
        <v>1279</v>
      </c>
    </row>
    <row r="65" spans="1:8">
      <c r="A65" s="51">
        <v>19</v>
      </c>
      <c r="B65" s="61">
        <v>0.4328408561037993</v>
      </c>
      <c r="C65" s="61">
        <f t="shared" si="2"/>
        <v>211</v>
      </c>
      <c r="D65" t="str">
        <f>LOOKUP(B65,'Info Sheet'!$L$2:$L$3,'Info Sheet'!$J$2:$J$3)</f>
        <v>Non-Rainy</v>
      </c>
      <c r="E65">
        <f>IF(D65='Info Sheet'!$J$3,'Info Sheet'!$M$3,'Info Sheet'!$M$2)</f>
        <v>1</v>
      </c>
      <c r="F65">
        <f>ROUNDDOWN(IF((C65*E65)&gt;'Info Sheet'!$B$21,'Info Sheet'!$B$21,(C65*E65)),0)</f>
        <v>188</v>
      </c>
      <c r="G65">
        <f t="shared" si="3"/>
        <v>4295.8</v>
      </c>
      <c r="H65">
        <f t="shared" si="4"/>
        <v>2375.8000000000002</v>
      </c>
    </row>
    <row r="66" spans="1:8">
      <c r="A66" s="51">
        <v>20</v>
      </c>
      <c r="B66" s="61">
        <v>0.55679616688496303</v>
      </c>
      <c r="C66" s="61">
        <f t="shared" si="2"/>
        <v>217</v>
      </c>
      <c r="D66" t="str">
        <f>LOOKUP(B66,'Info Sheet'!$L$2:$L$3,'Info Sheet'!$J$2:$J$3)</f>
        <v>Non-Rainy</v>
      </c>
      <c r="E66">
        <f>IF(D66='Info Sheet'!$J$3,'Info Sheet'!$M$3,'Info Sheet'!$M$2)</f>
        <v>1</v>
      </c>
      <c r="F66">
        <f>ROUNDDOWN(IF((C66*E66)&gt;'Info Sheet'!$B$21,'Info Sheet'!$B$21,(C66*E66)),0)</f>
        <v>188</v>
      </c>
      <c r="G66">
        <f t="shared" si="3"/>
        <v>4295.8</v>
      </c>
      <c r="H66">
        <f t="shared" si="4"/>
        <v>2375.8000000000002</v>
      </c>
    </row>
    <row r="67" spans="1:8">
      <c r="A67" s="51">
        <v>21</v>
      </c>
      <c r="B67" s="61">
        <v>0.94873687260921769</v>
      </c>
      <c r="C67" s="61">
        <f t="shared" si="2"/>
        <v>247</v>
      </c>
      <c r="D67" t="str">
        <f>LOOKUP(B67,'Info Sheet'!$L$2:$L$3,'Info Sheet'!$J$2:$J$3)</f>
        <v>Non-Rainy</v>
      </c>
      <c r="E67">
        <f>IF(D67='Info Sheet'!$J$3,'Info Sheet'!$M$3,'Info Sheet'!$M$2)</f>
        <v>1</v>
      </c>
      <c r="F67">
        <f>ROUNDDOWN(IF((C67*E67)&gt;'Info Sheet'!$B$21,'Info Sheet'!$B$21,(C67*E67)),0)</f>
        <v>188</v>
      </c>
      <c r="G67">
        <f t="shared" si="3"/>
        <v>4295.8</v>
      </c>
      <c r="H67">
        <f t="shared" si="4"/>
        <v>2375.8000000000002</v>
      </c>
    </row>
    <row r="68" spans="1:8">
      <c r="A68" s="51">
        <v>22</v>
      </c>
      <c r="B68" s="61">
        <v>0.38428606131580367</v>
      </c>
      <c r="C68" s="61">
        <f t="shared" si="2"/>
        <v>209</v>
      </c>
      <c r="D68" t="str">
        <f>LOOKUP(B68,'Info Sheet'!$L$2:$L$3,'Info Sheet'!$J$2:$J$3)</f>
        <v>Rainy, p</v>
      </c>
      <c r="E68">
        <f>IF(D68='Info Sheet'!$J$3,'Info Sheet'!$M$3,'Info Sheet'!$M$2)</f>
        <v>0.7</v>
      </c>
      <c r="F68">
        <f>ROUNDDOWN(IF((C68*E68)&gt;'Info Sheet'!$B$21,'Info Sheet'!$B$21,(C68*E68)),0)</f>
        <v>146</v>
      </c>
      <c r="G68">
        <f t="shared" si="3"/>
        <v>3336.1000000000004</v>
      </c>
      <c r="H68">
        <f t="shared" si="4"/>
        <v>1416.1000000000004</v>
      </c>
    </row>
    <row r="69" spans="1:8">
      <c r="A69" s="51">
        <v>23</v>
      </c>
      <c r="B69" s="61">
        <v>0.8293788276044135</v>
      </c>
      <c r="C69" s="61">
        <f t="shared" si="2"/>
        <v>233</v>
      </c>
      <c r="D69" t="str">
        <f>LOOKUP(B69,'Info Sheet'!$L$2:$L$3,'Info Sheet'!$J$2:$J$3)</f>
        <v>Non-Rainy</v>
      </c>
      <c r="E69">
        <f>IF(D69='Info Sheet'!$J$3,'Info Sheet'!$M$3,'Info Sheet'!$M$2)</f>
        <v>1</v>
      </c>
      <c r="F69">
        <f>ROUNDDOWN(IF((C69*E69)&gt;'Info Sheet'!$B$21,'Info Sheet'!$B$21,(C69*E69)),0)</f>
        <v>188</v>
      </c>
      <c r="G69">
        <f t="shared" si="3"/>
        <v>4295.8</v>
      </c>
      <c r="H69">
        <f t="shared" si="4"/>
        <v>2375.8000000000002</v>
      </c>
    </row>
    <row r="70" spans="1:8">
      <c r="A70" s="51">
        <v>24</v>
      </c>
      <c r="B70" s="61">
        <v>0.7448435317458737</v>
      </c>
      <c r="C70" s="61">
        <f t="shared" si="2"/>
        <v>228</v>
      </c>
      <c r="D70" t="str">
        <f>LOOKUP(B70,'Info Sheet'!$L$2:$L$3,'Info Sheet'!$J$2:$J$3)</f>
        <v>Non-Rainy</v>
      </c>
      <c r="E70">
        <f>IF(D70='Info Sheet'!$J$3,'Info Sheet'!$M$3,'Info Sheet'!$M$2)</f>
        <v>1</v>
      </c>
      <c r="F70">
        <f>ROUNDDOWN(IF((C70*E70)&gt;'Info Sheet'!$B$21,'Info Sheet'!$B$21,(C70*E70)),0)</f>
        <v>188</v>
      </c>
      <c r="G70">
        <f t="shared" si="3"/>
        <v>4295.8</v>
      </c>
      <c r="H70">
        <f t="shared" si="4"/>
        <v>2375.8000000000002</v>
      </c>
    </row>
    <row r="71" spans="1:8">
      <c r="A71" s="51">
        <v>25</v>
      </c>
      <c r="B71" s="61">
        <v>3.3201291896391982E-2</v>
      </c>
      <c r="C71" s="61">
        <f t="shared" si="2"/>
        <v>179</v>
      </c>
      <c r="D71" t="str">
        <f>LOOKUP(B71,'Info Sheet'!$L$2:$L$3,'Info Sheet'!$J$2:$J$3)</f>
        <v>Rainy, p</v>
      </c>
      <c r="E71">
        <f>IF(D71='Info Sheet'!$J$3,'Info Sheet'!$M$3,'Info Sheet'!$M$2)</f>
        <v>0.7</v>
      </c>
      <c r="F71">
        <f>ROUNDDOWN(IF((C71*E71)&gt;'Info Sheet'!$B$21,'Info Sheet'!$B$21,(C71*E71)),0)</f>
        <v>125</v>
      </c>
      <c r="G71">
        <f t="shared" si="3"/>
        <v>2856.25</v>
      </c>
      <c r="H71">
        <f t="shared" si="4"/>
        <v>936.25</v>
      </c>
    </row>
    <row r="72" spans="1:8">
      <c r="A72" s="51">
        <v>26</v>
      </c>
      <c r="B72" s="61">
        <v>0.34170186248957857</v>
      </c>
      <c r="C72" s="61">
        <f t="shared" si="2"/>
        <v>207</v>
      </c>
      <c r="D72" t="str">
        <f>LOOKUP(B72,'Info Sheet'!$L$2:$L$3,'Info Sheet'!$J$2:$J$3)</f>
        <v>Rainy, p</v>
      </c>
      <c r="E72">
        <f>IF(D72='Info Sheet'!$J$3,'Info Sheet'!$M$3,'Info Sheet'!$M$2)</f>
        <v>0.7</v>
      </c>
      <c r="F72">
        <f>ROUNDDOWN(IF((C72*E72)&gt;'Info Sheet'!$B$21,'Info Sheet'!$B$21,(C72*E72)),0)</f>
        <v>144</v>
      </c>
      <c r="G72">
        <f t="shared" si="3"/>
        <v>3290.4</v>
      </c>
      <c r="H72">
        <f t="shared" si="4"/>
        <v>1370.4</v>
      </c>
    </row>
    <row r="73" spans="1:8">
      <c r="A73" s="51">
        <v>27</v>
      </c>
      <c r="B73" s="61">
        <v>3.4564232606969947E-2</v>
      </c>
      <c r="C73" s="61">
        <f t="shared" si="2"/>
        <v>179</v>
      </c>
      <c r="D73" t="str">
        <f>LOOKUP(B73,'Info Sheet'!$L$2:$L$3,'Info Sheet'!$J$2:$J$3)</f>
        <v>Rainy, p</v>
      </c>
      <c r="E73">
        <f>IF(D73='Info Sheet'!$J$3,'Info Sheet'!$M$3,'Info Sheet'!$M$2)</f>
        <v>0.7</v>
      </c>
      <c r="F73">
        <f>ROUNDDOWN(IF((C73*E73)&gt;'Info Sheet'!$B$21,'Info Sheet'!$B$21,(C73*E73)),0)</f>
        <v>125</v>
      </c>
      <c r="G73">
        <f t="shared" si="3"/>
        <v>2856.25</v>
      </c>
      <c r="H73">
        <f t="shared" si="4"/>
        <v>936.25</v>
      </c>
    </row>
    <row r="74" spans="1:8">
      <c r="A74" s="51">
        <v>28</v>
      </c>
      <c r="B74" s="61">
        <v>0.44860344521353257</v>
      </c>
      <c r="C74" s="61">
        <f t="shared" si="2"/>
        <v>212</v>
      </c>
      <c r="D74" t="str">
        <f>LOOKUP(B74,'Info Sheet'!$L$2:$L$3,'Info Sheet'!$J$2:$J$3)</f>
        <v>Non-Rainy</v>
      </c>
      <c r="E74">
        <f>IF(D74='Info Sheet'!$J$3,'Info Sheet'!$M$3,'Info Sheet'!$M$2)</f>
        <v>1</v>
      </c>
      <c r="F74">
        <f>ROUNDDOWN(IF((C74*E74)&gt;'Info Sheet'!$B$21,'Info Sheet'!$B$21,(C74*E74)),0)</f>
        <v>188</v>
      </c>
      <c r="G74">
        <f t="shared" si="3"/>
        <v>4295.8</v>
      </c>
      <c r="H74">
        <f t="shared" si="4"/>
        <v>2375.8000000000002</v>
      </c>
    </row>
    <row r="75" spans="1:8">
      <c r="A75" s="51">
        <v>29</v>
      </c>
      <c r="B75" s="61">
        <v>0.68770721902554666</v>
      </c>
      <c r="C75" s="61">
        <f t="shared" si="2"/>
        <v>224</v>
      </c>
      <c r="D75" t="str">
        <f>LOOKUP(B75,'Info Sheet'!$L$2:$L$3,'Info Sheet'!$J$2:$J$3)</f>
        <v>Non-Rainy</v>
      </c>
      <c r="E75">
        <f>IF(D75='Info Sheet'!$J$3,'Info Sheet'!$M$3,'Info Sheet'!$M$2)</f>
        <v>1</v>
      </c>
      <c r="F75">
        <f>ROUNDDOWN(IF((C75*E75)&gt;'Info Sheet'!$B$21,'Info Sheet'!$B$21,(C75*E75)),0)</f>
        <v>188</v>
      </c>
      <c r="G75">
        <f t="shared" si="3"/>
        <v>4295.8</v>
      </c>
      <c r="H75">
        <f t="shared" si="4"/>
        <v>2375.8000000000002</v>
      </c>
    </row>
    <row r="76" spans="1:8">
      <c r="A76" s="51">
        <v>30</v>
      </c>
      <c r="B76" s="61">
        <v>0.74152408944430426</v>
      </c>
      <c r="C76" s="61">
        <f t="shared" si="2"/>
        <v>227</v>
      </c>
      <c r="D76" t="str">
        <f>LOOKUP(B76,'Info Sheet'!$L$2:$L$3,'Info Sheet'!$J$2:$J$3)</f>
        <v>Non-Rainy</v>
      </c>
      <c r="E76">
        <f>IF(D76='Info Sheet'!$J$3,'Info Sheet'!$M$3,'Info Sheet'!$M$2)</f>
        <v>1</v>
      </c>
      <c r="F76">
        <f>ROUNDDOWN(IF((C76*E76)&gt;'Info Sheet'!$B$21,'Info Sheet'!$B$21,(C76*E76)),0)</f>
        <v>188</v>
      </c>
      <c r="G76">
        <f t="shared" si="3"/>
        <v>4295.8</v>
      </c>
      <c r="H76">
        <f t="shared" si="4"/>
        <v>2375.8000000000002</v>
      </c>
    </row>
    <row r="77" spans="1:8">
      <c r="A77" s="51">
        <v>31</v>
      </c>
      <c r="B77" s="61">
        <v>0.33193718208360468</v>
      </c>
      <c r="C77" s="61">
        <f t="shared" si="2"/>
        <v>206</v>
      </c>
      <c r="D77" t="str">
        <f>LOOKUP(B77,'Info Sheet'!$L$2:$L$3,'Info Sheet'!$J$2:$J$3)</f>
        <v>Rainy, p</v>
      </c>
      <c r="E77">
        <f>IF(D77='Info Sheet'!$J$3,'Info Sheet'!$M$3,'Info Sheet'!$M$2)</f>
        <v>0.7</v>
      </c>
      <c r="F77">
        <f>ROUNDDOWN(IF((C77*E77)&gt;'Info Sheet'!$B$21,'Info Sheet'!$B$21,(C77*E77)),0)</f>
        <v>144</v>
      </c>
      <c r="G77">
        <f t="shared" si="3"/>
        <v>3290.4</v>
      </c>
      <c r="H77">
        <f t="shared" si="4"/>
        <v>1370.4</v>
      </c>
    </row>
    <row r="78" spans="1:8">
      <c r="A78" s="51">
        <v>32</v>
      </c>
      <c r="B78" s="61">
        <v>0.33014140726245977</v>
      </c>
      <c r="C78" s="61">
        <f t="shared" si="2"/>
        <v>206</v>
      </c>
      <c r="D78" t="str">
        <f>LOOKUP(B78,'Info Sheet'!$L$2:$L$3,'Info Sheet'!$J$2:$J$3)</f>
        <v>Rainy, p</v>
      </c>
      <c r="E78">
        <f>IF(D78='Info Sheet'!$J$3,'Info Sheet'!$M$3,'Info Sheet'!$M$2)</f>
        <v>0.7</v>
      </c>
      <c r="F78">
        <f>ROUNDDOWN(IF((C78*E78)&gt;'Info Sheet'!$B$21,'Info Sheet'!$B$21,(C78*E78)),0)</f>
        <v>144</v>
      </c>
      <c r="G78">
        <f t="shared" si="3"/>
        <v>3290.4</v>
      </c>
      <c r="H78">
        <f t="shared" si="4"/>
        <v>1370.4</v>
      </c>
    </row>
    <row r="79" spans="1:8">
      <c r="A79" s="51">
        <v>33</v>
      </c>
      <c r="B79" s="61">
        <v>0.55547224603865186</v>
      </c>
      <c r="C79" s="61">
        <f t="shared" si="2"/>
        <v>217</v>
      </c>
      <c r="D79" t="str">
        <f>LOOKUP(B79,'Info Sheet'!$L$2:$L$3,'Info Sheet'!$J$2:$J$3)</f>
        <v>Non-Rainy</v>
      </c>
      <c r="E79">
        <f>IF(D79='Info Sheet'!$J$3,'Info Sheet'!$M$3,'Info Sheet'!$M$2)</f>
        <v>1</v>
      </c>
      <c r="F79">
        <f>ROUNDDOWN(IF((C79*E79)&gt;'Info Sheet'!$B$21,'Info Sheet'!$B$21,(C79*E79)),0)</f>
        <v>188</v>
      </c>
      <c r="G79">
        <f t="shared" si="3"/>
        <v>4295.8</v>
      </c>
      <c r="H79">
        <f t="shared" si="4"/>
        <v>2375.8000000000002</v>
      </c>
    </row>
    <row r="80" spans="1:8">
      <c r="A80" s="51">
        <v>34</v>
      </c>
      <c r="B80" s="61">
        <v>5.2550459272440064E-2</v>
      </c>
      <c r="C80" s="61">
        <f t="shared" si="2"/>
        <v>183</v>
      </c>
      <c r="D80" t="str">
        <f>LOOKUP(B80,'Info Sheet'!$L$2:$L$3,'Info Sheet'!$J$2:$J$3)</f>
        <v>Rainy, p</v>
      </c>
      <c r="E80">
        <f>IF(D80='Info Sheet'!$J$3,'Info Sheet'!$M$3,'Info Sheet'!$M$2)</f>
        <v>0.7</v>
      </c>
      <c r="F80">
        <f>ROUNDDOWN(IF((C80*E80)&gt;'Info Sheet'!$B$21,'Info Sheet'!$B$21,(C80*E80)),0)</f>
        <v>128</v>
      </c>
      <c r="G80">
        <f t="shared" si="3"/>
        <v>2924.8</v>
      </c>
      <c r="H80">
        <f t="shared" si="4"/>
        <v>1004.8000000000002</v>
      </c>
    </row>
    <row r="81" spans="1:8">
      <c r="A81" s="51">
        <v>35</v>
      </c>
      <c r="B81" s="61">
        <v>0.27771478807562378</v>
      </c>
      <c r="C81" s="61">
        <f t="shared" si="2"/>
        <v>203</v>
      </c>
      <c r="D81" t="str">
        <f>LOOKUP(B81,'Info Sheet'!$L$2:$L$3,'Info Sheet'!$J$2:$J$3)</f>
        <v>Rainy, p</v>
      </c>
      <c r="E81">
        <f>IF(D81='Info Sheet'!$J$3,'Info Sheet'!$M$3,'Info Sheet'!$M$2)</f>
        <v>0.7</v>
      </c>
      <c r="F81">
        <f>ROUNDDOWN(IF((C81*E81)&gt;'Info Sheet'!$B$21,'Info Sheet'!$B$21,(C81*E81)),0)</f>
        <v>142</v>
      </c>
      <c r="G81">
        <f t="shared" si="3"/>
        <v>3244.7000000000003</v>
      </c>
      <c r="H81">
        <f t="shared" si="4"/>
        <v>1324.7000000000003</v>
      </c>
    </row>
    <row r="82" spans="1:8">
      <c r="A82" s="51">
        <v>36</v>
      </c>
      <c r="B82" s="61">
        <v>0.68535562055098798</v>
      </c>
      <c r="C82" s="61">
        <f t="shared" si="2"/>
        <v>224</v>
      </c>
      <c r="D82" t="str">
        <f>LOOKUP(B82,'Info Sheet'!$L$2:$L$3,'Info Sheet'!$J$2:$J$3)</f>
        <v>Non-Rainy</v>
      </c>
      <c r="E82">
        <f>IF(D82='Info Sheet'!$J$3,'Info Sheet'!$M$3,'Info Sheet'!$M$2)</f>
        <v>1</v>
      </c>
      <c r="F82">
        <f>ROUNDDOWN(IF((C82*E82)&gt;'Info Sheet'!$B$21,'Info Sheet'!$B$21,(C82*E82)),0)</f>
        <v>188</v>
      </c>
      <c r="G82">
        <f t="shared" si="3"/>
        <v>4295.8</v>
      </c>
      <c r="H82">
        <f t="shared" si="4"/>
        <v>2375.8000000000002</v>
      </c>
    </row>
    <row r="83" spans="1:8">
      <c r="A83" s="51">
        <v>37</v>
      </c>
      <c r="B83" s="61">
        <v>0.75858167281309286</v>
      </c>
      <c r="C83" s="61">
        <f t="shared" si="2"/>
        <v>228</v>
      </c>
      <c r="D83" t="str">
        <f>LOOKUP(B83,'Info Sheet'!$L$2:$L$3,'Info Sheet'!$J$2:$J$3)</f>
        <v>Non-Rainy</v>
      </c>
      <c r="E83">
        <f>IF(D83='Info Sheet'!$J$3,'Info Sheet'!$M$3,'Info Sheet'!$M$2)</f>
        <v>1</v>
      </c>
      <c r="F83">
        <f>ROUNDDOWN(IF((C83*E83)&gt;'Info Sheet'!$B$21,'Info Sheet'!$B$21,(C83*E83)),0)</f>
        <v>188</v>
      </c>
      <c r="G83">
        <f t="shared" si="3"/>
        <v>4295.8</v>
      </c>
      <c r="H83">
        <f t="shared" si="4"/>
        <v>2375.8000000000002</v>
      </c>
    </row>
    <row r="84" spans="1:8">
      <c r="A84" s="51">
        <v>38</v>
      </c>
      <c r="B84" s="61">
        <v>0.22601703511874394</v>
      </c>
      <c r="C84" s="61">
        <f t="shared" si="2"/>
        <v>200</v>
      </c>
      <c r="D84" t="str">
        <f>LOOKUP(B84,'Info Sheet'!$L$2:$L$3,'Info Sheet'!$J$2:$J$3)</f>
        <v>Rainy, p</v>
      </c>
      <c r="E84">
        <f>IF(D84='Info Sheet'!$J$3,'Info Sheet'!$M$3,'Info Sheet'!$M$2)</f>
        <v>0.7</v>
      </c>
      <c r="F84">
        <f>ROUNDDOWN(IF((C84*E84)&gt;'Info Sheet'!$B$21,'Info Sheet'!$B$21,(C84*E84)),0)</f>
        <v>140</v>
      </c>
      <c r="G84">
        <f t="shared" si="3"/>
        <v>3199</v>
      </c>
      <c r="H84">
        <f t="shared" si="4"/>
        <v>1279</v>
      </c>
    </row>
    <row r="85" spans="1:8">
      <c r="A85" s="51">
        <v>39</v>
      </c>
      <c r="B85" s="61">
        <v>0.65478245601618701</v>
      </c>
      <c r="C85" s="61">
        <f t="shared" si="2"/>
        <v>222</v>
      </c>
      <c r="D85" t="str">
        <f>LOOKUP(B85,'Info Sheet'!$L$2:$L$3,'Info Sheet'!$J$2:$J$3)</f>
        <v>Non-Rainy</v>
      </c>
      <c r="E85">
        <f>IF(D85='Info Sheet'!$J$3,'Info Sheet'!$M$3,'Info Sheet'!$M$2)</f>
        <v>1</v>
      </c>
      <c r="F85">
        <f>ROUNDDOWN(IF((C85*E85)&gt;'Info Sheet'!$B$21,'Info Sheet'!$B$21,(C85*E85)),0)</f>
        <v>188</v>
      </c>
      <c r="G85">
        <f t="shared" si="3"/>
        <v>4295.8</v>
      </c>
      <c r="H85">
        <f t="shared" si="4"/>
        <v>2375.8000000000002</v>
      </c>
    </row>
    <row r="86" spans="1:8">
      <c r="A86" s="51">
        <v>40</v>
      </c>
      <c r="B86" s="61">
        <v>0.60642240022610983</v>
      </c>
      <c r="C86" s="61">
        <f t="shared" si="2"/>
        <v>220</v>
      </c>
      <c r="D86" t="str">
        <f>LOOKUP(B86,'Info Sheet'!$L$2:$L$3,'Info Sheet'!$J$2:$J$3)</f>
        <v>Non-Rainy</v>
      </c>
      <c r="E86">
        <f>IF(D86='Info Sheet'!$J$3,'Info Sheet'!$M$3,'Info Sheet'!$M$2)</f>
        <v>1</v>
      </c>
      <c r="F86">
        <f>ROUNDDOWN(IF((C86*E86)&gt;'Info Sheet'!$B$21,'Info Sheet'!$B$21,(C86*E86)),0)</f>
        <v>188</v>
      </c>
      <c r="G86">
        <f t="shared" si="3"/>
        <v>4295.8</v>
      </c>
      <c r="H86">
        <f t="shared" si="4"/>
        <v>2375.8000000000002</v>
      </c>
    </row>
    <row r="87" spans="1:8">
      <c r="A87" s="51">
        <v>41</v>
      </c>
      <c r="B87" s="61">
        <v>6.4961020403486724E-3</v>
      </c>
      <c r="C87" s="61">
        <f t="shared" si="2"/>
        <v>166</v>
      </c>
      <c r="D87" t="str">
        <f>LOOKUP(B87,'Info Sheet'!$L$2:$L$3,'Info Sheet'!$J$2:$J$3)</f>
        <v>Rainy, p</v>
      </c>
      <c r="E87">
        <f>IF(D87='Info Sheet'!$J$3,'Info Sheet'!$M$3,'Info Sheet'!$M$2)</f>
        <v>0.7</v>
      </c>
      <c r="F87">
        <f>ROUNDDOWN(IF((C87*E87)&gt;'Info Sheet'!$B$21,'Info Sheet'!$B$21,(C87*E87)),0)</f>
        <v>116</v>
      </c>
      <c r="G87">
        <f t="shared" si="3"/>
        <v>2650.6000000000004</v>
      </c>
      <c r="H87">
        <f t="shared" si="4"/>
        <v>730.60000000000036</v>
      </c>
    </row>
    <row r="88" spans="1:8">
      <c r="A88" s="51">
        <v>42</v>
      </c>
      <c r="B88" s="61">
        <v>0.50265885437379199</v>
      </c>
      <c r="C88" s="61">
        <f t="shared" si="2"/>
        <v>215</v>
      </c>
      <c r="D88" t="str">
        <f>LOOKUP(B88,'Info Sheet'!$L$2:$L$3,'Info Sheet'!$J$2:$J$3)</f>
        <v>Non-Rainy</v>
      </c>
      <c r="E88">
        <f>IF(D88='Info Sheet'!$J$3,'Info Sheet'!$M$3,'Info Sheet'!$M$2)</f>
        <v>1</v>
      </c>
      <c r="F88">
        <f>ROUNDDOWN(IF((C88*E88)&gt;'Info Sheet'!$B$21,'Info Sheet'!$B$21,(C88*E88)),0)</f>
        <v>188</v>
      </c>
      <c r="G88">
        <f t="shared" si="3"/>
        <v>4295.8</v>
      </c>
      <c r="H88">
        <f t="shared" si="4"/>
        <v>2375.8000000000002</v>
      </c>
    </row>
    <row r="89" spans="1:8">
      <c r="A89" s="51">
        <v>43</v>
      </c>
      <c r="B89" s="61">
        <v>0.58722121600098831</v>
      </c>
      <c r="C89" s="61">
        <f t="shared" si="2"/>
        <v>219</v>
      </c>
      <c r="D89" t="str">
        <f>LOOKUP(B89,'Info Sheet'!$L$2:$L$3,'Info Sheet'!$J$2:$J$3)</f>
        <v>Non-Rainy</v>
      </c>
      <c r="E89">
        <f>IF(D89='Info Sheet'!$J$3,'Info Sheet'!$M$3,'Info Sheet'!$M$2)</f>
        <v>1</v>
      </c>
      <c r="F89">
        <f>ROUNDDOWN(IF((C89*E89)&gt;'Info Sheet'!$B$21,'Info Sheet'!$B$21,(C89*E89)),0)</f>
        <v>188</v>
      </c>
      <c r="G89">
        <f t="shared" si="3"/>
        <v>4295.8</v>
      </c>
      <c r="H89">
        <f t="shared" si="4"/>
        <v>2375.8000000000002</v>
      </c>
    </row>
    <row r="90" spans="1:8">
      <c r="A90" s="51">
        <v>44</v>
      </c>
      <c r="B90" s="61">
        <v>0.55147122115547498</v>
      </c>
      <c r="C90" s="61">
        <f t="shared" si="2"/>
        <v>217</v>
      </c>
      <c r="D90" t="str">
        <f>LOOKUP(B90,'Info Sheet'!$L$2:$L$3,'Info Sheet'!$J$2:$J$3)</f>
        <v>Non-Rainy</v>
      </c>
      <c r="E90">
        <f>IF(D90='Info Sheet'!$J$3,'Info Sheet'!$M$3,'Info Sheet'!$M$2)</f>
        <v>1</v>
      </c>
      <c r="F90">
        <f>ROUNDDOWN(IF((C90*E90)&gt;'Info Sheet'!$B$21,'Info Sheet'!$B$21,(C90*E90)),0)</f>
        <v>188</v>
      </c>
      <c r="G90">
        <f t="shared" si="3"/>
        <v>4295.8</v>
      </c>
      <c r="H90">
        <f t="shared" si="4"/>
        <v>2375.8000000000002</v>
      </c>
    </row>
    <row r="91" spans="1:8">
      <c r="A91" s="51">
        <v>45</v>
      </c>
      <c r="B91" s="61">
        <v>2.6509967888494579E-2</v>
      </c>
      <c r="C91" s="61">
        <f t="shared" si="2"/>
        <v>177</v>
      </c>
      <c r="D91" t="str">
        <f>LOOKUP(B91,'Info Sheet'!$L$2:$L$3,'Info Sheet'!$J$2:$J$3)</f>
        <v>Rainy, p</v>
      </c>
      <c r="E91">
        <f>IF(D91='Info Sheet'!$J$3,'Info Sheet'!$M$3,'Info Sheet'!$M$2)</f>
        <v>0.7</v>
      </c>
      <c r="F91">
        <f>ROUNDDOWN(IF((C91*E91)&gt;'Info Sheet'!$B$21,'Info Sheet'!$B$21,(C91*E91)),0)</f>
        <v>123</v>
      </c>
      <c r="G91">
        <f t="shared" si="3"/>
        <v>2810.55</v>
      </c>
      <c r="H91">
        <f t="shared" si="4"/>
        <v>890.55000000000018</v>
      </c>
    </row>
    <row r="92" spans="1:8">
      <c r="A92" s="51">
        <v>46</v>
      </c>
      <c r="B92" s="61">
        <v>0.10092392496840896</v>
      </c>
      <c r="C92" s="61">
        <f t="shared" si="2"/>
        <v>190</v>
      </c>
      <c r="D92" t="str">
        <f>LOOKUP(B92,'Info Sheet'!$L$2:$L$3,'Info Sheet'!$J$2:$J$3)</f>
        <v>Rainy, p</v>
      </c>
      <c r="E92">
        <f>IF(D92='Info Sheet'!$J$3,'Info Sheet'!$M$3,'Info Sheet'!$M$2)</f>
        <v>0.7</v>
      </c>
      <c r="F92">
        <f>ROUNDDOWN(IF((C92*E92)&gt;'Info Sheet'!$B$21,'Info Sheet'!$B$21,(C92*E92)),0)</f>
        <v>133</v>
      </c>
      <c r="G92">
        <f t="shared" si="3"/>
        <v>3039.05</v>
      </c>
      <c r="H92">
        <f t="shared" si="4"/>
        <v>1119.0500000000002</v>
      </c>
    </row>
    <row r="93" spans="1:8">
      <c r="A93" s="51">
        <v>47</v>
      </c>
      <c r="B93" s="61">
        <v>2.9860419567118823E-2</v>
      </c>
      <c r="C93" s="61">
        <f t="shared" si="2"/>
        <v>178</v>
      </c>
      <c r="D93" t="str">
        <f>LOOKUP(B93,'Info Sheet'!$L$2:$L$3,'Info Sheet'!$J$2:$J$3)</f>
        <v>Rainy, p</v>
      </c>
      <c r="E93">
        <f>IF(D93='Info Sheet'!$J$3,'Info Sheet'!$M$3,'Info Sheet'!$M$2)</f>
        <v>0.7</v>
      </c>
      <c r="F93">
        <f>ROUNDDOWN(IF((C93*E93)&gt;'Info Sheet'!$B$21,'Info Sheet'!$B$21,(C93*E93)),0)</f>
        <v>124</v>
      </c>
      <c r="G93">
        <f t="shared" si="3"/>
        <v>2833.4</v>
      </c>
      <c r="H93">
        <f t="shared" si="4"/>
        <v>913.40000000000009</v>
      </c>
    </row>
    <row r="94" spans="1:8">
      <c r="A94" s="51">
        <v>48</v>
      </c>
      <c r="B94" s="61">
        <v>0.28905683461717346</v>
      </c>
      <c r="C94" s="61">
        <f t="shared" si="2"/>
        <v>204</v>
      </c>
      <c r="D94" t="str">
        <f>LOOKUP(B94,'Info Sheet'!$L$2:$L$3,'Info Sheet'!$J$2:$J$3)</f>
        <v>Rainy, p</v>
      </c>
      <c r="E94">
        <f>IF(D94='Info Sheet'!$J$3,'Info Sheet'!$M$3,'Info Sheet'!$M$2)</f>
        <v>0.7</v>
      </c>
      <c r="F94">
        <f>ROUNDDOWN(IF((C94*E94)&gt;'Info Sheet'!$B$21,'Info Sheet'!$B$21,(C94*E94)),0)</f>
        <v>142</v>
      </c>
      <c r="G94">
        <f t="shared" si="3"/>
        <v>3244.7000000000003</v>
      </c>
      <c r="H94">
        <f t="shared" si="4"/>
        <v>1324.7000000000003</v>
      </c>
    </row>
    <row r="95" spans="1:8">
      <c r="A95" s="51">
        <v>49</v>
      </c>
      <c r="B95" s="61">
        <v>0.79239597932963057</v>
      </c>
      <c r="C95" s="61">
        <f t="shared" si="2"/>
        <v>231</v>
      </c>
      <c r="D95" t="str">
        <f>LOOKUP(B95,'Info Sheet'!$L$2:$L$3,'Info Sheet'!$J$2:$J$3)</f>
        <v>Non-Rainy</v>
      </c>
      <c r="E95">
        <f>IF(D95='Info Sheet'!$J$3,'Info Sheet'!$M$3,'Info Sheet'!$M$2)</f>
        <v>1</v>
      </c>
      <c r="F95">
        <f>ROUNDDOWN(IF((C95*E95)&gt;'Info Sheet'!$B$21,'Info Sheet'!$B$21,(C95*E95)),0)</f>
        <v>188</v>
      </c>
      <c r="G95">
        <f t="shared" si="3"/>
        <v>4295.8</v>
      </c>
      <c r="H95">
        <f t="shared" si="4"/>
        <v>2375.8000000000002</v>
      </c>
    </row>
    <row r="96" spans="1:8">
      <c r="A96" s="51">
        <v>50</v>
      </c>
      <c r="B96" s="61">
        <v>0.79720463494531824</v>
      </c>
      <c r="C96" s="61">
        <f t="shared" si="2"/>
        <v>231</v>
      </c>
      <c r="D96" t="str">
        <f>LOOKUP(B96,'Info Sheet'!$L$2:$L$3,'Info Sheet'!$J$2:$J$3)</f>
        <v>Non-Rainy</v>
      </c>
      <c r="E96">
        <f>IF(D96='Info Sheet'!$J$3,'Info Sheet'!$M$3,'Info Sheet'!$M$2)</f>
        <v>1</v>
      </c>
      <c r="F96">
        <f>ROUNDDOWN(IF((C96*E96)&gt;'Info Sheet'!$B$21,'Info Sheet'!$B$21,(C96*E96)),0)</f>
        <v>188</v>
      </c>
      <c r="G96">
        <f t="shared" si="3"/>
        <v>4295.8</v>
      </c>
      <c r="H96">
        <f t="shared" si="4"/>
        <v>2375.8000000000002</v>
      </c>
    </row>
    <row r="97" spans="1:8">
      <c r="A97" s="51">
        <v>51</v>
      </c>
      <c r="B97" s="61">
        <v>0.90914939449217413</v>
      </c>
      <c r="C97" s="61">
        <f t="shared" si="2"/>
        <v>241</v>
      </c>
      <c r="D97" t="str">
        <f>LOOKUP(B97,'Info Sheet'!$L$2:$L$3,'Info Sheet'!$J$2:$J$3)</f>
        <v>Non-Rainy</v>
      </c>
      <c r="E97">
        <f>IF(D97='Info Sheet'!$J$3,'Info Sheet'!$M$3,'Info Sheet'!$M$2)</f>
        <v>1</v>
      </c>
      <c r="F97">
        <f>ROUNDDOWN(IF((C97*E97)&gt;'Info Sheet'!$B$21,'Info Sheet'!$B$21,(C97*E97)),0)</f>
        <v>188</v>
      </c>
      <c r="G97">
        <f t="shared" si="3"/>
        <v>4295.8</v>
      </c>
      <c r="H97">
        <f t="shared" si="4"/>
        <v>2375.8000000000002</v>
      </c>
    </row>
    <row r="98" spans="1:8">
      <c r="A98" s="51">
        <v>52</v>
      </c>
      <c r="B98" s="61">
        <v>0.79488517154920824</v>
      </c>
      <c r="C98" s="61">
        <f t="shared" si="2"/>
        <v>231</v>
      </c>
      <c r="D98" t="str">
        <f>LOOKUP(B98,'Info Sheet'!$L$2:$L$3,'Info Sheet'!$J$2:$J$3)</f>
        <v>Non-Rainy</v>
      </c>
      <c r="E98">
        <f>IF(D98='Info Sheet'!$J$3,'Info Sheet'!$M$3,'Info Sheet'!$M$2)</f>
        <v>1</v>
      </c>
      <c r="F98">
        <f>ROUNDDOWN(IF((C98*E98)&gt;'Info Sheet'!$B$21,'Info Sheet'!$B$21,(C98*E98)),0)</f>
        <v>188</v>
      </c>
      <c r="G98">
        <f t="shared" si="3"/>
        <v>4295.8</v>
      </c>
      <c r="H98">
        <f t="shared" si="4"/>
        <v>2375.8000000000002</v>
      </c>
    </row>
    <row r="99" spans="1:8">
      <c r="A99" s="51">
        <v>53</v>
      </c>
      <c r="B99" s="61">
        <v>0.35185890997559699</v>
      </c>
      <c r="C99" s="61">
        <f t="shared" si="2"/>
        <v>207</v>
      </c>
      <c r="D99" t="str">
        <f>LOOKUP(B99,'Info Sheet'!$L$2:$L$3,'Info Sheet'!$J$2:$J$3)</f>
        <v>Rainy, p</v>
      </c>
      <c r="E99">
        <f>IF(D99='Info Sheet'!$J$3,'Info Sheet'!$M$3,'Info Sheet'!$M$2)</f>
        <v>0.7</v>
      </c>
      <c r="F99">
        <f>ROUNDDOWN(IF((C99*E99)&gt;'Info Sheet'!$B$21,'Info Sheet'!$B$21,(C99*E99)),0)</f>
        <v>144</v>
      </c>
      <c r="G99">
        <f t="shared" si="3"/>
        <v>3290.4</v>
      </c>
      <c r="H99">
        <f t="shared" si="4"/>
        <v>1370.4</v>
      </c>
    </row>
    <row r="100" spans="1:8">
      <c r="A100" s="51">
        <v>54</v>
      </c>
      <c r="B100" s="61">
        <v>0.27518236148498365</v>
      </c>
      <c r="C100" s="61">
        <f t="shared" si="2"/>
        <v>203</v>
      </c>
      <c r="D100" t="str">
        <f>LOOKUP(B100,'Info Sheet'!$L$2:$L$3,'Info Sheet'!$J$2:$J$3)</f>
        <v>Rainy, p</v>
      </c>
      <c r="E100">
        <f>IF(D100='Info Sheet'!$J$3,'Info Sheet'!$M$3,'Info Sheet'!$M$2)</f>
        <v>0.7</v>
      </c>
      <c r="F100">
        <f>ROUNDDOWN(IF((C100*E100)&gt;'Info Sheet'!$B$21,'Info Sheet'!$B$21,(C100*E100)),0)</f>
        <v>142</v>
      </c>
      <c r="G100">
        <f t="shared" si="3"/>
        <v>3244.7000000000003</v>
      </c>
      <c r="H100">
        <f t="shared" si="4"/>
        <v>1324.7000000000003</v>
      </c>
    </row>
    <row r="101" spans="1:8">
      <c r="A101" s="51">
        <v>55</v>
      </c>
      <c r="B101" s="61">
        <v>0.85621387926570514</v>
      </c>
      <c r="C101" s="61">
        <f t="shared" si="2"/>
        <v>235</v>
      </c>
      <c r="D101" t="str">
        <f>LOOKUP(B101,'Info Sheet'!$L$2:$L$3,'Info Sheet'!$J$2:$J$3)</f>
        <v>Non-Rainy</v>
      </c>
      <c r="E101">
        <f>IF(D101='Info Sheet'!$J$3,'Info Sheet'!$M$3,'Info Sheet'!$M$2)</f>
        <v>1</v>
      </c>
      <c r="F101">
        <f>ROUNDDOWN(IF((C101*E101)&gt;'Info Sheet'!$B$21,'Info Sheet'!$B$21,(C101*E101)),0)</f>
        <v>188</v>
      </c>
      <c r="G101">
        <f t="shared" si="3"/>
        <v>4295.8</v>
      </c>
      <c r="H101">
        <f t="shared" si="4"/>
        <v>2375.8000000000002</v>
      </c>
    </row>
    <row r="102" spans="1:8">
      <c r="A102" s="51">
        <v>56</v>
      </c>
      <c r="B102" s="61">
        <v>0.76480475558044914</v>
      </c>
      <c r="C102" s="61">
        <f t="shared" si="2"/>
        <v>229</v>
      </c>
      <c r="D102" t="str">
        <f>LOOKUP(B102,'Info Sheet'!$L$2:$L$3,'Info Sheet'!$J$2:$J$3)</f>
        <v>Non-Rainy</v>
      </c>
      <c r="E102">
        <f>IF(D102='Info Sheet'!$J$3,'Info Sheet'!$M$3,'Info Sheet'!$M$2)</f>
        <v>1</v>
      </c>
      <c r="F102">
        <f>ROUNDDOWN(IF((C102*E102)&gt;'Info Sheet'!$B$21,'Info Sheet'!$B$21,(C102*E102)),0)</f>
        <v>188</v>
      </c>
      <c r="G102">
        <f t="shared" si="3"/>
        <v>4295.8</v>
      </c>
      <c r="H102">
        <f t="shared" si="4"/>
        <v>2375.8000000000002</v>
      </c>
    </row>
    <row r="103" spans="1:8">
      <c r="A103" s="51">
        <v>57</v>
      </c>
      <c r="B103" s="61">
        <v>0.36673949645931248</v>
      </c>
      <c r="C103" s="61">
        <f t="shared" si="2"/>
        <v>208</v>
      </c>
      <c r="D103" t="str">
        <f>LOOKUP(B103,'Info Sheet'!$L$2:$L$3,'Info Sheet'!$J$2:$J$3)</f>
        <v>Rainy, p</v>
      </c>
      <c r="E103">
        <f>IF(D103='Info Sheet'!$J$3,'Info Sheet'!$M$3,'Info Sheet'!$M$2)</f>
        <v>0.7</v>
      </c>
      <c r="F103">
        <f>ROUNDDOWN(IF((C103*E103)&gt;'Info Sheet'!$B$21,'Info Sheet'!$B$21,(C103*E103)),0)</f>
        <v>145</v>
      </c>
      <c r="G103">
        <f t="shared" si="3"/>
        <v>3313.25</v>
      </c>
      <c r="H103">
        <f t="shared" si="4"/>
        <v>1393.25</v>
      </c>
    </row>
    <row r="104" spans="1:8">
      <c r="A104" s="51">
        <v>58</v>
      </c>
      <c r="B104" s="61">
        <v>0.14614401995858539</v>
      </c>
      <c r="C104" s="61">
        <f t="shared" si="2"/>
        <v>194</v>
      </c>
      <c r="D104" t="str">
        <f>LOOKUP(B104,'Info Sheet'!$L$2:$L$3,'Info Sheet'!$J$2:$J$3)</f>
        <v>Rainy, p</v>
      </c>
      <c r="E104">
        <f>IF(D104='Info Sheet'!$J$3,'Info Sheet'!$M$3,'Info Sheet'!$M$2)</f>
        <v>0.7</v>
      </c>
      <c r="F104">
        <f>ROUNDDOWN(IF((C104*E104)&gt;'Info Sheet'!$B$21,'Info Sheet'!$B$21,(C104*E104)),0)</f>
        <v>135</v>
      </c>
      <c r="G104">
        <f t="shared" si="3"/>
        <v>3084.75</v>
      </c>
      <c r="H104">
        <f t="shared" si="4"/>
        <v>1164.75</v>
      </c>
    </row>
    <row r="105" spans="1:8">
      <c r="A105" s="51">
        <v>59</v>
      </c>
      <c r="B105" s="61">
        <v>0.70844586282059197</v>
      </c>
      <c r="C105" s="61">
        <f t="shared" si="2"/>
        <v>225</v>
      </c>
      <c r="D105" t="str">
        <f>LOOKUP(B105,'Info Sheet'!$L$2:$L$3,'Info Sheet'!$J$2:$J$3)</f>
        <v>Non-Rainy</v>
      </c>
      <c r="E105">
        <f>IF(D105='Info Sheet'!$J$3,'Info Sheet'!$M$3,'Info Sheet'!$M$2)</f>
        <v>1</v>
      </c>
      <c r="F105">
        <f>ROUNDDOWN(IF((C105*E105)&gt;'Info Sheet'!$B$21,'Info Sheet'!$B$21,(C105*E105)),0)</f>
        <v>188</v>
      </c>
      <c r="G105">
        <f t="shared" si="3"/>
        <v>4295.8</v>
      </c>
      <c r="H105">
        <f t="shared" si="4"/>
        <v>2375.8000000000002</v>
      </c>
    </row>
    <row r="106" spans="1:8">
      <c r="A106" s="51">
        <v>60</v>
      </c>
      <c r="B106" s="61">
        <v>0.51692803680872257</v>
      </c>
      <c r="C106" s="61">
        <f t="shared" si="2"/>
        <v>216</v>
      </c>
      <c r="D106" t="str">
        <f>LOOKUP(B106,'Info Sheet'!$L$2:$L$3,'Info Sheet'!$J$2:$J$3)</f>
        <v>Non-Rainy</v>
      </c>
      <c r="E106">
        <f>IF(D106='Info Sheet'!$J$3,'Info Sheet'!$M$3,'Info Sheet'!$M$2)</f>
        <v>1</v>
      </c>
      <c r="F106">
        <f>ROUNDDOWN(IF((C106*E106)&gt;'Info Sheet'!$B$21,'Info Sheet'!$B$21,(C106*E106)),0)</f>
        <v>188</v>
      </c>
      <c r="G106">
        <f t="shared" si="3"/>
        <v>4295.8</v>
      </c>
      <c r="H106">
        <f t="shared" si="4"/>
        <v>2375.8000000000002</v>
      </c>
    </row>
    <row r="107" spans="1:8">
      <c r="A107" s="51">
        <v>61</v>
      </c>
      <c r="B107" s="61">
        <v>0.78835267919384255</v>
      </c>
      <c r="C107" s="61">
        <f t="shared" si="2"/>
        <v>230</v>
      </c>
      <c r="D107" t="str">
        <f>LOOKUP(B107,'Info Sheet'!$L$2:$L$3,'Info Sheet'!$J$2:$J$3)</f>
        <v>Non-Rainy</v>
      </c>
      <c r="E107">
        <f>IF(D107='Info Sheet'!$J$3,'Info Sheet'!$M$3,'Info Sheet'!$M$2)</f>
        <v>1</v>
      </c>
      <c r="F107">
        <f>ROUNDDOWN(IF((C107*E107)&gt;'Info Sheet'!$B$21,'Info Sheet'!$B$21,(C107*E107)),0)</f>
        <v>188</v>
      </c>
      <c r="G107">
        <f t="shared" si="3"/>
        <v>4295.8</v>
      </c>
      <c r="H107">
        <f t="shared" si="4"/>
        <v>2375.8000000000002</v>
      </c>
    </row>
    <row r="108" spans="1:8">
      <c r="A108" s="51">
        <v>62</v>
      </c>
      <c r="B108" s="61">
        <v>0.66631180566451853</v>
      </c>
      <c r="C108" s="61">
        <f t="shared" si="2"/>
        <v>223</v>
      </c>
      <c r="D108" t="str">
        <f>LOOKUP(B108,'Info Sheet'!$L$2:$L$3,'Info Sheet'!$J$2:$J$3)</f>
        <v>Non-Rainy</v>
      </c>
      <c r="E108">
        <f>IF(D108='Info Sheet'!$J$3,'Info Sheet'!$M$3,'Info Sheet'!$M$2)</f>
        <v>1</v>
      </c>
      <c r="F108">
        <f>ROUNDDOWN(IF((C108*E108)&gt;'Info Sheet'!$B$21,'Info Sheet'!$B$21,(C108*E108)),0)</f>
        <v>188</v>
      </c>
      <c r="G108">
        <f t="shared" si="3"/>
        <v>4295.8</v>
      </c>
      <c r="H108">
        <f t="shared" si="4"/>
        <v>2375.8000000000002</v>
      </c>
    </row>
    <row r="109" spans="1:8">
      <c r="A109" s="51">
        <v>63</v>
      </c>
      <c r="B109" s="61">
        <v>0.25364842273208854</v>
      </c>
      <c r="C109" s="61">
        <f t="shared" si="2"/>
        <v>202</v>
      </c>
      <c r="D109" t="str">
        <f>LOOKUP(B109,'Info Sheet'!$L$2:$L$3,'Info Sheet'!$J$2:$J$3)</f>
        <v>Rainy, p</v>
      </c>
      <c r="E109">
        <f>IF(D109='Info Sheet'!$J$3,'Info Sheet'!$M$3,'Info Sheet'!$M$2)</f>
        <v>0.7</v>
      </c>
      <c r="F109">
        <f>ROUNDDOWN(IF((C109*E109)&gt;'Info Sheet'!$B$21,'Info Sheet'!$B$21,(C109*E109)),0)</f>
        <v>141</v>
      </c>
      <c r="G109">
        <f t="shared" si="3"/>
        <v>3221.8500000000004</v>
      </c>
      <c r="H109">
        <f t="shared" si="4"/>
        <v>1301.8500000000004</v>
      </c>
    </row>
    <row r="110" spans="1:8">
      <c r="A110" s="51">
        <v>64</v>
      </c>
      <c r="B110" s="61">
        <v>0.62196505471800345</v>
      </c>
      <c r="C110" s="61">
        <f t="shared" si="2"/>
        <v>221</v>
      </c>
      <c r="D110" t="str">
        <f>LOOKUP(B110,'Info Sheet'!$L$2:$L$3,'Info Sheet'!$J$2:$J$3)</f>
        <v>Non-Rainy</v>
      </c>
      <c r="E110">
        <f>IF(D110='Info Sheet'!$J$3,'Info Sheet'!$M$3,'Info Sheet'!$M$2)</f>
        <v>1</v>
      </c>
      <c r="F110">
        <f>ROUNDDOWN(IF((C110*E110)&gt;'Info Sheet'!$B$21,'Info Sheet'!$B$21,(C110*E110)),0)</f>
        <v>188</v>
      </c>
      <c r="G110">
        <f t="shared" si="3"/>
        <v>4295.8</v>
      </c>
      <c r="H110">
        <f t="shared" si="4"/>
        <v>2375.8000000000002</v>
      </c>
    </row>
    <row r="111" spans="1:8">
      <c r="A111" s="51">
        <v>65</v>
      </c>
      <c r="B111" s="61">
        <v>0.93763909035721438</v>
      </c>
      <c r="C111" s="61">
        <f t="shared" ref="C111:C174" si="5">ROUNDDOWN(_xlfn.NORM.INV(B111,$B$29,$B$33),0)</f>
        <v>245</v>
      </c>
      <c r="D111" t="str">
        <f>LOOKUP(B111,'Info Sheet'!$L$2:$L$3,'Info Sheet'!$J$2:$J$3)</f>
        <v>Non-Rainy</v>
      </c>
      <c r="E111">
        <f>IF(D111='Info Sheet'!$J$3,'Info Sheet'!$M$3,'Info Sheet'!$M$2)</f>
        <v>1</v>
      </c>
      <c r="F111">
        <f>ROUNDDOWN(IF((C111*E111)&gt;'Info Sheet'!$B$21,'Info Sheet'!$B$21,(C111*E111)),0)</f>
        <v>188</v>
      </c>
      <c r="G111">
        <f t="shared" ref="G111:G174" si="6">F111*$K$39</f>
        <v>4295.8</v>
      </c>
      <c r="H111">
        <f t="shared" ref="H111:H174" si="7">G111-$K$40</f>
        <v>2375.8000000000002</v>
      </c>
    </row>
    <row r="112" spans="1:8">
      <c r="A112" s="51">
        <v>66</v>
      </c>
      <c r="B112" s="61">
        <v>0.67721513546421852</v>
      </c>
      <c r="C112" s="61">
        <f t="shared" si="5"/>
        <v>224</v>
      </c>
      <c r="D112" t="str">
        <f>LOOKUP(B112,'Info Sheet'!$L$2:$L$3,'Info Sheet'!$J$2:$J$3)</f>
        <v>Non-Rainy</v>
      </c>
      <c r="E112">
        <f>IF(D112='Info Sheet'!$J$3,'Info Sheet'!$M$3,'Info Sheet'!$M$2)</f>
        <v>1</v>
      </c>
      <c r="F112">
        <f>ROUNDDOWN(IF((C112*E112)&gt;'Info Sheet'!$B$21,'Info Sheet'!$B$21,(C112*E112)),0)</f>
        <v>188</v>
      </c>
      <c r="G112">
        <f t="shared" si="6"/>
        <v>4295.8</v>
      </c>
      <c r="H112">
        <f t="shared" si="7"/>
        <v>2375.8000000000002</v>
      </c>
    </row>
    <row r="113" spans="1:8">
      <c r="A113" s="51">
        <v>67</v>
      </c>
      <c r="B113" s="61">
        <v>0.49902267438250703</v>
      </c>
      <c r="C113" s="61">
        <f t="shared" si="5"/>
        <v>215</v>
      </c>
      <c r="D113" t="str">
        <f>LOOKUP(B113,'Info Sheet'!$L$2:$L$3,'Info Sheet'!$J$2:$J$3)</f>
        <v>Non-Rainy</v>
      </c>
      <c r="E113">
        <f>IF(D113='Info Sheet'!$J$3,'Info Sheet'!$M$3,'Info Sheet'!$M$2)</f>
        <v>1</v>
      </c>
      <c r="F113">
        <f>ROUNDDOWN(IF((C113*E113)&gt;'Info Sheet'!$B$21,'Info Sheet'!$B$21,(C113*E113)),0)</f>
        <v>188</v>
      </c>
      <c r="G113">
        <f t="shared" si="6"/>
        <v>4295.8</v>
      </c>
      <c r="H113">
        <f t="shared" si="7"/>
        <v>2375.8000000000002</v>
      </c>
    </row>
    <row r="114" spans="1:8">
      <c r="A114" s="51">
        <v>68</v>
      </c>
      <c r="B114" s="61">
        <v>0.97564227053416441</v>
      </c>
      <c r="C114" s="61">
        <f t="shared" si="5"/>
        <v>253</v>
      </c>
      <c r="D114" t="str">
        <f>LOOKUP(B114,'Info Sheet'!$L$2:$L$3,'Info Sheet'!$J$2:$J$3)</f>
        <v>Non-Rainy</v>
      </c>
      <c r="E114">
        <f>IF(D114='Info Sheet'!$J$3,'Info Sheet'!$M$3,'Info Sheet'!$M$2)</f>
        <v>1</v>
      </c>
      <c r="F114">
        <f>ROUNDDOWN(IF((C114*E114)&gt;'Info Sheet'!$B$21,'Info Sheet'!$B$21,(C114*E114)),0)</f>
        <v>188</v>
      </c>
      <c r="G114">
        <f t="shared" si="6"/>
        <v>4295.8</v>
      </c>
      <c r="H114">
        <f t="shared" si="7"/>
        <v>2375.8000000000002</v>
      </c>
    </row>
    <row r="115" spans="1:8">
      <c r="A115" s="51">
        <v>69</v>
      </c>
      <c r="B115" s="61">
        <v>0.5640854666977515</v>
      </c>
      <c r="C115" s="61">
        <f t="shared" si="5"/>
        <v>218</v>
      </c>
      <c r="D115" t="str">
        <f>LOOKUP(B115,'Info Sheet'!$L$2:$L$3,'Info Sheet'!$J$2:$J$3)</f>
        <v>Non-Rainy</v>
      </c>
      <c r="E115">
        <f>IF(D115='Info Sheet'!$J$3,'Info Sheet'!$M$3,'Info Sheet'!$M$2)</f>
        <v>1</v>
      </c>
      <c r="F115">
        <f>ROUNDDOWN(IF((C115*E115)&gt;'Info Sheet'!$B$21,'Info Sheet'!$B$21,(C115*E115)),0)</f>
        <v>188</v>
      </c>
      <c r="G115">
        <f t="shared" si="6"/>
        <v>4295.8</v>
      </c>
      <c r="H115">
        <f t="shared" si="7"/>
        <v>2375.8000000000002</v>
      </c>
    </row>
    <row r="116" spans="1:8">
      <c r="A116" s="51">
        <v>70</v>
      </c>
      <c r="B116" s="61">
        <v>0.12708286192074458</v>
      </c>
      <c r="C116" s="61">
        <f t="shared" si="5"/>
        <v>192</v>
      </c>
      <c r="D116" t="str">
        <f>LOOKUP(B116,'Info Sheet'!$L$2:$L$3,'Info Sheet'!$J$2:$J$3)</f>
        <v>Rainy, p</v>
      </c>
      <c r="E116">
        <f>IF(D116='Info Sheet'!$J$3,'Info Sheet'!$M$3,'Info Sheet'!$M$2)</f>
        <v>0.7</v>
      </c>
      <c r="F116">
        <f>ROUNDDOWN(IF((C116*E116)&gt;'Info Sheet'!$B$21,'Info Sheet'!$B$21,(C116*E116)),0)</f>
        <v>134</v>
      </c>
      <c r="G116">
        <f t="shared" si="6"/>
        <v>3061.9</v>
      </c>
      <c r="H116">
        <f t="shared" si="7"/>
        <v>1141.9000000000001</v>
      </c>
    </row>
    <row r="117" spans="1:8">
      <c r="A117" s="51">
        <v>71</v>
      </c>
      <c r="B117" s="61">
        <v>0.2522339904998826</v>
      </c>
      <c r="C117" s="61">
        <f t="shared" si="5"/>
        <v>202</v>
      </c>
      <c r="D117" t="str">
        <f>LOOKUP(B117,'Info Sheet'!$L$2:$L$3,'Info Sheet'!$J$2:$J$3)</f>
        <v>Rainy, p</v>
      </c>
      <c r="E117">
        <f>IF(D117='Info Sheet'!$J$3,'Info Sheet'!$M$3,'Info Sheet'!$M$2)</f>
        <v>0.7</v>
      </c>
      <c r="F117">
        <f>ROUNDDOWN(IF((C117*E117)&gt;'Info Sheet'!$B$21,'Info Sheet'!$B$21,(C117*E117)),0)</f>
        <v>141</v>
      </c>
      <c r="G117">
        <f t="shared" si="6"/>
        <v>3221.8500000000004</v>
      </c>
      <c r="H117">
        <f t="shared" si="7"/>
        <v>1301.8500000000004</v>
      </c>
    </row>
    <row r="118" spans="1:8">
      <c r="A118" s="51">
        <v>72</v>
      </c>
      <c r="B118" s="61">
        <v>0.56454952615246501</v>
      </c>
      <c r="C118" s="61">
        <f t="shared" si="5"/>
        <v>218</v>
      </c>
      <c r="D118" t="str">
        <f>LOOKUP(B118,'Info Sheet'!$L$2:$L$3,'Info Sheet'!$J$2:$J$3)</f>
        <v>Non-Rainy</v>
      </c>
      <c r="E118">
        <f>IF(D118='Info Sheet'!$J$3,'Info Sheet'!$M$3,'Info Sheet'!$M$2)</f>
        <v>1</v>
      </c>
      <c r="F118">
        <f>ROUNDDOWN(IF((C118*E118)&gt;'Info Sheet'!$B$21,'Info Sheet'!$B$21,(C118*E118)),0)</f>
        <v>188</v>
      </c>
      <c r="G118">
        <f t="shared" si="6"/>
        <v>4295.8</v>
      </c>
      <c r="H118">
        <f t="shared" si="7"/>
        <v>2375.8000000000002</v>
      </c>
    </row>
    <row r="119" spans="1:8">
      <c r="A119" s="51">
        <v>73</v>
      </c>
      <c r="B119" s="61">
        <v>0.58413517124482806</v>
      </c>
      <c r="C119" s="61">
        <f t="shared" si="5"/>
        <v>219</v>
      </c>
      <c r="D119" t="str">
        <f>LOOKUP(B119,'Info Sheet'!$L$2:$L$3,'Info Sheet'!$J$2:$J$3)</f>
        <v>Non-Rainy</v>
      </c>
      <c r="E119">
        <f>IF(D119='Info Sheet'!$J$3,'Info Sheet'!$M$3,'Info Sheet'!$M$2)</f>
        <v>1</v>
      </c>
      <c r="F119">
        <f>ROUNDDOWN(IF((C119*E119)&gt;'Info Sheet'!$B$21,'Info Sheet'!$B$21,(C119*E119)),0)</f>
        <v>188</v>
      </c>
      <c r="G119">
        <f t="shared" si="6"/>
        <v>4295.8</v>
      </c>
      <c r="H119">
        <f t="shared" si="7"/>
        <v>2375.8000000000002</v>
      </c>
    </row>
    <row r="120" spans="1:8">
      <c r="A120" s="51">
        <v>74</v>
      </c>
      <c r="B120" s="61">
        <v>0.26394724258121027</v>
      </c>
      <c r="C120" s="61">
        <f t="shared" si="5"/>
        <v>202</v>
      </c>
      <c r="D120" t="str">
        <f>LOOKUP(B120,'Info Sheet'!$L$2:$L$3,'Info Sheet'!$J$2:$J$3)</f>
        <v>Rainy, p</v>
      </c>
      <c r="E120">
        <f>IF(D120='Info Sheet'!$J$3,'Info Sheet'!$M$3,'Info Sheet'!$M$2)</f>
        <v>0.7</v>
      </c>
      <c r="F120">
        <f>ROUNDDOWN(IF((C120*E120)&gt;'Info Sheet'!$B$21,'Info Sheet'!$B$21,(C120*E120)),0)</f>
        <v>141</v>
      </c>
      <c r="G120">
        <f t="shared" si="6"/>
        <v>3221.8500000000004</v>
      </c>
      <c r="H120">
        <f t="shared" si="7"/>
        <v>1301.8500000000004</v>
      </c>
    </row>
    <row r="121" spans="1:8">
      <c r="A121" s="51">
        <v>75</v>
      </c>
      <c r="B121" s="61">
        <v>0.1081677877489009</v>
      </c>
      <c r="C121" s="61">
        <f t="shared" si="5"/>
        <v>191</v>
      </c>
      <c r="D121" t="str">
        <f>LOOKUP(B121,'Info Sheet'!$L$2:$L$3,'Info Sheet'!$J$2:$J$3)</f>
        <v>Rainy, p</v>
      </c>
      <c r="E121">
        <f>IF(D121='Info Sheet'!$J$3,'Info Sheet'!$M$3,'Info Sheet'!$M$2)</f>
        <v>0.7</v>
      </c>
      <c r="F121">
        <f>ROUNDDOWN(IF((C121*E121)&gt;'Info Sheet'!$B$21,'Info Sheet'!$B$21,(C121*E121)),0)</f>
        <v>133</v>
      </c>
      <c r="G121">
        <f t="shared" si="6"/>
        <v>3039.05</v>
      </c>
      <c r="H121">
        <f t="shared" si="7"/>
        <v>1119.0500000000002</v>
      </c>
    </row>
    <row r="122" spans="1:8">
      <c r="A122" s="51">
        <v>76</v>
      </c>
      <c r="B122" s="61">
        <v>0.96908033548961481</v>
      </c>
      <c r="C122" s="61">
        <f t="shared" si="5"/>
        <v>251</v>
      </c>
      <c r="D122" t="str">
        <f>LOOKUP(B122,'Info Sheet'!$L$2:$L$3,'Info Sheet'!$J$2:$J$3)</f>
        <v>Non-Rainy</v>
      </c>
      <c r="E122">
        <f>IF(D122='Info Sheet'!$J$3,'Info Sheet'!$M$3,'Info Sheet'!$M$2)</f>
        <v>1</v>
      </c>
      <c r="F122">
        <f>ROUNDDOWN(IF((C122*E122)&gt;'Info Sheet'!$B$21,'Info Sheet'!$B$21,(C122*E122)),0)</f>
        <v>188</v>
      </c>
      <c r="G122">
        <f t="shared" si="6"/>
        <v>4295.8</v>
      </c>
      <c r="H122">
        <f t="shared" si="7"/>
        <v>2375.8000000000002</v>
      </c>
    </row>
    <row r="123" spans="1:8">
      <c r="A123" s="51">
        <v>77</v>
      </c>
      <c r="B123" s="61">
        <v>5.8467474027122046E-2</v>
      </c>
      <c r="C123" s="61">
        <f t="shared" si="5"/>
        <v>184</v>
      </c>
      <c r="D123" t="str">
        <f>LOOKUP(B123,'Info Sheet'!$L$2:$L$3,'Info Sheet'!$J$2:$J$3)</f>
        <v>Rainy, p</v>
      </c>
      <c r="E123">
        <f>IF(D123='Info Sheet'!$J$3,'Info Sheet'!$M$3,'Info Sheet'!$M$2)</f>
        <v>0.7</v>
      </c>
      <c r="F123">
        <f>ROUNDDOWN(IF((C123*E123)&gt;'Info Sheet'!$B$21,'Info Sheet'!$B$21,(C123*E123)),0)</f>
        <v>128</v>
      </c>
      <c r="G123">
        <f t="shared" si="6"/>
        <v>2924.8</v>
      </c>
      <c r="H123">
        <f t="shared" si="7"/>
        <v>1004.8000000000002</v>
      </c>
    </row>
    <row r="124" spans="1:8">
      <c r="A124" s="51">
        <v>78</v>
      </c>
      <c r="B124" s="61">
        <v>0.62371948155293033</v>
      </c>
      <c r="C124" s="61">
        <f t="shared" si="5"/>
        <v>221</v>
      </c>
      <c r="D124" t="str">
        <f>LOOKUP(B124,'Info Sheet'!$L$2:$L$3,'Info Sheet'!$J$2:$J$3)</f>
        <v>Non-Rainy</v>
      </c>
      <c r="E124">
        <f>IF(D124='Info Sheet'!$J$3,'Info Sheet'!$M$3,'Info Sheet'!$M$2)</f>
        <v>1</v>
      </c>
      <c r="F124">
        <f>ROUNDDOWN(IF((C124*E124)&gt;'Info Sheet'!$B$21,'Info Sheet'!$B$21,(C124*E124)),0)</f>
        <v>188</v>
      </c>
      <c r="G124">
        <f t="shared" si="6"/>
        <v>4295.8</v>
      </c>
      <c r="H124">
        <f t="shared" si="7"/>
        <v>2375.8000000000002</v>
      </c>
    </row>
    <row r="125" spans="1:8">
      <c r="A125" s="51">
        <v>79</v>
      </c>
      <c r="B125" s="61">
        <v>0.17198474489999138</v>
      </c>
      <c r="C125" s="61">
        <f t="shared" si="5"/>
        <v>196</v>
      </c>
      <c r="D125" t="str">
        <f>LOOKUP(B125,'Info Sheet'!$L$2:$L$3,'Info Sheet'!$J$2:$J$3)</f>
        <v>Rainy, p</v>
      </c>
      <c r="E125">
        <f>IF(D125='Info Sheet'!$J$3,'Info Sheet'!$M$3,'Info Sheet'!$M$2)</f>
        <v>0.7</v>
      </c>
      <c r="F125">
        <f>ROUNDDOWN(IF((C125*E125)&gt;'Info Sheet'!$B$21,'Info Sheet'!$B$21,(C125*E125)),0)</f>
        <v>137</v>
      </c>
      <c r="G125">
        <f t="shared" si="6"/>
        <v>3130.4500000000003</v>
      </c>
      <c r="H125">
        <f t="shared" si="7"/>
        <v>1210.4500000000003</v>
      </c>
    </row>
    <row r="126" spans="1:8">
      <c r="A126" s="51">
        <v>80</v>
      </c>
      <c r="B126" s="61">
        <v>0.76651850897206175</v>
      </c>
      <c r="C126" s="61">
        <f t="shared" si="5"/>
        <v>229</v>
      </c>
      <c r="D126" t="str">
        <f>LOOKUP(B126,'Info Sheet'!$L$2:$L$3,'Info Sheet'!$J$2:$J$3)</f>
        <v>Non-Rainy</v>
      </c>
      <c r="E126">
        <f>IF(D126='Info Sheet'!$J$3,'Info Sheet'!$M$3,'Info Sheet'!$M$2)</f>
        <v>1</v>
      </c>
      <c r="F126">
        <f>ROUNDDOWN(IF((C126*E126)&gt;'Info Sheet'!$B$21,'Info Sheet'!$B$21,(C126*E126)),0)</f>
        <v>188</v>
      </c>
      <c r="G126">
        <f t="shared" si="6"/>
        <v>4295.8</v>
      </c>
      <c r="H126">
        <f t="shared" si="7"/>
        <v>2375.8000000000002</v>
      </c>
    </row>
    <row r="127" spans="1:8">
      <c r="A127" s="51">
        <v>81</v>
      </c>
      <c r="B127" s="61">
        <v>0.43607070761698385</v>
      </c>
      <c r="C127" s="61">
        <f t="shared" si="5"/>
        <v>212</v>
      </c>
      <c r="D127" t="str">
        <f>LOOKUP(B127,'Info Sheet'!$L$2:$L$3,'Info Sheet'!$J$2:$J$3)</f>
        <v>Non-Rainy</v>
      </c>
      <c r="E127">
        <f>IF(D127='Info Sheet'!$J$3,'Info Sheet'!$M$3,'Info Sheet'!$M$2)</f>
        <v>1</v>
      </c>
      <c r="F127">
        <f>ROUNDDOWN(IF((C127*E127)&gt;'Info Sheet'!$B$21,'Info Sheet'!$B$21,(C127*E127)),0)</f>
        <v>188</v>
      </c>
      <c r="G127">
        <f t="shared" si="6"/>
        <v>4295.8</v>
      </c>
      <c r="H127">
        <f t="shared" si="7"/>
        <v>2375.8000000000002</v>
      </c>
    </row>
    <row r="128" spans="1:8">
      <c r="A128" s="51">
        <v>82</v>
      </c>
      <c r="B128" s="61">
        <v>0.34350477516414946</v>
      </c>
      <c r="C128" s="61">
        <f t="shared" si="5"/>
        <v>207</v>
      </c>
      <c r="D128" t="str">
        <f>LOOKUP(B128,'Info Sheet'!$L$2:$L$3,'Info Sheet'!$J$2:$J$3)</f>
        <v>Rainy, p</v>
      </c>
      <c r="E128">
        <f>IF(D128='Info Sheet'!$J$3,'Info Sheet'!$M$3,'Info Sheet'!$M$2)</f>
        <v>0.7</v>
      </c>
      <c r="F128">
        <f>ROUNDDOWN(IF((C128*E128)&gt;'Info Sheet'!$B$21,'Info Sheet'!$B$21,(C128*E128)),0)</f>
        <v>144</v>
      </c>
      <c r="G128">
        <f t="shared" si="6"/>
        <v>3290.4</v>
      </c>
      <c r="H128">
        <f t="shared" si="7"/>
        <v>1370.4</v>
      </c>
    </row>
    <row r="129" spans="1:8">
      <c r="A129" s="51">
        <v>83</v>
      </c>
      <c r="B129" s="61">
        <v>0.17140442110137233</v>
      </c>
      <c r="C129" s="61">
        <f t="shared" si="5"/>
        <v>196</v>
      </c>
      <c r="D129" t="str">
        <f>LOOKUP(B129,'Info Sheet'!$L$2:$L$3,'Info Sheet'!$J$2:$J$3)</f>
        <v>Rainy, p</v>
      </c>
      <c r="E129">
        <f>IF(D129='Info Sheet'!$J$3,'Info Sheet'!$M$3,'Info Sheet'!$M$2)</f>
        <v>0.7</v>
      </c>
      <c r="F129">
        <f>ROUNDDOWN(IF((C129*E129)&gt;'Info Sheet'!$B$21,'Info Sheet'!$B$21,(C129*E129)),0)</f>
        <v>137</v>
      </c>
      <c r="G129">
        <f t="shared" si="6"/>
        <v>3130.4500000000003</v>
      </c>
      <c r="H129">
        <f t="shared" si="7"/>
        <v>1210.4500000000003</v>
      </c>
    </row>
    <row r="130" spans="1:8">
      <c r="A130" s="51">
        <v>84</v>
      </c>
      <c r="B130" s="61">
        <v>0.18088563534095548</v>
      </c>
      <c r="C130" s="61">
        <f t="shared" si="5"/>
        <v>197</v>
      </c>
      <c r="D130" t="str">
        <f>LOOKUP(B130,'Info Sheet'!$L$2:$L$3,'Info Sheet'!$J$2:$J$3)</f>
        <v>Rainy, p</v>
      </c>
      <c r="E130">
        <f>IF(D130='Info Sheet'!$J$3,'Info Sheet'!$M$3,'Info Sheet'!$M$2)</f>
        <v>0.7</v>
      </c>
      <c r="F130">
        <f>ROUNDDOWN(IF((C130*E130)&gt;'Info Sheet'!$B$21,'Info Sheet'!$B$21,(C130*E130)),0)</f>
        <v>137</v>
      </c>
      <c r="G130">
        <f t="shared" si="6"/>
        <v>3130.4500000000003</v>
      </c>
      <c r="H130">
        <f t="shared" si="7"/>
        <v>1210.4500000000003</v>
      </c>
    </row>
    <row r="131" spans="1:8">
      <c r="A131" s="51">
        <v>85</v>
      </c>
      <c r="B131" s="61">
        <v>0.7854806280875003</v>
      </c>
      <c r="C131" s="61">
        <f t="shared" si="5"/>
        <v>230</v>
      </c>
      <c r="D131" t="str">
        <f>LOOKUP(B131,'Info Sheet'!$L$2:$L$3,'Info Sheet'!$J$2:$J$3)</f>
        <v>Non-Rainy</v>
      </c>
      <c r="E131">
        <f>IF(D131='Info Sheet'!$J$3,'Info Sheet'!$M$3,'Info Sheet'!$M$2)</f>
        <v>1</v>
      </c>
      <c r="F131">
        <f>ROUNDDOWN(IF((C131*E131)&gt;'Info Sheet'!$B$21,'Info Sheet'!$B$21,(C131*E131)),0)</f>
        <v>188</v>
      </c>
      <c r="G131">
        <f t="shared" si="6"/>
        <v>4295.8</v>
      </c>
      <c r="H131">
        <f t="shared" si="7"/>
        <v>2375.8000000000002</v>
      </c>
    </row>
    <row r="132" spans="1:8">
      <c r="A132" s="51">
        <v>86</v>
      </c>
      <c r="B132" s="61">
        <v>1.3830856819245341E-2</v>
      </c>
      <c r="C132" s="61">
        <f t="shared" si="5"/>
        <v>172</v>
      </c>
      <c r="D132" t="str">
        <f>LOOKUP(B132,'Info Sheet'!$L$2:$L$3,'Info Sheet'!$J$2:$J$3)</f>
        <v>Rainy, p</v>
      </c>
      <c r="E132">
        <f>IF(D132='Info Sheet'!$J$3,'Info Sheet'!$M$3,'Info Sheet'!$M$2)</f>
        <v>0.7</v>
      </c>
      <c r="F132">
        <f>ROUNDDOWN(IF((C132*E132)&gt;'Info Sheet'!$B$21,'Info Sheet'!$B$21,(C132*E132)),0)</f>
        <v>120</v>
      </c>
      <c r="G132">
        <f t="shared" si="6"/>
        <v>2742</v>
      </c>
      <c r="H132">
        <f t="shared" si="7"/>
        <v>822</v>
      </c>
    </row>
    <row r="133" spans="1:8">
      <c r="A133" s="51">
        <v>87</v>
      </c>
      <c r="B133" s="61">
        <v>0.2967906963374819</v>
      </c>
      <c r="C133" s="61">
        <f t="shared" si="5"/>
        <v>204</v>
      </c>
      <c r="D133" t="str">
        <f>LOOKUP(B133,'Info Sheet'!$L$2:$L$3,'Info Sheet'!$J$2:$J$3)</f>
        <v>Rainy, p</v>
      </c>
      <c r="E133">
        <f>IF(D133='Info Sheet'!$J$3,'Info Sheet'!$M$3,'Info Sheet'!$M$2)</f>
        <v>0.7</v>
      </c>
      <c r="F133">
        <f>ROUNDDOWN(IF((C133*E133)&gt;'Info Sheet'!$B$21,'Info Sheet'!$B$21,(C133*E133)),0)</f>
        <v>142</v>
      </c>
      <c r="G133">
        <f t="shared" si="6"/>
        <v>3244.7000000000003</v>
      </c>
      <c r="H133">
        <f t="shared" si="7"/>
        <v>1324.7000000000003</v>
      </c>
    </row>
    <row r="134" spans="1:8">
      <c r="A134" s="51">
        <v>88</v>
      </c>
      <c r="B134" s="61">
        <v>0.25954301124906254</v>
      </c>
      <c r="C134" s="61">
        <f t="shared" si="5"/>
        <v>202</v>
      </c>
      <c r="D134" t="str">
        <f>LOOKUP(B134,'Info Sheet'!$L$2:$L$3,'Info Sheet'!$J$2:$J$3)</f>
        <v>Rainy, p</v>
      </c>
      <c r="E134">
        <f>IF(D134='Info Sheet'!$J$3,'Info Sheet'!$M$3,'Info Sheet'!$M$2)</f>
        <v>0.7</v>
      </c>
      <c r="F134">
        <f>ROUNDDOWN(IF((C134*E134)&gt;'Info Sheet'!$B$21,'Info Sheet'!$B$21,(C134*E134)),0)</f>
        <v>141</v>
      </c>
      <c r="G134">
        <f t="shared" si="6"/>
        <v>3221.8500000000004</v>
      </c>
      <c r="H134">
        <f t="shared" si="7"/>
        <v>1301.8500000000004</v>
      </c>
    </row>
    <row r="135" spans="1:8">
      <c r="A135" s="51">
        <v>89</v>
      </c>
      <c r="B135" s="61">
        <v>0.84184055545184033</v>
      </c>
      <c r="C135" s="61">
        <f t="shared" si="5"/>
        <v>234</v>
      </c>
      <c r="D135" t="str">
        <f>LOOKUP(B135,'Info Sheet'!$L$2:$L$3,'Info Sheet'!$J$2:$J$3)</f>
        <v>Non-Rainy</v>
      </c>
      <c r="E135">
        <f>IF(D135='Info Sheet'!$J$3,'Info Sheet'!$M$3,'Info Sheet'!$M$2)</f>
        <v>1</v>
      </c>
      <c r="F135">
        <f>ROUNDDOWN(IF((C135*E135)&gt;'Info Sheet'!$B$21,'Info Sheet'!$B$21,(C135*E135)),0)</f>
        <v>188</v>
      </c>
      <c r="G135">
        <f t="shared" si="6"/>
        <v>4295.8</v>
      </c>
      <c r="H135">
        <f t="shared" si="7"/>
        <v>2375.8000000000002</v>
      </c>
    </row>
    <row r="136" spans="1:8">
      <c r="A136" s="51">
        <v>90</v>
      </c>
      <c r="B136" s="61">
        <v>5.7292579342827832E-2</v>
      </c>
      <c r="C136" s="61">
        <f t="shared" si="5"/>
        <v>184</v>
      </c>
      <c r="D136" t="str">
        <f>LOOKUP(B136,'Info Sheet'!$L$2:$L$3,'Info Sheet'!$J$2:$J$3)</f>
        <v>Rainy, p</v>
      </c>
      <c r="E136">
        <f>IF(D136='Info Sheet'!$J$3,'Info Sheet'!$M$3,'Info Sheet'!$M$2)</f>
        <v>0.7</v>
      </c>
      <c r="F136">
        <f>ROUNDDOWN(IF((C136*E136)&gt;'Info Sheet'!$B$21,'Info Sheet'!$B$21,(C136*E136)),0)</f>
        <v>128</v>
      </c>
      <c r="G136">
        <f t="shared" si="6"/>
        <v>2924.8</v>
      </c>
      <c r="H136">
        <f t="shared" si="7"/>
        <v>1004.8000000000002</v>
      </c>
    </row>
    <row r="137" spans="1:8">
      <c r="A137" s="51">
        <v>91</v>
      </c>
      <c r="B137" s="61">
        <v>0.91531987927615432</v>
      </c>
      <c r="C137" s="61">
        <f t="shared" si="5"/>
        <v>242</v>
      </c>
      <c r="D137" t="str">
        <f>LOOKUP(B137,'Info Sheet'!$L$2:$L$3,'Info Sheet'!$J$2:$J$3)</f>
        <v>Non-Rainy</v>
      </c>
      <c r="E137">
        <f>IF(D137='Info Sheet'!$J$3,'Info Sheet'!$M$3,'Info Sheet'!$M$2)</f>
        <v>1</v>
      </c>
      <c r="F137">
        <f>ROUNDDOWN(IF((C137*E137)&gt;'Info Sheet'!$B$21,'Info Sheet'!$B$21,(C137*E137)),0)</f>
        <v>188</v>
      </c>
      <c r="G137">
        <f t="shared" si="6"/>
        <v>4295.8</v>
      </c>
      <c r="H137">
        <f t="shared" si="7"/>
        <v>2375.8000000000002</v>
      </c>
    </row>
    <row r="138" spans="1:8">
      <c r="A138" s="51">
        <v>92</v>
      </c>
      <c r="B138" s="61">
        <v>0.9996304542743818</v>
      </c>
      <c r="C138" s="61">
        <f t="shared" si="5"/>
        <v>281</v>
      </c>
      <c r="D138" t="str">
        <f>LOOKUP(B138,'Info Sheet'!$L$2:$L$3,'Info Sheet'!$J$2:$J$3)</f>
        <v>Non-Rainy</v>
      </c>
      <c r="E138">
        <f>IF(D138='Info Sheet'!$J$3,'Info Sheet'!$M$3,'Info Sheet'!$M$2)</f>
        <v>1</v>
      </c>
      <c r="F138">
        <f>ROUNDDOWN(IF((C138*E138)&gt;'Info Sheet'!$B$21,'Info Sheet'!$B$21,(C138*E138)),0)</f>
        <v>188</v>
      </c>
      <c r="G138">
        <f t="shared" si="6"/>
        <v>4295.8</v>
      </c>
      <c r="H138">
        <f t="shared" si="7"/>
        <v>2375.8000000000002</v>
      </c>
    </row>
    <row r="139" spans="1:8">
      <c r="A139" s="51">
        <v>93</v>
      </c>
      <c r="B139" s="61">
        <v>0.90774254716354852</v>
      </c>
      <c r="C139" s="61">
        <f t="shared" si="5"/>
        <v>241</v>
      </c>
      <c r="D139" t="str">
        <f>LOOKUP(B139,'Info Sheet'!$L$2:$L$3,'Info Sheet'!$J$2:$J$3)</f>
        <v>Non-Rainy</v>
      </c>
      <c r="E139">
        <f>IF(D139='Info Sheet'!$J$3,'Info Sheet'!$M$3,'Info Sheet'!$M$2)</f>
        <v>1</v>
      </c>
      <c r="F139">
        <f>ROUNDDOWN(IF((C139*E139)&gt;'Info Sheet'!$B$21,'Info Sheet'!$B$21,(C139*E139)),0)</f>
        <v>188</v>
      </c>
      <c r="G139">
        <f t="shared" si="6"/>
        <v>4295.8</v>
      </c>
      <c r="H139">
        <f t="shared" si="7"/>
        <v>2375.8000000000002</v>
      </c>
    </row>
    <row r="140" spans="1:8">
      <c r="A140" s="51">
        <v>94</v>
      </c>
      <c r="B140" s="61">
        <v>0.60530658548788518</v>
      </c>
      <c r="C140" s="61">
        <f t="shared" si="5"/>
        <v>220</v>
      </c>
      <c r="D140" t="str">
        <f>LOOKUP(B140,'Info Sheet'!$L$2:$L$3,'Info Sheet'!$J$2:$J$3)</f>
        <v>Non-Rainy</v>
      </c>
      <c r="E140">
        <f>IF(D140='Info Sheet'!$J$3,'Info Sheet'!$M$3,'Info Sheet'!$M$2)</f>
        <v>1</v>
      </c>
      <c r="F140">
        <f>ROUNDDOWN(IF((C140*E140)&gt;'Info Sheet'!$B$21,'Info Sheet'!$B$21,(C140*E140)),0)</f>
        <v>188</v>
      </c>
      <c r="G140">
        <f t="shared" si="6"/>
        <v>4295.8</v>
      </c>
      <c r="H140">
        <f t="shared" si="7"/>
        <v>2375.8000000000002</v>
      </c>
    </row>
    <row r="141" spans="1:8">
      <c r="A141" s="51">
        <v>95</v>
      </c>
      <c r="B141" s="61">
        <v>0.53778298226043553</v>
      </c>
      <c r="C141" s="61">
        <f t="shared" si="5"/>
        <v>217</v>
      </c>
      <c r="D141" t="str">
        <f>LOOKUP(B141,'Info Sheet'!$L$2:$L$3,'Info Sheet'!$J$2:$J$3)</f>
        <v>Non-Rainy</v>
      </c>
      <c r="E141">
        <f>IF(D141='Info Sheet'!$J$3,'Info Sheet'!$M$3,'Info Sheet'!$M$2)</f>
        <v>1</v>
      </c>
      <c r="F141">
        <f>ROUNDDOWN(IF((C141*E141)&gt;'Info Sheet'!$B$21,'Info Sheet'!$B$21,(C141*E141)),0)</f>
        <v>188</v>
      </c>
      <c r="G141">
        <f t="shared" si="6"/>
        <v>4295.8</v>
      </c>
      <c r="H141">
        <f t="shared" si="7"/>
        <v>2375.8000000000002</v>
      </c>
    </row>
    <row r="142" spans="1:8">
      <c r="A142" s="51">
        <v>96</v>
      </c>
      <c r="B142" s="61">
        <v>0.34025119076440291</v>
      </c>
      <c r="C142" s="61">
        <f t="shared" si="5"/>
        <v>207</v>
      </c>
      <c r="D142" t="str">
        <f>LOOKUP(B142,'Info Sheet'!$L$2:$L$3,'Info Sheet'!$J$2:$J$3)</f>
        <v>Rainy, p</v>
      </c>
      <c r="E142">
        <f>IF(D142='Info Sheet'!$J$3,'Info Sheet'!$M$3,'Info Sheet'!$M$2)</f>
        <v>0.7</v>
      </c>
      <c r="F142">
        <f>ROUNDDOWN(IF((C142*E142)&gt;'Info Sheet'!$B$21,'Info Sheet'!$B$21,(C142*E142)),0)</f>
        <v>144</v>
      </c>
      <c r="G142">
        <f t="shared" si="6"/>
        <v>3290.4</v>
      </c>
      <c r="H142">
        <f t="shared" si="7"/>
        <v>1370.4</v>
      </c>
    </row>
    <row r="143" spans="1:8">
      <c r="A143" s="51">
        <v>97</v>
      </c>
      <c r="B143" s="61">
        <v>0.18764176056189252</v>
      </c>
      <c r="C143" s="61">
        <f t="shared" si="5"/>
        <v>197</v>
      </c>
      <c r="D143" t="str">
        <f>LOOKUP(B143,'Info Sheet'!$L$2:$L$3,'Info Sheet'!$J$2:$J$3)</f>
        <v>Rainy, p</v>
      </c>
      <c r="E143">
        <f>IF(D143='Info Sheet'!$J$3,'Info Sheet'!$M$3,'Info Sheet'!$M$2)</f>
        <v>0.7</v>
      </c>
      <c r="F143">
        <f>ROUNDDOWN(IF((C143*E143)&gt;'Info Sheet'!$B$21,'Info Sheet'!$B$21,(C143*E143)),0)</f>
        <v>137</v>
      </c>
      <c r="G143">
        <f t="shared" si="6"/>
        <v>3130.4500000000003</v>
      </c>
      <c r="H143">
        <f t="shared" si="7"/>
        <v>1210.4500000000003</v>
      </c>
    </row>
    <row r="144" spans="1:8">
      <c r="A144" s="51">
        <v>98</v>
      </c>
      <c r="B144" s="61">
        <v>0.38642467151017146</v>
      </c>
      <c r="C144" s="61">
        <f t="shared" si="5"/>
        <v>209</v>
      </c>
      <c r="D144" t="str">
        <f>LOOKUP(B144,'Info Sheet'!$L$2:$L$3,'Info Sheet'!$J$2:$J$3)</f>
        <v>Rainy, p</v>
      </c>
      <c r="E144">
        <f>IF(D144='Info Sheet'!$J$3,'Info Sheet'!$M$3,'Info Sheet'!$M$2)</f>
        <v>0.7</v>
      </c>
      <c r="F144">
        <f>ROUNDDOWN(IF((C144*E144)&gt;'Info Sheet'!$B$21,'Info Sheet'!$B$21,(C144*E144)),0)</f>
        <v>146</v>
      </c>
      <c r="G144">
        <f t="shared" si="6"/>
        <v>3336.1000000000004</v>
      </c>
      <c r="H144">
        <f t="shared" si="7"/>
        <v>1416.1000000000004</v>
      </c>
    </row>
    <row r="145" spans="1:8">
      <c r="A145" s="51">
        <v>99</v>
      </c>
      <c r="B145" s="61">
        <v>0.11911866516123715</v>
      </c>
      <c r="C145" s="61">
        <f t="shared" si="5"/>
        <v>192</v>
      </c>
      <c r="D145" t="str">
        <f>LOOKUP(B145,'Info Sheet'!$L$2:$L$3,'Info Sheet'!$J$2:$J$3)</f>
        <v>Rainy, p</v>
      </c>
      <c r="E145">
        <f>IF(D145='Info Sheet'!$J$3,'Info Sheet'!$M$3,'Info Sheet'!$M$2)</f>
        <v>0.7</v>
      </c>
      <c r="F145">
        <f>ROUNDDOWN(IF((C145*E145)&gt;'Info Sheet'!$B$21,'Info Sheet'!$B$21,(C145*E145)),0)</f>
        <v>134</v>
      </c>
      <c r="G145">
        <f t="shared" si="6"/>
        <v>3061.9</v>
      </c>
      <c r="H145">
        <f t="shared" si="7"/>
        <v>1141.9000000000001</v>
      </c>
    </row>
    <row r="146" spans="1:8">
      <c r="A146" s="51">
        <v>100</v>
      </c>
      <c r="B146" s="61">
        <v>0.43446380427231024</v>
      </c>
      <c r="C146" s="61">
        <f t="shared" si="5"/>
        <v>211</v>
      </c>
      <c r="D146" t="str">
        <f>LOOKUP(B146,'Info Sheet'!$L$2:$L$3,'Info Sheet'!$J$2:$J$3)</f>
        <v>Non-Rainy</v>
      </c>
      <c r="E146">
        <f>IF(D146='Info Sheet'!$J$3,'Info Sheet'!$M$3,'Info Sheet'!$M$2)</f>
        <v>1</v>
      </c>
      <c r="F146">
        <f>ROUNDDOWN(IF((C146*E146)&gt;'Info Sheet'!$B$21,'Info Sheet'!$B$21,(C146*E146)),0)</f>
        <v>188</v>
      </c>
      <c r="G146">
        <f t="shared" si="6"/>
        <v>4295.8</v>
      </c>
      <c r="H146">
        <f t="shared" si="7"/>
        <v>2375.8000000000002</v>
      </c>
    </row>
    <row r="147" spans="1:8">
      <c r="A147" s="51">
        <v>101</v>
      </c>
      <c r="B147" s="61">
        <v>0.54324623854066534</v>
      </c>
      <c r="C147" s="61">
        <f t="shared" si="5"/>
        <v>217</v>
      </c>
      <c r="D147" t="str">
        <f>LOOKUP(B147,'Info Sheet'!$L$2:$L$3,'Info Sheet'!$J$2:$J$3)</f>
        <v>Non-Rainy</v>
      </c>
      <c r="E147">
        <f>IF(D147='Info Sheet'!$J$3,'Info Sheet'!$M$3,'Info Sheet'!$M$2)</f>
        <v>1</v>
      </c>
      <c r="F147">
        <f>ROUNDDOWN(IF((C147*E147)&gt;'Info Sheet'!$B$21,'Info Sheet'!$B$21,(C147*E147)),0)</f>
        <v>188</v>
      </c>
      <c r="G147">
        <f t="shared" si="6"/>
        <v>4295.8</v>
      </c>
      <c r="H147">
        <f t="shared" si="7"/>
        <v>2375.8000000000002</v>
      </c>
    </row>
    <row r="148" spans="1:8">
      <c r="A148" s="51">
        <v>102</v>
      </c>
      <c r="B148" s="61">
        <v>0.15835991982078501</v>
      </c>
      <c r="C148" s="61">
        <f t="shared" si="5"/>
        <v>195</v>
      </c>
      <c r="D148" t="str">
        <f>LOOKUP(B148,'Info Sheet'!$L$2:$L$3,'Info Sheet'!$J$2:$J$3)</f>
        <v>Rainy, p</v>
      </c>
      <c r="E148">
        <f>IF(D148='Info Sheet'!$J$3,'Info Sheet'!$M$3,'Info Sheet'!$M$2)</f>
        <v>0.7</v>
      </c>
      <c r="F148">
        <f>ROUNDDOWN(IF((C148*E148)&gt;'Info Sheet'!$B$21,'Info Sheet'!$B$21,(C148*E148)),0)</f>
        <v>136</v>
      </c>
      <c r="G148">
        <f t="shared" si="6"/>
        <v>3107.6000000000004</v>
      </c>
      <c r="H148">
        <f t="shared" si="7"/>
        <v>1187.6000000000004</v>
      </c>
    </row>
    <row r="149" spans="1:8">
      <c r="A149" s="51">
        <v>103</v>
      </c>
      <c r="B149" s="61">
        <v>0.4735591357976392</v>
      </c>
      <c r="C149" s="61">
        <f t="shared" si="5"/>
        <v>213</v>
      </c>
      <c r="D149" t="str">
        <f>LOOKUP(B149,'Info Sheet'!$L$2:$L$3,'Info Sheet'!$J$2:$J$3)</f>
        <v>Non-Rainy</v>
      </c>
      <c r="E149">
        <f>IF(D149='Info Sheet'!$J$3,'Info Sheet'!$M$3,'Info Sheet'!$M$2)</f>
        <v>1</v>
      </c>
      <c r="F149">
        <f>ROUNDDOWN(IF((C149*E149)&gt;'Info Sheet'!$B$21,'Info Sheet'!$B$21,(C149*E149)),0)</f>
        <v>188</v>
      </c>
      <c r="G149">
        <f t="shared" si="6"/>
        <v>4295.8</v>
      </c>
      <c r="H149">
        <f t="shared" si="7"/>
        <v>2375.8000000000002</v>
      </c>
    </row>
    <row r="150" spans="1:8">
      <c r="A150" s="51">
        <v>104</v>
      </c>
      <c r="B150" s="61">
        <v>0.59547272292360032</v>
      </c>
      <c r="C150" s="61">
        <f t="shared" si="5"/>
        <v>219</v>
      </c>
      <c r="D150" t="str">
        <f>LOOKUP(B150,'Info Sheet'!$L$2:$L$3,'Info Sheet'!$J$2:$J$3)</f>
        <v>Non-Rainy</v>
      </c>
      <c r="E150">
        <f>IF(D150='Info Sheet'!$J$3,'Info Sheet'!$M$3,'Info Sheet'!$M$2)</f>
        <v>1</v>
      </c>
      <c r="F150">
        <f>ROUNDDOWN(IF((C150*E150)&gt;'Info Sheet'!$B$21,'Info Sheet'!$B$21,(C150*E150)),0)</f>
        <v>188</v>
      </c>
      <c r="G150">
        <f t="shared" si="6"/>
        <v>4295.8</v>
      </c>
      <c r="H150">
        <f t="shared" si="7"/>
        <v>2375.8000000000002</v>
      </c>
    </row>
    <row r="151" spans="1:8">
      <c r="A151" s="51">
        <v>105</v>
      </c>
      <c r="B151" s="61">
        <v>0.58807660305328491</v>
      </c>
      <c r="C151" s="61">
        <f t="shared" si="5"/>
        <v>219</v>
      </c>
      <c r="D151" t="str">
        <f>LOOKUP(B151,'Info Sheet'!$L$2:$L$3,'Info Sheet'!$J$2:$J$3)</f>
        <v>Non-Rainy</v>
      </c>
      <c r="E151">
        <f>IF(D151='Info Sheet'!$J$3,'Info Sheet'!$M$3,'Info Sheet'!$M$2)</f>
        <v>1</v>
      </c>
      <c r="F151">
        <f>ROUNDDOWN(IF((C151*E151)&gt;'Info Sheet'!$B$21,'Info Sheet'!$B$21,(C151*E151)),0)</f>
        <v>188</v>
      </c>
      <c r="G151">
        <f t="shared" si="6"/>
        <v>4295.8</v>
      </c>
      <c r="H151">
        <f t="shared" si="7"/>
        <v>2375.8000000000002</v>
      </c>
    </row>
    <row r="152" spans="1:8">
      <c r="A152" s="51">
        <v>106</v>
      </c>
      <c r="B152" s="61">
        <v>0.25889306453991245</v>
      </c>
      <c r="C152" s="61">
        <f t="shared" si="5"/>
        <v>202</v>
      </c>
      <c r="D152" t="str">
        <f>LOOKUP(B152,'Info Sheet'!$L$2:$L$3,'Info Sheet'!$J$2:$J$3)</f>
        <v>Rainy, p</v>
      </c>
      <c r="E152">
        <f>IF(D152='Info Sheet'!$J$3,'Info Sheet'!$M$3,'Info Sheet'!$M$2)</f>
        <v>0.7</v>
      </c>
      <c r="F152">
        <f>ROUNDDOWN(IF((C152*E152)&gt;'Info Sheet'!$B$21,'Info Sheet'!$B$21,(C152*E152)),0)</f>
        <v>141</v>
      </c>
      <c r="G152">
        <f t="shared" si="6"/>
        <v>3221.8500000000004</v>
      </c>
      <c r="H152">
        <f t="shared" si="7"/>
        <v>1301.8500000000004</v>
      </c>
    </row>
    <row r="153" spans="1:8">
      <c r="A153" s="51">
        <v>107</v>
      </c>
      <c r="B153" s="61">
        <v>0.25191267466295764</v>
      </c>
      <c r="C153" s="61">
        <f t="shared" si="5"/>
        <v>202</v>
      </c>
      <c r="D153" t="str">
        <f>LOOKUP(B153,'Info Sheet'!$L$2:$L$3,'Info Sheet'!$J$2:$J$3)</f>
        <v>Rainy, p</v>
      </c>
      <c r="E153">
        <f>IF(D153='Info Sheet'!$J$3,'Info Sheet'!$M$3,'Info Sheet'!$M$2)</f>
        <v>0.7</v>
      </c>
      <c r="F153">
        <f>ROUNDDOWN(IF((C153*E153)&gt;'Info Sheet'!$B$21,'Info Sheet'!$B$21,(C153*E153)),0)</f>
        <v>141</v>
      </c>
      <c r="G153">
        <f t="shared" si="6"/>
        <v>3221.8500000000004</v>
      </c>
      <c r="H153">
        <f t="shared" si="7"/>
        <v>1301.8500000000004</v>
      </c>
    </row>
    <row r="154" spans="1:8">
      <c r="A154" s="51">
        <v>108</v>
      </c>
      <c r="B154" s="61">
        <v>0.91833779885896916</v>
      </c>
      <c r="C154" s="61">
        <f t="shared" si="5"/>
        <v>242</v>
      </c>
      <c r="D154" t="str">
        <f>LOOKUP(B154,'Info Sheet'!$L$2:$L$3,'Info Sheet'!$J$2:$J$3)</f>
        <v>Non-Rainy</v>
      </c>
      <c r="E154">
        <f>IF(D154='Info Sheet'!$J$3,'Info Sheet'!$M$3,'Info Sheet'!$M$2)</f>
        <v>1</v>
      </c>
      <c r="F154">
        <f>ROUNDDOWN(IF((C154*E154)&gt;'Info Sheet'!$B$21,'Info Sheet'!$B$21,(C154*E154)),0)</f>
        <v>188</v>
      </c>
      <c r="G154">
        <f t="shared" si="6"/>
        <v>4295.8</v>
      </c>
      <c r="H154">
        <f t="shared" si="7"/>
        <v>2375.8000000000002</v>
      </c>
    </row>
    <row r="155" spans="1:8">
      <c r="A155" s="51">
        <v>109</v>
      </c>
      <c r="B155" s="61">
        <v>0.85877278697244508</v>
      </c>
      <c r="C155" s="61">
        <f t="shared" si="5"/>
        <v>236</v>
      </c>
      <c r="D155" t="str">
        <f>LOOKUP(B155,'Info Sheet'!$L$2:$L$3,'Info Sheet'!$J$2:$J$3)</f>
        <v>Non-Rainy</v>
      </c>
      <c r="E155">
        <f>IF(D155='Info Sheet'!$J$3,'Info Sheet'!$M$3,'Info Sheet'!$M$2)</f>
        <v>1</v>
      </c>
      <c r="F155">
        <f>ROUNDDOWN(IF((C155*E155)&gt;'Info Sheet'!$B$21,'Info Sheet'!$B$21,(C155*E155)),0)</f>
        <v>188</v>
      </c>
      <c r="G155">
        <f t="shared" si="6"/>
        <v>4295.8</v>
      </c>
      <c r="H155">
        <f t="shared" si="7"/>
        <v>2375.8000000000002</v>
      </c>
    </row>
    <row r="156" spans="1:8">
      <c r="A156" s="51">
        <v>110</v>
      </c>
      <c r="B156" s="61">
        <v>0.25913715312559538</v>
      </c>
      <c r="C156" s="61">
        <f t="shared" si="5"/>
        <v>202</v>
      </c>
      <c r="D156" t="str">
        <f>LOOKUP(B156,'Info Sheet'!$L$2:$L$3,'Info Sheet'!$J$2:$J$3)</f>
        <v>Rainy, p</v>
      </c>
      <c r="E156">
        <f>IF(D156='Info Sheet'!$J$3,'Info Sheet'!$M$3,'Info Sheet'!$M$2)</f>
        <v>0.7</v>
      </c>
      <c r="F156">
        <f>ROUNDDOWN(IF((C156*E156)&gt;'Info Sheet'!$B$21,'Info Sheet'!$B$21,(C156*E156)),0)</f>
        <v>141</v>
      </c>
      <c r="G156">
        <f t="shared" si="6"/>
        <v>3221.8500000000004</v>
      </c>
      <c r="H156">
        <f t="shared" si="7"/>
        <v>1301.8500000000004</v>
      </c>
    </row>
    <row r="157" spans="1:8">
      <c r="A157" s="51">
        <v>111</v>
      </c>
      <c r="B157" s="61">
        <v>0.82581586110476246</v>
      </c>
      <c r="C157" s="61">
        <f t="shared" si="5"/>
        <v>233</v>
      </c>
      <c r="D157" t="str">
        <f>LOOKUP(B157,'Info Sheet'!$L$2:$L$3,'Info Sheet'!$J$2:$J$3)</f>
        <v>Non-Rainy</v>
      </c>
      <c r="E157">
        <f>IF(D157='Info Sheet'!$J$3,'Info Sheet'!$M$3,'Info Sheet'!$M$2)</f>
        <v>1</v>
      </c>
      <c r="F157">
        <f>ROUNDDOWN(IF((C157*E157)&gt;'Info Sheet'!$B$21,'Info Sheet'!$B$21,(C157*E157)),0)</f>
        <v>188</v>
      </c>
      <c r="G157">
        <f t="shared" si="6"/>
        <v>4295.8</v>
      </c>
      <c r="H157">
        <f t="shared" si="7"/>
        <v>2375.8000000000002</v>
      </c>
    </row>
    <row r="158" spans="1:8">
      <c r="A158" s="51">
        <v>112</v>
      </c>
      <c r="B158" s="61">
        <v>0.79571459306765835</v>
      </c>
      <c r="C158" s="61">
        <f t="shared" si="5"/>
        <v>231</v>
      </c>
      <c r="D158" t="str">
        <f>LOOKUP(B158,'Info Sheet'!$L$2:$L$3,'Info Sheet'!$J$2:$J$3)</f>
        <v>Non-Rainy</v>
      </c>
      <c r="E158">
        <f>IF(D158='Info Sheet'!$J$3,'Info Sheet'!$M$3,'Info Sheet'!$M$2)</f>
        <v>1</v>
      </c>
      <c r="F158">
        <f>ROUNDDOWN(IF((C158*E158)&gt;'Info Sheet'!$B$21,'Info Sheet'!$B$21,(C158*E158)),0)</f>
        <v>188</v>
      </c>
      <c r="G158">
        <f t="shared" si="6"/>
        <v>4295.8</v>
      </c>
      <c r="H158">
        <f t="shared" si="7"/>
        <v>2375.8000000000002</v>
      </c>
    </row>
    <row r="159" spans="1:8">
      <c r="A159" s="51">
        <v>113</v>
      </c>
      <c r="B159" s="61">
        <v>0.23327318573210065</v>
      </c>
      <c r="C159" s="61">
        <f t="shared" si="5"/>
        <v>200</v>
      </c>
      <c r="D159" t="str">
        <f>LOOKUP(B159,'Info Sheet'!$L$2:$L$3,'Info Sheet'!$J$2:$J$3)</f>
        <v>Rainy, p</v>
      </c>
      <c r="E159">
        <f>IF(D159='Info Sheet'!$J$3,'Info Sheet'!$M$3,'Info Sheet'!$M$2)</f>
        <v>0.7</v>
      </c>
      <c r="F159">
        <f>ROUNDDOWN(IF((C159*E159)&gt;'Info Sheet'!$B$21,'Info Sheet'!$B$21,(C159*E159)),0)</f>
        <v>140</v>
      </c>
      <c r="G159">
        <f t="shared" si="6"/>
        <v>3199</v>
      </c>
      <c r="H159">
        <f t="shared" si="7"/>
        <v>1279</v>
      </c>
    </row>
    <row r="160" spans="1:8">
      <c r="A160" s="51">
        <v>114</v>
      </c>
      <c r="B160" s="61">
        <v>0.89812535082476386</v>
      </c>
      <c r="C160" s="61">
        <f t="shared" si="5"/>
        <v>240</v>
      </c>
      <c r="D160" t="str">
        <f>LOOKUP(B160,'Info Sheet'!$L$2:$L$3,'Info Sheet'!$J$2:$J$3)</f>
        <v>Non-Rainy</v>
      </c>
      <c r="E160">
        <f>IF(D160='Info Sheet'!$J$3,'Info Sheet'!$M$3,'Info Sheet'!$M$2)</f>
        <v>1</v>
      </c>
      <c r="F160">
        <f>ROUNDDOWN(IF((C160*E160)&gt;'Info Sheet'!$B$21,'Info Sheet'!$B$21,(C160*E160)),0)</f>
        <v>188</v>
      </c>
      <c r="G160">
        <f t="shared" si="6"/>
        <v>4295.8</v>
      </c>
      <c r="H160">
        <f t="shared" si="7"/>
        <v>2375.8000000000002</v>
      </c>
    </row>
    <row r="161" spans="1:8">
      <c r="A161" s="51">
        <v>115</v>
      </c>
      <c r="B161" s="61">
        <v>0.30877260778981874</v>
      </c>
      <c r="C161" s="61">
        <f t="shared" si="5"/>
        <v>205</v>
      </c>
      <c r="D161" t="str">
        <f>LOOKUP(B161,'Info Sheet'!$L$2:$L$3,'Info Sheet'!$J$2:$J$3)</f>
        <v>Rainy, p</v>
      </c>
      <c r="E161">
        <f>IF(D161='Info Sheet'!$J$3,'Info Sheet'!$M$3,'Info Sheet'!$M$2)</f>
        <v>0.7</v>
      </c>
      <c r="F161">
        <f>ROUNDDOWN(IF((C161*E161)&gt;'Info Sheet'!$B$21,'Info Sheet'!$B$21,(C161*E161)),0)</f>
        <v>143</v>
      </c>
      <c r="G161">
        <f t="shared" si="6"/>
        <v>3267.55</v>
      </c>
      <c r="H161">
        <f t="shared" si="7"/>
        <v>1347.5500000000002</v>
      </c>
    </row>
    <row r="162" spans="1:8">
      <c r="A162" s="51">
        <v>116</v>
      </c>
      <c r="B162" s="61">
        <v>0.48436437031724522</v>
      </c>
      <c r="C162" s="61">
        <f t="shared" si="5"/>
        <v>214</v>
      </c>
      <c r="D162" t="str">
        <f>LOOKUP(B162,'Info Sheet'!$L$2:$L$3,'Info Sheet'!$J$2:$J$3)</f>
        <v>Non-Rainy</v>
      </c>
      <c r="E162">
        <f>IF(D162='Info Sheet'!$J$3,'Info Sheet'!$M$3,'Info Sheet'!$M$2)</f>
        <v>1</v>
      </c>
      <c r="F162">
        <f>ROUNDDOWN(IF((C162*E162)&gt;'Info Sheet'!$B$21,'Info Sheet'!$B$21,(C162*E162)),0)</f>
        <v>188</v>
      </c>
      <c r="G162">
        <f t="shared" si="6"/>
        <v>4295.8</v>
      </c>
      <c r="H162">
        <f t="shared" si="7"/>
        <v>2375.8000000000002</v>
      </c>
    </row>
    <row r="163" spans="1:8">
      <c r="A163" s="51">
        <v>117</v>
      </c>
      <c r="B163" s="61">
        <v>0.21837396452404023</v>
      </c>
      <c r="C163" s="61">
        <f t="shared" si="5"/>
        <v>199</v>
      </c>
      <c r="D163" t="str">
        <f>LOOKUP(B163,'Info Sheet'!$L$2:$L$3,'Info Sheet'!$J$2:$J$3)</f>
        <v>Rainy, p</v>
      </c>
      <c r="E163">
        <f>IF(D163='Info Sheet'!$J$3,'Info Sheet'!$M$3,'Info Sheet'!$M$2)</f>
        <v>0.7</v>
      </c>
      <c r="F163">
        <f>ROUNDDOWN(IF((C163*E163)&gt;'Info Sheet'!$B$21,'Info Sheet'!$B$21,(C163*E163)),0)</f>
        <v>139</v>
      </c>
      <c r="G163">
        <f t="shared" si="6"/>
        <v>3176.15</v>
      </c>
      <c r="H163">
        <f t="shared" si="7"/>
        <v>1256.1500000000001</v>
      </c>
    </row>
    <row r="164" spans="1:8">
      <c r="A164" s="51">
        <v>118</v>
      </c>
      <c r="B164" s="61">
        <v>0.41108892883161841</v>
      </c>
      <c r="C164" s="61">
        <f t="shared" si="5"/>
        <v>210</v>
      </c>
      <c r="D164" t="str">
        <f>LOOKUP(B164,'Info Sheet'!$L$2:$L$3,'Info Sheet'!$J$2:$J$3)</f>
        <v>Non-Rainy</v>
      </c>
      <c r="E164">
        <f>IF(D164='Info Sheet'!$J$3,'Info Sheet'!$M$3,'Info Sheet'!$M$2)</f>
        <v>1</v>
      </c>
      <c r="F164">
        <f>ROUNDDOWN(IF((C164*E164)&gt;'Info Sheet'!$B$21,'Info Sheet'!$B$21,(C164*E164)),0)</f>
        <v>188</v>
      </c>
      <c r="G164">
        <f t="shared" si="6"/>
        <v>4295.8</v>
      </c>
      <c r="H164">
        <f t="shared" si="7"/>
        <v>2375.8000000000002</v>
      </c>
    </row>
    <row r="165" spans="1:8">
      <c r="A165" s="51">
        <v>119</v>
      </c>
      <c r="B165" s="61">
        <v>0.50677142226878347</v>
      </c>
      <c r="C165" s="61">
        <f t="shared" si="5"/>
        <v>215</v>
      </c>
      <c r="D165" t="str">
        <f>LOOKUP(B165,'Info Sheet'!$L$2:$L$3,'Info Sheet'!$J$2:$J$3)</f>
        <v>Non-Rainy</v>
      </c>
      <c r="E165">
        <f>IF(D165='Info Sheet'!$J$3,'Info Sheet'!$M$3,'Info Sheet'!$M$2)</f>
        <v>1</v>
      </c>
      <c r="F165">
        <f>ROUNDDOWN(IF((C165*E165)&gt;'Info Sheet'!$B$21,'Info Sheet'!$B$21,(C165*E165)),0)</f>
        <v>188</v>
      </c>
      <c r="G165">
        <f t="shared" si="6"/>
        <v>4295.8</v>
      </c>
      <c r="H165">
        <f t="shared" si="7"/>
        <v>2375.8000000000002</v>
      </c>
    </row>
    <row r="166" spans="1:8">
      <c r="A166" s="51">
        <v>120</v>
      </c>
      <c r="B166" s="61">
        <v>0.50197167014636834</v>
      </c>
      <c r="C166" s="61">
        <f t="shared" si="5"/>
        <v>215</v>
      </c>
      <c r="D166" t="str">
        <f>LOOKUP(B166,'Info Sheet'!$L$2:$L$3,'Info Sheet'!$J$2:$J$3)</f>
        <v>Non-Rainy</v>
      </c>
      <c r="E166">
        <f>IF(D166='Info Sheet'!$J$3,'Info Sheet'!$M$3,'Info Sheet'!$M$2)</f>
        <v>1</v>
      </c>
      <c r="F166">
        <f>ROUNDDOWN(IF((C166*E166)&gt;'Info Sheet'!$B$21,'Info Sheet'!$B$21,(C166*E166)),0)</f>
        <v>188</v>
      </c>
      <c r="G166">
        <f t="shared" si="6"/>
        <v>4295.8</v>
      </c>
      <c r="H166">
        <f t="shared" si="7"/>
        <v>2375.8000000000002</v>
      </c>
    </row>
    <row r="167" spans="1:8">
      <c r="A167" s="51">
        <v>121</v>
      </c>
      <c r="B167" s="61">
        <v>0.77108820590749116</v>
      </c>
      <c r="C167" s="61">
        <f t="shared" si="5"/>
        <v>229</v>
      </c>
      <c r="D167" t="str">
        <f>LOOKUP(B167,'Info Sheet'!$L$2:$L$3,'Info Sheet'!$J$2:$J$3)</f>
        <v>Non-Rainy</v>
      </c>
      <c r="E167">
        <f>IF(D167='Info Sheet'!$J$3,'Info Sheet'!$M$3,'Info Sheet'!$M$2)</f>
        <v>1</v>
      </c>
      <c r="F167">
        <f>ROUNDDOWN(IF((C167*E167)&gt;'Info Sheet'!$B$21,'Info Sheet'!$B$21,(C167*E167)),0)</f>
        <v>188</v>
      </c>
      <c r="G167">
        <f t="shared" si="6"/>
        <v>4295.8</v>
      </c>
      <c r="H167">
        <f t="shared" si="7"/>
        <v>2375.8000000000002</v>
      </c>
    </row>
    <row r="168" spans="1:8">
      <c r="A168" s="51">
        <v>122</v>
      </c>
      <c r="B168" s="61">
        <v>0.96176522751286209</v>
      </c>
      <c r="C168" s="61">
        <f t="shared" si="5"/>
        <v>249</v>
      </c>
      <c r="D168" t="str">
        <f>LOOKUP(B168,'Info Sheet'!$L$2:$L$3,'Info Sheet'!$J$2:$J$3)</f>
        <v>Non-Rainy</v>
      </c>
      <c r="E168">
        <f>IF(D168='Info Sheet'!$J$3,'Info Sheet'!$M$3,'Info Sheet'!$M$2)</f>
        <v>1</v>
      </c>
      <c r="F168">
        <f>ROUNDDOWN(IF((C168*E168)&gt;'Info Sheet'!$B$21,'Info Sheet'!$B$21,(C168*E168)),0)</f>
        <v>188</v>
      </c>
      <c r="G168">
        <f t="shared" si="6"/>
        <v>4295.8</v>
      </c>
      <c r="H168">
        <f t="shared" si="7"/>
        <v>2375.8000000000002</v>
      </c>
    </row>
    <row r="169" spans="1:8">
      <c r="A169" s="51">
        <v>123</v>
      </c>
      <c r="B169" s="61">
        <v>0.83294782465850059</v>
      </c>
      <c r="C169" s="61">
        <f t="shared" si="5"/>
        <v>234</v>
      </c>
      <c r="D169" t="str">
        <f>LOOKUP(B169,'Info Sheet'!$L$2:$L$3,'Info Sheet'!$J$2:$J$3)</f>
        <v>Non-Rainy</v>
      </c>
      <c r="E169">
        <f>IF(D169='Info Sheet'!$J$3,'Info Sheet'!$M$3,'Info Sheet'!$M$2)</f>
        <v>1</v>
      </c>
      <c r="F169">
        <f>ROUNDDOWN(IF((C169*E169)&gt;'Info Sheet'!$B$21,'Info Sheet'!$B$21,(C169*E169)),0)</f>
        <v>188</v>
      </c>
      <c r="G169">
        <f t="shared" si="6"/>
        <v>4295.8</v>
      </c>
      <c r="H169">
        <f t="shared" si="7"/>
        <v>2375.8000000000002</v>
      </c>
    </row>
    <row r="170" spans="1:8">
      <c r="A170" s="51">
        <v>124</v>
      </c>
      <c r="B170" s="61">
        <v>0.51013792068120523</v>
      </c>
      <c r="C170" s="61">
        <f t="shared" si="5"/>
        <v>215</v>
      </c>
      <c r="D170" t="str">
        <f>LOOKUP(B170,'Info Sheet'!$L$2:$L$3,'Info Sheet'!$J$2:$J$3)</f>
        <v>Non-Rainy</v>
      </c>
      <c r="E170">
        <f>IF(D170='Info Sheet'!$J$3,'Info Sheet'!$M$3,'Info Sheet'!$M$2)</f>
        <v>1</v>
      </c>
      <c r="F170">
        <f>ROUNDDOWN(IF((C170*E170)&gt;'Info Sheet'!$B$21,'Info Sheet'!$B$21,(C170*E170)),0)</f>
        <v>188</v>
      </c>
      <c r="G170">
        <f t="shared" si="6"/>
        <v>4295.8</v>
      </c>
      <c r="H170">
        <f t="shared" si="7"/>
        <v>2375.8000000000002</v>
      </c>
    </row>
    <row r="171" spans="1:8">
      <c r="A171" s="51">
        <v>125</v>
      </c>
      <c r="B171" s="61">
        <v>0.12205306260231263</v>
      </c>
      <c r="C171" s="61">
        <f t="shared" si="5"/>
        <v>192</v>
      </c>
      <c r="D171" t="str">
        <f>LOOKUP(B171,'Info Sheet'!$L$2:$L$3,'Info Sheet'!$J$2:$J$3)</f>
        <v>Rainy, p</v>
      </c>
      <c r="E171">
        <f>IF(D171='Info Sheet'!$J$3,'Info Sheet'!$M$3,'Info Sheet'!$M$2)</f>
        <v>0.7</v>
      </c>
      <c r="F171">
        <f>ROUNDDOWN(IF((C171*E171)&gt;'Info Sheet'!$B$21,'Info Sheet'!$B$21,(C171*E171)),0)</f>
        <v>134</v>
      </c>
      <c r="G171">
        <f t="shared" si="6"/>
        <v>3061.9</v>
      </c>
      <c r="H171">
        <f t="shared" si="7"/>
        <v>1141.9000000000001</v>
      </c>
    </row>
    <row r="172" spans="1:8">
      <c r="A172" s="51">
        <v>126</v>
      </c>
      <c r="B172" s="61">
        <v>0.90435000322537051</v>
      </c>
      <c r="C172" s="61">
        <f t="shared" si="5"/>
        <v>240</v>
      </c>
      <c r="D172" t="str">
        <f>LOOKUP(B172,'Info Sheet'!$L$2:$L$3,'Info Sheet'!$J$2:$J$3)</f>
        <v>Non-Rainy</v>
      </c>
      <c r="E172">
        <f>IF(D172='Info Sheet'!$J$3,'Info Sheet'!$M$3,'Info Sheet'!$M$2)</f>
        <v>1</v>
      </c>
      <c r="F172">
        <f>ROUNDDOWN(IF((C172*E172)&gt;'Info Sheet'!$B$21,'Info Sheet'!$B$21,(C172*E172)),0)</f>
        <v>188</v>
      </c>
      <c r="G172">
        <f t="shared" si="6"/>
        <v>4295.8</v>
      </c>
      <c r="H172">
        <f t="shared" si="7"/>
        <v>2375.8000000000002</v>
      </c>
    </row>
    <row r="173" spans="1:8">
      <c r="A173" s="51">
        <v>127</v>
      </c>
      <c r="B173" s="61">
        <v>0.79699882777123365</v>
      </c>
      <c r="C173" s="61">
        <f t="shared" si="5"/>
        <v>231</v>
      </c>
      <c r="D173" t="str">
        <f>LOOKUP(B173,'Info Sheet'!$L$2:$L$3,'Info Sheet'!$J$2:$J$3)</f>
        <v>Non-Rainy</v>
      </c>
      <c r="E173">
        <f>IF(D173='Info Sheet'!$J$3,'Info Sheet'!$M$3,'Info Sheet'!$M$2)</f>
        <v>1</v>
      </c>
      <c r="F173">
        <f>ROUNDDOWN(IF((C173*E173)&gt;'Info Sheet'!$B$21,'Info Sheet'!$B$21,(C173*E173)),0)</f>
        <v>188</v>
      </c>
      <c r="G173">
        <f t="shared" si="6"/>
        <v>4295.8</v>
      </c>
      <c r="H173">
        <f t="shared" si="7"/>
        <v>2375.8000000000002</v>
      </c>
    </row>
    <row r="174" spans="1:8">
      <c r="A174" s="51">
        <v>128</v>
      </c>
      <c r="B174" s="61">
        <v>0.17121366898268275</v>
      </c>
      <c r="C174" s="61">
        <f t="shared" si="5"/>
        <v>196</v>
      </c>
      <c r="D174" t="str">
        <f>LOOKUP(B174,'Info Sheet'!$L$2:$L$3,'Info Sheet'!$J$2:$J$3)</f>
        <v>Rainy, p</v>
      </c>
      <c r="E174">
        <f>IF(D174='Info Sheet'!$J$3,'Info Sheet'!$M$3,'Info Sheet'!$M$2)</f>
        <v>0.7</v>
      </c>
      <c r="F174">
        <f>ROUNDDOWN(IF((C174*E174)&gt;'Info Sheet'!$B$21,'Info Sheet'!$B$21,(C174*E174)),0)</f>
        <v>137</v>
      </c>
      <c r="G174">
        <f t="shared" si="6"/>
        <v>3130.4500000000003</v>
      </c>
      <c r="H174">
        <f t="shared" si="7"/>
        <v>1210.4500000000003</v>
      </c>
    </row>
    <row r="175" spans="1:8">
      <c r="A175" s="51">
        <v>129</v>
      </c>
      <c r="B175" s="61">
        <v>0.55073006970803595</v>
      </c>
      <c r="C175" s="61">
        <f t="shared" ref="C175:C238" si="8">ROUNDDOWN(_xlfn.NORM.INV(B175,$B$29,$B$33),0)</f>
        <v>217</v>
      </c>
      <c r="D175" t="str">
        <f>LOOKUP(B175,'Info Sheet'!$L$2:$L$3,'Info Sheet'!$J$2:$J$3)</f>
        <v>Non-Rainy</v>
      </c>
      <c r="E175">
        <f>IF(D175='Info Sheet'!$J$3,'Info Sheet'!$M$3,'Info Sheet'!$M$2)</f>
        <v>1</v>
      </c>
      <c r="F175">
        <f>ROUNDDOWN(IF((C175*E175)&gt;'Info Sheet'!$B$21,'Info Sheet'!$B$21,(C175*E175)),0)</f>
        <v>188</v>
      </c>
      <c r="G175">
        <f t="shared" ref="G175:G238" si="9">F175*$K$39</f>
        <v>4295.8</v>
      </c>
      <c r="H175">
        <f t="shared" ref="H175:H238" si="10">G175-$K$40</f>
        <v>2375.8000000000002</v>
      </c>
    </row>
    <row r="176" spans="1:8">
      <c r="A176" s="51">
        <v>130</v>
      </c>
      <c r="B176" s="61">
        <v>0.42649011780873736</v>
      </c>
      <c r="C176" s="61">
        <f t="shared" si="8"/>
        <v>211</v>
      </c>
      <c r="D176" t="str">
        <f>LOOKUP(B176,'Info Sheet'!$L$2:$L$3,'Info Sheet'!$J$2:$J$3)</f>
        <v>Non-Rainy</v>
      </c>
      <c r="E176">
        <f>IF(D176='Info Sheet'!$J$3,'Info Sheet'!$M$3,'Info Sheet'!$M$2)</f>
        <v>1</v>
      </c>
      <c r="F176">
        <f>ROUNDDOWN(IF((C176*E176)&gt;'Info Sheet'!$B$21,'Info Sheet'!$B$21,(C176*E176)),0)</f>
        <v>188</v>
      </c>
      <c r="G176">
        <f t="shared" si="9"/>
        <v>4295.8</v>
      </c>
      <c r="H176">
        <f t="shared" si="10"/>
        <v>2375.8000000000002</v>
      </c>
    </row>
    <row r="177" spans="1:8">
      <c r="A177" s="51">
        <v>131</v>
      </c>
      <c r="B177" s="61">
        <v>9.8690797640817118E-2</v>
      </c>
      <c r="C177" s="61">
        <f t="shared" si="8"/>
        <v>189</v>
      </c>
      <c r="D177" t="str">
        <f>LOOKUP(B177,'Info Sheet'!$L$2:$L$3,'Info Sheet'!$J$2:$J$3)</f>
        <v>Rainy, p</v>
      </c>
      <c r="E177">
        <f>IF(D177='Info Sheet'!$J$3,'Info Sheet'!$M$3,'Info Sheet'!$M$2)</f>
        <v>0.7</v>
      </c>
      <c r="F177">
        <f>ROUNDDOWN(IF((C177*E177)&gt;'Info Sheet'!$B$21,'Info Sheet'!$B$21,(C177*E177)),0)</f>
        <v>132</v>
      </c>
      <c r="G177">
        <f t="shared" si="9"/>
        <v>3016.2000000000003</v>
      </c>
      <c r="H177">
        <f t="shared" si="10"/>
        <v>1096.2000000000003</v>
      </c>
    </row>
    <row r="178" spans="1:8">
      <c r="A178" s="51">
        <v>132</v>
      </c>
      <c r="B178" s="61">
        <v>0.66551549129054766</v>
      </c>
      <c r="C178" s="61">
        <f t="shared" si="8"/>
        <v>223</v>
      </c>
      <c r="D178" t="str">
        <f>LOOKUP(B178,'Info Sheet'!$L$2:$L$3,'Info Sheet'!$J$2:$J$3)</f>
        <v>Non-Rainy</v>
      </c>
      <c r="E178">
        <f>IF(D178='Info Sheet'!$J$3,'Info Sheet'!$M$3,'Info Sheet'!$M$2)</f>
        <v>1</v>
      </c>
      <c r="F178">
        <f>ROUNDDOWN(IF((C178*E178)&gt;'Info Sheet'!$B$21,'Info Sheet'!$B$21,(C178*E178)),0)</f>
        <v>188</v>
      </c>
      <c r="G178">
        <f t="shared" si="9"/>
        <v>4295.8</v>
      </c>
      <c r="H178">
        <f t="shared" si="10"/>
        <v>2375.8000000000002</v>
      </c>
    </row>
    <row r="179" spans="1:8">
      <c r="A179" s="51">
        <v>133</v>
      </c>
      <c r="B179" s="61">
        <v>0.3177229445719123</v>
      </c>
      <c r="C179" s="61">
        <f t="shared" si="8"/>
        <v>205</v>
      </c>
      <c r="D179" t="str">
        <f>LOOKUP(B179,'Info Sheet'!$L$2:$L$3,'Info Sheet'!$J$2:$J$3)</f>
        <v>Rainy, p</v>
      </c>
      <c r="E179">
        <f>IF(D179='Info Sheet'!$J$3,'Info Sheet'!$M$3,'Info Sheet'!$M$2)</f>
        <v>0.7</v>
      </c>
      <c r="F179">
        <f>ROUNDDOWN(IF((C179*E179)&gt;'Info Sheet'!$B$21,'Info Sheet'!$B$21,(C179*E179)),0)</f>
        <v>143</v>
      </c>
      <c r="G179">
        <f t="shared" si="9"/>
        <v>3267.55</v>
      </c>
      <c r="H179">
        <f t="shared" si="10"/>
        <v>1347.5500000000002</v>
      </c>
    </row>
    <row r="180" spans="1:8">
      <c r="A180" s="51">
        <v>134</v>
      </c>
      <c r="B180" s="61">
        <v>6.4258868119886237E-2</v>
      </c>
      <c r="C180" s="61">
        <f t="shared" si="8"/>
        <v>185</v>
      </c>
      <c r="D180" t="str">
        <f>LOOKUP(B180,'Info Sheet'!$L$2:$L$3,'Info Sheet'!$J$2:$J$3)</f>
        <v>Rainy, p</v>
      </c>
      <c r="E180">
        <f>IF(D180='Info Sheet'!$J$3,'Info Sheet'!$M$3,'Info Sheet'!$M$2)</f>
        <v>0.7</v>
      </c>
      <c r="F180">
        <f>ROUNDDOWN(IF((C180*E180)&gt;'Info Sheet'!$B$21,'Info Sheet'!$B$21,(C180*E180)),0)</f>
        <v>129</v>
      </c>
      <c r="G180">
        <f t="shared" si="9"/>
        <v>2947.65</v>
      </c>
      <c r="H180">
        <f t="shared" si="10"/>
        <v>1027.6500000000001</v>
      </c>
    </row>
    <row r="181" spans="1:8">
      <c r="A181" s="51">
        <v>135</v>
      </c>
      <c r="B181" s="61">
        <v>0.10951313480966152</v>
      </c>
      <c r="C181" s="61">
        <f t="shared" si="8"/>
        <v>191</v>
      </c>
      <c r="D181" t="str">
        <f>LOOKUP(B181,'Info Sheet'!$L$2:$L$3,'Info Sheet'!$J$2:$J$3)</f>
        <v>Rainy, p</v>
      </c>
      <c r="E181">
        <f>IF(D181='Info Sheet'!$J$3,'Info Sheet'!$M$3,'Info Sheet'!$M$2)</f>
        <v>0.7</v>
      </c>
      <c r="F181">
        <f>ROUNDDOWN(IF((C181*E181)&gt;'Info Sheet'!$B$21,'Info Sheet'!$B$21,(C181*E181)),0)</f>
        <v>133</v>
      </c>
      <c r="G181">
        <f t="shared" si="9"/>
        <v>3039.05</v>
      </c>
      <c r="H181">
        <f t="shared" si="10"/>
        <v>1119.0500000000002</v>
      </c>
    </row>
    <row r="182" spans="1:8">
      <c r="A182" s="51">
        <v>136</v>
      </c>
      <c r="B182" s="61">
        <v>0.94127705723458333</v>
      </c>
      <c r="C182" s="61">
        <f t="shared" si="8"/>
        <v>245</v>
      </c>
      <c r="D182" t="str">
        <f>LOOKUP(B182,'Info Sheet'!$L$2:$L$3,'Info Sheet'!$J$2:$J$3)</f>
        <v>Non-Rainy</v>
      </c>
      <c r="E182">
        <f>IF(D182='Info Sheet'!$J$3,'Info Sheet'!$M$3,'Info Sheet'!$M$2)</f>
        <v>1</v>
      </c>
      <c r="F182">
        <f>ROUNDDOWN(IF((C182*E182)&gt;'Info Sheet'!$B$21,'Info Sheet'!$B$21,(C182*E182)),0)</f>
        <v>188</v>
      </c>
      <c r="G182">
        <f t="shared" si="9"/>
        <v>4295.8</v>
      </c>
      <c r="H182">
        <f t="shared" si="10"/>
        <v>2375.8000000000002</v>
      </c>
    </row>
    <row r="183" spans="1:8">
      <c r="A183" s="51">
        <v>137</v>
      </c>
      <c r="B183" s="61">
        <v>0.39795962251786465</v>
      </c>
      <c r="C183" s="61">
        <f t="shared" si="8"/>
        <v>210</v>
      </c>
      <c r="D183" t="str">
        <f>LOOKUP(B183,'Info Sheet'!$L$2:$L$3,'Info Sheet'!$J$2:$J$3)</f>
        <v>Rainy, p</v>
      </c>
      <c r="E183">
        <f>IF(D183='Info Sheet'!$J$3,'Info Sheet'!$M$3,'Info Sheet'!$M$2)</f>
        <v>0.7</v>
      </c>
      <c r="F183">
        <f>ROUNDDOWN(IF((C183*E183)&gt;'Info Sheet'!$B$21,'Info Sheet'!$B$21,(C183*E183)),0)</f>
        <v>147</v>
      </c>
      <c r="G183">
        <f t="shared" si="9"/>
        <v>3358.9500000000003</v>
      </c>
      <c r="H183">
        <f t="shared" si="10"/>
        <v>1438.9500000000003</v>
      </c>
    </row>
    <row r="184" spans="1:8">
      <c r="A184" s="51">
        <v>138</v>
      </c>
      <c r="B184" s="61">
        <v>0.89794179176300482</v>
      </c>
      <c r="C184" s="61">
        <f t="shared" si="8"/>
        <v>240</v>
      </c>
      <c r="D184" t="str">
        <f>LOOKUP(B184,'Info Sheet'!$L$2:$L$3,'Info Sheet'!$J$2:$J$3)</f>
        <v>Non-Rainy</v>
      </c>
      <c r="E184">
        <f>IF(D184='Info Sheet'!$J$3,'Info Sheet'!$M$3,'Info Sheet'!$M$2)</f>
        <v>1</v>
      </c>
      <c r="F184">
        <f>ROUNDDOWN(IF((C184*E184)&gt;'Info Sheet'!$B$21,'Info Sheet'!$B$21,(C184*E184)),0)</f>
        <v>188</v>
      </c>
      <c r="G184">
        <f t="shared" si="9"/>
        <v>4295.8</v>
      </c>
      <c r="H184">
        <f t="shared" si="10"/>
        <v>2375.8000000000002</v>
      </c>
    </row>
    <row r="185" spans="1:8">
      <c r="A185" s="51">
        <v>139</v>
      </c>
      <c r="B185" s="61">
        <v>0.48594729556737826</v>
      </c>
      <c r="C185" s="61">
        <f t="shared" si="8"/>
        <v>214</v>
      </c>
      <c r="D185" t="str">
        <f>LOOKUP(B185,'Info Sheet'!$L$2:$L$3,'Info Sheet'!$J$2:$J$3)</f>
        <v>Non-Rainy</v>
      </c>
      <c r="E185">
        <f>IF(D185='Info Sheet'!$J$3,'Info Sheet'!$M$3,'Info Sheet'!$M$2)</f>
        <v>1</v>
      </c>
      <c r="F185">
        <f>ROUNDDOWN(IF((C185*E185)&gt;'Info Sheet'!$B$21,'Info Sheet'!$B$21,(C185*E185)),0)</f>
        <v>188</v>
      </c>
      <c r="G185">
        <f t="shared" si="9"/>
        <v>4295.8</v>
      </c>
      <c r="H185">
        <f t="shared" si="10"/>
        <v>2375.8000000000002</v>
      </c>
    </row>
    <row r="186" spans="1:8">
      <c r="A186" s="51">
        <v>140</v>
      </c>
      <c r="B186" s="61">
        <v>0.79799965161530384</v>
      </c>
      <c r="C186" s="61">
        <f t="shared" si="8"/>
        <v>231</v>
      </c>
      <c r="D186" t="str">
        <f>LOOKUP(B186,'Info Sheet'!$L$2:$L$3,'Info Sheet'!$J$2:$J$3)</f>
        <v>Non-Rainy</v>
      </c>
      <c r="E186">
        <f>IF(D186='Info Sheet'!$J$3,'Info Sheet'!$M$3,'Info Sheet'!$M$2)</f>
        <v>1</v>
      </c>
      <c r="F186">
        <f>ROUNDDOWN(IF((C186*E186)&gt;'Info Sheet'!$B$21,'Info Sheet'!$B$21,(C186*E186)),0)</f>
        <v>188</v>
      </c>
      <c r="G186">
        <f t="shared" si="9"/>
        <v>4295.8</v>
      </c>
      <c r="H186">
        <f t="shared" si="10"/>
        <v>2375.8000000000002</v>
      </c>
    </row>
    <row r="187" spans="1:8">
      <c r="A187" s="51">
        <v>141</v>
      </c>
      <c r="B187" s="61">
        <v>0.78661640449643577</v>
      </c>
      <c r="C187" s="61">
        <f t="shared" si="8"/>
        <v>230</v>
      </c>
      <c r="D187" t="str">
        <f>LOOKUP(B187,'Info Sheet'!$L$2:$L$3,'Info Sheet'!$J$2:$J$3)</f>
        <v>Non-Rainy</v>
      </c>
      <c r="E187">
        <f>IF(D187='Info Sheet'!$J$3,'Info Sheet'!$M$3,'Info Sheet'!$M$2)</f>
        <v>1</v>
      </c>
      <c r="F187">
        <f>ROUNDDOWN(IF((C187*E187)&gt;'Info Sheet'!$B$21,'Info Sheet'!$B$21,(C187*E187)),0)</f>
        <v>188</v>
      </c>
      <c r="G187">
        <f t="shared" si="9"/>
        <v>4295.8</v>
      </c>
      <c r="H187">
        <f t="shared" si="10"/>
        <v>2375.8000000000002</v>
      </c>
    </row>
    <row r="188" spans="1:8">
      <c r="A188" s="51">
        <v>142</v>
      </c>
      <c r="B188" s="61">
        <v>0.39851163179093152</v>
      </c>
      <c r="C188" s="61">
        <f t="shared" si="8"/>
        <v>210</v>
      </c>
      <c r="D188" t="str">
        <f>LOOKUP(B188,'Info Sheet'!$L$2:$L$3,'Info Sheet'!$J$2:$J$3)</f>
        <v>Rainy, p</v>
      </c>
      <c r="E188">
        <f>IF(D188='Info Sheet'!$J$3,'Info Sheet'!$M$3,'Info Sheet'!$M$2)</f>
        <v>0.7</v>
      </c>
      <c r="F188">
        <f>ROUNDDOWN(IF((C188*E188)&gt;'Info Sheet'!$B$21,'Info Sheet'!$B$21,(C188*E188)),0)</f>
        <v>147</v>
      </c>
      <c r="G188">
        <f t="shared" si="9"/>
        <v>3358.9500000000003</v>
      </c>
      <c r="H188">
        <f t="shared" si="10"/>
        <v>1438.9500000000003</v>
      </c>
    </row>
    <row r="189" spans="1:8">
      <c r="A189" s="51">
        <v>143</v>
      </c>
      <c r="B189" s="61">
        <v>0.18150630770036269</v>
      </c>
      <c r="C189" s="61">
        <f t="shared" si="8"/>
        <v>197</v>
      </c>
      <c r="D189" t="str">
        <f>LOOKUP(B189,'Info Sheet'!$L$2:$L$3,'Info Sheet'!$J$2:$J$3)</f>
        <v>Rainy, p</v>
      </c>
      <c r="E189">
        <f>IF(D189='Info Sheet'!$J$3,'Info Sheet'!$M$3,'Info Sheet'!$M$2)</f>
        <v>0.7</v>
      </c>
      <c r="F189">
        <f>ROUNDDOWN(IF((C189*E189)&gt;'Info Sheet'!$B$21,'Info Sheet'!$B$21,(C189*E189)),0)</f>
        <v>137</v>
      </c>
      <c r="G189">
        <f t="shared" si="9"/>
        <v>3130.4500000000003</v>
      </c>
      <c r="H189">
        <f t="shared" si="10"/>
        <v>1210.4500000000003</v>
      </c>
    </row>
    <row r="190" spans="1:8">
      <c r="A190" s="51">
        <v>144</v>
      </c>
      <c r="B190" s="61">
        <v>0.28961519798224955</v>
      </c>
      <c r="C190" s="61">
        <f t="shared" si="8"/>
        <v>204</v>
      </c>
      <c r="D190" t="str">
        <f>LOOKUP(B190,'Info Sheet'!$L$2:$L$3,'Info Sheet'!$J$2:$J$3)</f>
        <v>Rainy, p</v>
      </c>
      <c r="E190">
        <f>IF(D190='Info Sheet'!$J$3,'Info Sheet'!$M$3,'Info Sheet'!$M$2)</f>
        <v>0.7</v>
      </c>
      <c r="F190">
        <f>ROUNDDOWN(IF((C190*E190)&gt;'Info Sheet'!$B$21,'Info Sheet'!$B$21,(C190*E190)),0)</f>
        <v>142</v>
      </c>
      <c r="G190">
        <f t="shared" si="9"/>
        <v>3244.7000000000003</v>
      </c>
      <c r="H190">
        <f t="shared" si="10"/>
        <v>1324.7000000000003</v>
      </c>
    </row>
    <row r="191" spans="1:8">
      <c r="A191" s="51">
        <v>145</v>
      </c>
      <c r="B191" s="61">
        <v>1.2394117075810174E-2</v>
      </c>
      <c r="C191" s="61">
        <f t="shared" si="8"/>
        <v>171</v>
      </c>
      <c r="D191" t="str">
        <f>LOOKUP(B191,'Info Sheet'!$L$2:$L$3,'Info Sheet'!$J$2:$J$3)</f>
        <v>Rainy, p</v>
      </c>
      <c r="E191">
        <f>IF(D191='Info Sheet'!$J$3,'Info Sheet'!$M$3,'Info Sheet'!$M$2)</f>
        <v>0.7</v>
      </c>
      <c r="F191">
        <f>ROUNDDOWN(IF((C191*E191)&gt;'Info Sheet'!$B$21,'Info Sheet'!$B$21,(C191*E191)),0)</f>
        <v>119</v>
      </c>
      <c r="G191">
        <f t="shared" si="9"/>
        <v>2719.15</v>
      </c>
      <c r="H191">
        <f t="shared" si="10"/>
        <v>799.15000000000009</v>
      </c>
    </row>
    <row r="192" spans="1:8">
      <c r="A192" s="51">
        <v>146</v>
      </c>
      <c r="B192" s="61">
        <v>0.27193898818548978</v>
      </c>
      <c r="C192" s="61">
        <f t="shared" si="8"/>
        <v>203</v>
      </c>
      <c r="D192" t="str">
        <f>LOOKUP(B192,'Info Sheet'!$L$2:$L$3,'Info Sheet'!$J$2:$J$3)</f>
        <v>Rainy, p</v>
      </c>
      <c r="E192">
        <f>IF(D192='Info Sheet'!$J$3,'Info Sheet'!$M$3,'Info Sheet'!$M$2)</f>
        <v>0.7</v>
      </c>
      <c r="F192">
        <f>ROUNDDOWN(IF((C192*E192)&gt;'Info Sheet'!$B$21,'Info Sheet'!$B$21,(C192*E192)),0)</f>
        <v>142</v>
      </c>
      <c r="G192">
        <f t="shared" si="9"/>
        <v>3244.7000000000003</v>
      </c>
      <c r="H192">
        <f t="shared" si="10"/>
        <v>1324.7000000000003</v>
      </c>
    </row>
    <row r="193" spans="1:8">
      <c r="A193" s="51">
        <v>147</v>
      </c>
      <c r="B193" s="61">
        <v>0.48590487722093656</v>
      </c>
      <c r="C193" s="61">
        <f t="shared" si="8"/>
        <v>214</v>
      </c>
      <c r="D193" t="str">
        <f>LOOKUP(B193,'Info Sheet'!$L$2:$L$3,'Info Sheet'!$J$2:$J$3)</f>
        <v>Non-Rainy</v>
      </c>
      <c r="E193">
        <f>IF(D193='Info Sheet'!$J$3,'Info Sheet'!$M$3,'Info Sheet'!$M$2)</f>
        <v>1</v>
      </c>
      <c r="F193">
        <f>ROUNDDOWN(IF((C193*E193)&gt;'Info Sheet'!$B$21,'Info Sheet'!$B$21,(C193*E193)),0)</f>
        <v>188</v>
      </c>
      <c r="G193">
        <f t="shared" si="9"/>
        <v>4295.8</v>
      </c>
      <c r="H193">
        <f t="shared" si="10"/>
        <v>2375.8000000000002</v>
      </c>
    </row>
    <row r="194" spans="1:8">
      <c r="A194" s="51">
        <v>148</v>
      </c>
      <c r="B194" s="61">
        <v>0.36629778872854868</v>
      </c>
      <c r="C194" s="61">
        <f t="shared" si="8"/>
        <v>208</v>
      </c>
      <c r="D194" t="str">
        <f>LOOKUP(B194,'Info Sheet'!$L$2:$L$3,'Info Sheet'!$J$2:$J$3)</f>
        <v>Rainy, p</v>
      </c>
      <c r="E194">
        <f>IF(D194='Info Sheet'!$J$3,'Info Sheet'!$M$3,'Info Sheet'!$M$2)</f>
        <v>0.7</v>
      </c>
      <c r="F194">
        <f>ROUNDDOWN(IF((C194*E194)&gt;'Info Sheet'!$B$21,'Info Sheet'!$B$21,(C194*E194)),0)</f>
        <v>145</v>
      </c>
      <c r="G194">
        <f t="shared" si="9"/>
        <v>3313.25</v>
      </c>
      <c r="H194">
        <f t="shared" si="10"/>
        <v>1393.25</v>
      </c>
    </row>
    <row r="195" spans="1:8">
      <c r="A195" s="51">
        <v>149</v>
      </c>
      <c r="B195" s="61">
        <v>0.77420456682062044</v>
      </c>
      <c r="C195" s="61">
        <f t="shared" si="8"/>
        <v>229</v>
      </c>
      <c r="D195" t="str">
        <f>LOOKUP(B195,'Info Sheet'!$L$2:$L$3,'Info Sheet'!$J$2:$J$3)</f>
        <v>Non-Rainy</v>
      </c>
      <c r="E195">
        <f>IF(D195='Info Sheet'!$J$3,'Info Sheet'!$M$3,'Info Sheet'!$M$2)</f>
        <v>1</v>
      </c>
      <c r="F195">
        <f>ROUNDDOWN(IF((C195*E195)&gt;'Info Sheet'!$B$21,'Info Sheet'!$B$21,(C195*E195)),0)</f>
        <v>188</v>
      </c>
      <c r="G195">
        <f t="shared" si="9"/>
        <v>4295.8</v>
      </c>
      <c r="H195">
        <f t="shared" si="10"/>
        <v>2375.8000000000002</v>
      </c>
    </row>
    <row r="196" spans="1:8">
      <c r="A196" s="51">
        <v>150</v>
      </c>
      <c r="B196" s="61">
        <v>0.53036130859794572</v>
      </c>
      <c r="C196" s="61">
        <f t="shared" si="8"/>
        <v>216</v>
      </c>
      <c r="D196" t="str">
        <f>LOOKUP(B196,'Info Sheet'!$L$2:$L$3,'Info Sheet'!$J$2:$J$3)</f>
        <v>Non-Rainy</v>
      </c>
      <c r="E196">
        <f>IF(D196='Info Sheet'!$J$3,'Info Sheet'!$M$3,'Info Sheet'!$M$2)</f>
        <v>1</v>
      </c>
      <c r="F196">
        <f>ROUNDDOWN(IF((C196*E196)&gt;'Info Sheet'!$B$21,'Info Sheet'!$B$21,(C196*E196)),0)</f>
        <v>188</v>
      </c>
      <c r="G196">
        <f t="shared" si="9"/>
        <v>4295.8</v>
      </c>
      <c r="H196">
        <f t="shared" si="10"/>
        <v>2375.8000000000002</v>
      </c>
    </row>
    <row r="197" spans="1:8">
      <c r="A197" s="51">
        <v>151</v>
      </c>
      <c r="B197" s="61">
        <v>0.95367238030753965</v>
      </c>
      <c r="C197" s="61">
        <f t="shared" si="8"/>
        <v>248</v>
      </c>
      <c r="D197" t="str">
        <f>LOOKUP(B197,'Info Sheet'!$L$2:$L$3,'Info Sheet'!$J$2:$J$3)</f>
        <v>Non-Rainy</v>
      </c>
      <c r="E197">
        <f>IF(D197='Info Sheet'!$J$3,'Info Sheet'!$M$3,'Info Sheet'!$M$2)</f>
        <v>1</v>
      </c>
      <c r="F197">
        <f>ROUNDDOWN(IF((C197*E197)&gt;'Info Sheet'!$B$21,'Info Sheet'!$B$21,(C197*E197)),0)</f>
        <v>188</v>
      </c>
      <c r="G197">
        <f t="shared" si="9"/>
        <v>4295.8</v>
      </c>
      <c r="H197">
        <f t="shared" si="10"/>
        <v>2375.8000000000002</v>
      </c>
    </row>
    <row r="198" spans="1:8">
      <c r="A198" s="51">
        <v>152</v>
      </c>
      <c r="B198" s="61">
        <v>0.43958461555554962</v>
      </c>
      <c r="C198" s="61">
        <f t="shared" si="8"/>
        <v>212</v>
      </c>
      <c r="D198" t="str">
        <f>LOOKUP(B198,'Info Sheet'!$L$2:$L$3,'Info Sheet'!$J$2:$J$3)</f>
        <v>Non-Rainy</v>
      </c>
      <c r="E198">
        <f>IF(D198='Info Sheet'!$J$3,'Info Sheet'!$M$3,'Info Sheet'!$M$2)</f>
        <v>1</v>
      </c>
      <c r="F198">
        <f>ROUNDDOWN(IF((C198*E198)&gt;'Info Sheet'!$B$21,'Info Sheet'!$B$21,(C198*E198)),0)</f>
        <v>188</v>
      </c>
      <c r="G198">
        <f t="shared" si="9"/>
        <v>4295.8</v>
      </c>
      <c r="H198">
        <f t="shared" si="10"/>
        <v>2375.8000000000002</v>
      </c>
    </row>
    <row r="199" spans="1:8">
      <c r="A199" s="51">
        <v>153</v>
      </c>
      <c r="B199" s="61">
        <v>9.8780435591331539E-2</v>
      </c>
      <c r="C199" s="61">
        <f t="shared" si="8"/>
        <v>190</v>
      </c>
      <c r="D199" t="str">
        <f>LOOKUP(B199,'Info Sheet'!$L$2:$L$3,'Info Sheet'!$J$2:$J$3)</f>
        <v>Rainy, p</v>
      </c>
      <c r="E199">
        <f>IF(D199='Info Sheet'!$J$3,'Info Sheet'!$M$3,'Info Sheet'!$M$2)</f>
        <v>0.7</v>
      </c>
      <c r="F199">
        <f>ROUNDDOWN(IF((C199*E199)&gt;'Info Sheet'!$B$21,'Info Sheet'!$B$21,(C199*E199)),0)</f>
        <v>133</v>
      </c>
      <c r="G199">
        <f t="shared" si="9"/>
        <v>3039.05</v>
      </c>
      <c r="H199">
        <f t="shared" si="10"/>
        <v>1119.0500000000002</v>
      </c>
    </row>
    <row r="200" spans="1:8">
      <c r="A200" s="51">
        <v>154</v>
      </c>
      <c r="B200" s="61">
        <v>0.68915468685210202</v>
      </c>
      <c r="C200" s="61">
        <f t="shared" si="8"/>
        <v>224</v>
      </c>
      <c r="D200" t="str">
        <f>LOOKUP(B200,'Info Sheet'!$L$2:$L$3,'Info Sheet'!$J$2:$J$3)</f>
        <v>Non-Rainy</v>
      </c>
      <c r="E200">
        <f>IF(D200='Info Sheet'!$J$3,'Info Sheet'!$M$3,'Info Sheet'!$M$2)</f>
        <v>1</v>
      </c>
      <c r="F200">
        <f>ROUNDDOWN(IF((C200*E200)&gt;'Info Sheet'!$B$21,'Info Sheet'!$B$21,(C200*E200)),0)</f>
        <v>188</v>
      </c>
      <c r="G200">
        <f t="shared" si="9"/>
        <v>4295.8</v>
      </c>
      <c r="H200">
        <f t="shared" si="10"/>
        <v>2375.8000000000002</v>
      </c>
    </row>
    <row r="201" spans="1:8">
      <c r="A201" s="51">
        <v>155</v>
      </c>
      <c r="B201" s="61">
        <v>3.9147265365310213E-2</v>
      </c>
      <c r="C201" s="61">
        <f t="shared" si="8"/>
        <v>180</v>
      </c>
      <c r="D201" t="str">
        <f>LOOKUP(B201,'Info Sheet'!$L$2:$L$3,'Info Sheet'!$J$2:$J$3)</f>
        <v>Rainy, p</v>
      </c>
      <c r="E201">
        <f>IF(D201='Info Sheet'!$J$3,'Info Sheet'!$M$3,'Info Sheet'!$M$2)</f>
        <v>0.7</v>
      </c>
      <c r="F201">
        <f>ROUNDDOWN(IF((C201*E201)&gt;'Info Sheet'!$B$21,'Info Sheet'!$B$21,(C201*E201)),0)</f>
        <v>126</v>
      </c>
      <c r="G201">
        <f t="shared" si="9"/>
        <v>2879.1000000000004</v>
      </c>
      <c r="H201">
        <f t="shared" si="10"/>
        <v>959.10000000000036</v>
      </c>
    </row>
    <row r="202" spans="1:8">
      <c r="A202" s="51">
        <v>156</v>
      </c>
      <c r="B202" s="61">
        <v>0.70147026967447201</v>
      </c>
      <c r="C202" s="61">
        <f t="shared" si="8"/>
        <v>225</v>
      </c>
      <c r="D202" t="str">
        <f>LOOKUP(B202,'Info Sheet'!$L$2:$L$3,'Info Sheet'!$J$2:$J$3)</f>
        <v>Non-Rainy</v>
      </c>
      <c r="E202">
        <f>IF(D202='Info Sheet'!$J$3,'Info Sheet'!$M$3,'Info Sheet'!$M$2)</f>
        <v>1</v>
      </c>
      <c r="F202">
        <f>ROUNDDOWN(IF((C202*E202)&gt;'Info Sheet'!$B$21,'Info Sheet'!$B$21,(C202*E202)),0)</f>
        <v>188</v>
      </c>
      <c r="G202">
        <f t="shared" si="9"/>
        <v>4295.8</v>
      </c>
      <c r="H202">
        <f t="shared" si="10"/>
        <v>2375.8000000000002</v>
      </c>
    </row>
    <row r="203" spans="1:8">
      <c r="A203" s="51">
        <v>157</v>
      </c>
      <c r="B203" s="61">
        <v>0.41570123240321799</v>
      </c>
      <c r="C203" s="61">
        <f t="shared" si="8"/>
        <v>211</v>
      </c>
      <c r="D203" t="str">
        <f>LOOKUP(B203,'Info Sheet'!$L$2:$L$3,'Info Sheet'!$J$2:$J$3)</f>
        <v>Non-Rainy</v>
      </c>
      <c r="E203">
        <f>IF(D203='Info Sheet'!$J$3,'Info Sheet'!$M$3,'Info Sheet'!$M$2)</f>
        <v>1</v>
      </c>
      <c r="F203">
        <f>ROUNDDOWN(IF((C203*E203)&gt;'Info Sheet'!$B$21,'Info Sheet'!$B$21,(C203*E203)),0)</f>
        <v>188</v>
      </c>
      <c r="G203">
        <f t="shared" si="9"/>
        <v>4295.8</v>
      </c>
      <c r="H203">
        <f t="shared" si="10"/>
        <v>2375.8000000000002</v>
      </c>
    </row>
    <row r="204" spans="1:8">
      <c r="A204" s="51">
        <v>158</v>
      </c>
      <c r="B204" s="61">
        <v>0.53717292528488447</v>
      </c>
      <c r="C204" s="61">
        <f t="shared" si="8"/>
        <v>217</v>
      </c>
      <c r="D204" t="str">
        <f>LOOKUP(B204,'Info Sheet'!$L$2:$L$3,'Info Sheet'!$J$2:$J$3)</f>
        <v>Non-Rainy</v>
      </c>
      <c r="E204">
        <f>IF(D204='Info Sheet'!$J$3,'Info Sheet'!$M$3,'Info Sheet'!$M$2)</f>
        <v>1</v>
      </c>
      <c r="F204">
        <f>ROUNDDOWN(IF((C204*E204)&gt;'Info Sheet'!$B$21,'Info Sheet'!$B$21,(C204*E204)),0)</f>
        <v>188</v>
      </c>
      <c r="G204">
        <f t="shared" si="9"/>
        <v>4295.8</v>
      </c>
      <c r="H204">
        <f t="shared" si="10"/>
        <v>2375.8000000000002</v>
      </c>
    </row>
    <row r="205" spans="1:8">
      <c r="A205" s="51">
        <v>159</v>
      </c>
      <c r="B205" s="61">
        <v>0.18155190713440572</v>
      </c>
      <c r="C205" s="61">
        <f t="shared" si="8"/>
        <v>197</v>
      </c>
      <c r="D205" t="str">
        <f>LOOKUP(B205,'Info Sheet'!$L$2:$L$3,'Info Sheet'!$J$2:$J$3)</f>
        <v>Rainy, p</v>
      </c>
      <c r="E205">
        <f>IF(D205='Info Sheet'!$J$3,'Info Sheet'!$M$3,'Info Sheet'!$M$2)</f>
        <v>0.7</v>
      </c>
      <c r="F205">
        <f>ROUNDDOWN(IF((C205*E205)&gt;'Info Sheet'!$B$21,'Info Sheet'!$B$21,(C205*E205)),0)</f>
        <v>137</v>
      </c>
      <c r="G205">
        <f t="shared" si="9"/>
        <v>3130.4500000000003</v>
      </c>
      <c r="H205">
        <f t="shared" si="10"/>
        <v>1210.4500000000003</v>
      </c>
    </row>
    <row r="206" spans="1:8">
      <c r="A206" s="51">
        <v>160</v>
      </c>
      <c r="B206" s="61">
        <v>0.52259464027186375</v>
      </c>
      <c r="C206" s="61">
        <f t="shared" si="8"/>
        <v>216</v>
      </c>
      <c r="D206" t="str">
        <f>LOOKUP(B206,'Info Sheet'!$L$2:$L$3,'Info Sheet'!$J$2:$J$3)</f>
        <v>Non-Rainy</v>
      </c>
      <c r="E206">
        <f>IF(D206='Info Sheet'!$J$3,'Info Sheet'!$M$3,'Info Sheet'!$M$2)</f>
        <v>1</v>
      </c>
      <c r="F206">
        <f>ROUNDDOWN(IF((C206*E206)&gt;'Info Sheet'!$B$21,'Info Sheet'!$B$21,(C206*E206)),0)</f>
        <v>188</v>
      </c>
      <c r="G206">
        <f t="shared" si="9"/>
        <v>4295.8</v>
      </c>
      <c r="H206">
        <f t="shared" si="10"/>
        <v>2375.8000000000002</v>
      </c>
    </row>
    <row r="207" spans="1:8">
      <c r="A207" s="51">
        <v>161</v>
      </c>
      <c r="B207" s="61">
        <v>6.2831953803905494E-2</v>
      </c>
      <c r="C207" s="61">
        <f t="shared" si="8"/>
        <v>185</v>
      </c>
      <c r="D207" t="str">
        <f>LOOKUP(B207,'Info Sheet'!$L$2:$L$3,'Info Sheet'!$J$2:$J$3)</f>
        <v>Rainy, p</v>
      </c>
      <c r="E207">
        <f>IF(D207='Info Sheet'!$J$3,'Info Sheet'!$M$3,'Info Sheet'!$M$2)</f>
        <v>0.7</v>
      </c>
      <c r="F207">
        <f>ROUNDDOWN(IF((C207*E207)&gt;'Info Sheet'!$B$21,'Info Sheet'!$B$21,(C207*E207)),0)</f>
        <v>129</v>
      </c>
      <c r="G207">
        <f t="shared" si="9"/>
        <v>2947.65</v>
      </c>
      <c r="H207">
        <f t="shared" si="10"/>
        <v>1027.6500000000001</v>
      </c>
    </row>
    <row r="208" spans="1:8">
      <c r="A208" s="51">
        <v>162</v>
      </c>
      <c r="B208" s="61">
        <v>0.52060629994715835</v>
      </c>
      <c r="C208" s="61">
        <f t="shared" si="8"/>
        <v>216</v>
      </c>
      <c r="D208" t="str">
        <f>LOOKUP(B208,'Info Sheet'!$L$2:$L$3,'Info Sheet'!$J$2:$J$3)</f>
        <v>Non-Rainy</v>
      </c>
      <c r="E208">
        <f>IF(D208='Info Sheet'!$J$3,'Info Sheet'!$M$3,'Info Sheet'!$M$2)</f>
        <v>1</v>
      </c>
      <c r="F208">
        <f>ROUNDDOWN(IF((C208*E208)&gt;'Info Sheet'!$B$21,'Info Sheet'!$B$21,(C208*E208)),0)</f>
        <v>188</v>
      </c>
      <c r="G208">
        <f t="shared" si="9"/>
        <v>4295.8</v>
      </c>
      <c r="H208">
        <f t="shared" si="10"/>
        <v>2375.8000000000002</v>
      </c>
    </row>
    <row r="209" spans="1:8">
      <c r="A209" s="51">
        <v>163</v>
      </c>
      <c r="B209" s="61">
        <v>0.23690399977809362</v>
      </c>
      <c r="C209" s="61">
        <f t="shared" si="8"/>
        <v>201</v>
      </c>
      <c r="D209" t="str">
        <f>LOOKUP(B209,'Info Sheet'!$L$2:$L$3,'Info Sheet'!$J$2:$J$3)</f>
        <v>Rainy, p</v>
      </c>
      <c r="E209">
        <f>IF(D209='Info Sheet'!$J$3,'Info Sheet'!$M$3,'Info Sheet'!$M$2)</f>
        <v>0.7</v>
      </c>
      <c r="F209">
        <f>ROUNDDOWN(IF((C209*E209)&gt;'Info Sheet'!$B$21,'Info Sheet'!$B$21,(C209*E209)),0)</f>
        <v>140</v>
      </c>
      <c r="G209">
        <f t="shared" si="9"/>
        <v>3199</v>
      </c>
      <c r="H209">
        <f t="shared" si="10"/>
        <v>1279</v>
      </c>
    </row>
    <row r="210" spans="1:8">
      <c r="A210" s="51">
        <v>164</v>
      </c>
      <c r="B210" s="61">
        <v>0.28287232186707034</v>
      </c>
      <c r="C210" s="61">
        <f t="shared" si="8"/>
        <v>203</v>
      </c>
      <c r="D210" t="str">
        <f>LOOKUP(B210,'Info Sheet'!$L$2:$L$3,'Info Sheet'!$J$2:$J$3)</f>
        <v>Rainy, p</v>
      </c>
      <c r="E210">
        <f>IF(D210='Info Sheet'!$J$3,'Info Sheet'!$M$3,'Info Sheet'!$M$2)</f>
        <v>0.7</v>
      </c>
      <c r="F210">
        <f>ROUNDDOWN(IF((C210*E210)&gt;'Info Sheet'!$B$21,'Info Sheet'!$B$21,(C210*E210)),0)</f>
        <v>142</v>
      </c>
      <c r="G210">
        <f t="shared" si="9"/>
        <v>3244.7000000000003</v>
      </c>
      <c r="H210">
        <f t="shared" si="10"/>
        <v>1324.7000000000003</v>
      </c>
    </row>
    <row r="211" spans="1:8">
      <c r="A211" s="51">
        <v>165</v>
      </c>
      <c r="B211" s="61">
        <v>0.73075777001690068</v>
      </c>
      <c r="C211" s="61">
        <f t="shared" si="8"/>
        <v>227</v>
      </c>
      <c r="D211" t="str">
        <f>LOOKUP(B211,'Info Sheet'!$L$2:$L$3,'Info Sheet'!$J$2:$J$3)</f>
        <v>Non-Rainy</v>
      </c>
      <c r="E211">
        <f>IF(D211='Info Sheet'!$J$3,'Info Sheet'!$M$3,'Info Sheet'!$M$2)</f>
        <v>1</v>
      </c>
      <c r="F211">
        <f>ROUNDDOWN(IF((C211*E211)&gt;'Info Sheet'!$B$21,'Info Sheet'!$B$21,(C211*E211)),0)</f>
        <v>188</v>
      </c>
      <c r="G211">
        <f t="shared" si="9"/>
        <v>4295.8</v>
      </c>
      <c r="H211">
        <f t="shared" si="10"/>
        <v>2375.8000000000002</v>
      </c>
    </row>
    <row r="212" spans="1:8">
      <c r="A212" s="51">
        <v>166</v>
      </c>
      <c r="B212" s="61">
        <v>0.42412967981013738</v>
      </c>
      <c r="C212" s="61">
        <f t="shared" si="8"/>
        <v>211</v>
      </c>
      <c r="D212" t="str">
        <f>LOOKUP(B212,'Info Sheet'!$L$2:$L$3,'Info Sheet'!$J$2:$J$3)</f>
        <v>Non-Rainy</v>
      </c>
      <c r="E212">
        <f>IF(D212='Info Sheet'!$J$3,'Info Sheet'!$M$3,'Info Sheet'!$M$2)</f>
        <v>1</v>
      </c>
      <c r="F212">
        <f>ROUNDDOWN(IF((C212*E212)&gt;'Info Sheet'!$B$21,'Info Sheet'!$B$21,(C212*E212)),0)</f>
        <v>188</v>
      </c>
      <c r="G212">
        <f t="shared" si="9"/>
        <v>4295.8</v>
      </c>
      <c r="H212">
        <f t="shared" si="10"/>
        <v>2375.8000000000002</v>
      </c>
    </row>
    <row r="213" spans="1:8">
      <c r="A213" s="51">
        <v>167</v>
      </c>
      <c r="B213" s="61">
        <v>0.63603111543319768</v>
      </c>
      <c r="C213" s="61">
        <f t="shared" si="8"/>
        <v>222</v>
      </c>
      <c r="D213" t="str">
        <f>LOOKUP(B213,'Info Sheet'!$L$2:$L$3,'Info Sheet'!$J$2:$J$3)</f>
        <v>Non-Rainy</v>
      </c>
      <c r="E213">
        <f>IF(D213='Info Sheet'!$J$3,'Info Sheet'!$M$3,'Info Sheet'!$M$2)</f>
        <v>1</v>
      </c>
      <c r="F213">
        <f>ROUNDDOWN(IF((C213*E213)&gt;'Info Sheet'!$B$21,'Info Sheet'!$B$21,(C213*E213)),0)</f>
        <v>188</v>
      </c>
      <c r="G213">
        <f t="shared" si="9"/>
        <v>4295.8</v>
      </c>
      <c r="H213">
        <f t="shared" si="10"/>
        <v>2375.8000000000002</v>
      </c>
    </row>
    <row r="214" spans="1:8">
      <c r="A214" s="51">
        <v>168</v>
      </c>
      <c r="B214" s="61">
        <v>0.97815171707448167</v>
      </c>
      <c r="C214" s="61">
        <f t="shared" si="8"/>
        <v>254</v>
      </c>
      <c r="D214" t="str">
        <f>LOOKUP(B214,'Info Sheet'!$L$2:$L$3,'Info Sheet'!$J$2:$J$3)</f>
        <v>Non-Rainy</v>
      </c>
      <c r="E214">
        <f>IF(D214='Info Sheet'!$J$3,'Info Sheet'!$M$3,'Info Sheet'!$M$2)</f>
        <v>1</v>
      </c>
      <c r="F214">
        <f>ROUNDDOWN(IF((C214*E214)&gt;'Info Sheet'!$B$21,'Info Sheet'!$B$21,(C214*E214)),0)</f>
        <v>188</v>
      </c>
      <c r="G214">
        <f t="shared" si="9"/>
        <v>4295.8</v>
      </c>
      <c r="H214">
        <f t="shared" si="10"/>
        <v>2375.8000000000002</v>
      </c>
    </row>
    <row r="215" spans="1:8">
      <c r="A215" s="51">
        <v>169</v>
      </c>
      <c r="B215" s="61">
        <v>0.30466448732327189</v>
      </c>
      <c r="C215" s="61">
        <f t="shared" si="8"/>
        <v>205</v>
      </c>
      <c r="D215" t="str">
        <f>LOOKUP(B215,'Info Sheet'!$L$2:$L$3,'Info Sheet'!$J$2:$J$3)</f>
        <v>Rainy, p</v>
      </c>
      <c r="E215">
        <f>IF(D215='Info Sheet'!$J$3,'Info Sheet'!$M$3,'Info Sheet'!$M$2)</f>
        <v>0.7</v>
      </c>
      <c r="F215">
        <f>ROUNDDOWN(IF((C215*E215)&gt;'Info Sheet'!$B$21,'Info Sheet'!$B$21,(C215*E215)),0)</f>
        <v>143</v>
      </c>
      <c r="G215">
        <f t="shared" si="9"/>
        <v>3267.55</v>
      </c>
      <c r="H215">
        <f t="shared" si="10"/>
        <v>1347.5500000000002</v>
      </c>
    </row>
    <row r="216" spans="1:8">
      <c r="A216" s="51">
        <v>170</v>
      </c>
      <c r="B216" s="61">
        <v>0.37961656110721509</v>
      </c>
      <c r="C216" s="61">
        <f t="shared" si="8"/>
        <v>209</v>
      </c>
      <c r="D216" t="str">
        <f>LOOKUP(B216,'Info Sheet'!$L$2:$L$3,'Info Sheet'!$J$2:$J$3)</f>
        <v>Rainy, p</v>
      </c>
      <c r="E216">
        <f>IF(D216='Info Sheet'!$J$3,'Info Sheet'!$M$3,'Info Sheet'!$M$2)</f>
        <v>0.7</v>
      </c>
      <c r="F216">
        <f>ROUNDDOWN(IF((C216*E216)&gt;'Info Sheet'!$B$21,'Info Sheet'!$B$21,(C216*E216)),0)</f>
        <v>146</v>
      </c>
      <c r="G216">
        <f t="shared" si="9"/>
        <v>3336.1000000000004</v>
      </c>
      <c r="H216">
        <f t="shared" si="10"/>
        <v>1416.1000000000004</v>
      </c>
    </row>
    <row r="217" spans="1:8">
      <c r="A217" s="51">
        <v>171</v>
      </c>
      <c r="B217" s="61">
        <v>0.3995344655839147</v>
      </c>
      <c r="C217" s="61">
        <f t="shared" si="8"/>
        <v>210</v>
      </c>
      <c r="D217" t="str">
        <f>LOOKUP(B217,'Info Sheet'!$L$2:$L$3,'Info Sheet'!$J$2:$J$3)</f>
        <v>Rainy, p</v>
      </c>
      <c r="E217">
        <f>IF(D217='Info Sheet'!$J$3,'Info Sheet'!$M$3,'Info Sheet'!$M$2)</f>
        <v>0.7</v>
      </c>
      <c r="F217">
        <f>ROUNDDOWN(IF((C217*E217)&gt;'Info Sheet'!$B$21,'Info Sheet'!$B$21,(C217*E217)),0)</f>
        <v>147</v>
      </c>
      <c r="G217">
        <f t="shared" si="9"/>
        <v>3358.9500000000003</v>
      </c>
      <c r="H217">
        <f t="shared" si="10"/>
        <v>1438.9500000000003</v>
      </c>
    </row>
    <row r="218" spans="1:8">
      <c r="A218" s="51">
        <v>172</v>
      </c>
      <c r="B218" s="61">
        <v>0.85568232678331546</v>
      </c>
      <c r="C218" s="61">
        <f t="shared" si="8"/>
        <v>235</v>
      </c>
      <c r="D218" t="str">
        <f>LOOKUP(B218,'Info Sheet'!$L$2:$L$3,'Info Sheet'!$J$2:$J$3)</f>
        <v>Non-Rainy</v>
      </c>
      <c r="E218">
        <f>IF(D218='Info Sheet'!$J$3,'Info Sheet'!$M$3,'Info Sheet'!$M$2)</f>
        <v>1</v>
      </c>
      <c r="F218">
        <f>ROUNDDOWN(IF((C218*E218)&gt;'Info Sheet'!$B$21,'Info Sheet'!$B$21,(C218*E218)),0)</f>
        <v>188</v>
      </c>
      <c r="G218">
        <f t="shared" si="9"/>
        <v>4295.8</v>
      </c>
      <c r="H218">
        <f t="shared" si="10"/>
        <v>2375.8000000000002</v>
      </c>
    </row>
    <row r="219" spans="1:8">
      <c r="A219" s="51">
        <v>173</v>
      </c>
      <c r="B219" s="61">
        <v>0.11517195291938875</v>
      </c>
      <c r="C219" s="61">
        <f t="shared" si="8"/>
        <v>191</v>
      </c>
      <c r="D219" t="str">
        <f>LOOKUP(B219,'Info Sheet'!$L$2:$L$3,'Info Sheet'!$J$2:$J$3)</f>
        <v>Rainy, p</v>
      </c>
      <c r="E219">
        <f>IF(D219='Info Sheet'!$J$3,'Info Sheet'!$M$3,'Info Sheet'!$M$2)</f>
        <v>0.7</v>
      </c>
      <c r="F219">
        <f>ROUNDDOWN(IF((C219*E219)&gt;'Info Sheet'!$B$21,'Info Sheet'!$B$21,(C219*E219)),0)</f>
        <v>133</v>
      </c>
      <c r="G219">
        <f t="shared" si="9"/>
        <v>3039.05</v>
      </c>
      <c r="H219">
        <f t="shared" si="10"/>
        <v>1119.0500000000002</v>
      </c>
    </row>
    <row r="220" spans="1:8">
      <c r="A220" s="51">
        <v>174</v>
      </c>
      <c r="B220" s="61">
        <v>0.62348336803275339</v>
      </c>
      <c r="C220" s="61">
        <f t="shared" si="8"/>
        <v>221</v>
      </c>
      <c r="D220" t="str">
        <f>LOOKUP(B220,'Info Sheet'!$L$2:$L$3,'Info Sheet'!$J$2:$J$3)</f>
        <v>Non-Rainy</v>
      </c>
      <c r="E220">
        <f>IF(D220='Info Sheet'!$J$3,'Info Sheet'!$M$3,'Info Sheet'!$M$2)</f>
        <v>1</v>
      </c>
      <c r="F220">
        <f>ROUNDDOWN(IF((C220*E220)&gt;'Info Sheet'!$B$21,'Info Sheet'!$B$21,(C220*E220)),0)</f>
        <v>188</v>
      </c>
      <c r="G220">
        <f t="shared" si="9"/>
        <v>4295.8</v>
      </c>
      <c r="H220">
        <f t="shared" si="10"/>
        <v>2375.8000000000002</v>
      </c>
    </row>
    <row r="221" spans="1:8">
      <c r="A221" s="51">
        <v>175</v>
      </c>
      <c r="B221" s="61">
        <v>0.10694257589515876</v>
      </c>
      <c r="C221" s="61">
        <f t="shared" si="8"/>
        <v>190</v>
      </c>
      <c r="D221" t="str">
        <f>LOOKUP(B221,'Info Sheet'!$L$2:$L$3,'Info Sheet'!$J$2:$J$3)</f>
        <v>Rainy, p</v>
      </c>
      <c r="E221">
        <f>IF(D221='Info Sheet'!$J$3,'Info Sheet'!$M$3,'Info Sheet'!$M$2)</f>
        <v>0.7</v>
      </c>
      <c r="F221">
        <f>ROUNDDOWN(IF((C221*E221)&gt;'Info Sheet'!$B$21,'Info Sheet'!$B$21,(C221*E221)),0)</f>
        <v>133</v>
      </c>
      <c r="G221">
        <f t="shared" si="9"/>
        <v>3039.05</v>
      </c>
      <c r="H221">
        <f t="shared" si="10"/>
        <v>1119.0500000000002</v>
      </c>
    </row>
    <row r="222" spans="1:8">
      <c r="A222" s="51">
        <v>176</v>
      </c>
      <c r="B222" s="61">
        <v>0.9082312237004837</v>
      </c>
      <c r="C222" s="61">
        <f t="shared" si="8"/>
        <v>241</v>
      </c>
      <c r="D222" t="str">
        <f>LOOKUP(B222,'Info Sheet'!$L$2:$L$3,'Info Sheet'!$J$2:$J$3)</f>
        <v>Non-Rainy</v>
      </c>
      <c r="E222">
        <f>IF(D222='Info Sheet'!$J$3,'Info Sheet'!$M$3,'Info Sheet'!$M$2)</f>
        <v>1</v>
      </c>
      <c r="F222">
        <f>ROUNDDOWN(IF((C222*E222)&gt;'Info Sheet'!$B$21,'Info Sheet'!$B$21,(C222*E222)),0)</f>
        <v>188</v>
      </c>
      <c r="G222">
        <f t="shared" si="9"/>
        <v>4295.8</v>
      </c>
      <c r="H222">
        <f t="shared" si="10"/>
        <v>2375.8000000000002</v>
      </c>
    </row>
    <row r="223" spans="1:8">
      <c r="A223" s="51">
        <v>177</v>
      </c>
      <c r="B223" s="61">
        <v>0.69373182921499132</v>
      </c>
      <c r="C223" s="61">
        <f t="shared" si="8"/>
        <v>225</v>
      </c>
      <c r="D223" t="str">
        <f>LOOKUP(B223,'Info Sheet'!$L$2:$L$3,'Info Sheet'!$J$2:$J$3)</f>
        <v>Non-Rainy</v>
      </c>
      <c r="E223">
        <f>IF(D223='Info Sheet'!$J$3,'Info Sheet'!$M$3,'Info Sheet'!$M$2)</f>
        <v>1</v>
      </c>
      <c r="F223">
        <f>ROUNDDOWN(IF((C223*E223)&gt;'Info Sheet'!$B$21,'Info Sheet'!$B$21,(C223*E223)),0)</f>
        <v>188</v>
      </c>
      <c r="G223">
        <f t="shared" si="9"/>
        <v>4295.8</v>
      </c>
      <c r="H223">
        <f t="shared" si="10"/>
        <v>2375.8000000000002</v>
      </c>
    </row>
    <row r="224" spans="1:8">
      <c r="A224" s="51">
        <v>178</v>
      </c>
      <c r="B224" s="61">
        <v>0.87429772840231157</v>
      </c>
      <c r="C224" s="61">
        <f t="shared" si="8"/>
        <v>237</v>
      </c>
      <c r="D224" t="str">
        <f>LOOKUP(B224,'Info Sheet'!$L$2:$L$3,'Info Sheet'!$J$2:$J$3)</f>
        <v>Non-Rainy</v>
      </c>
      <c r="E224">
        <f>IF(D224='Info Sheet'!$J$3,'Info Sheet'!$M$3,'Info Sheet'!$M$2)</f>
        <v>1</v>
      </c>
      <c r="F224">
        <f>ROUNDDOWN(IF((C224*E224)&gt;'Info Sheet'!$B$21,'Info Sheet'!$B$21,(C224*E224)),0)</f>
        <v>188</v>
      </c>
      <c r="G224">
        <f t="shared" si="9"/>
        <v>4295.8</v>
      </c>
      <c r="H224">
        <f t="shared" si="10"/>
        <v>2375.8000000000002</v>
      </c>
    </row>
    <row r="225" spans="1:8">
      <c r="A225" s="51">
        <v>179</v>
      </c>
      <c r="B225" s="61">
        <v>0.6298917108885238</v>
      </c>
      <c r="C225" s="61">
        <f t="shared" si="8"/>
        <v>221</v>
      </c>
      <c r="D225" t="str">
        <f>LOOKUP(B225,'Info Sheet'!$L$2:$L$3,'Info Sheet'!$J$2:$J$3)</f>
        <v>Non-Rainy</v>
      </c>
      <c r="E225">
        <f>IF(D225='Info Sheet'!$J$3,'Info Sheet'!$M$3,'Info Sheet'!$M$2)</f>
        <v>1</v>
      </c>
      <c r="F225">
        <f>ROUNDDOWN(IF((C225*E225)&gt;'Info Sheet'!$B$21,'Info Sheet'!$B$21,(C225*E225)),0)</f>
        <v>188</v>
      </c>
      <c r="G225">
        <f t="shared" si="9"/>
        <v>4295.8</v>
      </c>
      <c r="H225">
        <f t="shared" si="10"/>
        <v>2375.8000000000002</v>
      </c>
    </row>
    <row r="226" spans="1:8">
      <c r="A226" s="51">
        <v>180</v>
      </c>
      <c r="B226" s="61">
        <v>0.25105321287457161</v>
      </c>
      <c r="C226" s="61">
        <f t="shared" si="8"/>
        <v>202</v>
      </c>
      <c r="D226" t="str">
        <f>LOOKUP(B226,'Info Sheet'!$L$2:$L$3,'Info Sheet'!$J$2:$J$3)</f>
        <v>Rainy, p</v>
      </c>
      <c r="E226">
        <f>IF(D226='Info Sheet'!$J$3,'Info Sheet'!$M$3,'Info Sheet'!$M$2)</f>
        <v>0.7</v>
      </c>
      <c r="F226">
        <f>ROUNDDOWN(IF((C226*E226)&gt;'Info Sheet'!$B$21,'Info Sheet'!$B$21,(C226*E226)),0)</f>
        <v>141</v>
      </c>
      <c r="G226">
        <f t="shared" si="9"/>
        <v>3221.8500000000004</v>
      </c>
      <c r="H226">
        <f t="shared" si="10"/>
        <v>1301.8500000000004</v>
      </c>
    </row>
    <row r="227" spans="1:8">
      <c r="A227" s="51">
        <v>181</v>
      </c>
      <c r="B227" s="61">
        <v>0.36061444941558052</v>
      </c>
      <c r="C227" s="61">
        <f t="shared" si="8"/>
        <v>208</v>
      </c>
      <c r="D227" t="str">
        <f>LOOKUP(B227,'Info Sheet'!$L$2:$L$3,'Info Sheet'!$J$2:$J$3)</f>
        <v>Rainy, p</v>
      </c>
      <c r="E227">
        <f>IF(D227='Info Sheet'!$J$3,'Info Sheet'!$M$3,'Info Sheet'!$M$2)</f>
        <v>0.7</v>
      </c>
      <c r="F227">
        <f>ROUNDDOWN(IF((C227*E227)&gt;'Info Sheet'!$B$21,'Info Sheet'!$B$21,(C227*E227)),0)</f>
        <v>145</v>
      </c>
      <c r="G227">
        <f t="shared" si="9"/>
        <v>3313.25</v>
      </c>
      <c r="H227">
        <f t="shared" si="10"/>
        <v>1393.25</v>
      </c>
    </row>
    <row r="228" spans="1:8">
      <c r="A228" s="51">
        <v>182</v>
      </c>
      <c r="B228" s="61">
        <v>0.38123245586658072</v>
      </c>
      <c r="C228" s="61">
        <f t="shared" si="8"/>
        <v>209</v>
      </c>
      <c r="D228" t="str">
        <f>LOOKUP(B228,'Info Sheet'!$L$2:$L$3,'Info Sheet'!$J$2:$J$3)</f>
        <v>Rainy, p</v>
      </c>
      <c r="E228">
        <f>IF(D228='Info Sheet'!$J$3,'Info Sheet'!$M$3,'Info Sheet'!$M$2)</f>
        <v>0.7</v>
      </c>
      <c r="F228">
        <f>ROUNDDOWN(IF((C228*E228)&gt;'Info Sheet'!$B$21,'Info Sheet'!$B$21,(C228*E228)),0)</f>
        <v>146</v>
      </c>
      <c r="G228">
        <f t="shared" si="9"/>
        <v>3336.1000000000004</v>
      </c>
      <c r="H228">
        <f t="shared" si="10"/>
        <v>1416.1000000000004</v>
      </c>
    </row>
    <row r="229" spans="1:8">
      <c r="A229" s="51">
        <v>183</v>
      </c>
      <c r="B229" s="61">
        <v>0.71733846454312555</v>
      </c>
      <c r="C229" s="61">
        <f t="shared" si="8"/>
        <v>226</v>
      </c>
      <c r="D229" t="str">
        <f>LOOKUP(B229,'Info Sheet'!$L$2:$L$3,'Info Sheet'!$J$2:$J$3)</f>
        <v>Non-Rainy</v>
      </c>
      <c r="E229">
        <f>IF(D229='Info Sheet'!$J$3,'Info Sheet'!$M$3,'Info Sheet'!$M$2)</f>
        <v>1</v>
      </c>
      <c r="F229">
        <f>ROUNDDOWN(IF((C229*E229)&gt;'Info Sheet'!$B$21,'Info Sheet'!$B$21,(C229*E229)),0)</f>
        <v>188</v>
      </c>
      <c r="G229">
        <f t="shared" si="9"/>
        <v>4295.8</v>
      </c>
      <c r="H229">
        <f t="shared" si="10"/>
        <v>2375.8000000000002</v>
      </c>
    </row>
    <row r="230" spans="1:8">
      <c r="A230" s="51">
        <v>184</v>
      </c>
      <c r="B230" s="61">
        <v>0.29619233562687863</v>
      </c>
      <c r="C230" s="61">
        <f t="shared" si="8"/>
        <v>204</v>
      </c>
      <c r="D230" t="str">
        <f>LOOKUP(B230,'Info Sheet'!$L$2:$L$3,'Info Sheet'!$J$2:$J$3)</f>
        <v>Rainy, p</v>
      </c>
      <c r="E230">
        <f>IF(D230='Info Sheet'!$J$3,'Info Sheet'!$M$3,'Info Sheet'!$M$2)</f>
        <v>0.7</v>
      </c>
      <c r="F230">
        <f>ROUNDDOWN(IF((C230*E230)&gt;'Info Sheet'!$B$21,'Info Sheet'!$B$21,(C230*E230)),0)</f>
        <v>142</v>
      </c>
      <c r="G230">
        <f t="shared" si="9"/>
        <v>3244.7000000000003</v>
      </c>
      <c r="H230">
        <f t="shared" si="10"/>
        <v>1324.7000000000003</v>
      </c>
    </row>
    <row r="231" spans="1:8">
      <c r="A231" s="51">
        <v>185</v>
      </c>
      <c r="B231" s="61">
        <v>0.14772067246439469</v>
      </c>
      <c r="C231" s="61">
        <f t="shared" si="8"/>
        <v>194</v>
      </c>
      <c r="D231" t="str">
        <f>LOOKUP(B231,'Info Sheet'!$L$2:$L$3,'Info Sheet'!$J$2:$J$3)</f>
        <v>Rainy, p</v>
      </c>
      <c r="E231">
        <f>IF(D231='Info Sheet'!$J$3,'Info Sheet'!$M$3,'Info Sheet'!$M$2)</f>
        <v>0.7</v>
      </c>
      <c r="F231">
        <f>ROUNDDOWN(IF((C231*E231)&gt;'Info Sheet'!$B$21,'Info Sheet'!$B$21,(C231*E231)),0)</f>
        <v>135</v>
      </c>
      <c r="G231">
        <f t="shared" si="9"/>
        <v>3084.75</v>
      </c>
      <c r="H231">
        <f t="shared" si="10"/>
        <v>1164.75</v>
      </c>
    </row>
    <row r="232" spans="1:8">
      <c r="A232" s="51">
        <v>186</v>
      </c>
      <c r="B232" s="61">
        <v>0.94633575961551442</v>
      </c>
      <c r="C232" s="61">
        <f t="shared" si="8"/>
        <v>246</v>
      </c>
      <c r="D232" t="str">
        <f>LOOKUP(B232,'Info Sheet'!$L$2:$L$3,'Info Sheet'!$J$2:$J$3)</f>
        <v>Non-Rainy</v>
      </c>
      <c r="E232">
        <f>IF(D232='Info Sheet'!$J$3,'Info Sheet'!$M$3,'Info Sheet'!$M$2)</f>
        <v>1</v>
      </c>
      <c r="F232">
        <f>ROUNDDOWN(IF((C232*E232)&gt;'Info Sheet'!$B$21,'Info Sheet'!$B$21,(C232*E232)),0)</f>
        <v>188</v>
      </c>
      <c r="G232">
        <f t="shared" si="9"/>
        <v>4295.8</v>
      </c>
      <c r="H232">
        <f t="shared" si="10"/>
        <v>2375.8000000000002</v>
      </c>
    </row>
    <row r="233" spans="1:8">
      <c r="A233" s="51">
        <v>187</v>
      </c>
      <c r="B233" s="61">
        <v>0.49370977189286336</v>
      </c>
      <c r="C233" s="61">
        <f t="shared" si="8"/>
        <v>214</v>
      </c>
      <c r="D233" t="str">
        <f>LOOKUP(B233,'Info Sheet'!$L$2:$L$3,'Info Sheet'!$J$2:$J$3)</f>
        <v>Non-Rainy</v>
      </c>
      <c r="E233">
        <f>IF(D233='Info Sheet'!$J$3,'Info Sheet'!$M$3,'Info Sheet'!$M$2)</f>
        <v>1</v>
      </c>
      <c r="F233">
        <f>ROUNDDOWN(IF((C233*E233)&gt;'Info Sheet'!$B$21,'Info Sheet'!$B$21,(C233*E233)),0)</f>
        <v>188</v>
      </c>
      <c r="G233">
        <f t="shared" si="9"/>
        <v>4295.8</v>
      </c>
      <c r="H233">
        <f t="shared" si="10"/>
        <v>2375.8000000000002</v>
      </c>
    </row>
    <row r="234" spans="1:8">
      <c r="A234" s="51">
        <v>188</v>
      </c>
      <c r="B234" s="61">
        <v>9.2857658050562564E-2</v>
      </c>
      <c r="C234" s="61">
        <f t="shared" si="8"/>
        <v>189</v>
      </c>
      <c r="D234" t="str">
        <f>LOOKUP(B234,'Info Sheet'!$L$2:$L$3,'Info Sheet'!$J$2:$J$3)</f>
        <v>Rainy, p</v>
      </c>
      <c r="E234">
        <f>IF(D234='Info Sheet'!$J$3,'Info Sheet'!$M$3,'Info Sheet'!$M$2)</f>
        <v>0.7</v>
      </c>
      <c r="F234">
        <f>ROUNDDOWN(IF((C234*E234)&gt;'Info Sheet'!$B$21,'Info Sheet'!$B$21,(C234*E234)),0)</f>
        <v>132</v>
      </c>
      <c r="G234">
        <f t="shared" si="9"/>
        <v>3016.2000000000003</v>
      </c>
      <c r="H234">
        <f t="shared" si="10"/>
        <v>1096.2000000000003</v>
      </c>
    </row>
    <row r="235" spans="1:8">
      <c r="A235" s="51">
        <v>189</v>
      </c>
      <c r="B235" s="61">
        <v>0.16015530945432832</v>
      </c>
      <c r="C235" s="61">
        <f t="shared" si="8"/>
        <v>195</v>
      </c>
      <c r="D235" t="str">
        <f>LOOKUP(B235,'Info Sheet'!$L$2:$L$3,'Info Sheet'!$J$2:$J$3)</f>
        <v>Rainy, p</v>
      </c>
      <c r="E235">
        <f>IF(D235='Info Sheet'!$J$3,'Info Sheet'!$M$3,'Info Sheet'!$M$2)</f>
        <v>0.7</v>
      </c>
      <c r="F235">
        <f>ROUNDDOWN(IF((C235*E235)&gt;'Info Sheet'!$B$21,'Info Sheet'!$B$21,(C235*E235)),0)</f>
        <v>136</v>
      </c>
      <c r="G235">
        <f t="shared" si="9"/>
        <v>3107.6000000000004</v>
      </c>
      <c r="H235">
        <f t="shared" si="10"/>
        <v>1187.6000000000004</v>
      </c>
    </row>
    <row r="236" spans="1:8">
      <c r="A236" s="51">
        <v>190</v>
      </c>
      <c r="B236" s="61">
        <v>0.23867335239815246</v>
      </c>
      <c r="C236" s="61">
        <f t="shared" si="8"/>
        <v>201</v>
      </c>
      <c r="D236" t="str">
        <f>LOOKUP(B236,'Info Sheet'!$L$2:$L$3,'Info Sheet'!$J$2:$J$3)</f>
        <v>Rainy, p</v>
      </c>
      <c r="E236">
        <f>IF(D236='Info Sheet'!$J$3,'Info Sheet'!$M$3,'Info Sheet'!$M$2)</f>
        <v>0.7</v>
      </c>
      <c r="F236">
        <f>ROUNDDOWN(IF((C236*E236)&gt;'Info Sheet'!$B$21,'Info Sheet'!$B$21,(C236*E236)),0)</f>
        <v>140</v>
      </c>
      <c r="G236">
        <f t="shared" si="9"/>
        <v>3199</v>
      </c>
      <c r="H236">
        <f t="shared" si="10"/>
        <v>1279</v>
      </c>
    </row>
    <row r="237" spans="1:8">
      <c r="A237" s="51">
        <v>191</v>
      </c>
      <c r="B237" s="61">
        <v>0.24965206789564398</v>
      </c>
      <c r="C237" s="61">
        <f t="shared" si="8"/>
        <v>201</v>
      </c>
      <c r="D237" t="str">
        <f>LOOKUP(B237,'Info Sheet'!$L$2:$L$3,'Info Sheet'!$J$2:$J$3)</f>
        <v>Rainy, p</v>
      </c>
      <c r="E237">
        <f>IF(D237='Info Sheet'!$J$3,'Info Sheet'!$M$3,'Info Sheet'!$M$2)</f>
        <v>0.7</v>
      </c>
      <c r="F237">
        <f>ROUNDDOWN(IF((C237*E237)&gt;'Info Sheet'!$B$21,'Info Sheet'!$B$21,(C237*E237)),0)</f>
        <v>140</v>
      </c>
      <c r="G237">
        <f t="shared" si="9"/>
        <v>3199</v>
      </c>
      <c r="H237">
        <f t="shared" si="10"/>
        <v>1279</v>
      </c>
    </row>
    <row r="238" spans="1:8">
      <c r="A238" s="51">
        <v>192</v>
      </c>
      <c r="B238" s="61">
        <v>0.57169771632406896</v>
      </c>
      <c r="C238" s="61">
        <f t="shared" si="8"/>
        <v>218</v>
      </c>
      <c r="D238" t="str">
        <f>LOOKUP(B238,'Info Sheet'!$L$2:$L$3,'Info Sheet'!$J$2:$J$3)</f>
        <v>Non-Rainy</v>
      </c>
      <c r="E238">
        <f>IF(D238='Info Sheet'!$J$3,'Info Sheet'!$M$3,'Info Sheet'!$M$2)</f>
        <v>1</v>
      </c>
      <c r="F238">
        <f>ROUNDDOWN(IF((C238*E238)&gt;'Info Sheet'!$B$21,'Info Sheet'!$B$21,(C238*E238)),0)</f>
        <v>188</v>
      </c>
      <c r="G238">
        <f t="shared" si="9"/>
        <v>4295.8</v>
      </c>
      <c r="H238">
        <f t="shared" si="10"/>
        <v>2375.8000000000002</v>
      </c>
    </row>
    <row r="239" spans="1:8">
      <c r="A239" s="51">
        <v>193</v>
      </c>
      <c r="B239" s="61">
        <v>0.20461199195936441</v>
      </c>
      <c r="C239" s="61">
        <f t="shared" ref="C239:C302" si="11">ROUNDDOWN(_xlfn.NORM.INV(B239,$B$29,$B$33),0)</f>
        <v>199</v>
      </c>
      <c r="D239" t="str">
        <f>LOOKUP(B239,'Info Sheet'!$L$2:$L$3,'Info Sheet'!$J$2:$J$3)</f>
        <v>Rainy, p</v>
      </c>
      <c r="E239">
        <f>IF(D239='Info Sheet'!$J$3,'Info Sheet'!$M$3,'Info Sheet'!$M$2)</f>
        <v>0.7</v>
      </c>
      <c r="F239">
        <f>ROUNDDOWN(IF((C239*E239)&gt;'Info Sheet'!$B$21,'Info Sheet'!$B$21,(C239*E239)),0)</f>
        <v>139</v>
      </c>
      <c r="G239">
        <f t="shared" ref="G239:G302" si="12">F239*$K$39</f>
        <v>3176.15</v>
      </c>
      <c r="H239">
        <f t="shared" ref="H239:H302" si="13">G239-$K$40</f>
        <v>1256.1500000000001</v>
      </c>
    </row>
    <row r="240" spans="1:8">
      <c r="A240" s="51">
        <v>194</v>
      </c>
      <c r="B240" s="61">
        <v>0.95469234456485719</v>
      </c>
      <c r="C240" s="61">
        <f t="shared" si="11"/>
        <v>248</v>
      </c>
      <c r="D240" t="str">
        <f>LOOKUP(B240,'Info Sheet'!$L$2:$L$3,'Info Sheet'!$J$2:$J$3)</f>
        <v>Non-Rainy</v>
      </c>
      <c r="E240">
        <f>IF(D240='Info Sheet'!$J$3,'Info Sheet'!$M$3,'Info Sheet'!$M$2)</f>
        <v>1</v>
      </c>
      <c r="F240">
        <f>ROUNDDOWN(IF((C240*E240)&gt;'Info Sheet'!$B$21,'Info Sheet'!$B$21,(C240*E240)),0)</f>
        <v>188</v>
      </c>
      <c r="G240">
        <f t="shared" si="12"/>
        <v>4295.8</v>
      </c>
      <c r="H240">
        <f t="shared" si="13"/>
        <v>2375.8000000000002</v>
      </c>
    </row>
    <row r="241" spans="1:8">
      <c r="A241" s="51">
        <v>195</v>
      </c>
      <c r="B241" s="61">
        <v>0.93131180218315313</v>
      </c>
      <c r="C241" s="61">
        <f t="shared" si="11"/>
        <v>244</v>
      </c>
      <c r="D241" t="str">
        <f>LOOKUP(B241,'Info Sheet'!$L$2:$L$3,'Info Sheet'!$J$2:$J$3)</f>
        <v>Non-Rainy</v>
      </c>
      <c r="E241">
        <f>IF(D241='Info Sheet'!$J$3,'Info Sheet'!$M$3,'Info Sheet'!$M$2)</f>
        <v>1</v>
      </c>
      <c r="F241">
        <f>ROUNDDOWN(IF((C241*E241)&gt;'Info Sheet'!$B$21,'Info Sheet'!$B$21,(C241*E241)),0)</f>
        <v>188</v>
      </c>
      <c r="G241">
        <f t="shared" si="12"/>
        <v>4295.8</v>
      </c>
      <c r="H241">
        <f t="shared" si="13"/>
        <v>2375.8000000000002</v>
      </c>
    </row>
    <row r="242" spans="1:8">
      <c r="A242" s="51">
        <v>196</v>
      </c>
      <c r="B242" s="61">
        <v>8.7313388396398683E-2</v>
      </c>
      <c r="C242" s="61">
        <f t="shared" si="11"/>
        <v>188</v>
      </c>
      <c r="D242" t="str">
        <f>LOOKUP(B242,'Info Sheet'!$L$2:$L$3,'Info Sheet'!$J$2:$J$3)</f>
        <v>Rainy, p</v>
      </c>
      <c r="E242">
        <f>IF(D242='Info Sheet'!$J$3,'Info Sheet'!$M$3,'Info Sheet'!$M$2)</f>
        <v>0.7</v>
      </c>
      <c r="F242">
        <f>ROUNDDOWN(IF((C242*E242)&gt;'Info Sheet'!$B$21,'Info Sheet'!$B$21,(C242*E242)),0)</f>
        <v>131</v>
      </c>
      <c r="G242">
        <f t="shared" si="12"/>
        <v>2993.3500000000004</v>
      </c>
      <c r="H242">
        <f t="shared" si="13"/>
        <v>1073.3500000000004</v>
      </c>
    </row>
    <row r="243" spans="1:8">
      <c r="A243" s="51">
        <v>197</v>
      </c>
      <c r="B243" s="61">
        <v>0.81605734485161585</v>
      </c>
      <c r="C243" s="61">
        <f t="shared" si="11"/>
        <v>232</v>
      </c>
      <c r="D243" t="str">
        <f>LOOKUP(B243,'Info Sheet'!$L$2:$L$3,'Info Sheet'!$J$2:$J$3)</f>
        <v>Non-Rainy</v>
      </c>
      <c r="E243">
        <f>IF(D243='Info Sheet'!$J$3,'Info Sheet'!$M$3,'Info Sheet'!$M$2)</f>
        <v>1</v>
      </c>
      <c r="F243">
        <f>ROUNDDOWN(IF((C243*E243)&gt;'Info Sheet'!$B$21,'Info Sheet'!$B$21,(C243*E243)),0)</f>
        <v>188</v>
      </c>
      <c r="G243">
        <f t="shared" si="12"/>
        <v>4295.8</v>
      </c>
      <c r="H243">
        <f t="shared" si="13"/>
        <v>2375.8000000000002</v>
      </c>
    </row>
    <row r="244" spans="1:8">
      <c r="A244" s="51">
        <v>198</v>
      </c>
      <c r="B244" s="61">
        <v>9.5627126315107058E-2</v>
      </c>
      <c r="C244" s="61">
        <f t="shared" si="11"/>
        <v>189</v>
      </c>
      <c r="D244" t="str">
        <f>LOOKUP(B244,'Info Sheet'!$L$2:$L$3,'Info Sheet'!$J$2:$J$3)</f>
        <v>Rainy, p</v>
      </c>
      <c r="E244">
        <f>IF(D244='Info Sheet'!$J$3,'Info Sheet'!$M$3,'Info Sheet'!$M$2)</f>
        <v>0.7</v>
      </c>
      <c r="F244">
        <f>ROUNDDOWN(IF((C244*E244)&gt;'Info Sheet'!$B$21,'Info Sheet'!$B$21,(C244*E244)),0)</f>
        <v>132</v>
      </c>
      <c r="G244">
        <f t="shared" si="12"/>
        <v>3016.2000000000003</v>
      </c>
      <c r="H244">
        <f t="shared" si="13"/>
        <v>1096.2000000000003</v>
      </c>
    </row>
    <row r="245" spans="1:8">
      <c r="A245" s="51">
        <v>199</v>
      </c>
      <c r="B245" s="61">
        <v>0.91792676778110738</v>
      </c>
      <c r="C245" s="61">
        <f t="shared" si="11"/>
        <v>242</v>
      </c>
      <c r="D245" t="str">
        <f>LOOKUP(B245,'Info Sheet'!$L$2:$L$3,'Info Sheet'!$J$2:$J$3)</f>
        <v>Non-Rainy</v>
      </c>
      <c r="E245">
        <f>IF(D245='Info Sheet'!$J$3,'Info Sheet'!$M$3,'Info Sheet'!$M$2)</f>
        <v>1</v>
      </c>
      <c r="F245">
        <f>ROUNDDOWN(IF((C245*E245)&gt;'Info Sheet'!$B$21,'Info Sheet'!$B$21,(C245*E245)),0)</f>
        <v>188</v>
      </c>
      <c r="G245">
        <f t="shared" si="12"/>
        <v>4295.8</v>
      </c>
      <c r="H245">
        <f t="shared" si="13"/>
        <v>2375.8000000000002</v>
      </c>
    </row>
    <row r="246" spans="1:8">
      <c r="A246" s="51">
        <v>200</v>
      </c>
      <c r="B246" s="61">
        <v>0.53548598123786384</v>
      </c>
      <c r="C246" s="61">
        <f t="shared" si="11"/>
        <v>216</v>
      </c>
      <c r="D246" t="str">
        <f>LOOKUP(B246,'Info Sheet'!$L$2:$L$3,'Info Sheet'!$J$2:$J$3)</f>
        <v>Non-Rainy</v>
      </c>
      <c r="E246">
        <f>IF(D246='Info Sheet'!$J$3,'Info Sheet'!$M$3,'Info Sheet'!$M$2)</f>
        <v>1</v>
      </c>
      <c r="F246">
        <f>ROUNDDOWN(IF((C246*E246)&gt;'Info Sheet'!$B$21,'Info Sheet'!$B$21,(C246*E246)),0)</f>
        <v>188</v>
      </c>
      <c r="G246">
        <f t="shared" si="12"/>
        <v>4295.8</v>
      </c>
      <c r="H246">
        <f t="shared" si="13"/>
        <v>2375.8000000000002</v>
      </c>
    </row>
    <row r="247" spans="1:8">
      <c r="A247" s="51">
        <v>201</v>
      </c>
      <c r="B247" s="61">
        <v>0.84287045084841172</v>
      </c>
      <c r="C247" s="61">
        <f t="shared" si="11"/>
        <v>234</v>
      </c>
      <c r="D247" t="str">
        <f>LOOKUP(B247,'Info Sheet'!$L$2:$L$3,'Info Sheet'!$J$2:$J$3)</f>
        <v>Non-Rainy</v>
      </c>
      <c r="E247">
        <f>IF(D247='Info Sheet'!$J$3,'Info Sheet'!$M$3,'Info Sheet'!$M$2)</f>
        <v>1</v>
      </c>
      <c r="F247">
        <f>ROUNDDOWN(IF((C247*E247)&gt;'Info Sheet'!$B$21,'Info Sheet'!$B$21,(C247*E247)),0)</f>
        <v>188</v>
      </c>
      <c r="G247">
        <f t="shared" si="12"/>
        <v>4295.8</v>
      </c>
      <c r="H247">
        <f t="shared" si="13"/>
        <v>2375.8000000000002</v>
      </c>
    </row>
    <row r="248" spans="1:8">
      <c r="A248" s="51">
        <v>202</v>
      </c>
      <c r="B248" s="61">
        <v>0.58587417642451445</v>
      </c>
      <c r="C248" s="61">
        <f t="shared" si="11"/>
        <v>219</v>
      </c>
      <c r="D248" t="str">
        <f>LOOKUP(B248,'Info Sheet'!$L$2:$L$3,'Info Sheet'!$J$2:$J$3)</f>
        <v>Non-Rainy</v>
      </c>
      <c r="E248">
        <f>IF(D248='Info Sheet'!$J$3,'Info Sheet'!$M$3,'Info Sheet'!$M$2)</f>
        <v>1</v>
      </c>
      <c r="F248">
        <f>ROUNDDOWN(IF((C248*E248)&gt;'Info Sheet'!$B$21,'Info Sheet'!$B$21,(C248*E248)),0)</f>
        <v>188</v>
      </c>
      <c r="G248">
        <f t="shared" si="12"/>
        <v>4295.8</v>
      </c>
      <c r="H248">
        <f t="shared" si="13"/>
        <v>2375.8000000000002</v>
      </c>
    </row>
    <row r="249" spans="1:8">
      <c r="A249" s="51">
        <v>203</v>
      </c>
      <c r="B249" s="61">
        <v>0.34498919448949761</v>
      </c>
      <c r="C249" s="61">
        <f t="shared" si="11"/>
        <v>207</v>
      </c>
      <c r="D249" t="str">
        <f>LOOKUP(B249,'Info Sheet'!$L$2:$L$3,'Info Sheet'!$J$2:$J$3)</f>
        <v>Rainy, p</v>
      </c>
      <c r="E249">
        <f>IF(D249='Info Sheet'!$J$3,'Info Sheet'!$M$3,'Info Sheet'!$M$2)</f>
        <v>0.7</v>
      </c>
      <c r="F249">
        <f>ROUNDDOWN(IF((C249*E249)&gt;'Info Sheet'!$B$21,'Info Sheet'!$B$21,(C249*E249)),0)</f>
        <v>144</v>
      </c>
      <c r="G249">
        <f t="shared" si="12"/>
        <v>3290.4</v>
      </c>
      <c r="H249">
        <f t="shared" si="13"/>
        <v>1370.4</v>
      </c>
    </row>
    <row r="250" spans="1:8">
      <c r="A250" s="51">
        <v>204</v>
      </c>
      <c r="B250" s="61">
        <v>0.936073454360135</v>
      </c>
      <c r="C250" s="61">
        <f t="shared" si="11"/>
        <v>244</v>
      </c>
      <c r="D250" t="str">
        <f>LOOKUP(B250,'Info Sheet'!$L$2:$L$3,'Info Sheet'!$J$2:$J$3)</f>
        <v>Non-Rainy</v>
      </c>
      <c r="E250">
        <f>IF(D250='Info Sheet'!$J$3,'Info Sheet'!$M$3,'Info Sheet'!$M$2)</f>
        <v>1</v>
      </c>
      <c r="F250">
        <f>ROUNDDOWN(IF((C250*E250)&gt;'Info Sheet'!$B$21,'Info Sheet'!$B$21,(C250*E250)),0)</f>
        <v>188</v>
      </c>
      <c r="G250">
        <f t="shared" si="12"/>
        <v>4295.8</v>
      </c>
      <c r="H250">
        <f t="shared" si="13"/>
        <v>2375.8000000000002</v>
      </c>
    </row>
    <row r="251" spans="1:8">
      <c r="A251" s="51">
        <v>205</v>
      </c>
      <c r="B251" s="61">
        <v>0.92797462543839604</v>
      </c>
      <c r="C251" s="61">
        <f t="shared" si="11"/>
        <v>243</v>
      </c>
      <c r="D251" t="str">
        <f>LOOKUP(B251,'Info Sheet'!$L$2:$L$3,'Info Sheet'!$J$2:$J$3)</f>
        <v>Non-Rainy</v>
      </c>
      <c r="E251">
        <f>IF(D251='Info Sheet'!$J$3,'Info Sheet'!$M$3,'Info Sheet'!$M$2)</f>
        <v>1</v>
      </c>
      <c r="F251">
        <f>ROUNDDOWN(IF((C251*E251)&gt;'Info Sheet'!$B$21,'Info Sheet'!$B$21,(C251*E251)),0)</f>
        <v>188</v>
      </c>
      <c r="G251">
        <f t="shared" si="12"/>
        <v>4295.8</v>
      </c>
      <c r="H251">
        <f t="shared" si="13"/>
        <v>2375.8000000000002</v>
      </c>
    </row>
    <row r="252" spans="1:8">
      <c r="A252" s="51">
        <v>206</v>
      </c>
      <c r="B252" s="61">
        <v>0.79393797242075126</v>
      </c>
      <c r="C252" s="61">
        <f t="shared" si="11"/>
        <v>231</v>
      </c>
      <c r="D252" t="str">
        <f>LOOKUP(B252,'Info Sheet'!$L$2:$L$3,'Info Sheet'!$J$2:$J$3)</f>
        <v>Non-Rainy</v>
      </c>
      <c r="E252">
        <f>IF(D252='Info Sheet'!$J$3,'Info Sheet'!$M$3,'Info Sheet'!$M$2)</f>
        <v>1</v>
      </c>
      <c r="F252">
        <f>ROUNDDOWN(IF((C252*E252)&gt;'Info Sheet'!$B$21,'Info Sheet'!$B$21,(C252*E252)),0)</f>
        <v>188</v>
      </c>
      <c r="G252">
        <f t="shared" si="12"/>
        <v>4295.8</v>
      </c>
      <c r="H252">
        <f t="shared" si="13"/>
        <v>2375.8000000000002</v>
      </c>
    </row>
    <row r="253" spans="1:8">
      <c r="A253" s="51">
        <v>207</v>
      </c>
      <c r="B253" s="61">
        <v>0.43496476182572763</v>
      </c>
      <c r="C253" s="61">
        <f t="shared" si="11"/>
        <v>211</v>
      </c>
      <c r="D253" t="str">
        <f>LOOKUP(B253,'Info Sheet'!$L$2:$L$3,'Info Sheet'!$J$2:$J$3)</f>
        <v>Non-Rainy</v>
      </c>
      <c r="E253">
        <f>IF(D253='Info Sheet'!$J$3,'Info Sheet'!$M$3,'Info Sheet'!$M$2)</f>
        <v>1</v>
      </c>
      <c r="F253">
        <f>ROUNDDOWN(IF((C253*E253)&gt;'Info Sheet'!$B$21,'Info Sheet'!$B$21,(C253*E253)),0)</f>
        <v>188</v>
      </c>
      <c r="G253">
        <f t="shared" si="12"/>
        <v>4295.8</v>
      </c>
      <c r="H253">
        <f t="shared" si="13"/>
        <v>2375.8000000000002</v>
      </c>
    </row>
    <row r="254" spans="1:8">
      <c r="A254" s="51">
        <v>208</v>
      </c>
      <c r="B254" s="61">
        <v>8.9925661301486937E-2</v>
      </c>
      <c r="C254" s="61">
        <f t="shared" si="11"/>
        <v>188</v>
      </c>
      <c r="D254" t="str">
        <f>LOOKUP(B254,'Info Sheet'!$L$2:$L$3,'Info Sheet'!$J$2:$J$3)</f>
        <v>Rainy, p</v>
      </c>
      <c r="E254">
        <f>IF(D254='Info Sheet'!$J$3,'Info Sheet'!$M$3,'Info Sheet'!$M$2)</f>
        <v>0.7</v>
      </c>
      <c r="F254">
        <f>ROUNDDOWN(IF((C254*E254)&gt;'Info Sheet'!$B$21,'Info Sheet'!$B$21,(C254*E254)),0)</f>
        <v>131</v>
      </c>
      <c r="G254">
        <f t="shared" si="12"/>
        <v>2993.3500000000004</v>
      </c>
      <c r="H254">
        <f t="shared" si="13"/>
        <v>1073.3500000000004</v>
      </c>
    </row>
    <row r="255" spans="1:8">
      <c r="A255" s="51">
        <v>209</v>
      </c>
      <c r="B255" s="61">
        <v>0.77643409029391819</v>
      </c>
      <c r="C255" s="61">
        <f t="shared" si="11"/>
        <v>230</v>
      </c>
      <c r="D255" t="str">
        <f>LOOKUP(B255,'Info Sheet'!$L$2:$L$3,'Info Sheet'!$J$2:$J$3)</f>
        <v>Non-Rainy</v>
      </c>
      <c r="E255">
        <f>IF(D255='Info Sheet'!$J$3,'Info Sheet'!$M$3,'Info Sheet'!$M$2)</f>
        <v>1</v>
      </c>
      <c r="F255">
        <f>ROUNDDOWN(IF((C255*E255)&gt;'Info Sheet'!$B$21,'Info Sheet'!$B$21,(C255*E255)),0)</f>
        <v>188</v>
      </c>
      <c r="G255">
        <f t="shared" si="12"/>
        <v>4295.8</v>
      </c>
      <c r="H255">
        <f t="shared" si="13"/>
        <v>2375.8000000000002</v>
      </c>
    </row>
    <row r="256" spans="1:8">
      <c r="A256" s="51">
        <v>210</v>
      </c>
      <c r="B256" s="61">
        <v>0.32388033060794297</v>
      </c>
      <c r="C256" s="61">
        <f t="shared" si="11"/>
        <v>206</v>
      </c>
      <c r="D256" t="str">
        <f>LOOKUP(B256,'Info Sheet'!$L$2:$L$3,'Info Sheet'!$J$2:$J$3)</f>
        <v>Rainy, p</v>
      </c>
      <c r="E256">
        <f>IF(D256='Info Sheet'!$J$3,'Info Sheet'!$M$3,'Info Sheet'!$M$2)</f>
        <v>0.7</v>
      </c>
      <c r="F256">
        <f>ROUNDDOWN(IF((C256*E256)&gt;'Info Sheet'!$B$21,'Info Sheet'!$B$21,(C256*E256)),0)</f>
        <v>144</v>
      </c>
      <c r="G256">
        <f t="shared" si="12"/>
        <v>3290.4</v>
      </c>
      <c r="H256">
        <f t="shared" si="13"/>
        <v>1370.4</v>
      </c>
    </row>
    <row r="257" spans="1:8">
      <c r="A257" s="51">
        <v>211</v>
      </c>
      <c r="B257" s="61">
        <v>0.71131119403270759</v>
      </c>
      <c r="C257" s="61">
        <f t="shared" si="11"/>
        <v>226</v>
      </c>
      <c r="D257" t="str">
        <f>LOOKUP(B257,'Info Sheet'!$L$2:$L$3,'Info Sheet'!$J$2:$J$3)</f>
        <v>Non-Rainy</v>
      </c>
      <c r="E257">
        <f>IF(D257='Info Sheet'!$J$3,'Info Sheet'!$M$3,'Info Sheet'!$M$2)</f>
        <v>1</v>
      </c>
      <c r="F257">
        <f>ROUNDDOWN(IF((C257*E257)&gt;'Info Sheet'!$B$21,'Info Sheet'!$B$21,(C257*E257)),0)</f>
        <v>188</v>
      </c>
      <c r="G257">
        <f t="shared" si="12"/>
        <v>4295.8</v>
      </c>
      <c r="H257">
        <f t="shared" si="13"/>
        <v>2375.8000000000002</v>
      </c>
    </row>
    <row r="258" spans="1:8">
      <c r="A258" s="51">
        <v>212</v>
      </c>
      <c r="B258" s="61">
        <v>0.69649663015459418</v>
      </c>
      <c r="C258" s="61">
        <f t="shared" si="11"/>
        <v>225</v>
      </c>
      <c r="D258" t="str">
        <f>LOOKUP(B258,'Info Sheet'!$L$2:$L$3,'Info Sheet'!$J$2:$J$3)</f>
        <v>Non-Rainy</v>
      </c>
      <c r="E258">
        <f>IF(D258='Info Sheet'!$J$3,'Info Sheet'!$M$3,'Info Sheet'!$M$2)</f>
        <v>1</v>
      </c>
      <c r="F258">
        <f>ROUNDDOWN(IF((C258*E258)&gt;'Info Sheet'!$B$21,'Info Sheet'!$B$21,(C258*E258)),0)</f>
        <v>188</v>
      </c>
      <c r="G258">
        <f t="shared" si="12"/>
        <v>4295.8</v>
      </c>
      <c r="H258">
        <f t="shared" si="13"/>
        <v>2375.8000000000002</v>
      </c>
    </row>
    <row r="259" spans="1:8">
      <c r="A259" s="51">
        <v>213</v>
      </c>
      <c r="B259" s="61">
        <v>0.37307833953490666</v>
      </c>
      <c r="C259" s="61">
        <f t="shared" si="11"/>
        <v>208</v>
      </c>
      <c r="D259" t="str">
        <f>LOOKUP(B259,'Info Sheet'!$L$2:$L$3,'Info Sheet'!$J$2:$J$3)</f>
        <v>Rainy, p</v>
      </c>
      <c r="E259">
        <f>IF(D259='Info Sheet'!$J$3,'Info Sheet'!$M$3,'Info Sheet'!$M$2)</f>
        <v>0.7</v>
      </c>
      <c r="F259">
        <f>ROUNDDOWN(IF((C259*E259)&gt;'Info Sheet'!$B$21,'Info Sheet'!$B$21,(C259*E259)),0)</f>
        <v>145</v>
      </c>
      <c r="G259">
        <f t="shared" si="12"/>
        <v>3313.25</v>
      </c>
      <c r="H259">
        <f t="shared" si="13"/>
        <v>1393.25</v>
      </c>
    </row>
    <row r="260" spans="1:8">
      <c r="A260" s="51">
        <v>214</v>
      </c>
      <c r="B260" s="61">
        <v>0.2722668781459725</v>
      </c>
      <c r="C260" s="61">
        <f t="shared" si="11"/>
        <v>203</v>
      </c>
      <c r="D260" t="str">
        <f>LOOKUP(B260,'Info Sheet'!$L$2:$L$3,'Info Sheet'!$J$2:$J$3)</f>
        <v>Rainy, p</v>
      </c>
      <c r="E260">
        <f>IF(D260='Info Sheet'!$J$3,'Info Sheet'!$M$3,'Info Sheet'!$M$2)</f>
        <v>0.7</v>
      </c>
      <c r="F260">
        <f>ROUNDDOWN(IF((C260*E260)&gt;'Info Sheet'!$B$21,'Info Sheet'!$B$21,(C260*E260)),0)</f>
        <v>142</v>
      </c>
      <c r="G260">
        <f t="shared" si="12"/>
        <v>3244.7000000000003</v>
      </c>
      <c r="H260">
        <f t="shared" si="13"/>
        <v>1324.7000000000003</v>
      </c>
    </row>
    <row r="261" spans="1:8">
      <c r="A261" s="51">
        <v>215</v>
      </c>
      <c r="B261" s="61">
        <v>0.84136367056175587</v>
      </c>
      <c r="C261" s="61">
        <f t="shared" si="11"/>
        <v>234</v>
      </c>
      <c r="D261" t="str">
        <f>LOOKUP(B261,'Info Sheet'!$L$2:$L$3,'Info Sheet'!$J$2:$J$3)</f>
        <v>Non-Rainy</v>
      </c>
      <c r="E261">
        <f>IF(D261='Info Sheet'!$J$3,'Info Sheet'!$M$3,'Info Sheet'!$M$2)</f>
        <v>1</v>
      </c>
      <c r="F261">
        <f>ROUNDDOWN(IF((C261*E261)&gt;'Info Sheet'!$B$21,'Info Sheet'!$B$21,(C261*E261)),0)</f>
        <v>188</v>
      </c>
      <c r="G261">
        <f t="shared" si="12"/>
        <v>4295.8</v>
      </c>
      <c r="H261">
        <f t="shared" si="13"/>
        <v>2375.8000000000002</v>
      </c>
    </row>
    <row r="262" spans="1:8">
      <c r="A262" s="51">
        <v>216</v>
      </c>
      <c r="B262" s="61">
        <v>0.68405546148929908</v>
      </c>
      <c r="C262" s="61">
        <f t="shared" si="11"/>
        <v>224</v>
      </c>
      <c r="D262" t="str">
        <f>LOOKUP(B262,'Info Sheet'!$L$2:$L$3,'Info Sheet'!$J$2:$J$3)</f>
        <v>Non-Rainy</v>
      </c>
      <c r="E262">
        <f>IF(D262='Info Sheet'!$J$3,'Info Sheet'!$M$3,'Info Sheet'!$M$2)</f>
        <v>1</v>
      </c>
      <c r="F262">
        <f>ROUNDDOWN(IF((C262*E262)&gt;'Info Sheet'!$B$21,'Info Sheet'!$B$21,(C262*E262)),0)</f>
        <v>188</v>
      </c>
      <c r="G262">
        <f t="shared" si="12"/>
        <v>4295.8</v>
      </c>
      <c r="H262">
        <f t="shared" si="13"/>
        <v>2375.8000000000002</v>
      </c>
    </row>
    <row r="263" spans="1:8">
      <c r="A263" s="51">
        <v>217</v>
      </c>
      <c r="B263" s="61">
        <v>0.81041686277540204</v>
      </c>
      <c r="C263" s="61">
        <f t="shared" si="11"/>
        <v>232</v>
      </c>
      <c r="D263" t="str">
        <f>LOOKUP(B263,'Info Sheet'!$L$2:$L$3,'Info Sheet'!$J$2:$J$3)</f>
        <v>Non-Rainy</v>
      </c>
      <c r="E263">
        <f>IF(D263='Info Sheet'!$J$3,'Info Sheet'!$M$3,'Info Sheet'!$M$2)</f>
        <v>1</v>
      </c>
      <c r="F263">
        <f>ROUNDDOWN(IF((C263*E263)&gt;'Info Sheet'!$B$21,'Info Sheet'!$B$21,(C263*E263)),0)</f>
        <v>188</v>
      </c>
      <c r="G263">
        <f t="shared" si="12"/>
        <v>4295.8</v>
      </c>
      <c r="H263">
        <f t="shared" si="13"/>
        <v>2375.8000000000002</v>
      </c>
    </row>
    <row r="264" spans="1:8">
      <c r="A264" s="51">
        <v>218</v>
      </c>
      <c r="B264" s="61">
        <v>0.40492990670582663</v>
      </c>
      <c r="C264" s="61">
        <f t="shared" si="11"/>
        <v>210</v>
      </c>
      <c r="D264" t="str">
        <f>LOOKUP(B264,'Info Sheet'!$L$2:$L$3,'Info Sheet'!$J$2:$J$3)</f>
        <v>Non-Rainy</v>
      </c>
      <c r="E264">
        <f>IF(D264='Info Sheet'!$J$3,'Info Sheet'!$M$3,'Info Sheet'!$M$2)</f>
        <v>1</v>
      </c>
      <c r="F264">
        <f>ROUNDDOWN(IF((C264*E264)&gt;'Info Sheet'!$B$21,'Info Sheet'!$B$21,(C264*E264)),0)</f>
        <v>188</v>
      </c>
      <c r="G264">
        <f t="shared" si="12"/>
        <v>4295.8</v>
      </c>
      <c r="H264">
        <f t="shared" si="13"/>
        <v>2375.8000000000002</v>
      </c>
    </row>
    <row r="265" spans="1:8">
      <c r="A265" s="51">
        <v>219</v>
      </c>
      <c r="B265" s="61">
        <v>0.72517635829617577</v>
      </c>
      <c r="C265" s="61">
        <f t="shared" si="11"/>
        <v>226</v>
      </c>
      <c r="D265" t="str">
        <f>LOOKUP(B265,'Info Sheet'!$L$2:$L$3,'Info Sheet'!$J$2:$J$3)</f>
        <v>Non-Rainy</v>
      </c>
      <c r="E265">
        <f>IF(D265='Info Sheet'!$J$3,'Info Sheet'!$M$3,'Info Sheet'!$M$2)</f>
        <v>1</v>
      </c>
      <c r="F265">
        <f>ROUNDDOWN(IF((C265*E265)&gt;'Info Sheet'!$B$21,'Info Sheet'!$B$21,(C265*E265)),0)</f>
        <v>188</v>
      </c>
      <c r="G265">
        <f t="shared" si="12"/>
        <v>4295.8</v>
      </c>
      <c r="H265">
        <f t="shared" si="13"/>
        <v>2375.8000000000002</v>
      </c>
    </row>
    <row r="266" spans="1:8">
      <c r="A266" s="51">
        <v>220</v>
      </c>
      <c r="B266" s="61">
        <v>0.60419146754424369</v>
      </c>
      <c r="C266" s="61">
        <f t="shared" si="11"/>
        <v>220</v>
      </c>
      <c r="D266" t="str">
        <f>LOOKUP(B266,'Info Sheet'!$L$2:$L$3,'Info Sheet'!$J$2:$J$3)</f>
        <v>Non-Rainy</v>
      </c>
      <c r="E266">
        <f>IF(D266='Info Sheet'!$J$3,'Info Sheet'!$M$3,'Info Sheet'!$M$2)</f>
        <v>1</v>
      </c>
      <c r="F266">
        <f>ROUNDDOWN(IF((C266*E266)&gt;'Info Sheet'!$B$21,'Info Sheet'!$B$21,(C266*E266)),0)</f>
        <v>188</v>
      </c>
      <c r="G266">
        <f t="shared" si="12"/>
        <v>4295.8</v>
      </c>
      <c r="H266">
        <f t="shared" si="13"/>
        <v>2375.8000000000002</v>
      </c>
    </row>
    <row r="267" spans="1:8">
      <c r="A267" s="51">
        <v>221</v>
      </c>
      <c r="B267" s="61">
        <v>0.27476437601716719</v>
      </c>
      <c r="C267" s="61">
        <f t="shared" si="11"/>
        <v>203</v>
      </c>
      <c r="D267" t="str">
        <f>LOOKUP(B267,'Info Sheet'!$L$2:$L$3,'Info Sheet'!$J$2:$J$3)</f>
        <v>Rainy, p</v>
      </c>
      <c r="E267">
        <f>IF(D267='Info Sheet'!$J$3,'Info Sheet'!$M$3,'Info Sheet'!$M$2)</f>
        <v>0.7</v>
      </c>
      <c r="F267">
        <f>ROUNDDOWN(IF((C267*E267)&gt;'Info Sheet'!$B$21,'Info Sheet'!$B$21,(C267*E267)),0)</f>
        <v>142</v>
      </c>
      <c r="G267">
        <f t="shared" si="12"/>
        <v>3244.7000000000003</v>
      </c>
      <c r="H267">
        <f t="shared" si="13"/>
        <v>1324.7000000000003</v>
      </c>
    </row>
    <row r="268" spans="1:8">
      <c r="A268" s="51">
        <v>222</v>
      </c>
      <c r="B268" s="61">
        <v>0.18017323923031503</v>
      </c>
      <c r="C268" s="61">
        <f t="shared" si="11"/>
        <v>197</v>
      </c>
      <c r="D268" t="str">
        <f>LOOKUP(B268,'Info Sheet'!$L$2:$L$3,'Info Sheet'!$J$2:$J$3)</f>
        <v>Rainy, p</v>
      </c>
      <c r="E268">
        <f>IF(D268='Info Sheet'!$J$3,'Info Sheet'!$M$3,'Info Sheet'!$M$2)</f>
        <v>0.7</v>
      </c>
      <c r="F268">
        <f>ROUNDDOWN(IF((C268*E268)&gt;'Info Sheet'!$B$21,'Info Sheet'!$B$21,(C268*E268)),0)</f>
        <v>137</v>
      </c>
      <c r="G268">
        <f t="shared" si="12"/>
        <v>3130.4500000000003</v>
      </c>
      <c r="H268">
        <f t="shared" si="13"/>
        <v>1210.4500000000003</v>
      </c>
    </row>
    <row r="269" spans="1:8">
      <c r="A269" s="51">
        <v>223</v>
      </c>
      <c r="B269" s="61">
        <v>0.59690383677333758</v>
      </c>
      <c r="C269" s="61">
        <f t="shared" si="11"/>
        <v>219</v>
      </c>
      <c r="D269" t="str">
        <f>LOOKUP(B269,'Info Sheet'!$L$2:$L$3,'Info Sheet'!$J$2:$J$3)</f>
        <v>Non-Rainy</v>
      </c>
      <c r="E269">
        <f>IF(D269='Info Sheet'!$J$3,'Info Sheet'!$M$3,'Info Sheet'!$M$2)</f>
        <v>1</v>
      </c>
      <c r="F269">
        <f>ROUNDDOWN(IF((C269*E269)&gt;'Info Sheet'!$B$21,'Info Sheet'!$B$21,(C269*E269)),0)</f>
        <v>188</v>
      </c>
      <c r="G269">
        <f t="shared" si="12"/>
        <v>4295.8</v>
      </c>
      <c r="H269">
        <f t="shared" si="13"/>
        <v>2375.8000000000002</v>
      </c>
    </row>
    <row r="270" spans="1:8">
      <c r="A270" s="51">
        <v>224</v>
      </c>
      <c r="B270" s="61">
        <v>0.35273788045741017</v>
      </c>
      <c r="C270" s="61">
        <f t="shared" si="11"/>
        <v>207</v>
      </c>
      <c r="D270" t="str">
        <f>LOOKUP(B270,'Info Sheet'!$L$2:$L$3,'Info Sheet'!$J$2:$J$3)</f>
        <v>Rainy, p</v>
      </c>
      <c r="E270">
        <f>IF(D270='Info Sheet'!$J$3,'Info Sheet'!$M$3,'Info Sheet'!$M$2)</f>
        <v>0.7</v>
      </c>
      <c r="F270">
        <f>ROUNDDOWN(IF((C270*E270)&gt;'Info Sheet'!$B$21,'Info Sheet'!$B$21,(C270*E270)),0)</f>
        <v>144</v>
      </c>
      <c r="G270">
        <f t="shared" si="12"/>
        <v>3290.4</v>
      </c>
      <c r="H270">
        <f t="shared" si="13"/>
        <v>1370.4</v>
      </c>
    </row>
    <row r="271" spans="1:8">
      <c r="A271" s="51">
        <v>225</v>
      </c>
      <c r="B271" s="61">
        <v>0.8070234355931617</v>
      </c>
      <c r="C271" s="61">
        <f t="shared" si="11"/>
        <v>232</v>
      </c>
      <c r="D271" t="str">
        <f>LOOKUP(B271,'Info Sheet'!$L$2:$L$3,'Info Sheet'!$J$2:$J$3)</f>
        <v>Non-Rainy</v>
      </c>
      <c r="E271">
        <f>IF(D271='Info Sheet'!$J$3,'Info Sheet'!$M$3,'Info Sheet'!$M$2)</f>
        <v>1</v>
      </c>
      <c r="F271">
        <f>ROUNDDOWN(IF((C271*E271)&gt;'Info Sheet'!$B$21,'Info Sheet'!$B$21,(C271*E271)),0)</f>
        <v>188</v>
      </c>
      <c r="G271">
        <f t="shared" si="12"/>
        <v>4295.8</v>
      </c>
      <c r="H271">
        <f t="shared" si="13"/>
        <v>2375.8000000000002</v>
      </c>
    </row>
    <row r="272" spans="1:8">
      <c r="A272" s="51">
        <v>226</v>
      </c>
      <c r="B272" s="61">
        <v>0.50753237948365504</v>
      </c>
      <c r="C272" s="61">
        <f t="shared" si="11"/>
        <v>215</v>
      </c>
      <c r="D272" t="str">
        <f>LOOKUP(B272,'Info Sheet'!$L$2:$L$3,'Info Sheet'!$J$2:$J$3)</f>
        <v>Non-Rainy</v>
      </c>
      <c r="E272">
        <f>IF(D272='Info Sheet'!$J$3,'Info Sheet'!$M$3,'Info Sheet'!$M$2)</f>
        <v>1</v>
      </c>
      <c r="F272">
        <f>ROUNDDOWN(IF((C272*E272)&gt;'Info Sheet'!$B$21,'Info Sheet'!$B$21,(C272*E272)),0)</f>
        <v>188</v>
      </c>
      <c r="G272">
        <f t="shared" si="12"/>
        <v>4295.8</v>
      </c>
      <c r="H272">
        <f t="shared" si="13"/>
        <v>2375.8000000000002</v>
      </c>
    </row>
    <row r="273" spans="1:8">
      <c r="A273" s="51">
        <v>227</v>
      </c>
      <c r="B273" s="61">
        <v>0.44750902480948707</v>
      </c>
      <c r="C273" s="61">
        <f t="shared" si="11"/>
        <v>212</v>
      </c>
      <c r="D273" t="str">
        <f>LOOKUP(B273,'Info Sheet'!$L$2:$L$3,'Info Sheet'!$J$2:$J$3)</f>
        <v>Non-Rainy</v>
      </c>
      <c r="E273">
        <f>IF(D273='Info Sheet'!$J$3,'Info Sheet'!$M$3,'Info Sheet'!$M$2)</f>
        <v>1</v>
      </c>
      <c r="F273">
        <f>ROUNDDOWN(IF((C273*E273)&gt;'Info Sheet'!$B$21,'Info Sheet'!$B$21,(C273*E273)),0)</f>
        <v>188</v>
      </c>
      <c r="G273">
        <f t="shared" si="12"/>
        <v>4295.8</v>
      </c>
      <c r="H273">
        <f t="shared" si="13"/>
        <v>2375.8000000000002</v>
      </c>
    </row>
    <row r="274" spans="1:8">
      <c r="A274" s="51">
        <v>228</v>
      </c>
      <c r="B274" s="61">
        <v>0.32305347934061279</v>
      </c>
      <c r="C274" s="61">
        <f t="shared" si="11"/>
        <v>206</v>
      </c>
      <c r="D274" t="str">
        <f>LOOKUP(B274,'Info Sheet'!$L$2:$L$3,'Info Sheet'!$J$2:$J$3)</f>
        <v>Rainy, p</v>
      </c>
      <c r="E274">
        <f>IF(D274='Info Sheet'!$J$3,'Info Sheet'!$M$3,'Info Sheet'!$M$2)</f>
        <v>0.7</v>
      </c>
      <c r="F274">
        <f>ROUNDDOWN(IF((C274*E274)&gt;'Info Sheet'!$B$21,'Info Sheet'!$B$21,(C274*E274)),0)</f>
        <v>144</v>
      </c>
      <c r="G274">
        <f t="shared" si="12"/>
        <v>3290.4</v>
      </c>
      <c r="H274">
        <f t="shared" si="13"/>
        <v>1370.4</v>
      </c>
    </row>
    <row r="275" spans="1:8">
      <c r="A275" s="51">
        <v>229</v>
      </c>
      <c r="B275" s="61">
        <v>0.22527104690671373</v>
      </c>
      <c r="C275" s="61">
        <f t="shared" si="11"/>
        <v>200</v>
      </c>
      <c r="D275" t="str">
        <f>LOOKUP(B275,'Info Sheet'!$L$2:$L$3,'Info Sheet'!$J$2:$J$3)</f>
        <v>Rainy, p</v>
      </c>
      <c r="E275">
        <f>IF(D275='Info Sheet'!$J$3,'Info Sheet'!$M$3,'Info Sheet'!$M$2)</f>
        <v>0.7</v>
      </c>
      <c r="F275">
        <f>ROUNDDOWN(IF((C275*E275)&gt;'Info Sheet'!$B$21,'Info Sheet'!$B$21,(C275*E275)),0)</f>
        <v>140</v>
      </c>
      <c r="G275">
        <f t="shared" si="12"/>
        <v>3199</v>
      </c>
      <c r="H275">
        <f t="shared" si="13"/>
        <v>1279</v>
      </c>
    </row>
    <row r="276" spans="1:8">
      <c r="A276" s="51">
        <v>230</v>
      </c>
      <c r="B276" s="61">
        <v>0.62948504706441477</v>
      </c>
      <c r="C276" s="61">
        <f t="shared" si="11"/>
        <v>221</v>
      </c>
      <c r="D276" t="str">
        <f>LOOKUP(B276,'Info Sheet'!$L$2:$L$3,'Info Sheet'!$J$2:$J$3)</f>
        <v>Non-Rainy</v>
      </c>
      <c r="E276">
        <f>IF(D276='Info Sheet'!$J$3,'Info Sheet'!$M$3,'Info Sheet'!$M$2)</f>
        <v>1</v>
      </c>
      <c r="F276">
        <f>ROUNDDOWN(IF((C276*E276)&gt;'Info Sheet'!$B$21,'Info Sheet'!$B$21,(C276*E276)),0)</f>
        <v>188</v>
      </c>
      <c r="G276">
        <f t="shared" si="12"/>
        <v>4295.8</v>
      </c>
      <c r="H276">
        <f t="shared" si="13"/>
        <v>2375.8000000000002</v>
      </c>
    </row>
    <row r="277" spans="1:8">
      <c r="A277" s="51">
        <v>231</v>
      </c>
      <c r="B277" s="61">
        <v>0.28749241268224779</v>
      </c>
      <c r="C277" s="61">
        <f t="shared" si="11"/>
        <v>204</v>
      </c>
      <c r="D277" t="str">
        <f>LOOKUP(B277,'Info Sheet'!$L$2:$L$3,'Info Sheet'!$J$2:$J$3)</f>
        <v>Rainy, p</v>
      </c>
      <c r="E277">
        <f>IF(D277='Info Sheet'!$J$3,'Info Sheet'!$M$3,'Info Sheet'!$M$2)</f>
        <v>0.7</v>
      </c>
      <c r="F277">
        <f>ROUNDDOWN(IF((C277*E277)&gt;'Info Sheet'!$B$21,'Info Sheet'!$B$21,(C277*E277)),0)</f>
        <v>142</v>
      </c>
      <c r="G277">
        <f t="shared" si="12"/>
        <v>3244.7000000000003</v>
      </c>
      <c r="H277">
        <f t="shared" si="13"/>
        <v>1324.7000000000003</v>
      </c>
    </row>
    <row r="278" spans="1:8">
      <c r="A278" s="51">
        <v>232</v>
      </c>
      <c r="B278" s="61">
        <v>9.5735660365632413E-2</v>
      </c>
      <c r="C278" s="61">
        <f t="shared" si="11"/>
        <v>189</v>
      </c>
      <c r="D278" t="str">
        <f>LOOKUP(B278,'Info Sheet'!$L$2:$L$3,'Info Sheet'!$J$2:$J$3)</f>
        <v>Rainy, p</v>
      </c>
      <c r="E278">
        <f>IF(D278='Info Sheet'!$J$3,'Info Sheet'!$M$3,'Info Sheet'!$M$2)</f>
        <v>0.7</v>
      </c>
      <c r="F278">
        <f>ROUNDDOWN(IF((C278*E278)&gt;'Info Sheet'!$B$21,'Info Sheet'!$B$21,(C278*E278)),0)</f>
        <v>132</v>
      </c>
      <c r="G278">
        <f t="shared" si="12"/>
        <v>3016.2000000000003</v>
      </c>
      <c r="H278">
        <f t="shared" si="13"/>
        <v>1096.2000000000003</v>
      </c>
    </row>
    <row r="279" spans="1:8">
      <c r="A279" s="51">
        <v>233</v>
      </c>
      <c r="B279" s="61">
        <v>0.73803274058680979</v>
      </c>
      <c r="C279" s="61">
        <f t="shared" si="11"/>
        <v>227</v>
      </c>
      <c r="D279" t="str">
        <f>LOOKUP(B279,'Info Sheet'!$L$2:$L$3,'Info Sheet'!$J$2:$J$3)</f>
        <v>Non-Rainy</v>
      </c>
      <c r="E279">
        <f>IF(D279='Info Sheet'!$J$3,'Info Sheet'!$M$3,'Info Sheet'!$M$2)</f>
        <v>1</v>
      </c>
      <c r="F279">
        <f>ROUNDDOWN(IF((C279*E279)&gt;'Info Sheet'!$B$21,'Info Sheet'!$B$21,(C279*E279)),0)</f>
        <v>188</v>
      </c>
      <c r="G279">
        <f t="shared" si="12"/>
        <v>4295.8</v>
      </c>
      <c r="H279">
        <f t="shared" si="13"/>
        <v>2375.8000000000002</v>
      </c>
    </row>
    <row r="280" spans="1:8">
      <c r="A280" s="51">
        <v>234</v>
      </c>
      <c r="B280" s="61">
        <v>0.71387305489696529</v>
      </c>
      <c r="C280" s="61">
        <f t="shared" si="11"/>
        <v>226</v>
      </c>
      <c r="D280" t="str">
        <f>LOOKUP(B280,'Info Sheet'!$L$2:$L$3,'Info Sheet'!$J$2:$J$3)</f>
        <v>Non-Rainy</v>
      </c>
      <c r="E280">
        <f>IF(D280='Info Sheet'!$J$3,'Info Sheet'!$M$3,'Info Sheet'!$M$2)</f>
        <v>1</v>
      </c>
      <c r="F280">
        <f>ROUNDDOWN(IF((C280*E280)&gt;'Info Sheet'!$B$21,'Info Sheet'!$B$21,(C280*E280)),0)</f>
        <v>188</v>
      </c>
      <c r="G280">
        <f t="shared" si="12"/>
        <v>4295.8</v>
      </c>
      <c r="H280">
        <f t="shared" si="13"/>
        <v>2375.8000000000002</v>
      </c>
    </row>
    <row r="281" spans="1:8">
      <c r="A281" s="51">
        <v>235</v>
      </c>
      <c r="B281" s="61">
        <v>0.37237494613850242</v>
      </c>
      <c r="C281" s="61">
        <f t="shared" si="11"/>
        <v>208</v>
      </c>
      <c r="D281" t="str">
        <f>LOOKUP(B281,'Info Sheet'!$L$2:$L$3,'Info Sheet'!$J$2:$J$3)</f>
        <v>Rainy, p</v>
      </c>
      <c r="E281">
        <f>IF(D281='Info Sheet'!$J$3,'Info Sheet'!$M$3,'Info Sheet'!$M$2)</f>
        <v>0.7</v>
      </c>
      <c r="F281">
        <f>ROUNDDOWN(IF((C281*E281)&gt;'Info Sheet'!$B$21,'Info Sheet'!$B$21,(C281*E281)),0)</f>
        <v>145</v>
      </c>
      <c r="G281">
        <f t="shared" si="12"/>
        <v>3313.25</v>
      </c>
      <c r="H281">
        <f t="shared" si="13"/>
        <v>1393.25</v>
      </c>
    </row>
    <row r="282" spans="1:8">
      <c r="A282" s="51">
        <v>236</v>
      </c>
      <c r="B282" s="61">
        <v>0.14637577661502399</v>
      </c>
      <c r="C282" s="61">
        <f t="shared" si="11"/>
        <v>194</v>
      </c>
      <c r="D282" t="str">
        <f>LOOKUP(B282,'Info Sheet'!$L$2:$L$3,'Info Sheet'!$J$2:$J$3)</f>
        <v>Rainy, p</v>
      </c>
      <c r="E282">
        <f>IF(D282='Info Sheet'!$J$3,'Info Sheet'!$M$3,'Info Sheet'!$M$2)</f>
        <v>0.7</v>
      </c>
      <c r="F282">
        <f>ROUNDDOWN(IF((C282*E282)&gt;'Info Sheet'!$B$21,'Info Sheet'!$B$21,(C282*E282)),0)</f>
        <v>135</v>
      </c>
      <c r="G282">
        <f t="shared" si="12"/>
        <v>3084.75</v>
      </c>
      <c r="H282">
        <f t="shared" si="13"/>
        <v>1164.75</v>
      </c>
    </row>
    <row r="283" spans="1:8">
      <c r="A283" s="51">
        <v>237</v>
      </c>
      <c r="B283" s="61">
        <v>0.18635113288260496</v>
      </c>
      <c r="C283" s="61">
        <f t="shared" si="11"/>
        <v>197</v>
      </c>
      <c r="D283" t="str">
        <f>LOOKUP(B283,'Info Sheet'!$L$2:$L$3,'Info Sheet'!$J$2:$J$3)</f>
        <v>Rainy, p</v>
      </c>
      <c r="E283">
        <f>IF(D283='Info Sheet'!$J$3,'Info Sheet'!$M$3,'Info Sheet'!$M$2)</f>
        <v>0.7</v>
      </c>
      <c r="F283">
        <f>ROUNDDOWN(IF((C283*E283)&gt;'Info Sheet'!$B$21,'Info Sheet'!$B$21,(C283*E283)),0)</f>
        <v>137</v>
      </c>
      <c r="G283">
        <f t="shared" si="12"/>
        <v>3130.4500000000003</v>
      </c>
      <c r="H283">
        <f t="shared" si="13"/>
        <v>1210.4500000000003</v>
      </c>
    </row>
    <row r="284" spans="1:8">
      <c r="A284" s="51">
        <v>238</v>
      </c>
      <c r="B284" s="61">
        <v>0.92263258285676919</v>
      </c>
      <c r="C284" s="61">
        <f t="shared" si="11"/>
        <v>243</v>
      </c>
      <c r="D284" t="str">
        <f>LOOKUP(B284,'Info Sheet'!$L$2:$L$3,'Info Sheet'!$J$2:$J$3)</f>
        <v>Non-Rainy</v>
      </c>
      <c r="E284">
        <f>IF(D284='Info Sheet'!$J$3,'Info Sheet'!$M$3,'Info Sheet'!$M$2)</f>
        <v>1</v>
      </c>
      <c r="F284">
        <f>ROUNDDOWN(IF((C284*E284)&gt;'Info Sheet'!$B$21,'Info Sheet'!$B$21,(C284*E284)),0)</f>
        <v>188</v>
      </c>
      <c r="G284">
        <f t="shared" si="12"/>
        <v>4295.8</v>
      </c>
      <c r="H284">
        <f t="shared" si="13"/>
        <v>2375.8000000000002</v>
      </c>
    </row>
    <row r="285" spans="1:8">
      <c r="A285" s="51">
        <v>239</v>
      </c>
      <c r="B285" s="61">
        <v>0.97277704779987284</v>
      </c>
      <c r="C285" s="61">
        <f t="shared" si="11"/>
        <v>252</v>
      </c>
      <c r="D285" t="str">
        <f>LOOKUP(B285,'Info Sheet'!$L$2:$L$3,'Info Sheet'!$J$2:$J$3)</f>
        <v>Non-Rainy</v>
      </c>
      <c r="E285">
        <f>IF(D285='Info Sheet'!$J$3,'Info Sheet'!$M$3,'Info Sheet'!$M$2)</f>
        <v>1</v>
      </c>
      <c r="F285">
        <f>ROUNDDOWN(IF((C285*E285)&gt;'Info Sheet'!$B$21,'Info Sheet'!$B$21,(C285*E285)),0)</f>
        <v>188</v>
      </c>
      <c r="G285">
        <f t="shared" si="12"/>
        <v>4295.8</v>
      </c>
      <c r="H285">
        <f t="shared" si="13"/>
        <v>2375.8000000000002</v>
      </c>
    </row>
    <row r="286" spans="1:8">
      <c r="A286" s="51">
        <v>240</v>
      </c>
      <c r="B286" s="61">
        <v>1.2322779522916161E-2</v>
      </c>
      <c r="C286" s="61">
        <f t="shared" si="11"/>
        <v>171</v>
      </c>
      <c r="D286" t="str">
        <f>LOOKUP(B286,'Info Sheet'!$L$2:$L$3,'Info Sheet'!$J$2:$J$3)</f>
        <v>Rainy, p</v>
      </c>
      <c r="E286">
        <f>IF(D286='Info Sheet'!$J$3,'Info Sheet'!$M$3,'Info Sheet'!$M$2)</f>
        <v>0.7</v>
      </c>
      <c r="F286">
        <f>ROUNDDOWN(IF((C286*E286)&gt;'Info Sheet'!$B$21,'Info Sheet'!$B$21,(C286*E286)),0)</f>
        <v>119</v>
      </c>
      <c r="G286">
        <f t="shared" si="12"/>
        <v>2719.15</v>
      </c>
      <c r="H286">
        <f t="shared" si="13"/>
        <v>799.15000000000009</v>
      </c>
    </row>
    <row r="287" spans="1:8">
      <c r="A287" s="51">
        <v>241</v>
      </c>
      <c r="B287" s="61">
        <v>3.8480231893608607E-2</v>
      </c>
      <c r="C287" s="61">
        <f t="shared" si="11"/>
        <v>180</v>
      </c>
      <c r="D287" t="str">
        <f>LOOKUP(B287,'Info Sheet'!$L$2:$L$3,'Info Sheet'!$J$2:$J$3)</f>
        <v>Rainy, p</v>
      </c>
      <c r="E287">
        <f>IF(D287='Info Sheet'!$J$3,'Info Sheet'!$M$3,'Info Sheet'!$M$2)</f>
        <v>0.7</v>
      </c>
      <c r="F287">
        <f>ROUNDDOWN(IF((C287*E287)&gt;'Info Sheet'!$B$21,'Info Sheet'!$B$21,(C287*E287)),0)</f>
        <v>126</v>
      </c>
      <c r="G287">
        <f t="shared" si="12"/>
        <v>2879.1000000000004</v>
      </c>
      <c r="H287">
        <f t="shared" si="13"/>
        <v>959.10000000000036</v>
      </c>
    </row>
    <row r="288" spans="1:8">
      <c r="A288" s="51">
        <v>242</v>
      </c>
      <c r="B288" s="61">
        <v>0.50189826028351048</v>
      </c>
      <c r="C288" s="61">
        <f t="shared" si="11"/>
        <v>215</v>
      </c>
      <c r="D288" t="str">
        <f>LOOKUP(B288,'Info Sheet'!$L$2:$L$3,'Info Sheet'!$J$2:$J$3)</f>
        <v>Non-Rainy</v>
      </c>
      <c r="E288">
        <f>IF(D288='Info Sheet'!$J$3,'Info Sheet'!$M$3,'Info Sheet'!$M$2)</f>
        <v>1</v>
      </c>
      <c r="F288">
        <f>ROUNDDOWN(IF((C288*E288)&gt;'Info Sheet'!$B$21,'Info Sheet'!$B$21,(C288*E288)),0)</f>
        <v>188</v>
      </c>
      <c r="G288">
        <f t="shared" si="12"/>
        <v>4295.8</v>
      </c>
      <c r="H288">
        <f t="shared" si="13"/>
        <v>2375.8000000000002</v>
      </c>
    </row>
    <row r="289" spans="1:8">
      <c r="A289" s="51">
        <v>243</v>
      </c>
      <c r="B289" s="61">
        <v>0.59648153550043903</v>
      </c>
      <c r="C289" s="61">
        <f t="shared" si="11"/>
        <v>219</v>
      </c>
      <c r="D289" t="str">
        <f>LOOKUP(B289,'Info Sheet'!$L$2:$L$3,'Info Sheet'!$J$2:$J$3)</f>
        <v>Non-Rainy</v>
      </c>
      <c r="E289">
        <f>IF(D289='Info Sheet'!$J$3,'Info Sheet'!$M$3,'Info Sheet'!$M$2)</f>
        <v>1</v>
      </c>
      <c r="F289">
        <f>ROUNDDOWN(IF((C289*E289)&gt;'Info Sheet'!$B$21,'Info Sheet'!$B$21,(C289*E289)),0)</f>
        <v>188</v>
      </c>
      <c r="G289">
        <f t="shared" si="12"/>
        <v>4295.8</v>
      </c>
      <c r="H289">
        <f t="shared" si="13"/>
        <v>2375.8000000000002</v>
      </c>
    </row>
    <row r="290" spans="1:8">
      <c r="A290" s="51">
        <v>244</v>
      </c>
      <c r="B290" s="61">
        <v>0.12006390952534329</v>
      </c>
      <c r="C290" s="61">
        <f t="shared" si="11"/>
        <v>192</v>
      </c>
      <c r="D290" t="str">
        <f>LOOKUP(B290,'Info Sheet'!$L$2:$L$3,'Info Sheet'!$J$2:$J$3)</f>
        <v>Rainy, p</v>
      </c>
      <c r="E290">
        <f>IF(D290='Info Sheet'!$J$3,'Info Sheet'!$M$3,'Info Sheet'!$M$2)</f>
        <v>0.7</v>
      </c>
      <c r="F290">
        <f>ROUNDDOWN(IF((C290*E290)&gt;'Info Sheet'!$B$21,'Info Sheet'!$B$21,(C290*E290)),0)</f>
        <v>134</v>
      </c>
      <c r="G290">
        <f t="shared" si="12"/>
        <v>3061.9</v>
      </c>
      <c r="H290">
        <f t="shared" si="13"/>
        <v>1141.9000000000001</v>
      </c>
    </row>
    <row r="291" spans="1:8">
      <c r="A291" s="51">
        <v>245</v>
      </c>
      <c r="B291" s="61">
        <v>0.18410168196840893</v>
      </c>
      <c r="C291" s="61">
        <f t="shared" si="11"/>
        <v>197</v>
      </c>
      <c r="D291" t="str">
        <f>LOOKUP(B291,'Info Sheet'!$L$2:$L$3,'Info Sheet'!$J$2:$J$3)</f>
        <v>Rainy, p</v>
      </c>
      <c r="E291">
        <f>IF(D291='Info Sheet'!$J$3,'Info Sheet'!$M$3,'Info Sheet'!$M$2)</f>
        <v>0.7</v>
      </c>
      <c r="F291">
        <f>ROUNDDOWN(IF((C291*E291)&gt;'Info Sheet'!$B$21,'Info Sheet'!$B$21,(C291*E291)),0)</f>
        <v>137</v>
      </c>
      <c r="G291">
        <f t="shared" si="12"/>
        <v>3130.4500000000003</v>
      </c>
      <c r="H291">
        <f t="shared" si="13"/>
        <v>1210.4500000000003</v>
      </c>
    </row>
    <row r="292" spans="1:8">
      <c r="A292" s="51">
        <v>246</v>
      </c>
      <c r="B292" s="61">
        <v>0.35690096971172669</v>
      </c>
      <c r="C292" s="61">
        <f t="shared" si="11"/>
        <v>208</v>
      </c>
      <c r="D292" t="str">
        <f>LOOKUP(B292,'Info Sheet'!$L$2:$L$3,'Info Sheet'!$J$2:$J$3)</f>
        <v>Rainy, p</v>
      </c>
      <c r="E292">
        <f>IF(D292='Info Sheet'!$J$3,'Info Sheet'!$M$3,'Info Sheet'!$M$2)</f>
        <v>0.7</v>
      </c>
      <c r="F292">
        <f>ROUNDDOWN(IF((C292*E292)&gt;'Info Sheet'!$B$21,'Info Sheet'!$B$21,(C292*E292)),0)</f>
        <v>145</v>
      </c>
      <c r="G292">
        <f t="shared" si="12"/>
        <v>3313.25</v>
      </c>
      <c r="H292">
        <f t="shared" si="13"/>
        <v>1393.25</v>
      </c>
    </row>
    <row r="293" spans="1:8">
      <c r="A293" s="51">
        <v>247</v>
      </c>
      <c r="B293" s="61">
        <v>0.55253435805867834</v>
      </c>
      <c r="C293" s="61">
        <f t="shared" si="11"/>
        <v>217</v>
      </c>
      <c r="D293" t="str">
        <f>LOOKUP(B293,'Info Sheet'!$L$2:$L$3,'Info Sheet'!$J$2:$J$3)</f>
        <v>Non-Rainy</v>
      </c>
      <c r="E293">
        <f>IF(D293='Info Sheet'!$J$3,'Info Sheet'!$M$3,'Info Sheet'!$M$2)</f>
        <v>1</v>
      </c>
      <c r="F293">
        <f>ROUNDDOWN(IF((C293*E293)&gt;'Info Sheet'!$B$21,'Info Sheet'!$B$21,(C293*E293)),0)</f>
        <v>188</v>
      </c>
      <c r="G293">
        <f t="shared" si="12"/>
        <v>4295.8</v>
      </c>
      <c r="H293">
        <f t="shared" si="13"/>
        <v>2375.8000000000002</v>
      </c>
    </row>
    <row r="294" spans="1:8">
      <c r="A294" s="51">
        <v>248</v>
      </c>
      <c r="B294" s="61">
        <v>0.23685268453023978</v>
      </c>
      <c r="C294" s="61">
        <f t="shared" si="11"/>
        <v>201</v>
      </c>
      <c r="D294" t="str">
        <f>LOOKUP(B294,'Info Sheet'!$L$2:$L$3,'Info Sheet'!$J$2:$J$3)</f>
        <v>Rainy, p</v>
      </c>
      <c r="E294">
        <f>IF(D294='Info Sheet'!$J$3,'Info Sheet'!$M$3,'Info Sheet'!$M$2)</f>
        <v>0.7</v>
      </c>
      <c r="F294">
        <f>ROUNDDOWN(IF((C294*E294)&gt;'Info Sheet'!$B$21,'Info Sheet'!$B$21,(C294*E294)),0)</f>
        <v>140</v>
      </c>
      <c r="G294">
        <f t="shared" si="12"/>
        <v>3199</v>
      </c>
      <c r="H294">
        <f t="shared" si="13"/>
        <v>1279</v>
      </c>
    </row>
    <row r="295" spans="1:8">
      <c r="A295" s="51">
        <v>249</v>
      </c>
      <c r="B295" s="61">
        <v>0.74506072569208559</v>
      </c>
      <c r="C295" s="61">
        <f t="shared" si="11"/>
        <v>228</v>
      </c>
      <c r="D295" t="str">
        <f>LOOKUP(B295,'Info Sheet'!$L$2:$L$3,'Info Sheet'!$J$2:$J$3)</f>
        <v>Non-Rainy</v>
      </c>
      <c r="E295">
        <f>IF(D295='Info Sheet'!$J$3,'Info Sheet'!$M$3,'Info Sheet'!$M$2)</f>
        <v>1</v>
      </c>
      <c r="F295">
        <f>ROUNDDOWN(IF((C295*E295)&gt;'Info Sheet'!$B$21,'Info Sheet'!$B$21,(C295*E295)),0)</f>
        <v>188</v>
      </c>
      <c r="G295">
        <f t="shared" si="12"/>
        <v>4295.8</v>
      </c>
      <c r="H295">
        <f t="shared" si="13"/>
        <v>2375.8000000000002</v>
      </c>
    </row>
    <row r="296" spans="1:8">
      <c r="A296" s="51">
        <v>250</v>
      </c>
      <c r="B296" s="61">
        <v>0.53020205712899615</v>
      </c>
      <c r="C296" s="61">
        <f t="shared" si="11"/>
        <v>216</v>
      </c>
      <c r="D296" t="str">
        <f>LOOKUP(B296,'Info Sheet'!$L$2:$L$3,'Info Sheet'!$J$2:$J$3)</f>
        <v>Non-Rainy</v>
      </c>
      <c r="E296">
        <f>IF(D296='Info Sheet'!$J$3,'Info Sheet'!$M$3,'Info Sheet'!$M$2)</f>
        <v>1</v>
      </c>
      <c r="F296">
        <f>ROUNDDOWN(IF((C296*E296)&gt;'Info Sheet'!$B$21,'Info Sheet'!$B$21,(C296*E296)),0)</f>
        <v>188</v>
      </c>
      <c r="G296">
        <f t="shared" si="12"/>
        <v>4295.8</v>
      </c>
      <c r="H296">
        <f t="shared" si="13"/>
        <v>2375.8000000000002</v>
      </c>
    </row>
    <row r="297" spans="1:8">
      <c r="A297" s="51">
        <v>251</v>
      </c>
      <c r="B297" s="61">
        <v>0.56565335117626281</v>
      </c>
      <c r="C297" s="61">
        <f t="shared" si="11"/>
        <v>218</v>
      </c>
      <c r="D297" t="str">
        <f>LOOKUP(B297,'Info Sheet'!$L$2:$L$3,'Info Sheet'!$J$2:$J$3)</f>
        <v>Non-Rainy</v>
      </c>
      <c r="E297">
        <f>IF(D297='Info Sheet'!$J$3,'Info Sheet'!$M$3,'Info Sheet'!$M$2)</f>
        <v>1</v>
      </c>
      <c r="F297">
        <f>ROUNDDOWN(IF((C297*E297)&gt;'Info Sheet'!$B$21,'Info Sheet'!$B$21,(C297*E297)),0)</f>
        <v>188</v>
      </c>
      <c r="G297">
        <f t="shared" si="12"/>
        <v>4295.8</v>
      </c>
      <c r="H297">
        <f t="shared" si="13"/>
        <v>2375.8000000000002</v>
      </c>
    </row>
    <row r="298" spans="1:8">
      <c r="A298" s="51">
        <v>252</v>
      </c>
      <c r="B298" s="61">
        <v>0.27064718592588433</v>
      </c>
      <c r="C298" s="61">
        <f t="shared" si="11"/>
        <v>203</v>
      </c>
      <c r="D298" t="str">
        <f>LOOKUP(B298,'Info Sheet'!$L$2:$L$3,'Info Sheet'!$J$2:$J$3)</f>
        <v>Rainy, p</v>
      </c>
      <c r="E298">
        <f>IF(D298='Info Sheet'!$J$3,'Info Sheet'!$M$3,'Info Sheet'!$M$2)</f>
        <v>0.7</v>
      </c>
      <c r="F298">
        <f>ROUNDDOWN(IF((C298*E298)&gt;'Info Sheet'!$B$21,'Info Sheet'!$B$21,(C298*E298)),0)</f>
        <v>142</v>
      </c>
      <c r="G298">
        <f t="shared" si="12"/>
        <v>3244.7000000000003</v>
      </c>
      <c r="H298">
        <f t="shared" si="13"/>
        <v>1324.7000000000003</v>
      </c>
    </row>
    <row r="299" spans="1:8">
      <c r="A299" s="51">
        <v>253</v>
      </c>
      <c r="B299" s="61">
        <v>0.23863932517738762</v>
      </c>
      <c r="C299" s="61">
        <f t="shared" si="11"/>
        <v>201</v>
      </c>
      <c r="D299" t="str">
        <f>LOOKUP(B299,'Info Sheet'!$L$2:$L$3,'Info Sheet'!$J$2:$J$3)</f>
        <v>Rainy, p</v>
      </c>
      <c r="E299">
        <f>IF(D299='Info Sheet'!$J$3,'Info Sheet'!$M$3,'Info Sheet'!$M$2)</f>
        <v>0.7</v>
      </c>
      <c r="F299">
        <f>ROUNDDOWN(IF((C299*E299)&gt;'Info Sheet'!$B$21,'Info Sheet'!$B$21,(C299*E299)),0)</f>
        <v>140</v>
      </c>
      <c r="G299">
        <f t="shared" si="12"/>
        <v>3199</v>
      </c>
      <c r="H299">
        <f t="shared" si="13"/>
        <v>1279</v>
      </c>
    </row>
    <row r="300" spans="1:8">
      <c r="A300" s="51">
        <v>254</v>
      </c>
      <c r="B300" s="61">
        <v>0.95259919085174694</v>
      </c>
      <c r="C300" s="61">
        <f t="shared" si="11"/>
        <v>247</v>
      </c>
      <c r="D300" t="str">
        <f>LOOKUP(B300,'Info Sheet'!$L$2:$L$3,'Info Sheet'!$J$2:$J$3)</f>
        <v>Non-Rainy</v>
      </c>
      <c r="E300">
        <f>IF(D300='Info Sheet'!$J$3,'Info Sheet'!$M$3,'Info Sheet'!$M$2)</f>
        <v>1</v>
      </c>
      <c r="F300">
        <f>ROUNDDOWN(IF((C300*E300)&gt;'Info Sheet'!$B$21,'Info Sheet'!$B$21,(C300*E300)),0)</f>
        <v>188</v>
      </c>
      <c r="G300">
        <f t="shared" si="12"/>
        <v>4295.8</v>
      </c>
      <c r="H300">
        <f t="shared" si="13"/>
        <v>2375.8000000000002</v>
      </c>
    </row>
    <row r="301" spans="1:8">
      <c r="A301" s="51">
        <v>255</v>
      </c>
      <c r="B301" s="61">
        <v>0.10402561296195068</v>
      </c>
      <c r="C301" s="61">
        <f t="shared" si="11"/>
        <v>190</v>
      </c>
      <c r="D301" t="str">
        <f>LOOKUP(B301,'Info Sheet'!$L$2:$L$3,'Info Sheet'!$J$2:$J$3)</f>
        <v>Rainy, p</v>
      </c>
      <c r="E301">
        <f>IF(D301='Info Sheet'!$J$3,'Info Sheet'!$M$3,'Info Sheet'!$M$2)</f>
        <v>0.7</v>
      </c>
      <c r="F301">
        <f>ROUNDDOWN(IF((C301*E301)&gt;'Info Sheet'!$B$21,'Info Sheet'!$B$21,(C301*E301)),0)</f>
        <v>133</v>
      </c>
      <c r="G301">
        <f t="shared" si="12"/>
        <v>3039.05</v>
      </c>
      <c r="H301">
        <f t="shared" si="13"/>
        <v>1119.0500000000002</v>
      </c>
    </row>
    <row r="302" spans="1:8">
      <c r="A302" s="51">
        <v>256</v>
      </c>
      <c r="B302" s="61">
        <v>0.3366880056103172</v>
      </c>
      <c r="C302" s="61">
        <f t="shared" si="11"/>
        <v>206</v>
      </c>
      <c r="D302" t="str">
        <f>LOOKUP(B302,'Info Sheet'!$L$2:$L$3,'Info Sheet'!$J$2:$J$3)</f>
        <v>Rainy, p</v>
      </c>
      <c r="E302">
        <f>IF(D302='Info Sheet'!$J$3,'Info Sheet'!$M$3,'Info Sheet'!$M$2)</f>
        <v>0.7</v>
      </c>
      <c r="F302">
        <f>ROUNDDOWN(IF((C302*E302)&gt;'Info Sheet'!$B$21,'Info Sheet'!$B$21,(C302*E302)),0)</f>
        <v>144</v>
      </c>
      <c r="G302">
        <f t="shared" si="12"/>
        <v>3290.4</v>
      </c>
      <c r="H302">
        <f t="shared" si="13"/>
        <v>1370.4</v>
      </c>
    </row>
    <row r="303" spans="1:8">
      <c r="A303" s="51">
        <v>257</v>
      </c>
      <c r="B303" s="61">
        <v>0.64137199022313918</v>
      </c>
      <c r="C303" s="61">
        <f t="shared" ref="C303:C366" si="14">ROUNDDOWN(_xlfn.NORM.INV(B303,$B$29,$B$33),0)</f>
        <v>222</v>
      </c>
      <c r="D303" t="str">
        <f>LOOKUP(B303,'Info Sheet'!$L$2:$L$3,'Info Sheet'!$J$2:$J$3)</f>
        <v>Non-Rainy</v>
      </c>
      <c r="E303">
        <f>IF(D303='Info Sheet'!$J$3,'Info Sheet'!$M$3,'Info Sheet'!$M$2)</f>
        <v>1</v>
      </c>
      <c r="F303">
        <f>ROUNDDOWN(IF((C303*E303)&gt;'Info Sheet'!$B$21,'Info Sheet'!$B$21,(C303*E303)),0)</f>
        <v>188</v>
      </c>
      <c r="G303">
        <f t="shared" ref="G303:G366" si="15">F303*$K$39</f>
        <v>4295.8</v>
      </c>
      <c r="H303">
        <f t="shared" ref="H303:H366" si="16">G303-$K$40</f>
        <v>2375.8000000000002</v>
      </c>
    </row>
    <row r="304" spans="1:8">
      <c r="A304" s="51">
        <v>258</v>
      </c>
      <c r="B304" s="61">
        <v>1.0028983618484699E-2</v>
      </c>
      <c r="C304" s="61">
        <f t="shared" si="14"/>
        <v>169</v>
      </c>
      <c r="D304" t="str">
        <f>LOOKUP(B304,'Info Sheet'!$L$2:$L$3,'Info Sheet'!$J$2:$J$3)</f>
        <v>Rainy, p</v>
      </c>
      <c r="E304">
        <f>IF(D304='Info Sheet'!$J$3,'Info Sheet'!$M$3,'Info Sheet'!$M$2)</f>
        <v>0.7</v>
      </c>
      <c r="F304">
        <f>ROUNDDOWN(IF((C304*E304)&gt;'Info Sheet'!$B$21,'Info Sheet'!$B$21,(C304*E304)),0)</f>
        <v>118</v>
      </c>
      <c r="G304">
        <f t="shared" si="15"/>
        <v>2696.3</v>
      </c>
      <c r="H304">
        <f t="shared" si="16"/>
        <v>776.30000000000018</v>
      </c>
    </row>
    <row r="305" spans="1:8">
      <c r="A305" s="51">
        <v>259</v>
      </c>
      <c r="B305" s="61">
        <v>0.12799960161418267</v>
      </c>
      <c r="C305" s="61">
        <f t="shared" si="14"/>
        <v>192</v>
      </c>
      <c r="D305" t="str">
        <f>LOOKUP(B305,'Info Sheet'!$L$2:$L$3,'Info Sheet'!$J$2:$J$3)</f>
        <v>Rainy, p</v>
      </c>
      <c r="E305">
        <f>IF(D305='Info Sheet'!$J$3,'Info Sheet'!$M$3,'Info Sheet'!$M$2)</f>
        <v>0.7</v>
      </c>
      <c r="F305">
        <f>ROUNDDOWN(IF((C305*E305)&gt;'Info Sheet'!$B$21,'Info Sheet'!$B$21,(C305*E305)),0)</f>
        <v>134</v>
      </c>
      <c r="G305">
        <f t="shared" si="15"/>
        <v>3061.9</v>
      </c>
      <c r="H305">
        <f t="shared" si="16"/>
        <v>1141.9000000000001</v>
      </c>
    </row>
    <row r="306" spans="1:8">
      <c r="A306" s="51">
        <v>260</v>
      </c>
      <c r="B306" s="61">
        <v>0.5664897735801705</v>
      </c>
      <c r="C306" s="61">
        <f t="shared" si="14"/>
        <v>218</v>
      </c>
      <c r="D306" t="str">
        <f>LOOKUP(B306,'Info Sheet'!$L$2:$L$3,'Info Sheet'!$J$2:$J$3)</f>
        <v>Non-Rainy</v>
      </c>
      <c r="E306">
        <f>IF(D306='Info Sheet'!$J$3,'Info Sheet'!$M$3,'Info Sheet'!$M$2)</f>
        <v>1</v>
      </c>
      <c r="F306">
        <f>ROUNDDOWN(IF((C306*E306)&gt;'Info Sheet'!$B$21,'Info Sheet'!$B$21,(C306*E306)),0)</f>
        <v>188</v>
      </c>
      <c r="G306">
        <f t="shared" si="15"/>
        <v>4295.8</v>
      </c>
      <c r="H306">
        <f t="shared" si="16"/>
        <v>2375.8000000000002</v>
      </c>
    </row>
    <row r="307" spans="1:8">
      <c r="A307" s="51">
        <v>261</v>
      </c>
      <c r="B307" s="61">
        <v>0.94217728375523047</v>
      </c>
      <c r="C307" s="61">
        <f t="shared" si="14"/>
        <v>245</v>
      </c>
      <c r="D307" t="str">
        <f>LOOKUP(B307,'Info Sheet'!$L$2:$L$3,'Info Sheet'!$J$2:$J$3)</f>
        <v>Non-Rainy</v>
      </c>
      <c r="E307">
        <f>IF(D307='Info Sheet'!$J$3,'Info Sheet'!$M$3,'Info Sheet'!$M$2)</f>
        <v>1</v>
      </c>
      <c r="F307">
        <f>ROUNDDOWN(IF((C307*E307)&gt;'Info Sheet'!$B$21,'Info Sheet'!$B$21,(C307*E307)),0)</f>
        <v>188</v>
      </c>
      <c r="G307">
        <f t="shared" si="15"/>
        <v>4295.8</v>
      </c>
      <c r="H307">
        <f t="shared" si="16"/>
        <v>2375.8000000000002</v>
      </c>
    </row>
    <row r="308" spans="1:8">
      <c r="A308" s="51">
        <v>262</v>
      </c>
      <c r="B308" s="61">
        <v>0.61784410134424805</v>
      </c>
      <c r="C308" s="61">
        <f t="shared" si="14"/>
        <v>221</v>
      </c>
      <c r="D308" t="str">
        <f>LOOKUP(B308,'Info Sheet'!$L$2:$L$3,'Info Sheet'!$J$2:$J$3)</f>
        <v>Non-Rainy</v>
      </c>
      <c r="E308">
        <f>IF(D308='Info Sheet'!$J$3,'Info Sheet'!$M$3,'Info Sheet'!$M$2)</f>
        <v>1</v>
      </c>
      <c r="F308">
        <f>ROUNDDOWN(IF((C308*E308)&gt;'Info Sheet'!$B$21,'Info Sheet'!$B$21,(C308*E308)),0)</f>
        <v>188</v>
      </c>
      <c r="G308">
        <f t="shared" si="15"/>
        <v>4295.8</v>
      </c>
      <c r="H308">
        <f t="shared" si="16"/>
        <v>2375.8000000000002</v>
      </c>
    </row>
    <row r="309" spans="1:8">
      <c r="A309" s="51">
        <v>263</v>
      </c>
      <c r="B309" s="61">
        <v>0.61619784172555392</v>
      </c>
      <c r="C309" s="61">
        <f t="shared" si="14"/>
        <v>220</v>
      </c>
      <c r="D309" t="str">
        <f>LOOKUP(B309,'Info Sheet'!$L$2:$L$3,'Info Sheet'!$J$2:$J$3)</f>
        <v>Non-Rainy</v>
      </c>
      <c r="E309">
        <f>IF(D309='Info Sheet'!$J$3,'Info Sheet'!$M$3,'Info Sheet'!$M$2)</f>
        <v>1</v>
      </c>
      <c r="F309">
        <f>ROUNDDOWN(IF((C309*E309)&gt;'Info Sheet'!$B$21,'Info Sheet'!$B$21,(C309*E309)),0)</f>
        <v>188</v>
      </c>
      <c r="G309">
        <f t="shared" si="15"/>
        <v>4295.8</v>
      </c>
      <c r="H309">
        <f t="shared" si="16"/>
        <v>2375.8000000000002</v>
      </c>
    </row>
    <row r="310" spans="1:8">
      <c r="A310" s="51">
        <v>264</v>
      </c>
      <c r="B310" s="61">
        <v>7.1931595532443993E-3</v>
      </c>
      <c r="C310" s="61">
        <f t="shared" si="14"/>
        <v>167</v>
      </c>
      <c r="D310" t="str">
        <f>LOOKUP(B310,'Info Sheet'!$L$2:$L$3,'Info Sheet'!$J$2:$J$3)</f>
        <v>Rainy, p</v>
      </c>
      <c r="E310">
        <f>IF(D310='Info Sheet'!$J$3,'Info Sheet'!$M$3,'Info Sheet'!$M$2)</f>
        <v>0.7</v>
      </c>
      <c r="F310">
        <f>ROUNDDOWN(IF((C310*E310)&gt;'Info Sheet'!$B$21,'Info Sheet'!$B$21,(C310*E310)),0)</f>
        <v>116</v>
      </c>
      <c r="G310">
        <f t="shared" si="15"/>
        <v>2650.6000000000004</v>
      </c>
      <c r="H310">
        <f t="shared" si="16"/>
        <v>730.60000000000036</v>
      </c>
    </row>
    <row r="311" spans="1:8">
      <c r="A311" s="51">
        <v>265</v>
      </c>
      <c r="B311" s="61">
        <v>0.79355497593037605</v>
      </c>
      <c r="C311" s="61">
        <f t="shared" si="14"/>
        <v>231</v>
      </c>
      <c r="D311" t="str">
        <f>LOOKUP(B311,'Info Sheet'!$L$2:$L$3,'Info Sheet'!$J$2:$J$3)</f>
        <v>Non-Rainy</v>
      </c>
      <c r="E311">
        <f>IF(D311='Info Sheet'!$J$3,'Info Sheet'!$M$3,'Info Sheet'!$M$2)</f>
        <v>1</v>
      </c>
      <c r="F311">
        <f>ROUNDDOWN(IF((C311*E311)&gt;'Info Sheet'!$B$21,'Info Sheet'!$B$21,(C311*E311)),0)</f>
        <v>188</v>
      </c>
      <c r="G311">
        <f t="shared" si="15"/>
        <v>4295.8</v>
      </c>
      <c r="H311">
        <f t="shared" si="16"/>
        <v>2375.8000000000002</v>
      </c>
    </row>
    <row r="312" spans="1:8">
      <c r="A312" s="51">
        <v>266</v>
      </c>
      <c r="B312" s="61">
        <v>0.38652465912643841</v>
      </c>
      <c r="C312" s="61">
        <f t="shared" si="14"/>
        <v>209</v>
      </c>
      <c r="D312" t="str">
        <f>LOOKUP(B312,'Info Sheet'!$L$2:$L$3,'Info Sheet'!$J$2:$J$3)</f>
        <v>Rainy, p</v>
      </c>
      <c r="E312">
        <f>IF(D312='Info Sheet'!$J$3,'Info Sheet'!$M$3,'Info Sheet'!$M$2)</f>
        <v>0.7</v>
      </c>
      <c r="F312">
        <f>ROUNDDOWN(IF((C312*E312)&gt;'Info Sheet'!$B$21,'Info Sheet'!$B$21,(C312*E312)),0)</f>
        <v>146</v>
      </c>
      <c r="G312">
        <f t="shared" si="15"/>
        <v>3336.1000000000004</v>
      </c>
      <c r="H312">
        <f t="shared" si="16"/>
        <v>1416.1000000000004</v>
      </c>
    </row>
    <row r="313" spans="1:8">
      <c r="A313" s="51">
        <v>267</v>
      </c>
      <c r="B313" s="61">
        <v>0.95702075652475338</v>
      </c>
      <c r="C313" s="61">
        <f t="shared" si="14"/>
        <v>248</v>
      </c>
      <c r="D313" t="str">
        <f>LOOKUP(B313,'Info Sheet'!$L$2:$L$3,'Info Sheet'!$J$2:$J$3)</f>
        <v>Non-Rainy</v>
      </c>
      <c r="E313">
        <f>IF(D313='Info Sheet'!$J$3,'Info Sheet'!$M$3,'Info Sheet'!$M$2)</f>
        <v>1</v>
      </c>
      <c r="F313">
        <f>ROUNDDOWN(IF((C313*E313)&gt;'Info Sheet'!$B$21,'Info Sheet'!$B$21,(C313*E313)),0)</f>
        <v>188</v>
      </c>
      <c r="G313">
        <f t="shared" si="15"/>
        <v>4295.8</v>
      </c>
      <c r="H313">
        <f t="shared" si="16"/>
        <v>2375.8000000000002</v>
      </c>
    </row>
    <row r="314" spans="1:8">
      <c r="A314" s="51">
        <v>268</v>
      </c>
      <c r="B314" s="61">
        <v>0.45453374475442965</v>
      </c>
      <c r="C314" s="61">
        <f t="shared" si="14"/>
        <v>212</v>
      </c>
      <c r="D314" t="str">
        <f>LOOKUP(B314,'Info Sheet'!$L$2:$L$3,'Info Sheet'!$J$2:$J$3)</f>
        <v>Non-Rainy</v>
      </c>
      <c r="E314">
        <f>IF(D314='Info Sheet'!$J$3,'Info Sheet'!$M$3,'Info Sheet'!$M$2)</f>
        <v>1</v>
      </c>
      <c r="F314">
        <f>ROUNDDOWN(IF((C314*E314)&gt;'Info Sheet'!$B$21,'Info Sheet'!$B$21,(C314*E314)),0)</f>
        <v>188</v>
      </c>
      <c r="G314">
        <f t="shared" si="15"/>
        <v>4295.8</v>
      </c>
      <c r="H314">
        <f t="shared" si="16"/>
        <v>2375.8000000000002</v>
      </c>
    </row>
    <row r="315" spans="1:8">
      <c r="A315" s="51">
        <v>269</v>
      </c>
      <c r="B315" s="61">
        <v>0.51027243248046994</v>
      </c>
      <c r="C315" s="61">
        <f t="shared" si="14"/>
        <v>215</v>
      </c>
      <c r="D315" t="str">
        <f>LOOKUP(B315,'Info Sheet'!$L$2:$L$3,'Info Sheet'!$J$2:$J$3)</f>
        <v>Non-Rainy</v>
      </c>
      <c r="E315">
        <f>IF(D315='Info Sheet'!$J$3,'Info Sheet'!$M$3,'Info Sheet'!$M$2)</f>
        <v>1</v>
      </c>
      <c r="F315">
        <f>ROUNDDOWN(IF((C315*E315)&gt;'Info Sheet'!$B$21,'Info Sheet'!$B$21,(C315*E315)),0)</f>
        <v>188</v>
      </c>
      <c r="G315">
        <f t="shared" si="15"/>
        <v>4295.8</v>
      </c>
      <c r="H315">
        <f t="shared" si="16"/>
        <v>2375.8000000000002</v>
      </c>
    </row>
    <row r="316" spans="1:8">
      <c r="A316" s="51">
        <v>270</v>
      </c>
      <c r="B316" s="61">
        <v>0.96863968991170024</v>
      </c>
      <c r="C316" s="61">
        <f t="shared" si="14"/>
        <v>251</v>
      </c>
      <c r="D316" t="str">
        <f>LOOKUP(B316,'Info Sheet'!$L$2:$L$3,'Info Sheet'!$J$2:$J$3)</f>
        <v>Non-Rainy</v>
      </c>
      <c r="E316">
        <f>IF(D316='Info Sheet'!$J$3,'Info Sheet'!$M$3,'Info Sheet'!$M$2)</f>
        <v>1</v>
      </c>
      <c r="F316">
        <f>ROUNDDOWN(IF((C316*E316)&gt;'Info Sheet'!$B$21,'Info Sheet'!$B$21,(C316*E316)),0)</f>
        <v>188</v>
      </c>
      <c r="G316">
        <f t="shared" si="15"/>
        <v>4295.8</v>
      </c>
      <c r="H316">
        <f t="shared" si="16"/>
        <v>2375.8000000000002</v>
      </c>
    </row>
    <row r="317" spans="1:8">
      <c r="A317" s="51">
        <v>271</v>
      </c>
      <c r="B317" s="61">
        <v>0.59520173996702574</v>
      </c>
      <c r="C317" s="61">
        <f t="shared" si="14"/>
        <v>219</v>
      </c>
      <c r="D317" t="str">
        <f>LOOKUP(B317,'Info Sheet'!$L$2:$L$3,'Info Sheet'!$J$2:$J$3)</f>
        <v>Non-Rainy</v>
      </c>
      <c r="E317">
        <f>IF(D317='Info Sheet'!$J$3,'Info Sheet'!$M$3,'Info Sheet'!$M$2)</f>
        <v>1</v>
      </c>
      <c r="F317">
        <f>ROUNDDOWN(IF((C317*E317)&gt;'Info Sheet'!$B$21,'Info Sheet'!$B$21,(C317*E317)),0)</f>
        <v>188</v>
      </c>
      <c r="G317">
        <f t="shared" si="15"/>
        <v>4295.8</v>
      </c>
      <c r="H317">
        <f t="shared" si="16"/>
        <v>2375.8000000000002</v>
      </c>
    </row>
    <row r="318" spans="1:8">
      <c r="A318" s="51">
        <v>272</v>
      </c>
      <c r="B318" s="61">
        <v>0.77060474113045363</v>
      </c>
      <c r="C318" s="61">
        <f t="shared" si="14"/>
        <v>229</v>
      </c>
      <c r="D318" t="str">
        <f>LOOKUP(B318,'Info Sheet'!$L$2:$L$3,'Info Sheet'!$J$2:$J$3)</f>
        <v>Non-Rainy</v>
      </c>
      <c r="E318">
        <f>IF(D318='Info Sheet'!$J$3,'Info Sheet'!$M$3,'Info Sheet'!$M$2)</f>
        <v>1</v>
      </c>
      <c r="F318">
        <f>ROUNDDOWN(IF((C318*E318)&gt;'Info Sheet'!$B$21,'Info Sheet'!$B$21,(C318*E318)),0)</f>
        <v>188</v>
      </c>
      <c r="G318">
        <f t="shared" si="15"/>
        <v>4295.8</v>
      </c>
      <c r="H318">
        <f t="shared" si="16"/>
        <v>2375.8000000000002</v>
      </c>
    </row>
    <row r="319" spans="1:8">
      <c r="A319" s="51">
        <v>273</v>
      </c>
      <c r="B319" s="61">
        <v>0.51320816881618481</v>
      </c>
      <c r="C319" s="61">
        <f t="shared" si="14"/>
        <v>215</v>
      </c>
      <c r="D319" t="str">
        <f>LOOKUP(B319,'Info Sheet'!$L$2:$L$3,'Info Sheet'!$J$2:$J$3)</f>
        <v>Non-Rainy</v>
      </c>
      <c r="E319">
        <f>IF(D319='Info Sheet'!$J$3,'Info Sheet'!$M$3,'Info Sheet'!$M$2)</f>
        <v>1</v>
      </c>
      <c r="F319">
        <f>ROUNDDOWN(IF((C319*E319)&gt;'Info Sheet'!$B$21,'Info Sheet'!$B$21,(C319*E319)),0)</f>
        <v>188</v>
      </c>
      <c r="G319">
        <f t="shared" si="15"/>
        <v>4295.8</v>
      </c>
      <c r="H319">
        <f t="shared" si="16"/>
        <v>2375.8000000000002</v>
      </c>
    </row>
    <row r="320" spans="1:8">
      <c r="A320" s="51">
        <v>274</v>
      </c>
      <c r="B320" s="61">
        <v>0.53786846618058681</v>
      </c>
      <c r="C320" s="61">
        <f t="shared" si="14"/>
        <v>217</v>
      </c>
      <c r="D320" t="str">
        <f>LOOKUP(B320,'Info Sheet'!$L$2:$L$3,'Info Sheet'!$J$2:$J$3)</f>
        <v>Non-Rainy</v>
      </c>
      <c r="E320">
        <f>IF(D320='Info Sheet'!$J$3,'Info Sheet'!$M$3,'Info Sheet'!$M$2)</f>
        <v>1</v>
      </c>
      <c r="F320">
        <f>ROUNDDOWN(IF((C320*E320)&gt;'Info Sheet'!$B$21,'Info Sheet'!$B$21,(C320*E320)),0)</f>
        <v>188</v>
      </c>
      <c r="G320">
        <f t="shared" si="15"/>
        <v>4295.8</v>
      </c>
      <c r="H320">
        <f t="shared" si="16"/>
        <v>2375.8000000000002</v>
      </c>
    </row>
    <row r="321" spans="1:8">
      <c r="A321" s="51">
        <v>275</v>
      </c>
      <c r="B321" s="61">
        <v>0.77695100011779594</v>
      </c>
      <c r="C321" s="61">
        <f t="shared" si="14"/>
        <v>230</v>
      </c>
      <c r="D321" t="str">
        <f>LOOKUP(B321,'Info Sheet'!$L$2:$L$3,'Info Sheet'!$J$2:$J$3)</f>
        <v>Non-Rainy</v>
      </c>
      <c r="E321">
        <f>IF(D321='Info Sheet'!$J$3,'Info Sheet'!$M$3,'Info Sheet'!$M$2)</f>
        <v>1</v>
      </c>
      <c r="F321">
        <f>ROUNDDOWN(IF((C321*E321)&gt;'Info Sheet'!$B$21,'Info Sheet'!$B$21,(C321*E321)),0)</f>
        <v>188</v>
      </c>
      <c r="G321">
        <f t="shared" si="15"/>
        <v>4295.8</v>
      </c>
      <c r="H321">
        <f t="shared" si="16"/>
        <v>2375.8000000000002</v>
      </c>
    </row>
    <row r="322" spans="1:8">
      <c r="A322" s="51">
        <v>276</v>
      </c>
      <c r="B322" s="61">
        <v>5.0648522775590177E-2</v>
      </c>
      <c r="C322" s="61">
        <f t="shared" si="14"/>
        <v>183</v>
      </c>
      <c r="D322" t="str">
        <f>LOOKUP(B322,'Info Sheet'!$L$2:$L$3,'Info Sheet'!$J$2:$J$3)</f>
        <v>Rainy, p</v>
      </c>
      <c r="E322">
        <f>IF(D322='Info Sheet'!$J$3,'Info Sheet'!$M$3,'Info Sheet'!$M$2)</f>
        <v>0.7</v>
      </c>
      <c r="F322">
        <f>ROUNDDOWN(IF((C322*E322)&gt;'Info Sheet'!$B$21,'Info Sheet'!$B$21,(C322*E322)),0)</f>
        <v>128</v>
      </c>
      <c r="G322">
        <f t="shared" si="15"/>
        <v>2924.8</v>
      </c>
      <c r="H322">
        <f t="shared" si="16"/>
        <v>1004.8000000000002</v>
      </c>
    </row>
    <row r="323" spans="1:8">
      <c r="A323" s="51">
        <v>277</v>
      </c>
      <c r="B323" s="61">
        <v>0.92283129545420073</v>
      </c>
      <c r="C323" s="61">
        <f t="shared" si="14"/>
        <v>243</v>
      </c>
      <c r="D323" t="str">
        <f>LOOKUP(B323,'Info Sheet'!$L$2:$L$3,'Info Sheet'!$J$2:$J$3)</f>
        <v>Non-Rainy</v>
      </c>
      <c r="E323">
        <f>IF(D323='Info Sheet'!$J$3,'Info Sheet'!$M$3,'Info Sheet'!$M$2)</f>
        <v>1</v>
      </c>
      <c r="F323">
        <f>ROUNDDOWN(IF((C323*E323)&gt;'Info Sheet'!$B$21,'Info Sheet'!$B$21,(C323*E323)),0)</f>
        <v>188</v>
      </c>
      <c r="G323">
        <f t="shared" si="15"/>
        <v>4295.8</v>
      </c>
      <c r="H323">
        <f t="shared" si="16"/>
        <v>2375.8000000000002</v>
      </c>
    </row>
    <row r="324" spans="1:8">
      <c r="A324" s="51">
        <v>278</v>
      </c>
      <c r="B324" s="61">
        <v>0.51125232759480399</v>
      </c>
      <c r="C324" s="61">
        <f t="shared" si="14"/>
        <v>215</v>
      </c>
      <c r="D324" t="str">
        <f>LOOKUP(B324,'Info Sheet'!$L$2:$L$3,'Info Sheet'!$J$2:$J$3)</f>
        <v>Non-Rainy</v>
      </c>
      <c r="E324">
        <f>IF(D324='Info Sheet'!$J$3,'Info Sheet'!$M$3,'Info Sheet'!$M$2)</f>
        <v>1</v>
      </c>
      <c r="F324">
        <f>ROUNDDOWN(IF((C324*E324)&gt;'Info Sheet'!$B$21,'Info Sheet'!$B$21,(C324*E324)),0)</f>
        <v>188</v>
      </c>
      <c r="G324">
        <f t="shared" si="15"/>
        <v>4295.8</v>
      </c>
      <c r="H324">
        <f t="shared" si="16"/>
        <v>2375.8000000000002</v>
      </c>
    </row>
    <row r="325" spans="1:8">
      <c r="A325" s="51">
        <v>279</v>
      </c>
      <c r="B325" s="61">
        <v>0.24584794272790544</v>
      </c>
      <c r="C325" s="61">
        <f t="shared" si="14"/>
        <v>201</v>
      </c>
      <c r="D325" t="str">
        <f>LOOKUP(B325,'Info Sheet'!$L$2:$L$3,'Info Sheet'!$J$2:$J$3)</f>
        <v>Rainy, p</v>
      </c>
      <c r="E325">
        <f>IF(D325='Info Sheet'!$J$3,'Info Sheet'!$M$3,'Info Sheet'!$M$2)</f>
        <v>0.7</v>
      </c>
      <c r="F325">
        <f>ROUNDDOWN(IF((C325*E325)&gt;'Info Sheet'!$B$21,'Info Sheet'!$B$21,(C325*E325)),0)</f>
        <v>140</v>
      </c>
      <c r="G325">
        <f t="shared" si="15"/>
        <v>3199</v>
      </c>
      <c r="H325">
        <f t="shared" si="16"/>
        <v>1279</v>
      </c>
    </row>
    <row r="326" spans="1:8">
      <c r="A326" s="51">
        <v>280</v>
      </c>
      <c r="B326" s="61">
        <v>0.28493771292446912</v>
      </c>
      <c r="C326" s="61">
        <f t="shared" si="14"/>
        <v>204</v>
      </c>
      <c r="D326" t="str">
        <f>LOOKUP(B326,'Info Sheet'!$L$2:$L$3,'Info Sheet'!$J$2:$J$3)</f>
        <v>Rainy, p</v>
      </c>
      <c r="E326">
        <f>IF(D326='Info Sheet'!$J$3,'Info Sheet'!$M$3,'Info Sheet'!$M$2)</f>
        <v>0.7</v>
      </c>
      <c r="F326">
        <f>ROUNDDOWN(IF((C326*E326)&gt;'Info Sheet'!$B$21,'Info Sheet'!$B$21,(C326*E326)),0)</f>
        <v>142</v>
      </c>
      <c r="G326">
        <f t="shared" si="15"/>
        <v>3244.7000000000003</v>
      </c>
      <c r="H326">
        <f t="shared" si="16"/>
        <v>1324.7000000000003</v>
      </c>
    </row>
    <row r="327" spans="1:8">
      <c r="A327" s="51">
        <v>281</v>
      </c>
      <c r="B327" s="61">
        <v>0.16229009317370424</v>
      </c>
      <c r="C327" s="61">
        <f t="shared" si="14"/>
        <v>195</v>
      </c>
      <c r="D327" t="str">
        <f>LOOKUP(B327,'Info Sheet'!$L$2:$L$3,'Info Sheet'!$J$2:$J$3)</f>
        <v>Rainy, p</v>
      </c>
      <c r="E327">
        <f>IF(D327='Info Sheet'!$J$3,'Info Sheet'!$M$3,'Info Sheet'!$M$2)</f>
        <v>0.7</v>
      </c>
      <c r="F327">
        <f>ROUNDDOWN(IF((C327*E327)&gt;'Info Sheet'!$B$21,'Info Sheet'!$B$21,(C327*E327)),0)</f>
        <v>136</v>
      </c>
      <c r="G327">
        <f t="shared" si="15"/>
        <v>3107.6000000000004</v>
      </c>
      <c r="H327">
        <f t="shared" si="16"/>
        <v>1187.6000000000004</v>
      </c>
    </row>
    <row r="328" spans="1:8">
      <c r="A328" s="51">
        <v>282</v>
      </c>
      <c r="B328" s="61">
        <v>0.77538671018673866</v>
      </c>
      <c r="C328" s="61">
        <f t="shared" si="14"/>
        <v>229</v>
      </c>
      <c r="D328" t="str">
        <f>LOOKUP(B328,'Info Sheet'!$L$2:$L$3,'Info Sheet'!$J$2:$J$3)</f>
        <v>Non-Rainy</v>
      </c>
      <c r="E328">
        <f>IF(D328='Info Sheet'!$J$3,'Info Sheet'!$M$3,'Info Sheet'!$M$2)</f>
        <v>1</v>
      </c>
      <c r="F328">
        <f>ROUNDDOWN(IF((C328*E328)&gt;'Info Sheet'!$B$21,'Info Sheet'!$B$21,(C328*E328)),0)</f>
        <v>188</v>
      </c>
      <c r="G328">
        <f t="shared" si="15"/>
        <v>4295.8</v>
      </c>
      <c r="H328">
        <f t="shared" si="16"/>
        <v>2375.8000000000002</v>
      </c>
    </row>
    <row r="329" spans="1:8">
      <c r="A329" s="51">
        <v>283</v>
      </c>
      <c r="B329" s="61">
        <v>0.82200111666177711</v>
      </c>
      <c r="C329" s="61">
        <f t="shared" si="14"/>
        <v>233</v>
      </c>
      <c r="D329" t="str">
        <f>LOOKUP(B329,'Info Sheet'!$L$2:$L$3,'Info Sheet'!$J$2:$J$3)</f>
        <v>Non-Rainy</v>
      </c>
      <c r="E329">
        <f>IF(D329='Info Sheet'!$J$3,'Info Sheet'!$M$3,'Info Sheet'!$M$2)</f>
        <v>1</v>
      </c>
      <c r="F329">
        <f>ROUNDDOWN(IF((C329*E329)&gt;'Info Sheet'!$B$21,'Info Sheet'!$B$21,(C329*E329)),0)</f>
        <v>188</v>
      </c>
      <c r="G329">
        <f t="shared" si="15"/>
        <v>4295.8</v>
      </c>
      <c r="H329">
        <f t="shared" si="16"/>
        <v>2375.8000000000002</v>
      </c>
    </row>
    <row r="330" spans="1:8">
      <c r="A330" s="51">
        <v>284</v>
      </c>
      <c r="B330" s="61">
        <v>0.14194475362317138</v>
      </c>
      <c r="C330" s="61">
        <f t="shared" si="14"/>
        <v>194</v>
      </c>
      <c r="D330" t="str">
        <f>LOOKUP(B330,'Info Sheet'!$L$2:$L$3,'Info Sheet'!$J$2:$J$3)</f>
        <v>Rainy, p</v>
      </c>
      <c r="E330">
        <f>IF(D330='Info Sheet'!$J$3,'Info Sheet'!$M$3,'Info Sheet'!$M$2)</f>
        <v>0.7</v>
      </c>
      <c r="F330">
        <f>ROUNDDOWN(IF((C330*E330)&gt;'Info Sheet'!$B$21,'Info Sheet'!$B$21,(C330*E330)),0)</f>
        <v>135</v>
      </c>
      <c r="G330">
        <f t="shared" si="15"/>
        <v>3084.75</v>
      </c>
      <c r="H330">
        <f t="shared" si="16"/>
        <v>1164.75</v>
      </c>
    </row>
    <row r="331" spans="1:8">
      <c r="A331" s="51">
        <v>285</v>
      </c>
      <c r="B331" s="61">
        <v>0.29782290826161018</v>
      </c>
      <c r="C331" s="61">
        <f t="shared" si="14"/>
        <v>204</v>
      </c>
      <c r="D331" t="str">
        <f>LOOKUP(B331,'Info Sheet'!$L$2:$L$3,'Info Sheet'!$J$2:$J$3)</f>
        <v>Rainy, p</v>
      </c>
      <c r="E331">
        <f>IF(D331='Info Sheet'!$J$3,'Info Sheet'!$M$3,'Info Sheet'!$M$2)</f>
        <v>0.7</v>
      </c>
      <c r="F331">
        <f>ROUNDDOWN(IF((C331*E331)&gt;'Info Sheet'!$B$21,'Info Sheet'!$B$21,(C331*E331)),0)</f>
        <v>142</v>
      </c>
      <c r="G331">
        <f t="shared" si="15"/>
        <v>3244.7000000000003</v>
      </c>
      <c r="H331">
        <f t="shared" si="16"/>
        <v>1324.7000000000003</v>
      </c>
    </row>
    <row r="332" spans="1:8">
      <c r="A332" s="51">
        <v>286</v>
      </c>
      <c r="B332" s="61">
        <v>2.8790907160470058E-2</v>
      </c>
      <c r="C332" s="61">
        <f t="shared" si="14"/>
        <v>178</v>
      </c>
      <c r="D332" t="str">
        <f>LOOKUP(B332,'Info Sheet'!$L$2:$L$3,'Info Sheet'!$J$2:$J$3)</f>
        <v>Rainy, p</v>
      </c>
      <c r="E332">
        <f>IF(D332='Info Sheet'!$J$3,'Info Sheet'!$M$3,'Info Sheet'!$M$2)</f>
        <v>0.7</v>
      </c>
      <c r="F332">
        <f>ROUNDDOWN(IF((C332*E332)&gt;'Info Sheet'!$B$21,'Info Sheet'!$B$21,(C332*E332)),0)</f>
        <v>124</v>
      </c>
      <c r="G332">
        <f t="shared" si="15"/>
        <v>2833.4</v>
      </c>
      <c r="H332">
        <f t="shared" si="16"/>
        <v>913.40000000000009</v>
      </c>
    </row>
    <row r="333" spans="1:8">
      <c r="A333" s="51">
        <v>287</v>
      </c>
      <c r="B333" s="61">
        <v>0.73192539631732145</v>
      </c>
      <c r="C333" s="61">
        <f t="shared" si="14"/>
        <v>227</v>
      </c>
      <c r="D333" t="str">
        <f>LOOKUP(B333,'Info Sheet'!$L$2:$L$3,'Info Sheet'!$J$2:$J$3)</f>
        <v>Non-Rainy</v>
      </c>
      <c r="E333">
        <f>IF(D333='Info Sheet'!$J$3,'Info Sheet'!$M$3,'Info Sheet'!$M$2)</f>
        <v>1</v>
      </c>
      <c r="F333">
        <f>ROUNDDOWN(IF((C333*E333)&gt;'Info Sheet'!$B$21,'Info Sheet'!$B$21,(C333*E333)),0)</f>
        <v>188</v>
      </c>
      <c r="G333">
        <f t="shared" si="15"/>
        <v>4295.8</v>
      </c>
      <c r="H333">
        <f t="shared" si="16"/>
        <v>2375.8000000000002</v>
      </c>
    </row>
    <row r="334" spans="1:8">
      <c r="A334" s="51">
        <v>288</v>
      </c>
      <c r="B334" s="61">
        <v>0.95465489536650294</v>
      </c>
      <c r="C334" s="61">
        <f t="shared" si="14"/>
        <v>248</v>
      </c>
      <c r="D334" t="str">
        <f>LOOKUP(B334,'Info Sheet'!$L$2:$L$3,'Info Sheet'!$J$2:$J$3)</f>
        <v>Non-Rainy</v>
      </c>
      <c r="E334">
        <f>IF(D334='Info Sheet'!$J$3,'Info Sheet'!$M$3,'Info Sheet'!$M$2)</f>
        <v>1</v>
      </c>
      <c r="F334">
        <f>ROUNDDOWN(IF((C334*E334)&gt;'Info Sheet'!$B$21,'Info Sheet'!$B$21,(C334*E334)),0)</f>
        <v>188</v>
      </c>
      <c r="G334">
        <f t="shared" si="15"/>
        <v>4295.8</v>
      </c>
      <c r="H334">
        <f t="shared" si="16"/>
        <v>2375.8000000000002</v>
      </c>
    </row>
    <row r="335" spans="1:8">
      <c r="A335" s="51">
        <v>289</v>
      </c>
      <c r="B335" s="61">
        <v>0.68288101969509107</v>
      </c>
      <c r="C335" s="61">
        <f t="shared" si="14"/>
        <v>224</v>
      </c>
      <c r="D335" t="str">
        <f>LOOKUP(B335,'Info Sheet'!$L$2:$L$3,'Info Sheet'!$J$2:$J$3)</f>
        <v>Non-Rainy</v>
      </c>
      <c r="E335">
        <f>IF(D335='Info Sheet'!$J$3,'Info Sheet'!$M$3,'Info Sheet'!$M$2)</f>
        <v>1</v>
      </c>
      <c r="F335">
        <f>ROUNDDOWN(IF((C335*E335)&gt;'Info Sheet'!$B$21,'Info Sheet'!$B$21,(C335*E335)),0)</f>
        <v>188</v>
      </c>
      <c r="G335">
        <f t="shared" si="15"/>
        <v>4295.8</v>
      </c>
      <c r="H335">
        <f t="shared" si="16"/>
        <v>2375.8000000000002</v>
      </c>
    </row>
    <row r="336" spans="1:8">
      <c r="A336" s="51">
        <v>290</v>
      </c>
      <c r="B336" s="61">
        <v>0.35494424881739006</v>
      </c>
      <c r="C336" s="61">
        <f t="shared" si="14"/>
        <v>207</v>
      </c>
      <c r="D336" t="str">
        <f>LOOKUP(B336,'Info Sheet'!$L$2:$L$3,'Info Sheet'!$J$2:$J$3)</f>
        <v>Rainy, p</v>
      </c>
      <c r="E336">
        <f>IF(D336='Info Sheet'!$J$3,'Info Sheet'!$M$3,'Info Sheet'!$M$2)</f>
        <v>0.7</v>
      </c>
      <c r="F336">
        <f>ROUNDDOWN(IF((C336*E336)&gt;'Info Sheet'!$B$21,'Info Sheet'!$B$21,(C336*E336)),0)</f>
        <v>144</v>
      </c>
      <c r="G336">
        <f t="shared" si="15"/>
        <v>3290.4</v>
      </c>
      <c r="H336">
        <f t="shared" si="16"/>
        <v>1370.4</v>
      </c>
    </row>
    <row r="337" spans="1:8">
      <c r="A337" s="51">
        <v>291</v>
      </c>
      <c r="B337" s="61">
        <v>0.98915481590082999</v>
      </c>
      <c r="C337" s="61">
        <f t="shared" si="14"/>
        <v>260</v>
      </c>
      <c r="D337" t="str">
        <f>LOOKUP(B337,'Info Sheet'!$L$2:$L$3,'Info Sheet'!$J$2:$J$3)</f>
        <v>Non-Rainy</v>
      </c>
      <c r="E337">
        <f>IF(D337='Info Sheet'!$J$3,'Info Sheet'!$M$3,'Info Sheet'!$M$2)</f>
        <v>1</v>
      </c>
      <c r="F337">
        <f>ROUNDDOWN(IF((C337*E337)&gt;'Info Sheet'!$B$21,'Info Sheet'!$B$21,(C337*E337)),0)</f>
        <v>188</v>
      </c>
      <c r="G337">
        <f t="shared" si="15"/>
        <v>4295.8</v>
      </c>
      <c r="H337">
        <f t="shared" si="16"/>
        <v>2375.8000000000002</v>
      </c>
    </row>
    <row r="338" spans="1:8">
      <c r="A338" s="51">
        <v>292</v>
      </c>
      <c r="B338" s="61">
        <v>0.30322281122017225</v>
      </c>
      <c r="C338" s="61">
        <f t="shared" si="14"/>
        <v>205</v>
      </c>
      <c r="D338" t="str">
        <f>LOOKUP(B338,'Info Sheet'!$L$2:$L$3,'Info Sheet'!$J$2:$J$3)</f>
        <v>Rainy, p</v>
      </c>
      <c r="E338">
        <f>IF(D338='Info Sheet'!$J$3,'Info Sheet'!$M$3,'Info Sheet'!$M$2)</f>
        <v>0.7</v>
      </c>
      <c r="F338">
        <f>ROUNDDOWN(IF((C338*E338)&gt;'Info Sheet'!$B$21,'Info Sheet'!$B$21,(C338*E338)),0)</f>
        <v>143</v>
      </c>
      <c r="G338">
        <f t="shared" si="15"/>
        <v>3267.55</v>
      </c>
      <c r="H338">
        <f t="shared" si="16"/>
        <v>1347.5500000000002</v>
      </c>
    </row>
    <row r="339" spans="1:8">
      <c r="A339" s="51">
        <v>293</v>
      </c>
      <c r="B339" s="61">
        <v>0.23253893168223794</v>
      </c>
      <c r="C339" s="61">
        <f t="shared" si="14"/>
        <v>200</v>
      </c>
      <c r="D339" t="str">
        <f>LOOKUP(B339,'Info Sheet'!$L$2:$L$3,'Info Sheet'!$J$2:$J$3)</f>
        <v>Rainy, p</v>
      </c>
      <c r="E339">
        <f>IF(D339='Info Sheet'!$J$3,'Info Sheet'!$M$3,'Info Sheet'!$M$2)</f>
        <v>0.7</v>
      </c>
      <c r="F339">
        <f>ROUNDDOWN(IF((C339*E339)&gt;'Info Sheet'!$B$21,'Info Sheet'!$B$21,(C339*E339)),0)</f>
        <v>140</v>
      </c>
      <c r="G339">
        <f t="shared" si="15"/>
        <v>3199</v>
      </c>
      <c r="H339">
        <f t="shared" si="16"/>
        <v>1279</v>
      </c>
    </row>
    <row r="340" spans="1:8">
      <c r="A340" s="51">
        <v>294</v>
      </c>
      <c r="B340" s="61">
        <v>0.72888496187107021</v>
      </c>
      <c r="C340" s="61">
        <f t="shared" si="14"/>
        <v>227</v>
      </c>
      <c r="D340" t="str">
        <f>LOOKUP(B340,'Info Sheet'!$L$2:$L$3,'Info Sheet'!$J$2:$J$3)</f>
        <v>Non-Rainy</v>
      </c>
      <c r="E340">
        <f>IF(D340='Info Sheet'!$J$3,'Info Sheet'!$M$3,'Info Sheet'!$M$2)</f>
        <v>1</v>
      </c>
      <c r="F340">
        <f>ROUNDDOWN(IF((C340*E340)&gt;'Info Sheet'!$B$21,'Info Sheet'!$B$21,(C340*E340)),0)</f>
        <v>188</v>
      </c>
      <c r="G340">
        <f t="shared" si="15"/>
        <v>4295.8</v>
      </c>
      <c r="H340">
        <f t="shared" si="16"/>
        <v>2375.8000000000002</v>
      </c>
    </row>
    <row r="341" spans="1:8">
      <c r="A341" s="51">
        <v>295</v>
      </c>
      <c r="B341" s="61">
        <v>0.81121511441817828</v>
      </c>
      <c r="C341" s="61">
        <f t="shared" si="14"/>
        <v>232</v>
      </c>
      <c r="D341" t="str">
        <f>LOOKUP(B341,'Info Sheet'!$L$2:$L$3,'Info Sheet'!$J$2:$J$3)</f>
        <v>Non-Rainy</v>
      </c>
      <c r="E341">
        <f>IF(D341='Info Sheet'!$J$3,'Info Sheet'!$M$3,'Info Sheet'!$M$2)</f>
        <v>1</v>
      </c>
      <c r="F341">
        <f>ROUNDDOWN(IF((C341*E341)&gt;'Info Sheet'!$B$21,'Info Sheet'!$B$21,(C341*E341)),0)</f>
        <v>188</v>
      </c>
      <c r="G341">
        <f t="shared" si="15"/>
        <v>4295.8</v>
      </c>
      <c r="H341">
        <f t="shared" si="16"/>
        <v>2375.8000000000002</v>
      </c>
    </row>
    <row r="342" spans="1:8">
      <c r="A342" s="51">
        <v>296</v>
      </c>
      <c r="B342" s="61">
        <v>0.96244991951156345</v>
      </c>
      <c r="C342" s="61">
        <f t="shared" si="14"/>
        <v>249</v>
      </c>
      <c r="D342" t="str">
        <f>LOOKUP(B342,'Info Sheet'!$L$2:$L$3,'Info Sheet'!$J$2:$J$3)</f>
        <v>Non-Rainy</v>
      </c>
      <c r="E342">
        <f>IF(D342='Info Sheet'!$J$3,'Info Sheet'!$M$3,'Info Sheet'!$M$2)</f>
        <v>1</v>
      </c>
      <c r="F342">
        <f>ROUNDDOWN(IF((C342*E342)&gt;'Info Sheet'!$B$21,'Info Sheet'!$B$21,(C342*E342)),0)</f>
        <v>188</v>
      </c>
      <c r="G342">
        <f t="shared" si="15"/>
        <v>4295.8</v>
      </c>
      <c r="H342">
        <f t="shared" si="16"/>
        <v>2375.8000000000002</v>
      </c>
    </row>
    <row r="343" spans="1:8">
      <c r="A343" s="51">
        <v>297</v>
      </c>
      <c r="B343" s="61">
        <v>0.45347616221595743</v>
      </c>
      <c r="C343" s="61">
        <f t="shared" si="14"/>
        <v>212</v>
      </c>
      <c r="D343" t="str">
        <f>LOOKUP(B343,'Info Sheet'!$L$2:$L$3,'Info Sheet'!$J$2:$J$3)</f>
        <v>Non-Rainy</v>
      </c>
      <c r="E343">
        <f>IF(D343='Info Sheet'!$J$3,'Info Sheet'!$M$3,'Info Sheet'!$M$2)</f>
        <v>1</v>
      </c>
      <c r="F343">
        <f>ROUNDDOWN(IF((C343*E343)&gt;'Info Sheet'!$B$21,'Info Sheet'!$B$21,(C343*E343)),0)</f>
        <v>188</v>
      </c>
      <c r="G343">
        <f t="shared" si="15"/>
        <v>4295.8</v>
      </c>
      <c r="H343">
        <f t="shared" si="16"/>
        <v>2375.8000000000002</v>
      </c>
    </row>
    <row r="344" spans="1:8">
      <c r="A344" s="51">
        <v>298</v>
      </c>
      <c r="B344" s="61">
        <v>0.73943965166610959</v>
      </c>
      <c r="C344" s="61">
        <f t="shared" si="14"/>
        <v>227</v>
      </c>
      <c r="D344" t="str">
        <f>LOOKUP(B344,'Info Sheet'!$L$2:$L$3,'Info Sheet'!$J$2:$J$3)</f>
        <v>Non-Rainy</v>
      </c>
      <c r="E344">
        <f>IF(D344='Info Sheet'!$J$3,'Info Sheet'!$M$3,'Info Sheet'!$M$2)</f>
        <v>1</v>
      </c>
      <c r="F344">
        <f>ROUNDDOWN(IF((C344*E344)&gt;'Info Sheet'!$B$21,'Info Sheet'!$B$21,(C344*E344)),0)</f>
        <v>188</v>
      </c>
      <c r="G344">
        <f t="shared" si="15"/>
        <v>4295.8</v>
      </c>
      <c r="H344">
        <f t="shared" si="16"/>
        <v>2375.8000000000002</v>
      </c>
    </row>
    <row r="345" spans="1:8">
      <c r="A345" s="51">
        <v>299</v>
      </c>
      <c r="B345" s="61">
        <v>0.77868509703974975</v>
      </c>
      <c r="C345" s="61">
        <f t="shared" si="14"/>
        <v>230</v>
      </c>
      <c r="D345" t="str">
        <f>LOOKUP(B345,'Info Sheet'!$L$2:$L$3,'Info Sheet'!$J$2:$J$3)</f>
        <v>Non-Rainy</v>
      </c>
      <c r="E345">
        <f>IF(D345='Info Sheet'!$J$3,'Info Sheet'!$M$3,'Info Sheet'!$M$2)</f>
        <v>1</v>
      </c>
      <c r="F345">
        <f>ROUNDDOWN(IF((C345*E345)&gt;'Info Sheet'!$B$21,'Info Sheet'!$B$21,(C345*E345)),0)</f>
        <v>188</v>
      </c>
      <c r="G345">
        <f t="shared" si="15"/>
        <v>4295.8</v>
      </c>
      <c r="H345">
        <f t="shared" si="16"/>
        <v>2375.8000000000002</v>
      </c>
    </row>
    <row r="346" spans="1:8">
      <c r="A346" s="51">
        <v>300</v>
      </c>
      <c r="B346" s="61">
        <v>0.74401066092656809</v>
      </c>
      <c r="C346" s="61">
        <f t="shared" si="14"/>
        <v>228</v>
      </c>
      <c r="D346" t="str">
        <f>LOOKUP(B346,'Info Sheet'!$L$2:$L$3,'Info Sheet'!$J$2:$J$3)</f>
        <v>Non-Rainy</v>
      </c>
      <c r="E346">
        <f>IF(D346='Info Sheet'!$J$3,'Info Sheet'!$M$3,'Info Sheet'!$M$2)</f>
        <v>1</v>
      </c>
      <c r="F346">
        <f>ROUNDDOWN(IF((C346*E346)&gt;'Info Sheet'!$B$21,'Info Sheet'!$B$21,(C346*E346)),0)</f>
        <v>188</v>
      </c>
      <c r="G346">
        <f t="shared" si="15"/>
        <v>4295.8</v>
      </c>
      <c r="H346">
        <f t="shared" si="16"/>
        <v>2375.8000000000002</v>
      </c>
    </row>
    <row r="347" spans="1:8">
      <c r="A347" s="51">
        <v>301</v>
      </c>
      <c r="B347" s="61">
        <v>7.2175973236688895E-2</v>
      </c>
      <c r="C347" s="61">
        <f t="shared" si="14"/>
        <v>186</v>
      </c>
      <c r="D347" t="str">
        <f>LOOKUP(B347,'Info Sheet'!$L$2:$L$3,'Info Sheet'!$J$2:$J$3)</f>
        <v>Rainy, p</v>
      </c>
      <c r="E347">
        <f>IF(D347='Info Sheet'!$J$3,'Info Sheet'!$M$3,'Info Sheet'!$M$2)</f>
        <v>0.7</v>
      </c>
      <c r="F347">
        <f>ROUNDDOWN(IF((C347*E347)&gt;'Info Sheet'!$B$21,'Info Sheet'!$B$21,(C347*E347)),0)</f>
        <v>130</v>
      </c>
      <c r="G347">
        <f t="shared" si="15"/>
        <v>2970.5</v>
      </c>
      <c r="H347">
        <f t="shared" si="16"/>
        <v>1050.5</v>
      </c>
    </row>
    <row r="348" spans="1:8">
      <c r="A348" s="51">
        <v>302</v>
      </c>
      <c r="B348" s="61">
        <v>0.12085011791441136</v>
      </c>
      <c r="C348" s="61">
        <f t="shared" si="14"/>
        <v>192</v>
      </c>
      <c r="D348" t="str">
        <f>LOOKUP(B348,'Info Sheet'!$L$2:$L$3,'Info Sheet'!$J$2:$J$3)</f>
        <v>Rainy, p</v>
      </c>
      <c r="E348">
        <f>IF(D348='Info Sheet'!$J$3,'Info Sheet'!$M$3,'Info Sheet'!$M$2)</f>
        <v>0.7</v>
      </c>
      <c r="F348">
        <f>ROUNDDOWN(IF((C348*E348)&gt;'Info Sheet'!$B$21,'Info Sheet'!$B$21,(C348*E348)),0)</f>
        <v>134</v>
      </c>
      <c r="G348">
        <f t="shared" si="15"/>
        <v>3061.9</v>
      </c>
      <c r="H348">
        <f t="shared" si="16"/>
        <v>1141.9000000000001</v>
      </c>
    </row>
    <row r="349" spans="1:8">
      <c r="A349" s="51">
        <v>303</v>
      </c>
      <c r="B349" s="61">
        <v>0.33918402324529295</v>
      </c>
      <c r="C349" s="61">
        <f t="shared" si="14"/>
        <v>207</v>
      </c>
      <c r="D349" t="str">
        <f>LOOKUP(B349,'Info Sheet'!$L$2:$L$3,'Info Sheet'!$J$2:$J$3)</f>
        <v>Rainy, p</v>
      </c>
      <c r="E349">
        <f>IF(D349='Info Sheet'!$J$3,'Info Sheet'!$M$3,'Info Sheet'!$M$2)</f>
        <v>0.7</v>
      </c>
      <c r="F349">
        <f>ROUNDDOWN(IF((C349*E349)&gt;'Info Sheet'!$B$21,'Info Sheet'!$B$21,(C349*E349)),0)</f>
        <v>144</v>
      </c>
      <c r="G349">
        <f t="shared" si="15"/>
        <v>3290.4</v>
      </c>
      <c r="H349">
        <f t="shared" si="16"/>
        <v>1370.4</v>
      </c>
    </row>
    <row r="350" spans="1:8">
      <c r="A350" s="51">
        <v>304</v>
      </c>
      <c r="B350" s="61">
        <v>0.17656917047381027</v>
      </c>
      <c r="C350" s="61">
        <f t="shared" si="14"/>
        <v>197</v>
      </c>
      <c r="D350" t="str">
        <f>LOOKUP(B350,'Info Sheet'!$L$2:$L$3,'Info Sheet'!$J$2:$J$3)</f>
        <v>Rainy, p</v>
      </c>
      <c r="E350">
        <f>IF(D350='Info Sheet'!$J$3,'Info Sheet'!$M$3,'Info Sheet'!$M$2)</f>
        <v>0.7</v>
      </c>
      <c r="F350">
        <f>ROUNDDOWN(IF((C350*E350)&gt;'Info Sheet'!$B$21,'Info Sheet'!$B$21,(C350*E350)),0)</f>
        <v>137</v>
      </c>
      <c r="G350">
        <f t="shared" si="15"/>
        <v>3130.4500000000003</v>
      </c>
      <c r="H350">
        <f t="shared" si="16"/>
        <v>1210.4500000000003</v>
      </c>
    </row>
    <row r="351" spans="1:8">
      <c r="A351" s="51">
        <v>305</v>
      </c>
      <c r="B351" s="61">
        <v>0.11935000861761069</v>
      </c>
      <c r="C351" s="61">
        <f t="shared" si="14"/>
        <v>192</v>
      </c>
      <c r="D351" t="str">
        <f>LOOKUP(B351,'Info Sheet'!$L$2:$L$3,'Info Sheet'!$J$2:$J$3)</f>
        <v>Rainy, p</v>
      </c>
      <c r="E351">
        <f>IF(D351='Info Sheet'!$J$3,'Info Sheet'!$M$3,'Info Sheet'!$M$2)</f>
        <v>0.7</v>
      </c>
      <c r="F351">
        <f>ROUNDDOWN(IF((C351*E351)&gt;'Info Sheet'!$B$21,'Info Sheet'!$B$21,(C351*E351)),0)</f>
        <v>134</v>
      </c>
      <c r="G351">
        <f t="shared" si="15"/>
        <v>3061.9</v>
      </c>
      <c r="H351">
        <f t="shared" si="16"/>
        <v>1141.9000000000001</v>
      </c>
    </row>
    <row r="352" spans="1:8">
      <c r="A352" s="51">
        <v>306</v>
      </c>
      <c r="B352" s="61">
        <v>0.95195966573177315</v>
      </c>
      <c r="C352" s="61">
        <f t="shared" si="14"/>
        <v>247</v>
      </c>
      <c r="D352" t="str">
        <f>LOOKUP(B352,'Info Sheet'!$L$2:$L$3,'Info Sheet'!$J$2:$J$3)</f>
        <v>Non-Rainy</v>
      </c>
      <c r="E352">
        <f>IF(D352='Info Sheet'!$J$3,'Info Sheet'!$M$3,'Info Sheet'!$M$2)</f>
        <v>1</v>
      </c>
      <c r="F352">
        <f>ROUNDDOWN(IF((C352*E352)&gt;'Info Sheet'!$B$21,'Info Sheet'!$B$21,(C352*E352)),0)</f>
        <v>188</v>
      </c>
      <c r="G352">
        <f t="shared" si="15"/>
        <v>4295.8</v>
      </c>
      <c r="H352">
        <f t="shared" si="16"/>
        <v>2375.8000000000002</v>
      </c>
    </row>
    <row r="353" spans="1:8">
      <c r="A353" s="51">
        <v>307</v>
      </c>
      <c r="B353" s="61">
        <v>0.31076868441145</v>
      </c>
      <c r="C353" s="61">
        <f t="shared" si="14"/>
        <v>205</v>
      </c>
      <c r="D353" t="str">
        <f>LOOKUP(B353,'Info Sheet'!$L$2:$L$3,'Info Sheet'!$J$2:$J$3)</f>
        <v>Rainy, p</v>
      </c>
      <c r="E353">
        <f>IF(D353='Info Sheet'!$J$3,'Info Sheet'!$M$3,'Info Sheet'!$M$2)</f>
        <v>0.7</v>
      </c>
      <c r="F353">
        <f>ROUNDDOWN(IF((C353*E353)&gt;'Info Sheet'!$B$21,'Info Sheet'!$B$21,(C353*E353)),0)</f>
        <v>143</v>
      </c>
      <c r="G353">
        <f t="shared" si="15"/>
        <v>3267.55</v>
      </c>
      <c r="H353">
        <f t="shared" si="16"/>
        <v>1347.5500000000002</v>
      </c>
    </row>
    <row r="354" spans="1:8">
      <c r="A354" s="51">
        <v>308</v>
      </c>
      <c r="B354" s="61">
        <v>0.24681151322026862</v>
      </c>
      <c r="C354" s="61">
        <f t="shared" si="14"/>
        <v>201</v>
      </c>
      <c r="D354" t="str">
        <f>LOOKUP(B354,'Info Sheet'!$L$2:$L$3,'Info Sheet'!$J$2:$J$3)</f>
        <v>Rainy, p</v>
      </c>
      <c r="E354">
        <f>IF(D354='Info Sheet'!$J$3,'Info Sheet'!$M$3,'Info Sheet'!$M$2)</f>
        <v>0.7</v>
      </c>
      <c r="F354">
        <f>ROUNDDOWN(IF((C354*E354)&gt;'Info Sheet'!$B$21,'Info Sheet'!$B$21,(C354*E354)),0)</f>
        <v>140</v>
      </c>
      <c r="G354">
        <f t="shared" si="15"/>
        <v>3199</v>
      </c>
      <c r="H354">
        <f t="shared" si="16"/>
        <v>1279</v>
      </c>
    </row>
    <row r="355" spans="1:8">
      <c r="A355" s="51">
        <v>309</v>
      </c>
      <c r="B355" s="61">
        <v>0.38883043680843454</v>
      </c>
      <c r="C355" s="61">
        <f t="shared" si="14"/>
        <v>209</v>
      </c>
      <c r="D355" t="str">
        <f>LOOKUP(B355,'Info Sheet'!$L$2:$L$3,'Info Sheet'!$J$2:$J$3)</f>
        <v>Rainy, p</v>
      </c>
      <c r="E355">
        <f>IF(D355='Info Sheet'!$J$3,'Info Sheet'!$M$3,'Info Sheet'!$M$2)</f>
        <v>0.7</v>
      </c>
      <c r="F355">
        <f>ROUNDDOWN(IF((C355*E355)&gt;'Info Sheet'!$B$21,'Info Sheet'!$B$21,(C355*E355)),0)</f>
        <v>146</v>
      </c>
      <c r="G355">
        <f t="shared" si="15"/>
        <v>3336.1000000000004</v>
      </c>
      <c r="H355">
        <f t="shared" si="16"/>
        <v>1416.1000000000004</v>
      </c>
    </row>
    <row r="356" spans="1:8">
      <c r="A356" s="51">
        <v>310</v>
      </c>
      <c r="B356" s="61">
        <v>0.7425029557914079</v>
      </c>
      <c r="C356" s="61">
        <f t="shared" si="14"/>
        <v>227</v>
      </c>
      <c r="D356" t="str">
        <f>LOOKUP(B356,'Info Sheet'!$L$2:$L$3,'Info Sheet'!$J$2:$J$3)</f>
        <v>Non-Rainy</v>
      </c>
      <c r="E356">
        <f>IF(D356='Info Sheet'!$J$3,'Info Sheet'!$M$3,'Info Sheet'!$M$2)</f>
        <v>1</v>
      </c>
      <c r="F356">
        <f>ROUNDDOWN(IF((C356*E356)&gt;'Info Sheet'!$B$21,'Info Sheet'!$B$21,(C356*E356)),0)</f>
        <v>188</v>
      </c>
      <c r="G356">
        <f t="shared" si="15"/>
        <v>4295.8</v>
      </c>
      <c r="H356">
        <f t="shared" si="16"/>
        <v>2375.8000000000002</v>
      </c>
    </row>
    <row r="357" spans="1:8">
      <c r="A357" s="51">
        <v>311</v>
      </c>
      <c r="B357" s="61">
        <v>0.54912268689241472</v>
      </c>
      <c r="C357" s="61">
        <f t="shared" si="14"/>
        <v>217</v>
      </c>
      <c r="D357" t="str">
        <f>LOOKUP(B357,'Info Sheet'!$L$2:$L$3,'Info Sheet'!$J$2:$J$3)</f>
        <v>Non-Rainy</v>
      </c>
      <c r="E357">
        <f>IF(D357='Info Sheet'!$J$3,'Info Sheet'!$M$3,'Info Sheet'!$M$2)</f>
        <v>1</v>
      </c>
      <c r="F357">
        <f>ROUNDDOWN(IF((C357*E357)&gt;'Info Sheet'!$B$21,'Info Sheet'!$B$21,(C357*E357)),0)</f>
        <v>188</v>
      </c>
      <c r="G357">
        <f t="shared" si="15"/>
        <v>4295.8</v>
      </c>
      <c r="H357">
        <f t="shared" si="16"/>
        <v>2375.8000000000002</v>
      </c>
    </row>
    <row r="358" spans="1:8">
      <c r="A358" s="51">
        <v>312</v>
      </c>
      <c r="B358" s="61">
        <v>0.63192433151489957</v>
      </c>
      <c r="C358" s="61">
        <f t="shared" si="14"/>
        <v>221</v>
      </c>
      <c r="D358" t="str">
        <f>LOOKUP(B358,'Info Sheet'!$L$2:$L$3,'Info Sheet'!$J$2:$J$3)</f>
        <v>Non-Rainy</v>
      </c>
      <c r="E358">
        <f>IF(D358='Info Sheet'!$J$3,'Info Sheet'!$M$3,'Info Sheet'!$M$2)</f>
        <v>1</v>
      </c>
      <c r="F358">
        <f>ROUNDDOWN(IF((C358*E358)&gt;'Info Sheet'!$B$21,'Info Sheet'!$B$21,(C358*E358)),0)</f>
        <v>188</v>
      </c>
      <c r="G358">
        <f t="shared" si="15"/>
        <v>4295.8</v>
      </c>
      <c r="H358">
        <f t="shared" si="16"/>
        <v>2375.8000000000002</v>
      </c>
    </row>
    <row r="359" spans="1:8">
      <c r="A359" s="51">
        <v>313</v>
      </c>
      <c r="B359" s="61">
        <v>0.52564574563571242</v>
      </c>
      <c r="C359" s="61">
        <f t="shared" si="14"/>
        <v>216</v>
      </c>
      <c r="D359" t="str">
        <f>LOOKUP(B359,'Info Sheet'!$L$2:$L$3,'Info Sheet'!$J$2:$J$3)</f>
        <v>Non-Rainy</v>
      </c>
      <c r="E359">
        <f>IF(D359='Info Sheet'!$J$3,'Info Sheet'!$M$3,'Info Sheet'!$M$2)</f>
        <v>1</v>
      </c>
      <c r="F359">
        <f>ROUNDDOWN(IF((C359*E359)&gt;'Info Sheet'!$B$21,'Info Sheet'!$B$21,(C359*E359)),0)</f>
        <v>188</v>
      </c>
      <c r="G359">
        <f t="shared" si="15"/>
        <v>4295.8</v>
      </c>
      <c r="H359">
        <f t="shared" si="16"/>
        <v>2375.8000000000002</v>
      </c>
    </row>
    <row r="360" spans="1:8">
      <c r="A360" s="51">
        <v>314</v>
      </c>
      <c r="B360" s="61">
        <v>0.62499945828725134</v>
      </c>
      <c r="C360" s="61">
        <f t="shared" si="14"/>
        <v>221</v>
      </c>
      <c r="D360" t="str">
        <f>LOOKUP(B360,'Info Sheet'!$L$2:$L$3,'Info Sheet'!$J$2:$J$3)</f>
        <v>Non-Rainy</v>
      </c>
      <c r="E360">
        <f>IF(D360='Info Sheet'!$J$3,'Info Sheet'!$M$3,'Info Sheet'!$M$2)</f>
        <v>1</v>
      </c>
      <c r="F360">
        <f>ROUNDDOWN(IF((C360*E360)&gt;'Info Sheet'!$B$21,'Info Sheet'!$B$21,(C360*E360)),0)</f>
        <v>188</v>
      </c>
      <c r="G360">
        <f t="shared" si="15"/>
        <v>4295.8</v>
      </c>
      <c r="H360">
        <f t="shared" si="16"/>
        <v>2375.8000000000002</v>
      </c>
    </row>
    <row r="361" spans="1:8">
      <c r="A361" s="51">
        <v>315</v>
      </c>
      <c r="B361" s="61">
        <v>0.18455036252210977</v>
      </c>
      <c r="C361" s="61">
        <f t="shared" si="14"/>
        <v>197</v>
      </c>
      <c r="D361" t="str">
        <f>LOOKUP(B361,'Info Sheet'!$L$2:$L$3,'Info Sheet'!$J$2:$J$3)</f>
        <v>Rainy, p</v>
      </c>
      <c r="E361">
        <f>IF(D361='Info Sheet'!$J$3,'Info Sheet'!$M$3,'Info Sheet'!$M$2)</f>
        <v>0.7</v>
      </c>
      <c r="F361">
        <f>ROUNDDOWN(IF((C361*E361)&gt;'Info Sheet'!$B$21,'Info Sheet'!$B$21,(C361*E361)),0)</f>
        <v>137</v>
      </c>
      <c r="G361">
        <f t="shared" si="15"/>
        <v>3130.4500000000003</v>
      </c>
      <c r="H361">
        <f t="shared" si="16"/>
        <v>1210.4500000000003</v>
      </c>
    </row>
    <row r="362" spans="1:8">
      <c r="A362" s="51">
        <v>316</v>
      </c>
      <c r="B362" s="61">
        <v>0.30680666029217152</v>
      </c>
      <c r="C362" s="61">
        <f t="shared" si="14"/>
        <v>205</v>
      </c>
      <c r="D362" t="str">
        <f>LOOKUP(B362,'Info Sheet'!$L$2:$L$3,'Info Sheet'!$J$2:$J$3)</f>
        <v>Rainy, p</v>
      </c>
      <c r="E362">
        <f>IF(D362='Info Sheet'!$J$3,'Info Sheet'!$M$3,'Info Sheet'!$M$2)</f>
        <v>0.7</v>
      </c>
      <c r="F362">
        <f>ROUNDDOWN(IF((C362*E362)&gt;'Info Sheet'!$B$21,'Info Sheet'!$B$21,(C362*E362)),0)</f>
        <v>143</v>
      </c>
      <c r="G362">
        <f t="shared" si="15"/>
        <v>3267.55</v>
      </c>
      <c r="H362">
        <f t="shared" si="16"/>
        <v>1347.5500000000002</v>
      </c>
    </row>
    <row r="363" spans="1:8">
      <c r="A363" s="51">
        <v>317</v>
      </c>
      <c r="B363" s="61">
        <v>0.2788616354829403</v>
      </c>
      <c r="C363" s="61">
        <f t="shared" si="14"/>
        <v>203</v>
      </c>
      <c r="D363" t="str">
        <f>LOOKUP(B363,'Info Sheet'!$L$2:$L$3,'Info Sheet'!$J$2:$J$3)</f>
        <v>Rainy, p</v>
      </c>
      <c r="E363">
        <f>IF(D363='Info Sheet'!$J$3,'Info Sheet'!$M$3,'Info Sheet'!$M$2)</f>
        <v>0.7</v>
      </c>
      <c r="F363">
        <f>ROUNDDOWN(IF((C363*E363)&gt;'Info Sheet'!$B$21,'Info Sheet'!$B$21,(C363*E363)),0)</f>
        <v>142</v>
      </c>
      <c r="G363">
        <f t="shared" si="15"/>
        <v>3244.7000000000003</v>
      </c>
      <c r="H363">
        <f t="shared" si="16"/>
        <v>1324.7000000000003</v>
      </c>
    </row>
    <row r="364" spans="1:8">
      <c r="A364" s="51">
        <v>318</v>
      </c>
      <c r="B364" s="61">
        <v>7.2176781971184822E-2</v>
      </c>
      <c r="C364" s="61">
        <f t="shared" si="14"/>
        <v>186</v>
      </c>
      <c r="D364" t="str">
        <f>LOOKUP(B364,'Info Sheet'!$L$2:$L$3,'Info Sheet'!$J$2:$J$3)</f>
        <v>Rainy, p</v>
      </c>
      <c r="E364">
        <f>IF(D364='Info Sheet'!$J$3,'Info Sheet'!$M$3,'Info Sheet'!$M$2)</f>
        <v>0.7</v>
      </c>
      <c r="F364">
        <f>ROUNDDOWN(IF((C364*E364)&gt;'Info Sheet'!$B$21,'Info Sheet'!$B$21,(C364*E364)),0)</f>
        <v>130</v>
      </c>
      <c r="G364">
        <f t="shared" si="15"/>
        <v>2970.5</v>
      </c>
      <c r="H364">
        <f t="shared" si="16"/>
        <v>1050.5</v>
      </c>
    </row>
    <row r="365" spans="1:8">
      <c r="A365" s="51">
        <v>319</v>
      </c>
      <c r="B365" s="61">
        <v>0.61956637952665417</v>
      </c>
      <c r="C365" s="61">
        <f t="shared" si="14"/>
        <v>221</v>
      </c>
      <c r="D365" t="str">
        <f>LOOKUP(B365,'Info Sheet'!$L$2:$L$3,'Info Sheet'!$J$2:$J$3)</f>
        <v>Non-Rainy</v>
      </c>
      <c r="E365">
        <f>IF(D365='Info Sheet'!$J$3,'Info Sheet'!$M$3,'Info Sheet'!$M$2)</f>
        <v>1</v>
      </c>
      <c r="F365">
        <f>ROUNDDOWN(IF((C365*E365)&gt;'Info Sheet'!$B$21,'Info Sheet'!$B$21,(C365*E365)),0)</f>
        <v>188</v>
      </c>
      <c r="G365">
        <f t="shared" si="15"/>
        <v>4295.8</v>
      </c>
      <c r="H365">
        <f t="shared" si="16"/>
        <v>2375.8000000000002</v>
      </c>
    </row>
    <row r="366" spans="1:8">
      <c r="A366" s="51">
        <v>320</v>
      </c>
      <c r="B366" s="61">
        <v>0.55222640499290399</v>
      </c>
      <c r="C366" s="61">
        <f t="shared" si="14"/>
        <v>217</v>
      </c>
      <c r="D366" t="str">
        <f>LOOKUP(B366,'Info Sheet'!$L$2:$L$3,'Info Sheet'!$J$2:$J$3)</f>
        <v>Non-Rainy</v>
      </c>
      <c r="E366">
        <f>IF(D366='Info Sheet'!$J$3,'Info Sheet'!$M$3,'Info Sheet'!$M$2)</f>
        <v>1</v>
      </c>
      <c r="F366">
        <f>ROUNDDOWN(IF((C366*E366)&gt;'Info Sheet'!$B$21,'Info Sheet'!$B$21,(C366*E366)),0)</f>
        <v>188</v>
      </c>
      <c r="G366">
        <f t="shared" si="15"/>
        <v>4295.8</v>
      </c>
      <c r="H366">
        <f t="shared" si="16"/>
        <v>2375.8000000000002</v>
      </c>
    </row>
    <row r="367" spans="1:8">
      <c r="A367" s="51">
        <v>321</v>
      </c>
      <c r="B367" s="61">
        <v>0.50355161088612121</v>
      </c>
      <c r="C367" s="61">
        <f t="shared" ref="C367:C430" si="17">ROUNDDOWN(_xlfn.NORM.INV(B367,$B$29,$B$33),0)</f>
        <v>215</v>
      </c>
      <c r="D367" t="str">
        <f>LOOKUP(B367,'Info Sheet'!$L$2:$L$3,'Info Sheet'!$J$2:$J$3)</f>
        <v>Non-Rainy</v>
      </c>
      <c r="E367">
        <f>IF(D367='Info Sheet'!$J$3,'Info Sheet'!$M$3,'Info Sheet'!$M$2)</f>
        <v>1</v>
      </c>
      <c r="F367">
        <f>ROUNDDOWN(IF((C367*E367)&gt;'Info Sheet'!$B$21,'Info Sheet'!$B$21,(C367*E367)),0)</f>
        <v>188</v>
      </c>
      <c r="G367">
        <f t="shared" ref="G367:G430" si="18">F367*$K$39</f>
        <v>4295.8</v>
      </c>
      <c r="H367">
        <f t="shared" ref="H367:H430" si="19">G367-$K$40</f>
        <v>2375.8000000000002</v>
      </c>
    </row>
    <row r="368" spans="1:8">
      <c r="A368" s="51">
        <v>322</v>
      </c>
      <c r="B368" s="61">
        <v>0.85294833001592674</v>
      </c>
      <c r="C368" s="61">
        <f t="shared" si="17"/>
        <v>235</v>
      </c>
      <c r="D368" t="str">
        <f>LOOKUP(B368,'Info Sheet'!$L$2:$L$3,'Info Sheet'!$J$2:$J$3)</f>
        <v>Non-Rainy</v>
      </c>
      <c r="E368">
        <f>IF(D368='Info Sheet'!$J$3,'Info Sheet'!$M$3,'Info Sheet'!$M$2)</f>
        <v>1</v>
      </c>
      <c r="F368">
        <f>ROUNDDOWN(IF((C368*E368)&gt;'Info Sheet'!$B$21,'Info Sheet'!$B$21,(C368*E368)),0)</f>
        <v>188</v>
      </c>
      <c r="G368">
        <f t="shared" si="18"/>
        <v>4295.8</v>
      </c>
      <c r="H368">
        <f t="shared" si="19"/>
        <v>2375.8000000000002</v>
      </c>
    </row>
    <row r="369" spans="1:8">
      <c r="A369" s="51">
        <v>323</v>
      </c>
      <c r="B369" s="61">
        <v>0.77464933467897312</v>
      </c>
      <c r="C369" s="61">
        <f t="shared" si="17"/>
        <v>229</v>
      </c>
      <c r="D369" t="str">
        <f>LOOKUP(B369,'Info Sheet'!$L$2:$L$3,'Info Sheet'!$J$2:$J$3)</f>
        <v>Non-Rainy</v>
      </c>
      <c r="E369">
        <f>IF(D369='Info Sheet'!$J$3,'Info Sheet'!$M$3,'Info Sheet'!$M$2)</f>
        <v>1</v>
      </c>
      <c r="F369">
        <f>ROUNDDOWN(IF((C369*E369)&gt;'Info Sheet'!$B$21,'Info Sheet'!$B$21,(C369*E369)),0)</f>
        <v>188</v>
      </c>
      <c r="G369">
        <f t="shared" si="18"/>
        <v>4295.8</v>
      </c>
      <c r="H369">
        <f t="shared" si="19"/>
        <v>2375.8000000000002</v>
      </c>
    </row>
    <row r="370" spans="1:8">
      <c r="A370" s="51">
        <v>324</v>
      </c>
      <c r="B370" s="61">
        <v>0.34379071783025317</v>
      </c>
      <c r="C370" s="61">
        <f t="shared" si="17"/>
        <v>207</v>
      </c>
      <c r="D370" t="str">
        <f>LOOKUP(B370,'Info Sheet'!$L$2:$L$3,'Info Sheet'!$J$2:$J$3)</f>
        <v>Rainy, p</v>
      </c>
      <c r="E370">
        <f>IF(D370='Info Sheet'!$J$3,'Info Sheet'!$M$3,'Info Sheet'!$M$2)</f>
        <v>0.7</v>
      </c>
      <c r="F370">
        <f>ROUNDDOWN(IF((C370*E370)&gt;'Info Sheet'!$B$21,'Info Sheet'!$B$21,(C370*E370)),0)</f>
        <v>144</v>
      </c>
      <c r="G370">
        <f t="shared" si="18"/>
        <v>3290.4</v>
      </c>
      <c r="H370">
        <f t="shared" si="19"/>
        <v>1370.4</v>
      </c>
    </row>
    <row r="371" spans="1:8">
      <c r="A371" s="51">
        <v>325</v>
      </c>
      <c r="B371" s="61">
        <v>0.35782998471960492</v>
      </c>
      <c r="C371" s="61">
        <f t="shared" si="17"/>
        <v>208</v>
      </c>
      <c r="D371" t="str">
        <f>LOOKUP(B371,'Info Sheet'!$L$2:$L$3,'Info Sheet'!$J$2:$J$3)</f>
        <v>Rainy, p</v>
      </c>
      <c r="E371">
        <f>IF(D371='Info Sheet'!$J$3,'Info Sheet'!$M$3,'Info Sheet'!$M$2)</f>
        <v>0.7</v>
      </c>
      <c r="F371">
        <f>ROUNDDOWN(IF((C371*E371)&gt;'Info Sheet'!$B$21,'Info Sheet'!$B$21,(C371*E371)),0)</f>
        <v>145</v>
      </c>
      <c r="G371">
        <f t="shared" si="18"/>
        <v>3313.25</v>
      </c>
      <c r="H371">
        <f t="shared" si="19"/>
        <v>1393.25</v>
      </c>
    </row>
    <row r="372" spans="1:8">
      <c r="A372" s="51">
        <v>326</v>
      </c>
      <c r="B372" s="61">
        <v>7.0612512865110943E-2</v>
      </c>
      <c r="C372" s="61">
        <f t="shared" si="17"/>
        <v>186</v>
      </c>
      <c r="D372" t="str">
        <f>LOOKUP(B372,'Info Sheet'!$L$2:$L$3,'Info Sheet'!$J$2:$J$3)</f>
        <v>Rainy, p</v>
      </c>
      <c r="E372">
        <f>IF(D372='Info Sheet'!$J$3,'Info Sheet'!$M$3,'Info Sheet'!$M$2)</f>
        <v>0.7</v>
      </c>
      <c r="F372">
        <f>ROUNDDOWN(IF((C372*E372)&gt;'Info Sheet'!$B$21,'Info Sheet'!$B$21,(C372*E372)),0)</f>
        <v>130</v>
      </c>
      <c r="G372">
        <f t="shared" si="18"/>
        <v>2970.5</v>
      </c>
      <c r="H372">
        <f t="shared" si="19"/>
        <v>1050.5</v>
      </c>
    </row>
    <row r="373" spans="1:8">
      <c r="A373" s="51">
        <v>327</v>
      </c>
      <c r="B373" s="61">
        <v>0.64614016857706258</v>
      </c>
      <c r="C373" s="61">
        <f t="shared" si="17"/>
        <v>222</v>
      </c>
      <c r="D373" t="str">
        <f>LOOKUP(B373,'Info Sheet'!$L$2:$L$3,'Info Sheet'!$J$2:$J$3)</f>
        <v>Non-Rainy</v>
      </c>
      <c r="E373">
        <f>IF(D373='Info Sheet'!$J$3,'Info Sheet'!$M$3,'Info Sheet'!$M$2)</f>
        <v>1</v>
      </c>
      <c r="F373">
        <f>ROUNDDOWN(IF((C373*E373)&gt;'Info Sheet'!$B$21,'Info Sheet'!$B$21,(C373*E373)),0)</f>
        <v>188</v>
      </c>
      <c r="G373">
        <f t="shared" si="18"/>
        <v>4295.8</v>
      </c>
      <c r="H373">
        <f t="shared" si="19"/>
        <v>2375.8000000000002</v>
      </c>
    </row>
    <row r="374" spans="1:8">
      <c r="A374" s="51">
        <v>328</v>
      </c>
      <c r="B374" s="61">
        <v>0.77822818710330355</v>
      </c>
      <c r="C374" s="61">
        <f t="shared" si="17"/>
        <v>230</v>
      </c>
      <c r="D374" t="str">
        <f>LOOKUP(B374,'Info Sheet'!$L$2:$L$3,'Info Sheet'!$J$2:$J$3)</f>
        <v>Non-Rainy</v>
      </c>
      <c r="E374">
        <f>IF(D374='Info Sheet'!$J$3,'Info Sheet'!$M$3,'Info Sheet'!$M$2)</f>
        <v>1</v>
      </c>
      <c r="F374">
        <f>ROUNDDOWN(IF((C374*E374)&gt;'Info Sheet'!$B$21,'Info Sheet'!$B$21,(C374*E374)),0)</f>
        <v>188</v>
      </c>
      <c r="G374">
        <f t="shared" si="18"/>
        <v>4295.8</v>
      </c>
      <c r="H374">
        <f t="shared" si="19"/>
        <v>2375.8000000000002</v>
      </c>
    </row>
    <row r="375" spans="1:8">
      <c r="A375" s="51">
        <v>329</v>
      </c>
      <c r="B375" s="61">
        <v>0.83982562402051719</v>
      </c>
      <c r="C375" s="61">
        <f t="shared" si="17"/>
        <v>234</v>
      </c>
      <c r="D375" t="str">
        <f>LOOKUP(B375,'Info Sheet'!$L$2:$L$3,'Info Sheet'!$J$2:$J$3)</f>
        <v>Non-Rainy</v>
      </c>
      <c r="E375">
        <f>IF(D375='Info Sheet'!$J$3,'Info Sheet'!$M$3,'Info Sheet'!$M$2)</f>
        <v>1</v>
      </c>
      <c r="F375">
        <f>ROUNDDOWN(IF((C375*E375)&gt;'Info Sheet'!$B$21,'Info Sheet'!$B$21,(C375*E375)),0)</f>
        <v>188</v>
      </c>
      <c r="G375">
        <f t="shared" si="18"/>
        <v>4295.8</v>
      </c>
      <c r="H375">
        <f t="shared" si="19"/>
        <v>2375.8000000000002</v>
      </c>
    </row>
    <row r="376" spans="1:8">
      <c r="A376" s="51">
        <v>330</v>
      </c>
      <c r="B376" s="61">
        <v>0.67025741671572936</v>
      </c>
      <c r="C376" s="61">
        <f t="shared" si="17"/>
        <v>223</v>
      </c>
      <c r="D376" t="str">
        <f>LOOKUP(B376,'Info Sheet'!$L$2:$L$3,'Info Sheet'!$J$2:$J$3)</f>
        <v>Non-Rainy</v>
      </c>
      <c r="E376">
        <f>IF(D376='Info Sheet'!$J$3,'Info Sheet'!$M$3,'Info Sheet'!$M$2)</f>
        <v>1</v>
      </c>
      <c r="F376">
        <f>ROUNDDOWN(IF((C376*E376)&gt;'Info Sheet'!$B$21,'Info Sheet'!$B$21,(C376*E376)),0)</f>
        <v>188</v>
      </c>
      <c r="G376">
        <f t="shared" si="18"/>
        <v>4295.8</v>
      </c>
      <c r="H376">
        <f t="shared" si="19"/>
        <v>2375.8000000000002</v>
      </c>
    </row>
    <row r="377" spans="1:8">
      <c r="A377" s="51">
        <v>331</v>
      </c>
      <c r="B377" s="61">
        <v>0.45090562036790094</v>
      </c>
      <c r="C377" s="61">
        <f t="shared" si="17"/>
        <v>212</v>
      </c>
      <c r="D377" t="str">
        <f>LOOKUP(B377,'Info Sheet'!$L$2:$L$3,'Info Sheet'!$J$2:$J$3)</f>
        <v>Non-Rainy</v>
      </c>
      <c r="E377">
        <f>IF(D377='Info Sheet'!$J$3,'Info Sheet'!$M$3,'Info Sheet'!$M$2)</f>
        <v>1</v>
      </c>
      <c r="F377">
        <f>ROUNDDOWN(IF((C377*E377)&gt;'Info Sheet'!$B$21,'Info Sheet'!$B$21,(C377*E377)),0)</f>
        <v>188</v>
      </c>
      <c r="G377">
        <f t="shared" si="18"/>
        <v>4295.8</v>
      </c>
      <c r="H377">
        <f t="shared" si="19"/>
        <v>2375.8000000000002</v>
      </c>
    </row>
    <row r="378" spans="1:8">
      <c r="A378" s="51">
        <v>332</v>
      </c>
      <c r="B378" s="61">
        <v>4.4193131023743115E-3</v>
      </c>
      <c r="C378" s="61">
        <f t="shared" si="17"/>
        <v>164</v>
      </c>
      <c r="D378" t="str">
        <f>LOOKUP(B378,'Info Sheet'!$L$2:$L$3,'Info Sheet'!$J$2:$J$3)</f>
        <v>Rainy, p</v>
      </c>
      <c r="E378">
        <f>IF(D378='Info Sheet'!$J$3,'Info Sheet'!$M$3,'Info Sheet'!$M$2)</f>
        <v>0.7</v>
      </c>
      <c r="F378">
        <f>ROUNDDOWN(IF((C378*E378)&gt;'Info Sheet'!$B$21,'Info Sheet'!$B$21,(C378*E378)),0)</f>
        <v>114</v>
      </c>
      <c r="G378">
        <f t="shared" si="18"/>
        <v>2604.9</v>
      </c>
      <c r="H378">
        <f t="shared" si="19"/>
        <v>684.90000000000009</v>
      </c>
    </row>
    <row r="379" spans="1:8">
      <c r="A379" s="51">
        <v>333</v>
      </c>
      <c r="B379" s="61">
        <v>0.54689638137719798</v>
      </c>
      <c r="C379" s="61">
        <f t="shared" si="17"/>
        <v>217</v>
      </c>
      <c r="D379" t="str">
        <f>LOOKUP(B379,'Info Sheet'!$L$2:$L$3,'Info Sheet'!$J$2:$J$3)</f>
        <v>Non-Rainy</v>
      </c>
      <c r="E379">
        <f>IF(D379='Info Sheet'!$J$3,'Info Sheet'!$M$3,'Info Sheet'!$M$2)</f>
        <v>1</v>
      </c>
      <c r="F379">
        <f>ROUNDDOWN(IF((C379*E379)&gt;'Info Sheet'!$B$21,'Info Sheet'!$B$21,(C379*E379)),0)</f>
        <v>188</v>
      </c>
      <c r="G379">
        <f t="shared" si="18"/>
        <v>4295.8</v>
      </c>
      <c r="H379">
        <f t="shared" si="19"/>
        <v>2375.8000000000002</v>
      </c>
    </row>
    <row r="380" spans="1:8">
      <c r="A380" s="51">
        <v>334</v>
      </c>
      <c r="B380" s="61">
        <v>0.63430964023195124</v>
      </c>
      <c r="C380" s="61">
        <f t="shared" si="17"/>
        <v>221</v>
      </c>
      <c r="D380" t="str">
        <f>LOOKUP(B380,'Info Sheet'!$L$2:$L$3,'Info Sheet'!$J$2:$J$3)</f>
        <v>Non-Rainy</v>
      </c>
      <c r="E380">
        <f>IF(D380='Info Sheet'!$J$3,'Info Sheet'!$M$3,'Info Sheet'!$M$2)</f>
        <v>1</v>
      </c>
      <c r="F380">
        <f>ROUNDDOWN(IF((C380*E380)&gt;'Info Sheet'!$B$21,'Info Sheet'!$B$21,(C380*E380)),0)</f>
        <v>188</v>
      </c>
      <c r="G380">
        <f t="shared" si="18"/>
        <v>4295.8</v>
      </c>
      <c r="H380">
        <f t="shared" si="19"/>
        <v>2375.8000000000002</v>
      </c>
    </row>
    <row r="381" spans="1:8">
      <c r="A381" s="51">
        <v>335</v>
      </c>
      <c r="B381" s="61">
        <v>8.3118542608875967E-2</v>
      </c>
      <c r="C381" s="61">
        <f t="shared" si="17"/>
        <v>188</v>
      </c>
      <c r="D381" t="str">
        <f>LOOKUP(B381,'Info Sheet'!$L$2:$L$3,'Info Sheet'!$J$2:$J$3)</f>
        <v>Rainy, p</v>
      </c>
      <c r="E381">
        <f>IF(D381='Info Sheet'!$J$3,'Info Sheet'!$M$3,'Info Sheet'!$M$2)</f>
        <v>0.7</v>
      </c>
      <c r="F381">
        <f>ROUNDDOWN(IF((C381*E381)&gt;'Info Sheet'!$B$21,'Info Sheet'!$B$21,(C381*E381)),0)</f>
        <v>131</v>
      </c>
      <c r="G381">
        <f t="shared" si="18"/>
        <v>2993.3500000000004</v>
      </c>
      <c r="H381">
        <f t="shared" si="19"/>
        <v>1073.3500000000004</v>
      </c>
    </row>
    <row r="382" spans="1:8">
      <c r="A382" s="51">
        <v>336</v>
      </c>
      <c r="B382" s="61">
        <v>0.49576632042195368</v>
      </c>
      <c r="C382" s="61">
        <f t="shared" si="17"/>
        <v>214</v>
      </c>
      <c r="D382" t="str">
        <f>LOOKUP(B382,'Info Sheet'!$L$2:$L$3,'Info Sheet'!$J$2:$J$3)</f>
        <v>Non-Rainy</v>
      </c>
      <c r="E382">
        <f>IF(D382='Info Sheet'!$J$3,'Info Sheet'!$M$3,'Info Sheet'!$M$2)</f>
        <v>1</v>
      </c>
      <c r="F382">
        <f>ROUNDDOWN(IF((C382*E382)&gt;'Info Sheet'!$B$21,'Info Sheet'!$B$21,(C382*E382)),0)</f>
        <v>188</v>
      </c>
      <c r="G382">
        <f t="shared" si="18"/>
        <v>4295.8</v>
      </c>
      <c r="H382">
        <f t="shared" si="19"/>
        <v>2375.8000000000002</v>
      </c>
    </row>
    <row r="383" spans="1:8">
      <c r="A383" s="51">
        <v>337</v>
      </c>
      <c r="B383" s="61">
        <v>8.2728181244417054E-2</v>
      </c>
      <c r="C383" s="61">
        <f t="shared" si="17"/>
        <v>188</v>
      </c>
      <c r="D383" t="str">
        <f>LOOKUP(B383,'Info Sheet'!$L$2:$L$3,'Info Sheet'!$J$2:$J$3)</f>
        <v>Rainy, p</v>
      </c>
      <c r="E383">
        <f>IF(D383='Info Sheet'!$J$3,'Info Sheet'!$M$3,'Info Sheet'!$M$2)</f>
        <v>0.7</v>
      </c>
      <c r="F383">
        <f>ROUNDDOWN(IF((C383*E383)&gt;'Info Sheet'!$B$21,'Info Sheet'!$B$21,(C383*E383)),0)</f>
        <v>131</v>
      </c>
      <c r="G383">
        <f t="shared" si="18"/>
        <v>2993.3500000000004</v>
      </c>
      <c r="H383">
        <f t="shared" si="19"/>
        <v>1073.3500000000004</v>
      </c>
    </row>
    <row r="384" spans="1:8">
      <c r="A384" s="51">
        <v>338</v>
      </c>
      <c r="B384" s="61">
        <v>0.33633788034928525</v>
      </c>
      <c r="C384" s="61">
        <f t="shared" si="17"/>
        <v>206</v>
      </c>
      <c r="D384" t="str">
        <f>LOOKUP(B384,'Info Sheet'!$L$2:$L$3,'Info Sheet'!$J$2:$J$3)</f>
        <v>Rainy, p</v>
      </c>
      <c r="E384">
        <f>IF(D384='Info Sheet'!$J$3,'Info Sheet'!$M$3,'Info Sheet'!$M$2)</f>
        <v>0.7</v>
      </c>
      <c r="F384">
        <f>ROUNDDOWN(IF((C384*E384)&gt;'Info Sheet'!$B$21,'Info Sheet'!$B$21,(C384*E384)),0)</f>
        <v>144</v>
      </c>
      <c r="G384">
        <f t="shared" si="18"/>
        <v>3290.4</v>
      </c>
      <c r="H384">
        <f t="shared" si="19"/>
        <v>1370.4</v>
      </c>
    </row>
    <row r="385" spans="1:8">
      <c r="A385" s="51">
        <v>339</v>
      </c>
      <c r="B385" s="61">
        <v>0.15886489400539039</v>
      </c>
      <c r="C385" s="61">
        <f t="shared" si="17"/>
        <v>195</v>
      </c>
      <c r="D385" t="str">
        <f>LOOKUP(B385,'Info Sheet'!$L$2:$L$3,'Info Sheet'!$J$2:$J$3)</f>
        <v>Rainy, p</v>
      </c>
      <c r="E385">
        <f>IF(D385='Info Sheet'!$J$3,'Info Sheet'!$M$3,'Info Sheet'!$M$2)</f>
        <v>0.7</v>
      </c>
      <c r="F385">
        <f>ROUNDDOWN(IF((C385*E385)&gt;'Info Sheet'!$B$21,'Info Sheet'!$B$21,(C385*E385)),0)</f>
        <v>136</v>
      </c>
      <c r="G385">
        <f t="shared" si="18"/>
        <v>3107.6000000000004</v>
      </c>
      <c r="H385">
        <f t="shared" si="19"/>
        <v>1187.6000000000004</v>
      </c>
    </row>
    <row r="386" spans="1:8">
      <c r="A386" s="51">
        <v>340</v>
      </c>
      <c r="B386" s="61">
        <v>0.71259406236698797</v>
      </c>
      <c r="C386" s="61">
        <f t="shared" si="17"/>
        <v>226</v>
      </c>
      <c r="D386" t="str">
        <f>LOOKUP(B386,'Info Sheet'!$L$2:$L$3,'Info Sheet'!$J$2:$J$3)</f>
        <v>Non-Rainy</v>
      </c>
      <c r="E386">
        <f>IF(D386='Info Sheet'!$J$3,'Info Sheet'!$M$3,'Info Sheet'!$M$2)</f>
        <v>1</v>
      </c>
      <c r="F386">
        <f>ROUNDDOWN(IF((C386*E386)&gt;'Info Sheet'!$B$21,'Info Sheet'!$B$21,(C386*E386)),0)</f>
        <v>188</v>
      </c>
      <c r="G386">
        <f t="shared" si="18"/>
        <v>4295.8</v>
      </c>
      <c r="H386">
        <f t="shared" si="19"/>
        <v>2375.8000000000002</v>
      </c>
    </row>
    <row r="387" spans="1:8">
      <c r="A387" s="51">
        <v>341</v>
      </c>
      <c r="B387" s="61">
        <v>0.53646411512454828</v>
      </c>
      <c r="C387" s="61">
        <f t="shared" si="17"/>
        <v>216</v>
      </c>
      <c r="D387" t="str">
        <f>LOOKUP(B387,'Info Sheet'!$L$2:$L$3,'Info Sheet'!$J$2:$J$3)</f>
        <v>Non-Rainy</v>
      </c>
      <c r="E387">
        <f>IF(D387='Info Sheet'!$J$3,'Info Sheet'!$M$3,'Info Sheet'!$M$2)</f>
        <v>1</v>
      </c>
      <c r="F387">
        <f>ROUNDDOWN(IF((C387*E387)&gt;'Info Sheet'!$B$21,'Info Sheet'!$B$21,(C387*E387)),0)</f>
        <v>188</v>
      </c>
      <c r="G387">
        <f t="shared" si="18"/>
        <v>4295.8</v>
      </c>
      <c r="H387">
        <f t="shared" si="19"/>
        <v>2375.8000000000002</v>
      </c>
    </row>
    <row r="388" spans="1:8">
      <c r="A388" s="51">
        <v>342</v>
      </c>
      <c r="B388" s="61">
        <v>0.34477399054927083</v>
      </c>
      <c r="C388" s="61">
        <f t="shared" si="17"/>
        <v>207</v>
      </c>
      <c r="D388" t="str">
        <f>LOOKUP(B388,'Info Sheet'!$L$2:$L$3,'Info Sheet'!$J$2:$J$3)</f>
        <v>Rainy, p</v>
      </c>
      <c r="E388">
        <f>IF(D388='Info Sheet'!$J$3,'Info Sheet'!$M$3,'Info Sheet'!$M$2)</f>
        <v>0.7</v>
      </c>
      <c r="F388">
        <f>ROUNDDOWN(IF((C388*E388)&gt;'Info Sheet'!$B$21,'Info Sheet'!$B$21,(C388*E388)),0)</f>
        <v>144</v>
      </c>
      <c r="G388">
        <f t="shared" si="18"/>
        <v>3290.4</v>
      </c>
      <c r="H388">
        <f t="shared" si="19"/>
        <v>1370.4</v>
      </c>
    </row>
    <row r="389" spans="1:8">
      <c r="A389" s="51">
        <v>343</v>
      </c>
      <c r="B389" s="61">
        <v>0.9612215634293072</v>
      </c>
      <c r="C389" s="61">
        <f t="shared" si="17"/>
        <v>249</v>
      </c>
      <c r="D389" t="str">
        <f>LOOKUP(B389,'Info Sheet'!$L$2:$L$3,'Info Sheet'!$J$2:$J$3)</f>
        <v>Non-Rainy</v>
      </c>
      <c r="E389">
        <f>IF(D389='Info Sheet'!$J$3,'Info Sheet'!$M$3,'Info Sheet'!$M$2)</f>
        <v>1</v>
      </c>
      <c r="F389">
        <f>ROUNDDOWN(IF((C389*E389)&gt;'Info Sheet'!$B$21,'Info Sheet'!$B$21,(C389*E389)),0)</f>
        <v>188</v>
      </c>
      <c r="G389">
        <f t="shared" si="18"/>
        <v>4295.8</v>
      </c>
      <c r="H389">
        <f t="shared" si="19"/>
        <v>2375.8000000000002</v>
      </c>
    </row>
    <row r="390" spans="1:8">
      <c r="A390" s="51">
        <v>344</v>
      </c>
      <c r="B390" s="61">
        <v>0.19972826647019681</v>
      </c>
      <c r="C390" s="61">
        <f t="shared" si="17"/>
        <v>198</v>
      </c>
      <c r="D390" t="str">
        <f>LOOKUP(B390,'Info Sheet'!$L$2:$L$3,'Info Sheet'!$J$2:$J$3)</f>
        <v>Rainy, p</v>
      </c>
      <c r="E390">
        <f>IF(D390='Info Sheet'!$J$3,'Info Sheet'!$M$3,'Info Sheet'!$M$2)</f>
        <v>0.7</v>
      </c>
      <c r="F390">
        <f>ROUNDDOWN(IF((C390*E390)&gt;'Info Sheet'!$B$21,'Info Sheet'!$B$21,(C390*E390)),0)</f>
        <v>138</v>
      </c>
      <c r="G390">
        <f t="shared" si="18"/>
        <v>3153.3</v>
      </c>
      <c r="H390">
        <f t="shared" si="19"/>
        <v>1233.3000000000002</v>
      </c>
    </row>
    <row r="391" spans="1:8">
      <c r="A391" s="51">
        <v>345</v>
      </c>
      <c r="B391" s="61">
        <v>0.7685944027187257</v>
      </c>
      <c r="C391" s="61">
        <f t="shared" si="17"/>
        <v>229</v>
      </c>
      <c r="D391" t="str">
        <f>LOOKUP(B391,'Info Sheet'!$L$2:$L$3,'Info Sheet'!$J$2:$J$3)</f>
        <v>Non-Rainy</v>
      </c>
      <c r="E391">
        <f>IF(D391='Info Sheet'!$J$3,'Info Sheet'!$M$3,'Info Sheet'!$M$2)</f>
        <v>1</v>
      </c>
      <c r="F391">
        <f>ROUNDDOWN(IF((C391*E391)&gt;'Info Sheet'!$B$21,'Info Sheet'!$B$21,(C391*E391)),0)</f>
        <v>188</v>
      </c>
      <c r="G391">
        <f t="shared" si="18"/>
        <v>4295.8</v>
      </c>
      <c r="H391">
        <f t="shared" si="19"/>
        <v>2375.8000000000002</v>
      </c>
    </row>
    <row r="392" spans="1:8">
      <c r="A392" s="51">
        <v>346</v>
      </c>
      <c r="B392" s="61">
        <v>0.27422404852882587</v>
      </c>
      <c r="C392" s="61">
        <f t="shared" si="17"/>
        <v>203</v>
      </c>
      <c r="D392" t="str">
        <f>LOOKUP(B392,'Info Sheet'!$L$2:$L$3,'Info Sheet'!$J$2:$J$3)</f>
        <v>Rainy, p</v>
      </c>
      <c r="E392">
        <f>IF(D392='Info Sheet'!$J$3,'Info Sheet'!$M$3,'Info Sheet'!$M$2)</f>
        <v>0.7</v>
      </c>
      <c r="F392">
        <f>ROUNDDOWN(IF((C392*E392)&gt;'Info Sheet'!$B$21,'Info Sheet'!$B$21,(C392*E392)),0)</f>
        <v>142</v>
      </c>
      <c r="G392">
        <f t="shared" si="18"/>
        <v>3244.7000000000003</v>
      </c>
      <c r="H392">
        <f t="shared" si="19"/>
        <v>1324.7000000000003</v>
      </c>
    </row>
    <row r="393" spans="1:8">
      <c r="A393" s="51">
        <v>347</v>
      </c>
      <c r="B393" s="61">
        <v>8.0622816268728803E-2</v>
      </c>
      <c r="C393" s="61">
        <f t="shared" si="17"/>
        <v>187</v>
      </c>
      <c r="D393" t="str">
        <f>LOOKUP(B393,'Info Sheet'!$L$2:$L$3,'Info Sheet'!$J$2:$J$3)</f>
        <v>Rainy, p</v>
      </c>
      <c r="E393">
        <f>IF(D393='Info Sheet'!$J$3,'Info Sheet'!$M$3,'Info Sheet'!$M$2)</f>
        <v>0.7</v>
      </c>
      <c r="F393">
        <f>ROUNDDOWN(IF((C393*E393)&gt;'Info Sheet'!$B$21,'Info Sheet'!$B$21,(C393*E393)),0)</f>
        <v>130</v>
      </c>
      <c r="G393">
        <f t="shared" si="18"/>
        <v>2970.5</v>
      </c>
      <c r="H393">
        <f t="shared" si="19"/>
        <v>1050.5</v>
      </c>
    </row>
    <row r="394" spans="1:8">
      <c r="A394" s="51">
        <v>348</v>
      </c>
      <c r="B394" s="61">
        <v>0.51811500189350934</v>
      </c>
      <c r="C394" s="61">
        <f t="shared" si="17"/>
        <v>216</v>
      </c>
      <c r="D394" t="str">
        <f>LOOKUP(B394,'Info Sheet'!$L$2:$L$3,'Info Sheet'!$J$2:$J$3)</f>
        <v>Non-Rainy</v>
      </c>
      <c r="E394">
        <f>IF(D394='Info Sheet'!$J$3,'Info Sheet'!$M$3,'Info Sheet'!$M$2)</f>
        <v>1</v>
      </c>
      <c r="F394">
        <f>ROUNDDOWN(IF((C394*E394)&gt;'Info Sheet'!$B$21,'Info Sheet'!$B$21,(C394*E394)),0)</f>
        <v>188</v>
      </c>
      <c r="G394">
        <f t="shared" si="18"/>
        <v>4295.8</v>
      </c>
      <c r="H394">
        <f t="shared" si="19"/>
        <v>2375.8000000000002</v>
      </c>
    </row>
    <row r="395" spans="1:8">
      <c r="A395" s="51">
        <v>349</v>
      </c>
      <c r="B395" s="61">
        <v>0.88573126723035578</v>
      </c>
      <c r="C395" s="61">
        <f t="shared" si="17"/>
        <v>238</v>
      </c>
      <c r="D395" t="str">
        <f>LOOKUP(B395,'Info Sheet'!$L$2:$L$3,'Info Sheet'!$J$2:$J$3)</f>
        <v>Non-Rainy</v>
      </c>
      <c r="E395">
        <f>IF(D395='Info Sheet'!$J$3,'Info Sheet'!$M$3,'Info Sheet'!$M$2)</f>
        <v>1</v>
      </c>
      <c r="F395">
        <f>ROUNDDOWN(IF((C395*E395)&gt;'Info Sheet'!$B$21,'Info Sheet'!$B$21,(C395*E395)),0)</f>
        <v>188</v>
      </c>
      <c r="G395">
        <f t="shared" si="18"/>
        <v>4295.8</v>
      </c>
      <c r="H395">
        <f t="shared" si="19"/>
        <v>2375.8000000000002</v>
      </c>
    </row>
    <row r="396" spans="1:8">
      <c r="A396" s="51">
        <v>350</v>
      </c>
      <c r="B396" s="61">
        <v>0.85724778274800983</v>
      </c>
      <c r="C396" s="61">
        <f t="shared" si="17"/>
        <v>236</v>
      </c>
      <c r="D396" t="str">
        <f>LOOKUP(B396,'Info Sheet'!$L$2:$L$3,'Info Sheet'!$J$2:$J$3)</f>
        <v>Non-Rainy</v>
      </c>
      <c r="E396">
        <f>IF(D396='Info Sheet'!$J$3,'Info Sheet'!$M$3,'Info Sheet'!$M$2)</f>
        <v>1</v>
      </c>
      <c r="F396">
        <f>ROUNDDOWN(IF((C396*E396)&gt;'Info Sheet'!$B$21,'Info Sheet'!$B$21,(C396*E396)),0)</f>
        <v>188</v>
      </c>
      <c r="G396">
        <f t="shared" si="18"/>
        <v>4295.8</v>
      </c>
      <c r="H396">
        <f t="shared" si="19"/>
        <v>2375.8000000000002</v>
      </c>
    </row>
    <row r="397" spans="1:8">
      <c r="A397" s="51">
        <v>351</v>
      </c>
      <c r="B397" s="61">
        <v>0.6398413097433695</v>
      </c>
      <c r="C397" s="61">
        <f t="shared" si="17"/>
        <v>222</v>
      </c>
      <c r="D397" t="str">
        <f>LOOKUP(B397,'Info Sheet'!$L$2:$L$3,'Info Sheet'!$J$2:$J$3)</f>
        <v>Non-Rainy</v>
      </c>
      <c r="E397">
        <f>IF(D397='Info Sheet'!$J$3,'Info Sheet'!$M$3,'Info Sheet'!$M$2)</f>
        <v>1</v>
      </c>
      <c r="F397">
        <f>ROUNDDOWN(IF((C397*E397)&gt;'Info Sheet'!$B$21,'Info Sheet'!$B$21,(C397*E397)),0)</f>
        <v>188</v>
      </c>
      <c r="G397">
        <f t="shared" si="18"/>
        <v>4295.8</v>
      </c>
      <c r="H397">
        <f t="shared" si="19"/>
        <v>2375.8000000000002</v>
      </c>
    </row>
    <row r="398" spans="1:8">
      <c r="A398" s="51">
        <v>352</v>
      </c>
      <c r="B398" s="61">
        <v>6.0293327086402337E-2</v>
      </c>
      <c r="C398" s="61">
        <f t="shared" si="17"/>
        <v>184</v>
      </c>
      <c r="D398" t="str">
        <f>LOOKUP(B398,'Info Sheet'!$L$2:$L$3,'Info Sheet'!$J$2:$J$3)</f>
        <v>Rainy, p</v>
      </c>
      <c r="E398">
        <f>IF(D398='Info Sheet'!$J$3,'Info Sheet'!$M$3,'Info Sheet'!$M$2)</f>
        <v>0.7</v>
      </c>
      <c r="F398">
        <f>ROUNDDOWN(IF((C398*E398)&gt;'Info Sheet'!$B$21,'Info Sheet'!$B$21,(C398*E398)),0)</f>
        <v>128</v>
      </c>
      <c r="G398">
        <f t="shared" si="18"/>
        <v>2924.8</v>
      </c>
      <c r="H398">
        <f t="shared" si="19"/>
        <v>1004.8000000000002</v>
      </c>
    </row>
    <row r="399" spans="1:8">
      <c r="A399" s="51">
        <v>353</v>
      </c>
      <c r="B399" s="61">
        <v>0.4926636763104103</v>
      </c>
      <c r="C399" s="61">
        <f t="shared" si="17"/>
        <v>214</v>
      </c>
      <c r="D399" t="str">
        <f>LOOKUP(B399,'Info Sheet'!$L$2:$L$3,'Info Sheet'!$J$2:$J$3)</f>
        <v>Non-Rainy</v>
      </c>
      <c r="E399">
        <f>IF(D399='Info Sheet'!$J$3,'Info Sheet'!$M$3,'Info Sheet'!$M$2)</f>
        <v>1</v>
      </c>
      <c r="F399">
        <f>ROUNDDOWN(IF((C399*E399)&gt;'Info Sheet'!$B$21,'Info Sheet'!$B$21,(C399*E399)),0)</f>
        <v>188</v>
      </c>
      <c r="G399">
        <f t="shared" si="18"/>
        <v>4295.8</v>
      </c>
      <c r="H399">
        <f t="shared" si="19"/>
        <v>2375.8000000000002</v>
      </c>
    </row>
    <row r="400" spans="1:8">
      <c r="A400" s="51">
        <v>354</v>
      </c>
      <c r="B400" s="61">
        <v>0.2741809220246505</v>
      </c>
      <c r="C400" s="61">
        <f t="shared" si="17"/>
        <v>203</v>
      </c>
      <c r="D400" t="str">
        <f>LOOKUP(B400,'Info Sheet'!$L$2:$L$3,'Info Sheet'!$J$2:$J$3)</f>
        <v>Rainy, p</v>
      </c>
      <c r="E400">
        <f>IF(D400='Info Sheet'!$J$3,'Info Sheet'!$M$3,'Info Sheet'!$M$2)</f>
        <v>0.7</v>
      </c>
      <c r="F400">
        <f>ROUNDDOWN(IF((C400*E400)&gt;'Info Sheet'!$B$21,'Info Sheet'!$B$21,(C400*E400)),0)</f>
        <v>142</v>
      </c>
      <c r="G400">
        <f t="shared" si="18"/>
        <v>3244.7000000000003</v>
      </c>
      <c r="H400">
        <f t="shared" si="19"/>
        <v>1324.7000000000003</v>
      </c>
    </row>
    <row r="401" spans="1:8">
      <c r="A401" s="51">
        <v>355</v>
      </c>
      <c r="B401" s="61">
        <v>0.77943735626703392</v>
      </c>
      <c r="C401" s="61">
        <f t="shared" si="17"/>
        <v>230</v>
      </c>
      <c r="D401" t="str">
        <f>LOOKUP(B401,'Info Sheet'!$L$2:$L$3,'Info Sheet'!$J$2:$J$3)</f>
        <v>Non-Rainy</v>
      </c>
      <c r="E401">
        <f>IF(D401='Info Sheet'!$J$3,'Info Sheet'!$M$3,'Info Sheet'!$M$2)</f>
        <v>1</v>
      </c>
      <c r="F401">
        <f>ROUNDDOWN(IF((C401*E401)&gt;'Info Sheet'!$B$21,'Info Sheet'!$B$21,(C401*E401)),0)</f>
        <v>188</v>
      </c>
      <c r="G401">
        <f t="shared" si="18"/>
        <v>4295.8</v>
      </c>
      <c r="H401">
        <f t="shared" si="19"/>
        <v>2375.8000000000002</v>
      </c>
    </row>
    <row r="402" spans="1:8">
      <c r="A402" s="51">
        <v>356</v>
      </c>
      <c r="B402" s="61">
        <v>0.15631550933826399</v>
      </c>
      <c r="C402" s="61">
        <f t="shared" si="17"/>
        <v>195</v>
      </c>
      <c r="D402" t="str">
        <f>LOOKUP(B402,'Info Sheet'!$L$2:$L$3,'Info Sheet'!$J$2:$J$3)</f>
        <v>Rainy, p</v>
      </c>
      <c r="E402">
        <f>IF(D402='Info Sheet'!$J$3,'Info Sheet'!$M$3,'Info Sheet'!$M$2)</f>
        <v>0.7</v>
      </c>
      <c r="F402">
        <f>ROUNDDOWN(IF((C402*E402)&gt;'Info Sheet'!$B$21,'Info Sheet'!$B$21,(C402*E402)),0)</f>
        <v>136</v>
      </c>
      <c r="G402">
        <f t="shared" si="18"/>
        <v>3107.6000000000004</v>
      </c>
      <c r="H402">
        <f t="shared" si="19"/>
        <v>1187.6000000000004</v>
      </c>
    </row>
    <row r="403" spans="1:8">
      <c r="A403" s="51">
        <v>357</v>
      </c>
      <c r="B403" s="61">
        <v>0.81077656441390067</v>
      </c>
      <c r="C403" s="61">
        <f t="shared" si="17"/>
        <v>232</v>
      </c>
      <c r="D403" t="str">
        <f>LOOKUP(B403,'Info Sheet'!$L$2:$L$3,'Info Sheet'!$J$2:$J$3)</f>
        <v>Non-Rainy</v>
      </c>
      <c r="E403">
        <f>IF(D403='Info Sheet'!$J$3,'Info Sheet'!$M$3,'Info Sheet'!$M$2)</f>
        <v>1</v>
      </c>
      <c r="F403">
        <f>ROUNDDOWN(IF((C403*E403)&gt;'Info Sheet'!$B$21,'Info Sheet'!$B$21,(C403*E403)),0)</f>
        <v>188</v>
      </c>
      <c r="G403">
        <f t="shared" si="18"/>
        <v>4295.8</v>
      </c>
      <c r="H403">
        <f t="shared" si="19"/>
        <v>2375.8000000000002</v>
      </c>
    </row>
    <row r="404" spans="1:8">
      <c r="A404" s="51">
        <v>358</v>
      </c>
      <c r="B404" s="61">
        <v>0.16571764251061394</v>
      </c>
      <c r="C404" s="61">
        <f t="shared" si="17"/>
        <v>196</v>
      </c>
      <c r="D404" t="str">
        <f>LOOKUP(B404,'Info Sheet'!$L$2:$L$3,'Info Sheet'!$J$2:$J$3)</f>
        <v>Rainy, p</v>
      </c>
      <c r="E404">
        <f>IF(D404='Info Sheet'!$J$3,'Info Sheet'!$M$3,'Info Sheet'!$M$2)</f>
        <v>0.7</v>
      </c>
      <c r="F404">
        <f>ROUNDDOWN(IF((C404*E404)&gt;'Info Sheet'!$B$21,'Info Sheet'!$B$21,(C404*E404)),0)</f>
        <v>137</v>
      </c>
      <c r="G404">
        <f t="shared" si="18"/>
        <v>3130.4500000000003</v>
      </c>
      <c r="H404">
        <f t="shared" si="19"/>
        <v>1210.4500000000003</v>
      </c>
    </row>
    <row r="405" spans="1:8">
      <c r="A405" s="51">
        <v>359</v>
      </c>
      <c r="B405" s="61">
        <v>0.7489593535340725</v>
      </c>
      <c r="C405" s="61">
        <f t="shared" si="17"/>
        <v>228</v>
      </c>
      <c r="D405" t="str">
        <f>LOOKUP(B405,'Info Sheet'!$L$2:$L$3,'Info Sheet'!$J$2:$J$3)</f>
        <v>Non-Rainy</v>
      </c>
      <c r="E405">
        <f>IF(D405='Info Sheet'!$J$3,'Info Sheet'!$M$3,'Info Sheet'!$M$2)</f>
        <v>1</v>
      </c>
      <c r="F405">
        <f>ROUNDDOWN(IF((C405*E405)&gt;'Info Sheet'!$B$21,'Info Sheet'!$B$21,(C405*E405)),0)</f>
        <v>188</v>
      </c>
      <c r="G405">
        <f t="shared" si="18"/>
        <v>4295.8</v>
      </c>
      <c r="H405">
        <f t="shared" si="19"/>
        <v>2375.8000000000002</v>
      </c>
    </row>
    <row r="406" spans="1:8">
      <c r="A406" s="51">
        <v>360</v>
      </c>
      <c r="B406" s="61">
        <v>0.9395378725273017</v>
      </c>
      <c r="C406" s="61">
        <f t="shared" si="17"/>
        <v>245</v>
      </c>
      <c r="D406" t="str">
        <f>LOOKUP(B406,'Info Sheet'!$L$2:$L$3,'Info Sheet'!$J$2:$J$3)</f>
        <v>Non-Rainy</v>
      </c>
      <c r="E406">
        <f>IF(D406='Info Sheet'!$J$3,'Info Sheet'!$M$3,'Info Sheet'!$M$2)</f>
        <v>1</v>
      </c>
      <c r="F406">
        <f>ROUNDDOWN(IF((C406*E406)&gt;'Info Sheet'!$B$21,'Info Sheet'!$B$21,(C406*E406)),0)</f>
        <v>188</v>
      </c>
      <c r="G406">
        <f t="shared" si="18"/>
        <v>4295.8</v>
      </c>
      <c r="H406">
        <f t="shared" si="19"/>
        <v>2375.8000000000002</v>
      </c>
    </row>
    <row r="407" spans="1:8">
      <c r="A407" s="51">
        <v>361</v>
      </c>
      <c r="B407" s="61">
        <v>0.14795761736697544</v>
      </c>
      <c r="C407" s="61">
        <f t="shared" si="17"/>
        <v>194</v>
      </c>
      <c r="D407" t="str">
        <f>LOOKUP(B407,'Info Sheet'!$L$2:$L$3,'Info Sheet'!$J$2:$J$3)</f>
        <v>Rainy, p</v>
      </c>
      <c r="E407">
        <f>IF(D407='Info Sheet'!$J$3,'Info Sheet'!$M$3,'Info Sheet'!$M$2)</f>
        <v>0.7</v>
      </c>
      <c r="F407">
        <f>ROUNDDOWN(IF((C407*E407)&gt;'Info Sheet'!$B$21,'Info Sheet'!$B$21,(C407*E407)),0)</f>
        <v>135</v>
      </c>
      <c r="G407">
        <f t="shared" si="18"/>
        <v>3084.75</v>
      </c>
      <c r="H407">
        <f t="shared" si="19"/>
        <v>1164.75</v>
      </c>
    </row>
    <row r="408" spans="1:8">
      <c r="A408" s="51">
        <v>362</v>
      </c>
      <c r="B408" s="61">
        <v>0.67432311632580766</v>
      </c>
      <c r="C408" s="61">
        <f t="shared" si="17"/>
        <v>224</v>
      </c>
      <c r="D408" t="str">
        <f>LOOKUP(B408,'Info Sheet'!$L$2:$L$3,'Info Sheet'!$J$2:$J$3)</f>
        <v>Non-Rainy</v>
      </c>
      <c r="E408">
        <f>IF(D408='Info Sheet'!$J$3,'Info Sheet'!$M$3,'Info Sheet'!$M$2)</f>
        <v>1</v>
      </c>
      <c r="F408">
        <f>ROUNDDOWN(IF((C408*E408)&gt;'Info Sheet'!$B$21,'Info Sheet'!$B$21,(C408*E408)),0)</f>
        <v>188</v>
      </c>
      <c r="G408">
        <f t="shared" si="18"/>
        <v>4295.8</v>
      </c>
      <c r="H408">
        <f t="shared" si="19"/>
        <v>2375.8000000000002</v>
      </c>
    </row>
    <row r="409" spans="1:8">
      <c r="A409" s="51">
        <v>363</v>
      </c>
      <c r="B409" s="61">
        <v>0.53385524697581332</v>
      </c>
      <c r="C409" s="61">
        <f t="shared" si="17"/>
        <v>216</v>
      </c>
      <c r="D409" t="str">
        <f>LOOKUP(B409,'Info Sheet'!$L$2:$L$3,'Info Sheet'!$J$2:$J$3)</f>
        <v>Non-Rainy</v>
      </c>
      <c r="E409">
        <f>IF(D409='Info Sheet'!$J$3,'Info Sheet'!$M$3,'Info Sheet'!$M$2)</f>
        <v>1</v>
      </c>
      <c r="F409">
        <f>ROUNDDOWN(IF((C409*E409)&gt;'Info Sheet'!$B$21,'Info Sheet'!$B$21,(C409*E409)),0)</f>
        <v>188</v>
      </c>
      <c r="G409">
        <f t="shared" si="18"/>
        <v>4295.8</v>
      </c>
      <c r="H409">
        <f t="shared" si="19"/>
        <v>2375.8000000000002</v>
      </c>
    </row>
    <row r="410" spans="1:8">
      <c r="A410" s="51">
        <v>364</v>
      </c>
      <c r="B410" s="61">
        <v>0.39811813207470292</v>
      </c>
      <c r="C410" s="61">
        <f t="shared" si="17"/>
        <v>210</v>
      </c>
      <c r="D410" t="str">
        <f>LOOKUP(B410,'Info Sheet'!$L$2:$L$3,'Info Sheet'!$J$2:$J$3)</f>
        <v>Rainy, p</v>
      </c>
      <c r="E410">
        <f>IF(D410='Info Sheet'!$J$3,'Info Sheet'!$M$3,'Info Sheet'!$M$2)</f>
        <v>0.7</v>
      </c>
      <c r="F410">
        <f>ROUNDDOWN(IF((C410*E410)&gt;'Info Sheet'!$B$21,'Info Sheet'!$B$21,(C410*E410)),0)</f>
        <v>147</v>
      </c>
      <c r="G410">
        <f t="shared" si="18"/>
        <v>3358.9500000000003</v>
      </c>
      <c r="H410">
        <f t="shared" si="19"/>
        <v>1438.9500000000003</v>
      </c>
    </row>
    <row r="411" spans="1:8">
      <c r="A411" s="51">
        <v>365</v>
      </c>
      <c r="B411" s="61">
        <v>0.25057258665698934</v>
      </c>
      <c r="C411" s="61">
        <f t="shared" si="17"/>
        <v>202</v>
      </c>
      <c r="D411" t="str">
        <f>LOOKUP(B411,'Info Sheet'!$L$2:$L$3,'Info Sheet'!$J$2:$J$3)</f>
        <v>Rainy, p</v>
      </c>
      <c r="E411">
        <f>IF(D411='Info Sheet'!$J$3,'Info Sheet'!$M$3,'Info Sheet'!$M$2)</f>
        <v>0.7</v>
      </c>
      <c r="F411">
        <f>ROUNDDOWN(IF((C411*E411)&gt;'Info Sheet'!$B$21,'Info Sheet'!$B$21,(C411*E411)),0)</f>
        <v>141</v>
      </c>
      <c r="G411">
        <f t="shared" si="18"/>
        <v>3221.8500000000004</v>
      </c>
      <c r="H411">
        <f t="shared" si="19"/>
        <v>1301.8500000000004</v>
      </c>
    </row>
    <row r="412" spans="1:8">
      <c r="A412" s="51">
        <v>366</v>
      </c>
      <c r="B412" s="61">
        <v>6.7509091232794249E-2</v>
      </c>
      <c r="C412" s="61">
        <f t="shared" si="17"/>
        <v>185</v>
      </c>
      <c r="D412" t="str">
        <f>LOOKUP(B412,'Info Sheet'!$L$2:$L$3,'Info Sheet'!$J$2:$J$3)</f>
        <v>Rainy, p</v>
      </c>
      <c r="E412">
        <f>IF(D412='Info Sheet'!$J$3,'Info Sheet'!$M$3,'Info Sheet'!$M$2)</f>
        <v>0.7</v>
      </c>
      <c r="F412">
        <f>ROUNDDOWN(IF((C412*E412)&gt;'Info Sheet'!$B$21,'Info Sheet'!$B$21,(C412*E412)),0)</f>
        <v>129</v>
      </c>
      <c r="G412">
        <f t="shared" si="18"/>
        <v>2947.65</v>
      </c>
      <c r="H412">
        <f t="shared" si="19"/>
        <v>1027.6500000000001</v>
      </c>
    </row>
    <row r="413" spans="1:8">
      <c r="A413" s="51">
        <v>367</v>
      </c>
      <c r="B413" s="61">
        <v>0.79302794763852202</v>
      </c>
      <c r="C413" s="61">
        <f t="shared" si="17"/>
        <v>231</v>
      </c>
      <c r="D413" t="str">
        <f>LOOKUP(B413,'Info Sheet'!$L$2:$L$3,'Info Sheet'!$J$2:$J$3)</f>
        <v>Non-Rainy</v>
      </c>
      <c r="E413">
        <f>IF(D413='Info Sheet'!$J$3,'Info Sheet'!$M$3,'Info Sheet'!$M$2)</f>
        <v>1</v>
      </c>
      <c r="F413">
        <f>ROUNDDOWN(IF((C413*E413)&gt;'Info Sheet'!$B$21,'Info Sheet'!$B$21,(C413*E413)),0)</f>
        <v>188</v>
      </c>
      <c r="G413">
        <f t="shared" si="18"/>
        <v>4295.8</v>
      </c>
      <c r="H413">
        <f t="shared" si="19"/>
        <v>2375.8000000000002</v>
      </c>
    </row>
    <row r="414" spans="1:8">
      <c r="A414" s="51">
        <v>368</v>
      </c>
      <c r="B414" s="61">
        <v>0.49897397798764076</v>
      </c>
      <c r="C414" s="61">
        <f t="shared" si="17"/>
        <v>215</v>
      </c>
      <c r="D414" t="str">
        <f>LOOKUP(B414,'Info Sheet'!$L$2:$L$3,'Info Sheet'!$J$2:$J$3)</f>
        <v>Non-Rainy</v>
      </c>
      <c r="E414">
        <f>IF(D414='Info Sheet'!$J$3,'Info Sheet'!$M$3,'Info Sheet'!$M$2)</f>
        <v>1</v>
      </c>
      <c r="F414">
        <f>ROUNDDOWN(IF((C414*E414)&gt;'Info Sheet'!$B$21,'Info Sheet'!$B$21,(C414*E414)),0)</f>
        <v>188</v>
      </c>
      <c r="G414">
        <f t="shared" si="18"/>
        <v>4295.8</v>
      </c>
      <c r="H414">
        <f t="shared" si="19"/>
        <v>2375.8000000000002</v>
      </c>
    </row>
    <row r="415" spans="1:8">
      <c r="A415" s="51">
        <v>369</v>
      </c>
      <c r="B415" s="61">
        <v>0.22623742288939219</v>
      </c>
      <c r="C415" s="61">
        <f t="shared" si="17"/>
        <v>200</v>
      </c>
      <c r="D415" t="str">
        <f>LOOKUP(B415,'Info Sheet'!$L$2:$L$3,'Info Sheet'!$J$2:$J$3)</f>
        <v>Rainy, p</v>
      </c>
      <c r="E415">
        <f>IF(D415='Info Sheet'!$J$3,'Info Sheet'!$M$3,'Info Sheet'!$M$2)</f>
        <v>0.7</v>
      </c>
      <c r="F415">
        <f>ROUNDDOWN(IF((C415*E415)&gt;'Info Sheet'!$B$21,'Info Sheet'!$B$21,(C415*E415)),0)</f>
        <v>140</v>
      </c>
      <c r="G415">
        <f t="shared" si="18"/>
        <v>3199</v>
      </c>
      <c r="H415">
        <f t="shared" si="19"/>
        <v>1279</v>
      </c>
    </row>
    <row r="416" spans="1:8">
      <c r="A416" s="51">
        <v>370</v>
      </c>
      <c r="B416" s="61">
        <v>0.36928447033552214</v>
      </c>
      <c r="C416" s="61">
        <f t="shared" si="17"/>
        <v>208</v>
      </c>
      <c r="D416" t="str">
        <f>LOOKUP(B416,'Info Sheet'!$L$2:$L$3,'Info Sheet'!$J$2:$J$3)</f>
        <v>Rainy, p</v>
      </c>
      <c r="E416">
        <f>IF(D416='Info Sheet'!$J$3,'Info Sheet'!$M$3,'Info Sheet'!$M$2)</f>
        <v>0.7</v>
      </c>
      <c r="F416">
        <f>ROUNDDOWN(IF((C416*E416)&gt;'Info Sheet'!$B$21,'Info Sheet'!$B$21,(C416*E416)),0)</f>
        <v>145</v>
      </c>
      <c r="G416">
        <f t="shared" si="18"/>
        <v>3313.25</v>
      </c>
      <c r="H416">
        <f t="shared" si="19"/>
        <v>1393.25</v>
      </c>
    </row>
    <row r="417" spans="1:8">
      <c r="A417" s="51">
        <v>371</v>
      </c>
      <c r="B417" s="61">
        <v>0.53600536376712826</v>
      </c>
      <c r="C417" s="61">
        <f t="shared" si="17"/>
        <v>216</v>
      </c>
      <c r="D417" t="str">
        <f>LOOKUP(B417,'Info Sheet'!$L$2:$L$3,'Info Sheet'!$J$2:$J$3)</f>
        <v>Non-Rainy</v>
      </c>
      <c r="E417">
        <f>IF(D417='Info Sheet'!$J$3,'Info Sheet'!$M$3,'Info Sheet'!$M$2)</f>
        <v>1</v>
      </c>
      <c r="F417">
        <f>ROUNDDOWN(IF((C417*E417)&gt;'Info Sheet'!$B$21,'Info Sheet'!$B$21,(C417*E417)),0)</f>
        <v>188</v>
      </c>
      <c r="G417">
        <f t="shared" si="18"/>
        <v>4295.8</v>
      </c>
      <c r="H417">
        <f t="shared" si="19"/>
        <v>2375.8000000000002</v>
      </c>
    </row>
    <row r="418" spans="1:8">
      <c r="A418" s="51">
        <v>372</v>
      </c>
      <c r="B418" s="61">
        <v>0.43607158001277513</v>
      </c>
      <c r="C418" s="61">
        <f t="shared" si="17"/>
        <v>212</v>
      </c>
      <c r="D418" t="str">
        <f>LOOKUP(B418,'Info Sheet'!$L$2:$L$3,'Info Sheet'!$J$2:$J$3)</f>
        <v>Non-Rainy</v>
      </c>
      <c r="E418">
        <f>IF(D418='Info Sheet'!$J$3,'Info Sheet'!$M$3,'Info Sheet'!$M$2)</f>
        <v>1</v>
      </c>
      <c r="F418">
        <f>ROUNDDOWN(IF((C418*E418)&gt;'Info Sheet'!$B$21,'Info Sheet'!$B$21,(C418*E418)),0)</f>
        <v>188</v>
      </c>
      <c r="G418">
        <f t="shared" si="18"/>
        <v>4295.8</v>
      </c>
      <c r="H418">
        <f t="shared" si="19"/>
        <v>2375.8000000000002</v>
      </c>
    </row>
    <row r="419" spans="1:8">
      <c r="A419" s="51">
        <v>373</v>
      </c>
      <c r="B419" s="61">
        <v>0.22714694212930209</v>
      </c>
      <c r="C419" s="61">
        <f t="shared" si="17"/>
        <v>200</v>
      </c>
      <c r="D419" t="str">
        <f>LOOKUP(B419,'Info Sheet'!$L$2:$L$3,'Info Sheet'!$J$2:$J$3)</f>
        <v>Rainy, p</v>
      </c>
      <c r="E419">
        <f>IF(D419='Info Sheet'!$J$3,'Info Sheet'!$M$3,'Info Sheet'!$M$2)</f>
        <v>0.7</v>
      </c>
      <c r="F419">
        <f>ROUNDDOWN(IF((C419*E419)&gt;'Info Sheet'!$B$21,'Info Sheet'!$B$21,(C419*E419)),0)</f>
        <v>140</v>
      </c>
      <c r="G419">
        <f t="shared" si="18"/>
        <v>3199</v>
      </c>
      <c r="H419">
        <f t="shared" si="19"/>
        <v>1279</v>
      </c>
    </row>
    <row r="420" spans="1:8">
      <c r="A420" s="51">
        <v>374</v>
      </c>
      <c r="B420" s="61">
        <v>0.26829342905503129</v>
      </c>
      <c r="C420" s="61">
        <f t="shared" si="17"/>
        <v>203</v>
      </c>
      <c r="D420" t="str">
        <f>LOOKUP(B420,'Info Sheet'!$L$2:$L$3,'Info Sheet'!$J$2:$J$3)</f>
        <v>Rainy, p</v>
      </c>
      <c r="E420">
        <f>IF(D420='Info Sheet'!$J$3,'Info Sheet'!$M$3,'Info Sheet'!$M$2)</f>
        <v>0.7</v>
      </c>
      <c r="F420">
        <f>ROUNDDOWN(IF((C420*E420)&gt;'Info Sheet'!$B$21,'Info Sheet'!$B$21,(C420*E420)),0)</f>
        <v>142</v>
      </c>
      <c r="G420">
        <f t="shared" si="18"/>
        <v>3244.7000000000003</v>
      </c>
      <c r="H420">
        <f t="shared" si="19"/>
        <v>1324.7000000000003</v>
      </c>
    </row>
    <row r="421" spans="1:8">
      <c r="A421" s="51">
        <v>375</v>
      </c>
      <c r="B421" s="61">
        <v>0.34282629532172249</v>
      </c>
      <c r="C421" s="61">
        <f t="shared" si="17"/>
        <v>207</v>
      </c>
      <c r="D421" t="str">
        <f>LOOKUP(B421,'Info Sheet'!$L$2:$L$3,'Info Sheet'!$J$2:$J$3)</f>
        <v>Rainy, p</v>
      </c>
      <c r="E421">
        <f>IF(D421='Info Sheet'!$J$3,'Info Sheet'!$M$3,'Info Sheet'!$M$2)</f>
        <v>0.7</v>
      </c>
      <c r="F421">
        <f>ROUNDDOWN(IF((C421*E421)&gt;'Info Sheet'!$B$21,'Info Sheet'!$B$21,(C421*E421)),0)</f>
        <v>144</v>
      </c>
      <c r="G421">
        <f t="shared" si="18"/>
        <v>3290.4</v>
      </c>
      <c r="H421">
        <f t="shared" si="19"/>
        <v>1370.4</v>
      </c>
    </row>
    <row r="422" spans="1:8">
      <c r="A422" s="51">
        <v>376</v>
      </c>
      <c r="B422" s="61">
        <v>0.92981995436516551</v>
      </c>
      <c r="C422" s="61">
        <f t="shared" si="17"/>
        <v>244</v>
      </c>
      <c r="D422" t="str">
        <f>LOOKUP(B422,'Info Sheet'!$L$2:$L$3,'Info Sheet'!$J$2:$J$3)</f>
        <v>Non-Rainy</v>
      </c>
      <c r="E422">
        <f>IF(D422='Info Sheet'!$J$3,'Info Sheet'!$M$3,'Info Sheet'!$M$2)</f>
        <v>1</v>
      </c>
      <c r="F422">
        <f>ROUNDDOWN(IF((C422*E422)&gt;'Info Sheet'!$B$21,'Info Sheet'!$B$21,(C422*E422)),0)</f>
        <v>188</v>
      </c>
      <c r="G422">
        <f t="shared" si="18"/>
        <v>4295.8</v>
      </c>
      <c r="H422">
        <f t="shared" si="19"/>
        <v>2375.8000000000002</v>
      </c>
    </row>
    <row r="423" spans="1:8">
      <c r="A423" s="51">
        <v>377</v>
      </c>
      <c r="B423" s="61">
        <v>0.76850135442756984</v>
      </c>
      <c r="C423" s="61">
        <f t="shared" si="17"/>
        <v>229</v>
      </c>
      <c r="D423" t="str">
        <f>LOOKUP(B423,'Info Sheet'!$L$2:$L$3,'Info Sheet'!$J$2:$J$3)</f>
        <v>Non-Rainy</v>
      </c>
      <c r="E423">
        <f>IF(D423='Info Sheet'!$J$3,'Info Sheet'!$M$3,'Info Sheet'!$M$2)</f>
        <v>1</v>
      </c>
      <c r="F423">
        <f>ROUNDDOWN(IF((C423*E423)&gt;'Info Sheet'!$B$21,'Info Sheet'!$B$21,(C423*E423)),0)</f>
        <v>188</v>
      </c>
      <c r="G423">
        <f t="shared" si="18"/>
        <v>4295.8</v>
      </c>
      <c r="H423">
        <f t="shared" si="19"/>
        <v>2375.8000000000002</v>
      </c>
    </row>
    <row r="424" spans="1:8">
      <c r="A424" s="51">
        <v>378</v>
      </c>
      <c r="B424" s="61">
        <v>0.31662226604199328</v>
      </c>
      <c r="C424" s="61">
        <f t="shared" si="17"/>
        <v>205</v>
      </c>
      <c r="D424" t="str">
        <f>LOOKUP(B424,'Info Sheet'!$L$2:$L$3,'Info Sheet'!$J$2:$J$3)</f>
        <v>Rainy, p</v>
      </c>
      <c r="E424">
        <f>IF(D424='Info Sheet'!$J$3,'Info Sheet'!$M$3,'Info Sheet'!$M$2)</f>
        <v>0.7</v>
      </c>
      <c r="F424">
        <f>ROUNDDOWN(IF((C424*E424)&gt;'Info Sheet'!$B$21,'Info Sheet'!$B$21,(C424*E424)),0)</f>
        <v>143</v>
      </c>
      <c r="G424">
        <f t="shared" si="18"/>
        <v>3267.55</v>
      </c>
      <c r="H424">
        <f t="shared" si="19"/>
        <v>1347.5500000000002</v>
      </c>
    </row>
    <row r="425" spans="1:8">
      <c r="A425" s="51">
        <v>379</v>
      </c>
      <c r="B425" s="61">
        <v>0.36916713131382228</v>
      </c>
      <c r="C425" s="61">
        <f t="shared" si="17"/>
        <v>208</v>
      </c>
      <c r="D425" t="str">
        <f>LOOKUP(B425,'Info Sheet'!$L$2:$L$3,'Info Sheet'!$J$2:$J$3)</f>
        <v>Rainy, p</v>
      </c>
      <c r="E425">
        <f>IF(D425='Info Sheet'!$J$3,'Info Sheet'!$M$3,'Info Sheet'!$M$2)</f>
        <v>0.7</v>
      </c>
      <c r="F425">
        <f>ROUNDDOWN(IF((C425*E425)&gt;'Info Sheet'!$B$21,'Info Sheet'!$B$21,(C425*E425)),0)</f>
        <v>145</v>
      </c>
      <c r="G425">
        <f t="shared" si="18"/>
        <v>3313.25</v>
      </c>
      <c r="H425">
        <f t="shared" si="19"/>
        <v>1393.25</v>
      </c>
    </row>
    <row r="426" spans="1:8">
      <c r="A426" s="51">
        <v>380</v>
      </c>
      <c r="B426" s="61">
        <v>0.37148405810540852</v>
      </c>
      <c r="C426" s="61">
        <f t="shared" si="17"/>
        <v>208</v>
      </c>
      <c r="D426" t="str">
        <f>LOOKUP(B426,'Info Sheet'!$L$2:$L$3,'Info Sheet'!$J$2:$J$3)</f>
        <v>Rainy, p</v>
      </c>
      <c r="E426">
        <f>IF(D426='Info Sheet'!$J$3,'Info Sheet'!$M$3,'Info Sheet'!$M$2)</f>
        <v>0.7</v>
      </c>
      <c r="F426">
        <f>ROUNDDOWN(IF((C426*E426)&gt;'Info Sheet'!$B$21,'Info Sheet'!$B$21,(C426*E426)),0)</f>
        <v>145</v>
      </c>
      <c r="G426">
        <f t="shared" si="18"/>
        <v>3313.25</v>
      </c>
      <c r="H426">
        <f t="shared" si="19"/>
        <v>1393.25</v>
      </c>
    </row>
    <row r="427" spans="1:8">
      <c r="A427" s="51">
        <v>381</v>
      </c>
      <c r="B427" s="61">
        <v>0.46526908125094713</v>
      </c>
      <c r="C427" s="61">
        <f t="shared" si="17"/>
        <v>213</v>
      </c>
      <c r="D427" t="str">
        <f>LOOKUP(B427,'Info Sheet'!$L$2:$L$3,'Info Sheet'!$J$2:$J$3)</f>
        <v>Non-Rainy</v>
      </c>
      <c r="E427">
        <f>IF(D427='Info Sheet'!$J$3,'Info Sheet'!$M$3,'Info Sheet'!$M$2)</f>
        <v>1</v>
      </c>
      <c r="F427">
        <f>ROUNDDOWN(IF((C427*E427)&gt;'Info Sheet'!$B$21,'Info Sheet'!$B$21,(C427*E427)),0)</f>
        <v>188</v>
      </c>
      <c r="G427">
        <f t="shared" si="18"/>
        <v>4295.8</v>
      </c>
      <c r="H427">
        <f t="shared" si="19"/>
        <v>2375.8000000000002</v>
      </c>
    </row>
    <row r="428" spans="1:8">
      <c r="A428" s="51">
        <v>382</v>
      </c>
      <c r="B428" s="61">
        <v>0.80559388089107142</v>
      </c>
      <c r="C428" s="61">
        <f t="shared" si="17"/>
        <v>232</v>
      </c>
      <c r="D428" t="str">
        <f>LOOKUP(B428,'Info Sheet'!$L$2:$L$3,'Info Sheet'!$J$2:$J$3)</f>
        <v>Non-Rainy</v>
      </c>
      <c r="E428">
        <f>IF(D428='Info Sheet'!$J$3,'Info Sheet'!$M$3,'Info Sheet'!$M$2)</f>
        <v>1</v>
      </c>
      <c r="F428">
        <f>ROUNDDOWN(IF((C428*E428)&gt;'Info Sheet'!$B$21,'Info Sheet'!$B$21,(C428*E428)),0)</f>
        <v>188</v>
      </c>
      <c r="G428">
        <f t="shared" si="18"/>
        <v>4295.8</v>
      </c>
      <c r="H428">
        <f t="shared" si="19"/>
        <v>2375.8000000000002</v>
      </c>
    </row>
    <row r="429" spans="1:8">
      <c r="A429" s="51">
        <v>383</v>
      </c>
      <c r="B429" s="61">
        <v>0.18750918900133129</v>
      </c>
      <c r="C429" s="61">
        <f t="shared" si="17"/>
        <v>197</v>
      </c>
      <c r="D429" t="str">
        <f>LOOKUP(B429,'Info Sheet'!$L$2:$L$3,'Info Sheet'!$J$2:$J$3)</f>
        <v>Rainy, p</v>
      </c>
      <c r="E429">
        <f>IF(D429='Info Sheet'!$J$3,'Info Sheet'!$M$3,'Info Sheet'!$M$2)</f>
        <v>0.7</v>
      </c>
      <c r="F429">
        <f>ROUNDDOWN(IF((C429*E429)&gt;'Info Sheet'!$B$21,'Info Sheet'!$B$21,(C429*E429)),0)</f>
        <v>137</v>
      </c>
      <c r="G429">
        <f t="shared" si="18"/>
        <v>3130.4500000000003</v>
      </c>
      <c r="H429">
        <f t="shared" si="19"/>
        <v>1210.4500000000003</v>
      </c>
    </row>
    <row r="430" spans="1:8">
      <c r="A430" s="51">
        <v>384</v>
      </c>
      <c r="B430" s="61">
        <v>0.44178584578083668</v>
      </c>
      <c r="C430" s="61">
        <f t="shared" si="17"/>
        <v>212</v>
      </c>
      <c r="D430" t="str">
        <f>LOOKUP(B430,'Info Sheet'!$L$2:$L$3,'Info Sheet'!$J$2:$J$3)</f>
        <v>Non-Rainy</v>
      </c>
      <c r="E430">
        <f>IF(D430='Info Sheet'!$J$3,'Info Sheet'!$M$3,'Info Sheet'!$M$2)</f>
        <v>1</v>
      </c>
      <c r="F430">
        <f>ROUNDDOWN(IF((C430*E430)&gt;'Info Sheet'!$B$21,'Info Sheet'!$B$21,(C430*E430)),0)</f>
        <v>188</v>
      </c>
      <c r="G430">
        <f t="shared" si="18"/>
        <v>4295.8</v>
      </c>
      <c r="H430">
        <f t="shared" si="19"/>
        <v>2375.8000000000002</v>
      </c>
    </row>
    <row r="431" spans="1:8">
      <c r="A431" s="51">
        <v>385</v>
      </c>
      <c r="B431" s="61">
        <v>0.72235331690136029</v>
      </c>
      <c r="C431" s="61">
        <f t="shared" ref="C431:C494" si="20">ROUNDDOWN(_xlfn.NORM.INV(B431,$B$29,$B$33),0)</f>
        <v>226</v>
      </c>
      <c r="D431" t="str">
        <f>LOOKUP(B431,'Info Sheet'!$L$2:$L$3,'Info Sheet'!$J$2:$J$3)</f>
        <v>Non-Rainy</v>
      </c>
      <c r="E431">
        <f>IF(D431='Info Sheet'!$J$3,'Info Sheet'!$M$3,'Info Sheet'!$M$2)</f>
        <v>1</v>
      </c>
      <c r="F431">
        <f>ROUNDDOWN(IF((C431*E431)&gt;'Info Sheet'!$B$21,'Info Sheet'!$B$21,(C431*E431)),0)</f>
        <v>188</v>
      </c>
      <c r="G431">
        <f t="shared" ref="G431:G494" si="21">F431*$K$39</f>
        <v>4295.8</v>
      </c>
      <c r="H431">
        <f t="shared" ref="H431:H494" si="22">G431-$K$40</f>
        <v>2375.8000000000002</v>
      </c>
    </row>
    <row r="432" spans="1:8">
      <c r="A432" s="51">
        <v>386</v>
      </c>
      <c r="B432" s="61">
        <v>0.62005225545167808</v>
      </c>
      <c r="C432" s="61">
        <f t="shared" si="20"/>
        <v>221</v>
      </c>
      <c r="D432" t="str">
        <f>LOOKUP(B432,'Info Sheet'!$L$2:$L$3,'Info Sheet'!$J$2:$J$3)</f>
        <v>Non-Rainy</v>
      </c>
      <c r="E432">
        <f>IF(D432='Info Sheet'!$J$3,'Info Sheet'!$M$3,'Info Sheet'!$M$2)</f>
        <v>1</v>
      </c>
      <c r="F432">
        <f>ROUNDDOWN(IF((C432*E432)&gt;'Info Sheet'!$B$21,'Info Sheet'!$B$21,(C432*E432)),0)</f>
        <v>188</v>
      </c>
      <c r="G432">
        <f t="shared" si="21"/>
        <v>4295.8</v>
      </c>
      <c r="H432">
        <f t="shared" si="22"/>
        <v>2375.8000000000002</v>
      </c>
    </row>
    <row r="433" spans="1:8">
      <c r="A433" s="51">
        <v>387</v>
      </c>
      <c r="B433" s="61">
        <v>0.82822710694030988</v>
      </c>
      <c r="C433" s="61">
        <f t="shared" si="20"/>
        <v>233</v>
      </c>
      <c r="D433" t="str">
        <f>LOOKUP(B433,'Info Sheet'!$L$2:$L$3,'Info Sheet'!$J$2:$J$3)</f>
        <v>Non-Rainy</v>
      </c>
      <c r="E433">
        <f>IF(D433='Info Sheet'!$J$3,'Info Sheet'!$M$3,'Info Sheet'!$M$2)</f>
        <v>1</v>
      </c>
      <c r="F433">
        <f>ROUNDDOWN(IF((C433*E433)&gt;'Info Sheet'!$B$21,'Info Sheet'!$B$21,(C433*E433)),0)</f>
        <v>188</v>
      </c>
      <c r="G433">
        <f t="shared" si="21"/>
        <v>4295.8</v>
      </c>
      <c r="H433">
        <f t="shared" si="22"/>
        <v>2375.8000000000002</v>
      </c>
    </row>
    <row r="434" spans="1:8">
      <c r="A434" s="51">
        <v>388</v>
      </c>
      <c r="B434" s="61">
        <v>0.16582291869395094</v>
      </c>
      <c r="C434" s="61">
        <f t="shared" si="20"/>
        <v>196</v>
      </c>
      <c r="D434" t="str">
        <f>LOOKUP(B434,'Info Sheet'!$L$2:$L$3,'Info Sheet'!$J$2:$J$3)</f>
        <v>Rainy, p</v>
      </c>
      <c r="E434">
        <f>IF(D434='Info Sheet'!$J$3,'Info Sheet'!$M$3,'Info Sheet'!$M$2)</f>
        <v>0.7</v>
      </c>
      <c r="F434">
        <f>ROUNDDOWN(IF((C434*E434)&gt;'Info Sheet'!$B$21,'Info Sheet'!$B$21,(C434*E434)),0)</f>
        <v>137</v>
      </c>
      <c r="G434">
        <f t="shared" si="21"/>
        <v>3130.4500000000003</v>
      </c>
      <c r="H434">
        <f t="shared" si="22"/>
        <v>1210.4500000000003</v>
      </c>
    </row>
    <row r="435" spans="1:8">
      <c r="A435" s="51">
        <v>389</v>
      </c>
      <c r="B435" s="61">
        <v>7.9676709607356067E-2</v>
      </c>
      <c r="C435" s="61">
        <f t="shared" si="20"/>
        <v>187</v>
      </c>
      <c r="D435" t="str">
        <f>LOOKUP(B435,'Info Sheet'!$L$2:$L$3,'Info Sheet'!$J$2:$J$3)</f>
        <v>Rainy, p</v>
      </c>
      <c r="E435">
        <f>IF(D435='Info Sheet'!$J$3,'Info Sheet'!$M$3,'Info Sheet'!$M$2)</f>
        <v>0.7</v>
      </c>
      <c r="F435">
        <f>ROUNDDOWN(IF((C435*E435)&gt;'Info Sheet'!$B$21,'Info Sheet'!$B$21,(C435*E435)),0)</f>
        <v>130</v>
      </c>
      <c r="G435">
        <f t="shared" si="21"/>
        <v>2970.5</v>
      </c>
      <c r="H435">
        <f t="shared" si="22"/>
        <v>1050.5</v>
      </c>
    </row>
    <row r="436" spans="1:8">
      <c r="A436" s="51">
        <v>390</v>
      </c>
      <c r="B436" s="61">
        <v>0.62320213845828454</v>
      </c>
      <c r="C436" s="61">
        <f t="shared" si="20"/>
        <v>221</v>
      </c>
      <c r="D436" t="str">
        <f>LOOKUP(B436,'Info Sheet'!$L$2:$L$3,'Info Sheet'!$J$2:$J$3)</f>
        <v>Non-Rainy</v>
      </c>
      <c r="E436">
        <f>IF(D436='Info Sheet'!$J$3,'Info Sheet'!$M$3,'Info Sheet'!$M$2)</f>
        <v>1</v>
      </c>
      <c r="F436">
        <f>ROUNDDOWN(IF((C436*E436)&gt;'Info Sheet'!$B$21,'Info Sheet'!$B$21,(C436*E436)),0)</f>
        <v>188</v>
      </c>
      <c r="G436">
        <f t="shared" si="21"/>
        <v>4295.8</v>
      </c>
      <c r="H436">
        <f t="shared" si="22"/>
        <v>2375.8000000000002</v>
      </c>
    </row>
    <row r="437" spans="1:8">
      <c r="A437" s="51">
        <v>391</v>
      </c>
      <c r="B437" s="61">
        <v>0.7911458985461719</v>
      </c>
      <c r="C437" s="61">
        <f t="shared" si="20"/>
        <v>231</v>
      </c>
      <c r="D437" t="str">
        <f>LOOKUP(B437,'Info Sheet'!$L$2:$L$3,'Info Sheet'!$J$2:$J$3)</f>
        <v>Non-Rainy</v>
      </c>
      <c r="E437">
        <f>IF(D437='Info Sheet'!$J$3,'Info Sheet'!$M$3,'Info Sheet'!$M$2)</f>
        <v>1</v>
      </c>
      <c r="F437">
        <f>ROUNDDOWN(IF((C437*E437)&gt;'Info Sheet'!$B$21,'Info Sheet'!$B$21,(C437*E437)),0)</f>
        <v>188</v>
      </c>
      <c r="G437">
        <f t="shared" si="21"/>
        <v>4295.8</v>
      </c>
      <c r="H437">
        <f t="shared" si="22"/>
        <v>2375.8000000000002</v>
      </c>
    </row>
    <row r="438" spans="1:8">
      <c r="A438" s="51">
        <v>392</v>
      </c>
      <c r="B438" s="61">
        <v>0.17993249138264622</v>
      </c>
      <c r="C438" s="61">
        <f t="shared" si="20"/>
        <v>197</v>
      </c>
      <c r="D438" t="str">
        <f>LOOKUP(B438,'Info Sheet'!$L$2:$L$3,'Info Sheet'!$J$2:$J$3)</f>
        <v>Rainy, p</v>
      </c>
      <c r="E438">
        <f>IF(D438='Info Sheet'!$J$3,'Info Sheet'!$M$3,'Info Sheet'!$M$2)</f>
        <v>0.7</v>
      </c>
      <c r="F438">
        <f>ROUNDDOWN(IF((C438*E438)&gt;'Info Sheet'!$B$21,'Info Sheet'!$B$21,(C438*E438)),0)</f>
        <v>137</v>
      </c>
      <c r="G438">
        <f t="shared" si="21"/>
        <v>3130.4500000000003</v>
      </c>
      <c r="H438">
        <f t="shared" si="22"/>
        <v>1210.4500000000003</v>
      </c>
    </row>
    <row r="439" spans="1:8">
      <c r="A439" s="51">
        <v>393</v>
      </c>
      <c r="B439" s="61">
        <v>0.78953248104479423</v>
      </c>
      <c r="C439" s="61">
        <f t="shared" si="20"/>
        <v>230</v>
      </c>
      <c r="D439" t="str">
        <f>LOOKUP(B439,'Info Sheet'!$L$2:$L$3,'Info Sheet'!$J$2:$J$3)</f>
        <v>Non-Rainy</v>
      </c>
      <c r="E439">
        <f>IF(D439='Info Sheet'!$J$3,'Info Sheet'!$M$3,'Info Sheet'!$M$2)</f>
        <v>1</v>
      </c>
      <c r="F439">
        <f>ROUNDDOWN(IF((C439*E439)&gt;'Info Sheet'!$B$21,'Info Sheet'!$B$21,(C439*E439)),0)</f>
        <v>188</v>
      </c>
      <c r="G439">
        <f t="shared" si="21"/>
        <v>4295.8</v>
      </c>
      <c r="H439">
        <f t="shared" si="22"/>
        <v>2375.8000000000002</v>
      </c>
    </row>
    <row r="440" spans="1:8">
      <c r="A440" s="51">
        <v>394</v>
      </c>
      <c r="B440" s="61">
        <v>0.97411368978374524</v>
      </c>
      <c r="C440" s="61">
        <f t="shared" si="20"/>
        <v>253</v>
      </c>
      <c r="D440" t="str">
        <f>LOOKUP(B440,'Info Sheet'!$L$2:$L$3,'Info Sheet'!$J$2:$J$3)</f>
        <v>Non-Rainy</v>
      </c>
      <c r="E440">
        <f>IF(D440='Info Sheet'!$J$3,'Info Sheet'!$M$3,'Info Sheet'!$M$2)</f>
        <v>1</v>
      </c>
      <c r="F440">
        <f>ROUNDDOWN(IF((C440*E440)&gt;'Info Sheet'!$B$21,'Info Sheet'!$B$21,(C440*E440)),0)</f>
        <v>188</v>
      </c>
      <c r="G440">
        <f t="shared" si="21"/>
        <v>4295.8</v>
      </c>
      <c r="H440">
        <f t="shared" si="22"/>
        <v>2375.8000000000002</v>
      </c>
    </row>
    <row r="441" spans="1:8">
      <c r="A441" s="51">
        <v>395</v>
      </c>
      <c r="B441" s="61">
        <v>0.28567087819718562</v>
      </c>
      <c r="C441" s="61">
        <f t="shared" si="20"/>
        <v>204</v>
      </c>
      <c r="D441" t="str">
        <f>LOOKUP(B441,'Info Sheet'!$L$2:$L$3,'Info Sheet'!$J$2:$J$3)</f>
        <v>Rainy, p</v>
      </c>
      <c r="E441">
        <f>IF(D441='Info Sheet'!$J$3,'Info Sheet'!$M$3,'Info Sheet'!$M$2)</f>
        <v>0.7</v>
      </c>
      <c r="F441">
        <f>ROUNDDOWN(IF((C441*E441)&gt;'Info Sheet'!$B$21,'Info Sheet'!$B$21,(C441*E441)),0)</f>
        <v>142</v>
      </c>
      <c r="G441">
        <f t="shared" si="21"/>
        <v>3244.7000000000003</v>
      </c>
      <c r="H441">
        <f t="shared" si="22"/>
        <v>1324.7000000000003</v>
      </c>
    </row>
    <row r="442" spans="1:8">
      <c r="A442" s="51">
        <v>396</v>
      </c>
      <c r="B442" s="61">
        <v>0.41164513224665367</v>
      </c>
      <c r="C442" s="61">
        <f t="shared" si="20"/>
        <v>210</v>
      </c>
      <c r="D442" t="str">
        <f>LOOKUP(B442,'Info Sheet'!$L$2:$L$3,'Info Sheet'!$J$2:$J$3)</f>
        <v>Non-Rainy</v>
      </c>
      <c r="E442">
        <f>IF(D442='Info Sheet'!$J$3,'Info Sheet'!$M$3,'Info Sheet'!$M$2)</f>
        <v>1</v>
      </c>
      <c r="F442">
        <f>ROUNDDOWN(IF((C442*E442)&gt;'Info Sheet'!$B$21,'Info Sheet'!$B$21,(C442*E442)),0)</f>
        <v>188</v>
      </c>
      <c r="G442">
        <f t="shared" si="21"/>
        <v>4295.8</v>
      </c>
      <c r="H442">
        <f t="shared" si="22"/>
        <v>2375.8000000000002</v>
      </c>
    </row>
    <row r="443" spans="1:8">
      <c r="A443" s="51">
        <v>397</v>
      </c>
      <c r="B443" s="61">
        <v>0.84167589660804365</v>
      </c>
      <c r="C443" s="61">
        <f t="shared" si="20"/>
        <v>234</v>
      </c>
      <c r="D443" t="str">
        <f>LOOKUP(B443,'Info Sheet'!$L$2:$L$3,'Info Sheet'!$J$2:$J$3)</f>
        <v>Non-Rainy</v>
      </c>
      <c r="E443">
        <f>IF(D443='Info Sheet'!$J$3,'Info Sheet'!$M$3,'Info Sheet'!$M$2)</f>
        <v>1</v>
      </c>
      <c r="F443">
        <f>ROUNDDOWN(IF((C443*E443)&gt;'Info Sheet'!$B$21,'Info Sheet'!$B$21,(C443*E443)),0)</f>
        <v>188</v>
      </c>
      <c r="G443">
        <f t="shared" si="21"/>
        <v>4295.8</v>
      </c>
      <c r="H443">
        <f t="shared" si="22"/>
        <v>2375.8000000000002</v>
      </c>
    </row>
    <row r="444" spans="1:8">
      <c r="A444" s="51">
        <v>398</v>
      </c>
      <c r="B444" s="61">
        <v>0.57178223867886846</v>
      </c>
      <c r="C444" s="61">
        <f t="shared" si="20"/>
        <v>218</v>
      </c>
      <c r="D444" t="str">
        <f>LOOKUP(B444,'Info Sheet'!$L$2:$L$3,'Info Sheet'!$J$2:$J$3)</f>
        <v>Non-Rainy</v>
      </c>
      <c r="E444">
        <f>IF(D444='Info Sheet'!$J$3,'Info Sheet'!$M$3,'Info Sheet'!$M$2)</f>
        <v>1</v>
      </c>
      <c r="F444">
        <f>ROUNDDOWN(IF((C444*E444)&gt;'Info Sheet'!$B$21,'Info Sheet'!$B$21,(C444*E444)),0)</f>
        <v>188</v>
      </c>
      <c r="G444">
        <f t="shared" si="21"/>
        <v>4295.8</v>
      </c>
      <c r="H444">
        <f t="shared" si="22"/>
        <v>2375.8000000000002</v>
      </c>
    </row>
    <row r="445" spans="1:8">
      <c r="A445" s="51">
        <v>399</v>
      </c>
      <c r="B445" s="61">
        <v>2.1428070347973893E-2</v>
      </c>
      <c r="C445" s="61">
        <f t="shared" si="20"/>
        <v>175</v>
      </c>
      <c r="D445" t="str">
        <f>LOOKUP(B445,'Info Sheet'!$L$2:$L$3,'Info Sheet'!$J$2:$J$3)</f>
        <v>Rainy, p</v>
      </c>
      <c r="E445">
        <f>IF(D445='Info Sheet'!$J$3,'Info Sheet'!$M$3,'Info Sheet'!$M$2)</f>
        <v>0.7</v>
      </c>
      <c r="F445">
        <f>ROUNDDOWN(IF((C445*E445)&gt;'Info Sheet'!$B$21,'Info Sheet'!$B$21,(C445*E445)),0)</f>
        <v>122</v>
      </c>
      <c r="G445">
        <f t="shared" si="21"/>
        <v>2787.7000000000003</v>
      </c>
      <c r="H445">
        <f t="shared" si="22"/>
        <v>867.70000000000027</v>
      </c>
    </row>
    <row r="446" spans="1:8">
      <c r="A446" s="51">
        <v>400</v>
      </c>
      <c r="B446" s="61">
        <v>0.92944957896350844</v>
      </c>
      <c r="C446" s="61">
        <f t="shared" si="20"/>
        <v>243</v>
      </c>
      <c r="D446" t="str">
        <f>LOOKUP(B446,'Info Sheet'!$L$2:$L$3,'Info Sheet'!$J$2:$J$3)</f>
        <v>Non-Rainy</v>
      </c>
      <c r="E446">
        <f>IF(D446='Info Sheet'!$J$3,'Info Sheet'!$M$3,'Info Sheet'!$M$2)</f>
        <v>1</v>
      </c>
      <c r="F446">
        <f>ROUNDDOWN(IF((C446*E446)&gt;'Info Sheet'!$B$21,'Info Sheet'!$B$21,(C446*E446)),0)</f>
        <v>188</v>
      </c>
      <c r="G446">
        <f t="shared" si="21"/>
        <v>4295.8</v>
      </c>
      <c r="H446">
        <f t="shared" si="22"/>
        <v>2375.8000000000002</v>
      </c>
    </row>
    <row r="447" spans="1:8">
      <c r="A447" s="51">
        <v>401</v>
      </c>
      <c r="B447" s="61">
        <v>0.53214316757503655</v>
      </c>
      <c r="C447" s="61">
        <f t="shared" si="20"/>
        <v>216</v>
      </c>
      <c r="D447" t="str">
        <f>LOOKUP(B447,'Info Sheet'!$L$2:$L$3,'Info Sheet'!$J$2:$J$3)</f>
        <v>Non-Rainy</v>
      </c>
      <c r="E447">
        <f>IF(D447='Info Sheet'!$J$3,'Info Sheet'!$M$3,'Info Sheet'!$M$2)</f>
        <v>1</v>
      </c>
      <c r="F447">
        <f>ROUNDDOWN(IF((C447*E447)&gt;'Info Sheet'!$B$21,'Info Sheet'!$B$21,(C447*E447)),0)</f>
        <v>188</v>
      </c>
      <c r="G447">
        <f t="shared" si="21"/>
        <v>4295.8</v>
      </c>
      <c r="H447">
        <f t="shared" si="22"/>
        <v>2375.8000000000002</v>
      </c>
    </row>
    <row r="448" spans="1:8">
      <c r="A448" s="51">
        <v>402</v>
      </c>
      <c r="B448" s="61">
        <v>0.30121051489150708</v>
      </c>
      <c r="C448" s="61">
        <f t="shared" si="20"/>
        <v>205</v>
      </c>
      <c r="D448" t="str">
        <f>LOOKUP(B448,'Info Sheet'!$L$2:$L$3,'Info Sheet'!$J$2:$J$3)</f>
        <v>Rainy, p</v>
      </c>
      <c r="E448">
        <f>IF(D448='Info Sheet'!$J$3,'Info Sheet'!$M$3,'Info Sheet'!$M$2)</f>
        <v>0.7</v>
      </c>
      <c r="F448">
        <f>ROUNDDOWN(IF((C448*E448)&gt;'Info Sheet'!$B$21,'Info Sheet'!$B$21,(C448*E448)),0)</f>
        <v>143</v>
      </c>
      <c r="G448">
        <f t="shared" si="21"/>
        <v>3267.55</v>
      </c>
      <c r="H448">
        <f t="shared" si="22"/>
        <v>1347.5500000000002</v>
      </c>
    </row>
    <row r="449" spans="1:8">
      <c r="A449" s="51">
        <v>403</v>
      </c>
      <c r="B449" s="61">
        <v>0.29061443620050254</v>
      </c>
      <c r="C449" s="61">
        <f t="shared" si="20"/>
        <v>204</v>
      </c>
      <c r="D449" t="str">
        <f>LOOKUP(B449,'Info Sheet'!$L$2:$L$3,'Info Sheet'!$J$2:$J$3)</f>
        <v>Rainy, p</v>
      </c>
      <c r="E449">
        <f>IF(D449='Info Sheet'!$J$3,'Info Sheet'!$M$3,'Info Sheet'!$M$2)</f>
        <v>0.7</v>
      </c>
      <c r="F449">
        <f>ROUNDDOWN(IF((C449*E449)&gt;'Info Sheet'!$B$21,'Info Sheet'!$B$21,(C449*E449)),0)</f>
        <v>142</v>
      </c>
      <c r="G449">
        <f t="shared" si="21"/>
        <v>3244.7000000000003</v>
      </c>
      <c r="H449">
        <f t="shared" si="22"/>
        <v>1324.7000000000003</v>
      </c>
    </row>
    <row r="450" spans="1:8">
      <c r="A450" s="51">
        <v>404</v>
      </c>
      <c r="B450" s="61">
        <v>0.74315062991466507</v>
      </c>
      <c r="C450" s="61">
        <f t="shared" si="20"/>
        <v>227</v>
      </c>
      <c r="D450" t="str">
        <f>LOOKUP(B450,'Info Sheet'!$L$2:$L$3,'Info Sheet'!$J$2:$J$3)</f>
        <v>Non-Rainy</v>
      </c>
      <c r="E450">
        <f>IF(D450='Info Sheet'!$J$3,'Info Sheet'!$M$3,'Info Sheet'!$M$2)</f>
        <v>1</v>
      </c>
      <c r="F450">
        <f>ROUNDDOWN(IF((C450*E450)&gt;'Info Sheet'!$B$21,'Info Sheet'!$B$21,(C450*E450)),0)</f>
        <v>188</v>
      </c>
      <c r="G450">
        <f t="shared" si="21"/>
        <v>4295.8</v>
      </c>
      <c r="H450">
        <f t="shared" si="22"/>
        <v>2375.8000000000002</v>
      </c>
    </row>
    <row r="451" spans="1:8">
      <c r="A451" s="51">
        <v>405</v>
      </c>
      <c r="B451" s="61">
        <v>0.54298282844289347</v>
      </c>
      <c r="C451" s="61">
        <f t="shared" si="20"/>
        <v>217</v>
      </c>
      <c r="D451" t="str">
        <f>LOOKUP(B451,'Info Sheet'!$L$2:$L$3,'Info Sheet'!$J$2:$J$3)</f>
        <v>Non-Rainy</v>
      </c>
      <c r="E451">
        <f>IF(D451='Info Sheet'!$J$3,'Info Sheet'!$M$3,'Info Sheet'!$M$2)</f>
        <v>1</v>
      </c>
      <c r="F451">
        <f>ROUNDDOWN(IF((C451*E451)&gt;'Info Sheet'!$B$21,'Info Sheet'!$B$21,(C451*E451)),0)</f>
        <v>188</v>
      </c>
      <c r="G451">
        <f t="shared" si="21"/>
        <v>4295.8</v>
      </c>
      <c r="H451">
        <f t="shared" si="22"/>
        <v>2375.8000000000002</v>
      </c>
    </row>
    <row r="452" spans="1:8">
      <c r="A452" s="51">
        <v>406</v>
      </c>
      <c r="B452" s="61">
        <v>0.97861726961246143</v>
      </c>
      <c r="C452" s="61">
        <f t="shared" si="20"/>
        <v>254</v>
      </c>
      <c r="D452" t="str">
        <f>LOOKUP(B452,'Info Sheet'!$L$2:$L$3,'Info Sheet'!$J$2:$J$3)</f>
        <v>Non-Rainy</v>
      </c>
      <c r="E452">
        <f>IF(D452='Info Sheet'!$J$3,'Info Sheet'!$M$3,'Info Sheet'!$M$2)</f>
        <v>1</v>
      </c>
      <c r="F452">
        <f>ROUNDDOWN(IF((C452*E452)&gt;'Info Sheet'!$B$21,'Info Sheet'!$B$21,(C452*E452)),0)</f>
        <v>188</v>
      </c>
      <c r="G452">
        <f t="shared" si="21"/>
        <v>4295.8</v>
      </c>
      <c r="H452">
        <f t="shared" si="22"/>
        <v>2375.8000000000002</v>
      </c>
    </row>
    <row r="453" spans="1:8">
      <c r="A453" s="51">
        <v>407</v>
      </c>
      <c r="B453" s="61">
        <v>0.95092505132120597</v>
      </c>
      <c r="C453" s="61">
        <f t="shared" si="20"/>
        <v>247</v>
      </c>
      <c r="D453" t="str">
        <f>LOOKUP(B453,'Info Sheet'!$L$2:$L$3,'Info Sheet'!$J$2:$J$3)</f>
        <v>Non-Rainy</v>
      </c>
      <c r="E453">
        <f>IF(D453='Info Sheet'!$J$3,'Info Sheet'!$M$3,'Info Sheet'!$M$2)</f>
        <v>1</v>
      </c>
      <c r="F453">
        <f>ROUNDDOWN(IF((C453*E453)&gt;'Info Sheet'!$B$21,'Info Sheet'!$B$21,(C453*E453)),0)</f>
        <v>188</v>
      </c>
      <c r="G453">
        <f t="shared" si="21"/>
        <v>4295.8</v>
      </c>
      <c r="H453">
        <f t="shared" si="22"/>
        <v>2375.8000000000002</v>
      </c>
    </row>
    <row r="454" spans="1:8">
      <c r="A454" s="51">
        <v>408</v>
      </c>
      <c r="B454" s="61">
        <v>0.80049186056923982</v>
      </c>
      <c r="C454" s="61">
        <f t="shared" si="20"/>
        <v>231</v>
      </c>
      <c r="D454" t="str">
        <f>LOOKUP(B454,'Info Sheet'!$L$2:$L$3,'Info Sheet'!$J$2:$J$3)</f>
        <v>Non-Rainy</v>
      </c>
      <c r="E454">
        <f>IF(D454='Info Sheet'!$J$3,'Info Sheet'!$M$3,'Info Sheet'!$M$2)</f>
        <v>1</v>
      </c>
      <c r="F454">
        <f>ROUNDDOWN(IF((C454*E454)&gt;'Info Sheet'!$B$21,'Info Sheet'!$B$21,(C454*E454)),0)</f>
        <v>188</v>
      </c>
      <c r="G454">
        <f t="shared" si="21"/>
        <v>4295.8</v>
      </c>
      <c r="H454">
        <f t="shared" si="22"/>
        <v>2375.8000000000002</v>
      </c>
    </row>
    <row r="455" spans="1:8">
      <c r="A455" s="51">
        <v>409</v>
      </c>
      <c r="B455" s="61">
        <v>0.14371369245967514</v>
      </c>
      <c r="C455" s="61">
        <f t="shared" si="20"/>
        <v>194</v>
      </c>
      <c r="D455" t="str">
        <f>LOOKUP(B455,'Info Sheet'!$L$2:$L$3,'Info Sheet'!$J$2:$J$3)</f>
        <v>Rainy, p</v>
      </c>
      <c r="E455">
        <f>IF(D455='Info Sheet'!$J$3,'Info Sheet'!$M$3,'Info Sheet'!$M$2)</f>
        <v>0.7</v>
      </c>
      <c r="F455">
        <f>ROUNDDOWN(IF((C455*E455)&gt;'Info Sheet'!$B$21,'Info Sheet'!$B$21,(C455*E455)),0)</f>
        <v>135</v>
      </c>
      <c r="G455">
        <f t="shared" si="21"/>
        <v>3084.75</v>
      </c>
      <c r="H455">
        <f t="shared" si="22"/>
        <v>1164.75</v>
      </c>
    </row>
    <row r="456" spans="1:8">
      <c r="A456" s="51">
        <v>410</v>
      </c>
      <c r="B456" s="61">
        <v>0.33281984742183979</v>
      </c>
      <c r="C456" s="61">
        <f t="shared" si="20"/>
        <v>206</v>
      </c>
      <c r="D456" t="str">
        <f>LOOKUP(B456,'Info Sheet'!$L$2:$L$3,'Info Sheet'!$J$2:$J$3)</f>
        <v>Rainy, p</v>
      </c>
      <c r="E456">
        <f>IF(D456='Info Sheet'!$J$3,'Info Sheet'!$M$3,'Info Sheet'!$M$2)</f>
        <v>0.7</v>
      </c>
      <c r="F456">
        <f>ROUNDDOWN(IF((C456*E456)&gt;'Info Sheet'!$B$21,'Info Sheet'!$B$21,(C456*E456)),0)</f>
        <v>144</v>
      </c>
      <c r="G456">
        <f t="shared" si="21"/>
        <v>3290.4</v>
      </c>
      <c r="H456">
        <f t="shared" si="22"/>
        <v>1370.4</v>
      </c>
    </row>
    <row r="457" spans="1:8">
      <c r="A457" s="51">
        <v>411</v>
      </c>
      <c r="B457" s="61">
        <v>0.43889420890434561</v>
      </c>
      <c r="C457" s="61">
        <f t="shared" si="20"/>
        <v>212</v>
      </c>
      <c r="D457" t="str">
        <f>LOOKUP(B457,'Info Sheet'!$L$2:$L$3,'Info Sheet'!$J$2:$J$3)</f>
        <v>Non-Rainy</v>
      </c>
      <c r="E457">
        <f>IF(D457='Info Sheet'!$J$3,'Info Sheet'!$M$3,'Info Sheet'!$M$2)</f>
        <v>1</v>
      </c>
      <c r="F457">
        <f>ROUNDDOWN(IF((C457*E457)&gt;'Info Sheet'!$B$21,'Info Sheet'!$B$21,(C457*E457)),0)</f>
        <v>188</v>
      </c>
      <c r="G457">
        <f t="shared" si="21"/>
        <v>4295.8</v>
      </c>
      <c r="H457">
        <f t="shared" si="22"/>
        <v>2375.8000000000002</v>
      </c>
    </row>
    <row r="458" spans="1:8">
      <c r="A458" s="51">
        <v>412</v>
      </c>
      <c r="B458" s="61">
        <v>0.12086085498389121</v>
      </c>
      <c r="C458" s="61">
        <f t="shared" si="20"/>
        <v>192</v>
      </c>
      <c r="D458" t="str">
        <f>LOOKUP(B458,'Info Sheet'!$L$2:$L$3,'Info Sheet'!$J$2:$J$3)</f>
        <v>Rainy, p</v>
      </c>
      <c r="E458">
        <f>IF(D458='Info Sheet'!$J$3,'Info Sheet'!$M$3,'Info Sheet'!$M$2)</f>
        <v>0.7</v>
      </c>
      <c r="F458">
        <f>ROUNDDOWN(IF((C458*E458)&gt;'Info Sheet'!$B$21,'Info Sheet'!$B$21,(C458*E458)),0)</f>
        <v>134</v>
      </c>
      <c r="G458">
        <f t="shared" si="21"/>
        <v>3061.9</v>
      </c>
      <c r="H458">
        <f t="shared" si="22"/>
        <v>1141.9000000000001</v>
      </c>
    </row>
    <row r="459" spans="1:8">
      <c r="A459" s="51">
        <v>413</v>
      </c>
      <c r="B459" s="61">
        <v>0.96141306986449349</v>
      </c>
      <c r="C459" s="61">
        <f t="shared" si="20"/>
        <v>249</v>
      </c>
      <c r="D459" t="str">
        <f>LOOKUP(B459,'Info Sheet'!$L$2:$L$3,'Info Sheet'!$J$2:$J$3)</f>
        <v>Non-Rainy</v>
      </c>
      <c r="E459">
        <f>IF(D459='Info Sheet'!$J$3,'Info Sheet'!$M$3,'Info Sheet'!$M$2)</f>
        <v>1</v>
      </c>
      <c r="F459">
        <f>ROUNDDOWN(IF((C459*E459)&gt;'Info Sheet'!$B$21,'Info Sheet'!$B$21,(C459*E459)),0)</f>
        <v>188</v>
      </c>
      <c r="G459">
        <f t="shared" si="21"/>
        <v>4295.8</v>
      </c>
      <c r="H459">
        <f t="shared" si="22"/>
        <v>2375.8000000000002</v>
      </c>
    </row>
    <row r="460" spans="1:8">
      <c r="A460" s="51">
        <v>414</v>
      </c>
      <c r="B460" s="61">
        <v>0.15832894707646061</v>
      </c>
      <c r="C460" s="61">
        <f t="shared" si="20"/>
        <v>195</v>
      </c>
      <c r="D460" t="str">
        <f>LOOKUP(B460,'Info Sheet'!$L$2:$L$3,'Info Sheet'!$J$2:$J$3)</f>
        <v>Rainy, p</v>
      </c>
      <c r="E460">
        <f>IF(D460='Info Sheet'!$J$3,'Info Sheet'!$M$3,'Info Sheet'!$M$2)</f>
        <v>0.7</v>
      </c>
      <c r="F460">
        <f>ROUNDDOWN(IF((C460*E460)&gt;'Info Sheet'!$B$21,'Info Sheet'!$B$21,(C460*E460)),0)</f>
        <v>136</v>
      </c>
      <c r="G460">
        <f t="shared" si="21"/>
        <v>3107.6000000000004</v>
      </c>
      <c r="H460">
        <f t="shared" si="22"/>
        <v>1187.6000000000004</v>
      </c>
    </row>
    <row r="461" spans="1:8">
      <c r="A461" s="51">
        <v>415</v>
      </c>
      <c r="B461" s="61">
        <v>0.36719659010742023</v>
      </c>
      <c r="C461" s="61">
        <f t="shared" si="20"/>
        <v>208</v>
      </c>
      <c r="D461" t="str">
        <f>LOOKUP(B461,'Info Sheet'!$L$2:$L$3,'Info Sheet'!$J$2:$J$3)</f>
        <v>Rainy, p</v>
      </c>
      <c r="E461">
        <f>IF(D461='Info Sheet'!$J$3,'Info Sheet'!$M$3,'Info Sheet'!$M$2)</f>
        <v>0.7</v>
      </c>
      <c r="F461">
        <f>ROUNDDOWN(IF((C461*E461)&gt;'Info Sheet'!$B$21,'Info Sheet'!$B$21,(C461*E461)),0)</f>
        <v>145</v>
      </c>
      <c r="G461">
        <f t="shared" si="21"/>
        <v>3313.25</v>
      </c>
      <c r="H461">
        <f t="shared" si="22"/>
        <v>1393.25</v>
      </c>
    </row>
    <row r="462" spans="1:8">
      <c r="A462" s="51">
        <v>416</v>
      </c>
      <c r="B462" s="61">
        <v>0.71455639922559688</v>
      </c>
      <c r="C462" s="61">
        <f t="shared" si="20"/>
        <v>226</v>
      </c>
      <c r="D462" t="str">
        <f>LOOKUP(B462,'Info Sheet'!$L$2:$L$3,'Info Sheet'!$J$2:$J$3)</f>
        <v>Non-Rainy</v>
      </c>
      <c r="E462">
        <f>IF(D462='Info Sheet'!$J$3,'Info Sheet'!$M$3,'Info Sheet'!$M$2)</f>
        <v>1</v>
      </c>
      <c r="F462">
        <f>ROUNDDOWN(IF((C462*E462)&gt;'Info Sheet'!$B$21,'Info Sheet'!$B$21,(C462*E462)),0)</f>
        <v>188</v>
      </c>
      <c r="G462">
        <f t="shared" si="21"/>
        <v>4295.8</v>
      </c>
      <c r="H462">
        <f t="shared" si="22"/>
        <v>2375.8000000000002</v>
      </c>
    </row>
    <row r="463" spans="1:8">
      <c r="A463" s="51">
        <v>417</v>
      </c>
      <c r="B463" s="61">
        <v>5.1994605094202062E-2</v>
      </c>
      <c r="C463" s="61">
        <f t="shared" si="20"/>
        <v>183</v>
      </c>
      <c r="D463" t="str">
        <f>LOOKUP(B463,'Info Sheet'!$L$2:$L$3,'Info Sheet'!$J$2:$J$3)</f>
        <v>Rainy, p</v>
      </c>
      <c r="E463">
        <f>IF(D463='Info Sheet'!$J$3,'Info Sheet'!$M$3,'Info Sheet'!$M$2)</f>
        <v>0.7</v>
      </c>
      <c r="F463">
        <f>ROUNDDOWN(IF((C463*E463)&gt;'Info Sheet'!$B$21,'Info Sheet'!$B$21,(C463*E463)),0)</f>
        <v>128</v>
      </c>
      <c r="G463">
        <f t="shared" si="21"/>
        <v>2924.8</v>
      </c>
      <c r="H463">
        <f t="shared" si="22"/>
        <v>1004.8000000000002</v>
      </c>
    </row>
    <row r="464" spans="1:8">
      <c r="A464" s="51">
        <v>418</v>
      </c>
      <c r="B464" s="61">
        <v>0.42138396792746347</v>
      </c>
      <c r="C464" s="61">
        <f t="shared" si="20"/>
        <v>211</v>
      </c>
      <c r="D464" t="str">
        <f>LOOKUP(B464,'Info Sheet'!$L$2:$L$3,'Info Sheet'!$J$2:$J$3)</f>
        <v>Non-Rainy</v>
      </c>
      <c r="E464">
        <f>IF(D464='Info Sheet'!$J$3,'Info Sheet'!$M$3,'Info Sheet'!$M$2)</f>
        <v>1</v>
      </c>
      <c r="F464">
        <f>ROUNDDOWN(IF((C464*E464)&gt;'Info Sheet'!$B$21,'Info Sheet'!$B$21,(C464*E464)),0)</f>
        <v>188</v>
      </c>
      <c r="G464">
        <f t="shared" si="21"/>
        <v>4295.8</v>
      </c>
      <c r="H464">
        <f t="shared" si="22"/>
        <v>2375.8000000000002</v>
      </c>
    </row>
    <row r="465" spans="1:8">
      <c r="A465" s="51">
        <v>419</v>
      </c>
      <c r="B465" s="61">
        <v>0.3769236564558518</v>
      </c>
      <c r="C465" s="61">
        <f t="shared" si="20"/>
        <v>209</v>
      </c>
      <c r="D465" t="str">
        <f>LOOKUP(B465,'Info Sheet'!$L$2:$L$3,'Info Sheet'!$J$2:$J$3)</f>
        <v>Rainy, p</v>
      </c>
      <c r="E465">
        <f>IF(D465='Info Sheet'!$J$3,'Info Sheet'!$M$3,'Info Sheet'!$M$2)</f>
        <v>0.7</v>
      </c>
      <c r="F465">
        <f>ROUNDDOWN(IF((C465*E465)&gt;'Info Sheet'!$B$21,'Info Sheet'!$B$21,(C465*E465)),0)</f>
        <v>146</v>
      </c>
      <c r="G465">
        <f t="shared" si="21"/>
        <v>3336.1000000000004</v>
      </c>
      <c r="H465">
        <f t="shared" si="22"/>
        <v>1416.1000000000004</v>
      </c>
    </row>
    <row r="466" spans="1:8">
      <c r="A466" s="51">
        <v>420</v>
      </c>
      <c r="B466" s="61">
        <v>2.9755759090784428E-2</v>
      </c>
      <c r="C466" s="61">
        <f t="shared" si="20"/>
        <v>178</v>
      </c>
      <c r="D466" t="str">
        <f>LOOKUP(B466,'Info Sheet'!$L$2:$L$3,'Info Sheet'!$J$2:$J$3)</f>
        <v>Rainy, p</v>
      </c>
      <c r="E466">
        <f>IF(D466='Info Sheet'!$J$3,'Info Sheet'!$M$3,'Info Sheet'!$M$2)</f>
        <v>0.7</v>
      </c>
      <c r="F466">
        <f>ROUNDDOWN(IF((C466*E466)&gt;'Info Sheet'!$B$21,'Info Sheet'!$B$21,(C466*E466)),0)</f>
        <v>124</v>
      </c>
      <c r="G466">
        <f t="shared" si="21"/>
        <v>2833.4</v>
      </c>
      <c r="H466">
        <f t="shared" si="22"/>
        <v>913.40000000000009</v>
      </c>
    </row>
    <row r="467" spans="1:8">
      <c r="A467" s="51">
        <v>421</v>
      </c>
      <c r="B467" s="61">
        <v>0.98657770800571609</v>
      </c>
      <c r="C467" s="61">
        <f t="shared" si="20"/>
        <v>258</v>
      </c>
      <c r="D467" t="str">
        <f>LOOKUP(B467,'Info Sheet'!$L$2:$L$3,'Info Sheet'!$J$2:$J$3)</f>
        <v>Non-Rainy</v>
      </c>
      <c r="E467">
        <f>IF(D467='Info Sheet'!$J$3,'Info Sheet'!$M$3,'Info Sheet'!$M$2)</f>
        <v>1</v>
      </c>
      <c r="F467">
        <f>ROUNDDOWN(IF((C467*E467)&gt;'Info Sheet'!$B$21,'Info Sheet'!$B$21,(C467*E467)),0)</f>
        <v>188</v>
      </c>
      <c r="G467">
        <f t="shared" si="21"/>
        <v>4295.8</v>
      </c>
      <c r="H467">
        <f t="shared" si="22"/>
        <v>2375.8000000000002</v>
      </c>
    </row>
    <row r="468" spans="1:8">
      <c r="A468" s="51">
        <v>422</v>
      </c>
      <c r="B468" s="61">
        <v>0.71116003628174174</v>
      </c>
      <c r="C468" s="61">
        <f t="shared" si="20"/>
        <v>226</v>
      </c>
      <c r="D468" t="str">
        <f>LOOKUP(B468,'Info Sheet'!$L$2:$L$3,'Info Sheet'!$J$2:$J$3)</f>
        <v>Non-Rainy</v>
      </c>
      <c r="E468">
        <f>IF(D468='Info Sheet'!$J$3,'Info Sheet'!$M$3,'Info Sheet'!$M$2)</f>
        <v>1</v>
      </c>
      <c r="F468">
        <f>ROUNDDOWN(IF((C468*E468)&gt;'Info Sheet'!$B$21,'Info Sheet'!$B$21,(C468*E468)),0)</f>
        <v>188</v>
      </c>
      <c r="G468">
        <f t="shared" si="21"/>
        <v>4295.8</v>
      </c>
      <c r="H468">
        <f t="shared" si="22"/>
        <v>2375.8000000000002</v>
      </c>
    </row>
    <row r="469" spans="1:8">
      <c r="A469" s="51">
        <v>423</v>
      </c>
      <c r="B469" s="61">
        <v>0.77408621484521833</v>
      </c>
      <c r="C469" s="61">
        <f t="shared" si="20"/>
        <v>229</v>
      </c>
      <c r="D469" t="str">
        <f>LOOKUP(B469,'Info Sheet'!$L$2:$L$3,'Info Sheet'!$J$2:$J$3)</f>
        <v>Non-Rainy</v>
      </c>
      <c r="E469">
        <f>IF(D469='Info Sheet'!$J$3,'Info Sheet'!$M$3,'Info Sheet'!$M$2)</f>
        <v>1</v>
      </c>
      <c r="F469">
        <f>ROUNDDOWN(IF((C469*E469)&gt;'Info Sheet'!$B$21,'Info Sheet'!$B$21,(C469*E469)),0)</f>
        <v>188</v>
      </c>
      <c r="G469">
        <f t="shared" si="21"/>
        <v>4295.8</v>
      </c>
      <c r="H469">
        <f t="shared" si="22"/>
        <v>2375.8000000000002</v>
      </c>
    </row>
    <row r="470" spans="1:8">
      <c r="A470" s="51">
        <v>424</v>
      </c>
      <c r="B470" s="61">
        <v>0.20400344710688145</v>
      </c>
      <c r="C470" s="61">
        <f t="shared" si="20"/>
        <v>199</v>
      </c>
      <c r="D470" t="str">
        <f>LOOKUP(B470,'Info Sheet'!$L$2:$L$3,'Info Sheet'!$J$2:$J$3)</f>
        <v>Rainy, p</v>
      </c>
      <c r="E470">
        <f>IF(D470='Info Sheet'!$J$3,'Info Sheet'!$M$3,'Info Sheet'!$M$2)</f>
        <v>0.7</v>
      </c>
      <c r="F470">
        <f>ROUNDDOWN(IF((C470*E470)&gt;'Info Sheet'!$B$21,'Info Sheet'!$B$21,(C470*E470)),0)</f>
        <v>139</v>
      </c>
      <c r="G470">
        <f t="shared" si="21"/>
        <v>3176.15</v>
      </c>
      <c r="H470">
        <f t="shared" si="22"/>
        <v>1256.1500000000001</v>
      </c>
    </row>
    <row r="471" spans="1:8">
      <c r="A471" s="51">
        <v>425</v>
      </c>
      <c r="B471" s="61">
        <v>0.46078640164670592</v>
      </c>
      <c r="C471" s="61">
        <f t="shared" si="20"/>
        <v>213</v>
      </c>
      <c r="D471" t="str">
        <f>LOOKUP(B471,'Info Sheet'!$L$2:$L$3,'Info Sheet'!$J$2:$J$3)</f>
        <v>Non-Rainy</v>
      </c>
      <c r="E471">
        <f>IF(D471='Info Sheet'!$J$3,'Info Sheet'!$M$3,'Info Sheet'!$M$2)</f>
        <v>1</v>
      </c>
      <c r="F471">
        <f>ROUNDDOWN(IF((C471*E471)&gt;'Info Sheet'!$B$21,'Info Sheet'!$B$21,(C471*E471)),0)</f>
        <v>188</v>
      </c>
      <c r="G471">
        <f t="shared" si="21"/>
        <v>4295.8</v>
      </c>
      <c r="H471">
        <f t="shared" si="22"/>
        <v>2375.8000000000002</v>
      </c>
    </row>
    <row r="472" spans="1:8">
      <c r="A472" s="51">
        <v>426</v>
      </c>
      <c r="B472" s="61">
        <v>0.27209241677620655</v>
      </c>
      <c r="C472" s="61">
        <f t="shared" si="20"/>
        <v>203</v>
      </c>
      <c r="D472" t="str">
        <f>LOOKUP(B472,'Info Sheet'!$L$2:$L$3,'Info Sheet'!$J$2:$J$3)</f>
        <v>Rainy, p</v>
      </c>
      <c r="E472">
        <f>IF(D472='Info Sheet'!$J$3,'Info Sheet'!$M$3,'Info Sheet'!$M$2)</f>
        <v>0.7</v>
      </c>
      <c r="F472">
        <f>ROUNDDOWN(IF((C472*E472)&gt;'Info Sheet'!$B$21,'Info Sheet'!$B$21,(C472*E472)),0)</f>
        <v>142</v>
      </c>
      <c r="G472">
        <f t="shared" si="21"/>
        <v>3244.7000000000003</v>
      </c>
      <c r="H472">
        <f t="shared" si="22"/>
        <v>1324.7000000000003</v>
      </c>
    </row>
    <row r="473" spans="1:8">
      <c r="A473" s="51">
        <v>427</v>
      </c>
      <c r="B473" s="61">
        <v>0.12010582694704419</v>
      </c>
      <c r="C473" s="61">
        <f t="shared" si="20"/>
        <v>192</v>
      </c>
      <c r="D473" t="str">
        <f>LOOKUP(B473,'Info Sheet'!$L$2:$L$3,'Info Sheet'!$J$2:$J$3)</f>
        <v>Rainy, p</v>
      </c>
      <c r="E473">
        <f>IF(D473='Info Sheet'!$J$3,'Info Sheet'!$M$3,'Info Sheet'!$M$2)</f>
        <v>0.7</v>
      </c>
      <c r="F473">
        <f>ROUNDDOWN(IF((C473*E473)&gt;'Info Sheet'!$B$21,'Info Sheet'!$B$21,(C473*E473)),0)</f>
        <v>134</v>
      </c>
      <c r="G473">
        <f t="shared" si="21"/>
        <v>3061.9</v>
      </c>
      <c r="H473">
        <f t="shared" si="22"/>
        <v>1141.9000000000001</v>
      </c>
    </row>
    <row r="474" spans="1:8">
      <c r="A474" s="51">
        <v>428</v>
      </c>
      <c r="B474" s="61">
        <v>0.56789138283197182</v>
      </c>
      <c r="C474" s="61">
        <f t="shared" si="20"/>
        <v>218</v>
      </c>
      <c r="D474" t="str">
        <f>LOOKUP(B474,'Info Sheet'!$L$2:$L$3,'Info Sheet'!$J$2:$J$3)</f>
        <v>Non-Rainy</v>
      </c>
      <c r="E474">
        <f>IF(D474='Info Sheet'!$J$3,'Info Sheet'!$M$3,'Info Sheet'!$M$2)</f>
        <v>1</v>
      </c>
      <c r="F474">
        <f>ROUNDDOWN(IF((C474*E474)&gt;'Info Sheet'!$B$21,'Info Sheet'!$B$21,(C474*E474)),0)</f>
        <v>188</v>
      </c>
      <c r="G474">
        <f t="shared" si="21"/>
        <v>4295.8</v>
      </c>
      <c r="H474">
        <f t="shared" si="22"/>
        <v>2375.8000000000002</v>
      </c>
    </row>
    <row r="475" spans="1:8">
      <c r="A475" s="51">
        <v>429</v>
      </c>
      <c r="B475" s="61">
        <v>0.93214194484781931</v>
      </c>
      <c r="C475" s="61">
        <f t="shared" si="20"/>
        <v>244</v>
      </c>
      <c r="D475" t="str">
        <f>LOOKUP(B475,'Info Sheet'!$L$2:$L$3,'Info Sheet'!$J$2:$J$3)</f>
        <v>Non-Rainy</v>
      </c>
      <c r="E475">
        <f>IF(D475='Info Sheet'!$J$3,'Info Sheet'!$M$3,'Info Sheet'!$M$2)</f>
        <v>1</v>
      </c>
      <c r="F475">
        <f>ROUNDDOWN(IF((C475*E475)&gt;'Info Sheet'!$B$21,'Info Sheet'!$B$21,(C475*E475)),0)</f>
        <v>188</v>
      </c>
      <c r="G475">
        <f t="shared" si="21"/>
        <v>4295.8</v>
      </c>
      <c r="H475">
        <f t="shared" si="22"/>
        <v>2375.8000000000002</v>
      </c>
    </row>
    <row r="476" spans="1:8">
      <c r="A476" s="51">
        <v>430</v>
      </c>
      <c r="B476" s="61">
        <v>0.90972912994784849</v>
      </c>
      <c r="C476" s="61">
        <f t="shared" si="20"/>
        <v>241</v>
      </c>
      <c r="D476" t="str">
        <f>LOOKUP(B476,'Info Sheet'!$L$2:$L$3,'Info Sheet'!$J$2:$J$3)</f>
        <v>Non-Rainy</v>
      </c>
      <c r="E476">
        <f>IF(D476='Info Sheet'!$J$3,'Info Sheet'!$M$3,'Info Sheet'!$M$2)</f>
        <v>1</v>
      </c>
      <c r="F476">
        <f>ROUNDDOWN(IF((C476*E476)&gt;'Info Sheet'!$B$21,'Info Sheet'!$B$21,(C476*E476)),0)</f>
        <v>188</v>
      </c>
      <c r="G476">
        <f t="shared" si="21"/>
        <v>4295.8</v>
      </c>
      <c r="H476">
        <f t="shared" si="22"/>
        <v>2375.8000000000002</v>
      </c>
    </row>
    <row r="477" spans="1:8">
      <c r="A477" s="51">
        <v>431</v>
      </c>
      <c r="B477" s="61">
        <v>0.29697422946396623</v>
      </c>
      <c r="C477" s="61">
        <f t="shared" si="20"/>
        <v>204</v>
      </c>
      <c r="D477" t="str">
        <f>LOOKUP(B477,'Info Sheet'!$L$2:$L$3,'Info Sheet'!$J$2:$J$3)</f>
        <v>Rainy, p</v>
      </c>
      <c r="E477">
        <f>IF(D477='Info Sheet'!$J$3,'Info Sheet'!$M$3,'Info Sheet'!$M$2)</f>
        <v>0.7</v>
      </c>
      <c r="F477">
        <f>ROUNDDOWN(IF((C477*E477)&gt;'Info Sheet'!$B$21,'Info Sheet'!$B$21,(C477*E477)),0)</f>
        <v>142</v>
      </c>
      <c r="G477">
        <f t="shared" si="21"/>
        <v>3244.7000000000003</v>
      </c>
      <c r="H477">
        <f t="shared" si="22"/>
        <v>1324.7000000000003</v>
      </c>
    </row>
    <row r="478" spans="1:8">
      <c r="A478" s="51">
        <v>432</v>
      </c>
      <c r="B478" s="61">
        <v>0.77776970798531819</v>
      </c>
      <c r="C478" s="61">
        <f t="shared" si="20"/>
        <v>230</v>
      </c>
      <c r="D478" t="str">
        <f>LOOKUP(B478,'Info Sheet'!$L$2:$L$3,'Info Sheet'!$J$2:$J$3)</f>
        <v>Non-Rainy</v>
      </c>
      <c r="E478">
        <f>IF(D478='Info Sheet'!$J$3,'Info Sheet'!$M$3,'Info Sheet'!$M$2)</f>
        <v>1</v>
      </c>
      <c r="F478">
        <f>ROUNDDOWN(IF((C478*E478)&gt;'Info Sheet'!$B$21,'Info Sheet'!$B$21,(C478*E478)),0)</f>
        <v>188</v>
      </c>
      <c r="G478">
        <f t="shared" si="21"/>
        <v>4295.8</v>
      </c>
      <c r="H478">
        <f t="shared" si="22"/>
        <v>2375.8000000000002</v>
      </c>
    </row>
    <row r="479" spans="1:8">
      <c r="A479" s="51">
        <v>433</v>
      </c>
      <c r="B479" s="61">
        <v>0.61746605121012277</v>
      </c>
      <c r="C479" s="61">
        <f t="shared" si="20"/>
        <v>221</v>
      </c>
      <c r="D479" t="str">
        <f>LOOKUP(B479,'Info Sheet'!$L$2:$L$3,'Info Sheet'!$J$2:$J$3)</f>
        <v>Non-Rainy</v>
      </c>
      <c r="E479">
        <f>IF(D479='Info Sheet'!$J$3,'Info Sheet'!$M$3,'Info Sheet'!$M$2)</f>
        <v>1</v>
      </c>
      <c r="F479">
        <f>ROUNDDOWN(IF((C479*E479)&gt;'Info Sheet'!$B$21,'Info Sheet'!$B$21,(C479*E479)),0)</f>
        <v>188</v>
      </c>
      <c r="G479">
        <f t="shared" si="21"/>
        <v>4295.8</v>
      </c>
      <c r="H479">
        <f t="shared" si="22"/>
        <v>2375.8000000000002</v>
      </c>
    </row>
    <row r="480" spans="1:8">
      <c r="A480" s="51">
        <v>434</v>
      </c>
      <c r="B480" s="61">
        <v>0.24517270352985976</v>
      </c>
      <c r="C480" s="61">
        <f t="shared" si="20"/>
        <v>201</v>
      </c>
      <c r="D480" t="str">
        <f>LOOKUP(B480,'Info Sheet'!$L$2:$L$3,'Info Sheet'!$J$2:$J$3)</f>
        <v>Rainy, p</v>
      </c>
      <c r="E480">
        <f>IF(D480='Info Sheet'!$J$3,'Info Sheet'!$M$3,'Info Sheet'!$M$2)</f>
        <v>0.7</v>
      </c>
      <c r="F480">
        <f>ROUNDDOWN(IF((C480*E480)&gt;'Info Sheet'!$B$21,'Info Sheet'!$B$21,(C480*E480)),0)</f>
        <v>140</v>
      </c>
      <c r="G480">
        <f t="shared" si="21"/>
        <v>3199</v>
      </c>
      <c r="H480">
        <f t="shared" si="22"/>
        <v>1279</v>
      </c>
    </row>
    <row r="481" spans="1:8">
      <c r="A481" s="51">
        <v>435</v>
      </c>
      <c r="B481" s="61">
        <v>0.29214437406532845</v>
      </c>
      <c r="C481" s="61">
        <f t="shared" si="20"/>
        <v>204</v>
      </c>
      <c r="D481" t="str">
        <f>LOOKUP(B481,'Info Sheet'!$L$2:$L$3,'Info Sheet'!$J$2:$J$3)</f>
        <v>Rainy, p</v>
      </c>
      <c r="E481">
        <f>IF(D481='Info Sheet'!$J$3,'Info Sheet'!$M$3,'Info Sheet'!$M$2)</f>
        <v>0.7</v>
      </c>
      <c r="F481">
        <f>ROUNDDOWN(IF((C481*E481)&gt;'Info Sheet'!$B$21,'Info Sheet'!$B$21,(C481*E481)),0)</f>
        <v>142</v>
      </c>
      <c r="G481">
        <f t="shared" si="21"/>
        <v>3244.7000000000003</v>
      </c>
      <c r="H481">
        <f t="shared" si="22"/>
        <v>1324.7000000000003</v>
      </c>
    </row>
    <row r="482" spans="1:8">
      <c r="A482" s="51">
        <v>436</v>
      </c>
      <c r="B482" s="61">
        <v>0.6697129488673631</v>
      </c>
      <c r="C482" s="61">
        <f t="shared" si="20"/>
        <v>223</v>
      </c>
      <c r="D482" t="str">
        <f>LOOKUP(B482,'Info Sheet'!$L$2:$L$3,'Info Sheet'!$J$2:$J$3)</f>
        <v>Non-Rainy</v>
      </c>
      <c r="E482">
        <f>IF(D482='Info Sheet'!$J$3,'Info Sheet'!$M$3,'Info Sheet'!$M$2)</f>
        <v>1</v>
      </c>
      <c r="F482">
        <f>ROUNDDOWN(IF((C482*E482)&gt;'Info Sheet'!$B$21,'Info Sheet'!$B$21,(C482*E482)),0)</f>
        <v>188</v>
      </c>
      <c r="G482">
        <f t="shared" si="21"/>
        <v>4295.8</v>
      </c>
      <c r="H482">
        <f t="shared" si="22"/>
        <v>2375.8000000000002</v>
      </c>
    </row>
    <row r="483" spans="1:8">
      <c r="A483" s="51">
        <v>437</v>
      </c>
      <c r="B483" s="61">
        <v>0.10235632483724122</v>
      </c>
      <c r="C483" s="61">
        <f t="shared" si="20"/>
        <v>190</v>
      </c>
      <c r="D483" t="str">
        <f>LOOKUP(B483,'Info Sheet'!$L$2:$L$3,'Info Sheet'!$J$2:$J$3)</f>
        <v>Rainy, p</v>
      </c>
      <c r="E483">
        <f>IF(D483='Info Sheet'!$J$3,'Info Sheet'!$M$3,'Info Sheet'!$M$2)</f>
        <v>0.7</v>
      </c>
      <c r="F483">
        <f>ROUNDDOWN(IF((C483*E483)&gt;'Info Sheet'!$B$21,'Info Sheet'!$B$21,(C483*E483)),0)</f>
        <v>133</v>
      </c>
      <c r="G483">
        <f t="shared" si="21"/>
        <v>3039.05</v>
      </c>
      <c r="H483">
        <f t="shared" si="22"/>
        <v>1119.0500000000002</v>
      </c>
    </row>
    <row r="484" spans="1:8">
      <c r="A484" s="51">
        <v>438</v>
      </c>
      <c r="B484" s="61">
        <v>0.44031155775423325</v>
      </c>
      <c r="C484" s="61">
        <f t="shared" si="20"/>
        <v>212</v>
      </c>
      <c r="D484" t="str">
        <f>LOOKUP(B484,'Info Sheet'!$L$2:$L$3,'Info Sheet'!$J$2:$J$3)</f>
        <v>Non-Rainy</v>
      </c>
      <c r="E484">
        <f>IF(D484='Info Sheet'!$J$3,'Info Sheet'!$M$3,'Info Sheet'!$M$2)</f>
        <v>1</v>
      </c>
      <c r="F484">
        <f>ROUNDDOWN(IF((C484*E484)&gt;'Info Sheet'!$B$21,'Info Sheet'!$B$21,(C484*E484)),0)</f>
        <v>188</v>
      </c>
      <c r="G484">
        <f t="shared" si="21"/>
        <v>4295.8</v>
      </c>
      <c r="H484">
        <f t="shared" si="22"/>
        <v>2375.8000000000002</v>
      </c>
    </row>
    <row r="485" spans="1:8">
      <c r="A485" s="51">
        <v>439</v>
      </c>
      <c r="B485" s="61">
        <v>0.18672591717969245</v>
      </c>
      <c r="C485" s="61">
        <f t="shared" si="20"/>
        <v>197</v>
      </c>
      <c r="D485" t="str">
        <f>LOOKUP(B485,'Info Sheet'!$L$2:$L$3,'Info Sheet'!$J$2:$J$3)</f>
        <v>Rainy, p</v>
      </c>
      <c r="E485">
        <f>IF(D485='Info Sheet'!$J$3,'Info Sheet'!$M$3,'Info Sheet'!$M$2)</f>
        <v>0.7</v>
      </c>
      <c r="F485">
        <f>ROUNDDOWN(IF((C485*E485)&gt;'Info Sheet'!$B$21,'Info Sheet'!$B$21,(C485*E485)),0)</f>
        <v>137</v>
      </c>
      <c r="G485">
        <f t="shared" si="21"/>
        <v>3130.4500000000003</v>
      </c>
      <c r="H485">
        <f t="shared" si="22"/>
        <v>1210.4500000000003</v>
      </c>
    </row>
    <row r="486" spans="1:8">
      <c r="A486" s="51">
        <v>440</v>
      </c>
      <c r="B486" s="61">
        <v>0.34099209854087231</v>
      </c>
      <c r="C486" s="61">
        <f t="shared" si="20"/>
        <v>207</v>
      </c>
      <c r="D486" t="str">
        <f>LOOKUP(B486,'Info Sheet'!$L$2:$L$3,'Info Sheet'!$J$2:$J$3)</f>
        <v>Rainy, p</v>
      </c>
      <c r="E486">
        <f>IF(D486='Info Sheet'!$J$3,'Info Sheet'!$M$3,'Info Sheet'!$M$2)</f>
        <v>0.7</v>
      </c>
      <c r="F486">
        <f>ROUNDDOWN(IF((C486*E486)&gt;'Info Sheet'!$B$21,'Info Sheet'!$B$21,(C486*E486)),0)</f>
        <v>144</v>
      </c>
      <c r="G486">
        <f t="shared" si="21"/>
        <v>3290.4</v>
      </c>
      <c r="H486">
        <f t="shared" si="22"/>
        <v>1370.4</v>
      </c>
    </row>
    <row r="487" spans="1:8">
      <c r="A487" s="51">
        <v>441</v>
      </c>
      <c r="B487" s="61">
        <v>2.8970717905286048E-2</v>
      </c>
      <c r="C487" s="61">
        <f t="shared" si="20"/>
        <v>178</v>
      </c>
      <c r="D487" t="str">
        <f>LOOKUP(B487,'Info Sheet'!$L$2:$L$3,'Info Sheet'!$J$2:$J$3)</f>
        <v>Rainy, p</v>
      </c>
      <c r="E487">
        <f>IF(D487='Info Sheet'!$J$3,'Info Sheet'!$M$3,'Info Sheet'!$M$2)</f>
        <v>0.7</v>
      </c>
      <c r="F487">
        <f>ROUNDDOWN(IF((C487*E487)&gt;'Info Sheet'!$B$21,'Info Sheet'!$B$21,(C487*E487)),0)</f>
        <v>124</v>
      </c>
      <c r="G487">
        <f t="shared" si="21"/>
        <v>2833.4</v>
      </c>
      <c r="H487">
        <f t="shared" si="22"/>
        <v>913.40000000000009</v>
      </c>
    </row>
    <row r="488" spans="1:8">
      <c r="A488" s="51">
        <v>442</v>
      </c>
      <c r="B488" s="61">
        <v>0.84723880685612807</v>
      </c>
      <c r="C488" s="61">
        <f t="shared" si="20"/>
        <v>235</v>
      </c>
      <c r="D488" t="str">
        <f>LOOKUP(B488,'Info Sheet'!$L$2:$L$3,'Info Sheet'!$J$2:$J$3)</f>
        <v>Non-Rainy</v>
      </c>
      <c r="E488">
        <f>IF(D488='Info Sheet'!$J$3,'Info Sheet'!$M$3,'Info Sheet'!$M$2)</f>
        <v>1</v>
      </c>
      <c r="F488">
        <f>ROUNDDOWN(IF((C488*E488)&gt;'Info Sheet'!$B$21,'Info Sheet'!$B$21,(C488*E488)),0)</f>
        <v>188</v>
      </c>
      <c r="G488">
        <f t="shared" si="21"/>
        <v>4295.8</v>
      </c>
      <c r="H488">
        <f t="shared" si="22"/>
        <v>2375.8000000000002</v>
      </c>
    </row>
    <row r="489" spans="1:8">
      <c r="A489" s="51">
        <v>443</v>
      </c>
      <c r="B489" s="61">
        <v>0.13199020056915245</v>
      </c>
      <c r="C489" s="61">
        <f t="shared" si="20"/>
        <v>193</v>
      </c>
      <c r="D489" t="str">
        <f>LOOKUP(B489,'Info Sheet'!$L$2:$L$3,'Info Sheet'!$J$2:$J$3)</f>
        <v>Rainy, p</v>
      </c>
      <c r="E489">
        <f>IF(D489='Info Sheet'!$J$3,'Info Sheet'!$M$3,'Info Sheet'!$M$2)</f>
        <v>0.7</v>
      </c>
      <c r="F489">
        <f>ROUNDDOWN(IF((C489*E489)&gt;'Info Sheet'!$B$21,'Info Sheet'!$B$21,(C489*E489)),0)</f>
        <v>135</v>
      </c>
      <c r="G489">
        <f t="shared" si="21"/>
        <v>3084.75</v>
      </c>
      <c r="H489">
        <f t="shared" si="22"/>
        <v>1164.75</v>
      </c>
    </row>
    <row r="490" spans="1:8">
      <c r="A490" s="51">
        <v>444</v>
      </c>
      <c r="B490" s="61">
        <v>0.4971777968745551</v>
      </c>
      <c r="C490" s="61">
        <f t="shared" si="20"/>
        <v>215</v>
      </c>
      <c r="D490" t="str">
        <f>LOOKUP(B490,'Info Sheet'!$L$2:$L$3,'Info Sheet'!$J$2:$J$3)</f>
        <v>Non-Rainy</v>
      </c>
      <c r="E490">
        <f>IF(D490='Info Sheet'!$J$3,'Info Sheet'!$M$3,'Info Sheet'!$M$2)</f>
        <v>1</v>
      </c>
      <c r="F490">
        <f>ROUNDDOWN(IF((C490*E490)&gt;'Info Sheet'!$B$21,'Info Sheet'!$B$21,(C490*E490)),0)</f>
        <v>188</v>
      </c>
      <c r="G490">
        <f t="shared" si="21"/>
        <v>4295.8</v>
      </c>
      <c r="H490">
        <f t="shared" si="22"/>
        <v>2375.8000000000002</v>
      </c>
    </row>
    <row r="491" spans="1:8">
      <c r="A491" s="51">
        <v>445</v>
      </c>
      <c r="B491" s="61">
        <v>0.78047849561714733</v>
      </c>
      <c r="C491" s="61">
        <f t="shared" si="20"/>
        <v>230</v>
      </c>
      <c r="D491" t="str">
        <f>LOOKUP(B491,'Info Sheet'!$L$2:$L$3,'Info Sheet'!$J$2:$J$3)</f>
        <v>Non-Rainy</v>
      </c>
      <c r="E491">
        <f>IF(D491='Info Sheet'!$J$3,'Info Sheet'!$M$3,'Info Sheet'!$M$2)</f>
        <v>1</v>
      </c>
      <c r="F491">
        <f>ROUNDDOWN(IF((C491*E491)&gt;'Info Sheet'!$B$21,'Info Sheet'!$B$21,(C491*E491)),0)</f>
        <v>188</v>
      </c>
      <c r="G491">
        <f t="shared" si="21"/>
        <v>4295.8</v>
      </c>
      <c r="H491">
        <f t="shared" si="22"/>
        <v>2375.8000000000002</v>
      </c>
    </row>
    <row r="492" spans="1:8">
      <c r="A492" s="51">
        <v>446</v>
      </c>
      <c r="B492" s="61">
        <v>0.35199256081688313</v>
      </c>
      <c r="C492" s="61">
        <f t="shared" si="20"/>
        <v>207</v>
      </c>
      <c r="D492" t="str">
        <f>LOOKUP(B492,'Info Sheet'!$L$2:$L$3,'Info Sheet'!$J$2:$J$3)</f>
        <v>Rainy, p</v>
      </c>
      <c r="E492">
        <f>IF(D492='Info Sheet'!$J$3,'Info Sheet'!$M$3,'Info Sheet'!$M$2)</f>
        <v>0.7</v>
      </c>
      <c r="F492">
        <f>ROUNDDOWN(IF((C492*E492)&gt;'Info Sheet'!$B$21,'Info Sheet'!$B$21,(C492*E492)),0)</f>
        <v>144</v>
      </c>
      <c r="G492">
        <f t="shared" si="21"/>
        <v>3290.4</v>
      </c>
      <c r="H492">
        <f t="shared" si="22"/>
        <v>1370.4</v>
      </c>
    </row>
    <row r="493" spans="1:8">
      <c r="A493" s="51">
        <v>447</v>
      </c>
      <c r="B493" s="61">
        <v>0.76921101317639029</v>
      </c>
      <c r="C493" s="61">
        <f t="shared" si="20"/>
        <v>229</v>
      </c>
      <c r="D493" t="str">
        <f>LOOKUP(B493,'Info Sheet'!$L$2:$L$3,'Info Sheet'!$J$2:$J$3)</f>
        <v>Non-Rainy</v>
      </c>
      <c r="E493">
        <f>IF(D493='Info Sheet'!$J$3,'Info Sheet'!$M$3,'Info Sheet'!$M$2)</f>
        <v>1</v>
      </c>
      <c r="F493">
        <f>ROUNDDOWN(IF((C493*E493)&gt;'Info Sheet'!$B$21,'Info Sheet'!$B$21,(C493*E493)),0)</f>
        <v>188</v>
      </c>
      <c r="G493">
        <f t="shared" si="21"/>
        <v>4295.8</v>
      </c>
      <c r="H493">
        <f t="shared" si="22"/>
        <v>2375.8000000000002</v>
      </c>
    </row>
    <row r="494" spans="1:8">
      <c r="A494" s="51">
        <v>448</v>
      </c>
      <c r="B494" s="61">
        <v>0.772757776620005</v>
      </c>
      <c r="C494" s="61">
        <f t="shared" si="20"/>
        <v>229</v>
      </c>
      <c r="D494" t="str">
        <f>LOOKUP(B494,'Info Sheet'!$L$2:$L$3,'Info Sheet'!$J$2:$J$3)</f>
        <v>Non-Rainy</v>
      </c>
      <c r="E494">
        <f>IF(D494='Info Sheet'!$J$3,'Info Sheet'!$M$3,'Info Sheet'!$M$2)</f>
        <v>1</v>
      </c>
      <c r="F494">
        <f>ROUNDDOWN(IF((C494*E494)&gt;'Info Sheet'!$B$21,'Info Sheet'!$B$21,(C494*E494)),0)</f>
        <v>188</v>
      </c>
      <c r="G494">
        <f t="shared" si="21"/>
        <v>4295.8</v>
      </c>
      <c r="H494">
        <f t="shared" si="22"/>
        <v>2375.8000000000002</v>
      </c>
    </row>
    <row r="495" spans="1:8">
      <c r="A495" s="51">
        <v>449</v>
      </c>
      <c r="B495" s="61">
        <v>0.38938252355486391</v>
      </c>
      <c r="C495" s="61">
        <f t="shared" ref="C495:C558" si="23">ROUNDDOWN(_xlfn.NORM.INV(B495,$B$29,$B$33),0)</f>
        <v>209</v>
      </c>
      <c r="D495" t="str">
        <f>LOOKUP(B495,'Info Sheet'!$L$2:$L$3,'Info Sheet'!$J$2:$J$3)</f>
        <v>Rainy, p</v>
      </c>
      <c r="E495">
        <f>IF(D495='Info Sheet'!$J$3,'Info Sheet'!$M$3,'Info Sheet'!$M$2)</f>
        <v>0.7</v>
      </c>
      <c r="F495">
        <f>ROUNDDOWN(IF((C495*E495)&gt;'Info Sheet'!$B$21,'Info Sheet'!$B$21,(C495*E495)),0)</f>
        <v>146</v>
      </c>
      <c r="G495">
        <f t="shared" ref="G495:G558" si="24">F495*$K$39</f>
        <v>3336.1000000000004</v>
      </c>
      <c r="H495">
        <f t="shared" ref="H495:H558" si="25">G495-$K$40</f>
        <v>1416.1000000000004</v>
      </c>
    </row>
    <row r="496" spans="1:8">
      <c r="A496" s="51">
        <v>450</v>
      </c>
      <c r="B496" s="61">
        <v>0.50651422608195673</v>
      </c>
      <c r="C496" s="61">
        <f t="shared" si="23"/>
        <v>215</v>
      </c>
      <c r="D496" t="str">
        <f>LOOKUP(B496,'Info Sheet'!$L$2:$L$3,'Info Sheet'!$J$2:$J$3)</f>
        <v>Non-Rainy</v>
      </c>
      <c r="E496">
        <f>IF(D496='Info Sheet'!$J$3,'Info Sheet'!$M$3,'Info Sheet'!$M$2)</f>
        <v>1</v>
      </c>
      <c r="F496">
        <f>ROUNDDOWN(IF((C496*E496)&gt;'Info Sheet'!$B$21,'Info Sheet'!$B$21,(C496*E496)),0)</f>
        <v>188</v>
      </c>
      <c r="G496">
        <f t="shared" si="24"/>
        <v>4295.8</v>
      </c>
      <c r="H496">
        <f t="shared" si="25"/>
        <v>2375.8000000000002</v>
      </c>
    </row>
    <row r="497" spans="1:8">
      <c r="A497" s="51">
        <v>451</v>
      </c>
      <c r="B497" s="61">
        <v>0.25013902686627154</v>
      </c>
      <c r="C497" s="61">
        <f t="shared" si="23"/>
        <v>202</v>
      </c>
      <c r="D497" t="str">
        <f>LOOKUP(B497,'Info Sheet'!$L$2:$L$3,'Info Sheet'!$J$2:$J$3)</f>
        <v>Rainy, p</v>
      </c>
      <c r="E497">
        <f>IF(D497='Info Sheet'!$J$3,'Info Sheet'!$M$3,'Info Sheet'!$M$2)</f>
        <v>0.7</v>
      </c>
      <c r="F497">
        <f>ROUNDDOWN(IF((C497*E497)&gt;'Info Sheet'!$B$21,'Info Sheet'!$B$21,(C497*E497)),0)</f>
        <v>141</v>
      </c>
      <c r="G497">
        <f t="shared" si="24"/>
        <v>3221.8500000000004</v>
      </c>
      <c r="H497">
        <f t="shared" si="25"/>
        <v>1301.8500000000004</v>
      </c>
    </row>
    <row r="498" spans="1:8">
      <c r="A498" s="51">
        <v>452</v>
      </c>
      <c r="B498" s="61">
        <v>0.34176910667373339</v>
      </c>
      <c r="C498" s="61">
        <f t="shared" si="23"/>
        <v>207</v>
      </c>
      <c r="D498" t="str">
        <f>LOOKUP(B498,'Info Sheet'!$L$2:$L$3,'Info Sheet'!$J$2:$J$3)</f>
        <v>Rainy, p</v>
      </c>
      <c r="E498">
        <f>IF(D498='Info Sheet'!$J$3,'Info Sheet'!$M$3,'Info Sheet'!$M$2)</f>
        <v>0.7</v>
      </c>
      <c r="F498">
        <f>ROUNDDOWN(IF((C498*E498)&gt;'Info Sheet'!$B$21,'Info Sheet'!$B$21,(C498*E498)),0)</f>
        <v>144</v>
      </c>
      <c r="G498">
        <f t="shared" si="24"/>
        <v>3290.4</v>
      </c>
      <c r="H498">
        <f t="shared" si="25"/>
        <v>1370.4</v>
      </c>
    </row>
    <row r="499" spans="1:8">
      <c r="A499" s="51">
        <v>453</v>
      </c>
      <c r="B499" s="61">
        <v>0.81232469169673605</v>
      </c>
      <c r="C499" s="61">
        <f t="shared" si="23"/>
        <v>232</v>
      </c>
      <c r="D499" t="str">
        <f>LOOKUP(B499,'Info Sheet'!$L$2:$L$3,'Info Sheet'!$J$2:$J$3)</f>
        <v>Non-Rainy</v>
      </c>
      <c r="E499">
        <f>IF(D499='Info Sheet'!$J$3,'Info Sheet'!$M$3,'Info Sheet'!$M$2)</f>
        <v>1</v>
      </c>
      <c r="F499">
        <f>ROUNDDOWN(IF((C499*E499)&gt;'Info Sheet'!$B$21,'Info Sheet'!$B$21,(C499*E499)),0)</f>
        <v>188</v>
      </c>
      <c r="G499">
        <f t="shared" si="24"/>
        <v>4295.8</v>
      </c>
      <c r="H499">
        <f t="shared" si="25"/>
        <v>2375.8000000000002</v>
      </c>
    </row>
    <row r="500" spans="1:8">
      <c r="A500" s="51">
        <v>454</v>
      </c>
      <c r="B500" s="61">
        <v>0.19005637993650726</v>
      </c>
      <c r="C500" s="61">
        <f t="shared" si="23"/>
        <v>198</v>
      </c>
      <c r="D500" t="str">
        <f>LOOKUP(B500,'Info Sheet'!$L$2:$L$3,'Info Sheet'!$J$2:$J$3)</f>
        <v>Rainy, p</v>
      </c>
      <c r="E500">
        <f>IF(D500='Info Sheet'!$J$3,'Info Sheet'!$M$3,'Info Sheet'!$M$2)</f>
        <v>0.7</v>
      </c>
      <c r="F500">
        <f>ROUNDDOWN(IF((C500*E500)&gt;'Info Sheet'!$B$21,'Info Sheet'!$B$21,(C500*E500)),0)</f>
        <v>138</v>
      </c>
      <c r="G500">
        <f t="shared" si="24"/>
        <v>3153.3</v>
      </c>
      <c r="H500">
        <f t="shared" si="25"/>
        <v>1233.3000000000002</v>
      </c>
    </row>
    <row r="501" spans="1:8">
      <c r="A501" s="51">
        <v>455</v>
      </c>
      <c r="B501" s="61">
        <v>0.46216158950857389</v>
      </c>
      <c r="C501" s="61">
        <f t="shared" si="23"/>
        <v>213</v>
      </c>
      <c r="D501" t="str">
        <f>LOOKUP(B501,'Info Sheet'!$L$2:$L$3,'Info Sheet'!$J$2:$J$3)</f>
        <v>Non-Rainy</v>
      </c>
      <c r="E501">
        <f>IF(D501='Info Sheet'!$J$3,'Info Sheet'!$M$3,'Info Sheet'!$M$2)</f>
        <v>1</v>
      </c>
      <c r="F501">
        <f>ROUNDDOWN(IF((C501*E501)&gt;'Info Sheet'!$B$21,'Info Sheet'!$B$21,(C501*E501)),0)</f>
        <v>188</v>
      </c>
      <c r="G501">
        <f t="shared" si="24"/>
        <v>4295.8</v>
      </c>
      <c r="H501">
        <f t="shared" si="25"/>
        <v>2375.8000000000002</v>
      </c>
    </row>
    <row r="502" spans="1:8">
      <c r="A502" s="51">
        <v>456</v>
      </c>
      <c r="B502" s="61">
        <v>0.77988375440046209</v>
      </c>
      <c r="C502" s="61">
        <f t="shared" si="23"/>
        <v>230</v>
      </c>
      <c r="D502" t="str">
        <f>LOOKUP(B502,'Info Sheet'!$L$2:$L$3,'Info Sheet'!$J$2:$J$3)</f>
        <v>Non-Rainy</v>
      </c>
      <c r="E502">
        <f>IF(D502='Info Sheet'!$J$3,'Info Sheet'!$M$3,'Info Sheet'!$M$2)</f>
        <v>1</v>
      </c>
      <c r="F502">
        <f>ROUNDDOWN(IF((C502*E502)&gt;'Info Sheet'!$B$21,'Info Sheet'!$B$21,(C502*E502)),0)</f>
        <v>188</v>
      </c>
      <c r="G502">
        <f t="shared" si="24"/>
        <v>4295.8</v>
      </c>
      <c r="H502">
        <f t="shared" si="25"/>
        <v>2375.8000000000002</v>
      </c>
    </row>
    <row r="503" spans="1:8">
      <c r="A503" s="51">
        <v>457</v>
      </c>
      <c r="B503" s="61">
        <v>0.58829146416514499</v>
      </c>
      <c r="C503" s="61">
        <f t="shared" si="23"/>
        <v>219</v>
      </c>
      <c r="D503" t="str">
        <f>LOOKUP(B503,'Info Sheet'!$L$2:$L$3,'Info Sheet'!$J$2:$J$3)</f>
        <v>Non-Rainy</v>
      </c>
      <c r="E503">
        <f>IF(D503='Info Sheet'!$J$3,'Info Sheet'!$M$3,'Info Sheet'!$M$2)</f>
        <v>1</v>
      </c>
      <c r="F503">
        <f>ROUNDDOWN(IF((C503*E503)&gt;'Info Sheet'!$B$21,'Info Sheet'!$B$21,(C503*E503)),0)</f>
        <v>188</v>
      </c>
      <c r="G503">
        <f t="shared" si="24"/>
        <v>4295.8</v>
      </c>
      <c r="H503">
        <f t="shared" si="25"/>
        <v>2375.8000000000002</v>
      </c>
    </row>
    <row r="504" spans="1:8">
      <c r="A504" s="51">
        <v>458</v>
      </c>
      <c r="B504" s="61">
        <v>0.79545998084209679</v>
      </c>
      <c r="C504" s="61">
        <f t="shared" si="23"/>
        <v>231</v>
      </c>
      <c r="D504" t="str">
        <f>LOOKUP(B504,'Info Sheet'!$L$2:$L$3,'Info Sheet'!$J$2:$J$3)</f>
        <v>Non-Rainy</v>
      </c>
      <c r="E504">
        <f>IF(D504='Info Sheet'!$J$3,'Info Sheet'!$M$3,'Info Sheet'!$M$2)</f>
        <v>1</v>
      </c>
      <c r="F504">
        <f>ROUNDDOWN(IF((C504*E504)&gt;'Info Sheet'!$B$21,'Info Sheet'!$B$21,(C504*E504)),0)</f>
        <v>188</v>
      </c>
      <c r="G504">
        <f t="shared" si="24"/>
        <v>4295.8</v>
      </c>
      <c r="H504">
        <f t="shared" si="25"/>
        <v>2375.8000000000002</v>
      </c>
    </row>
    <row r="505" spans="1:8">
      <c r="A505" s="51">
        <v>459</v>
      </c>
      <c r="B505" s="61">
        <v>0.31625242515657115</v>
      </c>
      <c r="C505" s="61">
        <f t="shared" si="23"/>
        <v>205</v>
      </c>
      <c r="D505" t="str">
        <f>LOOKUP(B505,'Info Sheet'!$L$2:$L$3,'Info Sheet'!$J$2:$J$3)</f>
        <v>Rainy, p</v>
      </c>
      <c r="E505">
        <f>IF(D505='Info Sheet'!$J$3,'Info Sheet'!$M$3,'Info Sheet'!$M$2)</f>
        <v>0.7</v>
      </c>
      <c r="F505">
        <f>ROUNDDOWN(IF((C505*E505)&gt;'Info Sheet'!$B$21,'Info Sheet'!$B$21,(C505*E505)),0)</f>
        <v>143</v>
      </c>
      <c r="G505">
        <f t="shared" si="24"/>
        <v>3267.55</v>
      </c>
      <c r="H505">
        <f t="shared" si="25"/>
        <v>1347.5500000000002</v>
      </c>
    </row>
    <row r="506" spans="1:8">
      <c r="A506" s="51">
        <v>460</v>
      </c>
      <c r="B506" s="61">
        <v>0.29067451088117491</v>
      </c>
      <c r="C506" s="61">
        <f t="shared" si="23"/>
        <v>204</v>
      </c>
      <c r="D506" t="str">
        <f>LOOKUP(B506,'Info Sheet'!$L$2:$L$3,'Info Sheet'!$J$2:$J$3)</f>
        <v>Rainy, p</v>
      </c>
      <c r="E506">
        <f>IF(D506='Info Sheet'!$J$3,'Info Sheet'!$M$3,'Info Sheet'!$M$2)</f>
        <v>0.7</v>
      </c>
      <c r="F506">
        <f>ROUNDDOWN(IF((C506*E506)&gt;'Info Sheet'!$B$21,'Info Sheet'!$B$21,(C506*E506)),0)</f>
        <v>142</v>
      </c>
      <c r="G506">
        <f t="shared" si="24"/>
        <v>3244.7000000000003</v>
      </c>
      <c r="H506">
        <f t="shared" si="25"/>
        <v>1324.7000000000003</v>
      </c>
    </row>
    <row r="507" spans="1:8">
      <c r="A507" s="51">
        <v>461</v>
      </c>
      <c r="B507" s="61">
        <v>0.13395514465580782</v>
      </c>
      <c r="C507" s="61">
        <f t="shared" si="23"/>
        <v>193</v>
      </c>
      <c r="D507" t="str">
        <f>LOOKUP(B507,'Info Sheet'!$L$2:$L$3,'Info Sheet'!$J$2:$J$3)</f>
        <v>Rainy, p</v>
      </c>
      <c r="E507">
        <f>IF(D507='Info Sheet'!$J$3,'Info Sheet'!$M$3,'Info Sheet'!$M$2)</f>
        <v>0.7</v>
      </c>
      <c r="F507">
        <f>ROUNDDOWN(IF((C507*E507)&gt;'Info Sheet'!$B$21,'Info Sheet'!$B$21,(C507*E507)),0)</f>
        <v>135</v>
      </c>
      <c r="G507">
        <f t="shared" si="24"/>
        <v>3084.75</v>
      </c>
      <c r="H507">
        <f t="shared" si="25"/>
        <v>1164.75</v>
      </c>
    </row>
    <row r="508" spans="1:8">
      <c r="A508" s="51">
        <v>462</v>
      </c>
      <c r="B508" s="61">
        <v>0.90479935922207411</v>
      </c>
      <c r="C508" s="61">
        <f t="shared" si="23"/>
        <v>240</v>
      </c>
      <c r="D508" t="str">
        <f>LOOKUP(B508,'Info Sheet'!$L$2:$L$3,'Info Sheet'!$J$2:$J$3)</f>
        <v>Non-Rainy</v>
      </c>
      <c r="E508">
        <f>IF(D508='Info Sheet'!$J$3,'Info Sheet'!$M$3,'Info Sheet'!$M$2)</f>
        <v>1</v>
      </c>
      <c r="F508">
        <f>ROUNDDOWN(IF((C508*E508)&gt;'Info Sheet'!$B$21,'Info Sheet'!$B$21,(C508*E508)),0)</f>
        <v>188</v>
      </c>
      <c r="G508">
        <f t="shared" si="24"/>
        <v>4295.8</v>
      </c>
      <c r="H508">
        <f t="shared" si="25"/>
        <v>2375.8000000000002</v>
      </c>
    </row>
    <row r="509" spans="1:8">
      <c r="A509" s="51">
        <v>463</v>
      </c>
      <c r="B509" s="61">
        <v>6.4628264472897601E-2</v>
      </c>
      <c r="C509" s="61">
        <f t="shared" si="23"/>
        <v>185</v>
      </c>
      <c r="D509" t="str">
        <f>LOOKUP(B509,'Info Sheet'!$L$2:$L$3,'Info Sheet'!$J$2:$J$3)</f>
        <v>Rainy, p</v>
      </c>
      <c r="E509">
        <f>IF(D509='Info Sheet'!$J$3,'Info Sheet'!$M$3,'Info Sheet'!$M$2)</f>
        <v>0.7</v>
      </c>
      <c r="F509">
        <f>ROUNDDOWN(IF((C509*E509)&gt;'Info Sheet'!$B$21,'Info Sheet'!$B$21,(C509*E509)),0)</f>
        <v>129</v>
      </c>
      <c r="G509">
        <f t="shared" si="24"/>
        <v>2947.65</v>
      </c>
      <c r="H509">
        <f t="shared" si="25"/>
        <v>1027.6500000000001</v>
      </c>
    </row>
    <row r="510" spans="1:8">
      <c r="A510" s="51">
        <v>464</v>
      </c>
      <c r="B510" s="61">
        <v>0.39599986272579335</v>
      </c>
      <c r="C510" s="61">
        <f t="shared" si="23"/>
        <v>210</v>
      </c>
      <c r="D510" t="str">
        <f>LOOKUP(B510,'Info Sheet'!$L$2:$L$3,'Info Sheet'!$J$2:$J$3)</f>
        <v>Rainy, p</v>
      </c>
      <c r="E510">
        <f>IF(D510='Info Sheet'!$J$3,'Info Sheet'!$M$3,'Info Sheet'!$M$2)</f>
        <v>0.7</v>
      </c>
      <c r="F510">
        <f>ROUNDDOWN(IF((C510*E510)&gt;'Info Sheet'!$B$21,'Info Sheet'!$B$21,(C510*E510)),0)</f>
        <v>147</v>
      </c>
      <c r="G510">
        <f t="shared" si="24"/>
        <v>3358.9500000000003</v>
      </c>
      <c r="H510">
        <f t="shared" si="25"/>
        <v>1438.9500000000003</v>
      </c>
    </row>
    <row r="511" spans="1:8">
      <c r="A511" s="51">
        <v>465</v>
      </c>
      <c r="B511" s="61">
        <v>0.79880064523179373</v>
      </c>
      <c r="C511" s="61">
        <f t="shared" si="23"/>
        <v>231</v>
      </c>
      <c r="D511" t="str">
        <f>LOOKUP(B511,'Info Sheet'!$L$2:$L$3,'Info Sheet'!$J$2:$J$3)</f>
        <v>Non-Rainy</v>
      </c>
      <c r="E511">
        <f>IF(D511='Info Sheet'!$J$3,'Info Sheet'!$M$3,'Info Sheet'!$M$2)</f>
        <v>1</v>
      </c>
      <c r="F511">
        <f>ROUNDDOWN(IF((C511*E511)&gt;'Info Sheet'!$B$21,'Info Sheet'!$B$21,(C511*E511)),0)</f>
        <v>188</v>
      </c>
      <c r="G511">
        <f t="shared" si="24"/>
        <v>4295.8</v>
      </c>
      <c r="H511">
        <f t="shared" si="25"/>
        <v>2375.8000000000002</v>
      </c>
    </row>
    <row r="512" spans="1:8">
      <c r="A512" s="51">
        <v>466</v>
      </c>
      <c r="B512" s="61">
        <v>0.13630000608780979</v>
      </c>
      <c r="C512" s="61">
        <f t="shared" si="23"/>
        <v>193</v>
      </c>
      <c r="D512" t="str">
        <f>LOOKUP(B512,'Info Sheet'!$L$2:$L$3,'Info Sheet'!$J$2:$J$3)</f>
        <v>Rainy, p</v>
      </c>
      <c r="E512">
        <f>IF(D512='Info Sheet'!$J$3,'Info Sheet'!$M$3,'Info Sheet'!$M$2)</f>
        <v>0.7</v>
      </c>
      <c r="F512">
        <f>ROUNDDOWN(IF((C512*E512)&gt;'Info Sheet'!$B$21,'Info Sheet'!$B$21,(C512*E512)),0)</f>
        <v>135</v>
      </c>
      <c r="G512">
        <f t="shared" si="24"/>
        <v>3084.75</v>
      </c>
      <c r="H512">
        <f t="shared" si="25"/>
        <v>1164.75</v>
      </c>
    </row>
    <row r="513" spans="1:8">
      <c r="A513" s="51">
        <v>467</v>
      </c>
      <c r="B513" s="61">
        <v>0.65503197670217239</v>
      </c>
      <c r="C513" s="61">
        <f t="shared" si="23"/>
        <v>222</v>
      </c>
      <c r="D513" t="str">
        <f>LOOKUP(B513,'Info Sheet'!$L$2:$L$3,'Info Sheet'!$J$2:$J$3)</f>
        <v>Non-Rainy</v>
      </c>
      <c r="E513">
        <f>IF(D513='Info Sheet'!$J$3,'Info Sheet'!$M$3,'Info Sheet'!$M$2)</f>
        <v>1</v>
      </c>
      <c r="F513">
        <f>ROUNDDOWN(IF((C513*E513)&gt;'Info Sheet'!$B$21,'Info Sheet'!$B$21,(C513*E513)),0)</f>
        <v>188</v>
      </c>
      <c r="G513">
        <f t="shared" si="24"/>
        <v>4295.8</v>
      </c>
      <c r="H513">
        <f t="shared" si="25"/>
        <v>2375.8000000000002</v>
      </c>
    </row>
    <row r="514" spans="1:8">
      <c r="A514" s="51">
        <v>468</v>
      </c>
      <c r="B514" s="61">
        <v>9.0543284885769459E-2</v>
      </c>
      <c r="C514" s="61">
        <f t="shared" si="23"/>
        <v>189</v>
      </c>
      <c r="D514" t="str">
        <f>LOOKUP(B514,'Info Sheet'!$L$2:$L$3,'Info Sheet'!$J$2:$J$3)</f>
        <v>Rainy, p</v>
      </c>
      <c r="E514">
        <f>IF(D514='Info Sheet'!$J$3,'Info Sheet'!$M$3,'Info Sheet'!$M$2)</f>
        <v>0.7</v>
      </c>
      <c r="F514">
        <f>ROUNDDOWN(IF((C514*E514)&gt;'Info Sheet'!$B$21,'Info Sheet'!$B$21,(C514*E514)),0)</f>
        <v>132</v>
      </c>
      <c r="G514">
        <f t="shared" si="24"/>
        <v>3016.2000000000003</v>
      </c>
      <c r="H514">
        <f t="shared" si="25"/>
        <v>1096.2000000000003</v>
      </c>
    </row>
    <row r="515" spans="1:8">
      <c r="A515" s="51">
        <v>469</v>
      </c>
      <c r="B515" s="61">
        <v>0.7667044443750527</v>
      </c>
      <c r="C515" s="61">
        <f t="shared" si="23"/>
        <v>229</v>
      </c>
      <c r="D515" t="str">
        <f>LOOKUP(B515,'Info Sheet'!$L$2:$L$3,'Info Sheet'!$J$2:$J$3)</f>
        <v>Non-Rainy</v>
      </c>
      <c r="E515">
        <f>IF(D515='Info Sheet'!$J$3,'Info Sheet'!$M$3,'Info Sheet'!$M$2)</f>
        <v>1</v>
      </c>
      <c r="F515">
        <f>ROUNDDOWN(IF((C515*E515)&gt;'Info Sheet'!$B$21,'Info Sheet'!$B$21,(C515*E515)),0)</f>
        <v>188</v>
      </c>
      <c r="G515">
        <f t="shared" si="24"/>
        <v>4295.8</v>
      </c>
      <c r="H515">
        <f t="shared" si="25"/>
        <v>2375.8000000000002</v>
      </c>
    </row>
    <row r="516" spans="1:8">
      <c r="A516" s="51">
        <v>470</v>
      </c>
      <c r="B516" s="61">
        <v>0.66104678784856963</v>
      </c>
      <c r="C516" s="61">
        <f t="shared" si="23"/>
        <v>223</v>
      </c>
      <c r="D516" t="str">
        <f>LOOKUP(B516,'Info Sheet'!$L$2:$L$3,'Info Sheet'!$J$2:$J$3)</f>
        <v>Non-Rainy</v>
      </c>
      <c r="E516">
        <f>IF(D516='Info Sheet'!$J$3,'Info Sheet'!$M$3,'Info Sheet'!$M$2)</f>
        <v>1</v>
      </c>
      <c r="F516">
        <f>ROUNDDOWN(IF((C516*E516)&gt;'Info Sheet'!$B$21,'Info Sheet'!$B$21,(C516*E516)),0)</f>
        <v>188</v>
      </c>
      <c r="G516">
        <f t="shared" si="24"/>
        <v>4295.8</v>
      </c>
      <c r="H516">
        <f t="shared" si="25"/>
        <v>2375.8000000000002</v>
      </c>
    </row>
    <row r="517" spans="1:8">
      <c r="A517" s="51">
        <v>471</v>
      </c>
      <c r="B517" s="61">
        <v>0.17255737243658964</v>
      </c>
      <c r="C517" s="61">
        <f t="shared" si="23"/>
        <v>196</v>
      </c>
      <c r="D517" t="str">
        <f>LOOKUP(B517,'Info Sheet'!$L$2:$L$3,'Info Sheet'!$J$2:$J$3)</f>
        <v>Rainy, p</v>
      </c>
      <c r="E517">
        <f>IF(D517='Info Sheet'!$J$3,'Info Sheet'!$M$3,'Info Sheet'!$M$2)</f>
        <v>0.7</v>
      </c>
      <c r="F517">
        <f>ROUNDDOWN(IF((C517*E517)&gt;'Info Sheet'!$B$21,'Info Sheet'!$B$21,(C517*E517)),0)</f>
        <v>137</v>
      </c>
      <c r="G517">
        <f t="shared" si="24"/>
        <v>3130.4500000000003</v>
      </c>
      <c r="H517">
        <f t="shared" si="25"/>
        <v>1210.4500000000003</v>
      </c>
    </row>
    <row r="518" spans="1:8">
      <c r="A518" s="51">
        <v>472</v>
      </c>
      <c r="B518" s="61">
        <v>0.48822387934742717</v>
      </c>
      <c r="C518" s="61">
        <f t="shared" si="23"/>
        <v>214</v>
      </c>
      <c r="D518" t="str">
        <f>LOOKUP(B518,'Info Sheet'!$L$2:$L$3,'Info Sheet'!$J$2:$J$3)</f>
        <v>Non-Rainy</v>
      </c>
      <c r="E518">
        <f>IF(D518='Info Sheet'!$J$3,'Info Sheet'!$M$3,'Info Sheet'!$M$2)</f>
        <v>1</v>
      </c>
      <c r="F518">
        <f>ROUNDDOWN(IF((C518*E518)&gt;'Info Sheet'!$B$21,'Info Sheet'!$B$21,(C518*E518)),0)</f>
        <v>188</v>
      </c>
      <c r="G518">
        <f t="shared" si="24"/>
        <v>4295.8</v>
      </c>
      <c r="H518">
        <f t="shared" si="25"/>
        <v>2375.8000000000002</v>
      </c>
    </row>
    <row r="519" spans="1:8">
      <c r="A519" s="51">
        <v>473</v>
      </c>
      <c r="B519" s="61">
        <v>7.4312398754060593E-2</v>
      </c>
      <c r="C519" s="61">
        <f t="shared" si="23"/>
        <v>186</v>
      </c>
      <c r="D519" t="str">
        <f>LOOKUP(B519,'Info Sheet'!$L$2:$L$3,'Info Sheet'!$J$2:$J$3)</f>
        <v>Rainy, p</v>
      </c>
      <c r="E519">
        <f>IF(D519='Info Sheet'!$J$3,'Info Sheet'!$M$3,'Info Sheet'!$M$2)</f>
        <v>0.7</v>
      </c>
      <c r="F519">
        <f>ROUNDDOWN(IF((C519*E519)&gt;'Info Sheet'!$B$21,'Info Sheet'!$B$21,(C519*E519)),0)</f>
        <v>130</v>
      </c>
      <c r="G519">
        <f t="shared" si="24"/>
        <v>2970.5</v>
      </c>
      <c r="H519">
        <f t="shared" si="25"/>
        <v>1050.5</v>
      </c>
    </row>
    <row r="520" spans="1:8">
      <c r="A520" s="51">
        <v>474</v>
      </c>
      <c r="B520" s="61">
        <v>0.84964273280854896</v>
      </c>
      <c r="C520" s="61">
        <f t="shared" si="23"/>
        <v>235</v>
      </c>
      <c r="D520" t="str">
        <f>LOOKUP(B520,'Info Sheet'!$L$2:$L$3,'Info Sheet'!$J$2:$J$3)</f>
        <v>Non-Rainy</v>
      </c>
      <c r="E520">
        <f>IF(D520='Info Sheet'!$J$3,'Info Sheet'!$M$3,'Info Sheet'!$M$2)</f>
        <v>1</v>
      </c>
      <c r="F520">
        <f>ROUNDDOWN(IF((C520*E520)&gt;'Info Sheet'!$B$21,'Info Sheet'!$B$21,(C520*E520)),0)</f>
        <v>188</v>
      </c>
      <c r="G520">
        <f t="shared" si="24"/>
        <v>4295.8</v>
      </c>
      <c r="H520">
        <f t="shared" si="25"/>
        <v>2375.8000000000002</v>
      </c>
    </row>
    <row r="521" spans="1:8">
      <c r="A521" s="51">
        <v>475</v>
      </c>
      <c r="B521" s="61">
        <v>0.31024993069981788</v>
      </c>
      <c r="C521" s="61">
        <f t="shared" si="23"/>
        <v>205</v>
      </c>
      <c r="D521" t="str">
        <f>LOOKUP(B521,'Info Sheet'!$L$2:$L$3,'Info Sheet'!$J$2:$J$3)</f>
        <v>Rainy, p</v>
      </c>
      <c r="E521">
        <f>IF(D521='Info Sheet'!$J$3,'Info Sheet'!$M$3,'Info Sheet'!$M$2)</f>
        <v>0.7</v>
      </c>
      <c r="F521">
        <f>ROUNDDOWN(IF((C521*E521)&gt;'Info Sheet'!$B$21,'Info Sheet'!$B$21,(C521*E521)),0)</f>
        <v>143</v>
      </c>
      <c r="G521">
        <f t="shared" si="24"/>
        <v>3267.55</v>
      </c>
      <c r="H521">
        <f t="shared" si="25"/>
        <v>1347.5500000000002</v>
      </c>
    </row>
    <row r="522" spans="1:8">
      <c r="A522" s="51">
        <v>476</v>
      </c>
      <c r="B522" s="61">
        <v>0.89150958707078354</v>
      </c>
      <c r="C522" s="61">
        <f t="shared" si="23"/>
        <v>239</v>
      </c>
      <c r="D522" t="str">
        <f>LOOKUP(B522,'Info Sheet'!$L$2:$L$3,'Info Sheet'!$J$2:$J$3)</f>
        <v>Non-Rainy</v>
      </c>
      <c r="E522">
        <f>IF(D522='Info Sheet'!$J$3,'Info Sheet'!$M$3,'Info Sheet'!$M$2)</f>
        <v>1</v>
      </c>
      <c r="F522">
        <f>ROUNDDOWN(IF((C522*E522)&gt;'Info Sheet'!$B$21,'Info Sheet'!$B$21,(C522*E522)),0)</f>
        <v>188</v>
      </c>
      <c r="G522">
        <f t="shared" si="24"/>
        <v>4295.8</v>
      </c>
      <c r="H522">
        <f t="shared" si="25"/>
        <v>2375.8000000000002</v>
      </c>
    </row>
    <row r="523" spans="1:8">
      <c r="A523" s="51">
        <v>477</v>
      </c>
      <c r="B523" s="61">
        <v>0.6631273340793703</v>
      </c>
      <c r="C523" s="61">
        <f t="shared" si="23"/>
        <v>223</v>
      </c>
      <c r="D523" t="str">
        <f>LOOKUP(B523,'Info Sheet'!$L$2:$L$3,'Info Sheet'!$J$2:$J$3)</f>
        <v>Non-Rainy</v>
      </c>
      <c r="E523">
        <f>IF(D523='Info Sheet'!$J$3,'Info Sheet'!$M$3,'Info Sheet'!$M$2)</f>
        <v>1</v>
      </c>
      <c r="F523">
        <f>ROUNDDOWN(IF((C523*E523)&gt;'Info Sheet'!$B$21,'Info Sheet'!$B$21,(C523*E523)),0)</f>
        <v>188</v>
      </c>
      <c r="G523">
        <f t="shared" si="24"/>
        <v>4295.8</v>
      </c>
      <c r="H523">
        <f t="shared" si="25"/>
        <v>2375.8000000000002</v>
      </c>
    </row>
    <row r="524" spans="1:8">
      <c r="A524" s="51">
        <v>478</v>
      </c>
      <c r="B524" s="61">
        <v>0.94186529670069774</v>
      </c>
      <c r="C524" s="61">
        <f t="shared" si="23"/>
        <v>245</v>
      </c>
      <c r="D524" t="str">
        <f>LOOKUP(B524,'Info Sheet'!$L$2:$L$3,'Info Sheet'!$J$2:$J$3)</f>
        <v>Non-Rainy</v>
      </c>
      <c r="E524">
        <f>IF(D524='Info Sheet'!$J$3,'Info Sheet'!$M$3,'Info Sheet'!$M$2)</f>
        <v>1</v>
      </c>
      <c r="F524">
        <f>ROUNDDOWN(IF((C524*E524)&gt;'Info Sheet'!$B$21,'Info Sheet'!$B$21,(C524*E524)),0)</f>
        <v>188</v>
      </c>
      <c r="G524">
        <f t="shared" si="24"/>
        <v>4295.8</v>
      </c>
      <c r="H524">
        <f t="shared" si="25"/>
        <v>2375.8000000000002</v>
      </c>
    </row>
    <row r="525" spans="1:8">
      <c r="A525" s="51">
        <v>479</v>
      </c>
      <c r="B525" s="61">
        <v>0.55388095791875969</v>
      </c>
      <c r="C525" s="61">
        <f t="shared" si="23"/>
        <v>217</v>
      </c>
      <c r="D525" t="str">
        <f>LOOKUP(B525,'Info Sheet'!$L$2:$L$3,'Info Sheet'!$J$2:$J$3)</f>
        <v>Non-Rainy</v>
      </c>
      <c r="E525">
        <f>IF(D525='Info Sheet'!$J$3,'Info Sheet'!$M$3,'Info Sheet'!$M$2)</f>
        <v>1</v>
      </c>
      <c r="F525">
        <f>ROUNDDOWN(IF((C525*E525)&gt;'Info Sheet'!$B$21,'Info Sheet'!$B$21,(C525*E525)),0)</f>
        <v>188</v>
      </c>
      <c r="G525">
        <f t="shared" si="24"/>
        <v>4295.8</v>
      </c>
      <c r="H525">
        <f t="shared" si="25"/>
        <v>2375.8000000000002</v>
      </c>
    </row>
    <row r="526" spans="1:8">
      <c r="A526" s="51">
        <v>480</v>
      </c>
      <c r="B526" s="61">
        <v>0.85481320160110608</v>
      </c>
      <c r="C526" s="61">
        <f t="shared" si="23"/>
        <v>235</v>
      </c>
      <c r="D526" t="str">
        <f>LOOKUP(B526,'Info Sheet'!$L$2:$L$3,'Info Sheet'!$J$2:$J$3)</f>
        <v>Non-Rainy</v>
      </c>
      <c r="E526">
        <f>IF(D526='Info Sheet'!$J$3,'Info Sheet'!$M$3,'Info Sheet'!$M$2)</f>
        <v>1</v>
      </c>
      <c r="F526">
        <f>ROUNDDOWN(IF((C526*E526)&gt;'Info Sheet'!$B$21,'Info Sheet'!$B$21,(C526*E526)),0)</f>
        <v>188</v>
      </c>
      <c r="G526">
        <f t="shared" si="24"/>
        <v>4295.8</v>
      </c>
      <c r="H526">
        <f t="shared" si="25"/>
        <v>2375.8000000000002</v>
      </c>
    </row>
    <row r="527" spans="1:8">
      <c r="A527" s="51">
        <v>481</v>
      </c>
      <c r="B527" s="61">
        <v>0.32798068174843853</v>
      </c>
      <c r="C527" s="61">
        <f t="shared" si="23"/>
        <v>206</v>
      </c>
      <c r="D527" t="str">
        <f>LOOKUP(B527,'Info Sheet'!$L$2:$L$3,'Info Sheet'!$J$2:$J$3)</f>
        <v>Rainy, p</v>
      </c>
      <c r="E527">
        <f>IF(D527='Info Sheet'!$J$3,'Info Sheet'!$M$3,'Info Sheet'!$M$2)</f>
        <v>0.7</v>
      </c>
      <c r="F527">
        <f>ROUNDDOWN(IF((C527*E527)&gt;'Info Sheet'!$B$21,'Info Sheet'!$B$21,(C527*E527)),0)</f>
        <v>144</v>
      </c>
      <c r="G527">
        <f t="shared" si="24"/>
        <v>3290.4</v>
      </c>
      <c r="H527">
        <f t="shared" si="25"/>
        <v>1370.4</v>
      </c>
    </row>
    <row r="528" spans="1:8">
      <c r="A528" s="51">
        <v>482</v>
      </c>
      <c r="B528" s="61">
        <v>0.2338461273868867</v>
      </c>
      <c r="C528" s="61">
        <f t="shared" si="23"/>
        <v>201</v>
      </c>
      <c r="D528" t="str">
        <f>LOOKUP(B528,'Info Sheet'!$L$2:$L$3,'Info Sheet'!$J$2:$J$3)</f>
        <v>Rainy, p</v>
      </c>
      <c r="E528">
        <f>IF(D528='Info Sheet'!$J$3,'Info Sheet'!$M$3,'Info Sheet'!$M$2)</f>
        <v>0.7</v>
      </c>
      <c r="F528">
        <f>ROUNDDOWN(IF((C528*E528)&gt;'Info Sheet'!$B$21,'Info Sheet'!$B$21,(C528*E528)),0)</f>
        <v>140</v>
      </c>
      <c r="G528">
        <f t="shared" si="24"/>
        <v>3199</v>
      </c>
      <c r="H528">
        <f t="shared" si="25"/>
        <v>1279</v>
      </c>
    </row>
    <row r="529" spans="1:8">
      <c r="A529" s="51">
        <v>483</v>
      </c>
      <c r="B529" s="61">
        <v>0.3660604297641098</v>
      </c>
      <c r="C529" s="61">
        <f t="shared" si="23"/>
        <v>208</v>
      </c>
      <c r="D529" t="str">
        <f>LOOKUP(B529,'Info Sheet'!$L$2:$L$3,'Info Sheet'!$J$2:$J$3)</f>
        <v>Rainy, p</v>
      </c>
      <c r="E529">
        <f>IF(D529='Info Sheet'!$J$3,'Info Sheet'!$M$3,'Info Sheet'!$M$2)</f>
        <v>0.7</v>
      </c>
      <c r="F529">
        <f>ROUNDDOWN(IF((C529*E529)&gt;'Info Sheet'!$B$21,'Info Sheet'!$B$21,(C529*E529)),0)</f>
        <v>145</v>
      </c>
      <c r="G529">
        <f t="shared" si="24"/>
        <v>3313.25</v>
      </c>
      <c r="H529">
        <f t="shared" si="25"/>
        <v>1393.25</v>
      </c>
    </row>
    <row r="530" spans="1:8">
      <c r="A530" s="51">
        <v>484</v>
      </c>
      <c r="B530" s="61">
        <v>0.80985062042396505</v>
      </c>
      <c r="C530" s="61">
        <f t="shared" si="23"/>
        <v>232</v>
      </c>
      <c r="D530" t="str">
        <f>LOOKUP(B530,'Info Sheet'!$L$2:$L$3,'Info Sheet'!$J$2:$J$3)</f>
        <v>Non-Rainy</v>
      </c>
      <c r="E530">
        <f>IF(D530='Info Sheet'!$J$3,'Info Sheet'!$M$3,'Info Sheet'!$M$2)</f>
        <v>1</v>
      </c>
      <c r="F530">
        <f>ROUNDDOWN(IF((C530*E530)&gt;'Info Sheet'!$B$21,'Info Sheet'!$B$21,(C530*E530)),0)</f>
        <v>188</v>
      </c>
      <c r="G530">
        <f t="shared" si="24"/>
        <v>4295.8</v>
      </c>
      <c r="H530">
        <f t="shared" si="25"/>
        <v>2375.8000000000002</v>
      </c>
    </row>
    <row r="531" spans="1:8">
      <c r="A531" s="51">
        <v>485</v>
      </c>
      <c r="B531" s="61">
        <v>0.95120513525083861</v>
      </c>
      <c r="C531" s="61">
        <f t="shared" si="23"/>
        <v>247</v>
      </c>
      <c r="D531" t="str">
        <f>LOOKUP(B531,'Info Sheet'!$L$2:$L$3,'Info Sheet'!$J$2:$J$3)</f>
        <v>Non-Rainy</v>
      </c>
      <c r="E531">
        <f>IF(D531='Info Sheet'!$J$3,'Info Sheet'!$M$3,'Info Sheet'!$M$2)</f>
        <v>1</v>
      </c>
      <c r="F531">
        <f>ROUNDDOWN(IF((C531*E531)&gt;'Info Sheet'!$B$21,'Info Sheet'!$B$21,(C531*E531)),0)</f>
        <v>188</v>
      </c>
      <c r="G531">
        <f t="shared" si="24"/>
        <v>4295.8</v>
      </c>
      <c r="H531">
        <f t="shared" si="25"/>
        <v>2375.8000000000002</v>
      </c>
    </row>
    <row r="532" spans="1:8">
      <c r="A532" s="51">
        <v>486</v>
      </c>
      <c r="B532" s="61">
        <v>0.24446873562493088</v>
      </c>
      <c r="C532" s="61">
        <f t="shared" si="23"/>
        <v>201</v>
      </c>
      <c r="D532" t="str">
        <f>LOOKUP(B532,'Info Sheet'!$L$2:$L$3,'Info Sheet'!$J$2:$J$3)</f>
        <v>Rainy, p</v>
      </c>
      <c r="E532">
        <f>IF(D532='Info Sheet'!$J$3,'Info Sheet'!$M$3,'Info Sheet'!$M$2)</f>
        <v>0.7</v>
      </c>
      <c r="F532">
        <f>ROUNDDOWN(IF((C532*E532)&gt;'Info Sheet'!$B$21,'Info Sheet'!$B$21,(C532*E532)),0)</f>
        <v>140</v>
      </c>
      <c r="G532">
        <f t="shared" si="24"/>
        <v>3199</v>
      </c>
      <c r="H532">
        <f t="shared" si="25"/>
        <v>1279</v>
      </c>
    </row>
    <row r="533" spans="1:8">
      <c r="A533" s="51">
        <v>487</v>
      </c>
      <c r="B533" s="61">
        <v>0.57087720213712512</v>
      </c>
      <c r="C533" s="61">
        <f t="shared" si="23"/>
        <v>218</v>
      </c>
      <c r="D533" t="str">
        <f>LOOKUP(B533,'Info Sheet'!$L$2:$L$3,'Info Sheet'!$J$2:$J$3)</f>
        <v>Non-Rainy</v>
      </c>
      <c r="E533">
        <f>IF(D533='Info Sheet'!$J$3,'Info Sheet'!$M$3,'Info Sheet'!$M$2)</f>
        <v>1</v>
      </c>
      <c r="F533">
        <f>ROUNDDOWN(IF((C533*E533)&gt;'Info Sheet'!$B$21,'Info Sheet'!$B$21,(C533*E533)),0)</f>
        <v>188</v>
      </c>
      <c r="G533">
        <f t="shared" si="24"/>
        <v>4295.8</v>
      </c>
      <c r="H533">
        <f t="shared" si="25"/>
        <v>2375.8000000000002</v>
      </c>
    </row>
    <row r="534" spans="1:8">
      <c r="A534" s="51">
        <v>488</v>
      </c>
      <c r="B534" s="61">
        <v>0.4128383706887222</v>
      </c>
      <c r="C534" s="61">
        <f t="shared" si="23"/>
        <v>210</v>
      </c>
      <c r="D534" t="str">
        <f>LOOKUP(B534,'Info Sheet'!$L$2:$L$3,'Info Sheet'!$J$2:$J$3)</f>
        <v>Non-Rainy</v>
      </c>
      <c r="E534">
        <f>IF(D534='Info Sheet'!$J$3,'Info Sheet'!$M$3,'Info Sheet'!$M$2)</f>
        <v>1</v>
      </c>
      <c r="F534">
        <f>ROUNDDOWN(IF((C534*E534)&gt;'Info Sheet'!$B$21,'Info Sheet'!$B$21,(C534*E534)),0)</f>
        <v>188</v>
      </c>
      <c r="G534">
        <f t="shared" si="24"/>
        <v>4295.8</v>
      </c>
      <c r="H534">
        <f t="shared" si="25"/>
        <v>2375.8000000000002</v>
      </c>
    </row>
    <row r="535" spans="1:8">
      <c r="A535" s="51">
        <v>489</v>
      </c>
      <c r="B535" s="61">
        <v>0.80383309867798169</v>
      </c>
      <c r="C535" s="61">
        <f t="shared" si="23"/>
        <v>231</v>
      </c>
      <c r="D535" t="str">
        <f>LOOKUP(B535,'Info Sheet'!$L$2:$L$3,'Info Sheet'!$J$2:$J$3)</f>
        <v>Non-Rainy</v>
      </c>
      <c r="E535">
        <f>IF(D535='Info Sheet'!$J$3,'Info Sheet'!$M$3,'Info Sheet'!$M$2)</f>
        <v>1</v>
      </c>
      <c r="F535">
        <f>ROUNDDOWN(IF((C535*E535)&gt;'Info Sheet'!$B$21,'Info Sheet'!$B$21,(C535*E535)),0)</f>
        <v>188</v>
      </c>
      <c r="G535">
        <f t="shared" si="24"/>
        <v>4295.8</v>
      </c>
      <c r="H535">
        <f t="shared" si="25"/>
        <v>2375.8000000000002</v>
      </c>
    </row>
    <row r="536" spans="1:8">
      <c r="A536" s="51">
        <v>490</v>
      </c>
      <c r="B536" s="61">
        <v>0.47554042292450094</v>
      </c>
      <c r="C536" s="61">
        <f t="shared" si="23"/>
        <v>214</v>
      </c>
      <c r="D536" t="str">
        <f>LOOKUP(B536,'Info Sheet'!$L$2:$L$3,'Info Sheet'!$J$2:$J$3)</f>
        <v>Non-Rainy</v>
      </c>
      <c r="E536">
        <f>IF(D536='Info Sheet'!$J$3,'Info Sheet'!$M$3,'Info Sheet'!$M$2)</f>
        <v>1</v>
      </c>
      <c r="F536">
        <f>ROUNDDOWN(IF((C536*E536)&gt;'Info Sheet'!$B$21,'Info Sheet'!$B$21,(C536*E536)),0)</f>
        <v>188</v>
      </c>
      <c r="G536">
        <f t="shared" si="24"/>
        <v>4295.8</v>
      </c>
      <c r="H536">
        <f t="shared" si="25"/>
        <v>2375.8000000000002</v>
      </c>
    </row>
    <row r="537" spans="1:8">
      <c r="A537" s="51">
        <v>491</v>
      </c>
      <c r="B537" s="61">
        <v>0.21800856072860375</v>
      </c>
      <c r="C537" s="61">
        <f t="shared" si="23"/>
        <v>199</v>
      </c>
      <c r="D537" t="str">
        <f>LOOKUP(B537,'Info Sheet'!$L$2:$L$3,'Info Sheet'!$J$2:$J$3)</f>
        <v>Rainy, p</v>
      </c>
      <c r="E537">
        <f>IF(D537='Info Sheet'!$J$3,'Info Sheet'!$M$3,'Info Sheet'!$M$2)</f>
        <v>0.7</v>
      </c>
      <c r="F537">
        <f>ROUNDDOWN(IF((C537*E537)&gt;'Info Sheet'!$B$21,'Info Sheet'!$B$21,(C537*E537)),0)</f>
        <v>139</v>
      </c>
      <c r="G537">
        <f t="shared" si="24"/>
        <v>3176.15</v>
      </c>
      <c r="H537">
        <f t="shared" si="25"/>
        <v>1256.1500000000001</v>
      </c>
    </row>
    <row r="538" spans="1:8">
      <c r="A538" s="51">
        <v>492</v>
      </c>
      <c r="B538" s="61">
        <v>0.99330219162519851</v>
      </c>
      <c r="C538" s="61">
        <f t="shared" si="23"/>
        <v>263</v>
      </c>
      <c r="D538" t="str">
        <f>LOOKUP(B538,'Info Sheet'!$L$2:$L$3,'Info Sheet'!$J$2:$J$3)</f>
        <v>Non-Rainy</v>
      </c>
      <c r="E538">
        <f>IF(D538='Info Sheet'!$J$3,'Info Sheet'!$M$3,'Info Sheet'!$M$2)</f>
        <v>1</v>
      </c>
      <c r="F538">
        <f>ROUNDDOWN(IF((C538*E538)&gt;'Info Sheet'!$B$21,'Info Sheet'!$B$21,(C538*E538)),0)</f>
        <v>188</v>
      </c>
      <c r="G538">
        <f t="shared" si="24"/>
        <v>4295.8</v>
      </c>
      <c r="H538">
        <f t="shared" si="25"/>
        <v>2375.8000000000002</v>
      </c>
    </row>
    <row r="539" spans="1:8">
      <c r="A539" s="51">
        <v>493</v>
      </c>
      <c r="B539" s="61">
        <v>0.8691677933178007</v>
      </c>
      <c r="C539" s="61">
        <f t="shared" si="23"/>
        <v>237</v>
      </c>
      <c r="D539" t="str">
        <f>LOOKUP(B539,'Info Sheet'!$L$2:$L$3,'Info Sheet'!$J$2:$J$3)</f>
        <v>Non-Rainy</v>
      </c>
      <c r="E539">
        <f>IF(D539='Info Sheet'!$J$3,'Info Sheet'!$M$3,'Info Sheet'!$M$2)</f>
        <v>1</v>
      </c>
      <c r="F539">
        <f>ROUNDDOWN(IF((C539*E539)&gt;'Info Sheet'!$B$21,'Info Sheet'!$B$21,(C539*E539)),0)</f>
        <v>188</v>
      </c>
      <c r="G539">
        <f t="shared" si="24"/>
        <v>4295.8</v>
      </c>
      <c r="H539">
        <f t="shared" si="25"/>
        <v>2375.8000000000002</v>
      </c>
    </row>
    <row r="540" spans="1:8">
      <c r="A540" s="51">
        <v>494</v>
      </c>
      <c r="B540" s="61">
        <v>0.11737793776541317</v>
      </c>
      <c r="C540" s="61">
        <f t="shared" si="23"/>
        <v>191</v>
      </c>
      <c r="D540" t="str">
        <f>LOOKUP(B540,'Info Sheet'!$L$2:$L$3,'Info Sheet'!$J$2:$J$3)</f>
        <v>Rainy, p</v>
      </c>
      <c r="E540">
        <f>IF(D540='Info Sheet'!$J$3,'Info Sheet'!$M$3,'Info Sheet'!$M$2)</f>
        <v>0.7</v>
      </c>
      <c r="F540">
        <f>ROUNDDOWN(IF((C540*E540)&gt;'Info Sheet'!$B$21,'Info Sheet'!$B$21,(C540*E540)),0)</f>
        <v>133</v>
      </c>
      <c r="G540">
        <f t="shared" si="24"/>
        <v>3039.05</v>
      </c>
      <c r="H540">
        <f t="shared" si="25"/>
        <v>1119.0500000000002</v>
      </c>
    </row>
    <row r="541" spans="1:8">
      <c r="A541" s="51">
        <v>495</v>
      </c>
      <c r="B541" s="61">
        <v>0.92566426827516524</v>
      </c>
      <c r="C541" s="61">
        <f t="shared" si="23"/>
        <v>243</v>
      </c>
      <c r="D541" t="str">
        <f>LOOKUP(B541,'Info Sheet'!$L$2:$L$3,'Info Sheet'!$J$2:$J$3)</f>
        <v>Non-Rainy</v>
      </c>
      <c r="E541">
        <f>IF(D541='Info Sheet'!$J$3,'Info Sheet'!$M$3,'Info Sheet'!$M$2)</f>
        <v>1</v>
      </c>
      <c r="F541">
        <f>ROUNDDOWN(IF((C541*E541)&gt;'Info Sheet'!$B$21,'Info Sheet'!$B$21,(C541*E541)),0)</f>
        <v>188</v>
      </c>
      <c r="G541">
        <f t="shared" si="24"/>
        <v>4295.8</v>
      </c>
      <c r="H541">
        <f t="shared" si="25"/>
        <v>2375.8000000000002</v>
      </c>
    </row>
    <row r="542" spans="1:8">
      <c r="A542" s="51">
        <v>496</v>
      </c>
      <c r="B542" s="61">
        <v>0.54195946343686807</v>
      </c>
      <c r="C542" s="61">
        <f t="shared" si="23"/>
        <v>217</v>
      </c>
      <c r="D542" t="str">
        <f>LOOKUP(B542,'Info Sheet'!$L$2:$L$3,'Info Sheet'!$J$2:$J$3)</f>
        <v>Non-Rainy</v>
      </c>
      <c r="E542">
        <f>IF(D542='Info Sheet'!$J$3,'Info Sheet'!$M$3,'Info Sheet'!$M$2)</f>
        <v>1</v>
      </c>
      <c r="F542">
        <f>ROUNDDOWN(IF((C542*E542)&gt;'Info Sheet'!$B$21,'Info Sheet'!$B$21,(C542*E542)),0)</f>
        <v>188</v>
      </c>
      <c r="G542">
        <f t="shared" si="24"/>
        <v>4295.8</v>
      </c>
      <c r="H542">
        <f t="shared" si="25"/>
        <v>2375.8000000000002</v>
      </c>
    </row>
    <row r="543" spans="1:8">
      <c r="A543" s="51">
        <v>497</v>
      </c>
      <c r="B543" s="61">
        <v>0.75941060710354491</v>
      </c>
      <c r="C543" s="61">
        <f t="shared" si="23"/>
        <v>228</v>
      </c>
      <c r="D543" t="str">
        <f>LOOKUP(B543,'Info Sheet'!$L$2:$L$3,'Info Sheet'!$J$2:$J$3)</f>
        <v>Non-Rainy</v>
      </c>
      <c r="E543">
        <f>IF(D543='Info Sheet'!$J$3,'Info Sheet'!$M$3,'Info Sheet'!$M$2)</f>
        <v>1</v>
      </c>
      <c r="F543">
        <f>ROUNDDOWN(IF((C543*E543)&gt;'Info Sheet'!$B$21,'Info Sheet'!$B$21,(C543*E543)),0)</f>
        <v>188</v>
      </c>
      <c r="G543">
        <f t="shared" si="24"/>
        <v>4295.8</v>
      </c>
      <c r="H543">
        <f t="shared" si="25"/>
        <v>2375.8000000000002</v>
      </c>
    </row>
    <row r="544" spans="1:8">
      <c r="A544" s="51">
        <v>498</v>
      </c>
      <c r="B544" s="61">
        <v>0.66741748570612713</v>
      </c>
      <c r="C544" s="61">
        <f t="shared" si="23"/>
        <v>223</v>
      </c>
      <c r="D544" t="str">
        <f>LOOKUP(B544,'Info Sheet'!$L$2:$L$3,'Info Sheet'!$J$2:$J$3)</f>
        <v>Non-Rainy</v>
      </c>
      <c r="E544">
        <f>IF(D544='Info Sheet'!$J$3,'Info Sheet'!$M$3,'Info Sheet'!$M$2)</f>
        <v>1</v>
      </c>
      <c r="F544">
        <f>ROUNDDOWN(IF((C544*E544)&gt;'Info Sheet'!$B$21,'Info Sheet'!$B$21,(C544*E544)),0)</f>
        <v>188</v>
      </c>
      <c r="G544">
        <f t="shared" si="24"/>
        <v>4295.8</v>
      </c>
      <c r="H544">
        <f t="shared" si="25"/>
        <v>2375.8000000000002</v>
      </c>
    </row>
    <row r="545" spans="1:8">
      <c r="A545" s="51">
        <v>499</v>
      </c>
      <c r="B545" s="61">
        <v>2.3401721210874138E-2</v>
      </c>
      <c r="C545" s="61">
        <f t="shared" si="23"/>
        <v>176</v>
      </c>
      <c r="D545" t="str">
        <f>LOOKUP(B545,'Info Sheet'!$L$2:$L$3,'Info Sheet'!$J$2:$J$3)</f>
        <v>Rainy, p</v>
      </c>
      <c r="E545">
        <f>IF(D545='Info Sheet'!$J$3,'Info Sheet'!$M$3,'Info Sheet'!$M$2)</f>
        <v>0.7</v>
      </c>
      <c r="F545">
        <f>ROUNDDOWN(IF((C545*E545)&gt;'Info Sheet'!$B$21,'Info Sheet'!$B$21,(C545*E545)),0)</f>
        <v>123</v>
      </c>
      <c r="G545">
        <f t="shared" si="24"/>
        <v>2810.55</v>
      </c>
      <c r="H545">
        <f t="shared" si="25"/>
        <v>890.55000000000018</v>
      </c>
    </row>
    <row r="546" spans="1:8">
      <c r="A546" s="51">
        <v>500</v>
      </c>
      <c r="B546" s="61">
        <v>0.12437435078872539</v>
      </c>
      <c r="C546" s="61">
        <f t="shared" si="23"/>
        <v>192</v>
      </c>
      <c r="D546" t="str">
        <f>LOOKUP(B546,'Info Sheet'!$L$2:$L$3,'Info Sheet'!$J$2:$J$3)</f>
        <v>Rainy, p</v>
      </c>
      <c r="E546">
        <f>IF(D546='Info Sheet'!$J$3,'Info Sheet'!$M$3,'Info Sheet'!$M$2)</f>
        <v>0.7</v>
      </c>
      <c r="F546">
        <f>ROUNDDOWN(IF((C546*E546)&gt;'Info Sheet'!$B$21,'Info Sheet'!$B$21,(C546*E546)),0)</f>
        <v>134</v>
      </c>
      <c r="G546">
        <f t="shared" si="24"/>
        <v>3061.9</v>
      </c>
      <c r="H546">
        <f t="shared" si="25"/>
        <v>1141.9000000000001</v>
      </c>
    </row>
    <row r="547" spans="1:8">
      <c r="A547" s="51">
        <v>501</v>
      </c>
      <c r="B547" s="61">
        <v>0.9170688095132532</v>
      </c>
      <c r="C547" s="61">
        <f t="shared" si="23"/>
        <v>242</v>
      </c>
      <c r="D547" t="str">
        <f>LOOKUP(B547,'Info Sheet'!$L$2:$L$3,'Info Sheet'!$J$2:$J$3)</f>
        <v>Non-Rainy</v>
      </c>
      <c r="E547">
        <f>IF(D547='Info Sheet'!$J$3,'Info Sheet'!$M$3,'Info Sheet'!$M$2)</f>
        <v>1</v>
      </c>
      <c r="F547">
        <f>ROUNDDOWN(IF((C547*E547)&gt;'Info Sheet'!$B$21,'Info Sheet'!$B$21,(C547*E547)),0)</f>
        <v>188</v>
      </c>
      <c r="G547">
        <f t="shared" si="24"/>
        <v>4295.8</v>
      </c>
      <c r="H547">
        <f t="shared" si="25"/>
        <v>2375.8000000000002</v>
      </c>
    </row>
    <row r="548" spans="1:8">
      <c r="A548" s="51">
        <v>502</v>
      </c>
      <c r="B548" s="61">
        <v>0.55518279179299557</v>
      </c>
      <c r="C548" s="61">
        <f t="shared" si="23"/>
        <v>217</v>
      </c>
      <c r="D548" t="str">
        <f>LOOKUP(B548,'Info Sheet'!$L$2:$L$3,'Info Sheet'!$J$2:$J$3)</f>
        <v>Non-Rainy</v>
      </c>
      <c r="E548">
        <f>IF(D548='Info Sheet'!$J$3,'Info Sheet'!$M$3,'Info Sheet'!$M$2)</f>
        <v>1</v>
      </c>
      <c r="F548">
        <f>ROUNDDOWN(IF((C548*E548)&gt;'Info Sheet'!$B$21,'Info Sheet'!$B$21,(C548*E548)),0)</f>
        <v>188</v>
      </c>
      <c r="G548">
        <f t="shared" si="24"/>
        <v>4295.8</v>
      </c>
      <c r="H548">
        <f t="shared" si="25"/>
        <v>2375.8000000000002</v>
      </c>
    </row>
    <row r="549" spans="1:8">
      <c r="A549" s="51">
        <v>503</v>
      </c>
      <c r="B549" s="61">
        <v>0.72804735618712113</v>
      </c>
      <c r="C549" s="61">
        <f t="shared" si="23"/>
        <v>227</v>
      </c>
      <c r="D549" t="str">
        <f>LOOKUP(B549,'Info Sheet'!$L$2:$L$3,'Info Sheet'!$J$2:$J$3)</f>
        <v>Non-Rainy</v>
      </c>
      <c r="E549">
        <f>IF(D549='Info Sheet'!$J$3,'Info Sheet'!$M$3,'Info Sheet'!$M$2)</f>
        <v>1</v>
      </c>
      <c r="F549">
        <f>ROUNDDOWN(IF((C549*E549)&gt;'Info Sheet'!$B$21,'Info Sheet'!$B$21,(C549*E549)),0)</f>
        <v>188</v>
      </c>
      <c r="G549">
        <f t="shared" si="24"/>
        <v>4295.8</v>
      </c>
      <c r="H549">
        <f t="shared" si="25"/>
        <v>2375.8000000000002</v>
      </c>
    </row>
    <row r="550" spans="1:8">
      <c r="A550" s="51">
        <v>504</v>
      </c>
      <c r="B550" s="61">
        <v>0.81505812876463068</v>
      </c>
      <c r="C550" s="61">
        <f t="shared" si="23"/>
        <v>232</v>
      </c>
      <c r="D550" t="str">
        <f>LOOKUP(B550,'Info Sheet'!$L$2:$L$3,'Info Sheet'!$J$2:$J$3)</f>
        <v>Non-Rainy</v>
      </c>
      <c r="E550">
        <f>IF(D550='Info Sheet'!$J$3,'Info Sheet'!$M$3,'Info Sheet'!$M$2)</f>
        <v>1</v>
      </c>
      <c r="F550">
        <f>ROUNDDOWN(IF((C550*E550)&gt;'Info Sheet'!$B$21,'Info Sheet'!$B$21,(C550*E550)),0)</f>
        <v>188</v>
      </c>
      <c r="G550">
        <f t="shared" si="24"/>
        <v>4295.8</v>
      </c>
      <c r="H550">
        <f t="shared" si="25"/>
        <v>2375.8000000000002</v>
      </c>
    </row>
    <row r="551" spans="1:8">
      <c r="A551" s="51">
        <v>505</v>
      </c>
      <c r="B551" s="61">
        <v>0.49107102383727397</v>
      </c>
      <c r="C551" s="61">
        <f t="shared" si="23"/>
        <v>214</v>
      </c>
      <c r="D551" t="str">
        <f>LOOKUP(B551,'Info Sheet'!$L$2:$L$3,'Info Sheet'!$J$2:$J$3)</f>
        <v>Non-Rainy</v>
      </c>
      <c r="E551">
        <f>IF(D551='Info Sheet'!$J$3,'Info Sheet'!$M$3,'Info Sheet'!$M$2)</f>
        <v>1</v>
      </c>
      <c r="F551">
        <f>ROUNDDOWN(IF((C551*E551)&gt;'Info Sheet'!$B$21,'Info Sheet'!$B$21,(C551*E551)),0)</f>
        <v>188</v>
      </c>
      <c r="G551">
        <f t="shared" si="24"/>
        <v>4295.8</v>
      </c>
      <c r="H551">
        <f t="shared" si="25"/>
        <v>2375.8000000000002</v>
      </c>
    </row>
    <row r="552" spans="1:8">
      <c r="A552" s="51">
        <v>506</v>
      </c>
      <c r="B552" s="61">
        <v>0.1240339899317221</v>
      </c>
      <c r="C552" s="61">
        <f t="shared" si="23"/>
        <v>192</v>
      </c>
      <c r="D552" t="str">
        <f>LOOKUP(B552,'Info Sheet'!$L$2:$L$3,'Info Sheet'!$J$2:$J$3)</f>
        <v>Rainy, p</v>
      </c>
      <c r="E552">
        <f>IF(D552='Info Sheet'!$J$3,'Info Sheet'!$M$3,'Info Sheet'!$M$2)</f>
        <v>0.7</v>
      </c>
      <c r="F552">
        <f>ROUNDDOWN(IF((C552*E552)&gt;'Info Sheet'!$B$21,'Info Sheet'!$B$21,(C552*E552)),0)</f>
        <v>134</v>
      </c>
      <c r="G552">
        <f t="shared" si="24"/>
        <v>3061.9</v>
      </c>
      <c r="H552">
        <f t="shared" si="25"/>
        <v>1141.9000000000001</v>
      </c>
    </row>
    <row r="553" spans="1:8">
      <c r="A553" s="51">
        <v>507</v>
      </c>
      <c r="B553" s="61">
        <v>0.58102160493179433</v>
      </c>
      <c r="C553" s="61">
        <f t="shared" si="23"/>
        <v>219</v>
      </c>
      <c r="D553" t="str">
        <f>LOOKUP(B553,'Info Sheet'!$L$2:$L$3,'Info Sheet'!$J$2:$J$3)</f>
        <v>Non-Rainy</v>
      </c>
      <c r="E553">
        <f>IF(D553='Info Sheet'!$J$3,'Info Sheet'!$M$3,'Info Sheet'!$M$2)</f>
        <v>1</v>
      </c>
      <c r="F553">
        <f>ROUNDDOWN(IF((C553*E553)&gt;'Info Sheet'!$B$21,'Info Sheet'!$B$21,(C553*E553)),0)</f>
        <v>188</v>
      </c>
      <c r="G553">
        <f t="shared" si="24"/>
        <v>4295.8</v>
      </c>
      <c r="H553">
        <f t="shared" si="25"/>
        <v>2375.8000000000002</v>
      </c>
    </row>
    <row r="554" spans="1:8">
      <c r="A554" s="51">
        <v>508</v>
      </c>
      <c r="B554" s="61">
        <v>0.64136275541925458</v>
      </c>
      <c r="C554" s="61">
        <f t="shared" si="23"/>
        <v>222</v>
      </c>
      <c r="D554" t="str">
        <f>LOOKUP(B554,'Info Sheet'!$L$2:$L$3,'Info Sheet'!$J$2:$J$3)</f>
        <v>Non-Rainy</v>
      </c>
      <c r="E554">
        <f>IF(D554='Info Sheet'!$J$3,'Info Sheet'!$M$3,'Info Sheet'!$M$2)</f>
        <v>1</v>
      </c>
      <c r="F554">
        <f>ROUNDDOWN(IF((C554*E554)&gt;'Info Sheet'!$B$21,'Info Sheet'!$B$21,(C554*E554)),0)</f>
        <v>188</v>
      </c>
      <c r="G554">
        <f t="shared" si="24"/>
        <v>4295.8</v>
      </c>
      <c r="H554">
        <f t="shared" si="25"/>
        <v>2375.8000000000002</v>
      </c>
    </row>
    <row r="555" spans="1:8">
      <c r="A555" s="51">
        <v>509</v>
      </c>
      <c r="B555" s="61">
        <v>0.64777884566658495</v>
      </c>
      <c r="C555" s="61">
        <f t="shared" si="23"/>
        <v>222</v>
      </c>
      <c r="D555" t="str">
        <f>LOOKUP(B555,'Info Sheet'!$L$2:$L$3,'Info Sheet'!$J$2:$J$3)</f>
        <v>Non-Rainy</v>
      </c>
      <c r="E555">
        <f>IF(D555='Info Sheet'!$J$3,'Info Sheet'!$M$3,'Info Sheet'!$M$2)</f>
        <v>1</v>
      </c>
      <c r="F555">
        <f>ROUNDDOWN(IF((C555*E555)&gt;'Info Sheet'!$B$21,'Info Sheet'!$B$21,(C555*E555)),0)</f>
        <v>188</v>
      </c>
      <c r="G555">
        <f t="shared" si="24"/>
        <v>4295.8</v>
      </c>
      <c r="H555">
        <f t="shared" si="25"/>
        <v>2375.8000000000002</v>
      </c>
    </row>
    <row r="556" spans="1:8">
      <c r="A556" s="51">
        <v>510</v>
      </c>
      <c r="B556" s="61">
        <v>0.95056652416885778</v>
      </c>
      <c r="C556" s="61">
        <f t="shared" si="23"/>
        <v>247</v>
      </c>
      <c r="D556" t="str">
        <f>LOOKUP(B556,'Info Sheet'!$L$2:$L$3,'Info Sheet'!$J$2:$J$3)</f>
        <v>Non-Rainy</v>
      </c>
      <c r="E556">
        <f>IF(D556='Info Sheet'!$J$3,'Info Sheet'!$M$3,'Info Sheet'!$M$2)</f>
        <v>1</v>
      </c>
      <c r="F556">
        <f>ROUNDDOWN(IF((C556*E556)&gt;'Info Sheet'!$B$21,'Info Sheet'!$B$21,(C556*E556)),0)</f>
        <v>188</v>
      </c>
      <c r="G556">
        <f t="shared" si="24"/>
        <v>4295.8</v>
      </c>
      <c r="H556">
        <f t="shared" si="25"/>
        <v>2375.8000000000002</v>
      </c>
    </row>
    <row r="557" spans="1:8">
      <c r="A557" s="51">
        <v>511</v>
      </c>
      <c r="B557" s="61">
        <v>0.72866237776057063</v>
      </c>
      <c r="C557" s="61">
        <f t="shared" si="23"/>
        <v>227</v>
      </c>
      <c r="D557" t="str">
        <f>LOOKUP(B557,'Info Sheet'!$L$2:$L$3,'Info Sheet'!$J$2:$J$3)</f>
        <v>Non-Rainy</v>
      </c>
      <c r="E557">
        <f>IF(D557='Info Sheet'!$J$3,'Info Sheet'!$M$3,'Info Sheet'!$M$2)</f>
        <v>1</v>
      </c>
      <c r="F557">
        <f>ROUNDDOWN(IF((C557*E557)&gt;'Info Sheet'!$B$21,'Info Sheet'!$B$21,(C557*E557)),0)</f>
        <v>188</v>
      </c>
      <c r="G557">
        <f t="shared" si="24"/>
        <v>4295.8</v>
      </c>
      <c r="H557">
        <f t="shared" si="25"/>
        <v>2375.8000000000002</v>
      </c>
    </row>
    <row r="558" spans="1:8">
      <c r="A558" s="51">
        <v>512</v>
      </c>
      <c r="B558" s="61">
        <v>2.6238627194534847E-2</v>
      </c>
      <c r="C558" s="61">
        <f t="shared" si="23"/>
        <v>177</v>
      </c>
      <c r="D558" t="str">
        <f>LOOKUP(B558,'Info Sheet'!$L$2:$L$3,'Info Sheet'!$J$2:$J$3)</f>
        <v>Rainy, p</v>
      </c>
      <c r="E558">
        <f>IF(D558='Info Sheet'!$J$3,'Info Sheet'!$M$3,'Info Sheet'!$M$2)</f>
        <v>0.7</v>
      </c>
      <c r="F558">
        <f>ROUNDDOWN(IF((C558*E558)&gt;'Info Sheet'!$B$21,'Info Sheet'!$B$21,(C558*E558)),0)</f>
        <v>123</v>
      </c>
      <c r="G558">
        <f t="shared" si="24"/>
        <v>2810.55</v>
      </c>
      <c r="H558">
        <f t="shared" si="25"/>
        <v>890.55000000000018</v>
      </c>
    </row>
    <row r="559" spans="1:8">
      <c r="A559" s="51">
        <v>513</v>
      </c>
      <c r="B559" s="61">
        <v>0.70158172291621757</v>
      </c>
      <c r="C559" s="61">
        <f t="shared" ref="C559:C622" si="26">ROUNDDOWN(_xlfn.NORM.INV(B559,$B$29,$B$33),0)</f>
        <v>225</v>
      </c>
      <c r="D559" t="str">
        <f>LOOKUP(B559,'Info Sheet'!$L$2:$L$3,'Info Sheet'!$J$2:$J$3)</f>
        <v>Non-Rainy</v>
      </c>
      <c r="E559">
        <f>IF(D559='Info Sheet'!$J$3,'Info Sheet'!$M$3,'Info Sheet'!$M$2)</f>
        <v>1</v>
      </c>
      <c r="F559">
        <f>ROUNDDOWN(IF((C559*E559)&gt;'Info Sheet'!$B$21,'Info Sheet'!$B$21,(C559*E559)),0)</f>
        <v>188</v>
      </c>
      <c r="G559">
        <f t="shared" ref="G559:G622" si="27">F559*$K$39</f>
        <v>4295.8</v>
      </c>
      <c r="H559">
        <f t="shared" ref="H559:H622" si="28">G559-$K$40</f>
        <v>2375.8000000000002</v>
      </c>
    </row>
    <row r="560" spans="1:8">
      <c r="A560" s="51">
        <v>514</v>
      </c>
      <c r="B560" s="61">
        <v>0.6069329273177112</v>
      </c>
      <c r="C560" s="61">
        <f t="shared" si="26"/>
        <v>220</v>
      </c>
      <c r="D560" t="str">
        <f>LOOKUP(B560,'Info Sheet'!$L$2:$L$3,'Info Sheet'!$J$2:$J$3)</f>
        <v>Non-Rainy</v>
      </c>
      <c r="E560">
        <f>IF(D560='Info Sheet'!$J$3,'Info Sheet'!$M$3,'Info Sheet'!$M$2)</f>
        <v>1</v>
      </c>
      <c r="F560">
        <f>ROUNDDOWN(IF((C560*E560)&gt;'Info Sheet'!$B$21,'Info Sheet'!$B$21,(C560*E560)),0)</f>
        <v>188</v>
      </c>
      <c r="G560">
        <f t="shared" si="27"/>
        <v>4295.8</v>
      </c>
      <c r="H560">
        <f t="shared" si="28"/>
        <v>2375.8000000000002</v>
      </c>
    </row>
    <row r="561" spans="1:8">
      <c r="A561" s="51">
        <v>515</v>
      </c>
      <c r="B561" s="61">
        <v>0.65802215189433255</v>
      </c>
      <c r="C561" s="61">
        <f t="shared" si="26"/>
        <v>223</v>
      </c>
      <c r="D561" t="str">
        <f>LOOKUP(B561,'Info Sheet'!$L$2:$L$3,'Info Sheet'!$J$2:$J$3)</f>
        <v>Non-Rainy</v>
      </c>
      <c r="E561">
        <f>IF(D561='Info Sheet'!$J$3,'Info Sheet'!$M$3,'Info Sheet'!$M$2)</f>
        <v>1</v>
      </c>
      <c r="F561">
        <f>ROUNDDOWN(IF((C561*E561)&gt;'Info Sheet'!$B$21,'Info Sheet'!$B$21,(C561*E561)),0)</f>
        <v>188</v>
      </c>
      <c r="G561">
        <f t="shared" si="27"/>
        <v>4295.8</v>
      </c>
      <c r="H561">
        <f t="shared" si="28"/>
        <v>2375.8000000000002</v>
      </c>
    </row>
    <row r="562" spans="1:8">
      <c r="A562" s="51">
        <v>516</v>
      </c>
      <c r="B562" s="61">
        <v>0.69244938406279311</v>
      </c>
      <c r="C562" s="61">
        <f t="shared" si="26"/>
        <v>225</v>
      </c>
      <c r="D562" t="str">
        <f>LOOKUP(B562,'Info Sheet'!$L$2:$L$3,'Info Sheet'!$J$2:$J$3)</f>
        <v>Non-Rainy</v>
      </c>
      <c r="E562">
        <f>IF(D562='Info Sheet'!$J$3,'Info Sheet'!$M$3,'Info Sheet'!$M$2)</f>
        <v>1</v>
      </c>
      <c r="F562">
        <f>ROUNDDOWN(IF((C562*E562)&gt;'Info Sheet'!$B$21,'Info Sheet'!$B$21,(C562*E562)),0)</f>
        <v>188</v>
      </c>
      <c r="G562">
        <f t="shared" si="27"/>
        <v>4295.8</v>
      </c>
      <c r="H562">
        <f t="shared" si="28"/>
        <v>2375.8000000000002</v>
      </c>
    </row>
    <row r="563" spans="1:8">
      <c r="A563" s="51">
        <v>517</v>
      </c>
      <c r="B563" s="61">
        <v>0.56605007241553629</v>
      </c>
      <c r="C563" s="61">
        <f t="shared" si="26"/>
        <v>218</v>
      </c>
      <c r="D563" t="str">
        <f>LOOKUP(B563,'Info Sheet'!$L$2:$L$3,'Info Sheet'!$J$2:$J$3)</f>
        <v>Non-Rainy</v>
      </c>
      <c r="E563">
        <f>IF(D563='Info Sheet'!$J$3,'Info Sheet'!$M$3,'Info Sheet'!$M$2)</f>
        <v>1</v>
      </c>
      <c r="F563">
        <f>ROUNDDOWN(IF((C563*E563)&gt;'Info Sheet'!$B$21,'Info Sheet'!$B$21,(C563*E563)),0)</f>
        <v>188</v>
      </c>
      <c r="G563">
        <f t="shared" si="27"/>
        <v>4295.8</v>
      </c>
      <c r="H563">
        <f t="shared" si="28"/>
        <v>2375.8000000000002</v>
      </c>
    </row>
    <row r="564" spans="1:8">
      <c r="A564" s="51">
        <v>518</v>
      </c>
      <c r="B564" s="61">
        <v>0.40200228300943919</v>
      </c>
      <c r="C564" s="61">
        <f t="shared" si="26"/>
        <v>210</v>
      </c>
      <c r="D564" t="str">
        <f>LOOKUP(B564,'Info Sheet'!$L$2:$L$3,'Info Sheet'!$J$2:$J$3)</f>
        <v>Non-Rainy</v>
      </c>
      <c r="E564">
        <f>IF(D564='Info Sheet'!$J$3,'Info Sheet'!$M$3,'Info Sheet'!$M$2)</f>
        <v>1</v>
      </c>
      <c r="F564">
        <f>ROUNDDOWN(IF((C564*E564)&gt;'Info Sheet'!$B$21,'Info Sheet'!$B$21,(C564*E564)),0)</f>
        <v>188</v>
      </c>
      <c r="G564">
        <f t="shared" si="27"/>
        <v>4295.8</v>
      </c>
      <c r="H564">
        <f t="shared" si="28"/>
        <v>2375.8000000000002</v>
      </c>
    </row>
    <row r="565" spans="1:8">
      <c r="A565" s="51">
        <v>519</v>
      </c>
      <c r="B565" s="61">
        <v>0.37169884113457885</v>
      </c>
      <c r="C565" s="61">
        <f t="shared" si="26"/>
        <v>208</v>
      </c>
      <c r="D565" t="str">
        <f>LOOKUP(B565,'Info Sheet'!$L$2:$L$3,'Info Sheet'!$J$2:$J$3)</f>
        <v>Rainy, p</v>
      </c>
      <c r="E565">
        <f>IF(D565='Info Sheet'!$J$3,'Info Sheet'!$M$3,'Info Sheet'!$M$2)</f>
        <v>0.7</v>
      </c>
      <c r="F565">
        <f>ROUNDDOWN(IF((C565*E565)&gt;'Info Sheet'!$B$21,'Info Sheet'!$B$21,(C565*E565)),0)</f>
        <v>145</v>
      </c>
      <c r="G565">
        <f t="shared" si="27"/>
        <v>3313.25</v>
      </c>
      <c r="H565">
        <f t="shared" si="28"/>
        <v>1393.25</v>
      </c>
    </row>
    <row r="566" spans="1:8">
      <c r="A566" s="51">
        <v>520</v>
      </c>
      <c r="B566" s="61">
        <v>0.65959588293049498</v>
      </c>
      <c r="C566" s="61">
        <f t="shared" si="26"/>
        <v>223</v>
      </c>
      <c r="D566" t="str">
        <f>LOOKUP(B566,'Info Sheet'!$L$2:$L$3,'Info Sheet'!$J$2:$J$3)</f>
        <v>Non-Rainy</v>
      </c>
      <c r="E566">
        <f>IF(D566='Info Sheet'!$J$3,'Info Sheet'!$M$3,'Info Sheet'!$M$2)</f>
        <v>1</v>
      </c>
      <c r="F566">
        <f>ROUNDDOWN(IF((C566*E566)&gt;'Info Sheet'!$B$21,'Info Sheet'!$B$21,(C566*E566)),0)</f>
        <v>188</v>
      </c>
      <c r="G566">
        <f t="shared" si="27"/>
        <v>4295.8</v>
      </c>
      <c r="H566">
        <f t="shared" si="28"/>
        <v>2375.8000000000002</v>
      </c>
    </row>
    <row r="567" spans="1:8">
      <c r="A567" s="51">
        <v>521</v>
      </c>
      <c r="B567" s="61">
        <v>0.74148906632198008</v>
      </c>
      <c r="C567" s="61">
        <f t="shared" si="26"/>
        <v>227</v>
      </c>
      <c r="D567" t="str">
        <f>LOOKUP(B567,'Info Sheet'!$L$2:$L$3,'Info Sheet'!$J$2:$J$3)</f>
        <v>Non-Rainy</v>
      </c>
      <c r="E567">
        <f>IF(D567='Info Sheet'!$J$3,'Info Sheet'!$M$3,'Info Sheet'!$M$2)</f>
        <v>1</v>
      </c>
      <c r="F567">
        <f>ROUNDDOWN(IF((C567*E567)&gt;'Info Sheet'!$B$21,'Info Sheet'!$B$21,(C567*E567)),0)</f>
        <v>188</v>
      </c>
      <c r="G567">
        <f t="shared" si="27"/>
        <v>4295.8</v>
      </c>
      <c r="H567">
        <f t="shared" si="28"/>
        <v>2375.8000000000002</v>
      </c>
    </row>
    <row r="568" spans="1:8">
      <c r="A568" s="51">
        <v>522</v>
      </c>
      <c r="B568" s="61">
        <v>0.1892346206679314</v>
      </c>
      <c r="C568" s="61">
        <f t="shared" si="26"/>
        <v>197</v>
      </c>
      <c r="D568" t="str">
        <f>LOOKUP(B568,'Info Sheet'!$L$2:$L$3,'Info Sheet'!$J$2:$J$3)</f>
        <v>Rainy, p</v>
      </c>
      <c r="E568">
        <f>IF(D568='Info Sheet'!$J$3,'Info Sheet'!$M$3,'Info Sheet'!$M$2)</f>
        <v>0.7</v>
      </c>
      <c r="F568">
        <f>ROUNDDOWN(IF((C568*E568)&gt;'Info Sheet'!$B$21,'Info Sheet'!$B$21,(C568*E568)),0)</f>
        <v>137</v>
      </c>
      <c r="G568">
        <f t="shared" si="27"/>
        <v>3130.4500000000003</v>
      </c>
      <c r="H568">
        <f t="shared" si="28"/>
        <v>1210.4500000000003</v>
      </c>
    </row>
    <row r="569" spans="1:8">
      <c r="A569" s="51">
        <v>523</v>
      </c>
      <c r="B569" s="61">
        <v>0.79322312174158938</v>
      </c>
      <c r="C569" s="61">
        <f t="shared" si="26"/>
        <v>231</v>
      </c>
      <c r="D569" t="str">
        <f>LOOKUP(B569,'Info Sheet'!$L$2:$L$3,'Info Sheet'!$J$2:$J$3)</f>
        <v>Non-Rainy</v>
      </c>
      <c r="E569">
        <f>IF(D569='Info Sheet'!$J$3,'Info Sheet'!$M$3,'Info Sheet'!$M$2)</f>
        <v>1</v>
      </c>
      <c r="F569">
        <f>ROUNDDOWN(IF((C569*E569)&gt;'Info Sheet'!$B$21,'Info Sheet'!$B$21,(C569*E569)),0)</f>
        <v>188</v>
      </c>
      <c r="G569">
        <f t="shared" si="27"/>
        <v>4295.8</v>
      </c>
      <c r="H569">
        <f t="shared" si="28"/>
        <v>2375.8000000000002</v>
      </c>
    </row>
    <row r="570" spans="1:8">
      <c r="A570" s="51">
        <v>524</v>
      </c>
      <c r="B570" s="61">
        <v>0.6600738948816226</v>
      </c>
      <c r="C570" s="61">
        <f t="shared" si="26"/>
        <v>223</v>
      </c>
      <c r="D570" t="str">
        <f>LOOKUP(B570,'Info Sheet'!$L$2:$L$3,'Info Sheet'!$J$2:$J$3)</f>
        <v>Non-Rainy</v>
      </c>
      <c r="E570">
        <f>IF(D570='Info Sheet'!$J$3,'Info Sheet'!$M$3,'Info Sheet'!$M$2)</f>
        <v>1</v>
      </c>
      <c r="F570">
        <f>ROUNDDOWN(IF((C570*E570)&gt;'Info Sheet'!$B$21,'Info Sheet'!$B$21,(C570*E570)),0)</f>
        <v>188</v>
      </c>
      <c r="G570">
        <f t="shared" si="27"/>
        <v>4295.8</v>
      </c>
      <c r="H570">
        <f t="shared" si="28"/>
        <v>2375.8000000000002</v>
      </c>
    </row>
    <row r="571" spans="1:8">
      <c r="A571" s="51">
        <v>525</v>
      </c>
      <c r="B571" s="61">
        <v>4.3427989684566404E-2</v>
      </c>
      <c r="C571" s="61">
        <f t="shared" si="26"/>
        <v>181</v>
      </c>
      <c r="D571" t="str">
        <f>LOOKUP(B571,'Info Sheet'!$L$2:$L$3,'Info Sheet'!$J$2:$J$3)</f>
        <v>Rainy, p</v>
      </c>
      <c r="E571">
        <f>IF(D571='Info Sheet'!$J$3,'Info Sheet'!$M$3,'Info Sheet'!$M$2)</f>
        <v>0.7</v>
      </c>
      <c r="F571">
        <f>ROUNDDOWN(IF((C571*E571)&gt;'Info Sheet'!$B$21,'Info Sheet'!$B$21,(C571*E571)),0)</f>
        <v>126</v>
      </c>
      <c r="G571">
        <f t="shared" si="27"/>
        <v>2879.1000000000004</v>
      </c>
      <c r="H571">
        <f t="shared" si="28"/>
        <v>959.10000000000036</v>
      </c>
    </row>
    <row r="572" spans="1:8">
      <c r="A572" s="51">
        <v>526</v>
      </c>
      <c r="B572" s="61">
        <v>0.62330204732972128</v>
      </c>
      <c r="C572" s="61">
        <f t="shared" si="26"/>
        <v>221</v>
      </c>
      <c r="D572" t="str">
        <f>LOOKUP(B572,'Info Sheet'!$L$2:$L$3,'Info Sheet'!$J$2:$J$3)</f>
        <v>Non-Rainy</v>
      </c>
      <c r="E572">
        <f>IF(D572='Info Sheet'!$J$3,'Info Sheet'!$M$3,'Info Sheet'!$M$2)</f>
        <v>1</v>
      </c>
      <c r="F572">
        <f>ROUNDDOWN(IF((C572*E572)&gt;'Info Sheet'!$B$21,'Info Sheet'!$B$21,(C572*E572)),0)</f>
        <v>188</v>
      </c>
      <c r="G572">
        <f t="shared" si="27"/>
        <v>4295.8</v>
      </c>
      <c r="H572">
        <f t="shared" si="28"/>
        <v>2375.8000000000002</v>
      </c>
    </row>
    <row r="573" spans="1:8">
      <c r="A573" s="51">
        <v>527</v>
      </c>
      <c r="B573" s="61">
        <v>0.36013727908301529</v>
      </c>
      <c r="C573" s="61">
        <f t="shared" si="26"/>
        <v>208</v>
      </c>
      <c r="D573" t="str">
        <f>LOOKUP(B573,'Info Sheet'!$L$2:$L$3,'Info Sheet'!$J$2:$J$3)</f>
        <v>Rainy, p</v>
      </c>
      <c r="E573">
        <f>IF(D573='Info Sheet'!$J$3,'Info Sheet'!$M$3,'Info Sheet'!$M$2)</f>
        <v>0.7</v>
      </c>
      <c r="F573">
        <f>ROUNDDOWN(IF((C573*E573)&gt;'Info Sheet'!$B$21,'Info Sheet'!$B$21,(C573*E573)),0)</f>
        <v>145</v>
      </c>
      <c r="G573">
        <f t="shared" si="27"/>
        <v>3313.25</v>
      </c>
      <c r="H573">
        <f t="shared" si="28"/>
        <v>1393.25</v>
      </c>
    </row>
    <row r="574" spans="1:8">
      <c r="A574" s="51">
        <v>528</v>
      </c>
      <c r="B574" s="61">
        <v>1.614600857102455E-2</v>
      </c>
      <c r="C574" s="61">
        <f t="shared" si="26"/>
        <v>173</v>
      </c>
      <c r="D574" t="str">
        <f>LOOKUP(B574,'Info Sheet'!$L$2:$L$3,'Info Sheet'!$J$2:$J$3)</f>
        <v>Rainy, p</v>
      </c>
      <c r="E574">
        <f>IF(D574='Info Sheet'!$J$3,'Info Sheet'!$M$3,'Info Sheet'!$M$2)</f>
        <v>0.7</v>
      </c>
      <c r="F574">
        <f>ROUNDDOWN(IF((C574*E574)&gt;'Info Sheet'!$B$21,'Info Sheet'!$B$21,(C574*E574)),0)</f>
        <v>121</v>
      </c>
      <c r="G574">
        <f t="shared" si="27"/>
        <v>2764.8500000000004</v>
      </c>
      <c r="H574">
        <f t="shared" si="28"/>
        <v>844.85000000000036</v>
      </c>
    </row>
    <row r="575" spans="1:8">
      <c r="A575" s="51">
        <v>529</v>
      </c>
      <c r="B575" s="61">
        <v>0.79447630266479219</v>
      </c>
      <c r="C575" s="61">
        <f t="shared" si="26"/>
        <v>231</v>
      </c>
      <c r="D575" t="str">
        <f>LOOKUP(B575,'Info Sheet'!$L$2:$L$3,'Info Sheet'!$J$2:$J$3)</f>
        <v>Non-Rainy</v>
      </c>
      <c r="E575">
        <f>IF(D575='Info Sheet'!$J$3,'Info Sheet'!$M$3,'Info Sheet'!$M$2)</f>
        <v>1</v>
      </c>
      <c r="F575">
        <f>ROUNDDOWN(IF((C575*E575)&gt;'Info Sheet'!$B$21,'Info Sheet'!$B$21,(C575*E575)),0)</f>
        <v>188</v>
      </c>
      <c r="G575">
        <f t="shared" si="27"/>
        <v>4295.8</v>
      </c>
      <c r="H575">
        <f t="shared" si="28"/>
        <v>2375.8000000000002</v>
      </c>
    </row>
    <row r="576" spans="1:8">
      <c r="A576" s="51">
        <v>530</v>
      </c>
      <c r="B576" s="61">
        <v>0.89650004808464168</v>
      </c>
      <c r="C576" s="61">
        <f t="shared" si="26"/>
        <v>239</v>
      </c>
      <c r="D576" t="str">
        <f>LOOKUP(B576,'Info Sheet'!$L$2:$L$3,'Info Sheet'!$J$2:$J$3)</f>
        <v>Non-Rainy</v>
      </c>
      <c r="E576">
        <f>IF(D576='Info Sheet'!$J$3,'Info Sheet'!$M$3,'Info Sheet'!$M$2)</f>
        <v>1</v>
      </c>
      <c r="F576">
        <f>ROUNDDOWN(IF((C576*E576)&gt;'Info Sheet'!$B$21,'Info Sheet'!$B$21,(C576*E576)),0)</f>
        <v>188</v>
      </c>
      <c r="G576">
        <f t="shared" si="27"/>
        <v>4295.8</v>
      </c>
      <c r="H576">
        <f t="shared" si="28"/>
        <v>2375.8000000000002</v>
      </c>
    </row>
    <row r="577" spans="1:8">
      <c r="A577" s="51">
        <v>531</v>
      </c>
      <c r="B577" s="61">
        <v>0.6521693186496812</v>
      </c>
      <c r="C577" s="61">
        <f t="shared" si="26"/>
        <v>222</v>
      </c>
      <c r="D577" t="str">
        <f>LOOKUP(B577,'Info Sheet'!$L$2:$L$3,'Info Sheet'!$J$2:$J$3)</f>
        <v>Non-Rainy</v>
      </c>
      <c r="E577">
        <f>IF(D577='Info Sheet'!$J$3,'Info Sheet'!$M$3,'Info Sheet'!$M$2)</f>
        <v>1</v>
      </c>
      <c r="F577">
        <f>ROUNDDOWN(IF((C577*E577)&gt;'Info Sheet'!$B$21,'Info Sheet'!$B$21,(C577*E577)),0)</f>
        <v>188</v>
      </c>
      <c r="G577">
        <f t="shared" si="27"/>
        <v>4295.8</v>
      </c>
      <c r="H577">
        <f t="shared" si="28"/>
        <v>2375.8000000000002</v>
      </c>
    </row>
    <row r="578" spans="1:8">
      <c r="A578" s="51">
        <v>532</v>
      </c>
      <c r="B578" s="61">
        <v>0.1308859158325999</v>
      </c>
      <c r="C578" s="61">
        <f t="shared" si="26"/>
        <v>193</v>
      </c>
      <c r="D578" t="str">
        <f>LOOKUP(B578,'Info Sheet'!$L$2:$L$3,'Info Sheet'!$J$2:$J$3)</f>
        <v>Rainy, p</v>
      </c>
      <c r="E578">
        <f>IF(D578='Info Sheet'!$J$3,'Info Sheet'!$M$3,'Info Sheet'!$M$2)</f>
        <v>0.7</v>
      </c>
      <c r="F578">
        <f>ROUNDDOWN(IF((C578*E578)&gt;'Info Sheet'!$B$21,'Info Sheet'!$B$21,(C578*E578)),0)</f>
        <v>135</v>
      </c>
      <c r="G578">
        <f t="shared" si="27"/>
        <v>3084.75</v>
      </c>
      <c r="H578">
        <f t="shared" si="28"/>
        <v>1164.75</v>
      </c>
    </row>
    <row r="579" spans="1:8">
      <c r="A579" s="51">
        <v>533</v>
      </c>
      <c r="B579" s="61">
        <v>0.43890553715240477</v>
      </c>
      <c r="C579" s="61">
        <f t="shared" si="26"/>
        <v>212</v>
      </c>
      <c r="D579" t="str">
        <f>LOOKUP(B579,'Info Sheet'!$L$2:$L$3,'Info Sheet'!$J$2:$J$3)</f>
        <v>Non-Rainy</v>
      </c>
      <c r="E579">
        <f>IF(D579='Info Sheet'!$J$3,'Info Sheet'!$M$3,'Info Sheet'!$M$2)</f>
        <v>1</v>
      </c>
      <c r="F579">
        <f>ROUNDDOWN(IF((C579*E579)&gt;'Info Sheet'!$B$21,'Info Sheet'!$B$21,(C579*E579)),0)</f>
        <v>188</v>
      </c>
      <c r="G579">
        <f t="shared" si="27"/>
        <v>4295.8</v>
      </c>
      <c r="H579">
        <f t="shared" si="28"/>
        <v>2375.8000000000002</v>
      </c>
    </row>
    <row r="580" spans="1:8">
      <c r="A580" s="51">
        <v>534</v>
      </c>
      <c r="B580" s="61">
        <v>0.68267091119037204</v>
      </c>
      <c r="C580" s="61">
        <f t="shared" si="26"/>
        <v>224</v>
      </c>
      <c r="D580" t="str">
        <f>LOOKUP(B580,'Info Sheet'!$L$2:$L$3,'Info Sheet'!$J$2:$J$3)</f>
        <v>Non-Rainy</v>
      </c>
      <c r="E580">
        <f>IF(D580='Info Sheet'!$J$3,'Info Sheet'!$M$3,'Info Sheet'!$M$2)</f>
        <v>1</v>
      </c>
      <c r="F580">
        <f>ROUNDDOWN(IF((C580*E580)&gt;'Info Sheet'!$B$21,'Info Sheet'!$B$21,(C580*E580)),0)</f>
        <v>188</v>
      </c>
      <c r="G580">
        <f t="shared" si="27"/>
        <v>4295.8</v>
      </c>
      <c r="H580">
        <f t="shared" si="28"/>
        <v>2375.8000000000002</v>
      </c>
    </row>
    <row r="581" spans="1:8">
      <c r="A581" s="51">
        <v>535</v>
      </c>
      <c r="B581" s="61">
        <v>0.61968511448003094</v>
      </c>
      <c r="C581" s="61">
        <f t="shared" si="26"/>
        <v>221</v>
      </c>
      <c r="D581" t="str">
        <f>LOOKUP(B581,'Info Sheet'!$L$2:$L$3,'Info Sheet'!$J$2:$J$3)</f>
        <v>Non-Rainy</v>
      </c>
      <c r="E581">
        <f>IF(D581='Info Sheet'!$J$3,'Info Sheet'!$M$3,'Info Sheet'!$M$2)</f>
        <v>1</v>
      </c>
      <c r="F581">
        <f>ROUNDDOWN(IF((C581*E581)&gt;'Info Sheet'!$B$21,'Info Sheet'!$B$21,(C581*E581)),0)</f>
        <v>188</v>
      </c>
      <c r="G581">
        <f t="shared" si="27"/>
        <v>4295.8</v>
      </c>
      <c r="H581">
        <f t="shared" si="28"/>
        <v>2375.8000000000002</v>
      </c>
    </row>
    <row r="582" spans="1:8">
      <c r="A582" s="51">
        <v>536</v>
      </c>
      <c r="B582" s="61">
        <v>0.81622999318223977</v>
      </c>
      <c r="C582" s="61">
        <f t="shared" si="26"/>
        <v>232</v>
      </c>
      <c r="D582" t="str">
        <f>LOOKUP(B582,'Info Sheet'!$L$2:$L$3,'Info Sheet'!$J$2:$J$3)</f>
        <v>Non-Rainy</v>
      </c>
      <c r="E582">
        <f>IF(D582='Info Sheet'!$J$3,'Info Sheet'!$M$3,'Info Sheet'!$M$2)</f>
        <v>1</v>
      </c>
      <c r="F582">
        <f>ROUNDDOWN(IF((C582*E582)&gt;'Info Sheet'!$B$21,'Info Sheet'!$B$21,(C582*E582)),0)</f>
        <v>188</v>
      </c>
      <c r="G582">
        <f t="shared" si="27"/>
        <v>4295.8</v>
      </c>
      <c r="H582">
        <f t="shared" si="28"/>
        <v>2375.8000000000002</v>
      </c>
    </row>
    <row r="583" spans="1:8">
      <c r="A583" s="51">
        <v>537</v>
      </c>
      <c r="B583" s="61">
        <v>0.37435254870325152</v>
      </c>
      <c r="C583" s="61">
        <f t="shared" si="26"/>
        <v>208</v>
      </c>
      <c r="D583" t="str">
        <f>LOOKUP(B583,'Info Sheet'!$L$2:$L$3,'Info Sheet'!$J$2:$J$3)</f>
        <v>Rainy, p</v>
      </c>
      <c r="E583">
        <f>IF(D583='Info Sheet'!$J$3,'Info Sheet'!$M$3,'Info Sheet'!$M$2)</f>
        <v>0.7</v>
      </c>
      <c r="F583">
        <f>ROUNDDOWN(IF((C583*E583)&gt;'Info Sheet'!$B$21,'Info Sheet'!$B$21,(C583*E583)),0)</f>
        <v>145</v>
      </c>
      <c r="G583">
        <f t="shared" si="27"/>
        <v>3313.25</v>
      </c>
      <c r="H583">
        <f t="shared" si="28"/>
        <v>1393.25</v>
      </c>
    </row>
    <row r="584" spans="1:8">
      <c r="A584" s="51">
        <v>538</v>
      </c>
      <c r="B584" s="61">
        <v>0.80312726740478702</v>
      </c>
      <c r="C584" s="61">
        <f t="shared" si="26"/>
        <v>231</v>
      </c>
      <c r="D584" t="str">
        <f>LOOKUP(B584,'Info Sheet'!$L$2:$L$3,'Info Sheet'!$J$2:$J$3)</f>
        <v>Non-Rainy</v>
      </c>
      <c r="E584">
        <f>IF(D584='Info Sheet'!$J$3,'Info Sheet'!$M$3,'Info Sheet'!$M$2)</f>
        <v>1</v>
      </c>
      <c r="F584">
        <f>ROUNDDOWN(IF((C584*E584)&gt;'Info Sheet'!$B$21,'Info Sheet'!$B$21,(C584*E584)),0)</f>
        <v>188</v>
      </c>
      <c r="G584">
        <f t="shared" si="27"/>
        <v>4295.8</v>
      </c>
      <c r="H584">
        <f t="shared" si="28"/>
        <v>2375.8000000000002</v>
      </c>
    </row>
    <row r="585" spans="1:8">
      <c r="A585" s="51">
        <v>539</v>
      </c>
      <c r="B585" s="61">
        <v>0.46600776191146509</v>
      </c>
      <c r="C585" s="61">
        <f t="shared" si="26"/>
        <v>213</v>
      </c>
      <c r="D585" t="str">
        <f>LOOKUP(B585,'Info Sheet'!$L$2:$L$3,'Info Sheet'!$J$2:$J$3)</f>
        <v>Non-Rainy</v>
      </c>
      <c r="E585">
        <f>IF(D585='Info Sheet'!$J$3,'Info Sheet'!$M$3,'Info Sheet'!$M$2)</f>
        <v>1</v>
      </c>
      <c r="F585">
        <f>ROUNDDOWN(IF((C585*E585)&gt;'Info Sheet'!$B$21,'Info Sheet'!$B$21,(C585*E585)),0)</f>
        <v>188</v>
      </c>
      <c r="G585">
        <f t="shared" si="27"/>
        <v>4295.8</v>
      </c>
      <c r="H585">
        <f t="shared" si="28"/>
        <v>2375.8000000000002</v>
      </c>
    </row>
    <row r="586" spans="1:8">
      <c r="A586" s="51">
        <v>540</v>
      </c>
      <c r="B586" s="61">
        <v>0.61196573187403946</v>
      </c>
      <c r="C586" s="61">
        <f t="shared" si="26"/>
        <v>220</v>
      </c>
      <c r="D586" t="str">
        <f>LOOKUP(B586,'Info Sheet'!$L$2:$L$3,'Info Sheet'!$J$2:$J$3)</f>
        <v>Non-Rainy</v>
      </c>
      <c r="E586">
        <f>IF(D586='Info Sheet'!$J$3,'Info Sheet'!$M$3,'Info Sheet'!$M$2)</f>
        <v>1</v>
      </c>
      <c r="F586">
        <f>ROUNDDOWN(IF((C586*E586)&gt;'Info Sheet'!$B$21,'Info Sheet'!$B$21,(C586*E586)),0)</f>
        <v>188</v>
      </c>
      <c r="G586">
        <f t="shared" si="27"/>
        <v>4295.8</v>
      </c>
      <c r="H586">
        <f t="shared" si="28"/>
        <v>2375.8000000000002</v>
      </c>
    </row>
    <row r="587" spans="1:8">
      <c r="A587" s="51">
        <v>541</v>
      </c>
      <c r="B587" s="61">
        <v>0.26945139137137786</v>
      </c>
      <c r="C587" s="61">
        <f t="shared" si="26"/>
        <v>203</v>
      </c>
      <c r="D587" t="str">
        <f>LOOKUP(B587,'Info Sheet'!$L$2:$L$3,'Info Sheet'!$J$2:$J$3)</f>
        <v>Rainy, p</v>
      </c>
      <c r="E587">
        <f>IF(D587='Info Sheet'!$J$3,'Info Sheet'!$M$3,'Info Sheet'!$M$2)</f>
        <v>0.7</v>
      </c>
      <c r="F587">
        <f>ROUNDDOWN(IF((C587*E587)&gt;'Info Sheet'!$B$21,'Info Sheet'!$B$21,(C587*E587)),0)</f>
        <v>142</v>
      </c>
      <c r="G587">
        <f t="shared" si="27"/>
        <v>3244.7000000000003</v>
      </c>
      <c r="H587">
        <f t="shared" si="28"/>
        <v>1324.7000000000003</v>
      </c>
    </row>
    <row r="588" spans="1:8">
      <c r="A588" s="51">
        <v>542</v>
      </c>
      <c r="B588" s="61">
        <v>0.93430144517475255</v>
      </c>
      <c r="C588" s="61">
        <f t="shared" si="26"/>
        <v>244</v>
      </c>
      <c r="D588" t="str">
        <f>LOOKUP(B588,'Info Sheet'!$L$2:$L$3,'Info Sheet'!$J$2:$J$3)</f>
        <v>Non-Rainy</v>
      </c>
      <c r="E588">
        <f>IF(D588='Info Sheet'!$J$3,'Info Sheet'!$M$3,'Info Sheet'!$M$2)</f>
        <v>1</v>
      </c>
      <c r="F588">
        <f>ROUNDDOWN(IF((C588*E588)&gt;'Info Sheet'!$B$21,'Info Sheet'!$B$21,(C588*E588)),0)</f>
        <v>188</v>
      </c>
      <c r="G588">
        <f t="shared" si="27"/>
        <v>4295.8</v>
      </c>
      <c r="H588">
        <f t="shared" si="28"/>
        <v>2375.8000000000002</v>
      </c>
    </row>
    <row r="589" spans="1:8">
      <c r="A589" s="51">
        <v>543</v>
      </c>
      <c r="B589" s="61">
        <v>0.52052502365717301</v>
      </c>
      <c r="C589" s="61">
        <f t="shared" si="26"/>
        <v>216</v>
      </c>
      <c r="D589" t="str">
        <f>LOOKUP(B589,'Info Sheet'!$L$2:$L$3,'Info Sheet'!$J$2:$J$3)</f>
        <v>Non-Rainy</v>
      </c>
      <c r="E589">
        <f>IF(D589='Info Sheet'!$J$3,'Info Sheet'!$M$3,'Info Sheet'!$M$2)</f>
        <v>1</v>
      </c>
      <c r="F589">
        <f>ROUNDDOWN(IF((C589*E589)&gt;'Info Sheet'!$B$21,'Info Sheet'!$B$21,(C589*E589)),0)</f>
        <v>188</v>
      </c>
      <c r="G589">
        <f t="shared" si="27"/>
        <v>4295.8</v>
      </c>
      <c r="H589">
        <f t="shared" si="28"/>
        <v>2375.8000000000002</v>
      </c>
    </row>
    <row r="590" spans="1:8">
      <c r="A590" s="51">
        <v>544</v>
      </c>
      <c r="B590" s="61">
        <v>0.99385402002312317</v>
      </c>
      <c r="C590" s="61">
        <f t="shared" si="26"/>
        <v>264</v>
      </c>
      <c r="D590" t="str">
        <f>LOOKUP(B590,'Info Sheet'!$L$2:$L$3,'Info Sheet'!$J$2:$J$3)</f>
        <v>Non-Rainy</v>
      </c>
      <c r="E590">
        <f>IF(D590='Info Sheet'!$J$3,'Info Sheet'!$M$3,'Info Sheet'!$M$2)</f>
        <v>1</v>
      </c>
      <c r="F590">
        <f>ROUNDDOWN(IF((C590*E590)&gt;'Info Sheet'!$B$21,'Info Sheet'!$B$21,(C590*E590)),0)</f>
        <v>188</v>
      </c>
      <c r="G590">
        <f t="shared" si="27"/>
        <v>4295.8</v>
      </c>
      <c r="H590">
        <f t="shared" si="28"/>
        <v>2375.8000000000002</v>
      </c>
    </row>
    <row r="591" spans="1:8">
      <c r="A591" s="51">
        <v>545</v>
      </c>
      <c r="B591" s="61">
        <v>0.45916044893789998</v>
      </c>
      <c r="C591" s="61">
        <f t="shared" si="26"/>
        <v>213</v>
      </c>
      <c r="D591" t="str">
        <f>LOOKUP(B591,'Info Sheet'!$L$2:$L$3,'Info Sheet'!$J$2:$J$3)</f>
        <v>Non-Rainy</v>
      </c>
      <c r="E591">
        <f>IF(D591='Info Sheet'!$J$3,'Info Sheet'!$M$3,'Info Sheet'!$M$2)</f>
        <v>1</v>
      </c>
      <c r="F591">
        <f>ROUNDDOWN(IF((C591*E591)&gt;'Info Sheet'!$B$21,'Info Sheet'!$B$21,(C591*E591)),0)</f>
        <v>188</v>
      </c>
      <c r="G591">
        <f t="shared" si="27"/>
        <v>4295.8</v>
      </c>
      <c r="H591">
        <f t="shared" si="28"/>
        <v>2375.8000000000002</v>
      </c>
    </row>
    <row r="592" spans="1:8">
      <c r="A592" s="51">
        <v>546</v>
      </c>
      <c r="B592" s="61">
        <v>0.62446865180645938</v>
      </c>
      <c r="C592" s="61">
        <f t="shared" si="26"/>
        <v>221</v>
      </c>
      <c r="D592" t="str">
        <f>LOOKUP(B592,'Info Sheet'!$L$2:$L$3,'Info Sheet'!$J$2:$J$3)</f>
        <v>Non-Rainy</v>
      </c>
      <c r="E592">
        <f>IF(D592='Info Sheet'!$J$3,'Info Sheet'!$M$3,'Info Sheet'!$M$2)</f>
        <v>1</v>
      </c>
      <c r="F592">
        <f>ROUNDDOWN(IF((C592*E592)&gt;'Info Sheet'!$B$21,'Info Sheet'!$B$21,(C592*E592)),0)</f>
        <v>188</v>
      </c>
      <c r="G592">
        <f t="shared" si="27"/>
        <v>4295.8</v>
      </c>
      <c r="H592">
        <f t="shared" si="28"/>
        <v>2375.8000000000002</v>
      </c>
    </row>
    <row r="593" spans="1:8">
      <c r="A593" s="51">
        <v>547</v>
      </c>
      <c r="B593" s="61">
        <v>0.59983389713542123</v>
      </c>
      <c r="C593" s="61">
        <f t="shared" si="26"/>
        <v>220</v>
      </c>
      <c r="D593" t="str">
        <f>LOOKUP(B593,'Info Sheet'!$L$2:$L$3,'Info Sheet'!$J$2:$J$3)</f>
        <v>Non-Rainy</v>
      </c>
      <c r="E593">
        <f>IF(D593='Info Sheet'!$J$3,'Info Sheet'!$M$3,'Info Sheet'!$M$2)</f>
        <v>1</v>
      </c>
      <c r="F593">
        <f>ROUNDDOWN(IF((C593*E593)&gt;'Info Sheet'!$B$21,'Info Sheet'!$B$21,(C593*E593)),0)</f>
        <v>188</v>
      </c>
      <c r="G593">
        <f t="shared" si="27"/>
        <v>4295.8</v>
      </c>
      <c r="H593">
        <f t="shared" si="28"/>
        <v>2375.8000000000002</v>
      </c>
    </row>
    <row r="594" spans="1:8">
      <c r="A594" s="51">
        <v>548</v>
      </c>
      <c r="B594" s="61">
        <v>2.9391617014619786E-2</v>
      </c>
      <c r="C594" s="61">
        <f t="shared" si="26"/>
        <v>178</v>
      </c>
      <c r="D594" t="str">
        <f>LOOKUP(B594,'Info Sheet'!$L$2:$L$3,'Info Sheet'!$J$2:$J$3)</f>
        <v>Rainy, p</v>
      </c>
      <c r="E594">
        <f>IF(D594='Info Sheet'!$J$3,'Info Sheet'!$M$3,'Info Sheet'!$M$2)</f>
        <v>0.7</v>
      </c>
      <c r="F594">
        <f>ROUNDDOWN(IF((C594*E594)&gt;'Info Sheet'!$B$21,'Info Sheet'!$B$21,(C594*E594)),0)</f>
        <v>124</v>
      </c>
      <c r="G594">
        <f t="shared" si="27"/>
        <v>2833.4</v>
      </c>
      <c r="H594">
        <f t="shared" si="28"/>
        <v>913.40000000000009</v>
      </c>
    </row>
    <row r="595" spans="1:8">
      <c r="A595" s="51">
        <v>549</v>
      </c>
      <c r="B595" s="61">
        <v>0.56083797678556191</v>
      </c>
      <c r="C595" s="61">
        <f t="shared" si="26"/>
        <v>218</v>
      </c>
      <c r="D595" t="str">
        <f>LOOKUP(B595,'Info Sheet'!$L$2:$L$3,'Info Sheet'!$J$2:$J$3)</f>
        <v>Non-Rainy</v>
      </c>
      <c r="E595">
        <f>IF(D595='Info Sheet'!$J$3,'Info Sheet'!$M$3,'Info Sheet'!$M$2)</f>
        <v>1</v>
      </c>
      <c r="F595">
        <f>ROUNDDOWN(IF((C595*E595)&gt;'Info Sheet'!$B$21,'Info Sheet'!$B$21,(C595*E595)),0)</f>
        <v>188</v>
      </c>
      <c r="G595">
        <f t="shared" si="27"/>
        <v>4295.8</v>
      </c>
      <c r="H595">
        <f t="shared" si="28"/>
        <v>2375.8000000000002</v>
      </c>
    </row>
    <row r="596" spans="1:8">
      <c r="A596" s="51">
        <v>550</v>
      </c>
      <c r="B596" s="61">
        <v>0.22386300766064826</v>
      </c>
      <c r="C596" s="61">
        <f t="shared" si="26"/>
        <v>200</v>
      </c>
      <c r="D596" t="str">
        <f>LOOKUP(B596,'Info Sheet'!$L$2:$L$3,'Info Sheet'!$J$2:$J$3)</f>
        <v>Rainy, p</v>
      </c>
      <c r="E596">
        <f>IF(D596='Info Sheet'!$J$3,'Info Sheet'!$M$3,'Info Sheet'!$M$2)</f>
        <v>0.7</v>
      </c>
      <c r="F596">
        <f>ROUNDDOWN(IF((C596*E596)&gt;'Info Sheet'!$B$21,'Info Sheet'!$B$21,(C596*E596)),0)</f>
        <v>140</v>
      </c>
      <c r="G596">
        <f t="shared" si="27"/>
        <v>3199</v>
      </c>
      <c r="H596">
        <f t="shared" si="28"/>
        <v>1279</v>
      </c>
    </row>
    <row r="597" spans="1:8">
      <c r="A597" s="51">
        <v>551</v>
      </c>
      <c r="B597" s="61">
        <v>0.46012211878267129</v>
      </c>
      <c r="C597" s="61">
        <f t="shared" si="26"/>
        <v>213</v>
      </c>
      <c r="D597" t="str">
        <f>LOOKUP(B597,'Info Sheet'!$L$2:$L$3,'Info Sheet'!$J$2:$J$3)</f>
        <v>Non-Rainy</v>
      </c>
      <c r="E597">
        <f>IF(D597='Info Sheet'!$J$3,'Info Sheet'!$M$3,'Info Sheet'!$M$2)</f>
        <v>1</v>
      </c>
      <c r="F597">
        <f>ROUNDDOWN(IF((C597*E597)&gt;'Info Sheet'!$B$21,'Info Sheet'!$B$21,(C597*E597)),0)</f>
        <v>188</v>
      </c>
      <c r="G597">
        <f t="shared" si="27"/>
        <v>4295.8</v>
      </c>
      <c r="H597">
        <f t="shared" si="28"/>
        <v>2375.8000000000002</v>
      </c>
    </row>
    <row r="598" spans="1:8">
      <c r="A598" s="51">
        <v>552</v>
      </c>
      <c r="B598" s="61">
        <v>0.21325443693588453</v>
      </c>
      <c r="C598" s="61">
        <f t="shared" si="26"/>
        <v>199</v>
      </c>
      <c r="D598" t="str">
        <f>LOOKUP(B598,'Info Sheet'!$L$2:$L$3,'Info Sheet'!$J$2:$J$3)</f>
        <v>Rainy, p</v>
      </c>
      <c r="E598">
        <f>IF(D598='Info Sheet'!$J$3,'Info Sheet'!$M$3,'Info Sheet'!$M$2)</f>
        <v>0.7</v>
      </c>
      <c r="F598">
        <f>ROUNDDOWN(IF((C598*E598)&gt;'Info Sheet'!$B$21,'Info Sheet'!$B$21,(C598*E598)),0)</f>
        <v>139</v>
      </c>
      <c r="G598">
        <f t="shared" si="27"/>
        <v>3176.15</v>
      </c>
      <c r="H598">
        <f t="shared" si="28"/>
        <v>1256.1500000000001</v>
      </c>
    </row>
    <row r="599" spans="1:8">
      <c r="A599" s="51">
        <v>553</v>
      </c>
      <c r="B599" s="61">
        <v>0.15145674731310588</v>
      </c>
      <c r="C599" s="61">
        <f t="shared" si="26"/>
        <v>195</v>
      </c>
      <c r="D599" t="str">
        <f>LOOKUP(B599,'Info Sheet'!$L$2:$L$3,'Info Sheet'!$J$2:$J$3)</f>
        <v>Rainy, p</v>
      </c>
      <c r="E599">
        <f>IF(D599='Info Sheet'!$J$3,'Info Sheet'!$M$3,'Info Sheet'!$M$2)</f>
        <v>0.7</v>
      </c>
      <c r="F599">
        <f>ROUNDDOWN(IF((C599*E599)&gt;'Info Sheet'!$B$21,'Info Sheet'!$B$21,(C599*E599)),0)</f>
        <v>136</v>
      </c>
      <c r="G599">
        <f t="shared" si="27"/>
        <v>3107.6000000000004</v>
      </c>
      <c r="H599">
        <f t="shared" si="28"/>
        <v>1187.6000000000004</v>
      </c>
    </row>
    <row r="600" spans="1:8">
      <c r="A600" s="51">
        <v>554</v>
      </c>
      <c r="B600" s="61">
        <v>0.99422354296720183</v>
      </c>
      <c r="C600" s="61">
        <f t="shared" si="26"/>
        <v>264</v>
      </c>
      <c r="D600" t="str">
        <f>LOOKUP(B600,'Info Sheet'!$L$2:$L$3,'Info Sheet'!$J$2:$J$3)</f>
        <v>Non-Rainy</v>
      </c>
      <c r="E600">
        <f>IF(D600='Info Sheet'!$J$3,'Info Sheet'!$M$3,'Info Sheet'!$M$2)</f>
        <v>1</v>
      </c>
      <c r="F600">
        <f>ROUNDDOWN(IF((C600*E600)&gt;'Info Sheet'!$B$21,'Info Sheet'!$B$21,(C600*E600)),0)</f>
        <v>188</v>
      </c>
      <c r="G600">
        <f t="shared" si="27"/>
        <v>4295.8</v>
      </c>
      <c r="H600">
        <f t="shared" si="28"/>
        <v>2375.8000000000002</v>
      </c>
    </row>
    <row r="601" spans="1:8">
      <c r="A601" s="51">
        <v>555</v>
      </c>
      <c r="B601" s="61">
        <v>0.17022023208928538</v>
      </c>
      <c r="C601" s="61">
        <f t="shared" si="26"/>
        <v>196</v>
      </c>
      <c r="D601" t="str">
        <f>LOOKUP(B601,'Info Sheet'!$L$2:$L$3,'Info Sheet'!$J$2:$J$3)</f>
        <v>Rainy, p</v>
      </c>
      <c r="E601">
        <f>IF(D601='Info Sheet'!$J$3,'Info Sheet'!$M$3,'Info Sheet'!$M$2)</f>
        <v>0.7</v>
      </c>
      <c r="F601">
        <f>ROUNDDOWN(IF((C601*E601)&gt;'Info Sheet'!$B$21,'Info Sheet'!$B$21,(C601*E601)),0)</f>
        <v>137</v>
      </c>
      <c r="G601">
        <f t="shared" si="27"/>
        <v>3130.4500000000003</v>
      </c>
      <c r="H601">
        <f t="shared" si="28"/>
        <v>1210.4500000000003</v>
      </c>
    </row>
    <row r="602" spans="1:8">
      <c r="A602" s="51">
        <v>556</v>
      </c>
      <c r="B602" s="61">
        <v>0.79790306205855499</v>
      </c>
      <c r="C602" s="61">
        <f t="shared" si="26"/>
        <v>231</v>
      </c>
      <c r="D602" t="str">
        <f>LOOKUP(B602,'Info Sheet'!$L$2:$L$3,'Info Sheet'!$J$2:$J$3)</f>
        <v>Non-Rainy</v>
      </c>
      <c r="E602">
        <f>IF(D602='Info Sheet'!$J$3,'Info Sheet'!$M$3,'Info Sheet'!$M$2)</f>
        <v>1</v>
      </c>
      <c r="F602">
        <f>ROUNDDOWN(IF((C602*E602)&gt;'Info Sheet'!$B$21,'Info Sheet'!$B$21,(C602*E602)),0)</f>
        <v>188</v>
      </c>
      <c r="G602">
        <f t="shared" si="27"/>
        <v>4295.8</v>
      </c>
      <c r="H602">
        <f t="shared" si="28"/>
        <v>2375.8000000000002</v>
      </c>
    </row>
    <row r="603" spans="1:8">
      <c r="A603" s="51">
        <v>557</v>
      </c>
      <c r="B603" s="61">
        <v>0.11424112740869918</v>
      </c>
      <c r="C603" s="61">
        <f t="shared" si="26"/>
        <v>191</v>
      </c>
      <c r="D603" t="str">
        <f>LOOKUP(B603,'Info Sheet'!$L$2:$L$3,'Info Sheet'!$J$2:$J$3)</f>
        <v>Rainy, p</v>
      </c>
      <c r="E603">
        <f>IF(D603='Info Sheet'!$J$3,'Info Sheet'!$M$3,'Info Sheet'!$M$2)</f>
        <v>0.7</v>
      </c>
      <c r="F603">
        <f>ROUNDDOWN(IF((C603*E603)&gt;'Info Sheet'!$B$21,'Info Sheet'!$B$21,(C603*E603)),0)</f>
        <v>133</v>
      </c>
      <c r="G603">
        <f t="shared" si="27"/>
        <v>3039.05</v>
      </c>
      <c r="H603">
        <f t="shared" si="28"/>
        <v>1119.0500000000002</v>
      </c>
    </row>
    <row r="604" spans="1:8">
      <c r="A604" s="51">
        <v>558</v>
      </c>
      <c r="B604" s="61">
        <v>5.1819737461108906E-2</v>
      </c>
      <c r="C604" s="61">
        <f t="shared" si="26"/>
        <v>183</v>
      </c>
      <c r="D604" t="str">
        <f>LOOKUP(B604,'Info Sheet'!$L$2:$L$3,'Info Sheet'!$J$2:$J$3)</f>
        <v>Rainy, p</v>
      </c>
      <c r="E604">
        <f>IF(D604='Info Sheet'!$J$3,'Info Sheet'!$M$3,'Info Sheet'!$M$2)</f>
        <v>0.7</v>
      </c>
      <c r="F604">
        <f>ROUNDDOWN(IF((C604*E604)&gt;'Info Sheet'!$B$21,'Info Sheet'!$B$21,(C604*E604)),0)</f>
        <v>128</v>
      </c>
      <c r="G604">
        <f t="shared" si="27"/>
        <v>2924.8</v>
      </c>
      <c r="H604">
        <f t="shared" si="28"/>
        <v>1004.8000000000002</v>
      </c>
    </row>
    <row r="605" spans="1:8">
      <c r="A605" s="51">
        <v>559</v>
      </c>
      <c r="B605" s="61">
        <v>0.95999342011342104</v>
      </c>
      <c r="C605" s="61">
        <f t="shared" si="26"/>
        <v>249</v>
      </c>
      <c r="D605" t="str">
        <f>LOOKUP(B605,'Info Sheet'!$L$2:$L$3,'Info Sheet'!$J$2:$J$3)</f>
        <v>Non-Rainy</v>
      </c>
      <c r="E605">
        <f>IF(D605='Info Sheet'!$J$3,'Info Sheet'!$M$3,'Info Sheet'!$M$2)</f>
        <v>1</v>
      </c>
      <c r="F605">
        <f>ROUNDDOWN(IF((C605*E605)&gt;'Info Sheet'!$B$21,'Info Sheet'!$B$21,(C605*E605)),0)</f>
        <v>188</v>
      </c>
      <c r="G605">
        <f t="shared" si="27"/>
        <v>4295.8</v>
      </c>
      <c r="H605">
        <f t="shared" si="28"/>
        <v>2375.8000000000002</v>
      </c>
    </row>
    <row r="606" spans="1:8">
      <c r="A606" s="51">
        <v>560</v>
      </c>
      <c r="B606" s="61">
        <v>0.50195381726202015</v>
      </c>
      <c r="C606" s="61">
        <f t="shared" si="26"/>
        <v>215</v>
      </c>
      <c r="D606" t="str">
        <f>LOOKUP(B606,'Info Sheet'!$L$2:$L$3,'Info Sheet'!$J$2:$J$3)</f>
        <v>Non-Rainy</v>
      </c>
      <c r="E606">
        <f>IF(D606='Info Sheet'!$J$3,'Info Sheet'!$M$3,'Info Sheet'!$M$2)</f>
        <v>1</v>
      </c>
      <c r="F606">
        <f>ROUNDDOWN(IF((C606*E606)&gt;'Info Sheet'!$B$21,'Info Sheet'!$B$21,(C606*E606)),0)</f>
        <v>188</v>
      </c>
      <c r="G606">
        <f t="shared" si="27"/>
        <v>4295.8</v>
      </c>
      <c r="H606">
        <f t="shared" si="28"/>
        <v>2375.8000000000002</v>
      </c>
    </row>
    <row r="607" spans="1:8">
      <c r="A607" s="51">
        <v>561</v>
      </c>
      <c r="B607" s="61">
        <v>0.15694591573138872</v>
      </c>
      <c r="C607" s="61">
        <f t="shared" si="26"/>
        <v>195</v>
      </c>
      <c r="D607" t="str">
        <f>LOOKUP(B607,'Info Sheet'!$L$2:$L$3,'Info Sheet'!$J$2:$J$3)</f>
        <v>Rainy, p</v>
      </c>
      <c r="E607">
        <f>IF(D607='Info Sheet'!$J$3,'Info Sheet'!$M$3,'Info Sheet'!$M$2)</f>
        <v>0.7</v>
      </c>
      <c r="F607">
        <f>ROUNDDOWN(IF((C607*E607)&gt;'Info Sheet'!$B$21,'Info Sheet'!$B$21,(C607*E607)),0)</f>
        <v>136</v>
      </c>
      <c r="G607">
        <f t="shared" si="27"/>
        <v>3107.6000000000004</v>
      </c>
      <c r="H607">
        <f t="shared" si="28"/>
        <v>1187.6000000000004</v>
      </c>
    </row>
    <row r="608" spans="1:8">
      <c r="A608" s="51">
        <v>562</v>
      </c>
      <c r="B608" s="61">
        <v>0.53828365783915644</v>
      </c>
      <c r="C608" s="61">
        <f t="shared" si="26"/>
        <v>217</v>
      </c>
      <c r="D608" t="str">
        <f>LOOKUP(B608,'Info Sheet'!$L$2:$L$3,'Info Sheet'!$J$2:$J$3)</f>
        <v>Non-Rainy</v>
      </c>
      <c r="E608">
        <f>IF(D608='Info Sheet'!$J$3,'Info Sheet'!$M$3,'Info Sheet'!$M$2)</f>
        <v>1</v>
      </c>
      <c r="F608">
        <f>ROUNDDOWN(IF((C608*E608)&gt;'Info Sheet'!$B$21,'Info Sheet'!$B$21,(C608*E608)),0)</f>
        <v>188</v>
      </c>
      <c r="G608">
        <f t="shared" si="27"/>
        <v>4295.8</v>
      </c>
      <c r="H608">
        <f t="shared" si="28"/>
        <v>2375.8000000000002</v>
      </c>
    </row>
    <row r="609" spans="1:8">
      <c r="A609" s="51">
        <v>563</v>
      </c>
      <c r="B609" s="61">
        <v>0.64844252541161951</v>
      </c>
      <c r="C609" s="61">
        <f t="shared" si="26"/>
        <v>222</v>
      </c>
      <c r="D609" t="str">
        <f>LOOKUP(B609,'Info Sheet'!$L$2:$L$3,'Info Sheet'!$J$2:$J$3)</f>
        <v>Non-Rainy</v>
      </c>
      <c r="E609">
        <f>IF(D609='Info Sheet'!$J$3,'Info Sheet'!$M$3,'Info Sheet'!$M$2)</f>
        <v>1</v>
      </c>
      <c r="F609">
        <f>ROUNDDOWN(IF((C609*E609)&gt;'Info Sheet'!$B$21,'Info Sheet'!$B$21,(C609*E609)),0)</f>
        <v>188</v>
      </c>
      <c r="G609">
        <f t="shared" si="27"/>
        <v>4295.8</v>
      </c>
      <c r="H609">
        <f t="shared" si="28"/>
        <v>2375.8000000000002</v>
      </c>
    </row>
    <row r="610" spans="1:8">
      <c r="A610" s="51">
        <v>564</v>
      </c>
      <c r="B610" s="61">
        <v>0.99711141590282815</v>
      </c>
      <c r="C610" s="61">
        <f t="shared" si="26"/>
        <v>269</v>
      </c>
      <c r="D610" t="str">
        <f>LOOKUP(B610,'Info Sheet'!$L$2:$L$3,'Info Sheet'!$J$2:$J$3)</f>
        <v>Non-Rainy</v>
      </c>
      <c r="E610">
        <f>IF(D610='Info Sheet'!$J$3,'Info Sheet'!$M$3,'Info Sheet'!$M$2)</f>
        <v>1</v>
      </c>
      <c r="F610">
        <f>ROUNDDOWN(IF((C610*E610)&gt;'Info Sheet'!$B$21,'Info Sheet'!$B$21,(C610*E610)),0)</f>
        <v>188</v>
      </c>
      <c r="G610">
        <f t="shared" si="27"/>
        <v>4295.8</v>
      </c>
      <c r="H610">
        <f t="shared" si="28"/>
        <v>2375.8000000000002</v>
      </c>
    </row>
    <row r="611" spans="1:8">
      <c r="A611" s="51">
        <v>565</v>
      </c>
      <c r="B611" s="61">
        <v>0.86052442364515003</v>
      </c>
      <c r="C611" s="61">
        <f t="shared" si="26"/>
        <v>236</v>
      </c>
      <c r="D611" t="str">
        <f>LOOKUP(B611,'Info Sheet'!$L$2:$L$3,'Info Sheet'!$J$2:$J$3)</f>
        <v>Non-Rainy</v>
      </c>
      <c r="E611">
        <f>IF(D611='Info Sheet'!$J$3,'Info Sheet'!$M$3,'Info Sheet'!$M$2)</f>
        <v>1</v>
      </c>
      <c r="F611">
        <f>ROUNDDOWN(IF((C611*E611)&gt;'Info Sheet'!$B$21,'Info Sheet'!$B$21,(C611*E611)),0)</f>
        <v>188</v>
      </c>
      <c r="G611">
        <f t="shared" si="27"/>
        <v>4295.8</v>
      </c>
      <c r="H611">
        <f t="shared" si="28"/>
        <v>2375.8000000000002</v>
      </c>
    </row>
    <row r="612" spans="1:8">
      <c r="A612" s="51">
        <v>566</v>
      </c>
      <c r="B612" s="61">
        <v>0.53445069957912938</v>
      </c>
      <c r="C612" s="61">
        <f t="shared" si="26"/>
        <v>216</v>
      </c>
      <c r="D612" t="str">
        <f>LOOKUP(B612,'Info Sheet'!$L$2:$L$3,'Info Sheet'!$J$2:$J$3)</f>
        <v>Non-Rainy</v>
      </c>
      <c r="E612">
        <f>IF(D612='Info Sheet'!$J$3,'Info Sheet'!$M$3,'Info Sheet'!$M$2)</f>
        <v>1</v>
      </c>
      <c r="F612">
        <f>ROUNDDOWN(IF((C612*E612)&gt;'Info Sheet'!$B$21,'Info Sheet'!$B$21,(C612*E612)),0)</f>
        <v>188</v>
      </c>
      <c r="G612">
        <f t="shared" si="27"/>
        <v>4295.8</v>
      </c>
      <c r="H612">
        <f t="shared" si="28"/>
        <v>2375.8000000000002</v>
      </c>
    </row>
    <row r="613" spans="1:8">
      <c r="A613" s="51">
        <v>567</v>
      </c>
      <c r="B613" s="61">
        <v>0.99168477240332897</v>
      </c>
      <c r="C613" s="61">
        <f t="shared" si="26"/>
        <v>262</v>
      </c>
      <c r="D613" t="str">
        <f>LOOKUP(B613,'Info Sheet'!$L$2:$L$3,'Info Sheet'!$J$2:$J$3)</f>
        <v>Non-Rainy</v>
      </c>
      <c r="E613">
        <f>IF(D613='Info Sheet'!$J$3,'Info Sheet'!$M$3,'Info Sheet'!$M$2)</f>
        <v>1</v>
      </c>
      <c r="F613">
        <f>ROUNDDOWN(IF((C613*E613)&gt;'Info Sheet'!$B$21,'Info Sheet'!$B$21,(C613*E613)),0)</f>
        <v>188</v>
      </c>
      <c r="G613">
        <f t="shared" si="27"/>
        <v>4295.8</v>
      </c>
      <c r="H613">
        <f t="shared" si="28"/>
        <v>2375.8000000000002</v>
      </c>
    </row>
    <row r="614" spans="1:8">
      <c r="A614" s="51">
        <v>568</v>
      </c>
      <c r="B614" s="61">
        <v>0.51536040182971321</v>
      </c>
      <c r="C614" s="61">
        <f t="shared" si="26"/>
        <v>215</v>
      </c>
      <c r="D614" t="str">
        <f>LOOKUP(B614,'Info Sheet'!$L$2:$L$3,'Info Sheet'!$J$2:$J$3)</f>
        <v>Non-Rainy</v>
      </c>
      <c r="E614">
        <f>IF(D614='Info Sheet'!$J$3,'Info Sheet'!$M$3,'Info Sheet'!$M$2)</f>
        <v>1</v>
      </c>
      <c r="F614">
        <f>ROUNDDOWN(IF((C614*E614)&gt;'Info Sheet'!$B$21,'Info Sheet'!$B$21,(C614*E614)),0)</f>
        <v>188</v>
      </c>
      <c r="G614">
        <f t="shared" si="27"/>
        <v>4295.8</v>
      </c>
      <c r="H614">
        <f t="shared" si="28"/>
        <v>2375.8000000000002</v>
      </c>
    </row>
    <row r="615" spans="1:8">
      <c r="A615" s="51">
        <v>569</v>
      </c>
      <c r="B615" s="61">
        <v>0.74858481072386496</v>
      </c>
      <c r="C615" s="61">
        <f t="shared" si="26"/>
        <v>228</v>
      </c>
      <c r="D615" t="str">
        <f>LOOKUP(B615,'Info Sheet'!$L$2:$L$3,'Info Sheet'!$J$2:$J$3)</f>
        <v>Non-Rainy</v>
      </c>
      <c r="E615">
        <f>IF(D615='Info Sheet'!$J$3,'Info Sheet'!$M$3,'Info Sheet'!$M$2)</f>
        <v>1</v>
      </c>
      <c r="F615">
        <f>ROUNDDOWN(IF((C615*E615)&gt;'Info Sheet'!$B$21,'Info Sheet'!$B$21,(C615*E615)),0)</f>
        <v>188</v>
      </c>
      <c r="G615">
        <f t="shared" si="27"/>
        <v>4295.8</v>
      </c>
      <c r="H615">
        <f t="shared" si="28"/>
        <v>2375.8000000000002</v>
      </c>
    </row>
    <row r="616" spans="1:8">
      <c r="A616" s="51">
        <v>570</v>
      </c>
      <c r="B616" s="61">
        <v>0.2862251757855957</v>
      </c>
      <c r="C616" s="61">
        <f t="shared" si="26"/>
        <v>204</v>
      </c>
      <c r="D616" t="str">
        <f>LOOKUP(B616,'Info Sheet'!$L$2:$L$3,'Info Sheet'!$J$2:$J$3)</f>
        <v>Rainy, p</v>
      </c>
      <c r="E616">
        <f>IF(D616='Info Sheet'!$J$3,'Info Sheet'!$M$3,'Info Sheet'!$M$2)</f>
        <v>0.7</v>
      </c>
      <c r="F616">
        <f>ROUNDDOWN(IF((C616*E616)&gt;'Info Sheet'!$B$21,'Info Sheet'!$B$21,(C616*E616)),0)</f>
        <v>142</v>
      </c>
      <c r="G616">
        <f t="shared" si="27"/>
        <v>3244.7000000000003</v>
      </c>
      <c r="H616">
        <f t="shared" si="28"/>
        <v>1324.7000000000003</v>
      </c>
    </row>
    <row r="617" spans="1:8">
      <c r="A617" s="51">
        <v>571</v>
      </c>
      <c r="B617" s="61">
        <v>0.79595734297314202</v>
      </c>
      <c r="C617" s="61">
        <f t="shared" si="26"/>
        <v>231</v>
      </c>
      <c r="D617" t="str">
        <f>LOOKUP(B617,'Info Sheet'!$L$2:$L$3,'Info Sheet'!$J$2:$J$3)</f>
        <v>Non-Rainy</v>
      </c>
      <c r="E617">
        <f>IF(D617='Info Sheet'!$J$3,'Info Sheet'!$M$3,'Info Sheet'!$M$2)</f>
        <v>1</v>
      </c>
      <c r="F617">
        <f>ROUNDDOWN(IF((C617*E617)&gt;'Info Sheet'!$B$21,'Info Sheet'!$B$21,(C617*E617)),0)</f>
        <v>188</v>
      </c>
      <c r="G617">
        <f t="shared" si="27"/>
        <v>4295.8</v>
      </c>
      <c r="H617">
        <f t="shared" si="28"/>
        <v>2375.8000000000002</v>
      </c>
    </row>
    <row r="618" spans="1:8">
      <c r="A618" s="51">
        <v>572</v>
      </c>
      <c r="B618" s="61">
        <v>0.83866450159972084</v>
      </c>
      <c r="C618" s="61">
        <f t="shared" si="26"/>
        <v>234</v>
      </c>
      <c r="D618" t="str">
        <f>LOOKUP(B618,'Info Sheet'!$L$2:$L$3,'Info Sheet'!$J$2:$J$3)</f>
        <v>Non-Rainy</v>
      </c>
      <c r="E618">
        <f>IF(D618='Info Sheet'!$J$3,'Info Sheet'!$M$3,'Info Sheet'!$M$2)</f>
        <v>1</v>
      </c>
      <c r="F618">
        <f>ROUNDDOWN(IF((C618*E618)&gt;'Info Sheet'!$B$21,'Info Sheet'!$B$21,(C618*E618)),0)</f>
        <v>188</v>
      </c>
      <c r="G618">
        <f t="shared" si="27"/>
        <v>4295.8</v>
      </c>
      <c r="H618">
        <f t="shared" si="28"/>
        <v>2375.8000000000002</v>
      </c>
    </row>
    <row r="619" spans="1:8">
      <c r="A619" s="51">
        <v>573</v>
      </c>
      <c r="B619" s="61">
        <v>0.68333049121308431</v>
      </c>
      <c r="C619" s="61">
        <f t="shared" si="26"/>
        <v>224</v>
      </c>
      <c r="D619" t="str">
        <f>LOOKUP(B619,'Info Sheet'!$L$2:$L$3,'Info Sheet'!$J$2:$J$3)</f>
        <v>Non-Rainy</v>
      </c>
      <c r="E619">
        <f>IF(D619='Info Sheet'!$J$3,'Info Sheet'!$M$3,'Info Sheet'!$M$2)</f>
        <v>1</v>
      </c>
      <c r="F619">
        <f>ROUNDDOWN(IF((C619*E619)&gt;'Info Sheet'!$B$21,'Info Sheet'!$B$21,(C619*E619)),0)</f>
        <v>188</v>
      </c>
      <c r="G619">
        <f t="shared" si="27"/>
        <v>4295.8</v>
      </c>
      <c r="H619">
        <f t="shared" si="28"/>
        <v>2375.8000000000002</v>
      </c>
    </row>
    <row r="620" spans="1:8">
      <c r="A620" s="51">
        <v>574</v>
      </c>
      <c r="B620" s="61">
        <v>0.40410528694024084</v>
      </c>
      <c r="C620" s="61">
        <f t="shared" si="26"/>
        <v>210</v>
      </c>
      <c r="D620" t="str">
        <f>LOOKUP(B620,'Info Sheet'!$L$2:$L$3,'Info Sheet'!$J$2:$J$3)</f>
        <v>Non-Rainy</v>
      </c>
      <c r="E620">
        <f>IF(D620='Info Sheet'!$J$3,'Info Sheet'!$M$3,'Info Sheet'!$M$2)</f>
        <v>1</v>
      </c>
      <c r="F620">
        <f>ROUNDDOWN(IF((C620*E620)&gt;'Info Sheet'!$B$21,'Info Sheet'!$B$21,(C620*E620)),0)</f>
        <v>188</v>
      </c>
      <c r="G620">
        <f t="shared" si="27"/>
        <v>4295.8</v>
      </c>
      <c r="H620">
        <f t="shared" si="28"/>
        <v>2375.8000000000002</v>
      </c>
    </row>
    <row r="621" spans="1:8">
      <c r="A621" s="51">
        <v>575</v>
      </c>
      <c r="B621" s="61">
        <v>3.0280380279575247E-2</v>
      </c>
      <c r="C621" s="61">
        <f t="shared" si="26"/>
        <v>178</v>
      </c>
      <c r="D621" t="str">
        <f>LOOKUP(B621,'Info Sheet'!$L$2:$L$3,'Info Sheet'!$J$2:$J$3)</f>
        <v>Rainy, p</v>
      </c>
      <c r="E621">
        <f>IF(D621='Info Sheet'!$J$3,'Info Sheet'!$M$3,'Info Sheet'!$M$2)</f>
        <v>0.7</v>
      </c>
      <c r="F621">
        <f>ROUNDDOWN(IF((C621*E621)&gt;'Info Sheet'!$B$21,'Info Sheet'!$B$21,(C621*E621)),0)</f>
        <v>124</v>
      </c>
      <c r="G621">
        <f t="shared" si="27"/>
        <v>2833.4</v>
      </c>
      <c r="H621">
        <f t="shared" si="28"/>
        <v>913.40000000000009</v>
      </c>
    </row>
    <row r="622" spans="1:8">
      <c r="A622" s="51">
        <v>576</v>
      </c>
      <c r="B622" s="61">
        <v>4.1735160134923399E-2</v>
      </c>
      <c r="C622" s="61">
        <f t="shared" si="26"/>
        <v>181</v>
      </c>
      <c r="D622" t="str">
        <f>LOOKUP(B622,'Info Sheet'!$L$2:$L$3,'Info Sheet'!$J$2:$J$3)</f>
        <v>Rainy, p</v>
      </c>
      <c r="E622">
        <f>IF(D622='Info Sheet'!$J$3,'Info Sheet'!$M$3,'Info Sheet'!$M$2)</f>
        <v>0.7</v>
      </c>
      <c r="F622">
        <f>ROUNDDOWN(IF((C622*E622)&gt;'Info Sheet'!$B$21,'Info Sheet'!$B$21,(C622*E622)),0)</f>
        <v>126</v>
      </c>
      <c r="G622">
        <f t="shared" si="27"/>
        <v>2879.1000000000004</v>
      </c>
      <c r="H622">
        <f t="shared" si="28"/>
        <v>959.10000000000036</v>
      </c>
    </row>
    <row r="623" spans="1:8">
      <c r="A623" s="51">
        <v>577</v>
      </c>
      <c r="B623" s="61">
        <v>0.45669357185318937</v>
      </c>
      <c r="C623" s="61">
        <f t="shared" ref="C623:C686" si="29">ROUNDDOWN(_xlfn.NORM.INV(B623,$B$29,$B$33),0)</f>
        <v>213</v>
      </c>
      <c r="D623" t="str">
        <f>LOOKUP(B623,'Info Sheet'!$L$2:$L$3,'Info Sheet'!$J$2:$J$3)</f>
        <v>Non-Rainy</v>
      </c>
      <c r="E623">
        <f>IF(D623='Info Sheet'!$J$3,'Info Sheet'!$M$3,'Info Sheet'!$M$2)</f>
        <v>1</v>
      </c>
      <c r="F623">
        <f>ROUNDDOWN(IF((C623*E623)&gt;'Info Sheet'!$B$21,'Info Sheet'!$B$21,(C623*E623)),0)</f>
        <v>188</v>
      </c>
      <c r="G623">
        <f t="shared" ref="G623:G686" si="30">F623*$K$39</f>
        <v>4295.8</v>
      </c>
      <c r="H623">
        <f t="shared" ref="H623:H686" si="31">G623-$K$40</f>
        <v>2375.8000000000002</v>
      </c>
    </row>
    <row r="624" spans="1:8">
      <c r="A624" s="51">
        <v>578</v>
      </c>
      <c r="B624" s="61">
        <v>0.94445727901959642</v>
      </c>
      <c r="C624" s="61">
        <f t="shared" si="29"/>
        <v>246</v>
      </c>
      <c r="D624" t="str">
        <f>LOOKUP(B624,'Info Sheet'!$L$2:$L$3,'Info Sheet'!$J$2:$J$3)</f>
        <v>Non-Rainy</v>
      </c>
      <c r="E624">
        <f>IF(D624='Info Sheet'!$J$3,'Info Sheet'!$M$3,'Info Sheet'!$M$2)</f>
        <v>1</v>
      </c>
      <c r="F624">
        <f>ROUNDDOWN(IF((C624*E624)&gt;'Info Sheet'!$B$21,'Info Sheet'!$B$21,(C624*E624)),0)</f>
        <v>188</v>
      </c>
      <c r="G624">
        <f t="shared" si="30"/>
        <v>4295.8</v>
      </c>
      <c r="H624">
        <f t="shared" si="31"/>
        <v>2375.8000000000002</v>
      </c>
    </row>
    <row r="625" spans="1:8">
      <c r="A625" s="51">
        <v>579</v>
      </c>
      <c r="B625" s="61">
        <v>0.19975764701489263</v>
      </c>
      <c r="C625" s="61">
        <f t="shared" si="29"/>
        <v>198</v>
      </c>
      <c r="D625" t="str">
        <f>LOOKUP(B625,'Info Sheet'!$L$2:$L$3,'Info Sheet'!$J$2:$J$3)</f>
        <v>Rainy, p</v>
      </c>
      <c r="E625">
        <f>IF(D625='Info Sheet'!$J$3,'Info Sheet'!$M$3,'Info Sheet'!$M$2)</f>
        <v>0.7</v>
      </c>
      <c r="F625">
        <f>ROUNDDOWN(IF((C625*E625)&gt;'Info Sheet'!$B$21,'Info Sheet'!$B$21,(C625*E625)),0)</f>
        <v>138</v>
      </c>
      <c r="G625">
        <f t="shared" si="30"/>
        <v>3153.3</v>
      </c>
      <c r="H625">
        <f t="shared" si="31"/>
        <v>1233.3000000000002</v>
      </c>
    </row>
    <row r="626" spans="1:8">
      <c r="A626" s="51">
        <v>580</v>
      </c>
      <c r="B626" s="61">
        <v>0.85741137430050685</v>
      </c>
      <c r="C626" s="61">
        <f t="shared" si="29"/>
        <v>236</v>
      </c>
      <c r="D626" t="str">
        <f>LOOKUP(B626,'Info Sheet'!$L$2:$L$3,'Info Sheet'!$J$2:$J$3)</f>
        <v>Non-Rainy</v>
      </c>
      <c r="E626">
        <f>IF(D626='Info Sheet'!$J$3,'Info Sheet'!$M$3,'Info Sheet'!$M$2)</f>
        <v>1</v>
      </c>
      <c r="F626">
        <f>ROUNDDOWN(IF((C626*E626)&gt;'Info Sheet'!$B$21,'Info Sheet'!$B$21,(C626*E626)),0)</f>
        <v>188</v>
      </c>
      <c r="G626">
        <f t="shared" si="30"/>
        <v>4295.8</v>
      </c>
      <c r="H626">
        <f t="shared" si="31"/>
        <v>2375.8000000000002</v>
      </c>
    </row>
    <row r="627" spans="1:8">
      <c r="A627" s="51">
        <v>581</v>
      </c>
      <c r="B627" s="61">
        <v>0.46485575264644108</v>
      </c>
      <c r="C627" s="61">
        <f t="shared" si="29"/>
        <v>213</v>
      </c>
      <c r="D627" t="str">
        <f>LOOKUP(B627,'Info Sheet'!$L$2:$L$3,'Info Sheet'!$J$2:$J$3)</f>
        <v>Non-Rainy</v>
      </c>
      <c r="E627">
        <f>IF(D627='Info Sheet'!$J$3,'Info Sheet'!$M$3,'Info Sheet'!$M$2)</f>
        <v>1</v>
      </c>
      <c r="F627">
        <f>ROUNDDOWN(IF((C627*E627)&gt;'Info Sheet'!$B$21,'Info Sheet'!$B$21,(C627*E627)),0)</f>
        <v>188</v>
      </c>
      <c r="G627">
        <f t="shared" si="30"/>
        <v>4295.8</v>
      </c>
      <c r="H627">
        <f t="shared" si="31"/>
        <v>2375.8000000000002</v>
      </c>
    </row>
    <row r="628" spans="1:8">
      <c r="A628" s="51">
        <v>582</v>
      </c>
      <c r="B628" s="61">
        <v>0.48063843321227562</v>
      </c>
      <c r="C628" s="61">
        <f t="shared" si="29"/>
        <v>214</v>
      </c>
      <c r="D628" t="str">
        <f>LOOKUP(B628,'Info Sheet'!$L$2:$L$3,'Info Sheet'!$J$2:$J$3)</f>
        <v>Non-Rainy</v>
      </c>
      <c r="E628">
        <f>IF(D628='Info Sheet'!$J$3,'Info Sheet'!$M$3,'Info Sheet'!$M$2)</f>
        <v>1</v>
      </c>
      <c r="F628">
        <f>ROUNDDOWN(IF((C628*E628)&gt;'Info Sheet'!$B$21,'Info Sheet'!$B$21,(C628*E628)),0)</f>
        <v>188</v>
      </c>
      <c r="G628">
        <f t="shared" si="30"/>
        <v>4295.8</v>
      </c>
      <c r="H628">
        <f t="shared" si="31"/>
        <v>2375.8000000000002</v>
      </c>
    </row>
    <row r="629" spans="1:8">
      <c r="A629" s="51">
        <v>583</v>
      </c>
      <c r="B629" s="61">
        <v>9.2868869404832965E-2</v>
      </c>
      <c r="C629" s="61">
        <f t="shared" si="29"/>
        <v>189</v>
      </c>
      <c r="D629" t="str">
        <f>LOOKUP(B629,'Info Sheet'!$L$2:$L$3,'Info Sheet'!$J$2:$J$3)</f>
        <v>Rainy, p</v>
      </c>
      <c r="E629">
        <f>IF(D629='Info Sheet'!$J$3,'Info Sheet'!$M$3,'Info Sheet'!$M$2)</f>
        <v>0.7</v>
      </c>
      <c r="F629">
        <f>ROUNDDOWN(IF((C629*E629)&gt;'Info Sheet'!$B$21,'Info Sheet'!$B$21,(C629*E629)),0)</f>
        <v>132</v>
      </c>
      <c r="G629">
        <f t="shared" si="30"/>
        <v>3016.2000000000003</v>
      </c>
      <c r="H629">
        <f t="shared" si="31"/>
        <v>1096.2000000000003</v>
      </c>
    </row>
    <row r="630" spans="1:8">
      <c r="A630" s="51">
        <v>584</v>
      </c>
      <c r="B630" s="61">
        <v>0.25316549054370119</v>
      </c>
      <c r="C630" s="61">
        <f t="shared" si="29"/>
        <v>202</v>
      </c>
      <c r="D630" t="str">
        <f>LOOKUP(B630,'Info Sheet'!$L$2:$L$3,'Info Sheet'!$J$2:$J$3)</f>
        <v>Rainy, p</v>
      </c>
      <c r="E630">
        <f>IF(D630='Info Sheet'!$J$3,'Info Sheet'!$M$3,'Info Sheet'!$M$2)</f>
        <v>0.7</v>
      </c>
      <c r="F630">
        <f>ROUNDDOWN(IF((C630*E630)&gt;'Info Sheet'!$B$21,'Info Sheet'!$B$21,(C630*E630)),0)</f>
        <v>141</v>
      </c>
      <c r="G630">
        <f t="shared" si="30"/>
        <v>3221.8500000000004</v>
      </c>
      <c r="H630">
        <f t="shared" si="31"/>
        <v>1301.8500000000004</v>
      </c>
    </row>
    <row r="631" spans="1:8">
      <c r="A631" s="51">
        <v>585</v>
      </c>
      <c r="B631" s="61">
        <v>0.60134015151794351</v>
      </c>
      <c r="C631" s="61">
        <f t="shared" si="29"/>
        <v>220</v>
      </c>
      <c r="D631" t="str">
        <f>LOOKUP(B631,'Info Sheet'!$L$2:$L$3,'Info Sheet'!$J$2:$J$3)</f>
        <v>Non-Rainy</v>
      </c>
      <c r="E631">
        <f>IF(D631='Info Sheet'!$J$3,'Info Sheet'!$M$3,'Info Sheet'!$M$2)</f>
        <v>1</v>
      </c>
      <c r="F631">
        <f>ROUNDDOWN(IF((C631*E631)&gt;'Info Sheet'!$B$21,'Info Sheet'!$B$21,(C631*E631)),0)</f>
        <v>188</v>
      </c>
      <c r="G631">
        <f t="shared" si="30"/>
        <v>4295.8</v>
      </c>
      <c r="H631">
        <f t="shared" si="31"/>
        <v>2375.8000000000002</v>
      </c>
    </row>
    <row r="632" spans="1:8">
      <c r="A632" s="51">
        <v>586</v>
      </c>
      <c r="B632" s="61">
        <v>0.27284221986548951</v>
      </c>
      <c r="C632" s="61">
        <f t="shared" si="29"/>
        <v>203</v>
      </c>
      <c r="D632" t="str">
        <f>LOOKUP(B632,'Info Sheet'!$L$2:$L$3,'Info Sheet'!$J$2:$J$3)</f>
        <v>Rainy, p</v>
      </c>
      <c r="E632">
        <f>IF(D632='Info Sheet'!$J$3,'Info Sheet'!$M$3,'Info Sheet'!$M$2)</f>
        <v>0.7</v>
      </c>
      <c r="F632">
        <f>ROUNDDOWN(IF((C632*E632)&gt;'Info Sheet'!$B$21,'Info Sheet'!$B$21,(C632*E632)),0)</f>
        <v>142</v>
      </c>
      <c r="G632">
        <f t="shared" si="30"/>
        <v>3244.7000000000003</v>
      </c>
      <c r="H632">
        <f t="shared" si="31"/>
        <v>1324.7000000000003</v>
      </c>
    </row>
    <row r="633" spans="1:8">
      <c r="A633" s="51">
        <v>587</v>
      </c>
      <c r="B633" s="61">
        <v>0.51950974895407487</v>
      </c>
      <c r="C633" s="61">
        <f t="shared" si="29"/>
        <v>216</v>
      </c>
      <c r="D633" t="str">
        <f>LOOKUP(B633,'Info Sheet'!$L$2:$L$3,'Info Sheet'!$J$2:$J$3)</f>
        <v>Non-Rainy</v>
      </c>
      <c r="E633">
        <f>IF(D633='Info Sheet'!$J$3,'Info Sheet'!$M$3,'Info Sheet'!$M$2)</f>
        <v>1</v>
      </c>
      <c r="F633">
        <f>ROUNDDOWN(IF((C633*E633)&gt;'Info Sheet'!$B$21,'Info Sheet'!$B$21,(C633*E633)),0)</f>
        <v>188</v>
      </c>
      <c r="G633">
        <f t="shared" si="30"/>
        <v>4295.8</v>
      </c>
      <c r="H633">
        <f t="shared" si="31"/>
        <v>2375.8000000000002</v>
      </c>
    </row>
    <row r="634" spans="1:8">
      <c r="A634" s="51">
        <v>588</v>
      </c>
      <c r="B634" s="61">
        <v>0.71182403656542437</v>
      </c>
      <c r="C634" s="61">
        <f t="shared" si="29"/>
        <v>226</v>
      </c>
      <c r="D634" t="str">
        <f>LOOKUP(B634,'Info Sheet'!$L$2:$L$3,'Info Sheet'!$J$2:$J$3)</f>
        <v>Non-Rainy</v>
      </c>
      <c r="E634">
        <f>IF(D634='Info Sheet'!$J$3,'Info Sheet'!$M$3,'Info Sheet'!$M$2)</f>
        <v>1</v>
      </c>
      <c r="F634">
        <f>ROUNDDOWN(IF((C634*E634)&gt;'Info Sheet'!$B$21,'Info Sheet'!$B$21,(C634*E634)),0)</f>
        <v>188</v>
      </c>
      <c r="G634">
        <f t="shared" si="30"/>
        <v>4295.8</v>
      </c>
      <c r="H634">
        <f t="shared" si="31"/>
        <v>2375.8000000000002</v>
      </c>
    </row>
    <row r="635" spans="1:8">
      <c r="A635" s="51">
        <v>589</v>
      </c>
      <c r="B635" s="61">
        <v>0.12935288709922144</v>
      </c>
      <c r="C635" s="61">
        <f t="shared" si="29"/>
        <v>193</v>
      </c>
      <c r="D635" t="str">
        <f>LOOKUP(B635,'Info Sheet'!$L$2:$L$3,'Info Sheet'!$J$2:$J$3)</f>
        <v>Rainy, p</v>
      </c>
      <c r="E635">
        <f>IF(D635='Info Sheet'!$J$3,'Info Sheet'!$M$3,'Info Sheet'!$M$2)</f>
        <v>0.7</v>
      </c>
      <c r="F635">
        <f>ROUNDDOWN(IF((C635*E635)&gt;'Info Sheet'!$B$21,'Info Sheet'!$B$21,(C635*E635)),0)</f>
        <v>135</v>
      </c>
      <c r="G635">
        <f t="shared" si="30"/>
        <v>3084.75</v>
      </c>
      <c r="H635">
        <f t="shared" si="31"/>
        <v>1164.75</v>
      </c>
    </row>
    <row r="636" spans="1:8">
      <c r="A636" s="51">
        <v>590</v>
      </c>
      <c r="B636" s="61">
        <v>0.69578842805069097</v>
      </c>
      <c r="C636" s="61">
        <f t="shared" si="29"/>
        <v>225</v>
      </c>
      <c r="D636" t="str">
        <f>LOOKUP(B636,'Info Sheet'!$L$2:$L$3,'Info Sheet'!$J$2:$J$3)</f>
        <v>Non-Rainy</v>
      </c>
      <c r="E636">
        <f>IF(D636='Info Sheet'!$J$3,'Info Sheet'!$M$3,'Info Sheet'!$M$2)</f>
        <v>1</v>
      </c>
      <c r="F636">
        <f>ROUNDDOWN(IF((C636*E636)&gt;'Info Sheet'!$B$21,'Info Sheet'!$B$21,(C636*E636)),0)</f>
        <v>188</v>
      </c>
      <c r="G636">
        <f t="shared" si="30"/>
        <v>4295.8</v>
      </c>
      <c r="H636">
        <f t="shared" si="31"/>
        <v>2375.8000000000002</v>
      </c>
    </row>
    <row r="637" spans="1:8">
      <c r="A637" s="51">
        <v>591</v>
      </c>
      <c r="B637" s="61">
        <v>0.10083996382142146</v>
      </c>
      <c r="C637" s="61">
        <f t="shared" si="29"/>
        <v>190</v>
      </c>
      <c r="D637" t="str">
        <f>LOOKUP(B637,'Info Sheet'!$L$2:$L$3,'Info Sheet'!$J$2:$J$3)</f>
        <v>Rainy, p</v>
      </c>
      <c r="E637">
        <f>IF(D637='Info Sheet'!$J$3,'Info Sheet'!$M$3,'Info Sheet'!$M$2)</f>
        <v>0.7</v>
      </c>
      <c r="F637">
        <f>ROUNDDOWN(IF((C637*E637)&gt;'Info Sheet'!$B$21,'Info Sheet'!$B$21,(C637*E637)),0)</f>
        <v>133</v>
      </c>
      <c r="G637">
        <f t="shared" si="30"/>
        <v>3039.05</v>
      </c>
      <c r="H637">
        <f t="shared" si="31"/>
        <v>1119.0500000000002</v>
      </c>
    </row>
    <row r="638" spans="1:8">
      <c r="A638" s="51">
        <v>592</v>
      </c>
      <c r="B638" s="61">
        <v>0.52118324439051866</v>
      </c>
      <c r="C638" s="61">
        <f t="shared" si="29"/>
        <v>216</v>
      </c>
      <c r="D638" t="str">
        <f>LOOKUP(B638,'Info Sheet'!$L$2:$L$3,'Info Sheet'!$J$2:$J$3)</f>
        <v>Non-Rainy</v>
      </c>
      <c r="E638">
        <f>IF(D638='Info Sheet'!$J$3,'Info Sheet'!$M$3,'Info Sheet'!$M$2)</f>
        <v>1</v>
      </c>
      <c r="F638">
        <f>ROUNDDOWN(IF((C638*E638)&gt;'Info Sheet'!$B$21,'Info Sheet'!$B$21,(C638*E638)),0)</f>
        <v>188</v>
      </c>
      <c r="G638">
        <f t="shared" si="30"/>
        <v>4295.8</v>
      </c>
      <c r="H638">
        <f t="shared" si="31"/>
        <v>2375.8000000000002</v>
      </c>
    </row>
    <row r="639" spans="1:8">
      <c r="A639" s="51">
        <v>593</v>
      </c>
      <c r="B639" s="61">
        <v>0.16482651819366156</v>
      </c>
      <c r="C639" s="61">
        <f t="shared" si="29"/>
        <v>196</v>
      </c>
      <c r="D639" t="str">
        <f>LOOKUP(B639,'Info Sheet'!$L$2:$L$3,'Info Sheet'!$J$2:$J$3)</f>
        <v>Rainy, p</v>
      </c>
      <c r="E639">
        <f>IF(D639='Info Sheet'!$J$3,'Info Sheet'!$M$3,'Info Sheet'!$M$2)</f>
        <v>0.7</v>
      </c>
      <c r="F639">
        <f>ROUNDDOWN(IF((C639*E639)&gt;'Info Sheet'!$B$21,'Info Sheet'!$B$21,(C639*E639)),0)</f>
        <v>137</v>
      </c>
      <c r="G639">
        <f t="shared" si="30"/>
        <v>3130.4500000000003</v>
      </c>
      <c r="H639">
        <f t="shared" si="31"/>
        <v>1210.4500000000003</v>
      </c>
    </row>
    <row r="640" spans="1:8">
      <c r="A640" s="51">
        <v>594</v>
      </c>
      <c r="B640" s="61">
        <v>0.23199010287646227</v>
      </c>
      <c r="C640" s="61">
        <f t="shared" si="29"/>
        <v>200</v>
      </c>
      <c r="D640" t="str">
        <f>LOOKUP(B640,'Info Sheet'!$L$2:$L$3,'Info Sheet'!$J$2:$J$3)</f>
        <v>Rainy, p</v>
      </c>
      <c r="E640">
        <f>IF(D640='Info Sheet'!$J$3,'Info Sheet'!$M$3,'Info Sheet'!$M$2)</f>
        <v>0.7</v>
      </c>
      <c r="F640">
        <f>ROUNDDOWN(IF((C640*E640)&gt;'Info Sheet'!$B$21,'Info Sheet'!$B$21,(C640*E640)),0)</f>
        <v>140</v>
      </c>
      <c r="G640">
        <f t="shared" si="30"/>
        <v>3199</v>
      </c>
      <c r="H640">
        <f t="shared" si="31"/>
        <v>1279</v>
      </c>
    </row>
    <row r="641" spans="1:8">
      <c r="A641" s="51">
        <v>595</v>
      </c>
      <c r="B641" s="61">
        <v>0.25839831980473038</v>
      </c>
      <c r="C641" s="61">
        <f t="shared" si="29"/>
        <v>202</v>
      </c>
      <c r="D641" t="str">
        <f>LOOKUP(B641,'Info Sheet'!$L$2:$L$3,'Info Sheet'!$J$2:$J$3)</f>
        <v>Rainy, p</v>
      </c>
      <c r="E641">
        <f>IF(D641='Info Sheet'!$J$3,'Info Sheet'!$M$3,'Info Sheet'!$M$2)</f>
        <v>0.7</v>
      </c>
      <c r="F641">
        <f>ROUNDDOWN(IF((C641*E641)&gt;'Info Sheet'!$B$21,'Info Sheet'!$B$21,(C641*E641)),0)</f>
        <v>141</v>
      </c>
      <c r="G641">
        <f t="shared" si="30"/>
        <v>3221.8500000000004</v>
      </c>
      <c r="H641">
        <f t="shared" si="31"/>
        <v>1301.8500000000004</v>
      </c>
    </row>
    <row r="642" spans="1:8">
      <c r="A642" s="51">
        <v>596</v>
      </c>
      <c r="B642" s="61">
        <v>0.83844972829510922</v>
      </c>
      <c r="C642" s="61">
        <f t="shared" si="29"/>
        <v>234</v>
      </c>
      <c r="D642" t="str">
        <f>LOOKUP(B642,'Info Sheet'!$L$2:$L$3,'Info Sheet'!$J$2:$J$3)</f>
        <v>Non-Rainy</v>
      </c>
      <c r="E642">
        <f>IF(D642='Info Sheet'!$J$3,'Info Sheet'!$M$3,'Info Sheet'!$M$2)</f>
        <v>1</v>
      </c>
      <c r="F642">
        <f>ROUNDDOWN(IF((C642*E642)&gt;'Info Sheet'!$B$21,'Info Sheet'!$B$21,(C642*E642)),0)</f>
        <v>188</v>
      </c>
      <c r="G642">
        <f t="shared" si="30"/>
        <v>4295.8</v>
      </c>
      <c r="H642">
        <f t="shared" si="31"/>
        <v>2375.8000000000002</v>
      </c>
    </row>
    <row r="643" spans="1:8">
      <c r="A643" s="51">
        <v>597</v>
      </c>
      <c r="B643" s="61">
        <v>0.98359144806863819</v>
      </c>
      <c r="C643" s="61">
        <f t="shared" si="29"/>
        <v>256</v>
      </c>
      <c r="D643" t="str">
        <f>LOOKUP(B643,'Info Sheet'!$L$2:$L$3,'Info Sheet'!$J$2:$J$3)</f>
        <v>Non-Rainy</v>
      </c>
      <c r="E643">
        <f>IF(D643='Info Sheet'!$J$3,'Info Sheet'!$M$3,'Info Sheet'!$M$2)</f>
        <v>1</v>
      </c>
      <c r="F643">
        <f>ROUNDDOWN(IF((C643*E643)&gt;'Info Sheet'!$B$21,'Info Sheet'!$B$21,(C643*E643)),0)</f>
        <v>188</v>
      </c>
      <c r="G643">
        <f t="shared" si="30"/>
        <v>4295.8</v>
      </c>
      <c r="H643">
        <f t="shared" si="31"/>
        <v>2375.8000000000002</v>
      </c>
    </row>
    <row r="644" spans="1:8">
      <c r="A644" s="51">
        <v>598</v>
      </c>
      <c r="B644" s="61">
        <v>0.5674572952692416</v>
      </c>
      <c r="C644" s="61">
        <f t="shared" si="29"/>
        <v>218</v>
      </c>
      <c r="D644" t="str">
        <f>LOOKUP(B644,'Info Sheet'!$L$2:$L$3,'Info Sheet'!$J$2:$J$3)</f>
        <v>Non-Rainy</v>
      </c>
      <c r="E644">
        <f>IF(D644='Info Sheet'!$J$3,'Info Sheet'!$M$3,'Info Sheet'!$M$2)</f>
        <v>1</v>
      </c>
      <c r="F644">
        <f>ROUNDDOWN(IF((C644*E644)&gt;'Info Sheet'!$B$21,'Info Sheet'!$B$21,(C644*E644)),0)</f>
        <v>188</v>
      </c>
      <c r="G644">
        <f t="shared" si="30"/>
        <v>4295.8</v>
      </c>
      <c r="H644">
        <f t="shared" si="31"/>
        <v>2375.8000000000002</v>
      </c>
    </row>
    <row r="645" spans="1:8">
      <c r="A645" s="51">
        <v>599</v>
      </c>
      <c r="B645" s="61">
        <v>0.80422754290440457</v>
      </c>
      <c r="C645" s="61">
        <f t="shared" si="29"/>
        <v>231</v>
      </c>
      <c r="D645" t="str">
        <f>LOOKUP(B645,'Info Sheet'!$L$2:$L$3,'Info Sheet'!$J$2:$J$3)</f>
        <v>Non-Rainy</v>
      </c>
      <c r="E645">
        <f>IF(D645='Info Sheet'!$J$3,'Info Sheet'!$M$3,'Info Sheet'!$M$2)</f>
        <v>1</v>
      </c>
      <c r="F645">
        <f>ROUNDDOWN(IF((C645*E645)&gt;'Info Sheet'!$B$21,'Info Sheet'!$B$21,(C645*E645)),0)</f>
        <v>188</v>
      </c>
      <c r="G645">
        <f t="shared" si="30"/>
        <v>4295.8</v>
      </c>
      <c r="H645">
        <f t="shared" si="31"/>
        <v>2375.8000000000002</v>
      </c>
    </row>
    <row r="646" spans="1:8">
      <c r="A646" s="51">
        <v>600</v>
      </c>
      <c r="B646" s="61">
        <v>0.50864895431908907</v>
      </c>
      <c r="C646" s="61">
        <f t="shared" si="29"/>
        <v>215</v>
      </c>
      <c r="D646" t="str">
        <f>LOOKUP(B646,'Info Sheet'!$L$2:$L$3,'Info Sheet'!$J$2:$J$3)</f>
        <v>Non-Rainy</v>
      </c>
      <c r="E646">
        <f>IF(D646='Info Sheet'!$J$3,'Info Sheet'!$M$3,'Info Sheet'!$M$2)</f>
        <v>1</v>
      </c>
      <c r="F646">
        <f>ROUNDDOWN(IF((C646*E646)&gt;'Info Sheet'!$B$21,'Info Sheet'!$B$21,(C646*E646)),0)</f>
        <v>188</v>
      </c>
      <c r="G646">
        <f t="shared" si="30"/>
        <v>4295.8</v>
      </c>
      <c r="H646">
        <f t="shared" si="31"/>
        <v>2375.8000000000002</v>
      </c>
    </row>
    <row r="647" spans="1:8">
      <c r="A647" s="51">
        <v>601</v>
      </c>
      <c r="B647" s="61">
        <v>0.76463819463944505</v>
      </c>
      <c r="C647" s="61">
        <f t="shared" si="29"/>
        <v>229</v>
      </c>
      <c r="D647" t="str">
        <f>LOOKUP(B647,'Info Sheet'!$L$2:$L$3,'Info Sheet'!$J$2:$J$3)</f>
        <v>Non-Rainy</v>
      </c>
      <c r="E647">
        <f>IF(D647='Info Sheet'!$J$3,'Info Sheet'!$M$3,'Info Sheet'!$M$2)</f>
        <v>1</v>
      </c>
      <c r="F647">
        <f>ROUNDDOWN(IF((C647*E647)&gt;'Info Sheet'!$B$21,'Info Sheet'!$B$21,(C647*E647)),0)</f>
        <v>188</v>
      </c>
      <c r="G647">
        <f t="shared" si="30"/>
        <v>4295.8</v>
      </c>
      <c r="H647">
        <f t="shared" si="31"/>
        <v>2375.8000000000002</v>
      </c>
    </row>
    <row r="648" spans="1:8">
      <c r="A648" s="51">
        <v>602</v>
      </c>
      <c r="B648" s="61">
        <v>3.8435986121327259E-2</v>
      </c>
      <c r="C648" s="61">
        <f t="shared" si="29"/>
        <v>180</v>
      </c>
      <c r="D648" t="str">
        <f>LOOKUP(B648,'Info Sheet'!$L$2:$L$3,'Info Sheet'!$J$2:$J$3)</f>
        <v>Rainy, p</v>
      </c>
      <c r="E648">
        <f>IF(D648='Info Sheet'!$J$3,'Info Sheet'!$M$3,'Info Sheet'!$M$2)</f>
        <v>0.7</v>
      </c>
      <c r="F648">
        <f>ROUNDDOWN(IF((C648*E648)&gt;'Info Sheet'!$B$21,'Info Sheet'!$B$21,(C648*E648)),0)</f>
        <v>126</v>
      </c>
      <c r="G648">
        <f t="shared" si="30"/>
        <v>2879.1000000000004</v>
      </c>
      <c r="H648">
        <f t="shared" si="31"/>
        <v>959.10000000000036</v>
      </c>
    </row>
    <row r="649" spans="1:8">
      <c r="A649" s="51">
        <v>603</v>
      </c>
      <c r="B649" s="61">
        <v>0.46676290159768763</v>
      </c>
      <c r="C649" s="61">
        <f t="shared" si="29"/>
        <v>213</v>
      </c>
      <c r="D649" t="str">
        <f>LOOKUP(B649,'Info Sheet'!$L$2:$L$3,'Info Sheet'!$J$2:$J$3)</f>
        <v>Non-Rainy</v>
      </c>
      <c r="E649">
        <f>IF(D649='Info Sheet'!$J$3,'Info Sheet'!$M$3,'Info Sheet'!$M$2)</f>
        <v>1</v>
      </c>
      <c r="F649">
        <f>ROUNDDOWN(IF((C649*E649)&gt;'Info Sheet'!$B$21,'Info Sheet'!$B$21,(C649*E649)),0)</f>
        <v>188</v>
      </c>
      <c r="G649">
        <f t="shared" si="30"/>
        <v>4295.8</v>
      </c>
      <c r="H649">
        <f t="shared" si="31"/>
        <v>2375.8000000000002</v>
      </c>
    </row>
    <row r="650" spans="1:8">
      <c r="A650" s="51">
        <v>604</v>
      </c>
      <c r="B650" s="61">
        <v>0.26695844272045388</v>
      </c>
      <c r="C650" s="61">
        <f t="shared" si="29"/>
        <v>203</v>
      </c>
      <c r="D650" t="str">
        <f>LOOKUP(B650,'Info Sheet'!$L$2:$L$3,'Info Sheet'!$J$2:$J$3)</f>
        <v>Rainy, p</v>
      </c>
      <c r="E650">
        <f>IF(D650='Info Sheet'!$J$3,'Info Sheet'!$M$3,'Info Sheet'!$M$2)</f>
        <v>0.7</v>
      </c>
      <c r="F650">
        <f>ROUNDDOWN(IF((C650*E650)&gt;'Info Sheet'!$B$21,'Info Sheet'!$B$21,(C650*E650)),0)</f>
        <v>142</v>
      </c>
      <c r="G650">
        <f t="shared" si="30"/>
        <v>3244.7000000000003</v>
      </c>
      <c r="H650">
        <f t="shared" si="31"/>
        <v>1324.7000000000003</v>
      </c>
    </row>
    <row r="651" spans="1:8">
      <c r="A651" s="51">
        <v>605</v>
      </c>
      <c r="B651" s="61">
        <v>0.47492682406781095</v>
      </c>
      <c r="C651" s="61">
        <f t="shared" si="29"/>
        <v>213</v>
      </c>
      <c r="D651" t="str">
        <f>LOOKUP(B651,'Info Sheet'!$L$2:$L$3,'Info Sheet'!$J$2:$J$3)</f>
        <v>Non-Rainy</v>
      </c>
      <c r="E651">
        <f>IF(D651='Info Sheet'!$J$3,'Info Sheet'!$M$3,'Info Sheet'!$M$2)</f>
        <v>1</v>
      </c>
      <c r="F651">
        <f>ROUNDDOWN(IF((C651*E651)&gt;'Info Sheet'!$B$21,'Info Sheet'!$B$21,(C651*E651)),0)</f>
        <v>188</v>
      </c>
      <c r="G651">
        <f t="shared" si="30"/>
        <v>4295.8</v>
      </c>
      <c r="H651">
        <f t="shared" si="31"/>
        <v>2375.8000000000002</v>
      </c>
    </row>
    <row r="652" spans="1:8">
      <c r="A652" s="51">
        <v>606</v>
      </c>
      <c r="B652" s="61">
        <v>0.22433154427890023</v>
      </c>
      <c r="C652" s="61">
        <f t="shared" si="29"/>
        <v>200</v>
      </c>
      <c r="D652" t="str">
        <f>LOOKUP(B652,'Info Sheet'!$L$2:$L$3,'Info Sheet'!$J$2:$J$3)</f>
        <v>Rainy, p</v>
      </c>
      <c r="E652">
        <f>IF(D652='Info Sheet'!$J$3,'Info Sheet'!$M$3,'Info Sheet'!$M$2)</f>
        <v>0.7</v>
      </c>
      <c r="F652">
        <f>ROUNDDOWN(IF((C652*E652)&gt;'Info Sheet'!$B$21,'Info Sheet'!$B$21,(C652*E652)),0)</f>
        <v>140</v>
      </c>
      <c r="G652">
        <f t="shared" si="30"/>
        <v>3199</v>
      </c>
      <c r="H652">
        <f t="shared" si="31"/>
        <v>1279</v>
      </c>
    </row>
    <row r="653" spans="1:8">
      <c r="A653" s="51">
        <v>607</v>
      </c>
      <c r="B653" s="61">
        <v>0.17279035762127348</v>
      </c>
      <c r="C653" s="61">
        <f t="shared" si="29"/>
        <v>196</v>
      </c>
      <c r="D653" t="str">
        <f>LOOKUP(B653,'Info Sheet'!$L$2:$L$3,'Info Sheet'!$J$2:$J$3)</f>
        <v>Rainy, p</v>
      </c>
      <c r="E653">
        <f>IF(D653='Info Sheet'!$J$3,'Info Sheet'!$M$3,'Info Sheet'!$M$2)</f>
        <v>0.7</v>
      </c>
      <c r="F653">
        <f>ROUNDDOWN(IF((C653*E653)&gt;'Info Sheet'!$B$21,'Info Sheet'!$B$21,(C653*E653)),0)</f>
        <v>137</v>
      </c>
      <c r="G653">
        <f t="shared" si="30"/>
        <v>3130.4500000000003</v>
      </c>
      <c r="H653">
        <f t="shared" si="31"/>
        <v>1210.4500000000003</v>
      </c>
    </row>
    <row r="654" spans="1:8">
      <c r="A654" s="51">
        <v>608</v>
      </c>
      <c r="B654" s="61">
        <v>0.50692041804865762</v>
      </c>
      <c r="C654" s="61">
        <f t="shared" si="29"/>
        <v>215</v>
      </c>
      <c r="D654" t="str">
        <f>LOOKUP(B654,'Info Sheet'!$L$2:$L$3,'Info Sheet'!$J$2:$J$3)</f>
        <v>Non-Rainy</v>
      </c>
      <c r="E654">
        <f>IF(D654='Info Sheet'!$J$3,'Info Sheet'!$M$3,'Info Sheet'!$M$2)</f>
        <v>1</v>
      </c>
      <c r="F654">
        <f>ROUNDDOWN(IF((C654*E654)&gt;'Info Sheet'!$B$21,'Info Sheet'!$B$21,(C654*E654)),0)</f>
        <v>188</v>
      </c>
      <c r="G654">
        <f t="shared" si="30"/>
        <v>4295.8</v>
      </c>
      <c r="H654">
        <f t="shared" si="31"/>
        <v>2375.8000000000002</v>
      </c>
    </row>
    <row r="655" spans="1:8">
      <c r="A655" s="51">
        <v>609</v>
      </c>
      <c r="B655" s="61">
        <v>0.98065839293918744</v>
      </c>
      <c r="C655" s="61">
        <f t="shared" si="29"/>
        <v>255</v>
      </c>
      <c r="D655" t="str">
        <f>LOOKUP(B655,'Info Sheet'!$L$2:$L$3,'Info Sheet'!$J$2:$J$3)</f>
        <v>Non-Rainy</v>
      </c>
      <c r="E655">
        <f>IF(D655='Info Sheet'!$J$3,'Info Sheet'!$M$3,'Info Sheet'!$M$2)</f>
        <v>1</v>
      </c>
      <c r="F655">
        <f>ROUNDDOWN(IF((C655*E655)&gt;'Info Sheet'!$B$21,'Info Sheet'!$B$21,(C655*E655)),0)</f>
        <v>188</v>
      </c>
      <c r="G655">
        <f t="shared" si="30"/>
        <v>4295.8</v>
      </c>
      <c r="H655">
        <f t="shared" si="31"/>
        <v>2375.8000000000002</v>
      </c>
    </row>
    <row r="656" spans="1:8">
      <c r="A656" s="51">
        <v>610</v>
      </c>
      <c r="B656" s="61">
        <v>0.91752484695049941</v>
      </c>
      <c r="C656" s="61">
        <f t="shared" si="29"/>
        <v>242</v>
      </c>
      <c r="D656" t="str">
        <f>LOOKUP(B656,'Info Sheet'!$L$2:$L$3,'Info Sheet'!$J$2:$J$3)</f>
        <v>Non-Rainy</v>
      </c>
      <c r="E656">
        <f>IF(D656='Info Sheet'!$J$3,'Info Sheet'!$M$3,'Info Sheet'!$M$2)</f>
        <v>1</v>
      </c>
      <c r="F656">
        <f>ROUNDDOWN(IF((C656*E656)&gt;'Info Sheet'!$B$21,'Info Sheet'!$B$21,(C656*E656)),0)</f>
        <v>188</v>
      </c>
      <c r="G656">
        <f t="shared" si="30"/>
        <v>4295.8</v>
      </c>
      <c r="H656">
        <f t="shared" si="31"/>
        <v>2375.8000000000002</v>
      </c>
    </row>
    <row r="657" spans="1:8">
      <c r="A657" s="51">
        <v>611</v>
      </c>
      <c r="B657" s="61">
        <v>0.88810931671704019</v>
      </c>
      <c r="C657" s="61">
        <f t="shared" si="29"/>
        <v>238</v>
      </c>
      <c r="D657" t="str">
        <f>LOOKUP(B657,'Info Sheet'!$L$2:$L$3,'Info Sheet'!$J$2:$J$3)</f>
        <v>Non-Rainy</v>
      </c>
      <c r="E657">
        <f>IF(D657='Info Sheet'!$J$3,'Info Sheet'!$M$3,'Info Sheet'!$M$2)</f>
        <v>1</v>
      </c>
      <c r="F657">
        <f>ROUNDDOWN(IF((C657*E657)&gt;'Info Sheet'!$B$21,'Info Sheet'!$B$21,(C657*E657)),0)</f>
        <v>188</v>
      </c>
      <c r="G657">
        <f t="shared" si="30"/>
        <v>4295.8</v>
      </c>
      <c r="H657">
        <f t="shared" si="31"/>
        <v>2375.8000000000002</v>
      </c>
    </row>
    <row r="658" spans="1:8">
      <c r="A658" s="51">
        <v>612</v>
      </c>
      <c r="B658" s="61">
        <v>0.90715504602567865</v>
      </c>
      <c r="C658" s="61">
        <f t="shared" si="29"/>
        <v>241</v>
      </c>
      <c r="D658" t="str">
        <f>LOOKUP(B658,'Info Sheet'!$L$2:$L$3,'Info Sheet'!$J$2:$J$3)</f>
        <v>Non-Rainy</v>
      </c>
      <c r="E658">
        <f>IF(D658='Info Sheet'!$J$3,'Info Sheet'!$M$3,'Info Sheet'!$M$2)</f>
        <v>1</v>
      </c>
      <c r="F658">
        <f>ROUNDDOWN(IF((C658*E658)&gt;'Info Sheet'!$B$21,'Info Sheet'!$B$21,(C658*E658)),0)</f>
        <v>188</v>
      </c>
      <c r="G658">
        <f t="shared" si="30"/>
        <v>4295.8</v>
      </c>
      <c r="H658">
        <f t="shared" si="31"/>
        <v>2375.8000000000002</v>
      </c>
    </row>
    <row r="659" spans="1:8">
      <c r="A659" s="51">
        <v>613</v>
      </c>
      <c r="B659" s="61">
        <v>0.96659756035498801</v>
      </c>
      <c r="C659" s="61">
        <f t="shared" si="29"/>
        <v>251</v>
      </c>
      <c r="D659" t="str">
        <f>LOOKUP(B659,'Info Sheet'!$L$2:$L$3,'Info Sheet'!$J$2:$J$3)</f>
        <v>Non-Rainy</v>
      </c>
      <c r="E659">
        <f>IF(D659='Info Sheet'!$J$3,'Info Sheet'!$M$3,'Info Sheet'!$M$2)</f>
        <v>1</v>
      </c>
      <c r="F659">
        <f>ROUNDDOWN(IF((C659*E659)&gt;'Info Sheet'!$B$21,'Info Sheet'!$B$21,(C659*E659)),0)</f>
        <v>188</v>
      </c>
      <c r="G659">
        <f t="shared" si="30"/>
        <v>4295.8</v>
      </c>
      <c r="H659">
        <f t="shared" si="31"/>
        <v>2375.8000000000002</v>
      </c>
    </row>
    <row r="660" spans="1:8">
      <c r="A660" s="51">
        <v>614</v>
      </c>
      <c r="B660" s="61">
        <v>0.14368703336829769</v>
      </c>
      <c r="C660" s="61">
        <f t="shared" si="29"/>
        <v>194</v>
      </c>
      <c r="D660" t="str">
        <f>LOOKUP(B660,'Info Sheet'!$L$2:$L$3,'Info Sheet'!$J$2:$J$3)</f>
        <v>Rainy, p</v>
      </c>
      <c r="E660">
        <f>IF(D660='Info Sheet'!$J$3,'Info Sheet'!$M$3,'Info Sheet'!$M$2)</f>
        <v>0.7</v>
      </c>
      <c r="F660">
        <f>ROUNDDOWN(IF((C660*E660)&gt;'Info Sheet'!$B$21,'Info Sheet'!$B$21,(C660*E660)),0)</f>
        <v>135</v>
      </c>
      <c r="G660">
        <f t="shared" si="30"/>
        <v>3084.75</v>
      </c>
      <c r="H660">
        <f t="shared" si="31"/>
        <v>1164.75</v>
      </c>
    </row>
    <row r="661" spans="1:8">
      <c r="A661" s="51">
        <v>615</v>
      </c>
      <c r="B661" s="61">
        <v>0.11923940011360845</v>
      </c>
      <c r="C661" s="61">
        <f t="shared" si="29"/>
        <v>192</v>
      </c>
      <c r="D661" t="str">
        <f>LOOKUP(B661,'Info Sheet'!$L$2:$L$3,'Info Sheet'!$J$2:$J$3)</f>
        <v>Rainy, p</v>
      </c>
      <c r="E661">
        <f>IF(D661='Info Sheet'!$J$3,'Info Sheet'!$M$3,'Info Sheet'!$M$2)</f>
        <v>0.7</v>
      </c>
      <c r="F661">
        <f>ROUNDDOWN(IF((C661*E661)&gt;'Info Sheet'!$B$21,'Info Sheet'!$B$21,(C661*E661)),0)</f>
        <v>134</v>
      </c>
      <c r="G661">
        <f t="shared" si="30"/>
        <v>3061.9</v>
      </c>
      <c r="H661">
        <f t="shared" si="31"/>
        <v>1141.9000000000001</v>
      </c>
    </row>
    <row r="662" spans="1:8">
      <c r="A662" s="51">
        <v>616</v>
      </c>
      <c r="B662" s="61">
        <v>0.17748388317889341</v>
      </c>
      <c r="C662" s="61">
        <f t="shared" si="29"/>
        <v>197</v>
      </c>
      <c r="D662" t="str">
        <f>LOOKUP(B662,'Info Sheet'!$L$2:$L$3,'Info Sheet'!$J$2:$J$3)</f>
        <v>Rainy, p</v>
      </c>
      <c r="E662">
        <f>IF(D662='Info Sheet'!$J$3,'Info Sheet'!$M$3,'Info Sheet'!$M$2)</f>
        <v>0.7</v>
      </c>
      <c r="F662">
        <f>ROUNDDOWN(IF((C662*E662)&gt;'Info Sheet'!$B$21,'Info Sheet'!$B$21,(C662*E662)),0)</f>
        <v>137</v>
      </c>
      <c r="G662">
        <f t="shared" si="30"/>
        <v>3130.4500000000003</v>
      </c>
      <c r="H662">
        <f t="shared" si="31"/>
        <v>1210.4500000000003</v>
      </c>
    </row>
    <row r="663" spans="1:8">
      <c r="A663" s="51">
        <v>617</v>
      </c>
      <c r="B663" s="61">
        <v>0.69002177388869923</v>
      </c>
      <c r="C663" s="61">
        <f t="shared" si="29"/>
        <v>224</v>
      </c>
      <c r="D663" t="str">
        <f>LOOKUP(B663,'Info Sheet'!$L$2:$L$3,'Info Sheet'!$J$2:$J$3)</f>
        <v>Non-Rainy</v>
      </c>
      <c r="E663">
        <f>IF(D663='Info Sheet'!$J$3,'Info Sheet'!$M$3,'Info Sheet'!$M$2)</f>
        <v>1</v>
      </c>
      <c r="F663">
        <f>ROUNDDOWN(IF((C663*E663)&gt;'Info Sheet'!$B$21,'Info Sheet'!$B$21,(C663*E663)),0)</f>
        <v>188</v>
      </c>
      <c r="G663">
        <f t="shared" si="30"/>
        <v>4295.8</v>
      </c>
      <c r="H663">
        <f t="shared" si="31"/>
        <v>2375.8000000000002</v>
      </c>
    </row>
    <row r="664" spans="1:8">
      <c r="A664" s="51">
        <v>618</v>
      </c>
      <c r="B664" s="61">
        <v>0.38933523717485452</v>
      </c>
      <c r="C664" s="61">
        <f t="shared" si="29"/>
        <v>209</v>
      </c>
      <c r="D664" t="str">
        <f>LOOKUP(B664,'Info Sheet'!$L$2:$L$3,'Info Sheet'!$J$2:$J$3)</f>
        <v>Rainy, p</v>
      </c>
      <c r="E664">
        <f>IF(D664='Info Sheet'!$J$3,'Info Sheet'!$M$3,'Info Sheet'!$M$2)</f>
        <v>0.7</v>
      </c>
      <c r="F664">
        <f>ROUNDDOWN(IF((C664*E664)&gt;'Info Sheet'!$B$21,'Info Sheet'!$B$21,(C664*E664)),0)</f>
        <v>146</v>
      </c>
      <c r="G664">
        <f t="shared" si="30"/>
        <v>3336.1000000000004</v>
      </c>
      <c r="H664">
        <f t="shared" si="31"/>
        <v>1416.1000000000004</v>
      </c>
    </row>
    <row r="665" spans="1:8">
      <c r="A665" s="51">
        <v>619</v>
      </c>
      <c r="B665" s="61">
        <v>0.23613205155280848</v>
      </c>
      <c r="C665" s="61">
        <f t="shared" si="29"/>
        <v>201</v>
      </c>
      <c r="D665" t="str">
        <f>LOOKUP(B665,'Info Sheet'!$L$2:$L$3,'Info Sheet'!$J$2:$J$3)</f>
        <v>Rainy, p</v>
      </c>
      <c r="E665">
        <f>IF(D665='Info Sheet'!$J$3,'Info Sheet'!$M$3,'Info Sheet'!$M$2)</f>
        <v>0.7</v>
      </c>
      <c r="F665">
        <f>ROUNDDOWN(IF((C665*E665)&gt;'Info Sheet'!$B$21,'Info Sheet'!$B$21,(C665*E665)),0)</f>
        <v>140</v>
      </c>
      <c r="G665">
        <f t="shared" si="30"/>
        <v>3199</v>
      </c>
      <c r="H665">
        <f t="shared" si="31"/>
        <v>1279</v>
      </c>
    </row>
    <row r="666" spans="1:8">
      <c r="A666" s="51">
        <v>620</v>
      </c>
      <c r="B666" s="61">
        <v>0.88238472897217379</v>
      </c>
      <c r="C666" s="61">
        <f t="shared" si="29"/>
        <v>238</v>
      </c>
      <c r="D666" t="str">
        <f>LOOKUP(B666,'Info Sheet'!$L$2:$L$3,'Info Sheet'!$J$2:$J$3)</f>
        <v>Non-Rainy</v>
      </c>
      <c r="E666">
        <f>IF(D666='Info Sheet'!$J$3,'Info Sheet'!$M$3,'Info Sheet'!$M$2)</f>
        <v>1</v>
      </c>
      <c r="F666">
        <f>ROUNDDOWN(IF((C666*E666)&gt;'Info Sheet'!$B$21,'Info Sheet'!$B$21,(C666*E666)),0)</f>
        <v>188</v>
      </c>
      <c r="G666">
        <f t="shared" si="30"/>
        <v>4295.8</v>
      </c>
      <c r="H666">
        <f t="shared" si="31"/>
        <v>2375.8000000000002</v>
      </c>
    </row>
    <row r="667" spans="1:8">
      <c r="A667" s="51">
        <v>621</v>
      </c>
      <c r="B667" s="61">
        <v>0.87697711798159972</v>
      </c>
      <c r="C667" s="61">
        <f t="shared" si="29"/>
        <v>237</v>
      </c>
      <c r="D667" t="str">
        <f>LOOKUP(B667,'Info Sheet'!$L$2:$L$3,'Info Sheet'!$J$2:$J$3)</f>
        <v>Non-Rainy</v>
      </c>
      <c r="E667">
        <f>IF(D667='Info Sheet'!$J$3,'Info Sheet'!$M$3,'Info Sheet'!$M$2)</f>
        <v>1</v>
      </c>
      <c r="F667">
        <f>ROUNDDOWN(IF((C667*E667)&gt;'Info Sheet'!$B$21,'Info Sheet'!$B$21,(C667*E667)),0)</f>
        <v>188</v>
      </c>
      <c r="G667">
        <f t="shared" si="30"/>
        <v>4295.8</v>
      </c>
      <c r="H667">
        <f t="shared" si="31"/>
        <v>2375.8000000000002</v>
      </c>
    </row>
    <row r="668" spans="1:8">
      <c r="A668" s="51">
        <v>622</v>
      </c>
      <c r="B668" s="61">
        <v>0.51046858406919449</v>
      </c>
      <c r="C668" s="61">
        <f t="shared" si="29"/>
        <v>215</v>
      </c>
      <c r="D668" t="str">
        <f>LOOKUP(B668,'Info Sheet'!$L$2:$L$3,'Info Sheet'!$J$2:$J$3)</f>
        <v>Non-Rainy</v>
      </c>
      <c r="E668">
        <f>IF(D668='Info Sheet'!$J$3,'Info Sheet'!$M$3,'Info Sheet'!$M$2)</f>
        <v>1</v>
      </c>
      <c r="F668">
        <f>ROUNDDOWN(IF((C668*E668)&gt;'Info Sheet'!$B$21,'Info Sheet'!$B$21,(C668*E668)),0)</f>
        <v>188</v>
      </c>
      <c r="G668">
        <f t="shared" si="30"/>
        <v>4295.8</v>
      </c>
      <c r="H668">
        <f t="shared" si="31"/>
        <v>2375.8000000000002</v>
      </c>
    </row>
    <row r="669" spans="1:8">
      <c r="A669" s="51">
        <v>623</v>
      </c>
      <c r="B669" s="61">
        <v>6.4620434445854635E-2</v>
      </c>
      <c r="C669" s="61">
        <f t="shared" si="29"/>
        <v>185</v>
      </c>
      <c r="D669" t="str">
        <f>LOOKUP(B669,'Info Sheet'!$L$2:$L$3,'Info Sheet'!$J$2:$J$3)</f>
        <v>Rainy, p</v>
      </c>
      <c r="E669">
        <f>IF(D669='Info Sheet'!$J$3,'Info Sheet'!$M$3,'Info Sheet'!$M$2)</f>
        <v>0.7</v>
      </c>
      <c r="F669">
        <f>ROUNDDOWN(IF((C669*E669)&gt;'Info Sheet'!$B$21,'Info Sheet'!$B$21,(C669*E669)),0)</f>
        <v>129</v>
      </c>
      <c r="G669">
        <f t="shared" si="30"/>
        <v>2947.65</v>
      </c>
      <c r="H669">
        <f t="shared" si="31"/>
        <v>1027.6500000000001</v>
      </c>
    </row>
    <row r="670" spans="1:8">
      <c r="A670" s="51">
        <v>624</v>
      </c>
      <c r="B670" s="61">
        <v>5.8823619016439288E-2</v>
      </c>
      <c r="C670" s="61">
        <f t="shared" si="29"/>
        <v>184</v>
      </c>
      <c r="D670" t="str">
        <f>LOOKUP(B670,'Info Sheet'!$L$2:$L$3,'Info Sheet'!$J$2:$J$3)</f>
        <v>Rainy, p</v>
      </c>
      <c r="E670">
        <f>IF(D670='Info Sheet'!$J$3,'Info Sheet'!$M$3,'Info Sheet'!$M$2)</f>
        <v>0.7</v>
      </c>
      <c r="F670">
        <f>ROUNDDOWN(IF((C670*E670)&gt;'Info Sheet'!$B$21,'Info Sheet'!$B$21,(C670*E670)),0)</f>
        <v>128</v>
      </c>
      <c r="G670">
        <f t="shared" si="30"/>
        <v>2924.8</v>
      </c>
      <c r="H670">
        <f t="shared" si="31"/>
        <v>1004.8000000000002</v>
      </c>
    </row>
    <row r="671" spans="1:8">
      <c r="A671" s="51">
        <v>625</v>
      </c>
      <c r="B671" s="61">
        <v>0.21146197696278224</v>
      </c>
      <c r="C671" s="61">
        <f t="shared" si="29"/>
        <v>199</v>
      </c>
      <c r="D671" t="str">
        <f>LOOKUP(B671,'Info Sheet'!$L$2:$L$3,'Info Sheet'!$J$2:$J$3)</f>
        <v>Rainy, p</v>
      </c>
      <c r="E671">
        <f>IF(D671='Info Sheet'!$J$3,'Info Sheet'!$M$3,'Info Sheet'!$M$2)</f>
        <v>0.7</v>
      </c>
      <c r="F671">
        <f>ROUNDDOWN(IF((C671*E671)&gt;'Info Sheet'!$B$21,'Info Sheet'!$B$21,(C671*E671)),0)</f>
        <v>139</v>
      </c>
      <c r="G671">
        <f t="shared" si="30"/>
        <v>3176.15</v>
      </c>
      <c r="H671">
        <f t="shared" si="31"/>
        <v>1256.1500000000001</v>
      </c>
    </row>
    <row r="672" spans="1:8">
      <c r="A672" s="51">
        <v>626</v>
      </c>
      <c r="B672" s="61">
        <v>0.57534300418508233</v>
      </c>
      <c r="C672" s="61">
        <f t="shared" si="29"/>
        <v>218</v>
      </c>
      <c r="D672" t="str">
        <f>LOOKUP(B672,'Info Sheet'!$L$2:$L$3,'Info Sheet'!$J$2:$J$3)</f>
        <v>Non-Rainy</v>
      </c>
      <c r="E672">
        <f>IF(D672='Info Sheet'!$J$3,'Info Sheet'!$M$3,'Info Sheet'!$M$2)</f>
        <v>1</v>
      </c>
      <c r="F672">
        <f>ROUNDDOWN(IF((C672*E672)&gt;'Info Sheet'!$B$21,'Info Sheet'!$B$21,(C672*E672)),0)</f>
        <v>188</v>
      </c>
      <c r="G672">
        <f t="shared" si="30"/>
        <v>4295.8</v>
      </c>
      <c r="H672">
        <f t="shared" si="31"/>
        <v>2375.8000000000002</v>
      </c>
    </row>
    <row r="673" spans="1:8">
      <c r="A673" s="51">
        <v>627</v>
      </c>
      <c r="B673" s="61">
        <v>0.34171559514881322</v>
      </c>
      <c r="C673" s="61">
        <f t="shared" si="29"/>
        <v>207</v>
      </c>
      <c r="D673" t="str">
        <f>LOOKUP(B673,'Info Sheet'!$L$2:$L$3,'Info Sheet'!$J$2:$J$3)</f>
        <v>Rainy, p</v>
      </c>
      <c r="E673">
        <f>IF(D673='Info Sheet'!$J$3,'Info Sheet'!$M$3,'Info Sheet'!$M$2)</f>
        <v>0.7</v>
      </c>
      <c r="F673">
        <f>ROUNDDOWN(IF((C673*E673)&gt;'Info Sheet'!$B$21,'Info Sheet'!$B$21,(C673*E673)),0)</f>
        <v>144</v>
      </c>
      <c r="G673">
        <f t="shared" si="30"/>
        <v>3290.4</v>
      </c>
      <c r="H673">
        <f t="shared" si="31"/>
        <v>1370.4</v>
      </c>
    </row>
    <row r="674" spans="1:8">
      <c r="A674" s="51">
        <v>628</v>
      </c>
      <c r="B674" s="61">
        <v>4.4506796556324724E-2</v>
      </c>
      <c r="C674" s="61">
        <f t="shared" si="29"/>
        <v>181</v>
      </c>
      <c r="D674" t="str">
        <f>LOOKUP(B674,'Info Sheet'!$L$2:$L$3,'Info Sheet'!$J$2:$J$3)</f>
        <v>Rainy, p</v>
      </c>
      <c r="E674">
        <f>IF(D674='Info Sheet'!$J$3,'Info Sheet'!$M$3,'Info Sheet'!$M$2)</f>
        <v>0.7</v>
      </c>
      <c r="F674">
        <f>ROUNDDOWN(IF((C674*E674)&gt;'Info Sheet'!$B$21,'Info Sheet'!$B$21,(C674*E674)),0)</f>
        <v>126</v>
      </c>
      <c r="G674">
        <f t="shared" si="30"/>
        <v>2879.1000000000004</v>
      </c>
      <c r="H674">
        <f t="shared" si="31"/>
        <v>959.10000000000036</v>
      </c>
    </row>
    <row r="675" spans="1:8">
      <c r="A675" s="51">
        <v>629</v>
      </c>
      <c r="B675" s="61">
        <v>3.4452231517422272E-3</v>
      </c>
      <c r="C675" s="61">
        <f t="shared" si="29"/>
        <v>162</v>
      </c>
      <c r="D675" t="str">
        <f>LOOKUP(B675,'Info Sheet'!$L$2:$L$3,'Info Sheet'!$J$2:$J$3)</f>
        <v>Rainy, p</v>
      </c>
      <c r="E675">
        <f>IF(D675='Info Sheet'!$J$3,'Info Sheet'!$M$3,'Info Sheet'!$M$2)</f>
        <v>0.7</v>
      </c>
      <c r="F675">
        <f>ROUNDDOWN(IF((C675*E675)&gt;'Info Sheet'!$B$21,'Info Sheet'!$B$21,(C675*E675)),0)</f>
        <v>113</v>
      </c>
      <c r="G675">
        <f t="shared" si="30"/>
        <v>2582.0500000000002</v>
      </c>
      <c r="H675">
        <f t="shared" si="31"/>
        <v>662.05000000000018</v>
      </c>
    </row>
    <row r="676" spans="1:8">
      <c r="A676" s="51">
        <v>630</v>
      </c>
      <c r="B676" s="61">
        <v>0.20187771733528281</v>
      </c>
      <c r="C676" s="61">
        <f t="shared" si="29"/>
        <v>198</v>
      </c>
      <c r="D676" t="str">
        <f>LOOKUP(B676,'Info Sheet'!$L$2:$L$3,'Info Sheet'!$J$2:$J$3)</f>
        <v>Rainy, p</v>
      </c>
      <c r="E676">
        <f>IF(D676='Info Sheet'!$J$3,'Info Sheet'!$M$3,'Info Sheet'!$M$2)</f>
        <v>0.7</v>
      </c>
      <c r="F676">
        <f>ROUNDDOWN(IF((C676*E676)&gt;'Info Sheet'!$B$21,'Info Sheet'!$B$21,(C676*E676)),0)</f>
        <v>138</v>
      </c>
      <c r="G676">
        <f t="shared" si="30"/>
        <v>3153.3</v>
      </c>
      <c r="H676">
        <f t="shared" si="31"/>
        <v>1233.3000000000002</v>
      </c>
    </row>
    <row r="677" spans="1:8">
      <c r="A677" s="51">
        <v>631</v>
      </c>
      <c r="B677" s="61">
        <v>0.98698810456281649</v>
      </c>
      <c r="C677" s="61">
        <f t="shared" si="29"/>
        <v>258</v>
      </c>
      <c r="D677" t="str">
        <f>LOOKUP(B677,'Info Sheet'!$L$2:$L$3,'Info Sheet'!$J$2:$J$3)</f>
        <v>Non-Rainy</v>
      </c>
      <c r="E677">
        <f>IF(D677='Info Sheet'!$J$3,'Info Sheet'!$M$3,'Info Sheet'!$M$2)</f>
        <v>1</v>
      </c>
      <c r="F677">
        <f>ROUNDDOWN(IF((C677*E677)&gt;'Info Sheet'!$B$21,'Info Sheet'!$B$21,(C677*E677)),0)</f>
        <v>188</v>
      </c>
      <c r="G677">
        <f t="shared" si="30"/>
        <v>4295.8</v>
      </c>
      <c r="H677">
        <f t="shared" si="31"/>
        <v>2375.8000000000002</v>
      </c>
    </row>
    <row r="678" spans="1:8">
      <c r="A678" s="51">
        <v>632</v>
      </c>
      <c r="B678" s="61">
        <v>0.35338091441157882</v>
      </c>
      <c r="C678" s="61">
        <f t="shared" si="29"/>
        <v>207</v>
      </c>
      <c r="D678" t="str">
        <f>LOOKUP(B678,'Info Sheet'!$L$2:$L$3,'Info Sheet'!$J$2:$J$3)</f>
        <v>Rainy, p</v>
      </c>
      <c r="E678">
        <f>IF(D678='Info Sheet'!$J$3,'Info Sheet'!$M$3,'Info Sheet'!$M$2)</f>
        <v>0.7</v>
      </c>
      <c r="F678">
        <f>ROUNDDOWN(IF((C678*E678)&gt;'Info Sheet'!$B$21,'Info Sheet'!$B$21,(C678*E678)),0)</f>
        <v>144</v>
      </c>
      <c r="G678">
        <f t="shared" si="30"/>
        <v>3290.4</v>
      </c>
      <c r="H678">
        <f t="shared" si="31"/>
        <v>1370.4</v>
      </c>
    </row>
    <row r="679" spans="1:8">
      <c r="A679" s="51">
        <v>633</v>
      </c>
      <c r="B679" s="61">
        <v>0.19274127527973905</v>
      </c>
      <c r="C679" s="61">
        <f t="shared" si="29"/>
        <v>198</v>
      </c>
      <c r="D679" t="str">
        <f>LOOKUP(B679,'Info Sheet'!$L$2:$L$3,'Info Sheet'!$J$2:$J$3)</f>
        <v>Rainy, p</v>
      </c>
      <c r="E679">
        <f>IF(D679='Info Sheet'!$J$3,'Info Sheet'!$M$3,'Info Sheet'!$M$2)</f>
        <v>0.7</v>
      </c>
      <c r="F679">
        <f>ROUNDDOWN(IF((C679*E679)&gt;'Info Sheet'!$B$21,'Info Sheet'!$B$21,(C679*E679)),0)</f>
        <v>138</v>
      </c>
      <c r="G679">
        <f t="shared" si="30"/>
        <v>3153.3</v>
      </c>
      <c r="H679">
        <f t="shared" si="31"/>
        <v>1233.3000000000002</v>
      </c>
    </row>
    <row r="680" spans="1:8">
      <c r="A680" s="51">
        <v>634</v>
      </c>
      <c r="B680" s="61">
        <v>0.94073491038538537</v>
      </c>
      <c r="C680" s="61">
        <f t="shared" si="29"/>
        <v>245</v>
      </c>
      <c r="D680" t="str">
        <f>LOOKUP(B680,'Info Sheet'!$L$2:$L$3,'Info Sheet'!$J$2:$J$3)</f>
        <v>Non-Rainy</v>
      </c>
      <c r="E680">
        <f>IF(D680='Info Sheet'!$J$3,'Info Sheet'!$M$3,'Info Sheet'!$M$2)</f>
        <v>1</v>
      </c>
      <c r="F680">
        <f>ROUNDDOWN(IF((C680*E680)&gt;'Info Sheet'!$B$21,'Info Sheet'!$B$21,(C680*E680)),0)</f>
        <v>188</v>
      </c>
      <c r="G680">
        <f t="shared" si="30"/>
        <v>4295.8</v>
      </c>
      <c r="H680">
        <f t="shared" si="31"/>
        <v>2375.8000000000002</v>
      </c>
    </row>
    <row r="681" spans="1:8">
      <c r="A681" s="51">
        <v>635</v>
      </c>
      <c r="B681" s="61">
        <v>0.33861043461071927</v>
      </c>
      <c r="C681" s="61">
        <f t="shared" si="29"/>
        <v>207</v>
      </c>
      <c r="D681" t="str">
        <f>LOOKUP(B681,'Info Sheet'!$L$2:$L$3,'Info Sheet'!$J$2:$J$3)</f>
        <v>Rainy, p</v>
      </c>
      <c r="E681">
        <f>IF(D681='Info Sheet'!$J$3,'Info Sheet'!$M$3,'Info Sheet'!$M$2)</f>
        <v>0.7</v>
      </c>
      <c r="F681">
        <f>ROUNDDOWN(IF((C681*E681)&gt;'Info Sheet'!$B$21,'Info Sheet'!$B$21,(C681*E681)),0)</f>
        <v>144</v>
      </c>
      <c r="G681">
        <f t="shared" si="30"/>
        <v>3290.4</v>
      </c>
      <c r="H681">
        <f t="shared" si="31"/>
        <v>1370.4</v>
      </c>
    </row>
    <row r="682" spans="1:8">
      <c r="A682" s="51">
        <v>636</v>
      </c>
      <c r="B682" s="61">
        <v>7.935019448699232E-3</v>
      </c>
      <c r="C682" s="61">
        <f t="shared" si="29"/>
        <v>168</v>
      </c>
      <c r="D682" t="str">
        <f>LOOKUP(B682,'Info Sheet'!$L$2:$L$3,'Info Sheet'!$J$2:$J$3)</f>
        <v>Rainy, p</v>
      </c>
      <c r="E682">
        <f>IF(D682='Info Sheet'!$J$3,'Info Sheet'!$M$3,'Info Sheet'!$M$2)</f>
        <v>0.7</v>
      </c>
      <c r="F682">
        <f>ROUNDDOWN(IF((C682*E682)&gt;'Info Sheet'!$B$21,'Info Sheet'!$B$21,(C682*E682)),0)</f>
        <v>117</v>
      </c>
      <c r="G682">
        <f t="shared" si="30"/>
        <v>2673.4500000000003</v>
      </c>
      <c r="H682">
        <f t="shared" si="31"/>
        <v>753.45000000000027</v>
      </c>
    </row>
    <row r="683" spans="1:8">
      <c r="A683" s="51">
        <v>637</v>
      </c>
      <c r="B683" s="61">
        <v>0.38476742527904373</v>
      </c>
      <c r="C683" s="61">
        <f t="shared" si="29"/>
        <v>209</v>
      </c>
      <c r="D683" t="str">
        <f>LOOKUP(B683,'Info Sheet'!$L$2:$L$3,'Info Sheet'!$J$2:$J$3)</f>
        <v>Rainy, p</v>
      </c>
      <c r="E683">
        <f>IF(D683='Info Sheet'!$J$3,'Info Sheet'!$M$3,'Info Sheet'!$M$2)</f>
        <v>0.7</v>
      </c>
      <c r="F683">
        <f>ROUNDDOWN(IF((C683*E683)&gt;'Info Sheet'!$B$21,'Info Sheet'!$B$21,(C683*E683)),0)</f>
        <v>146</v>
      </c>
      <c r="G683">
        <f t="shared" si="30"/>
        <v>3336.1000000000004</v>
      </c>
      <c r="H683">
        <f t="shared" si="31"/>
        <v>1416.1000000000004</v>
      </c>
    </row>
    <row r="684" spans="1:8">
      <c r="A684" s="51">
        <v>638</v>
      </c>
      <c r="B684" s="61">
        <v>0.36417590300653768</v>
      </c>
      <c r="C684" s="61">
        <f t="shared" si="29"/>
        <v>208</v>
      </c>
      <c r="D684" t="str">
        <f>LOOKUP(B684,'Info Sheet'!$L$2:$L$3,'Info Sheet'!$J$2:$J$3)</f>
        <v>Rainy, p</v>
      </c>
      <c r="E684">
        <f>IF(D684='Info Sheet'!$J$3,'Info Sheet'!$M$3,'Info Sheet'!$M$2)</f>
        <v>0.7</v>
      </c>
      <c r="F684">
        <f>ROUNDDOWN(IF((C684*E684)&gt;'Info Sheet'!$B$21,'Info Sheet'!$B$21,(C684*E684)),0)</f>
        <v>145</v>
      </c>
      <c r="G684">
        <f t="shared" si="30"/>
        <v>3313.25</v>
      </c>
      <c r="H684">
        <f t="shared" si="31"/>
        <v>1393.25</v>
      </c>
    </row>
    <row r="685" spans="1:8">
      <c r="A685" s="51">
        <v>639</v>
      </c>
      <c r="B685" s="61">
        <v>6.0993215543463153E-2</v>
      </c>
      <c r="C685" s="61">
        <f t="shared" si="29"/>
        <v>184</v>
      </c>
      <c r="D685" t="str">
        <f>LOOKUP(B685,'Info Sheet'!$L$2:$L$3,'Info Sheet'!$J$2:$J$3)</f>
        <v>Rainy, p</v>
      </c>
      <c r="E685">
        <f>IF(D685='Info Sheet'!$J$3,'Info Sheet'!$M$3,'Info Sheet'!$M$2)</f>
        <v>0.7</v>
      </c>
      <c r="F685">
        <f>ROUNDDOWN(IF((C685*E685)&gt;'Info Sheet'!$B$21,'Info Sheet'!$B$21,(C685*E685)),0)</f>
        <v>128</v>
      </c>
      <c r="G685">
        <f t="shared" si="30"/>
        <v>2924.8</v>
      </c>
      <c r="H685">
        <f t="shared" si="31"/>
        <v>1004.8000000000002</v>
      </c>
    </row>
    <row r="686" spans="1:8">
      <c r="A686" s="51">
        <v>640</v>
      </c>
      <c r="B686" s="61">
        <v>0.77338754004766208</v>
      </c>
      <c r="C686" s="61">
        <f t="shared" si="29"/>
        <v>229</v>
      </c>
      <c r="D686" t="str">
        <f>LOOKUP(B686,'Info Sheet'!$L$2:$L$3,'Info Sheet'!$J$2:$J$3)</f>
        <v>Non-Rainy</v>
      </c>
      <c r="E686">
        <f>IF(D686='Info Sheet'!$J$3,'Info Sheet'!$M$3,'Info Sheet'!$M$2)</f>
        <v>1</v>
      </c>
      <c r="F686">
        <f>ROUNDDOWN(IF((C686*E686)&gt;'Info Sheet'!$B$21,'Info Sheet'!$B$21,(C686*E686)),0)</f>
        <v>188</v>
      </c>
      <c r="G686">
        <f t="shared" si="30"/>
        <v>4295.8</v>
      </c>
      <c r="H686">
        <f t="shared" si="31"/>
        <v>2375.8000000000002</v>
      </c>
    </row>
    <row r="687" spans="1:8">
      <c r="A687" s="51">
        <v>641</v>
      </c>
      <c r="B687" s="61">
        <v>0.80651968780299066</v>
      </c>
      <c r="C687" s="61">
        <f t="shared" ref="C687:C750" si="32">ROUNDDOWN(_xlfn.NORM.INV(B687,$B$29,$B$33),0)</f>
        <v>232</v>
      </c>
      <c r="D687" t="str">
        <f>LOOKUP(B687,'Info Sheet'!$L$2:$L$3,'Info Sheet'!$J$2:$J$3)</f>
        <v>Non-Rainy</v>
      </c>
      <c r="E687">
        <f>IF(D687='Info Sheet'!$J$3,'Info Sheet'!$M$3,'Info Sheet'!$M$2)</f>
        <v>1</v>
      </c>
      <c r="F687">
        <f>ROUNDDOWN(IF((C687*E687)&gt;'Info Sheet'!$B$21,'Info Sheet'!$B$21,(C687*E687)),0)</f>
        <v>188</v>
      </c>
      <c r="G687">
        <f t="shared" ref="G687:G750" si="33">F687*$K$39</f>
        <v>4295.8</v>
      </c>
      <c r="H687">
        <f t="shared" ref="H687:H750" si="34">G687-$K$40</f>
        <v>2375.8000000000002</v>
      </c>
    </row>
    <row r="688" spans="1:8">
      <c r="A688" s="51">
        <v>642</v>
      </c>
      <c r="B688" s="61">
        <v>0.55307862788397721</v>
      </c>
      <c r="C688" s="61">
        <f t="shared" si="32"/>
        <v>217</v>
      </c>
      <c r="D688" t="str">
        <f>LOOKUP(B688,'Info Sheet'!$L$2:$L$3,'Info Sheet'!$J$2:$J$3)</f>
        <v>Non-Rainy</v>
      </c>
      <c r="E688">
        <f>IF(D688='Info Sheet'!$J$3,'Info Sheet'!$M$3,'Info Sheet'!$M$2)</f>
        <v>1</v>
      </c>
      <c r="F688">
        <f>ROUNDDOWN(IF((C688*E688)&gt;'Info Sheet'!$B$21,'Info Sheet'!$B$21,(C688*E688)),0)</f>
        <v>188</v>
      </c>
      <c r="G688">
        <f t="shared" si="33"/>
        <v>4295.8</v>
      </c>
      <c r="H688">
        <f t="shared" si="34"/>
        <v>2375.8000000000002</v>
      </c>
    </row>
    <row r="689" spans="1:8">
      <c r="A689" s="51">
        <v>643</v>
      </c>
      <c r="B689" s="61">
        <v>0.41731439661723335</v>
      </c>
      <c r="C689" s="61">
        <f t="shared" si="32"/>
        <v>211</v>
      </c>
      <c r="D689" t="str">
        <f>LOOKUP(B689,'Info Sheet'!$L$2:$L$3,'Info Sheet'!$J$2:$J$3)</f>
        <v>Non-Rainy</v>
      </c>
      <c r="E689">
        <f>IF(D689='Info Sheet'!$J$3,'Info Sheet'!$M$3,'Info Sheet'!$M$2)</f>
        <v>1</v>
      </c>
      <c r="F689">
        <f>ROUNDDOWN(IF((C689*E689)&gt;'Info Sheet'!$B$21,'Info Sheet'!$B$21,(C689*E689)),0)</f>
        <v>188</v>
      </c>
      <c r="G689">
        <f t="shared" si="33"/>
        <v>4295.8</v>
      </c>
      <c r="H689">
        <f t="shared" si="34"/>
        <v>2375.8000000000002</v>
      </c>
    </row>
    <row r="690" spans="1:8">
      <c r="A690" s="51">
        <v>644</v>
      </c>
      <c r="B690" s="61">
        <v>0.90690952948915338</v>
      </c>
      <c r="C690" s="61">
        <f t="shared" si="32"/>
        <v>241</v>
      </c>
      <c r="D690" t="str">
        <f>LOOKUP(B690,'Info Sheet'!$L$2:$L$3,'Info Sheet'!$J$2:$J$3)</f>
        <v>Non-Rainy</v>
      </c>
      <c r="E690">
        <f>IF(D690='Info Sheet'!$J$3,'Info Sheet'!$M$3,'Info Sheet'!$M$2)</f>
        <v>1</v>
      </c>
      <c r="F690">
        <f>ROUNDDOWN(IF((C690*E690)&gt;'Info Sheet'!$B$21,'Info Sheet'!$B$21,(C690*E690)),0)</f>
        <v>188</v>
      </c>
      <c r="G690">
        <f t="shared" si="33"/>
        <v>4295.8</v>
      </c>
      <c r="H690">
        <f t="shared" si="34"/>
        <v>2375.8000000000002</v>
      </c>
    </row>
    <row r="691" spans="1:8">
      <c r="A691" s="51">
        <v>645</v>
      </c>
      <c r="B691" s="61">
        <v>0.33818339859255564</v>
      </c>
      <c r="C691" s="61">
        <f t="shared" si="32"/>
        <v>207</v>
      </c>
      <c r="D691" t="str">
        <f>LOOKUP(B691,'Info Sheet'!$L$2:$L$3,'Info Sheet'!$J$2:$J$3)</f>
        <v>Rainy, p</v>
      </c>
      <c r="E691">
        <f>IF(D691='Info Sheet'!$J$3,'Info Sheet'!$M$3,'Info Sheet'!$M$2)</f>
        <v>0.7</v>
      </c>
      <c r="F691">
        <f>ROUNDDOWN(IF((C691*E691)&gt;'Info Sheet'!$B$21,'Info Sheet'!$B$21,(C691*E691)),0)</f>
        <v>144</v>
      </c>
      <c r="G691">
        <f t="shared" si="33"/>
        <v>3290.4</v>
      </c>
      <c r="H691">
        <f t="shared" si="34"/>
        <v>1370.4</v>
      </c>
    </row>
    <row r="692" spans="1:8">
      <c r="A692" s="51">
        <v>646</v>
      </c>
      <c r="B692" s="61">
        <v>0.37952841664920967</v>
      </c>
      <c r="C692" s="61">
        <f t="shared" si="32"/>
        <v>209</v>
      </c>
      <c r="D692" t="str">
        <f>LOOKUP(B692,'Info Sheet'!$L$2:$L$3,'Info Sheet'!$J$2:$J$3)</f>
        <v>Rainy, p</v>
      </c>
      <c r="E692">
        <f>IF(D692='Info Sheet'!$J$3,'Info Sheet'!$M$3,'Info Sheet'!$M$2)</f>
        <v>0.7</v>
      </c>
      <c r="F692">
        <f>ROUNDDOWN(IF((C692*E692)&gt;'Info Sheet'!$B$21,'Info Sheet'!$B$21,(C692*E692)),0)</f>
        <v>146</v>
      </c>
      <c r="G692">
        <f t="shared" si="33"/>
        <v>3336.1000000000004</v>
      </c>
      <c r="H692">
        <f t="shared" si="34"/>
        <v>1416.1000000000004</v>
      </c>
    </row>
    <row r="693" spans="1:8">
      <c r="A693" s="51">
        <v>647</v>
      </c>
      <c r="B693" s="61">
        <v>0.88352962377391542</v>
      </c>
      <c r="C693" s="61">
        <f t="shared" si="32"/>
        <v>238</v>
      </c>
      <c r="D693" t="str">
        <f>LOOKUP(B693,'Info Sheet'!$L$2:$L$3,'Info Sheet'!$J$2:$J$3)</f>
        <v>Non-Rainy</v>
      </c>
      <c r="E693">
        <f>IF(D693='Info Sheet'!$J$3,'Info Sheet'!$M$3,'Info Sheet'!$M$2)</f>
        <v>1</v>
      </c>
      <c r="F693">
        <f>ROUNDDOWN(IF((C693*E693)&gt;'Info Sheet'!$B$21,'Info Sheet'!$B$21,(C693*E693)),0)</f>
        <v>188</v>
      </c>
      <c r="G693">
        <f t="shared" si="33"/>
        <v>4295.8</v>
      </c>
      <c r="H693">
        <f t="shared" si="34"/>
        <v>2375.8000000000002</v>
      </c>
    </row>
    <row r="694" spans="1:8">
      <c r="A694" s="51">
        <v>648</v>
      </c>
      <c r="B694" s="61">
        <v>0.61514868970055125</v>
      </c>
      <c r="C694" s="61">
        <f t="shared" si="32"/>
        <v>220</v>
      </c>
      <c r="D694" t="str">
        <f>LOOKUP(B694,'Info Sheet'!$L$2:$L$3,'Info Sheet'!$J$2:$J$3)</f>
        <v>Non-Rainy</v>
      </c>
      <c r="E694">
        <f>IF(D694='Info Sheet'!$J$3,'Info Sheet'!$M$3,'Info Sheet'!$M$2)</f>
        <v>1</v>
      </c>
      <c r="F694">
        <f>ROUNDDOWN(IF((C694*E694)&gt;'Info Sheet'!$B$21,'Info Sheet'!$B$21,(C694*E694)),0)</f>
        <v>188</v>
      </c>
      <c r="G694">
        <f t="shared" si="33"/>
        <v>4295.8</v>
      </c>
      <c r="H694">
        <f t="shared" si="34"/>
        <v>2375.8000000000002</v>
      </c>
    </row>
    <row r="695" spans="1:8">
      <c r="A695" s="51">
        <v>649</v>
      </c>
      <c r="B695" s="61">
        <v>0.41580584185335723</v>
      </c>
      <c r="C695" s="61">
        <f t="shared" si="32"/>
        <v>211</v>
      </c>
      <c r="D695" t="str">
        <f>LOOKUP(B695,'Info Sheet'!$L$2:$L$3,'Info Sheet'!$J$2:$J$3)</f>
        <v>Non-Rainy</v>
      </c>
      <c r="E695">
        <f>IF(D695='Info Sheet'!$J$3,'Info Sheet'!$M$3,'Info Sheet'!$M$2)</f>
        <v>1</v>
      </c>
      <c r="F695">
        <f>ROUNDDOWN(IF((C695*E695)&gt;'Info Sheet'!$B$21,'Info Sheet'!$B$21,(C695*E695)),0)</f>
        <v>188</v>
      </c>
      <c r="G695">
        <f t="shared" si="33"/>
        <v>4295.8</v>
      </c>
      <c r="H695">
        <f t="shared" si="34"/>
        <v>2375.8000000000002</v>
      </c>
    </row>
    <row r="696" spans="1:8">
      <c r="A696" s="51">
        <v>650</v>
      </c>
      <c r="B696" s="61">
        <v>9.3166986627282067E-2</v>
      </c>
      <c r="C696" s="61">
        <f t="shared" si="32"/>
        <v>189</v>
      </c>
      <c r="D696" t="str">
        <f>LOOKUP(B696,'Info Sheet'!$L$2:$L$3,'Info Sheet'!$J$2:$J$3)</f>
        <v>Rainy, p</v>
      </c>
      <c r="E696">
        <f>IF(D696='Info Sheet'!$J$3,'Info Sheet'!$M$3,'Info Sheet'!$M$2)</f>
        <v>0.7</v>
      </c>
      <c r="F696">
        <f>ROUNDDOWN(IF((C696*E696)&gt;'Info Sheet'!$B$21,'Info Sheet'!$B$21,(C696*E696)),0)</f>
        <v>132</v>
      </c>
      <c r="G696">
        <f t="shared" si="33"/>
        <v>3016.2000000000003</v>
      </c>
      <c r="H696">
        <f t="shared" si="34"/>
        <v>1096.2000000000003</v>
      </c>
    </row>
    <row r="697" spans="1:8">
      <c r="A697" s="51">
        <v>651</v>
      </c>
      <c r="B697" s="61">
        <v>0.78897459092654232</v>
      </c>
      <c r="C697" s="61">
        <f t="shared" si="32"/>
        <v>230</v>
      </c>
      <c r="D697" t="str">
        <f>LOOKUP(B697,'Info Sheet'!$L$2:$L$3,'Info Sheet'!$J$2:$J$3)</f>
        <v>Non-Rainy</v>
      </c>
      <c r="E697">
        <f>IF(D697='Info Sheet'!$J$3,'Info Sheet'!$M$3,'Info Sheet'!$M$2)</f>
        <v>1</v>
      </c>
      <c r="F697">
        <f>ROUNDDOWN(IF((C697*E697)&gt;'Info Sheet'!$B$21,'Info Sheet'!$B$21,(C697*E697)),0)</f>
        <v>188</v>
      </c>
      <c r="G697">
        <f t="shared" si="33"/>
        <v>4295.8</v>
      </c>
      <c r="H697">
        <f t="shared" si="34"/>
        <v>2375.8000000000002</v>
      </c>
    </row>
    <row r="698" spans="1:8">
      <c r="A698" s="51">
        <v>652</v>
      </c>
      <c r="B698" s="61">
        <v>0.9415042738407895</v>
      </c>
      <c r="C698" s="61">
        <f t="shared" si="32"/>
        <v>245</v>
      </c>
      <c r="D698" t="str">
        <f>LOOKUP(B698,'Info Sheet'!$L$2:$L$3,'Info Sheet'!$J$2:$J$3)</f>
        <v>Non-Rainy</v>
      </c>
      <c r="E698">
        <f>IF(D698='Info Sheet'!$J$3,'Info Sheet'!$M$3,'Info Sheet'!$M$2)</f>
        <v>1</v>
      </c>
      <c r="F698">
        <f>ROUNDDOWN(IF((C698*E698)&gt;'Info Sheet'!$B$21,'Info Sheet'!$B$21,(C698*E698)),0)</f>
        <v>188</v>
      </c>
      <c r="G698">
        <f t="shared" si="33"/>
        <v>4295.8</v>
      </c>
      <c r="H698">
        <f t="shared" si="34"/>
        <v>2375.8000000000002</v>
      </c>
    </row>
    <row r="699" spans="1:8">
      <c r="A699" s="51">
        <v>653</v>
      </c>
      <c r="B699" s="61">
        <v>0.42354052838113543</v>
      </c>
      <c r="C699" s="61">
        <f t="shared" si="32"/>
        <v>211</v>
      </c>
      <c r="D699" t="str">
        <f>LOOKUP(B699,'Info Sheet'!$L$2:$L$3,'Info Sheet'!$J$2:$J$3)</f>
        <v>Non-Rainy</v>
      </c>
      <c r="E699">
        <f>IF(D699='Info Sheet'!$J$3,'Info Sheet'!$M$3,'Info Sheet'!$M$2)</f>
        <v>1</v>
      </c>
      <c r="F699">
        <f>ROUNDDOWN(IF((C699*E699)&gt;'Info Sheet'!$B$21,'Info Sheet'!$B$21,(C699*E699)),0)</f>
        <v>188</v>
      </c>
      <c r="G699">
        <f t="shared" si="33"/>
        <v>4295.8</v>
      </c>
      <c r="H699">
        <f t="shared" si="34"/>
        <v>2375.8000000000002</v>
      </c>
    </row>
    <row r="700" spans="1:8">
      <c r="A700" s="51">
        <v>654</v>
      </c>
      <c r="B700" s="61">
        <v>0.94194976304691058</v>
      </c>
      <c r="C700" s="61">
        <f t="shared" si="32"/>
        <v>245</v>
      </c>
      <c r="D700" t="str">
        <f>LOOKUP(B700,'Info Sheet'!$L$2:$L$3,'Info Sheet'!$J$2:$J$3)</f>
        <v>Non-Rainy</v>
      </c>
      <c r="E700">
        <f>IF(D700='Info Sheet'!$J$3,'Info Sheet'!$M$3,'Info Sheet'!$M$2)</f>
        <v>1</v>
      </c>
      <c r="F700">
        <f>ROUNDDOWN(IF((C700*E700)&gt;'Info Sheet'!$B$21,'Info Sheet'!$B$21,(C700*E700)),0)</f>
        <v>188</v>
      </c>
      <c r="G700">
        <f t="shared" si="33"/>
        <v>4295.8</v>
      </c>
      <c r="H700">
        <f t="shared" si="34"/>
        <v>2375.8000000000002</v>
      </c>
    </row>
    <row r="701" spans="1:8">
      <c r="A701" s="51">
        <v>655</v>
      </c>
      <c r="B701" s="61">
        <v>0.12721851671358131</v>
      </c>
      <c r="C701" s="61">
        <f t="shared" si="32"/>
        <v>192</v>
      </c>
      <c r="D701" t="str">
        <f>LOOKUP(B701,'Info Sheet'!$L$2:$L$3,'Info Sheet'!$J$2:$J$3)</f>
        <v>Rainy, p</v>
      </c>
      <c r="E701">
        <f>IF(D701='Info Sheet'!$J$3,'Info Sheet'!$M$3,'Info Sheet'!$M$2)</f>
        <v>0.7</v>
      </c>
      <c r="F701">
        <f>ROUNDDOWN(IF((C701*E701)&gt;'Info Sheet'!$B$21,'Info Sheet'!$B$21,(C701*E701)),0)</f>
        <v>134</v>
      </c>
      <c r="G701">
        <f t="shared" si="33"/>
        <v>3061.9</v>
      </c>
      <c r="H701">
        <f t="shared" si="34"/>
        <v>1141.9000000000001</v>
      </c>
    </row>
    <row r="702" spans="1:8">
      <c r="A702" s="51">
        <v>656</v>
      </c>
      <c r="B702" s="61">
        <v>0.5015796422779879</v>
      </c>
      <c r="C702" s="61">
        <f t="shared" si="32"/>
        <v>215</v>
      </c>
      <c r="D702" t="str">
        <f>LOOKUP(B702,'Info Sheet'!$L$2:$L$3,'Info Sheet'!$J$2:$J$3)</f>
        <v>Non-Rainy</v>
      </c>
      <c r="E702">
        <f>IF(D702='Info Sheet'!$J$3,'Info Sheet'!$M$3,'Info Sheet'!$M$2)</f>
        <v>1</v>
      </c>
      <c r="F702">
        <f>ROUNDDOWN(IF((C702*E702)&gt;'Info Sheet'!$B$21,'Info Sheet'!$B$21,(C702*E702)),0)</f>
        <v>188</v>
      </c>
      <c r="G702">
        <f t="shared" si="33"/>
        <v>4295.8</v>
      </c>
      <c r="H702">
        <f t="shared" si="34"/>
        <v>2375.8000000000002</v>
      </c>
    </row>
    <row r="703" spans="1:8">
      <c r="A703" s="51">
        <v>657</v>
      </c>
      <c r="B703" s="61">
        <v>0.29034597366991255</v>
      </c>
      <c r="C703" s="61">
        <f t="shared" si="32"/>
        <v>204</v>
      </c>
      <c r="D703" t="str">
        <f>LOOKUP(B703,'Info Sheet'!$L$2:$L$3,'Info Sheet'!$J$2:$J$3)</f>
        <v>Rainy, p</v>
      </c>
      <c r="E703">
        <f>IF(D703='Info Sheet'!$J$3,'Info Sheet'!$M$3,'Info Sheet'!$M$2)</f>
        <v>0.7</v>
      </c>
      <c r="F703">
        <f>ROUNDDOWN(IF((C703*E703)&gt;'Info Sheet'!$B$21,'Info Sheet'!$B$21,(C703*E703)),0)</f>
        <v>142</v>
      </c>
      <c r="G703">
        <f t="shared" si="33"/>
        <v>3244.7000000000003</v>
      </c>
      <c r="H703">
        <f t="shared" si="34"/>
        <v>1324.7000000000003</v>
      </c>
    </row>
    <row r="704" spans="1:8">
      <c r="A704" s="51">
        <v>658</v>
      </c>
      <c r="B704" s="61">
        <v>7.4660242056286963E-2</v>
      </c>
      <c r="C704" s="61">
        <f t="shared" si="32"/>
        <v>187</v>
      </c>
      <c r="D704" t="str">
        <f>LOOKUP(B704,'Info Sheet'!$L$2:$L$3,'Info Sheet'!$J$2:$J$3)</f>
        <v>Rainy, p</v>
      </c>
      <c r="E704">
        <f>IF(D704='Info Sheet'!$J$3,'Info Sheet'!$M$3,'Info Sheet'!$M$2)</f>
        <v>0.7</v>
      </c>
      <c r="F704">
        <f>ROUNDDOWN(IF((C704*E704)&gt;'Info Sheet'!$B$21,'Info Sheet'!$B$21,(C704*E704)),0)</f>
        <v>130</v>
      </c>
      <c r="G704">
        <f t="shared" si="33"/>
        <v>2970.5</v>
      </c>
      <c r="H704">
        <f t="shared" si="34"/>
        <v>1050.5</v>
      </c>
    </row>
    <row r="705" spans="1:8">
      <c r="A705" s="51">
        <v>659</v>
      </c>
      <c r="B705" s="61">
        <v>0.87065501363180253</v>
      </c>
      <c r="C705" s="61">
        <f t="shared" si="32"/>
        <v>237</v>
      </c>
      <c r="D705" t="str">
        <f>LOOKUP(B705,'Info Sheet'!$L$2:$L$3,'Info Sheet'!$J$2:$J$3)</f>
        <v>Non-Rainy</v>
      </c>
      <c r="E705">
        <f>IF(D705='Info Sheet'!$J$3,'Info Sheet'!$M$3,'Info Sheet'!$M$2)</f>
        <v>1</v>
      </c>
      <c r="F705">
        <f>ROUNDDOWN(IF((C705*E705)&gt;'Info Sheet'!$B$21,'Info Sheet'!$B$21,(C705*E705)),0)</f>
        <v>188</v>
      </c>
      <c r="G705">
        <f t="shared" si="33"/>
        <v>4295.8</v>
      </c>
      <c r="H705">
        <f t="shared" si="34"/>
        <v>2375.8000000000002</v>
      </c>
    </row>
    <row r="706" spans="1:8">
      <c r="A706" s="51">
        <v>660</v>
      </c>
      <c r="B706" s="61">
        <v>0.87159170965620036</v>
      </c>
      <c r="C706" s="61">
        <f t="shared" si="32"/>
        <v>237</v>
      </c>
      <c r="D706" t="str">
        <f>LOOKUP(B706,'Info Sheet'!$L$2:$L$3,'Info Sheet'!$J$2:$J$3)</f>
        <v>Non-Rainy</v>
      </c>
      <c r="E706">
        <f>IF(D706='Info Sheet'!$J$3,'Info Sheet'!$M$3,'Info Sheet'!$M$2)</f>
        <v>1</v>
      </c>
      <c r="F706">
        <f>ROUNDDOWN(IF((C706*E706)&gt;'Info Sheet'!$B$21,'Info Sheet'!$B$21,(C706*E706)),0)</f>
        <v>188</v>
      </c>
      <c r="G706">
        <f t="shared" si="33"/>
        <v>4295.8</v>
      </c>
      <c r="H706">
        <f t="shared" si="34"/>
        <v>2375.8000000000002</v>
      </c>
    </row>
    <row r="707" spans="1:8">
      <c r="A707" s="51">
        <v>661</v>
      </c>
      <c r="B707" s="61">
        <v>0.20781300662556257</v>
      </c>
      <c r="C707" s="61">
        <f t="shared" si="32"/>
        <v>199</v>
      </c>
      <c r="D707" t="str">
        <f>LOOKUP(B707,'Info Sheet'!$L$2:$L$3,'Info Sheet'!$J$2:$J$3)</f>
        <v>Rainy, p</v>
      </c>
      <c r="E707">
        <f>IF(D707='Info Sheet'!$J$3,'Info Sheet'!$M$3,'Info Sheet'!$M$2)</f>
        <v>0.7</v>
      </c>
      <c r="F707">
        <f>ROUNDDOWN(IF((C707*E707)&gt;'Info Sheet'!$B$21,'Info Sheet'!$B$21,(C707*E707)),0)</f>
        <v>139</v>
      </c>
      <c r="G707">
        <f t="shared" si="33"/>
        <v>3176.15</v>
      </c>
      <c r="H707">
        <f t="shared" si="34"/>
        <v>1256.1500000000001</v>
      </c>
    </row>
    <row r="708" spans="1:8">
      <c r="A708" s="51">
        <v>662</v>
      </c>
      <c r="B708" s="61">
        <v>0.42300728541417665</v>
      </c>
      <c r="C708" s="61">
        <f t="shared" si="32"/>
        <v>211</v>
      </c>
      <c r="D708" t="str">
        <f>LOOKUP(B708,'Info Sheet'!$L$2:$L$3,'Info Sheet'!$J$2:$J$3)</f>
        <v>Non-Rainy</v>
      </c>
      <c r="E708">
        <f>IF(D708='Info Sheet'!$J$3,'Info Sheet'!$M$3,'Info Sheet'!$M$2)</f>
        <v>1</v>
      </c>
      <c r="F708">
        <f>ROUNDDOWN(IF((C708*E708)&gt;'Info Sheet'!$B$21,'Info Sheet'!$B$21,(C708*E708)),0)</f>
        <v>188</v>
      </c>
      <c r="G708">
        <f t="shared" si="33"/>
        <v>4295.8</v>
      </c>
      <c r="H708">
        <f t="shared" si="34"/>
        <v>2375.8000000000002</v>
      </c>
    </row>
    <row r="709" spans="1:8">
      <c r="A709" s="51">
        <v>663</v>
      </c>
      <c r="B709" s="61">
        <v>0.24453797606317196</v>
      </c>
      <c r="C709" s="61">
        <f t="shared" si="32"/>
        <v>201</v>
      </c>
      <c r="D709" t="str">
        <f>LOOKUP(B709,'Info Sheet'!$L$2:$L$3,'Info Sheet'!$J$2:$J$3)</f>
        <v>Rainy, p</v>
      </c>
      <c r="E709">
        <f>IF(D709='Info Sheet'!$J$3,'Info Sheet'!$M$3,'Info Sheet'!$M$2)</f>
        <v>0.7</v>
      </c>
      <c r="F709">
        <f>ROUNDDOWN(IF((C709*E709)&gt;'Info Sheet'!$B$21,'Info Sheet'!$B$21,(C709*E709)),0)</f>
        <v>140</v>
      </c>
      <c r="G709">
        <f t="shared" si="33"/>
        <v>3199</v>
      </c>
      <c r="H709">
        <f t="shared" si="34"/>
        <v>1279</v>
      </c>
    </row>
    <row r="710" spans="1:8">
      <c r="A710" s="51">
        <v>664</v>
      </c>
      <c r="B710" s="61">
        <v>0.38075392373512373</v>
      </c>
      <c r="C710" s="61">
        <f t="shared" si="32"/>
        <v>209</v>
      </c>
      <c r="D710" t="str">
        <f>LOOKUP(B710,'Info Sheet'!$L$2:$L$3,'Info Sheet'!$J$2:$J$3)</f>
        <v>Rainy, p</v>
      </c>
      <c r="E710">
        <f>IF(D710='Info Sheet'!$J$3,'Info Sheet'!$M$3,'Info Sheet'!$M$2)</f>
        <v>0.7</v>
      </c>
      <c r="F710">
        <f>ROUNDDOWN(IF((C710*E710)&gt;'Info Sheet'!$B$21,'Info Sheet'!$B$21,(C710*E710)),0)</f>
        <v>146</v>
      </c>
      <c r="G710">
        <f t="shared" si="33"/>
        <v>3336.1000000000004</v>
      </c>
      <c r="H710">
        <f t="shared" si="34"/>
        <v>1416.1000000000004</v>
      </c>
    </row>
    <row r="711" spans="1:8">
      <c r="A711" s="51">
        <v>665</v>
      </c>
      <c r="B711" s="61">
        <v>0.24935963243806525</v>
      </c>
      <c r="C711" s="61">
        <f t="shared" si="32"/>
        <v>201</v>
      </c>
      <c r="D711" t="str">
        <f>LOOKUP(B711,'Info Sheet'!$L$2:$L$3,'Info Sheet'!$J$2:$J$3)</f>
        <v>Rainy, p</v>
      </c>
      <c r="E711">
        <f>IF(D711='Info Sheet'!$J$3,'Info Sheet'!$M$3,'Info Sheet'!$M$2)</f>
        <v>0.7</v>
      </c>
      <c r="F711">
        <f>ROUNDDOWN(IF((C711*E711)&gt;'Info Sheet'!$B$21,'Info Sheet'!$B$21,(C711*E711)),0)</f>
        <v>140</v>
      </c>
      <c r="G711">
        <f t="shared" si="33"/>
        <v>3199</v>
      </c>
      <c r="H711">
        <f t="shared" si="34"/>
        <v>1279</v>
      </c>
    </row>
    <row r="712" spans="1:8">
      <c r="A712" s="51">
        <v>666</v>
      </c>
      <c r="B712" s="61">
        <v>1.6612460048931799E-2</v>
      </c>
      <c r="C712" s="61">
        <f t="shared" si="32"/>
        <v>173</v>
      </c>
      <c r="D712" t="str">
        <f>LOOKUP(B712,'Info Sheet'!$L$2:$L$3,'Info Sheet'!$J$2:$J$3)</f>
        <v>Rainy, p</v>
      </c>
      <c r="E712">
        <f>IF(D712='Info Sheet'!$J$3,'Info Sheet'!$M$3,'Info Sheet'!$M$2)</f>
        <v>0.7</v>
      </c>
      <c r="F712">
        <f>ROUNDDOWN(IF((C712*E712)&gt;'Info Sheet'!$B$21,'Info Sheet'!$B$21,(C712*E712)),0)</f>
        <v>121</v>
      </c>
      <c r="G712">
        <f t="shared" si="33"/>
        <v>2764.8500000000004</v>
      </c>
      <c r="H712">
        <f t="shared" si="34"/>
        <v>844.85000000000036</v>
      </c>
    </row>
    <row r="713" spans="1:8">
      <c r="A713" s="51">
        <v>667</v>
      </c>
      <c r="B713" s="61">
        <v>0.84239707271035591</v>
      </c>
      <c r="C713" s="61">
        <f t="shared" si="32"/>
        <v>234</v>
      </c>
      <c r="D713" t="str">
        <f>LOOKUP(B713,'Info Sheet'!$L$2:$L$3,'Info Sheet'!$J$2:$J$3)</f>
        <v>Non-Rainy</v>
      </c>
      <c r="E713">
        <f>IF(D713='Info Sheet'!$J$3,'Info Sheet'!$M$3,'Info Sheet'!$M$2)</f>
        <v>1</v>
      </c>
      <c r="F713">
        <f>ROUNDDOWN(IF((C713*E713)&gt;'Info Sheet'!$B$21,'Info Sheet'!$B$21,(C713*E713)),0)</f>
        <v>188</v>
      </c>
      <c r="G713">
        <f t="shared" si="33"/>
        <v>4295.8</v>
      </c>
      <c r="H713">
        <f t="shared" si="34"/>
        <v>2375.8000000000002</v>
      </c>
    </row>
    <row r="714" spans="1:8">
      <c r="A714" s="51">
        <v>668</v>
      </c>
      <c r="B714" s="61">
        <v>0.56105652245722604</v>
      </c>
      <c r="C714" s="61">
        <f t="shared" si="32"/>
        <v>218</v>
      </c>
      <c r="D714" t="str">
        <f>LOOKUP(B714,'Info Sheet'!$L$2:$L$3,'Info Sheet'!$J$2:$J$3)</f>
        <v>Non-Rainy</v>
      </c>
      <c r="E714">
        <f>IF(D714='Info Sheet'!$J$3,'Info Sheet'!$M$3,'Info Sheet'!$M$2)</f>
        <v>1</v>
      </c>
      <c r="F714">
        <f>ROUNDDOWN(IF((C714*E714)&gt;'Info Sheet'!$B$21,'Info Sheet'!$B$21,(C714*E714)),0)</f>
        <v>188</v>
      </c>
      <c r="G714">
        <f t="shared" si="33"/>
        <v>4295.8</v>
      </c>
      <c r="H714">
        <f t="shared" si="34"/>
        <v>2375.8000000000002</v>
      </c>
    </row>
    <row r="715" spans="1:8">
      <c r="A715" s="51">
        <v>669</v>
      </c>
      <c r="B715" s="61">
        <v>6.3765897146466521E-2</v>
      </c>
      <c r="C715" s="61">
        <f t="shared" si="32"/>
        <v>185</v>
      </c>
      <c r="D715" t="str">
        <f>LOOKUP(B715,'Info Sheet'!$L$2:$L$3,'Info Sheet'!$J$2:$J$3)</f>
        <v>Rainy, p</v>
      </c>
      <c r="E715">
        <f>IF(D715='Info Sheet'!$J$3,'Info Sheet'!$M$3,'Info Sheet'!$M$2)</f>
        <v>0.7</v>
      </c>
      <c r="F715">
        <f>ROUNDDOWN(IF((C715*E715)&gt;'Info Sheet'!$B$21,'Info Sheet'!$B$21,(C715*E715)),0)</f>
        <v>129</v>
      </c>
      <c r="G715">
        <f t="shared" si="33"/>
        <v>2947.65</v>
      </c>
      <c r="H715">
        <f t="shared" si="34"/>
        <v>1027.6500000000001</v>
      </c>
    </row>
    <row r="716" spans="1:8">
      <c r="A716" s="51">
        <v>670</v>
      </c>
      <c r="B716" s="61">
        <v>0.51314863475430739</v>
      </c>
      <c r="C716" s="61">
        <f t="shared" si="32"/>
        <v>215</v>
      </c>
      <c r="D716" t="str">
        <f>LOOKUP(B716,'Info Sheet'!$L$2:$L$3,'Info Sheet'!$J$2:$J$3)</f>
        <v>Non-Rainy</v>
      </c>
      <c r="E716">
        <f>IF(D716='Info Sheet'!$J$3,'Info Sheet'!$M$3,'Info Sheet'!$M$2)</f>
        <v>1</v>
      </c>
      <c r="F716">
        <f>ROUNDDOWN(IF((C716*E716)&gt;'Info Sheet'!$B$21,'Info Sheet'!$B$21,(C716*E716)),0)</f>
        <v>188</v>
      </c>
      <c r="G716">
        <f t="shared" si="33"/>
        <v>4295.8</v>
      </c>
      <c r="H716">
        <f t="shared" si="34"/>
        <v>2375.8000000000002</v>
      </c>
    </row>
    <row r="717" spans="1:8">
      <c r="A717" s="51">
        <v>671</v>
      </c>
      <c r="B717" s="61">
        <v>0.60538888518301825</v>
      </c>
      <c r="C717" s="61">
        <f t="shared" si="32"/>
        <v>220</v>
      </c>
      <c r="D717" t="str">
        <f>LOOKUP(B717,'Info Sheet'!$L$2:$L$3,'Info Sheet'!$J$2:$J$3)</f>
        <v>Non-Rainy</v>
      </c>
      <c r="E717">
        <f>IF(D717='Info Sheet'!$J$3,'Info Sheet'!$M$3,'Info Sheet'!$M$2)</f>
        <v>1</v>
      </c>
      <c r="F717">
        <f>ROUNDDOWN(IF((C717*E717)&gt;'Info Sheet'!$B$21,'Info Sheet'!$B$21,(C717*E717)),0)</f>
        <v>188</v>
      </c>
      <c r="G717">
        <f t="shared" si="33"/>
        <v>4295.8</v>
      </c>
      <c r="H717">
        <f t="shared" si="34"/>
        <v>2375.8000000000002</v>
      </c>
    </row>
    <row r="718" spans="1:8">
      <c r="A718" s="51">
        <v>672</v>
      </c>
      <c r="B718" s="61">
        <v>0.67536307225132652</v>
      </c>
      <c r="C718" s="61">
        <f t="shared" si="32"/>
        <v>224</v>
      </c>
      <c r="D718" t="str">
        <f>LOOKUP(B718,'Info Sheet'!$L$2:$L$3,'Info Sheet'!$J$2:$J$3)</f>
        <v>Non-Rainy</v>
      </c>
      <c r="E718">
        <f>IF(D718='Info Sheet'!$J$3,'Info Sheet'!$M$3,'Info Sheet'!$M$2)</f>
        <v>1</v>
      </c>
      <c r="F718">
        <f>ROUNDDOWN(IF((C718*E718)&gt;'Info Sheet'!$B$21,'Info Sheet'!$B$21,(C718*E718)),0)</f>
        <v>188</v>
      </c>
      <c r="G718">
        <f t="shared" si="33"/>
        <v>4295.8</v>
      </c>
      <c r="H718">
        <f t="shared" si="34"/>
        <v>2375.8000000000002</v>
      </c>
    </row>
    <row r="719" spans="1:8">
      <c r="A719" s="51">
        <v>673</v>
      </c>
      <c r="B719" s="61">
        <v>0.41826225778781367</v>
      </c>
      <c r="C719" s="61">
        <f t="shared" si="32"/>
        <v>211</v>
      </c>
      <c r="D719" t="str">
        <f>LOOKUP(B719,'Info Sheet'!$L$2:$L$3,'Info Sheet'!$J$2:$J$3)</f>
        <v>Non-Rainy</v>
      </c>
      <c r="E719">
        <f>IF(D719='Info Sheet'!$J$3,'Info Sheet'!$M$3,'Info Sheet'!$M$2)</f>
        <v>1</v>
      </c>
      <c r="F719">
        <f>ROUNDDOWN(IF((C719*E719)&gt;'Info Sheet'!$B$21,'Info Sheet'!$B$21,(C719*E719)),0)</f>
        <v>188</v>
      </c>
      <c r="G719">
        <f t="shared" si="33"/>
        <v>4295.8</v>
      </c>
      <c r="H719">
        <f t="shared" si="34"/>
        <v>2375.8000000000002</v>
      </c>
    </row>
    <row r="720" spans="1:8">
      <c r="A720" s="51">
        <v>674</v>
      </c>
      <c r="B720" s="61">
        <v>0.24938875507485314</v>
      </c>
      <c r="C720" s="61">
        <f t="shared" si="32"/>
        <v>201</v>
      </c>
      <c r="D720" t="str">
        <f>LOOKUP(B720,'Info Sheet'!$L$2:$L$3,'Info Sheet'!$J$2:$J$3)</f>
        <v>Rainy, p</v>
      </c>
      <c r="E720">
        <f>IF(D720='Info Sheet'!$J$3,'Info Sheet'!$M$3,'Info Sheet'!$M$2)</f>
        <v>0.7</v>
      </c>
      <c r="F720">
        <f>ROUNDDOWN(IF((C720*E720)&gt;'Info Sheet'!$B$21,'Info Sheet'!$B$21,(C720*E720)),0)</f>
        <v>140</v>
      </c>
      <c r="G720">
        <f t="shared" si="33"/>
        <v>3199</v>
      </c>
      <c r="H720">
        <f t="shared" si="34"/>
        <v>1279</v>
      </c>
    </row>
    <row r="721" spans="1:8">
      <c r="A721" s="51">
        <v>675</v>
      </c>
      <c r="B721" s="61">
        <v>5.1312320728095218E-3</v>
      </c>
      <c r="C721" s="61">
        <f t="shared" si="32"/>
        <v>165</v>
      </c>
      <c r="D721" t="str">
        <f>LOOKUP(B721,'Info Sheet'!$L$2:$L$3,'Info Sheet'!$J$2:$J$3)</f>
        <v>Rainy, p</v>
      </c>
      <c r="E721">
        <f>IF(D721='Info Sheet'!$J$3,'Info Sheet'!$M$3,'Info Sheet'!$M$2)</f>
        <v>0.7</v>
      </c>
      <c r="F721">
        <f>ROUNDDOWN(IF((C721*E721)&gt;'Info Sheet'!$B$21,'Info Sheet'!$B$21,(C721*E721)),0)</f>
        <v>115</v>
      </c>
      <c r="G721">
        <f t="shared" si="33"/>
        <v>2627.75</v>
      </c>
      <c r="H721">
        <f t="shared" si="34"/>
        <v>707.75</v>
      </c>
    </row>
    <row r="722" spans="1:8">
      <c r="A722" s="51">
        <v>676</v>
      </c>
      <c r="B722" s="61">
        <v>0.70049180392523669</v>
      </c>
      <c r="C722" s="61">
        <f t="shared" si="32"/>
        <v>225</v>
      </c>
      <c r="D722" t="str">
        <f>LOOKUP(B722,'Info Sheet'!$L$2:$L$3,'Info Sheet'!$J$2:$J$3)</f>
        <v>Non-Rainy</v>
      </c>
      <c r="E722">
        <f>IF(D722='Info Sheet'!$J$3,'Info Sheet'!$M$3,'Info Sheet'!$M$2)</f>
        <v>1</v>
      </c>
      <c r="F722">
        <f>ROUNDDOWN(IF((C722*E722)&gt;'Info Sheet'!$B$21,'Info Sheet'!$B$21,(C722*E722)),0)</f>
        <v>188</v>
      </c>
      <c r="G722">
        <f t="shared" si="33"/>
        <v>4295.8</v>
      </c>
      <c r="H722">
        <f t="shared" si="34"/>
        <v>2375.8000000000002</v>
      </c>
    </row>
    <row r="723" spans="1:8">
      <c r="A723" s="51">
        <v>677</v>
      </c>
      <c r="B723" s="61">
        <v>0.35932043429659921</v>
      </c>
      <c r="C723" s="61">
        <f t="shared" si="32"/>
        <v>208</v>
      </c>
      <c r="D723" t="str">
        <f>LOOKUP(B723,'Info Sheet'!$L$2:$L$3,'Info Sheet'!$J$2:$J$3)</f>
        <v>Rainy, p</v>
      </c>
      <c r="E723">
        <f>IF(D723='Info Sheet'!$J$3,'Info Sheet'!$M$3,'Info Sheet'!$M$2)</f>
        <v>0.7</v>
      </c>
      <c r="F723">
        <f>ROUNDDOWN(IF((C723*E723)&gt;'Info Sheet'!$B$21,'Info Sheet'!$B$21,(C723*E723)),0)</f>
        <v>145</v>
      </c>
      <c r="G723">
        <f t="shared" si="33"/>
        <v>3313.25</v>
      </c>
      <c r="H723">
        <f t="shared" si="34"/>
        <v>1393.25</v>
      </c>
    </row>
    <row r="724" spans="1:8">
      <c r="A724" s="51">
        <v>678</v>
      </c>
      <c r="B724" s="61">
        <v>0.34174344725454342</v>
      </c>
      <c r="C724" s="61">
        <f t="shared" si="32"/>
        <v>207</v>
      </c>
      <c r="D724" t="str">
        <f>LOOKUP(B724,'Info Sheet'!$L$2:$L$3,'Info Sheet'!$J$2:$J$3)</f>
        <v>Rainy, p</v>
      </c>
      <c r="E724">
        <f>IF(D724='Info Sheet'!$J$3,'Info Sheet'!$M$3,'Info Sheet'!$M$2)</f>
        <v>0.7</v>
      </c>
      <c r="F724">
        <f>ROUNDDOWN(IF((C724*E724)&gt;'Info Sheet'!$B$21,'Info Sheet'!$B$21,(C724*E724)),0)</f>
        <v>144</v>
      </c>
      <c r="G724">
        <f t="shared" si="33"/>
        <v>3290.4</v>
      </c>
      <c r="H724">
        <f t="shared" si="34"/>
        <v>1370.4</v>
      </c>
    </row>
    <row r="725" spans="1:8">
      <c r="A725" s="51">
        <v>679</v>
      </c>
      <c r="B725" s="61">
        <v>0.14258773292120497</v>
      </c>
      <c r="C725" s="61">
        <f t="shared" si="32"/>
        <v>194</v>
      </c>
      <c r="D725" t="str">
        <f>LOOKUP(B725,'Info Sheet'!$L$2:$L$3,'Info Sheet'!$J$2:$J$3)</f>
        <v>Rainy, p</v>
      </c>
      <c r="E725">
        <f>IF(D725='Info Sheet'!$J$3,'Info Sheet'!$M$3,'Info Sheet'!$M$2)</f>
        <v>0.7</v>
      </c>
      <c r="F725">
        <f>ROUNDDOWN(IF((C725*E725)&gt;'Info Sheet'!$B$21,'Info Sheet'!$B$21,(C725*E725)),0)</f>
        <v>135</v>
      </c>
      <c r="G725">
        <f t="shared" si="33"/>
        <v>3084.75</v>
      </c>
      <c r="H725">
        <f t="shared" si="34"/>
        <v>1164.75</v>
      </c>
    </row>
    <row r="726" spans="1:8">
      <c r="A726" s="51">
        <v>680</v>
      </c>
      <c r="B726" s="61">
        <v>0.63189355187507723</v>
      </c>
      <c r="C726" s="61">
        <f t="shared" si="32"/>
        <v>221</v>
      </c>
      <c r="D726" t="str">
        <f>LOOKUP(B726,'Info Sheet'!$L$2:$L$3,'Info Sheet'!$J$2:$J$3)</f>
        <v>Non-Rainy</v>
      </c>
      <c r="E726">
        <f>IF(D726='Info Sheet'!$J$3,'Info Sheet'!$M$3,'Info Sheet'!$M$2)</f>
        <v>1</v>
      </c>
      <c r="F726">
        <f>ROUNDDOWN(IF((C726*E726)&gt;'Info Sheet'!$B$21,'Info Sheet'!$B$21,(C726*E726)),0)</f>
        <v>188</v>
      </c>
      <c r="G726">
        <f t="shared" si="33"/>
        <v>4295.8</v>
      </c>
      <c r="H726">
        <f t="shared" si="34"/>
        <v>2375.8000000000002</v>
      </c>
    </row>
    <row r="727" spans="1:8">
      <c r="A727" s="51">
        <v>681</v>
      </c>
      <c r="B727" s="61">
        <v>0.94939645282687102</v>
      </c>
      <c r="C727" s="61">
        <f t="shared" si="32"/>
        <v>247</v>
      </c>
      <c r="D727" t="str">
        <f>LOOKUP(B727,'Info Sheet'!$L$2:$L$3,'Info Sheet'!$J$2:$J$3)</f>
        <v>Non-Rainy</v>
      </c>
      <c r="E727">
        <f>IF(D727='Info Sheet'!$J$3,'Info Sheet'!$M$3,'Info Sheet'!$M$2)</f>
        <v>1</v>
      </c>
      <c r="F727">
        <f>ROUNDDOWN(IF((C727*E727)&gt;'Info Sheet'!$B$21,'Info Sheet'!$B$21,(C727*E727)),0)</f>
        <v>188</v>
      </c>
      <c r="G727">
        <f t="shared" si="33"/>
        <v>4295.8</v>
      </c>
      <c r="H727">
        <f t="shared" si="34"/>
        <v>2375.8000000000002</v>
      </c>
    </row>
    <row r="728" spans="1:8">
      <c r="A728" s="51">
        <v>682</v>
      </c>
      <c r="B728" s="61">
        <v>0.14977300068551269</v>
      </c>
      <c r="C728" s="61">
        <f t="shared" si="32"/>
        <v>194</v>
      </c>
      <c r="D728" t="str">
        <f>LOOKUP(B728,'Info Sheet'!$L$2:$L$3,'Info Sheet'!$J$2:$J$3)</f>
        <v>Rainy, p</v>
      </c>
      <c r="E728">
        <f>IF(D728='Info Sheet'!$J$3,'Info Sheet'!$M$3,'Info Sheet'!$M$2)</f>
        <v>0.7</v>
      </c>
      <c r="F728">
        <f>ROUNDDOWN(IF((C728*E728)&gt;'Info Sheet'!$B$21,'Info Sheet'!$B$21,(C728*E728)),0)</f>
        <v>135</v>
      </c>
      <c r="G728">
        <f t="shared" si="33"/>
        <v>3084.75</v>
      </c>
      <c r="H728">
        <f t="shared" si="34"/>
        <v>1164.75</v>
      </c>
    </row>
    <row r="729" spans="1:8">
      <c r="A729" s="51">
        <v>683</v>
      </c>
      <c r="B729" s="61">
        <v>0.99169357142437264</v>
      </c>
      <c r="C729" s="61">
        <f t="shared" si="32"/>
        <v>262</v>
      </c>
      <c r="D729" t="str">
        <f>LOOKUP(B729,'Info Sheet'!$L$2:$L$3,'Info Sheet'!$J$2:$J$3)</f>
        <v>Non-Rainy</v>
      </c>
      <c r="E729">
        <f>IF(D729='Info Sheet'!$J$3,'Info Sheet'!$M$3,'Info Sheet'!$M$2)</f>
        <v>1</v>
      </c>
      <c r="F729">
        <f>ROUNDDOWN(IF((C729*E729)&gt;'Info Sheet'!$B$21,'Info Sheet'!$B$21,(C729*E729)),0)</f>
        <v>188</v>
      </c>
      <c r="G729">
        <f t="shared" si="33"/>
        <v>4295.8</v>
      </c>
      <c r="H729">
        <f t="shared" si="34"/>
        <v>2375.8000000000002</v>
      </c>
    </row>
    <row r="730" spans="1:8">
      <c r="A730" s="51">
        <v>684</v>
      </c>
      <c r="B730" s="61">
        <v>0.41487332405379573</v>
      </c>
      <c r="C730" s="61">
        <f t="shared" si="32"/>
        <v>210</v>
      </c>
      <c r="D730" t="str">
        <f>LOOKUP(B730,'Info Sheet'!$L$2:$L$3,'Info Sheet'!$J$2:$J$3)</f>
        <v>Non-Rainy</v>
      </c>
      <c r="E730">
        <f>IF(D730='Info Sheet'!$J$3,'Info Sheet'!$M$3,'Info Sheet'!$M$2)</f>
        <v>1</v>
      </c>
      <c r="F730">
        <f>ROUNDDOWN(IF((C730*E730)&gt;'Info Sheet'!$B$21,'Info Sheet'!$B$21,(C730*E730)),0)</f>
        <v>188</v>
      </c>
      <c r="G730">
        <f t="shared" si="33"/>
        <v>4295.8</v>
      </c>
      <c r="H730">
        <f t="shared" si="34"/>
        <v>2375.8000000000002</v>
      </c>
    </row>
    <row r="731" spans="1:8">
      <c r="A731" s="51">
        <v>685</v>
      </c>
      <c r="B731" s="61">
        <v>0.24006196448254857</v>
      </c>
      <c r="C731" s="61">
        <f t="shared" si="32"/>
        <v>201</v>
      </c>
      <c r="D731" t="str">
        <f>LOOKUP(B731,'Info Sheet'!$L$2:$L$3,'Info Sheet'!$J$2:$J$3)</f>
        <v>Rainy, p</v>
      </c>
      <c r="E731">
        <f>IF(D731='Info Sheet'!$J$3,'Info Sheet'!$M$3,'Info Sheet'!$M$2)</f>
        <v>0.7</v>
      </c>
      <c r="F731">
        <f>ROUNDDOWN(IF((C731*E731)&gt;'Info Sheet'!$B$21,'Info Sheet'!$B$21,(C731*E731)),0)</f>
        <v>140</v>
      </c>
      <c r="G731">
        <f t="shared" si="33"/>
        <v>3199</v>
      </c>
      <c r="H731">
        <f t="shared" si="34"/>
        <v>1279</v>
      </c>
    </row>
    <row r="732" spans="1:8">
      <c r="A732" s="51">
        <v>686</v>
      </c>
      <c r="B732" s="61">
        <v>0.51650389163383892</v>
      </c>
      <c r="C732" s="61">
        <f t="shared" si="32"/>
        <v>216</v>
      </c>
      <c r="D732" t="str">
        <f>LOOKUP(B732,'Info Sheet'!$L$2:$L$3,'Info Sheet'!$J$2:$J$3)</f>
        <v>Non-Rainy</v>
      </c>
      <c r="E732">
        <f>IF(D732='Info Sheet'!$J$3,'Info Sheet'!$M$3,'Info Sheet'!$M$2)</f>
        <v>1</v>
      </c>
      <c r="F732">
        <f>ROUNDDOWN(IF((C732*E732)&gt;'Info Sheet'!$B$21,'Info Sheet'!$B$21,(C732*E732)),0)</f>
        <v>188</v>
      </c>
      <c r="G732">
        <f t="shared" si="33"/>
        <v>4295.8</v>
      </c>
      <c r="H732">
        <f t="shared" si="34"/>
        <v>2375.8000000000002</v>
      </c>
    </row>
    <row r="733" spans="1:8">
      <c r="A733" s="51">
        <v>687</v>
      </c>
      <c r="B733" s="61">
        <v>0.45301467930857486</v>
      </c>
      <c r="C733" s="61">
        <f t="shared" si="32"/>
        <v>212</v>
      </c>
      <c r="D733" t="str">
        <f>LOOKUP(B733,'Info Sheet'!$L$2:$L$3,'Info Sheet'!$J$2:$J$3)</f>
        <v>Non-Rainy</v>
      </c>
      <c r="E733">
        <f>IF(D733='Info Sheet'!$J$3,'Info Sheet'!$M$3,'Info Sheet'!$M$2)</f>
        <v>1</v>
      </c>
      <c r="F733">
        <f>ROUNDDOWN(IF((C733*E733)&gt;'Info Sheet'!$B$21,'Info Sheet'!$B$21,(C733*E733)),0)</f>
        <v>188</v>
      </c>
      <c r="G733">
        <f t="shared" si="33"/>
        <v>4295.8</v>
      </c>
      <c r="H733">
        <f t="shared" si="34"/>
        <v>2375.8000000000002</v>
      </c>
    </row>
    <row r="734" spans="1:8">
      <c r="A734" s="51">
        <v>688</v>
      </c>
      <c r="B734" s="61">
        <v>0.16035655823706096</v>
      </c>
      <c r="C734" s="61">
        <f t="shared" si="32"/>
        <v>195</v>
      </c>
      <c r="D734" t="str">
        <f>LOOKUP(B734,'Info Sheet'!$L$2:$L$3,'Info Sheet'!$J$2:$J$3)</f>
        <v>Rainy, p</v>
      </c>
      <c r="E734">
        <f>IF(D734='Info Sheet'!$J$3,'Info Sheet'!$M$3,'Info Sheet'!$M$2)</f>
        <v>0.7</v>
      </c>
      <c r="F734">
        <f>ROUNDDOWN(IF((C734*E734)&gt;'Info Sheet'!$B$21,'Info Sheet'!$B$21,(C734*E734)),0)</f>
        <v>136</v>
      </c>
      <c r="G734">
        <f t="shared" si="33"/>
        <v>3107.6000000000004</v>
      </c>
      <c r="H734">
        <f t="shared" si="34"/>
        <v>1187.6000000000004</v>
      </c>
    </row>
    <row r="735" spans="1:8">
      <c r="A735" s="51">
        <v>689</v>
      </c>
      <c r="B735" s="61">
        <v>0.90226328604406081</v>
      </c>
      <c r="C735" s="61">
        <f t="shared" si="32"/>
        <v>240</v>
      </c>
      <c r="D735" t="str">
        <f>LOOKUP(B735,'Info Sheet'!$L$2:$L$3,'Info Sheet'!$J$2:$J$3)</f>
        <v>Non-Rainy</v>
      </c>
      <c r="E735">
        <f>IF(D735='Info Sheet'!$J$3,'Info Sheet'!$M$3,'Info Sheet'!$M$2)</f>
        <v>1</v>
      </c>
      <c r="F735">
        <f>ROUNDDOWN(IF((C735*E735)&gt;'Info Sheet'!$B$21,'Info Sheet'!$B$21,(C735*E735)),0)</f>
        <v>188</v>
      </c>
      <c r="G735">
        <f t="shared" si="33"/>
        <v>4295.8</v>
      </c>
      <c r="H735">
        <f t="shared" si="34"/>
        <v>2375.8000000000002</v>
      </c>
    </row>
    <row r="736" spans="1:8">
      <c r="A736" s="51">
        <v>690</v>
      </c>
      <c r="B736" s="61">
        <v>0.88585226035953069</v>
      </c>
      <c r="C736" s="61">
        <f t="shared" si="32"/>
        <v>238</v>
      </c>
      <c r="D736" t="str">
        <f>LOOKUP(B736,'Info Sheet'!$L$2:$L$3,'Info Sheet'!$J$2:$J$3)</f>
        <v>Non-Rainy</v>
      </c>
      <c r="E736">
        <f>IF(D736='Info Sheet'!$J$3,'Info Sheet'!$M$3,'Info Sheet'!$M$2)</f>
        <v>1</v>
      </c>
      <c r="F736">
        <f>ROUNDDOWN(IF((C736*E736)&gt;'Info Sheet'!$B$21,'Info Sheet'!$B$21,(C736*E736)),0)</f>
        <v>188</v>
      </c>
      <c r="G736">
        <f t="shared" si="33"/>
        <v>4295.8</v>
      </c>
      <c r="H736">
        <f t="shared" si="34"/>
        <v>2375.8000000000002</v>
      </c>
    </row>
    <row r="737" spans="1:8">
      <c r="A737" s="51">
        <v>691</v>
      </c>
      <c r="B737" s="61">
        <v>0.10089783597671032</v>
      </c>
      <c r="C737" s="61">
        <f t="shared" si="32"/>
        <v>190</v>
      </c>
      <c r="D737" t="str">
        <f>LOOKUP(B737,'Info Sheet'!$L$2:$L$3,'Info Sheet'!$J$2:$J$3)</f>
        <v>Rainy, p</v>
      </c>
      <c r="E737">
        <f>IF(D737='Info Sheet'!$J$3,'Info Sheet'!$M$3,'Info Sheet'!$M$2)</f>
        <v>0.7</v>
      </c>
      <c r="F737">
        <f>ROUNDDOWN(IF((C737*E737)&gt;'Info Sheet'!$B$21,'Info Sheet'!$B$21,(C737*E737)),0)</f>
        <v>133</v>
      </c>
      <c r="G737">
        <f t="shared" si="33"/>
        <v>3039.05</v>
      </c>
      <c r="H737">
        <f t="shared" si="34"/>
        <v>1119.0500000000002</v>
      </c>
    </row>
    <row r="738" spans="1:8">
      <c r="A738" s="51">
        <v>692</v>
      </c>
      <c r="B738" s="61">
        <v>0.71629098051789786</v>
      </c>
      <c r="C738" s="61">
        <f t="shared" si="32"/>
        <v>226</v>
      </c>
      <c r="D738" t="str">
        <f>LOOKUP(B738,'Info Sheet'!$L$2:$L$3,'Info Sheet'!$J$2:$J$3)</f>
        <v>Non-Rainy</v>
      </c>
      <c r="E738">
        <f>IF(D738='Info Sheet'!$J$3,'Info Sheet'!$M$3,'Info Sheet'!$M$2)</f>
        <v>1</v>
      </c>
      <c r="F738">
        <f>ROUNDDOWN(IF((C738*E738)&gt;'Info Sheet'!$B$21,'Info Sheet'!$B$21,(C738*E738)),0)</f>
        <v>188</v>
      </c>
      <c r="G738">
        <f t="shared" si="33"/>
        <v>4295.8</v>
      </c>
      <c r="H738">
        <f t="shared" si="34"/>
        <v>2375.8000000000002</v>
      </c>
    </row>
    <row r="739" spans="1:8">
      <c r="A739" s="51">
        <v>693</v>
      </c>
      <c r="B739" s="61">
        <v>0.13226936992819505</v>
      </c>
      <c r="C739" s="61">
        <f t="shared" si="32"/>
        <v>193</v>
      </c>
      <c r="D739" t="str">
        <f>LOOKUP(B739,'Info Sheet'!$L$2:$L$3,'Info Sheet'!$J$2:$J$3)</f>
        <v>Rainy, p</v>
      </c>
      <c r="E739">
        <f>IF(D739='Info Sheet'!$J$3,'Info Sheet'!$M$3,'Info Sheet'!$M$2)</f>
        <v>0.7</v>
      </c>
      <c r="F739">
        <f>ROUNDDOWN(IF((C739*E739)&gt;'Info Sheet'!$B$21,'Info Sheet'!$B$21,(C739*E739)),0)</f>
        <v>135</v>
      </c>
      <c r="G739">
        <f t="shared" si="33"/>
        <v>3084.75</v>
      </c>
      <c r="H739">
        <f t="shared" si="34"/>
        <v>1164.75</v>
      </c>
    </row>
    <row r="740" spans="1:8">
      <c r="A740" s="51">
        <v>694</v>
      </c>
      <c r="B740" s="61">
        <v>0.64530870901790416</v>
      </c>
      <c r="C740" s="61">
        <f t="shared" si="32"/>
        <v>222</v>
      </c>
      <c r="D740" t="str">
        <f>LOOKUP(B740,'Info Sheet'!$L$2:$L$3,'Info Sheet'!$J$2:$J$3)</f>
        <v>Non-Rainy</v>
      </c>
      <c r="E740">
        <f>IF(D740='Info Sheet'!$J$3,'Info Sheet'!$M$3,'Info Sheet'!$M$2)</f>
        <v>1</v>
      </c>
      <c r="F740">
        <f>ROUNDDOWN(IF((C740*E740)&gt;'Info Sheet'!$B$21,'Info Sheet'!$B$21,(C740*E740)),0)</f>
        <v>188</v>
      </c>
      <c r="G740">
        <f t="shared" si="33"/>
        <v>4295.8</v>
      </c>
      <c r="H740">
        <f t="shared" si="34"/>
        <v>2375.8000000000002</v>
      </c>
    </row>
    <row r="741" spans="1:8">
      <c r="A741" s="51">
        <v>695</v>
      </c>
      <c r="B741" s="61">
        <v>0.85740914090954234</v>
      </c>
      <c r="C741" s="61">
        <f t="shared" si="32"/>
        <v>236</v>
      </c>
      <c r="D741" t="str">
        <f>LOOKUP(B741,'Info Sheet'!$L$2:$L$3,'Info Sheet'!$J$2:$J$3)</f>
        <v>Non-Rainy</v>
      </c>
      <c r="E741">
        <f>IF(D741='Info Sheet'!$J$3,'Info Sheet'!$M$3,'Info Sheet'!$M$2)</f>
        <v>1</v>
      </c>
      <c r="F741">
        <f>ROUNDDOWN(IF((C741*E741)&gt;'Info Sheet'!$B$21,'Info Sheet'!$B$21,(C741*E741)),0)</f>
        <v>188</v>
      </c>
      <c r="G741">
        <f t="shared" si="33"/>
        <v>4295.8</v>
      </c>
      <c r="H741">
        <f t="shared" si="34"/>
        <v>2375.8000000000002</v>
      </c>
    </row>
    <row r="742" spans="1:8">
      <c r="A742" s="51">
        <v>696</v>
      </c>
      <c r="B742" s="61">
        <v>0.77766212478297714</v>
      </c>
      <c r="C742" s="61">
        <f t="shared" si="32"/>
        <v>230</v>
      </c>
      <c r="D742" t="str">
        <f>LOOKUP(B742,'Info Sheet'!$L$2:$L$3,'Info Sheet'!$J$2:$J$3)</f>
        <v>Non-Rainy</v>
      </c>
      <c r="E742">
        <f>IF(D742='Info Sheet'!$J$3,'Info Sheet'!$M$3,'Info Sheet'!$M$2)</f>
        <v>1</v>
      </c>
      <c r="F742">
        <f>ROUNDDOWN(IF((C742*E742)&gt;'Info Sheet'!$B$21,'Info Sheet'!$B$21,(C742*E742)),0)</f>
        <v>188</v>
      </c>
      <c r="G742">
        <f t="shared" si="33"/>
        <v>4295.8</v>
      </c>
      <c r="H742">
        <f t="shared" si="34"/>
        <v>2375.8000000000002</v>
      </c>
    </row>
    <row r="743" spans="1:8">
      <c r="A743" s="51">
        <v>697</v>
      </c>
      <c r="B743" s="61">
        <v>0.47677822869822251</v>
      </c>
      <c r="C743" s="61">
        <f t="shared" si="32"/>
        <v>214</v>
      </c>
      <c r="D743" t="str">
        <f>LOOKUP(B743,'Info Sheet'!$L$2:$L$3,'Info Sheet'!$J$2:$J$3)</f>
        <v>Non-Rainy</v>
      </c>
      <c r="E743">
        <f>IF(D743='Info Sheet'!$J$3,'Info Sheet'!$M$3,'Info Sheet'!$M$2)</f>
        <v>1</v>
      </c>
      <c r="F743">
        <f>ROUNDDOWN(IF((C743*E743)&gt;'Info Sheet'!$B$21,'Info Sheet'!$B$21,(C743*E743)),0)</f>
        <v>188</v>
      </c>
      <c r="G743">
        <f t="shared" si="33"/>
        <v>4295.8</v>
      </c>
      <c r="H743">
        <f t="shared" si="34"/>
        <v>2375.8000000000002</v>
      </c>
    </row>
    <row r="744" spans="1:8">
      <c r="A744" s="51">
        <v>698</v>
      </c>
      <c r="B744" s="61">
        <v>0.72139205831269282</v>
      </c>
      <c r="C744" s="61">
        <f t="shared" si="32"/>
        <v>226</v>
      </c>
      <c r="D744" t="str">
        <f>LOOKUP(B744,'Info Sheet'!$L$2:$L$3,'Info Sheet'!$J$2:$J$3)</f>
        <v>Non-Rainy</v>
      </c>
      <c r="E744">
        <f>IF(D744='Info Sheet'!$J$3,'Info Sheet'!$M$3,'Info Sheet'!$M$2)</f>
        <v>1</v>
      </c>
      <c r="F744">
        <f>ROUNDDOWN(IF((C744*E744)&gt;'Info Sheet'!$B$21,'Info Sheet'!$B$21,(C744*E744)),0)</f>
        <v>188</v>
      </c>
      <c r="G744">
        <f t="shared" si="33"/>
        <v>4295.8</v>
      </c>
      <c r="H744">
        <f t="shared" si="34"/>
        <v>2375.8000000000002</v>
      </c>
    </row>
    <row r="745" spans="1:8">
      <c r="A745" s="51">
        <v>699</v>
      </c>
      <c r="B745" s="61">
        <v>8.3781771029490693E-2</v>
      </c>
      <c r="C745" s="61">
        <f t="shared" si="32"/>
        <v>188</v>
      </c>
      <c r="D745" t="str">
        <f>LOOKUP(B745,'Info Sheet'!$L$2:$L$3,'Info Sheet'!$J$2:$J$3)</f>
        <v>Rainy, p</v>
      </c>
      <c r="E745">
        <f>IF(D745='Info Sheet'!$J$3,'Info Sheet'!$M$3,'Info Sheet'!$M$2)</f>
        <v>0.7</v>
      </c>
      <c r="F745">
        <f>ROUNDDOWN(IF((C745*E745)&gt;'Info Sheet'!$B$21,'Info Sheet'!$B$21,(C745*E745)),0)</f>
        <v>131</v>
      </c>
      <c r="G745">
        <f t="shared" si="33"/>
        <v>2993.3500000000004</v>
      </c>
      <c r="H745">
        <f t="shared" si="34"/>
        <v>1073.3500000000004</v>
      </c>
    </row>
    <row r="746" spans="1:8">
      <c r="A746" s="51">
        <v>700</v>
      </c>
      <c r="B746" s="61">
        <v>0.98055299821299946</v>
      </c>
      <c r="C746" s="61">
        <f t="shared" si="32"/>
        <v>255</v>
      </c>
      <c r="D746" t="str">
        <f>LOOKUP(B746,'Info Sheet'!$L$2:$L$3,'Info Sheet'!$J$2:$J$3)</f>
        <v>Non-Rainy</v>
      </c>
      <c r="E746">
        <f>IF(D746='Info Sheet'!$J$3,'Info Sheet'!$M$3,'Info Sheet'!$M$2)</f>
        <v>1</v>
      </c>
      <c r="F746">
        <f>ROUNDDOWN(IF((C746*E746)&gt;'Info Sheet'!$B$21,'Info Sheet'!$B$21,(C746*E746)),0)</f>
        <v>188</v>
      </c>
      <c r="G746">
        <f t="shared" si="33"/>
        <v>4295.8</v>
      </c>
      <c r="H746">
        <f t="shared" si="34"/>
        <v>2375.8000000000002</v>
      </c>
    </row>
    <row r="747" spans="1:8">
      <c r="A747" s="51">
        <v>701</v>
      </c>
      <c r="B747" s="61">
        <v>0.41269279379936752</v>
      </c>
      <c r="C747" s="61">
        <f t="shared" si="32"/>
        <v>210</v>
      </c>
      <c r="D747" t="str">
        <f>LOOKUP(B747,'Info Sheet'!$L$2:$L$3,'Info Sheet'!$J$2:$J$3)</f>
        <v>Non-Rainy</v>
      </c>
      <c r="E747">
        <f>IF(D747='Info Sheet'!$J$3,'Info Sheet'!$M$3,'Info Sheet'!$M$2)</f>
        <v>1</v>
      </c>
      <c r="F747">
        <f>ROUNDDOWN(IF((C747*E747)&gt;'Info Sheet'!$B$21,'Info Sheet'!$B$21,(C747*E747)),0)</f>
        <v>188</v>
      </c>
      <c r="G747">
        <f t="shared" si="33"/>
        <v>4295.8</v>
      </c>
      <c r="H747">
        <f t="shared" si="34"/>
        <v>2375.8000000000002</v>
      </c>
    </row>
    <row r="748" spans="1:8">
      <c r="A748" s="51">
        <v>702</v>
      </c>
      <c r="B748" s="61">
        <v>0.38852598586984444</v>
      </c>
      <c r="C748" s="61">
        <f t="shared" si="32"/>
        <v>209</v>
      </c>
      <c r="D748" t="str">
        <f>LOOKUP(B748,'Info Sheet'!$L$2:$L$3,'Info Sheet'!$J$2:$J$3)</f>
        <v>Rainy, p</v>
      </c>
      <c r="E748">
        <f>IF(D748='Info Sheet'!$J$3,'Info Sheet'!$M$3,'Info Sheet'!$M$2)</f>
        <v>0.7</v>
      </c>
      <c r="F748">
        <f>ROUNDDOWN(IF((C748*E748)&gt;'Info Sheet'!$B$21,'Info Sheet'!$B$21,(C748*E748)),0)</f>
        <v>146</v>
      </c>
      <c r="G748">
        <f t="shared" si="33"/>
        <v>3336.1000000000004</v>
      </c>
      <c r="H748">
        <f t="shared" si="34"/>
        <v>1416.1000000000004</v>
      </c>
    </row>
    <row r="749" spans="1:8">
      <c r="A749" s="51">
        <v>703</v>
      </c>
      <c r="B749" s="61">
        <v>0.14949876518020344</v>
      </c>
      <c r="C749" s="61">
        <f t="shared" si="32"/>
        <v>194</v>
      </c>
      <c r="D749" t="str">
        <f>LOOKUP(B749,'Info Sheet'!$L$2:$L$3,'Info Sheet'!$J$2:$J$3)</f>
        <v>Rainy, p</v>
      </c>
      <c r="E749">
        <f>IF(D749='Info Sheet'!$J$3,'Info Sheet'!$M$3,'Info Sheet'!$M$2)</f>
        <v>0.7</v>
      </c>
      <c r="F749">
        <f>ROUNDDOWN(IF((C749*E749)&gt;'Info Sheet'!$B$21,'Info Sheet'!$B$21,(C749*E749)),0)</f>
        <v>135</v>
      </c>
      <c r="G749">
        <f t="shared" si="33"/>
        <v>3084.75</v>
      </c>
      <c r="H749">
        <f t="shared" si="34"/>
        <v>1164.75</v>
      </c>
    </row>
    <row r="750" spans="1:8">
      <c r="A750" s="51">
        <v>704</v>
      </c>
      <c r="B750" s="61">
        <v>0.81054011213315103</v>
      </c>
      <c r="C750" s="61">
        <f t="shared" si="32"/>
        <v>232</v>
      </c>
      <c r="D750" t="str">
        <f>LOOKUP(B750,'Info Sheet'!$L$2:$L$3,'Info Sheet'!$J$2:$J$3)</f>
        <v>Non-Rainy</v>
      </c>
      <c r="E750">
        <f>IF(D750='Info Sheet'!$J$3,'Info Sheet'!$M$3,'Info Sheet'!$M$2)</f>
        <v>1</v>
      </c>
      <c r="F750">
        <f>ROUNDDOWN(IF((C750*E750)&gt;'Info Sheet'!$B$21,'Info Sheet'!$B$21,(C750*E750)),0)</f>
        <v>188</v>
      </c>
      <c r="G750">
        <f t="shared" si="33"/>
        <v>4295.8</v>
      </c>
      <c r="H750">
        <f t="shared" si="34"/>
        <v>2375.8000000000002</v>
      </c>
    </row>
    <row r="751" spans="1:8">
      <c r="A751" s="51">
        <v>705</v>
      </c>
      <c r="B751" s="61">
        <v>0.26302302376466791</v>
      </c>
      <c r="C751" s="61">
        <f t="shared" ref="C751:C814" si="35">ROUNDDOWN(_xlfn.NORM.INV(B751,$B$29,$B$33),0)</f>
        <v>202</v>
      </c>
      <c r="D751" t="str">
        <f>LOOKUP(B751,'Info Sheet'!$L$2:$L$3,'Info Sheet'!$J$2:$J$3)</f>
        <v>Rainy, p</v>
      </c>
      <c r="E751">
        <f>IF(D751='Info Sheet'!$J$3,'Info Sheet'!$M$3,'Info Sheet'!$M$2)</f>
        <v>0.7</v>
      </c>
      <c r="F751">
        <f>ROUNDDOWN(IF((C751*E751)&gt;'Info Sheet'!$B$21,'Info Sheet'!$B$21,(C751*E751)),0)</f>
        <v>141</v>
      </c>
      <c r="G751">
        <f t="shared" ref="G751:G814" si="36">F751*$K$39</f>
        <v>3221.8500000000004</v>
      </c>
      <c r="H751">
        <f t="shared" ref="H751:H814" si="37">G751-$K$40</f>
        <v>1301.8500000000004</v>
      </c>
    </row>
    <row r="752" spans="1:8">
      <c r="A752" s="51">
        <v>706</v>
      </c>
      <c r="B752" s="61">
        <v>4.2876573305939969E-3</v>
      </c>
      <c r="C752" s="61">
        <f t="shared" si="35"/>
        <v>163</v>
      </c>
      <c r="D752" t="str">
        <f>LOOKUP(B752,'Info Sheet'!$L$2:$L$3,'Info Sheet'!$J$2:$J$3)</f>
        <v>Rainy, p</v>
      </c>
      <c r="E752">
        <f>IF(D752='Info Sheet'!$J$3,'Info Sheet'!$M$3,'Info Sheet'!$M$2)</f>
        <v>0.7</v>
      </c>
      <c r="F752">
        <f>ROUNDDOWN(IF((C752*E752)&gt;'Info Sheet'!$B$21,'Info Sheet'!$B$21,(C752*E752)),0)</f>
        <v>114</v>
      </c>
      <c r="G752">
        <f t="shared" si="36"/>
        <v>2604.9</v>
      </c>
      <c r="H752">
        <f t="shared" si="37"/>
        <v>684.90000000000009</v>
      </c>
    </row>
    <row r="753" spans="1:8">
      <c r="A753" s="51">
        <v>707</v>
      </c>
      <c r="B753" s="61">
        <v>0.90185653097453378</v>
      </c>
      <c r="C753" s="61">
        <f t="shared" si="35"/>
        <v>240</v>
      </c>
      <c r="D753" t="str">
        <f>LOOKUP(B753,'Info Sheet'!$L$2:$L$3,'Info Sheet'!$J$2:$J$3)</f>
        <v>Non-Rainy</v>
      </c>
      <c r="E753">
        <f>IF(D753='Info Sheet'!$J$3,'Info Sheet'!$M$3,'Info Sheet'!$M$2)</f>
        <v>1</v>
      </c>
      <c r="F753">
        <f>ROUNDDOWN(IF((C753*E753)&gt;'Info Sheet'!$B$21,'Info Sheet'!$B$21,(C753*E753)),0)</f>
        <v>188</v>
      </c>
      <c r="G753">
        <f t="shared" si="36"/>
        <v>4295.8</v>
      </c>
      <c r="H753">
        <f t="shared" si="37"/>
        <v>2375.8000000000002</v>
      </c>
    </row>
    <row r="754" spans="1:8">
      <c r="A754" s="51">
        <v>708</v>
      </c>
      <c r="B754" s="61">
        <v>0.24960146877773726</v>
      </c>
      <c r="C754" s="61">
        <f t="shared" si="35"/>
        <v>201</v>
      </c>
      <c r="D754" t="str">
        <f>LOOKUP(B754,'Info Sheet'!$L$2:$L$3,'Info Sheet'!$J$2:$J$3)</f>
        <v>Rainy, p</v>
      </c>
      <c r="E754">
        <f>IF(D754='Info Sheet'!$J$3,'Info Sheet'!$M$3,'Info Sheet'!$M$2)</f>
        <v>0.7</v>
      </c>
      <c r="F754">
        <f>ROUNDDOWN(IF((C754*E754)&gt;'Info Sheet'!$B$21,'Info Sheet'!$B$21,(C754*E754)),0)</f>
        <v>140</v>
      </c>
      <c r="G754">
        <f t="shared" si="36"/>
        <v>3199</v>
      </c>
      <c r="H754">
        <f t="shared" si="37"/>
        <v>1279</v>
      </c>
    </row>
    <row r="755" spans="1:8">
      <c r="A755" s="51">
        <v>709</v>
      </c>
      <c r="B755" s="61">
        <v>0.81243931173146711</v>
      </c>
      <c r="C755" s="61">
        <f t="shared" si="35"/>
        <v>232</v>
      </c>
      <c r="D755" t="str">
        <f>LOOKUP(B755,'Info Sheet'!$L$2:$L$3,'Info Sheet'!$J$2:$J$3)</f>
        <v>Non-Rainy</v>
      </c>
      <c r="E755">
        <f>IF(D755='Info Sheet'!$J$3,'Info Sheet'!$M$3,'Info Sheet'!$M$2)</f>
        <v>1</v>
      </c>
      <c r="F755">
        <f>ROUNDDOWN(IF((C755*E755)&gt;'Info Sheet'!$B$21,'Info Sheet'!$B$21,(C755*E755)),0)</f>
        <v>188</v>
      </c>
      <c r="G755">
        <f t="shared" si="36"/>
        <v>4295.8</v>
      </c>
      <c r="H755">
        <f t="shared" si="37"/>
        <v>2375.8000000000002</v>
      </c>
    </row>
    <row r="756" spans="1:8">
      <c r="A756" s="51">
        <v>710</v>
      </c>
      <c r="B756" s="61">
        <v>0.73392860174710295</v>
      </c>
      <c r="C756" s="61">
        <f t="shared" si="35"/>
        <v>227</v>
      </c>
      <c r="D756" t="str">
        <f>LOOKUP(B756,'Info Sheet'!$L$2:$L$3,'Info Sheet'!$J$2:$J$3)</f>
        <v>Non-Rainy</v>
      </c>
      <c r="E756">
        <f>IF(D756='Info Sheet'!$J$3,'Info Sheet'!$M$3,'Info Sheet'!$M$2)</f>
        <v>1</v>
      </c>
      <c r="F756">
        <f>ROUNDDOWN(IF((C756*E756)&gt;'Info Sheet'!$B$21,'Info Sheet'!$B$21,(C756*E756)),0)</f>
        <v>188</v>
      </c>
      <c r="G756">
        <f t="shared" si="36"/>
        <v>4295.8</v>
      </c>
      <c r="H756">
        <f t="shared" si="37"/>
        <v>2375.8000000000002</v>
      </c>
    </row>
    <row r="757" spans="1:8">
      <c r="A757" s="51">
        <v>711</v>
      </c>
      <c r="B757" s="61">
        <v>0.74562940566505453</v>
      </c>
      <c r="C757" s="61">
        <f t="shared" si="35"/>
        <v>228</v>
      </c>
      <c r="D757" t="str">
        <f>LOOKUP(B757,'Info Sheet'!$L$2:$L$3,'Info Sheet'!$J$2:$J$3)</f>
        <v>Non-Rainy</v>
      </c>
      <c r="E757">
        <f>IF(D757='Info Sheet'!$J$3,'Info Sheet'!$M$3,'Info Sheet'!$M$2)</f>
        <v>1</v>
      </c>
      <c r="F757">
        <f>ROUNDDOWN(IF((C757*E757)&gt;'Info Sheet'!$B$21,'Info Sheet'!$B$21,(C757*E757)),0)</f>
        <v>188</v>
      </c>
      <c r="G757">
        <f t="shared" si="36"/>
        <v>4295.8</v>
      </c>
      <c r="H757">
        <f t="shared" si="37"/>
        <v>2375.8000000000002</v>
      </c>
    </row>
    <row r="758" spans="1:8">
      <c r="A758" s="51">
        <v>712</v>
      </c>
      <c r="B758" s="61">
        <v>0.74709244701866373</v>
      </c>
      <c r="C758" s="61">
        <f t="shared" si="35"/>
        <v>228</v>
      </c>
      <c r="D758" t="str">
        <f>LOOKUP(B758,'Info Sheet'!$L$2:$L$3,'Info Sheet'!$J$2:$J$3)</f>
        <v>Non-Rainy</v>
      </c>
      <c r="E758">
        <f>IF(D758='Info Sheet'!$J$3,'Info Sheet'!$M$3,'Info Sheet'!$M$2)</f>
        <v>1</v>
      </c>
      <c r="F758">
        <f>ROUNDDOWN(IF((C758*E758)&gt;'Info Sheet'!$B$21,'Info Sheet'!$B$21,(C758*E758)),0)</f>
        <v>188</v>
      </c>
      <c r="G758">
        <f t="shared" si="36"/>
        <v>4295.8</v>
      </c>
      <c r="H758">
        <f t="shared" si="37"/>
        <v>2375.8000000000002</v>
      </c>
    </row>
    <row r="759" spans="1:8">
      <c r="A759" s="51">
        <v>713</v>
      </c>
      <c r="B759" s="61">
        <v>0.28368796157645348</v>
      </c>
      <c r="C759" s="61">
        <f t="shared" si="35"/>
        <v>204</v>
      </c>
      <c r="D759" t="str">
        <f>LOOKUP(B759,'Info Sheet'!$L$2:$L$3,'Info Sheet'!$J$2:$J$3)</f>
        <v>Rainy, p</v>
      </c>
      <c r="E759">
        <f>IF(D759='Info Sheet'!$J$3,'Info Sheet'!$M$3,'Info Sheet'!$M$2)</f>
        <v>0.7</v>
      </c>
      <c r="F759">
        <f>ROUNDDOWN(IF((C759*E759)&gt;'Info Sheet'!$B$21,'Info Sheet'!$B$21,(C759*E759)),0)</f>
        <v>142</v>
      </c>
      <c r="G759">
        <f t="shared" si="36"/>
        <v>3244.7000000000003</v>
      </c>
      <c r="H759">
        <f t="shared" si="37"/>
        <v>1324.7000000000003</v>
      </c>
    </row>
    <row r="760" spans="1:8">
      <c r="A760" s="51">
        <v>714</v>
      </c>
      <c r="B760" s="61">
        <v>0.22007454716120511</v>
      </c>
      <c r="C760" s="61">
        <f t="shared" si="35"/>
        <v>200</v>
      </c>
      <c r="D760" t="str">
        <f>LOOKUP(B760,'Info Sheet'!$L$2:$L$3,'Info Sheet'!$J$2:$J$3)</f>
        <v>Rainy, p</v>
      </c>
      <c r="E760">
        <f>IF(D760='Info Sheet'!$J$3,'Info Sheet'!$M$3,'Info Sheet'!$M$2)</f>
        <v>0.7</v>
      </c>
      <c r="F760">
        <f>ROUNDDOWN(IF((C760*E760)&gt;'Info Sheet'!$B$21,'Info Sheet'!$B$21,(C760*E760)),0)</f>
        <v>140</v>
      </c>
      <c r="G760">
        <f t="shared" si="36"/>
        <v>3199</v>
      </c>
      <c r="H760">
        <f t="shared" si="37"/>
        <v>1279</v>
      </c>
    </row>
    <row r="761" spans="1:8">
      <c r="A761" s="51">
        <v>715</v>
      </c>
      <c r="B761" s="61">
        <v>8.625961138985172E-2</v>
      </c>
      <c r="C761" s="61">
        <f t="shared" si="35"/>
        <v>188</v>
      </c>
      <c r="D761" t="str">
        <f>LOOKUP(B761,'Info Sheet'!$L$2:$L$3,'Info Sheet'!$J$2:$J$3)</f>
        <v>Rainy, p</v>
      </c>
      <c r="E761">
        <f>IF(D761='Info Sheet'!$J$3,'Info Sheet'!$M$3,'Info Sheet'!$M$2)</f>
        <v>0.7</v>
      </c>
      <c r="F761">
        <f>ROUNDDOWN(IF((C761*E761)&gt;'Info Sheet'!$B$21,'Info Sheet'!$B$21,(C761*E761)),0)</f>
        <v>131</v>
      </c>
      <c r="G761">
        <f t="shared" si="36"/>
        <v>2993.3500000000004</v>
      </c>
      <c r="H761">
        <f t="shared" si="37"/>
        <v>1073.3500000000004</v>
      </c>
    </row>
    <row r="762" spans="1:8">
      <c r="A762" s="51">
        <v>716</v>
      </c>
      <c r="B762" s="61">
        <v>0.12099477222293054</v>
      </c>
      <c r="C762" s="61">
        <f t="shared" si="35"/>
        <v>192</v>
      </c>
      <c r="D762" t="str">
        <f>LOOKUP(B762,'Info Sheet'!$L$2:$L$3,'Info Sheet'!$J$2:$J$3)</f>
        <v>Rainy, p</v>
      </c>
      <c r="E762">
        <f>IF(D762='Info Sheet'!$J$3,'Info Sheet'!$M$3,'Info Sheet'!$M$2)</f>
        <v>0.7</v>
      </c>
      <c r="F762">
        <f>ROUNDDOWN(IF((C762*E762)&gt;'Info Sheet'!$B$21,'Info Sheet'!$B$21,(C762*E762)),0)</f>
        <v>134</v>
      </c>
      <c r="G762">
        <f t="shared" si="36"/>
        <v>3061.9</v>
      </c>
      <c r="H762">
        <f t="shared" si="37"/>
        <v>1141.9000000000001</v>
      </c>
    </row>
    <row r="763" spans="1:8">
      <c r="A763" s="51">
        <v>717</v>
      </c>
      <c r="B763" s="61">
        <v>0.7244449011656956</v>
      </c>
      <c r="C763" s="61">
        <f t="shared" si="35"/>
        <v>226</v>
      </c>
      <c r="D763" t="str">
        <f>LOOKUP(B763,'Info Sheet'!$L$2:$L$3,'Info Sheet'!$J$2:$J$3)</f>
        <v>Non-Rainy</v>
      </c>
      <c r="E763">
        <f>IF(D763='Info Sheet'!$J$3,'Info Sheet'!$M$3,'Info Sheet'!$M$2)</f>
        <v>1</v>
      </c>
      <c r="F763">
        <f>ROUNDDOWN(IF((C763*E763)&gt;'Info Sheet'!$B$21,'Info Sheet'!$B$21,(C763*E763)),0)</f>
        <v>188</v>
      </c>
      <c r="G763">
        <f t="shared" si="36"/>
        <v>4295.8</v>
      </c>
      <c r="H763">
        <f t="shared" si="37"/>
        <v>2375.8000000000002</v>
      </c>
    </row>
    <row r="764" spans="1:8">
      <c r="A764" s="51">
        <v>718</v>
      </c>
      <c r="B764" s="61">
        <v>0.56269072645766205</v>
      </c>
      <c r="C764" s="61">
        <f t="shared" si="35"/>
        <v>218</v>
      </c>
      <c r="D764" t="str">
        <f>LOOKUP(B764,'Info Sheet'!$L$2:$L$3,'Info Sheet'!$J$2:$J$3)</f>
        <v>Non-Rainy</v>
      </c>
      <c r="E764">
        <f>IF(D764='Info Sheet'!$J$3,'Info Sheet'!$M$3,'Info Sheet'!$M$2)</f>
        <v>1</v>
      </c>
      <c r="F764">
        <f>ROUNDDOWN(IF((C764*E764)&gt;'Info Sheet'!$B$21,'Info Sheet'!$B$21,(C764*E764)),0)</f>
        <v>188</v>
      </c>
      <c r="G764">
        <f t="shared" si="36"/>
        <v>4295.8</v>
      </c>
      <c r="H764">
        <f t="shared" si="37"/>
        <v>2375.8000000000002</v>
      </c>
    </row>
    <row r="765" spans="1:8">
      <c r="A765" s="51">
        <v>719</v>
      </c>
      <c r="B765" s="61">
        <v>0.86535329119068383</v>
      </c>
      <c r="C765" s="61">
        <f t="shared" si="35"/>
        <v>236</v>
      </c>
      <c r="D765" t="str">
        <f>LOOKUP(B765,'Info Sheet'!$L$2:$L$3,'Info Sheet'!$J$2:$J$3)</f>
        <v>Non-Rainy</v>
      </c>
      <c r="E765">
        <f>IF(D765='Info Sheet'!$J$3,'Info Sheet'!$M$3,'Info Sheet'!$M$2)</f>
        <v>1</v>
      </c>
      <c r="F765">
        <f>ROUNDDOWN(IF((C765*E765)&gt;'Info Sheet'!$B$21,'Info Sheet'!$B$21,(C765*E765)),0)</f>
        <v>188</v>
      </c>
      <c r="G765">
        <f t="shared" si="36"/>
        <v>4295.8</v>
      </c>
      <c r="H765">
        <f t="shared" si="37"/>
        <v>2375.8000000000002</v>
      </c>
    </row>
    <row r="766" spans="1:8">
      <c r="A766" s="51">
        <v>720</v>
      </c>
      <c r="B766" s="61">
        <v>0.65255138255678236</v>
      </c>
      <c r="C766" s="61">
        <f t="shared" si="35"/>
        <v>222</v>
      </c>
      <c r="D766" t="str">
        <f>LOOKUP(B766,'Info Sheet'!$L$2:$L$3,'Info Sheet'!$J$2:$J$3)</f>
        <v>Non-Rainy</v>
      </c>
      <c r="E766">
        <f>IF(D766='Info Sheet'!$J$3,'Info Sheet'!$M$3,'Info Sheet'!$M$2)</f>
        <v>1</v>
      </c>
      <c r="F766">
        <f>ROUNDDOWN(IF((C766*E766)&gt;'Info Sheet'!$B$21,'Info Sheet'!$B$21,(C766*E766)),0)</f>
        <v>188</v>
      </c>
      <c r="G766">
        <f t="shared" si="36"/>
        <v>4295.8</v>
      </c>
      <c r="H766">
        <f t="shared" si="37"/>
        <v>2375.8000000000002</v>
      </c>
    </row>
    <row r="767" spans="1:8">
      <c r="A767" s="51">
        <v>721</v>
      </c>
      <c r="B767" s="61">
        <v>1.7262652754469698E-2</v>
      </c>
      <c r="C767" s="61">
        <f t="shared" si="35"/>
        <v>173</v>
      </c>
      <c r="D767" t="str">
        <f>LOOKUP(B767,'Info Sheet'!$L$2:$L$3,'Info Sheet'!$J$2:$J$3)</f>
        <v>Rainy, p</v>
      </c>
      <c r="E767">
        <f>IF(D767='Info Sheet'!$J$3,'Info Sheet'!$M$3,'Info Sheet'!$M$2)</f>
        <v>0.7</v>
      </c>
      <c r="F767">
        <f>ROUNDDOWN(IF((C767*E767)&gt;'Info Sheet'!$B$21,'Info Sheet'!$B$21,(C767*E767)),0)</f>
        <v>121</v>
      </c>
      <c r="G767">
        <f t="shared" si="36"/>
        <v>2764.8500000000004</v>
      </c>
      <c r="H767">
        <f t="shared" si="37"/>
        <v>844.85000000000036</v>
      </c>
    </row>
    <row r="768" spans="1:8">
      <c r="A768" s="51">
        <v>722</v>
      </c>
      <c r="B768" s="61">
        <v>0.22020978605874453</v>
      </c>
      <c r="C768" s="61">
        <f t="shared" si="35"/>
        <v>200</v>
      </c>
      <c r="D768" t="str">
        <f>LOOKUP(B768,'Info Sheet'!$L$2:$L$3,'Info Sheet'!$J$2:$J$3)</f>
        <v>Rainy, p</v>
      </c>
      <c r="E768">
        <f>IF(D768='Info Sheet'!$J$3,'Info Sheet'!$M$3,'Info Sheet'!$M$2)</f>
        <v>0.7</v>
      </c>
      <c r="F768">
        <f>ROUNDDOWN(IF((C768*E768)&gt;'Info Sheet'!$B$21,'Info Sheet'!$B$21,(C768*E768)),0)</f>
        <v>140</v>
      </c>
      <c r="G768">
        <f t="shared" si="36"/>
        <v>3199</v>
      </c>
      <c r="H768">
        <f t="shared" si="37"/>
        <v>1279</v>
      </c>
    </row>
    <row r="769" spans="1:8">
      <c r="A769" s="51">
        <v>723</v>
      </c>
      <c r="B769" s="61">
        <v>0.63174870688931384</v>
      </c>
      <c r="C769" s="61">
        <f t="shared" si="35"/>
        <v>221</v>
      </c>
      <c r="D769" t="str">
        <f>LOOKUP(B769,'Info Sheet'!$L$2:$L$3,'Info Sheet'!$J$2:$J$3)</f>
        <v>Non-Rainy</v>
      </c>
      <c r="E769">
        <f>IF(D769='Info Sheet'!$J$3,'Info Sheet'!$M$3,'Info Sheet'!$M$2)</f>
        <v>1</v>
      </c>
      <c r="F769">
        <f>ROUNDDOWN(IF((C769*E769)&gt;'Info Sheet'!$B$21,'Info Sheet'!$B$21,(C769*E769)),0)</f>
        <v>188</v>
      </c>
      <c r="G769">
        <f t="shared" si="36"/>
        <v>4295.8</v>
      </c>
      <c r="H769">
        <f t="shared" si="37"/>
        <v>2375.8000000000002</v>
      </c>
    </row>
    <row r="770" spans="1:8">
      <c r="A770" s="51">
        <v>724</v>
      </c>
      <c r="B770" s="61">
        <v>0.12685033952910652</v>
      </c>
      <c r="C770" s="61">
        <f t="shared" si="35"/>
        <v>192</v>
      </c>
      <c r="D770" t="str">
        <f>LOOKUP(B770,'Info Sheet'!$L$2:$L$3,'Info Sheet'!$J$2:$J$3)</f>
        <v>Rainy, p</v>
      </c>
      <c r="E770">
        <f>IF(D770='Info Sheet'!$J$3,'Info Sheet'!$M$3,'Info Sheet'!$M$2)</f>
        <v>0.7</v>
      </c>
      <c r="F770">
        <f>ROUNDDOWN(IF((C770*E770)&gt;'Info Sheet'!$B$21,'Info Sheet'!$B$21,(C770*E770)),0)</f>
        <v>134</v>
      </c>
      <c r="G770">
        <f t="shared" si="36"/>
        <v>3061.9</v>
      </c>
      <c r="H770">
        <f t="shared" si="37"/>
        <v>1141.9000000000001</v>
      </c>
    </row>
    <row r="771" spans="1:8">
      <c r="A771" s="51">
        <v>725</v>
      </c>
      <c r="B771" s="61">
        <v>0.81101649972919621</v>
      </c>
      <c r="C771" s="61">
        <f t="shared" si="35"/>
        <v>232</v>
      </c>
      <c r="D771" t="str">
        <f>LOOKUP(B771,'Info Sheet'!$L$2:$L$3,'Info Sheet'!$J$2:$J$3)</f>
        <v>Non-Rainy</v>
      </c>
      <c r="E771">
        <f>IF(D771='Info Sheet'!$J$3,'Info Sheet'!$M$3,'Info Sheet'!$M$2)</f>
        <v>1</v>
      </c>
      <c r="F771">
        <f>ROUNDDOWN(IF((C771*E771)&gt;'Info Sheet'!$B$21,'Info Sheet'!$B$21,(C771*E771)),0)</f>
        <v>188</v>
      </c>
      <c r="G771">
        <f t="shared" si="36"/>
        <v>4295.8</v>
      </c>
      <c r="H771">
        <f t="shared" si="37"/>
        <v>2375.8000000000002</v>
      </c>
    </row>
    <row r="772" spans="1:8">
      <c r="A772" s="51">
        <v>726</v>
      </c>
      <c r="B772" s="61">
        <v>0.83610694977151501</v>
      </c>
      <c r="C772" s="61">
        <f t="shared" si="35"/>
        <v>234</v>
      </c>
      <c r="D772" t="str">
        <f>LOOKUP(B772,'Info Sheet'!$L$2:$L$3,'Info Sheet'!$J$2:$J$3)</f>
        <v>Non-Rainy</v>
      </c>
      <c r="E772">
        <f>IF(D772='Info Sheet'!$J$3,'Info Sheet'!$M$3,'Info Sheet'!$M$2)</f>
        <v>1</v>
      </c>
      <c r="F772">
        <f>ROUNDDOWN(IF((C772*E772)&gt;'Info Sheet'!$B$21,'Info Sheet'!$B$21,(C772*E772)),0)</f>
        <v>188</v>
      </c>
      <c r="G772">
        <f t="shared" si="36"/>
        <v>4295.8</v>
      </c>
      <c r="H772">
        <f t="shared" si="37"/>
        <v>2375.8000000000002</v>
      </c>
    </row>
    <row r="773" spans="1:8">
      <c r="A773" s="51">
        <v>727</v>
      </c>
      <c r="B773" s="61">
        <v>0.18760911274352976</v>
      </c>
      <c r="C773" s="61">
        <f t="shared" si="35"/>
        <v>197</v>
      </c>
      <c r="D773" t="str">
        <f>LOOKUP(B773,'Info Sheet'!$L$2:$L$3,'Info Sheet'!$J$2:$J$3)</f>
        <v>Rainy, p</v>
      </c>
      <c r="E773">
        <f>IF(D773='Info Sheet'!$J$3,'Info Sheet'!$M$3,'Info Sheet'!$M$2)</f>
        <v>0.7</v>
      </c>
      <c r="F773">
        <f>ROUNDDOWN(IF((C773*E773)&gt;'Info Sheet'!$B$21,'Info Sheet'!$B$21,(C773*E773)),0)</f>
        <v>137</v>
      </c>
      <c r="G773">
        <f t="shared" si="36"/>
        <v>3130.4500000000003</v>
      </c>
      <c r="H773">
        <f t="shared" si="37"/>
        <v>1210.4500000000003</v>
      </c>
    </row>
    <row r="774" spans="1:8">
      <c r="A774" s="51">
        <v>728</v>
      </c>
      <c r="B774" s="61">
        <v>0.39308255049067975</v>
      </c>
      <c r="C774" s="61">
        <f t="shared" si="35"/>
        <v>209</v>
      </c>
      <c r="D774" t="str">
        <f>LOOKUP(B774,'Info Sheet'!$L$2:$L$3,'Info Sheet'!$J$2:$J$3)</f>
        <v>Rainy, p</v>
      </c>
      <c r="E774">
        <f>IF(D774='Info Sheet'!$J$3,'Info Sheet'!$M$3,'Info Sheet'!$M$2)</f>
        <v>0.7</v>
      </c>
      <c r="F774">
        <f>ROUNDDOWN(IF((C774*E774)&gt;'Info Sheet'!$B$21,'Info Sheet'!$B$21,(C774*E774)),0)</f>
        <v>146</v>
      </c>
      <c r="G774">
        <f t="shared" si="36"/>
        <v>3336.1000000000004</v>
      </c>
      <c r="H774">
        <f t="shared" si="37"/>
        <v>1416.1000000000004</v>
      </c>
    </row>
    <row r="775" spans="1:8">
      <c r="A775" s="51">
        <v>729</v>
      </c>
      <c r="B775" s="61">
        <v>0.2331507086392669</v>
      </c>
      <c r="C775" s="61">
        <f t="shared" si="35"/>
        <v>200</v>
      </c>
      <c r="D775" t="str">
        <f>LOOKUP(B775,'Info Sheet'!$L$2:$L$3,'Info Sheet'!$J$2:$J$3)</f>
        <v>Rainy, p</v>
      </c>
      <c r="E775">
        <f>IF(D775='Info Sheet'!$J$3,'Info Sheet'!$M$3,'Info Sheet'!$M$2)</f>
        <v>0.7</v>
      </c>
      <c r="F775">
        <f>ROUNDDOWN(IF((C775*E775)&gt;'Info Sheet'!$B$21,'Info Sheet'!$B$21,(C775*E775)),0)</f>
        <v>140</v>
      </c>
      <c r="G775">
        <f t="shared" si="36"/>
        <v>3199</v>
      </c>
      <c r="H775">
        <f t="shared" si="37"/>
        <v>1279</v>
      </c>
    </row>
    <row r="776" spans="1:8">
      <c r="A776" s="51">
        <v>730</v>
      </c>
      <c r="B776" s="61">
        <v>2.0306742439112346E-2</v>
      </c>
      <c r="C776" s="61">
        <f t="shared" si="35"/>
        <v>175</v>
      </c>
      <c r="D776" t="str">
        <f>LOOKUP(B776,'Info Sheet'!$L$2:$L$3,'Info Sheet'!$J$2:$J$3)</f>
        <v>Rainy, p</v>
      </c>
      <c r="E776">
        <f>IF(D776='Info Sheet'!$J$3,'Info Sheet'!$M$3,'Info Sheet'!$M$2)</f>
        <v>0.7</v>
      </c>
      <c r="F776">
        <f>ROUNDDOWN(IF((C776*E776)&gt;'Info Sheet'!$B$21,'Info Sheet'!$B$21,(C776*E776)),0)</f>
        <v>122</v>
      </c>
      <c r="G776">
        <f t="shared" si="36"/>
        <v>2787.7000000000003</v>
      </c>
      <c r="H776">
        <f t="shared" si="37"/>
        <v>867.70000000000027</v>
      </c>
    </row>
    <row r="777" spans="1:8">
      <c r="A777" s="51">
        <v>731</v>
      </c>
      <c r="B777" s="61">
        <v>0.7767345670565341</v>
      </c>
      <c r="C777" s="61">
        <f t="shared" si="35"/>
        <v>230</v>
      </c>
      <c r="D777" t="str">
        <f>LOOKUP(B777,'Info Sheet'!$L$2:$L$3,'Info Sheet'!$J$2:$J$3)</f>
        <v>Non-Rainy</v>
      </c>
      <c r="E777">
        <f>IF(D777='Info Sheet'!$J$3,'Info Sheet'!$M$3,'Info Sheet'!$M$2)</f>
        <v>1</v>
      </c>
      <c r="F777">
        <f>ROUNDDOWN(IF((C777*E777)&gt;'Info Sheet'!$B$21,'Info Sheet'!$B$21,(C777*E777)),0)</f>
        <v>188</v>
      </c>
      <c r="G777">
        <f t="shared" si="36"/>
        <v>4295.8</v>
      </c>
      <c r="H777">
        <f t="shared" si="37"/>
        <v>2375.8000000000002</v>
      </c>
    </row>
    <row r="778" spans="1:8">
      <c r="A778" s="51">
        <v>732</v>
      </c>
      <c r="B778" s="61">
        <v>5.601433551381696E-2</v>
      </c>
      <c r="C778" s="61">
        <f t="shared" si="35"/>
        <v>184</v>
      </c>
      <c r="D778" t="str">
        <f>LOOKUP(B778,'Info Sheet'!$L$2:$L$3,'Info Sheet'!$J$2:$J$3)</f>
        <v>Rainy, p</v>
      </c>
      <c r="E778">
        <f>IF(D778='Info Sheet'!$J$3,'Info Sheet'!$M$3,'Info Sheet'!$M$2)</f>
        <v>0.7</v>
      </c>
      <c r="F778">
        <f>ROUNDDOWN(IF((C778*E778)&gt;'Info Sheet'!$B$21,'Info Sheet'!$B$21,(C778*E778)),0)</f>
        <v>128</v>
      </c>
      <c r="G778">
        <f t="shared" si="36"/>
        <v>2924.8</v>
      </c>
      <c r="H778">
        <f t="shared" si="37"/>
        <v>1004.8000000000002</v>
      </c>
    </row>
    <row r="779" spans="1:8">
      <c r="A779" s="51">
        <v>733</v>
      </c>
      <c r="B779" s="61">
        <v>0.67155591810661741</v>
      </c>
      <c r="C779" s="61">
        <f t="shared" si="35"/>
        <v>223</v>
      </c>
      <c r="D779" t="str">
        <f>LOOKUP(B779,'Info Sheet'!$L$2:$L$3,'Info Sheet'!$J$2:$J$3)</f>
        <v>Non-Rainy</v>
      </c>
      <c r="E779">
        <f>IF(D779='Info Sheet'!$J$3,'Info Sheet'!$M$3,'Info Sheet'!$M$2)</f>
        <v>1</v>
      </c>
      <c r="F779">
        <f>ROUNDDOWN(IF((C779*E779)&gt;'Info Sheet'!$B$21,'Info Sheet'!$B$21,(C779*E779)),0)</f>
        <v>188</v>
      </c>
      <c r="G779">
        <f t="shared" si="36"/>
        <v>4295.8</v>
      </c>
      <c r="H779">
        <f t="shared" si="37"/>
        <v>2375.8000000000002</v>
      </c>
    </row>
    <row r="780" spans="1:8">
      <c r="A780" s="51">
        <v>734</v>
      </c>
      <c r="B780" s="61">
        <v>0.25125699153012504</v>
      </c>
      <c r="C780" s="61">
        <f t="shared" si="35"/>
        <v>202</v>
      </c>
      <c r="D780" t="str">
        <f>LOOKUP(B780,'Info Sheet'!$L$2:$L$3,'Info Sheet'!$J$2:$J$3)</f>
        <v>Rainy, p</v>
      </c>
      <c r="E780">
        <f>IF(D780='Info Sheet'!$J$3,'Info Sheet'!$M$3,'Info Sheet'!$M$2)</f>
        <v>0.7</v>
      </c>
      <c r="F780">
        <f>ROUNDDOWN(IF((C780*E780)&gt;'Info Sheet'!$B$21,'Info Sheet'!$B$21,(C780*E780)),0)</f>
        <v>141</v>
      </c>
      <c r="G780">
        <f t="shared" si="36"/>
        <v>3221.8500000000004</v>
      </c>
      <c r="H780">
        <f t="shared" si="37"/>
        <v>1301.8500000000004</v>
      </c>
    </row>
    <row r="781" spans="1:8">
      <c r="A781" s="51">
        <v>735</v>
      </c>
      <c r="B781" s="61">
        <v>0.80642044074798902</v>
      </c>
      <c r="C781" s="61">
        <f t="shared" si="35"/>
        <v>232</v>
      </c>
      <c r="D781" t="str">
        <f>LOOKUP(B781,'Info Sheet'!$L$2:$L$3,'Info Sheet'!$J$2:$J$3)</f>
        <v>Non-Rainy</v>
      </c>
      <c r="E781">
        <f>IF(D781='Info Sheet'!$J$3,'Info Sheet'!$M$3,'Info Sheet'!$M$2)</f>
        <v>1</v>
      </c>
      <c r="F781">
        <f>ROUNDDOWN(IF((C781*E781)&gt;'Info Sheet'!$B$21,'Info Sheet'!$B$21,(C781*E781)),0)</f>
        <v>188</v>
      </c>
      <c r="G781">
        <f t="shared" si="36"/>
        <v>4295.8</v>
      </c>
      <c r="H781">
        <f t="shared" si="37"/>
        <v>2375.8000000000002</v>
      </c>
    </row>
    <row r="782" spans="1:8">
      <c r="A782" s="51">
        <v>736</v>
      </c>
      <c r="B782" s="61">
        <v>0.55943053002649334</v>
      </c>
      <c r="C782" s="61">
        <f t="shared" si="35"/>
        <v>218</v>
      </c>
      <c r="D782" t="str">
        <f>LOOKUP(B782,'Info Sheet'!$L$2:$L$3,'Info Sheet'!$J$2:$J$3)</f>
        <v>Non-Rainy</v>
      </c>
      <c r="E782">
        <f>IF(D782='Info Sheet'!$J$3,'Info Sheet'!$M$3,'Info Sheet'!$M$2)</f>
        <v>1</v>
      </c>
      <c r="F782">
        <f>ROUNDDOWN(IF((C782*E782)&gt;'Info Sheet'!$B$21,'Info Sheet'!$B$21,(C782*E782)),0)</f>
        <v>188</v>
      </c>
      <c r="G782">
        <f t="shared" si="36"/>
        <v>4295.8</v>
      </c>
      <c r="H782">
        <f t="shared" si="37"/>
        <v>2375.8000000000002</v>
      </c>
    </row>
    <row r="783" spans="1:8">
      <c r="A783" s="51">
        <v>737</v>
      </c>
      <c r="B783" s="61">
        <v>0.79652945340071113</v>
      </c>
      <c r="C783" s="61">
        <f t="shared" si="35"/>
        <v>231</v>
      </c>
      <c r="D783" t="str">
        <f>LOOKUP(B783,'Info Sheet'!$L$2:$L$3,'Info Sheet'!$J$2:$J$3)</f>
        <v>Non-Rainy</v>
      </c>
      <c r="E783">
        <f>IF(D783='Info Sheet'!$J$3,'Info Sheet'!$M$3,'Info Sheet'!$M$2)</f>
        <v>1</v>
      </c>
      <c r="F783">
        <f>ROUNDDOWN(IF((C783*E783)&gt;'Info Sheet'!$B$21,'Info Sheet'!$B$21,(C783*E783)),0)</f>
        <v>188</v>
      </c>
      <c r="G783">
        <f t="shared" si="36"/>
        <v>4295.8</v>
      </c>
      <c r="H783">
        <f t="shared" si="37"/>
        <v>2375.8000000000002</v>
      </c>
    </row>
    <row r="784" spans="1:8">
      <c r="A784" s="51">
        <v>738</v>
      </c>
      <c r="B784" s="61">
        <v>0.33462300499185649</v>
      </c>
      <c r="C784" s="61">
        <f t="shared" si="35"/>
        <v>206</v>
      </c>
      <c r="D784" t="str">
        <f>LOOKUP(B784,'Info Sheet'!$L$2:$L$3,'Info Sheet'!$J$2:$J$3)</f>
        <v>Rainy, p</v>
      </c>
      <c r="E784">
        <f>IF(D784='Info Sheet'!$J$3,'Info Sheet'!$M$3,'Info Sheet'!$M$2)</f>
        <v>0.7</v>
      </c>
      <c r="F784">
        <f>ROUNDDOWN(IF((C784*E784)&gt;'Info Sheet'!$B$21,'Info Sheet'!$B$21,(C784*E784)),0)</f>
        <v>144</v>
      </c>
      <c r="G784">
        <f t="shared" si="36"/>
        <v>3290.4</v>
      </c>
      <c r="H784">
        <f t="shared" si="37"/>
        <v>1370.4</v>
      </c>
    </row>
    <row r="785" spans="1:8">
      <c r="A785" s="51">
        <v>739</v>
      </c>
      <c r="B785" s="61">
        <v>0.85623103261570987</v>
      </c>
      <c r="C785" s="61">
        <f t="shared" si="35"/>
        <v>235</v>
      </c>
      <c r="D785" t="str">
        <f>LOOKUP(B785,'Info Sheet'!$L$2:$L$3,'Info Sheet'!$J$2:$J$3)</f>
        <v>Non-Rainy</v>
      </c>
      <c r="E785">
        <f>IF(D785='Info Sheet'!$J$3,'Info Sheet'!$M$3,'Info Sheet'!$M$2)</f>
        <v>1</v>
      </c>
      <c r="F785">
        <f>ROUNDDOWN(IF((C785*E785)&gt;'Info Sheet'!$B$21,'Info Sheet'!$B$21,(C785*E785)),0)</f>
        <v>188</v>
      </c>
      <c r="G785">
        <f t="shared" si="36"/>
        <v>4295.8</v>
      </c>
      <c r="H785">
        <f t="shared" si="37"/>
        <v>2375.8000000000002</v>
      </c>
    </row>
    <row r="786" spans="1:8">
      <c r="A786" s="51">
        <v>740</v>
      </c>
      <c r="B786" s="61">
        <v>0.17482387044312586</v>
      </c>
      <c r="C786" s="61">
        <f t="shared" si="35"/>
        <v>196</v>
      </c>
      <c r="D786" t="str">
        <f>LOOKUP(B786,'Info Sheet'!$L$2:$L$3,'Info Sheet'!$J$2:$J$3)</f>
        <v>Rainy, p</v>
      </c>
      <c r="E786">
        <f>IF(D786='Info Sheet'!$J$3,'Info Sheet'!$M$3,'Info Sheet'!$M$2)</f>
        <v>0.7</v>
      </c>
      <c r="F786">
        <f>ROUNDDOWN(IF((C786*E786)&gt;'Info Sheet'!$B$21,'Info Sheet'!$B$21,(C786*E786)),0)</f>
        <v>137</v>
      </c>
      <c r="G786">
        <f t="shared" si="36"/>
        <v>3130.4500000000003</v>
      </c>
      <c r="H786">
        <f t="shared" si="37"/>
        <v>1210.4500000000003</v>
      </c>
    </row>
    <row r="787" spans="1:8">
      <c r="A787" s="51">
        <v>741</v>
      </c>
      <c r="B787" s="61">
        <v>0.27131651859503814</v>
      </c>
      <c r="C787" s="61">
        <f t="shared" si="35"/>
        <v>203</v>
      </c>
      <c r="D787" t="str">
        <f>LOOKUP(B787,'Info Sheet'!$L$2:$L$3,'Info Sheet'!$J$2:$J$3)</f>
        <v>Rainy, p</v>
      </c>
      <c r="E787">
        <f>IF(D787='Info Sheet'!$J$3,'Info Sheet'!$M$3,'Info Sheet'!$M$2)</f>
        <v>0.7</v>
      </c>
      <c r="F787">
        <f>ROUNDDOWN(IF((C787*E787)&gt;'Info Sheet'!$B$21,'Info Sheet'!$B$21,(C787*E787)),0)</f>
        <v>142</v>
      </c>
      <c r="G787">
        <f t="shared" si="36"/>
        <v>3244.7000000000003</v>
      </c>
      <c r="H787">
        <f t="shared" si="37"/>
        <v>1324.7000000000003</v>
      </c>
    </row>
    <row r="788" spans="1:8">
      <c r="A788" s="51">
        <v>742</v>
      </c>
      <c r="B788" s="61">
        <v>0.26076281772732013</v>
      </c>
      <c r="C788" s="61">
        <f t="shared" si="35"/>
        <v>202</v>
      </c>
      <c r="D788" t="str">
        <f>LOOKUP(B788,'Info Sheet'!$L$2:$L$3,'Info Sheet'!$J$2:$J$3)</f>
        <v>Rainy, p</v>
      </c>
      <c r="E788">
        <f>IF(D788='Info Sheet'!$J$3,'Info Sheet'!$M$3,'Info Sheet'!$M$2)</f>
        <v>0.7</v>
      </c>
      <c r="F788">
        <f>ROUNDDOWN(IF((C788*E788)&gt;'Info Sheet'!$B$21,'Info Sheet'!$B$21,(C788*E788)),0)</f>
        <v>141</v>
      </c>
      <c r="G788">
        <f t="shared" si="36"/>
        <v>3221.8500000000004</v>
      </c>
      <c r="H788">
        <f t="shared" si="37"/>
        <v>1301.8500000000004</v>
      </c>
    </row>
    <row r="789" spans="1:8">
      <c r="A789" s="51">
        <v>743</v>
      </c>
      <c r="B789" s="61">
        <v>0.25025556391507253</v>
      </c>
      <c r="C789" s="61">
        <f t="shared" si="35"/>
        <v>202</v>
      </c>
      <c r="D789" t="str">
        <f>LOOKUP(B789,'Info Sheet'!$L$2:$L$3,'Info Sheet'!$J$2:$J$3)</f>
        <v>Rainy, p</v>
      </c>
      <c r="E789">
        <f>IF(D789='Info Sheet'!$J$3,'Info Sheet'!$M$3,'Info Sheet'!$M$2)</f>
        <v>0.7</v>
      </c>
      <c r="F789">
        <f>ROUNDDOWN(IF((C789*E789)&gt;'Info Sheet'!$B$21,'Info Sheet'!$B$21,(C789*E789)),0)</f>
        <v>141</v>
      </c>
      <c r="G789">
        <f t="shared" si="36"/>
        <v>3221.8500000000004</v>
      </c>
      <c r="H789">
        <f t="shared" si="37"/>
        <v>1301.8500000000004</v>
      </c>
    </row>
    <row r="790" spans="1:8">
      <c r="A790" s="51">
        <v>744</v>
      </c>
      <c r="B790" s="61">
        <v>0.21568185290442932</v>
      </c>
      <c r="C790" s="61">
        <f t="shared" si="35"/>
        <v>199</v>
      </c>
      <c r="D790" t="str">
        <f>LOOKUP(B790,'Info Sheet'!$L$2:$L$3,'Info Sheet'!$J$2:$J$3)</f>
        <v>Rainy, p</v>
      </c>
      <c r="E790">
        <f>IF(D790='Info Sheet'!$J$3,'Info Sheet'!$M$3,'Info Sheet'!$M$2)</f>
        <v>0.7</v>
      </c>
      <c r="F790">
        <f>ROUNDDOWN(IF((C790*E790)&gt;'Info Sheet'!$B$21,'Info Sheet'!$B$21,(C790*E790)),0)</f>
        <v>139</v>
      </c>
      <c r="G790">
        <f t="shared" si="36"/>
        <v>3176.15</v>
      </c>
      <c r="H790">
        <f t="shared" si="37"/>
        <v>1256.1500000000001</v>
      </c>
    </row>
    <row r="791" spans="1:8">
      <c r="A791" s="51">
        <v>745</v>
      </c>
      <c r="B791" s="61">
        <v>0.37979339129436152</v>
      </c>
      <c r="C791" s="61">
        <f t="shared" si="35"/>
        <v>209</v>
      </c>
      <c r="D791" t="str">
        <f>LOOKUP(B791,'Info Sheet'!$L$2:$L$3,'Info Sheet'!$J$2:$J$3)</f>
        <v>Rainy, p</v>
      </c>
      <c r="E791">
        <f>IF(D791='Info Sheet'!$J$3,'Info Sheet'!$M$3,'Info Sheet'!$M$2)</f>
        <v>0.7</v>
      </c>
      <c r="F791">
        <f>ROUNDDOWN(IF((C791*E791)&gt;'Info Sheet'!$B$21,'Info Sheet'!$B$21,(C791*E791)),0)</f>
        <v>146</v>
      </c>
      <c r="G791">
        <f t="shared" si="36"/>
        <v>3336.1000000000004</v>
      </c>
      <c r="H791">
        <f t="shared" si="37"/>
        <v>1416.1000000000004</v>
      </c>
    </row>
    <row r="792" spans="1:8">
      <c r="A792" s="51">
        <v>746</v>
      </c>
      <c r="B792" s="61">
        <v>0.55639161330796516</v>
      </c>
      <c r="C792" s="61">
        <f t="shared" si="35"/>
        <v>217</v>
      </c>
      <c r="D792" t="str">
        <f>LOOKUP(B792,'Info Sheet'!$L$2:$L$3,'Info Sheet'!$J$2:$J$3)</f>
        <v>Non-Rainy</v>
      </c>
      <c r="E792">
        <f>IF(D792='Info Sheet'!$J$3,'Info Sheet'!$M$3,'Info Sheet'!$M$2)</f>
        <v>1</v>
      </c>
      <c r="F792">
        <f>ROUNDDOWN(IF((C792*E792)&gt;'Info Sheet'!$B$21,'Info Sheet'!$B$21,(C792*E792)),0)</f>
        <v>188</v>
      </c>
      <c r="G792">
        <f t="shared" si="36"/>
        <v>4295.8</v>
      </c>
      <c r="H792">
        <f t="shared" si="37"/>
        <v>2375.8000000000002</v>
      </c>
    </row>
    <row r="793" spans="1:8">
      <c r="A793" s="51">
        <v>747</v>
      </c>
      <c r="B793" s="61">
        <v>0.70896636421081605</v>
      </c>
      <c r="C793" s="61">
        <f t="shared" si="35"/>
        <v>225</v>
      </c>
      <c r="D793" t="str">
        <f>LOOKUP(B793,'Info Sheet'!$L$2:$L$3,'Info Sheet'!$J$2:$J$3)</f>
        <v>Non-Rainy</v>
      </c>
      <c r="E793">
        <f>IF(D793='Info Sheet'!$J$3,'Info Sheet'!$M$3,'Info Sheet'!$M$2)</f>
        <v>1</v>
      </c>
      <c r="F793">
        <f>ROUNDDOWN(IF((C793*E793)&gt;'Info Sheet'!$B$21,'Info Sheet'!$B$21,(C793*E793)),0)</f>
        <v>188</v>
      </c>
      <c r="G793">
        <f t="shared" si="36"/>
        <v>4295.8</v>
      </c>
      <c r="H793">
        <f t="shared" si="37"/>
        <v>2375.8000000000002</v>
      </c>
    </row>
    <row r="794" spans="1:8">
      <c r="A794" s="51">
        <v>748</v>
      </c>
      <c r="B794" s="61">
        <v>0.73732815204296454</v>
      </c>
      <c r="C794" s="61">
        <f t="shared" si="35"/>
        <v>227</v>
      </c>
      <c r="D794" t="str">
        <f>LOOKUP(B794,'Info Sheet'!$L$2:$L$3,'Info Sheet'!$J$2:$J$3)</f>
        <v>Non-Rainy</v>
      </c>
      <c r="E794">
        <f>IF(D794='Info Sheet'!$J$3,'Info Sheet'!$M$3,'Info Sheet'!$M$2)</f>
        <v>1</v>
      </c>
      <c r="F794">
        <f>ROUNDDOWN(IF((C794*E794)&gt;'Info Sheet'!$B$21,'Info Sheet'!$B$21,(C794*E794)),0)</f>
        <v>188</v>
      </c>
      <c r="G794">
        <f t="shared" si="36"/>
        <v>4295.8</v>
      </c>
      <c r="H794">
        <f t="shared" si="37"/>
        <v>2375.8000000000002</v>
      </c>
    </row>
    <row r="795" spans="1:8">
      <c r="A795" s="51">
        <v>749</v>
      </c>
      <c r="B795" s="61">
        <v>0.14759963240787166</v>
      </c>
      <c r="C795" s="61">
        <f t="shared" si="35"/>
        <v>194</v>
      </c>
      <c r="D795" t="str">
        <f>LOOKUP(B795,'Info Sheet'!$L$2:$L$3,'Info Sheet'!$J$2:$J$3)</f>
        <v>Rainy, p</v>
      </c>
      <c r="E795">
        <f>IF(D795='Info Sheet'!$J$3,'Info Sheet'!$M$3,'Info Sheet'!$M$2)</f>
        <v>0.7</v>
      </c>
      <c r="F795">
        <f>ROUNDDOWN(IF((C795*E795)&gt;'Info Sheet'!$B$21,'Info Sheet'!$B$21,(C795*E795)),0)</f>
        <v>135</v>
      </c>
      <c r="G795">
        <f t="shared" si="36"/>
        <v>3084.75</v>
      </c>
      <c r="H795">
        <f t="shared" si="37"/>
        <v>1164.75</v>
      </c>
    </row>
    <row r="796" spans="1:8">
      <c r="A796" s="51">
        <v>750</v>
      </c>
      <c r="B796" s="61">
        <v>0.28753092449300499</v>
      </c>
      <c r="C796" s="61">
        <f t="shared" si="35"/>
        <v>204</v>
      </c>
      <c r="D796" t="str">
        <f>LOOKUP(B796,'Info Sheet'!$L$2:$L$3,'Info Sheet'!$J$2:$J$3)</f>
        <v>Rainy, p</v>
      </c>
      <c r="E796">
        <f>IF(D796='Info Sheet'!$J$3,'Info Sheet'!$M$3,'Info Sheet'!$M$2)</f>
        <v>0.7</v>
      </c>
      <c r="F796">
        <f>ROUNDDOWN(IF((C796*E796)&gt;'Info Sheet'!$B$21,'Info Sheet'!$B$21,(C796*E796)),0)</f>
        <v>142</v>
      </c>
      <c r="G796">
        <f t="shared" si="36"/>
        <v>3244.7000000000003</v>
      </c>
      <c r="H796">
        <f t="shared" si="37"/>
        <v>1324.7000000000003</v>
      </c>
    </row>
    <row r="797" spans="1:8">
      <c r="A797" s="51">
        <v>751</v>
      </c>
      <c r="B797" s="61">
        <v>0.99066486028509182</v>
      </c>
      <c r="C797" s="61">
        <f t="shared" si="35"/>
        <v>261</v>
      </c>
      <c r="D797" t="str">
        <f>LOOKUP(B797,'Info Sheet'!$L$2:$L$3,'Info Sheet'!$J$2:$J$3)</f>
        <v>Non-Rainy</v>
      </c>
      <c r="E797">
        <f>IF(D797='Info Sheet'!$J$3,'Info Sheet'!$M$3,'Info Sheet'!$M$2)</f>
        <v>1</v>
      </c>
      <c r="F797">
        <f>ROUNDDOWN(IF((C797*E797)&gt;'Info Sheet'!$B$21,'Info Sheet'!$B$21,(C797*E797)),0)</f>
        <v>188</v>
      </c>
      <c r="G797">
        <f t="shared" si="36"/>
        <v>4295.8</v>
      </c>
      <c r="H797">
        <f t="shared" si="37"/>
        <v>2375.8000000000002</v>
      </c>
    </row>
    <row r="798" spans="1:8">
      <c r="A798" s="51">
        <v>752</v>
      </c>
      <c r="B798" s="61">
        <v>0.95308137695645767</v>
      </c>
      <c r="C798" s="61">
        <f t="shared" si="35"/>
        <v>247</v>
      </c>
      <c r="D798" t="str">
        <f>LOOKUP(B798,'Info Sheet'!$L$2:$L$3,'Info Sheet'!$J$2:$J$3)</f>
        <v>Non-Rainy</v>
      </c>
      <c r="E798">
        <f>IF(D798='Info Sheet'!$J$3,'Info Sheet'!$M$3,'Info Sheet'!$M$2)</f>
        <v>1</v>
      </c>
      <c r="F798">
        <f>ROUNDDOWN(IF((C798*E798)&gt;'Info Sheet'!$B$21,'Info Sheet'!$B$21,(C798*E798)),0)</f>
        <v>188</v>
      </c>
      <c r="G798">
        <f t="shared" si="36"/>
        <v>4295.8</v>
      </c>
      <c r="H798">
        <f t="shared" si="37"/>
        <v>2375.8000000000002</v>
      </c>
    </row>
    <row r="799" spans="1:8">
      <c r="A799" s="51">
        <v>753</v>
      </c>
      <c r="B799" s="61">
        <v>0.42019619314149936</v>
      </c>
      <c r="C799" s="61">
        <f t="shared" si="35"/>
        <v>211</v>
      </c>
      <c r="D799" t="str">
        <f>LOOKUP(B799,'Info Sheet'!$L$2:$L$3,'Info Sheet'!$J$2:$J$3)</f>
        <v>Non-Rainy</v>
      </c>
      <c r="E799">
        <f>IF(D799='Info Sheet'!$J$3,'Info Sheet'!$M$3,'Info Sheet'!$M$2)</f>
        <v>1</v>
      </c>
      <c r="F799">
        <f>ROUNDDOWN(IF((C799*E799)&gt;'Info Sheet'!$B$21,'Info Sheet'!$B$21,(C799*E799)),0)</f>
        <v>188</v>
      </c>
      <c r="G799">
        <f t="shared" si="36"/>
        <v>4295.8</v>
      </c>
      <c r="H799">
        <f t="shared" si="37"/>
        <v>2375.8000000000002</v>
      </c>
    </row>
    <row r="800" spans="1:8">
      <c r="A800" s="51">
        <v>754</v>
      </c>
      <c r="B800" s="61">
        <v>0.38820199778591802</v>
      </c>
      <c r="C800" s="61">
        <f t="shared" si="35"/>
        <v>209</v>
      </c>
      <c r="D800" t="str">
        <f>LOOKUP(B800,'Info Sheet'!$L$2:$L$3,'Info Sheet'!$J$2:$J$3)</f>
        <v>Rainy, p</v>
      </c>
      <c r="E800">
        <f>IF(D800='Info Sheet'!$J$3,'Info Sheet'!$M$3,'Info Sheet'!$M$2)</f>
        <v>0.7</v>
      </c>
      <c r="F800">
        <f>ROUNDDOWN(IF((C800*E800)&gt;'Info Sheet'!$B$21,'Info Sheet'!$B$21,(C800*E800)),0)</f>
        <v>146</v>
      </c>
      <c r="G800">
        <f t="shared" si="36"/>
        <v>3336.1000000000004</v>
      </c>
      <c r="H800">
        <f t="shared" si="37"/>
        <v>1416.1000000000004</v>
      </c>
    </row>
    <row r="801" spans="1:8">
      <c r="A801" s="51">
        <v>755</v>
      </c>
      <c r="B801" s="61">
        <v>0.24431687190555673</v>
      </c>
      <c r="C801" s="61">
        <f t="shared" si="35"/>
        <v>201</v>
      </c>
      <c r="D801" t="str">
        <f>LOOKUP(B801,'Info Sheet'!$L$2:$L$3,'Info Sheet'!$J$2:$J$3)</f>
        <v>Rainy, p</v>
      </c>
      <c r="E801">
        <f>IF(D801='Info Sheet'!$J$3,'Info Sheet'!$M$3,'Info Sheet'!$M$2)</f>
        <v>0.7</v>
      </c>
      <c r="F801">
        <f>ROUNDDOWN(IF((C801*E801)&gt;'Info Sheet'!$B$21,'Info Sheet'!$B$21,(C801*E801)),0)</f>
        <v>140</v>
      </c>
      <c r="G801">
        <f t="shared" si="36"/>
        <v>3199</v>
      </c>
      <c r="H801">
        <f t="shared" si="37"/>
        <v>1279</v>
      </c>
    </row>
    <row r="802" spans="1:8">
      <c r="A802" s="51">
        <v>756</v>
      </c>
      <c r="B802" s="61">
        <v>0.41143476520431199</v>
      </c>
      <c r="C802" s="61">
        <f t="shared" si="35"/>
        <v>210</v>
      </c>
      <c r="D802" t="str">
        <f>LOOKUP(B802,'Info Sheet'!$L$2:$L$3,'Info Sheet'!$J$2:$J$3)</f>
        <v>Non-Rainy</v>
      </c>
      <c r="E802">
        <f>IF(D802='Info Sheet'!$J$3,'Info Sheet'!$M$3,'Info Sheet'!$M$2)</f>
        <v>1</v>
      </c>
      <c r="F802">
        <f>ROUNDDOWN(IF((C802*E802)&gt;'Info Sheet'!$B$21,'Info Sheet'!$B$21,(C802*E802)),0)</f>
        <v>188</v>
      </c>
      <c r="G802">
        <f t="shared" si="36"/>
        <v>4295.8</v>
      </c>
      <c r="H802">
        <f t="shared" si="37"/>
        <v>2375.8000000000002</v>
      </c>
    </row>
    <row r="803" spans="1:8">
      <c r="A803" s="51">
        <v>757</v>
      </c>
      <c r="B803" s="61">
        <v>0.47641818032619121</v>
      </c>
      <c r="C803" s="61">
        <f t="shared" si="35"/>
        <v>214</v>
      </c>
      <c r="D803" t="str">
        <f>LOOKUP(B803,'Info Sheet'!$L$2:$L$3,'Info Sheet'!$J$2:$J$3)</f>
        <v>Non-Rainy</v>
      </c>
      <c r="E803">
        <f>IF(D803='Info Sheet'!$J$3,'Info Sheet'!$M$3,'Info Sheet'!$M$2)</f>
        <v>1</v>
      </c>
      <c r="F803">
        <f>ROUNDDOWN(IF((C803*E803)&gt;'Info Sheet'!$B$21,'Info Sheet'!$B$21,(C803*E803)),0)</f>
        <v>188</v>
      </c>
      <c r="G803">
        <f t="shared" si="36"/>
        <v>4295.8</v>
      </c>
      <c r="H803">
        <f t="shared" si="37"/>
        <v>2375.8000000000002</v>
      </c>
    </row>
    <row r="804" spans="1:8">
      <c r="A804" s="51">
        <v>758</v>
      </c>
      <c r="B804" s="61">
        <v>0.79637592875017582</v>
      </c>
      <c r="C804" s="61">
        <f t="shared" si="35"/>
        <v>231</v>
      </c>
      <c r="D804" t="str">
        <f>LOOKUP(B804,'Info Sheet'!$L$2:$L$3,'Info Sheet'!$J$2:$J$3)</f>
        <v>Non-Rainy</v>
      </c>
      <c r="E804">
        <f>IF(D804='Info Sheet'!$J$3,'Info Sheet'!$M$3,'Info Sheet'!$M$2)</f>
        <v>1</v>
      </c>
      <c r="F804">
        <f>ROUNDDOWN(IF((C804*E804)&gt;'Info Sheet'!$B$21,'Info Sheet'!$B$21,(C804*E804)),0)</f>
        <v>188</v>
      </c>
      <c r="G804">
        <f t="shared" si="36"/>
        <v>4295.8</v>
      </c>
      <c r="H804">
        <f t="shared" si="37"/>
        <v>2375.8000000000002</v>
      </c>
    </row>
    <row r="805" spans="1:8">
      <c r="A805" s="51">
        <v>759</v>
      </c>
      <c r="B805" s="61">
        <v>0.82835782058706697</v>
      </c>
      <c r="C805" s="61">
        <f t="shared" si="35"/>
        <v>233</v>
      </c>
      <c r="D805" t="str">
        <f>LOOKUP(B805,'Info Sheet'!$L$2:$L$3,'Info Sheet'!$J$2:$J$3)</f>
        <v>Non-Rainy</v>
      </c>
      <c r="E805">
        <f>IF(D805='Info Sheet'!$J$3,'Info Sheet'!$M$3,'Info Sheet'!$M$2)</f>
        <v>1</v>
      </c>
      <c r="F805">
        <f>ROUNDDOWN(IF((C805*E805)&gt;'Info Sheet'!$B$21,'Info Sheet'!$B$21,(C805*E805)),0)</f>
        <v>188</v>
      </c>
      <c r="G805">
        <f t="shared" si="36"/>
        <v>4295.8</v>
      </c>
      <c r="H805">
        <f t="shared" si="37"/>
        <v>2375.8000000000002</v>
      </c>
    </row>
    <row r="806" spans="1:8">
      <c r="A806" s="51">
        <v>760</v>
      </c>
      <c r="B806" s="61">
        <v>0.69594625903162666</v>
      </c>
      <c r="C806" s="61">
        <f t="shared" si="35"/>
        <v>225</v>
      </c>
      <c r="D806" t="str">
        <f>LOOKUP(B806,'Info Sheet'!$L$2:$L$3,'Info Sheet'!$J$2:$J$3)</f>
        <v>Non-Rainy</v>
      </c>
      <c r="E806">
        <f>IF(D806='Info Sheet'!$J$3,'Info Sheet'!$M$3,'Info Sheet'!$M$2)</f>
        <v>1</v>
      </c>
      <c r="F806">
        <f>ROUNDDOWN(IF((C806*E806)&gt;'Info Sheet'!$B$21,'Info Sheet'!$B$21,(C806*E806)),0)</f>
        <v>188</v>
      </c>
      <c r="G806">
        <f t="shared" si="36"/>
        <v>4295.8</v>
      </c>
      <c r="H806">
        <f t="shared" si="37"/>
        <v>2375.8000000000002</v>
      </c>
    </row>
    <row r="807" spans="1:8">
      <c r="A807" s="51">
        <v>761</v>
      </c>
      <c r="B807" s="61">
        <v>0.5519584323171528</v>
      </c>
      <c r="C807" s="61">
        <f t="shared" si="35"/>
        <v>217</v>
      </c>
      <c r="D807" t="str">
        <f>LOOKUP(B807,'Info Sheet'!$L$2:$L$3,'Info Sheet'!$J$2:$J$3)</f>
        <v>Non-Rainy</v>
      </c>
      <c r="E807">
        <f>IF(D807='Info Sheet'!$J$3,'Info Sheet'!$M$3,'Info Sheet'!$M$2)</f>
        <v>1</v>
      </c>
      <c r="F807">
        <f>ROUNDDOWN(IF((C807*E807)&gt;'Info Sheet'!$B$21,'Info Sheet'!$B$21,(C807*E807)),0)</f>
        <v>188</v>
      </c>
      <c r="G807">
        <f t="shared" si="36"/>
        <v>4295.8</v>
      </c>
      <c r="H807">
        <f t="shared" si="37"/>
        <v>2375.8000000000002</v>
      </c>
    </row>
    <row r="808" spans="1:8">
      <c r="A808" s="51">
        <v>762</v>
      </c>
      <c r="B808" s="61">
        <v>0.3249805876405828</v>
      </c>
      <c r="C808" s="61">
        <f t="shared" si="35"/>
        <v>206</v>
      </c>
      <c r="D808" t="str">
        <f>LOOKUP(B808,'Info Sheet'!$L$2:$L$3,'Info Sheet'!$J$2:$J$3)</f>
        <v>Rainy, p</v>
      </c>
      <c r="E808">
        <f>IF(D808='Info Sheet'!$J$3,'Info Sheet'!$M$3,'Info Sheet'!$M$2)</f>
        <v>0.7</v>
      </c>
      <c r="F808">
        <f>ROUNDDOWN(IF((C808*E808)&gt;'Info Sheet'!$B$21,'Info Sheet'!$B$21,(C808*E808)),0)</f>
        <v>144</v>
      </c>
      <c r="G808">
        <f t="shared" si="36"/>
        <v>3290.4</v>
      </c>
      <c r="H808">
        <f t="shared" si="37"/>
        <v>1370.4</v>
      </c>
    </row>
    <row r="809" spans="1:8">
      <c r="A809" s="51">
        <v>763</v>
      </c>
      <c r="B809" s="61">
        <v>0.50113147377210121</v>
      </c>
      <c r="C809" s="61">
        <f t="shared" si="35"/>
        <v>215</v>
      </c>
      <c r="D809" t="str">
        <f>LOOKUP(B809,'Info Sheet'!$L$2:$L$3,'Info Sheet'!$J$2:$J$3)</f>
        <v>Non-Rainy</v>
      </c>
      <c r="E809">
        <f>IF(D809='Info Sheet'!$J$3,'Info Sheet'!$M$3,'Info Sheet'!$M$2)</f>
        <v>1</v>
      </c>
      <c r="F809">
        <f>ROUNDDOWN(IF((C809*E809)&gt;'Info Sheet'!$B$21,'Info Sheet'!$B$21,(C809*E809)),0)</f>
        <v>188</v>
      </c>
      <c r="G809">
        <f t="shared" si="36"/>
        <v>4295.8</v>
      </c>
      <c r="H809">
        <f t="shared" si="37"/>
        <v>2375.8000000000002</v>
      </c>
    </row>
    <row r="810" spans="1:8">
      <c r="A810" s="51">
        <v>764</v>
      </c>
      <c r="B810" s="61">
        <v>0.97793476054183903</v>
      </c>
      <c r="C810" s="61">
        <f t="shared" si="35"/>
        <v>254</v>
      </c>
      <c r="D810" t="str">
        <f>LOOKUP(B810,'Info Sheet'!$L$2:$L$3,'Info Sheet'!$J$2:$J$3)</f>
        <v>Non-Rainy</v>
      </c>
      <c r="E810">
        <f>IF(D810='Info Sheet'!$J$3,'Info Sheet'!$M$3,'Info Sheet'!$M$2)</f>
        <v>1</v>
      </c>
      <c r="F810">
        <f>ROUNDDOWN(IF((C810*E810)&gt;'Info Sheet'!$B$21,'Info Sheet'!$B$21,(C810*E810)),0)</f>
        <v>188</v>
      </c>
      <c r="G810">
        <f t="shared" si="36"/>
        <v>4295.8</v>
      </c>
      <c r="H810">
        <f t="shared" si="37"/>
        <v>2375.8000000000002</v>
      </c>
    </row>
    <row r="811" spans="1:8">
      <c r="A811" s="51">
        <v>765</v>
      </c>
      <c r="B811" s="61">
        <v>0.22455048692464519</v>
      </c>
      <c r="C811" s="61">
        <f t="shared" si="35"/>
        <v>200</v>
      </c>
      <c r="D811" t="str">
        <f>LOOKUP(B811,'Info Sheet'!$L$2:$L$3,'Info Sheet'!$J$2:$J$3)</f>
        <v>Rainy, p</v>
      </c>
      <c r="E811">
        <f>IF(D811='Info Sheet'!$J$3,'Info Sheet'!$M$3,'Info Sheet'!$M$2)</f>
        <v>0.7</v>
      </c>
      <c r="F811">
        <f>ROUNDDOWN(IF((C811*E811)&gt;'Info Sheet'!$B$21,'Info Sheet'!$B$21,(C811*E811)),0)</f>
        <v>140</v>
      </c>
      <c r="G811">
        <f t="shared" si="36"/>
        <v>3199</v>
      </c>
      <c r="H811">
        <f t="shared" si="37"/>
        <v>1279</v>
      </c>
    </row>
    <row r="812" spans="1:8">
      <c r="A812" s="51">
        <v>766</v>
      </c>
      <c r="B812" s="61">
        <v>0.98174731831289053</v>
      </c>
      <c r="C812" s="61">
        <f t="shared" si="35"/>
        <v>256</v>
      </c>
      <c r="D812" t="str">
        <f>LOOKUP(B812,'Info Sheet'!$L$2:$L$3,'Info Sheet'!$J$2:$J$3)</f>
        <v>Non-Rainy</v>
      </c>
      <c r="E812">
        <f>IF(D812='Info Sheet'!$J$3,'Info Sheet'!$M$3,'Info Sheet'!$M$2)</f>
        <v>1</v>
      </c>
      <c r="F812">
        <f>ROUNDDOWN(IF((C812*E812)&gt;'Info Sheet'!$B$21,'Info Sheet'!$B$21,(C812*E812)),0)</f>
        <v>188</v>
      </c>
      <c r="G812">
        <f t="shared" si="36"/>
        <v>4295.8</v>
      </c>
      <c r="H812">
        <f t="shared" si="37"/>
        <v>2375.8000000000002</v>
      </c>
    </row>
    <row r="813" spans="1:8">
      <c r="A813" s="51">
        <v>767</v>
      </c>
      <c r="B813" s="61">
        <v>6.3996442624426497E-2</v>
      </c>
      <c r="C813" s="61">
        <f t="shared" si="35"/>
        <v>185</v>
      </c>
      <c r="D813" t="str">
        <f>LOOKUP(B813,'Info Sheet'!$L$2:$L$3,'Info Sheet'!$J$2:$J$3)</f>
        <v>Rainy, p</v>
      </c>
      <c r="E813">
        <f>IF(D813='Info Sheet'!$J$3,'Info Sheet'!$M$3,'Info Sheet'!$M$2)</f>
        <v>0.7</v>
      </c>
      <c r="F813">
        <f>ROUNDDOWN(IF((C813*E813)&gt;'Info Sheet'!$B$21,'Info Sheet'!$B$21,(C813*E813)),0)</f>
        <v>129</v>
      </c>
      <c r="G813">
        <f t="shared" si="36"/>
        <v>2947.65</v>
      </c>
      <c r="H813">
        <f t="shared" si="37"/>
        <v>1027.6500000000001</v>
      </c>
    </row>
    <row r="814" spans="1:8">
      <c r="A814" s="51">
        <v>768</v>
      </c>
      <c r="B814" s="61">
        <v>0.92568990033845699</v>
      </c>
      <c r="C814" s="61">
        <f t="shared" si="35"/>
        <v>243</v>
      </c>
      <c r="D814" t="str">
        <f>LOOKUP(B814,'Info Sheet'!$L$2:$L$3,'Info Sheet'!$J$2:$J$3)</f>
        <v>Non-Rainy</v>
      </c>
      <c r="E814">
        <f>IF(D814='Info Sheet'!$J$3,'Info Sheet'!$M$3,'Info Sheet'!$M$2)</f>
        <v>1</v>
      </c>
      <c r="F814">
        <f>ROUNDDOWN(IF((C814*E814)&gt;'Info Sheet'!$B$21,'Info Sheet'!$B$21,(C814*E814)),0)</f>
        <v>188</v>
      </c>
      <c r="G814">
        <f t="shared" si="36"/>
        <v>4295.8</v>
      </c>
      <c r="H814">
        <f t="shared" si="37"/>
        <v>2375.8000000000002</v>
      </c>
    </row>
    <row r="815" spans="1:8">
      <c r="A815" s="51">
        <v>769</v>
      </c>
      <c r="B815" s="61">
        <v>0.77227042296833004</v>
      </c>
      <c r="C815" s="61">
        <f t="shared" ref="C815:C878" si="38">ROUNDDOWN(_xlfn.NORM.INV(B815,$B$29,$B$33),0)</f>
        <v>229</v>
      </c>
      <c r="D815" t="str">
        <f>LOOKUP(B815,'Info Sheet'!$L$2:$L$3,'Info Sheet'!$J$2:$J$3)</f>
        <v>Non-Rainy</v>
      </c>
      <c r="E815">
        <f>IF(D815='Info Sheet'!$J$3,'Info Sheet'!$M$3,'Info Sheet'!$M$2)</f>
        <v>1</v>
      </c>
      <c r="F815">
        <f>ROUNDDOWN(IF((C815*E815)&gt;'Info Sheet'!$B$21,'Info Sheet'!$B$21,(C815*E815)),0)</f>
        <v>188</v>
      </c>
      <c r="G815">
        <f t="shared" ref="G815:G878" si="39">F815*$K$39</f>
        <v>4295.8</v>
      </c>
      <c r="H815">
        <f t="shared" ref="H815:H878" si="40">G815-$K$40</f>
        <v>2375.8000000000002</v>
      </c>
    </row>
    <row r="816" spans="1:8">
      <c r="A816" s="51">
        <v>770</v>
      </c>
      <c r="B816" s="61">
        <v>0.65874212411400479</v>
      </c>
      <c r="C816" s="61">
        <f t="shared" si="38"/>
        <v>223</v>
      </c>
      <c r="D816" t="str">
        <f>LOOKUP(B816,'Info Sheet'!$L$2:$L$3,'Info Sheet'!$J$2:$J$3)</f>
        <v>Non-Rainy</v>
      </c>
      <c r="E816">
        <f>IF(D816='Info Sheet'!$J$3,'Info Sheet'!$M$3,'Info Sheet'!$M$2)</f>
        <v>1</v>
      </c>
      <c r="F816">
        <f>ROUNDDOWN(IF((C816*E816)&gt;'Info Sheet'!$B$21,'Info Sheet'!$B$21,(C816*E816)),0)</f>
        <v>188</v>
      </c>
      <c r="G816">
        <f t="shared" si="39"/>
        <v>4295.8</v>
      </c>
      <c r="H816">
        <f t="shared" si="40"/>
        <v>2375.8000000000002</v>
      </c>
    </row>
    <row r="817" spans="1:8">
      <c r="A817" s="51">
        <v>771</v>
      </c>
      <c r="B817" s="61">
        <v>0.92978477103502855</v>
      </c>
      <c r="C817" s="61">
        <f t="shared" si="38"/>
        <v>244</v>
      </c>
      <c r="D817" t="str">
        <f>LOOKUP(B817,'Info Sheet'!$L$2:$L$3,'Info Sheet'!$J$2:$J$3)</f>
        <v>Non-Rainy</v>
      </c>
      <c r="E817">
        <f>IF(D817='Info Sheet'!$J$3,'Info Sheet'!$M$3,'Info Sheet'!$M$2)</f>
        <v>1</v>
      </c>
      <c r="F817">
        <f>ROUNDDOWN(IF((C817*E817)&gt;'Info Sheet'!$B$21,'Info Sheet'!$B$21,(C817*E817)),0)</f>
        <v>188</v>
      </c>
      <c r="G817">
        <f t="shared" si="39"/>
        <v>4295.8</v>
      </c>
      <c r="H817">
        <f t="shared" si="40"/>
        <v>2375.8000000000002</v>
      </c>
    </row>
    <row r="818" spans="1:8">
      <c r="A818" s="51">
        <v>772</v>
      </c>
      <c r="B818" s="61">
        <v>0.76493813419378942</v>
      </c>
      <c r="C818" s="61">
        <f t="shared" si="38"/>
        <v>229</v>
      </c>
      <c r="D818" t="str">
        <f>LOOKUP(B818,'Info Sheet'!$L$2:$L$3,'Info Sheet'!$J$2:$J$3)</f>
        <v>Non-Rainy</v>
      </c>
      <c r="E818">
        <f>IF(D818='Info Sheet'!$J$3,'Info Sheet'!$M$3,'Info Sheet'!$M$2)</f>
        <v>1</v>
      </c>
      <c r="F818">
        <f>ROUNDDOWN(IF((C818*E818)&gt;'Info Sheet'!$B$21,'Info Sheet'!$B$21,(C818*E818)),0)</f>
        <v>188</v>
      </c>
      <c r="G818">
        <f t="shared" si="39"/>
        <v>4295.8</v>
      </c>
      <c r="H818">
        <f t="shared" si="40"/>
        <v>2375.8000000000002</v>
      </c>
    </row>
    <row r="819" spans="1:8">
      <c r="A819" s="51">
        <v>773</v>
      </c>
      <c r="B819" s="61">
        <v>0.149288182634433</v>
      </c>
      <c r="C819" s="61">
        <f t="shared" si="38"/>
        <v>194</v>
      </c>
      <c r="D819" t="str">
        <f>LOOKUP(B819,'Info Sheet'!$L$2:$L$3,'Info Sheet'!$J$2:$J$3)</f>
        <v>Rainy, p</v>
      </c>
      <c r="E819">
        <f>IF(D819='Info Sheet'!$J$3,'Info Sheet'!$M$3,'Info Sheet'!$M$2)</f>
        <v>0.7</v>
      </c>
      <c r="F819">
        <f>ROUNDDOWN(IF((C819*E819)&gt;'Info Sheet'!$B$21,'Info Sheet'!$B$21,(C819*E819)),0)</f>
        <v>135</v>
      </c>
      <c r="G819">
        <f t="shared" si="39"/>
        <v>3084.75</v>
      </c>
      <c r="H819">
        <f t="shared" si="40"/>
        <v>1164.75</v>
      </c>
    </row>
    <row r="820" spans="1:8">
      <c r="A820" s="51">
        <v>774</v>
      </c>
      <c r="B820" s="61">
        <v>0.88091937921258301</v>
      </c>
      <c r="C820" s="61">
        <f t="shared" si="38"/>
        <v>238</v>
      </c>
      <c r="D820" t="str">
        <f>LOOKUP(B820,'Info Sheet'!$L$2:$L$3,'Info Sheet'!$J$2:$J$3)</f>
        <v>Non-Rainy</v>
      </c>
      <c r="E820">
        <f>IF(D820='Info Sheet'!$J$3,'Info Sheet'!$M$3,'Info Sheet'!$M$2)</f>
        <v>1</v>
      </c>
      <c r="F820">
        <f>ROUNDDOWN(IF((C820*E820)&gt;'Info Sheet'!$B$21,'Info Sheet'!$B$21,(C820*E820)),0)</f>
        <v>188</v>
      </c>
      <c r="G820">
        <f t="shared" si="39"/>
        <v>4295.8</v>
      </c>
      <c r="H820">
        <f t="shared" si="40"/>
        <v>2375.8000000000002</v>
      </c>
    </row>
    <row r="821" spans="1:8">
      <c r="A821" s="51">
        <v>775</v>
      </c>
      <c r="B821" s="61">
        <v>0.31320142220129632</v>
      </c>
      <c r="C821" s="61">
        <f t="shared" si="38"/>
        <v>205</v>
      </c>
      <c r="D821" t="str">
        <f>LOOKUP(B821,'Info Sheet'!$L$2:$L$3,'Info Sheet'!$J$2:$J$3)</f>
        <v>Rainy, p</v>
      </c>
      <c r="E821">
        <f>IF(D821='Info Sheet'!$J$3,'Info Sheet'!$M$3,'Info Sheet'!$M$2)</f>
        <v>0.7</v>
      </c>
      <c r="F821">
        <f>ROUNDDOWN(IF((C821*E821)&gt;'Info Sheet'!$B$21,'Info Sheet'!$B$21,(C821*E821)),0)</f>
        <v>143</v>
      </c>
      <c r="G821">
        <f t="shared" si="39"/>
        <v>3267.55</v>
      </c>
      <c r="H821">
        <f t="shared" si="40"/>
        <v>1347.5500000000002</v>
      </c>
    </row>
    <row r="822" spans="1:8">
      <c r="A822" s="51">
        <v>776</v>
      </c>
      <c r="B822" s="61">
        <v>0.8000939802982765</v>
      </c>
      <c r="C822" s="61">
        <f t="shared" si="38"/>
        <v>231</v>
      </c>
      <c r="D822" t="str">
        <f>LOOKUP(B822,'Info Sheet'!$L$2:$L$3,'Info Sheet'!$J$2:$J$3)</f>
        <v>Non-Rainy</v>
      </c>
      <c r="E822">
        <f>IF(D822='Info Sheet'!$J$3,'Info Sheet'!$M$3,'Info Sheet'!$M$2)</f>
        <v>1</v>
      </c>
      <c r="F822">
        <f>ROUNDDOWN(IF((C822*E822)&gt;'Info Sheet'!$B$21,'Info Sheet'!$B$21,(C822*E822)),0)</f>
        <v>188</v>
      </c>
      <c r="G822">
        <f t="shared" si="39"/>
        <v>4295.8</v>
      </c>
      <c r="H822">
        <f t="shared" si="40"/>
        <v>2375.8000000000002</v>
      </c>
    </row>
    <row r="823" spans="1:8">
      <c r="A823" s="51">
        <v>777</v>
      </c>
      <c r="B823" s="61">
        <v>0.28367276141310471</v>
      </c>
      <c r="C823" s="61">
        <f t="shared" si="38"/>
        <v>204</v>
      </c>
      <c r="D823" t="str">
        <f>LOOKUP(B823,'Info Sheet'!$L$2:$L$3,'Info Sheet'!$J$2:$J$3)</f>
        <v>Rainy, p</v>
      </c>
      <c r="E823">
        <f>IF(D823='Info Sheet'!$J$3,'Info Sheet'!$M$3,'Info Sheet'!$M$2)</f>
        <v>0.7</v>
      </c>
      <c r="F823">
        <f>ROUNDDOWN(IF((C823*E823)&gt;'Info Sheet'!$B$21,'Info Sheet'!$B$21,(C823*E823)),0)</f>
        <v>142</v>
      </c>
      <c r="G823">
        <f t="shared" si="39"/>
        <v>3244.7000000000003</v>
      </c>
      <c r="H823">
        <f t="shared" si="40"/>
        <v>1324.7000000000003</v>
      </c>
    </row>
    <row r="824" spans="1:8">
      <c r="A824" s="51">
        <v>778</v>
      </c>
      <c r="B824" s="61">
        <v>0.73535344361319044</v>
      </c>
      <c r="C824" s="61">
        <f t="shared" si="38"/>
        <v>227</v>
      </c>
      <c r="D824" t="str">
        <f>LOOKUP(B824,'Info Sheet'!$L$2:$L$3,'Info Sheet'!$J$2:$J$3)</f>
        <v>Non-Rainy</v>
      </c>
      <c r="E824">
        <f>IF(D824='Info Sheet'!$J$3,'Info Sheet'!$M$3,'Info Sheet'!$M$2)</f>
        <v>1</v>
      </c>
      <c r="F824">
        <f>ROUNDDOWN(IF((C824*E824)&gt;'Info Sheet'!$B$21,'Info Sheet'!$B$21,(C824*E824)),0)</f>
        <v>188</v>
      </c>
      <c r="G824">
        <f t="shared" si="39"/>
        <v>4295.8</v>
      </c>
      <c r="H824">
        <f t="shared" si="40"/>
        <v>2375.8000000000002</v>
      </c>
    </row>
    <row r="825" spans="1:8">
      <c r="A825" s="51">
        <v>779</v>
      </c>
      <c r="B825" s="61">
        <v>0.3283149324719371</v>
      </c>
      <c r="C825" s="61">
        <f t="shared" si="38"/>
        <v>206</v>
      </c>
      <c r="D825" t="str">
        <f>LOOKUP(B825,'Info Sheet'!$L$2:$L$3,'Info Sheet'!$J$2:$J$3)</f>
        <v>Rainy, p</v>
      </c>
      <c r="E825">
        <f>IF(D825='Info Sheet'!$J$3,'Info Sheet'!$M$3,'Info Sheet'!$M$2)</f>
        <v>0.7</v>
      </c>
      <c r="F825">
        <f>ROUNDDOWN(IF((C825*E825)&gt;'Info Sheet'!$B$21,'Info Sheet'!$B$21,(C825*E825)),0)</f>
        <v>144</v>
      </c>
      <c r="G825">
        <f t="shared" si="39"/>
        <v>3290.4</v>
      </c>
      <c r="H825">
        <f t="shared" si="40"/>
        <v>1370.4</v>
      </c>
    </row>
    <row r="826" spans="1:8">
      <c r="A826" s="51">
        <v>780</v>
      </c>
      <c r="B826" s="61">
        <v>0.83622481540305138</v>
      </c>
      <c r="C826" s="61">
        <f t="shared" si="38"/>
        <v>234</v>
      </c>
      <c r="D826" t="str">
        <f>LOOKUP(B826,'Info Sheet'!$L$2:$L$3,'Info Sheet'!$J$2:$J$3)</f>
        <v>Non-Rainy</v>
      </c>
      <c r="E826">
        <f>IF(D826='Info Sheet'!$J$3,'Info Sheet'!$M$3,'Info Sheet'!$M$2)</f>
        <v>1</v>
      </c>
      <c r="F826">
        <f>ROUNDDOWN(IF((C826*E826)&gt;'Info Sheet'!$B$21,'Info Sheet'!$B$21,(C826*E826)),0)</f>
        <v>188</v>
      </c>
      <c r="G826">
        <f t="shared" si="39"/>
        <v>4295.8</v>
      </c>
      <c r="H826">
        <f t="shared" si="40"/>
        <v>2375.8000000000002</v>
      </c>
    </row>
    <row r="827" spans="1:8">
      <c r="A827" s="51">
        <v>781</v>
      </c>
      <c r="B827" s="61">
        <v>0.59739960945823767</v>
      </c>
      <c r="C827" s="61">
        <f t="shared" si="38"/>
        <v>220</v>
      </c>
      <c r="D827" t="str">
        <f>LOOKUP(B827,'Info Sheet'!$L$2:$L$3,'Info Sheet'!$J$2:$J$3)</f>
        <v>Non-Rainy</v>
      </c>
      <c r="E827">
        <f>IF(D827='Info Sheet'!$J$3,'Info Sheet'!$M$3,'Info Sheet'!$M$2)</f>
        <v>1</v>
      </c>
      <c r="F827">
        <f>ROUNDDOWN(IF((C827*E827)&gt;'Info Sheet'!$B$21,'Info Sheet'!$B$21,(C827*E827)),0)</f>
        <v>188</v>
      </c>
      <c r="G827">
        <f t="shared" si="39"/>
        <v>4295.8</v>
      </c>
      <c r="H827">
        <f t="shared" si="40"/>
        <v>2375.8000000000002</v>
      </c>
    </row>
    <row r="828" spans="1:8">
      <c r="A828" s="51">
        <v>782</v>
      </c>
      <c r="B828" s="61">
        <v>0.88126190418717942</v>
      </c>
      <c r="C828" s="61">
        <f t="shared" si="38"/>
        <v>238</v>
      </c>
      <c r="D828" t="str">
        <f>LOOKUP(B828,'Info Sheet'!$L$2:$L$3,'Info Sheet'!$J$2:$J$3)</f>
        <v>Non-Rainy</v>
      </c>
      <c r="E828">
        <f>IF(D828='Info Sheet'!$J$3,'Info Sheet'!$M$3,'Info Sheet'!$M$2)</f>
        <v>1</v>
      </c>
      <c r="F828">
        <f>ROUNDDOWN(IF((C828*E828)&gt;'Info Sheet'!$B$21,'Info Sheet'!$B$21,(C828*E828)),0)</f>
        <v>188</v>
      </c>
      <c r="G828">
        <f t="shared" si="39"/>
        <v>4295.8</v>
      </c>
      <c r="H828">
        <f t="shared" si="40"/>
        <v>2375.8000000000002</v>
      </c>
    </row>
    <row r="829" spans="1:8">
      <c r="A829" s="51">
        <v>783</v>
      </c>
      <c r="B829" s="61">
        <v>0.57852839535985889</v>
      </c>
      <c r="C829" s="61">
        <f t="shared" si="38"/>
        <v>219</v>
      </c>
      <c r="D829" t="str">
        <f>LOOKUP(B829,'Info Sheet'!$L$2:$L$3,'Info Sheet'!$J$2:$J$3)</f>
        <v>Non-Rainy</v>
      </c>
      <c r="E829">
        <f>IF(D829='Info Sheet'!$J$3,'Info Sheet'!$M$3,'Info Sheet'!$M$2)</f>
        <v>1</v>
      </c>
      <c r="F829">
        <f>ROUNDDOWN(IF((C829*E829)&gt;'Info Sheet'!$B$21,'Info Sheet'!$B$21,(C829*E829)),0)</f>
        <v>188</v>
      </c>
      <c r="G829">
        <f t="shared" si="39"/>
        <v>4295.8</v>
      </c>
      <c r="H829">
        <f t="shared" si="40"/>
        <v>2375.8000000000002</v>
      </c>
    </row>
    <row r="830" spans="1:8">
      <c r="A830" s="51">
        <v>784</v>
      </c>
      <c r="B830" s="61">
        <v>0.58640138172367018</v>
      </c>
      <c r="C830" s="61">
        <f t="shared" si="38"/>
        <v>219</v>
      </c>
      <c r="D830" t="str">
        <f>LOOKUP(B830,'Info Sheet'!$L$2:$L$3,'Info Sheet'!$J$2:$J$3)</f>
        <v>Non-Rainy</v>
      </c>
      <c r="E830">
        <f>IF(D830='Info Sheet'!$J$3,'Info Sheet'!$M$3,'Info Sheet'!$M$2)</f>
        <v>1</v>
      </c>
      <c r="F830">
        <f>ROUNDDOWN(IF((C830*E830)&gt;'Info Sheet'!$B$21,'Info Sheet'!$B$21,(C830*E830)),0)</f>
        <v>188</v>
      </c>
      <c r="G830">
        <f t="shared" si="39"/>
        <v>4295.8</v>
      </c>
      <c r="H830">
        <f t="shared" si="40"/>
        <v>2375.8000000000002</v>
      </c>
    </row>
    <row r="831" spans="1:8">
      <c r="A831" s="51">
        <v>785</v>
      </c>
      <c r="B831" s="61">
        <v>0.27283528208013974</v>
      </c>
      <c r="C831" s="61">
        <f t="shared" si="38"/>
        <v>203</v>
      </c>
      <c r="D831" t="str">
        <f>LOOKUP(B831,'Info Sheet'!$L$2:$L$3,'Info Sheet'!$J$2:$J$3)</f>
        <v>Rainy, p</v>
      </c>
      <c r="E831">
        <f>IF(D831='Info Sheet'!$J$3,'Info Sheet'!$M$3,'Info Sheet'!$M$2)</f>
        <v>0.7</v>
      </c>
      <c r="F831">
        <f>ROUNDDOWN(IF((C831*E831)&gt;'Info Sheet'!$B$21,'Info Sheet'!$B$21,(C831*E831)),0)</f>
        <v>142</v>
      </c>
      <c r="G831">
        <f t="shared" si="39"/>
        <v>3244.7000000000003</v>
      </c>
      <c r="H831">
        <f t="shared" si="40"/>
        <v>1324.7000000000003</v>
      </c>
    </row>
    <row r="832" spans="1:8">
      <c r="A832" s="51">
        <v>786</v>
      </c>
      <c r="B832" s="61">
        <v>0.99468101798154585</v>
      </c>
      <c r="C832" s="61">
        <f t="shared" si="38"/>
        <v>265</v>
      </c>
      <c r="D832" t="str">
        <f>LOOKUP(B832,'Info Sheet'!$L$2:$L$3,'Info Sheet'!$J$2:$J$3)</f>
        <v>Non-Rainy</v>
      </c>
      <c r="E832">
        <f>IF(D832='Info Sheet'!$J$3,'Info Sheet'!$M$3,'Info Sheet'!$M$2)</f>
        <v>1</v>
      </c>
      <c r="F832">
        <f>ROUNDDOWN(IF((C832*E832)&gt;'Info Sheet'!$B$21,'Info Sheet'!$B$21,(C832*E832)),0)</f>
        <v>188</v>
      </c>
      <c r="G832">
        <f t="shared" si="39"/>
        <v>4295.8</v>
      </c>
      <c r="H832">
        <f t="shared" si="40"/>
        <v>2375.8000000000002</v>
      </c>
    </row>
    <row r="833" spans="1:8">
      <c r="A833" s="51">
        <v>787</v>
      </c>
      <c r="B833" s="61">
        <v>0.97795900140858849</v>
      </c>
      <c r="C833" s="61">
        <f t="shared" si="38"/>
        <v>254</v>
      </c>
      <c r="D833" t="str">
        <f>LOOKUP(B833,'Info Sheet'!$L$2:$L$3,'Info Sheet'!$J$2:$J$3)</f>
        <v>Non-Rainy</v>
      </c>
      <c r="E833">
        <f>IF(D833='Info Sheet'!$J$3,'Info Sheet'!$M$3,'Info Sheet'!$M$2)</f>
        <v>1</v>
      </c>
      <c r="F833">
        <f>ROUNDDOWN(IF((C833*E833)&gt;'Info Sheet'!$B$21,'Info Sheet'!$B$21,(C833*E833)),0)</f>
        <v>188</v>
      </c>
      <c r="G833">
        <f t="shared" si="39"/>
        <v>4295.8</v>
      </c>
      <c r="H833">
        <f t="shared" si="40"/>
        <v>2375.8000000000002</v>
      </c>
    </row>
    <row r="834" spans="1:8">
      <c r="A834" s="51">
        <v>788</v>
      </c>
      <c r="B834" s="61">
        <v>0.34902431203336526</v>
      </c>
      <c r="C834" s="61">
        <f t="shared" si="38"/>
        <v>207</v>
      </c>
      <c r="D834" t="str">
        <f>LOOKUP(B834,'Info Sheet'!$L$2:$L$3,'Info Sheet'!$J$2:$J$3)</f>
        <v>Rainy, p</v>
      </c>
      <c r="E834">
        <f>IF(D834='Info Sheet'!$J$3,'Info Sheet'!$M$3,'Info Sheet'!$M$2)</f>
        <v>0.7</v>
      </c>
      <c r="F834">
        <f>ROUNDDOWN(IF((C834*E834)&gt;'Info Sheet'!$B$21,'Info Sheet'!$B$21,(C834*E834)),0)</f>
        <v>144</v>
      </c>
      <c r="G834">
        <f t="shared" si="39"/>
        <v>3290.4</v>
      </c>
      <c r="H834">
        <f t="shared" si="40"/>
        <v>1370.4</v>
      </c>
    </row>
    <row r="835" spans="1:8">
      <c r="A835" s="51">
        <v>789</v>
      </c>
      <c r="B835" s="61">
        <v>0.70677804305564185</v>
      </c>
      <c r="C835" s="61">
        <f t="shared" si="38"/>
        <v>225</v>
      </c>
      <c r="D835" t="str">
        <f>LOOKUP(B835,'Info Sheet'!$L$2:$L$3,'Info Sheet'!$J$2:$J$3)</f>
        <v>Non-Rainy</v>
      </c>
      <c r="E835">
        <f>IF(D835='Info Sheet'!$J$3,'Info Sheet'!$M$3,'Info Sheet'!$M$2)</f>
        <v>1</v>
      </c>
      <c r="F835">
        <f>ROUNDDOWN(IF((C835*E835)&gt;'Info Sheet'!$B$21,'Info Sheet'!$B$21,(C835*E835)),0)</f>
        <v>188</v>
      </c>
      <c r="G835">
        <f t="shared" si="39"/>
        <v>4295.8</v>
      </c>
      <c r="H835">
        <f t="shared" si="40"/>
        <v>2375.8000000000002</v>
      </c>
    </row>
    <row r="836" spans="1:8">
      <c r="A836" s="51">
        <v>790</v>
      </c>
      <c r="B836" s="61">
        <v>0.49004469574974951</v>
      </c>
      <c r="C836" s="61">
        <f t="shared" si="38"/>
        <v>214</v>
      </c>
      <c r="D836" t="str">
        <f>LOOKUP(B836,'Info Sheet'!$L$2:$L$3,'Info Sheet'!$J$2:$J$3)</f>
        <v>Non-Rainy</v>
      </c>
      <c r="E836">
        <f>IF(D836='Info Sheet'!$J$3,'Info Sheet'!$M$3,'Info Sheet'!$M$2)</f>
        <v>1</v>
      </c>
      <c r="F836">
        <f>ROUNDDOWN(IF((C836*E836)&gt;'Info Sheet'!$B$21,'Info Sheet'!$B$21,(C836*E836)),0)</f>
        <v>188</v>
      </c>
      <c r="G836">
        <f t="shared" si="39"/>
        <v>4295.8</v>
      </c>
      <c r="H836">
        <f t="shared" si="40"/>
        <v>2375.8000000000002</v>
      </c>
    </row>
    <row r="837" spans="1:8">
      <c r="A837" s="51">
        <v>791</v>
      </c>
      <c r="B837" s="61">
        <v>0.29186449446967699</v>
      </c>
      <c r="C837" s="61">
        <f t="shared" si="38"/>
        <v>204</v>
      </c>
      <c r="D837" t="str">
        <f>LOOKUP(B837,'Info Sheet'!$L$2:$L$3,'Info Sheet'!$J$2:$J$3)</f>
        <v>Rainy, p</v>
      </c>
      <c r="E837">
        <f>IF(D837='Info Sheet'!$J$3,'Info Sheet'!$M$3,'Info Sheet'!$M$2)</f>
        <v>0.7</v>
      </c>
      <c r="F837">
        <f>ROUNDDOWN(IF((C837*E837)&gt;'Info Sheet'!$B$21,'Info Sheet'!$B$21,(C837*E837)),0)</f>
        <v>142</v>
      </c>
      <c r="G837">
        <f t="shared" si="39"/>
        <v>3244.7000000000003</v>
      </c>
      <c r="H837">
        <f t="shared" si="40"/>
        <v>1324.7000000000003</v>
      </c>
    </row>
    <row r="838" spans="1:8">
      <c r="A838" s="51">
        <v>792</v>
      </c>
      <c r="B838" s="61">
        <v>0.59396697077472782</v>
      </c>
      <c r="C838" s="61">
        <f t="shared" si="38"/>
        <v>219</v>
      </c>
      <c r="D838" t="str">
        <f>LOOKUP(B838,'Info Sheet'!$L$2:$L$3,'Info Sheet'!$J$2:$J$3)</f>
        <v>Non-Rainy</v>
      </c>
      <c r="E838">
        <f>IF(D838='Info Sheet'!$J$3,'Info Sheet'!$M$3,'Info Sheet'!$M$2)</f>
        <v>1</v>
      </c>
      <c r="F838">
        <f>ROUNDDOWN(IF((C838*E838)&gt;'Info Sheet'!$B$21,'Info Sheet'!$B$21,(C838*E838)),0)</f>
        <v>188</v>
      </c>
      <c r="G838">
        <f t="shared" si="39"/>
        <v>4295.8</v>
      </c>
      <c r="H838">
        <f t="shared" si="40"/>
        <v>2375.8000000000002</v>
      </c>
    </row>
    <row r="839" spans="1:8">
      <c r="A839" s="51">
        <v>793</v>
      </c>
      <c r="B839" s="61">
        <v>0.75159005797796896</v>
      </c>
      <c r="C839" s="61">
        <f t="shared" si="38"/>
        <v>228</v>
      </c>
      <c r="D839" t="str">
        <f>LOOKUP(B839,'Info Sheet'!$L$2:$L$3,'Info Sheet'!$J$2:$J$3)</f>
        <v>Non-Rainy</v>
      </c>
      <c r="E839">
        <f>IF(D839='Info Sheet'!$J$3,'Info Sheet'!$M$3,'Info Sheet'!$M$2)</f>
        <v>1</v>
      </c>
      <c r="F839">
        <f>ROUNDDOWN(IF((C839*E839)&gt;'Info Sheet'!$B$21,'Info Sheet'!$B$21,(C839*E839)),0)</f>
        <v>188</v>
      </c>
      <c r="G839">
        <f t="shared" si="39"/>
        <v>4295.8</v>
      </c>
      <c r="H839">
        <f t="shared" si="40"/>
        <v>2375.8000000000002</v>
      </c>
    </row>
    <row r="840" spans="1:8">
      <c r="A840" s="51">
        <v>794</v>
      </c>
      <c r="B840" s="61">
        <v>0.12126197285944651</v>
      </c>
      <c r="C840" s="61">
        <f t="shared" si="38"/>
        <v>192</v>
      </c>
      <c r="D840" t="str">
        <f>LOOKUP(B840,'Info Sheet'!$L$2:$L$3,'Info Sheet'!$J$2:$J$3)</f>
        <v>Rainy, p</v>
      </c>
      <c r="E840">
        <f>IF(D840='Info Sheet'!$J$3,'Info Sheet'!$M$3,'Info Sheet'!$M$2)</f>
        <v>0.7</v>
      </c>
      <c r="F840">
        <f>ROUNDDOWN(IF((C840*E840)&gt;'Info Sheet'!$B$21,'Info Sheet'!$B$21,(C840*E840)),0)</f>
        <v>134</v>
      </c>
      <c r="G840">
        <f t="shared" si="39"/>
        <v>3061.9</v>
      </c>
      <c r="H840">
        <f t="shared" si="40"/>
        <v>1141.9000000000001</v>
      </c>
    </row>
    <row r="841" spans="1:8">
      <c r="A841" s="51">
        <v>795</v>
      </c>
      <c r="B841" s="61">
        <v>0.92522589276523148</v>
      </c>
      <c r="C841" s="61">
        <f t="shared" si="38"/>
        <v>243</v>
      </c>
      <c r="D841" t="str">
        <f>LOOKUP(B841,'Info Sheet'!$L$2:$L$3,'Info Sheet'!$J$2:$J$3)</f>
        <v>Non-Rainy</v>
      </c>
      <c r="E841">
        <f>IF(D841='Info Sheet'!$J$3,'Info Sheet'!$M$3,'Info Sheet'!$M$2)</f>
        <v>1</v>
      </c>
      <c r="F841">
        <f>ROUNDDOWN(IF((C841*E841)&gt;'Info Sheet'!$B$21,'Info Sheet'!$B$21,(C841*E841)),0)</f>
        <v>188</v>
      </c>
      <c r="G841">
        <f t="shared" si="39"/>
        <v>4295.8</v>
      </c>
      <c r="H841">
        <f t="shared" si="40"/>
        <v>2375.8000000000002</v>
      </c>
    </row>
    <row r="842" spans="1:8">
      <c r="A842" s="51">
        <v>796</v>
      </c>
      <c r="B842" s="61">
        <v>0.81946089463118643</v>
      </c>
      <c r="C842" s="61">
        <f t="shared" si="38"/>
        <v>233</v>
      </c>
      <c r="D842" t="str">
        <f>LOOKUP(B842,'Info Sheet'!$L$2:$L$3,'Info Sheet'!$J$2:$J$3)</f>
        <v>Non-Rainy</v>
      </c>
      <c r="E842">
        <f>IF(D842='Info Sheet'!$J$3,'Info Sheet'!$M$3,'Info Sheet'!$M$2)</f>
        <v>1</v>
      </c>
      <c r="F842">
        <f>ROUNDDOWN(IF((C842*E842)&gt;'Info Sheet'!$B$21,'Info Sheet'!$B$21,(C842*E842)),0)</f>
        <v>188</v>
      </c>
      <c r="G842">
        <f t="shared" si="39"/>
        <v>4295.8</v>
      </c>
      <c r="H842">
        <f t="shared" si="40"/>
        <v>2375.8000000000002</v>
      </c>
    </row>
    <row r="843" spans="1:8">
      <c r="A843" s="51">
        <v>797</v>
      </c>
      <c r="B843" s="61">
        <v>0.99112948573406845</v>
      </c>
      <c r="C843" s="61">
        <f t="shared" si="38"/>
        <v>261</v>
      </c>
      <c r="D843" t="str">
        <f>LOOKUP(B843,'Info Sheet'!$L$2:$L$3,'Info Sheet'!$J$2:$J$3)</f>
        <v>Non-Rainy</v>
      </c>
      <c r="E843">
        <f>IF(D843='Info Sheet'!$J$3,'Info Sheet'!$M$3,'Info Sheet'!$M$2)</f>
        <v>1</v>
      </c>
      <c r="F843">
        <f>ROUNDDOWN(IF((C843*E843)&gt;'Info Sheet'!$B$21,'Info Sheet'!$B$21,(C843*E843)),0)</f>
        <v>188</v>
      </c>
      <c r="G843">
        <f t="shared" si="39"/>
        <v>4295.8</v>
      </c>
      <c r="H843">
        <f t="shared" si="40"/>
        <v>2375.8000000000002</v>
      </c>
    </row>
    <row r="844" spans="1:8">
      <c r="A844" s="51">
        <v>798</v>
      </c>
      <c r="B844" s="61">
        <v>0.38531853428467011</v>
      </c>
      <c r="C844" s="61">
        <f t="shared" si="38"/>
        <v>209</v>
      </c>
      <c r="D844" t="str">
        <f>LOOKUP(B844,'Info Sheet'!$L$2:$L$3,'Info Sheet'!$J$2:$J$3)</f>
        <v>Rainy, p</v>
      </c>
      <c r="E844">
        <f>IF(D844='Info Sheet'!$J$3,'Info Sheet'!$M$3,'Info Sheet'!$M$2)</f>
        <v>0.7</v>
      </c>
      <c r="F844">
        <f>ROUNDDOWN(IF((C844*E844)&gt;'Info Sheet'!$B$21,'Info Sheet'!$B$21,(C844*E844)),0)</f>
        <v>146</v>
      </c>
      <c r="G844">
        <f t="shared" si="39"/>
        <v>3336.1000000000004</v>
      </c>
      <c r="H844">
        <f t="shared" si="40"/>
        <v>1416.1000000000004</v>
      </c>
    </row>
    <row r="845" spans="1:8">
      <c r="A845" s="51">
        <v>799</v>
      </c>
      <c r="B845" s="61">
        <v>0.10569385010157495</v>
      </c>
      <c r="C845" s="61">
        <f t="shared" si="38"/>
        <v>190</v>
      </c>
      <c r="D845" t="str">
        <f>LOOKUP(B845,'Info Sheet'!$L$2:$L$3,'Info Sheet'!$J$2:$J$3)</f>
        <v>Rainy, p</v>
      </c>
      <c r="E845">
        <f>IF(D845='Info Sheet'!$J$3,'Info Sheet'!$M$3,'Info Sheet'!$M$2)</f>
        <v>0.7</v>
      </c>
      <c r="F845">
        <f>ROUNDDOWN(IF((C845*E845)&gt;'Info Sheet'!$B$21,'Info Sheet'!$B$21,(C845*E845)),0)</f>
        <v>133</v>
      </c>
      <c r="G845">
        <f t="shared" si="39"/>
        <v>3039.05</v>
      </c>
      <c r="H845">
        <f t="shared" si="40"/>
        <v>1119.0500000000002</v>
      </c>
    </row>
    <row r="846" spans="1:8">
      <c r="A846" s="51">
        <v>800</v>
      </c>
      <c r="B846" s="61">
        <v>0.67632560883006809</v>
      </c>
      <c r="C846" s="61">
        <f t="shared" si="38"/>
        <v>224</v>
      </c>
      <c r="D846" t="str">
        <f>LOOKUP(B846,'Info Sheet'!$L$2:$L$3,'Info Sheet'!$J$2:$J$3)</f>
        <v>Non-Rainy</v>
      </c>
      <c r="E846">
        <f>IF(D846='Info Sheet'!$J$3,'Info Sheet'!$M$3,'Info Sheet'!$M$2)</f>
        <v>1</v>
      </c>
      <c r="F846">
        <f>ROUNDDOWN(IF((C846*E846)&gt;'Info Sheet'!$B$21,'Info Sheet'!$B$21,(C846*E846)),0)</f>
        <v>188</v>
      </c>
      <c r="G846">
        <f t="shared" si="39"/>
        <v>4295.8</v>
      </c>
      <c r="H846">
        <f t="shared" si="40"/>
        <v>2375.8000000000002</v>
      </c>
    </row>
    <row r="847" spans="1:8">
      <c r="A847" s="51">
        <v>801</v>
      </c>
      <c r="B847" s="61">
        <v>0.66274566908934829</v>
      </c>
      <c r="C847" s="61">
        <f t="shared" si="38"/>
        <v>223</v>
      </c>
      <c r="D847" t="str">
        <f>LOOKUP(B847,'Info Sheet'!$L$2:$L$3,'Info Sheet'!$J$2:$J$3)</f>
        <v>Non-Rainy</v>
      </c>
      <c r="E847">
        <f>IF(D847='Info Sheet'!$J$3,'Info Sheet'!$M$3,'Info Sheet'!$M$2)</f>
        <v>1</v>
      </c>
      <c r="F847">
        <f>ROUNDDOWN(IF((C847*E847)&gt;'Info Sheet'!$B$21,'Info Sheet'!$B$21,(C847*E847)),0)</f>
        <v>188</v>
      </c>
      <c r="G847">
        <f t="shared" si="39"/>
        <v>4295.8</v>
      </c>
      <c r="H847">
        <f t="shared" si="40"/>
        <v>2375.8000000000002</v>
      </c>
    </row>
    <row r="848" spans="1:8">
      <c r="A848" s="51">
        <v>802</v>
      </c>
      <c r="B848" s="61">
        <v>3.3651639598890282E-2</v>
      </c>
      <c r="C848" s="61">
        <f t="shared" si="38"/>
        <v>179</v>
      </c>
      <c r="D848" t="str">
        <f>LOOKUP(B848,'Info Sheet'!$L$2:$L$3,'Info Sheet'!$J$2:$J$3)</f>
        <v>Rainy, p</v>
      </c>
      <c r="E848">
        <f>IF(D848='Info Sheet'!$J$3,'Info Sheet'!$M$3,'Info Sheet'!$M$2)</f>
        <v>0.7</v>
      </c>
      <c r="F848">
        <f>ROUNDDOWN(IF((C848*E848)&gt;'Info Sheet'!$B$21,'Info Sheet'!$B$21,(C848*E848)),0)</f>
        <v>125</v>
      </c>
      <c r="G848">
        <f t="shared" si="39"/>
        <v>2856.25</v>
      </c>
      <c r="H848">
        <f t="shared" si="40"/>
        <v>936.25</v>
      </c>
    </row>
    <row r="849" spans="1:8">
      <c r="A849" s="51">
        <v>803</v>
      </c>
      <c r="B849" s="61">
        <v>0.61014545375267581</v>
      </c>
      <c r="C849" s="61">
        <f t="shared" si="38"/>
        <v>220</v>
      </c>
      <c r="D849" t="str">
        <f>LOOKUP(B849,'Info Sheet'!$L$2:$L$3,'Info Sheet'!$J$2:$J$3)</f>
        <v>Non-Rainy</v>
      </c>
      <c r="E849">
        <f>IF(D849='Info Sheet'!$J$3,'Info Sheet'!$M$3,'Info Sheet'!$M$2)</f>
        <v>1</v>
      </c>
      <c r="F849">
        <f>ROUNDDOWN(IF((C849*E849)&gt;'Info Sheet'!$B$21,'Info Sheet'!$B$21,(C849*E849)),0)</f>
        <v>188</v>
      </c>
      <c r="G849">
        <f t="shared" si="39"/>
        <v>4295.8</v>
      </c>
      <c r="H849">
        <f t="shared" si="40"/>
        <v>2375.8000000000002</v>
      </c>
    </row>
    <row r="850" spans="1:8">
      <c r="A850" s="51">
        <v>804</v>
      </c>
      <c r="B850" s="61">
        <v>0.57155610945072954</v>
      </c>
      <c r="C850" s="61">
        <f t="shared" si="38"/>
        <v>218</v>
      </c>
      <c r="D850" t="str">
        <f>LOOKUP(B850,'Info Sheet'!$L$2:$L$3,'Info Sheet'!$J$2:$J$3)</f>
        <v>Non-Rainy</v>
      </c>
      <c r="E850">
        <f>IF(D850='Info Sheet'!$J$3,'Info Sheet'!$M$3,'Info Sheet'!$M$2)</f>
        <v>1</v>
      </c>
      <c r="F850">
        <f>ROUNDDOWN(IF((C850*E850)&gt;'Info Sheet'!$B$21,'Info Sheet'!$B$21,(C850*E850)),0)</f>
        <v>188</v>
      </c>
      <c r="G850">
        <f t="shared" si="39"/>
        <v>4295.8</v>
      </c>
      <c r="H850">
        <f t="shared" si="40"/>
        <v>2375.8000000000002</v>
      </c>
    </row>
    <row r="851" spans="1:8">
      <c r="A851" s="51">
        <v>805</v>
      </c>
      <c r="B851" s="61">
        <v>0.54113336290523539</v>
      </c>
      <c r="C851" s="61">
        <f t="shared" si="38"/>
        <v>217</v>
      </c>
      <c r="D851" t="str">
        <f>LOOKUP(B851,'Info Sheet'!$L$2:$L$3,'Info Sheet'!$J$2:$J$3)</f>
        <v>Non-Rainy</v>
      </c>
      <c r="E851">
        <f>IF(D851='Info Sheet'!$J$3,'Info Sheet'!$M$3,'Info Sheet'!$M$2)</f>
        <v>1</v>
      </c>
      <c r="F851">
        <f>ROUNDDOWN(IF((C851*E851)&gt;'Info Sheet'!$B$21,'Info Sheet'!$B$21,(C851*E851)),0)</f>
        <v>188</v>
      </c>
      <c r="G851">
        <f t="shared" si="39"/>
        <v>4295.8</v>
      </c>
      <c r="H851">
        <f t="shared" si="40"/>
        <v>2375.8000000000002</v>
      </c>
    </row>
    <row r="852" spans="1:8">
      <c r="A852" s="51">
        <v>806</v>
      </c>
      <c r="B852" s="61">
        <v>6.2453678285174452E-2</v>
      </c>
      <c r="C852" s="61">
        <f t="shared" si="38"/>
        <v>185</v>
      </c>
      <c r="D852" t="str">
        <f>LOOKUP(B852,'Info Sheet'!$L$2:$L$3,'Info Sheet'!$J$2:$J$3)</f>
        <v>Rainy, p</v>
      </c>
      <c r="E852">
        <f>IF(D852='Info Sheet'!$J$3,'Info Sheet'!$M$3,'Info Sheet'!$M$2)</f>
        <v>0.7</v>
      </c>
      <c r="F852">
        <f>ROUNDDOWN(IF((C852*E852)&gt;'Info Sheet'!$B$21,'Info Sheet'!$B$21,(C852*E852)),0)</f>
        <v>129</v>
      </c>
      <c r="G852">
        <f t="shared" si="39"/>
        <v>2947.65</v>
      </c>
      <c r="H852">
        <f t="shared" si="40"/>
        <v>1027.6500000000001</v>
      </c>
    </row>
    <row r="853" spans="1:8">
      <c r="A853" s="51">
        <v>807</v>
      </c>
      <c r="B853" s="61">
        <v>0.43792189767110024</v>
      </c>
      <c r="C853" s="61">
        <f t="shared" si="38"/>
        <v>212</v>
      </c>
      <c r="D853" t="str">
        <f>LOOKUP(B853,'Info Sheet'!$L$2:$L$3,'Info Sheet'!$J$2:$J$3)</f>
        <v>Non-Rainy</v>
      </c>
      <c r="E853">
        <f>IF(D853='Info Sheet'!$J$3,'Info Sheet'!$M$3,'Info Sheet'!$M$2)</f>
        <v>1</v>
      </c>
      <c r="F853">
        <f>ROUNDDOWN(IF((C853*E853)&gt;'Info Sheet'!$B$21,'Info Sheet'!$B$21,(C853*E853)),0)</f>
        <v>188</v>
      </c>
      <c r="G853">
        <f t="shared" si="39"/>
        <v>4295.8</v>
      </c>
      <c r="H853">
        <f t="shared" si="40"/>
        <v>2375.8000000000002</v>
      </c>
    </row>
    <row r="854" spans="1:8">
      <c r="A854" s="51">
        <v>808</v>
      </c>
      <c r="B854" s="61">
        <v>0.37638950283138639</v>
      </c>
      <c r="C854" s="61">
        <f t="shared" si="38"/>
        <v>209</v>
      </c>
      <c r="D854" t="str">
        <f>LOOKUP(B854,'Info Sheet'!$L$2:$L$3,'Info Sheet'!$J$2:$J$3)</f>
        <v>Rainy, p</v>
      </c>
      <c r="E854">
        <f>IF(D854='Info Sheet'!$J$3,'Info Sheet'!$M$3,'Info Sheet'!$M$2)</f>
        <v>0.7</v>
      </c>
      <c r="F854">
        <f>ROUNDDOWN(IF((C854*E854)&gt;'Info Sheet'!$B$21,'Info Sheet'!$B$21,(C854*E854)),0)</f>
        <v>146</v>
      </c>
      <c r="G854">
        <f t="shared" si="39"/>
        <v>3336.1000000000004</v>
      </c>
      <c r="H854">
        <f t="shared" si="40"/>
        <v>1416.1000000000004</v>
      </c>
    </row>
    <row r="855" spans="1:8">
      <c r="A855" s="51">
        <v>809</v>
      </c>
      <c r="B855" s="61">
        <v>0.41425550696251201</v>
      </c>
      <c r="C855" s="61">
        <f t="shared" si="38"/>
        <v>210</v>
      </c>
      <c r="D855" t="str">
        <f>LOOKUP(B855,'Info Sheet'!$L$2:$L$3,'Info Sheet'!$J$2:$J$3)</f>
        <v>Non-Rainy</v>
      </c>
      <c r="E855">
        <f>IF(D855='Info Sheet'!$J$3,'Info Sheet'!$M$3,'Info Sheet'!$M$2)</f>
        <v>1</v>
      </c>
      <c r="F855">
        <f>ROUNDDOWN(IF((C855*E855)&gt;'Info Sheet'!$B$21,'Info Sheet'!$B$21,(C855*E855)),0)</f>
        <v>188</v>
      </c>
      <c r="G855">
        <f t="shared" si="39"/>
        <v>4295.8</v>
      </c>
      <c r="H855">
        <f t="shared" si="40"/>
        <v>2375.8000000000002</v>
      </c>
    </row>
    <row r="856" spans="1:8">
      <c r="A856" s="51">
        <v>810</v>
      </c>
      <c r="B856" s="61">
        <v>0.79503174932930754</v>
      </c>
      <c r="C856" s="61">
        <f t="shared" si="38"/>
        <v>231</v>
      </c>
      <c r="D856" t="str">
        <f>LOOKUP(B856,'Info Sheet'!$L$2:$L$3,'Info Sheet'!$J$2:$J$3)</f>
        <v>Non-Rainy</v>
      </c>
      <c r="E856">
        <f>IF(D856='Info Sheet'!$J$3,'Info Sheet'!$M$3,'Info Sheet'!$M$2)</f>
        <v>1</v>
      </c>
      <c r="F856">
        <f>ROUNDDOWN(IF((C856*E856)&gt;'Info Sheet'!$B$21,'Info Sheet'!$B$21,(C856*E856)),0)</f>
        <v>188</v>
      </c>
      <c r="G856">
        <f t="shared" si="39"/>
        <v>4295.8</v>
      </c>
      <c r="H856">
        <f t="shared" si="40"/>
        <v>2375.8000000000002</v>
      </c>
    </row>
    <row r="857" spans="1:8">
      <c r="A857" s="51">
        <v>811</v>
      </c>
      <c r="B857" s="61">
        <v>0.95822530519017535</v>
      </c>
      <c r="C857" s="61">
        <f t="shared" si="38"/>
        <v>249</v>
      </c>
      <c r="D857" t="str">
        <f>LOOKUP(B857,'Info Sheet'!$L$2:$L$3,'Info Sheet'!$J$2:$J$3)</f>
        <v>Non-Rainy</v>
      </c>
      <c r="E857">
        <f>IF(D857='Info Sheet'!$J$3,'Info Sheet'!$M$3,'Info Sheet'!$M$2)</f>
        <v>1</v>
      </c>
      <c r="F857">
        <f>ROUNDDOWN(IF((C857*E857)&gt;'Info Sheet'!$B$21,'Info Sheet'!$B$21,(C857*E857)),0)</f>
        <v>188</v>
      </c>
      <c r="G857">
        <f t="shared" si="39"/>
        <v>4295.8</v>
      </c>
      <c r="H857">
        <f t="shared" si="40"/>
        <v>2375.8000000000002</v>
      </c>
    </row>
    <row r="858" spans="1:8">
      <c r="A858" s="51">
        <v>812</v>
      </c>
      <c r="B858" s="61">
        <v>0.43197710248569443</v>
      </c>
      <c r="C858" s="61">
        <f t="shared" si="38"/>
        <v>211</v>
      </c>
      <c r="D858" t="str">
        <f>LOOKUP(B858,'Info Sheet'!$L$2:$L$3,'Info Sheet'!$J$2:$J$3)</f>
        <v>Non-Rainy</v>
      </c>
      <c r="E858">
        <f>IF(D858='Info Sheet'!$J$3,'Info Sheet'!$M$3,'Info Sheet'!$M$2)</f>
        <v>1</v>
      </c>
      <c r="F858">
        <f>ROUNDDOWN(IF((C858*E858)&gt;'Info Sheet'!$B$21,'Info Sheet'!$B$21,(C858*E858)),0)</f>
        <v>188</v>
      </c>
      <c r="G858">
        <f t="shared" si="39"/>
        <v>4295.8</v>
      </c>
      <c r="H858">
        <f t="shared" si="40"/>
        <v>2375.8000000000002</v>
      </c>
    </row>
    <row r="859" spans="1:8">
      <c r="A859" s="51">
        <v>813</v>
      </c>
      <c r="B859" s="61">
        <v>0.17439075383847924</v>
      </c>
      <c r="C859" s="61">
        <f t="shared" si="38"/>
        <v>196</v>
      </c>
      <c r="D859" t="str">
        <f>LOOKUP(B859,'Info Sheet'!$L$2:$L$3,'Info Sheet'!$J$2:$J$3)</f>
        <v>Rainy, p</v>
      </c>
      <c r="E859">
        <f>IF(D859='Info Sheet'!$J$3,'Info Sheet'!$M$3,'Info Sheet'!$M$2)</f>
        <v>0.7</v>
      </c>
      <c r="F859">
        <f>ROUNDDOWN(IF((C859*E859)&gt;'Info Sheet'!$B$21,'Info Sheet'!$B$21,(C859*E859)),0)</f>
        <v>137</v>
      </c>
      <c r="G859">
        <f t="shared" si="39"/>
        <v>3130.4500000000003</v>
      </c>
      <c r="H859">
        <f t="shared" si="40"/>
        <v>1210.4500000000003</v>
      </c>
    </row>
    <row r="860" spans="1:8">
      <c r="A860" s="51">
        <v>814</v>
      </c>
      <c r="B860" s="61">
        <v>0.36995946255388767</v>
      </c>
      <c r="C860" s="61">
        <f t="shared" si="38"/>
        <v>208</v>
      </c>
      <c r="D860" t="str">
        <f>LOOKUP(B860,'Info Sheet'!$L$2:$L$3,'Info Sheet'!$J$2:$J$3)</f>
        <v>Rainy, p</v>
      </c>
      <c r="E860">
        <f>IF(D860='Info Sheet'!$J$3,'Info Sheet'!$M$3,'Info Sheet'!$M$2)</f>
        <v>0.7</v>
      </c>
      <c r="F860">
        <f>ROUNDDOWN(IF((C860*E860)&gt;'Info Sheet'!$B$21,'Info Sheet'!$B$21,(C860*E860)),0)</f>
        <v>145</v>
      </c>
      <c r="G860">
        <f t="shared" si="39"/>
        <v>3313.25</v>
      </c>
      <c r="H860">
        <f t="shared" si="40"/>
        <v>1393.25</v>
      </c>
    </row>
    <row r="861" spans="1:8">
      <c r="A861" s="51">
        <v>815</v>
      </c>
      <c r="B861" s="61">
        <v>0.15335649637579551</v>
      </c>
      <c r="C861" s="61">
        <f t="shared" si="38"/>
        <v>195</v>
      </c>
      <c r="D861" t="str">
        <f>LOOKUP(B861,'Info Sheet'!$L$2:$L$3,'Info Sheet'!$J$2:$J$3)</f>
        <v>Rainy, p</v>
      </c>
      <c r="E861">
        <f>IF(D861='Info Sheet'!$J$3,'Info Sheet'!$M$3,'Info Sheet'!$M$2)</f>
        <v>0.7</v>
      </c>
      <c r="F861">
        <f>ROUNDDOWN(IF((C861*E861)&gt;'Info Sheet'!$B$21,'Info Sheet'!$B$21,(C861*E861)),0)</f>
        <v>136</v>
      </c>
      <c r="G861">
        <f t="shared" si="39"/>
        <v>3107.6000000000004</v>
      </c>
      <c r="H861">
        <f t="shared" si="40"/>
        <v>1187.6000000000004</v>
      </c>
    </row>
    <row r="862" spans="1:8">
      <c r="A862" s="51">
        <v>816</v>
      </c>
      <c r="B862" s="61">
        <v>0.66613396538694458</v>
      </c>
      <c r="C862" s="61">
        <f t="shared" si="38"/>
        <v>223</v>
      </c>
      <c r="D862" t="str">
        <f>LOOKUP(B862,'Info Sheet'!$L$2:$L$3,'Info Sheet'!$J$2:$J$3)</f>
        <v>Non-Rainy</v>
      </c>
      <c r="E862">
        <f>IF(D862='Info Sheet'!$J$3,'Info Sheet'!$M$3,'Info Sheet'!$M$2)</f>
        <v>1</v>
      </c>
      <c r="F862">
        <f>ROUNDDOWN(IF((C862*E862)&gt;'Info Sheet'!$B$21,'Info Sheet'!$B$21,(C862*E862)),0)</f>
        <v>188</v>
      </c>
      <c r="G862">
        <f t="shared" si="39"/>
        <v>4295.8</v>
      </c>
      <c r="H862">
        <f t="shared" si="40"/>
        <v>2375.8000000000002</v>
      </c>
    </row>
    <row r="863" spans="1:8">
      <c r="A863" s="51">
        <v>817</v>
      </c>
      <c r="B863" s="61">
        <v>0.19232968005766282</v>
      </c>
      <c r="C863" s="61">
        <f t="shared" si="38"/>
        <v>198</v>
      </c>
      <c r="D863" t="str">
        <f>LOOKUP(B863,'Info Sheet'!$L$2:$L$3,'Info Sheet'!$J$2:$J$3)</f>
        <v>Rainy, p</v>
      </c>
      <c r="E863">
        <f>IF(D863='Info Sheet'!$J$3,'Info Sheet'!$M$3,'Info Sheet'!$M$2)</f>
        <v>0.7</v>
      </c>
      <c r="F863">
        <f>ROUNDDOWN(IF((C863*E863)&gt;'Info Sheet'!$B$21,'Info Sheet'!$B$21,(C863*E863)),0)</f>
        <v>138</v>
      </c>
      <c r="G863">
        <f t="shared" si="39"/>
        <v>3153.3</v>
      </c>
      <c r="H863">
        <f t="shared" si="40"/>
        <v>1233.3000000000002</v>
      </c>
    </row>
    <row r="864" spans="1:8">
      <c r="A864" s="51">
        <v>818</v>
      </c>
      <c r="B864" s="61">
        <v>0.68396938917073169</v>
      </c>
      <c r="C864" s="61">
        <f t="shared" si="38"/>
        <v>224</v>
      </c>
      <c r="D864" t="str">
        <f>LOOKUP(B864,'Info Sheet'!$L$2:$L$3,'Info Sheet'!$J$2:$J$3)</f>
        <v>Non-Rainy</v>
      </c>
      <c r="E864">
        <f>IF(D864='Info Sheet'!$J$3,'Info Sheet'!$M$3,'Info Sheet'!$M$2)</f>
        <v>1</v>
      </c>
      <c r="F864">
        <f>ROUNDDOWN(IF((C864*E864)&gt;'Info Sheet'!$B$21,'Info Sheet'!$B$21,(C864*E864)),0)</f>
        <v>188</v>
      </c>
      <c r="G864">
        <f t="shared" si="39"/>
        <v>4295.8</v>
      </c>
      <c r="H864">
        <f t="shared" si="40"/>
        <v>2375.8000000000002</v>
      </c>
    </row>
    <row r="865" spans="1:8">
      <c r="A865" s="51">
        <v>819</v>
      </c>
      <c r="B865" s="61">
        <v>6.0111236028707826E-2</v>
      </c>
      <c r="C865" s="61">
        <f t="shared" si="38"/>
        <v>184</v>
      </c>
      <c r="D865" t="str">
        <f>LOOKUP(B865,'Info Sheet'!$L$2:$L$3,'Info Sheet'!$J$2:$J$3)</f>
        <v>Rainy, p</v>
      </c>
      <c r="E865">
        <f>IF(D865='Info Sheet'!$J$3,'Info Sheet'!$M$3,'Info Sheet'!$M$2)</f>
        <v>0.7</v>
      </c>
      <c r="F865">
        <f>ROUNDDOWN(IF((C865*E865)&gt;'Info Sheet'!$B$21,'Info Sheet'!$B$21,(C865*E865)),0)</f>
        <v>128</v>
      </c>
      <c r="G865">
        <f t="shared" si="39"/>
        <v>2924.8</v>
      </c>
      <c r="H865">
        <f t="shared" si="40"/>
        <v>1004.8000000000002</v>
      </c>
    </row>
    <row r="866" spans="1:8">
      <c r="A866" s="51">
        <v>820</v>
      </c>
      <c r="B866" s="61">
        <v>0.41946837609609267</v>
      </c>
      <c r="C866" s="61">
        <f t="shared" si="38"/>
        <v>211</v>
      </c>
      <c r="D866" t="str">
        <f>LOOKUP(B866,'Info Sheet'!$L$2:$L$3,'Info Sheet'!$J$2:$J$3)</f>
        <v>Non-Rainy</v>
      </c>
      <c r="E866">
        <f>IF(D866='Info Sheet'!$J$3,'Info Sheet'!$M$3,'Info Sheet'!$M$2)</f>
        <v>1</v>
      </c>
      <c r="F866">
        <f>ROUNDDOWN(IF((C866*E866)&gt;'Info Sheet'!$B$21,'Info Sheet'!$B$21,(C866*E866)),0)</f>
        <v>188</v>
      </c>
      <c r="G866">
        <f t="shared" si="39"/>
        <v>4295.8</v>
      </c>
      <c r="H866">
        <f t="shared" si="40"/>
        <v>2375.8000000000002</v>
      </c>
    </row>
    <row r="867" spans="1:8">
      <c r="A867" s="51">
        <v>821</v>
      </c>
      <c r="B867" s="61">
        <v>0.1835362656730537</v>
      </c>
      <c r="C867" s="61">
        <f t="shared" si="38"/>
        <v>197</v>
      </c>
      <c r="D867" t="str">
        <f>LOOKUP(B867,'Info Sheet'!$L$2:$L$3,'Info Sheet'!$J$2:$J$3)</f>
        <v>Rainy, p</v>
      </c>
      <c r="E867">
        <f>IF(D867='Info Sheet'!$J$3,'Info Sheet'!$M$3,'Info Sheet'!$M$2)</f>
        <v>0.7</v>
      </c>
      <c r="F867">
        <f>ROUNDDOWN(IF((C867*E867)&gt;'Info Sheet'!$B$21,'Info Sheet'!$B$21,(C867*E867)),0)</f>
        <v>137</v>
      </c>
      <c r="G867">
        <f t="shared" si="39"/>
        <v>3130.4500000000003</v>
      </c>
      <c r="H867">
        <f t="shared" si="40"/>
        <v>1210.4500000000003</v>
      </c>
    </row>
    <row r="868" spans="1:8">
      <c r="A868" s="51">
        <v>822</v>
      </c>
      <c r="B868" s="61">
        <v>0.97301800127278348</v>
      </c>
      <c r="C868" s="61">
        <f t="shared" si="38"/>
        <v>252</v>
      </c>
      <c r="D868" t="str">
        <f>LOOKUP(B868,'Info Sheet'!$L$2:$L$3,'Info Sheet'!$J$2:$J$3)</f>
        <v>Non-Rainy</v>
      </c>
      <c r="E868">
        <f>IF(D868='Info Sheet'!$J$3,'Info Sheet'!$M$3,'Info Sheet'!$M$2)</f>
        <v>1</v>
      </c>
      <c r="F868">
        <f>ROUNDDOWN(IF((C868*E868)&gt;'Info Sheet'!$B$21,'Info Sheet'!$B$21,(C868*E868)),0)</f>
        <v>188</v>
      </c>
      <c r="G868">
        <f t="shared" si="39"/>
        <v>4295.8</v>
      </c>
      <c r="H868">
        <f t="shared" si="40"/>
        <v>2375.8000000000002</v>
      </c>
    </row>
    <row r="869" spans="1:8">
      <c r="A869" s="51">
        <v>823</v>
      </c>
      <c r="B869" s="61">
        <v>0.54686845666392259</v>
      </c>
      <c r="C869" s="61">
        <f t="shared" si="38"/>
        <v>217</v>
      </c>
      <c r="D869" t="str">
        <f>LOOKUP(B869,'Info Sheet'!$L$2:$L$3,'Info Sheet'!$J$2:$J$3)</f>
        <v>Non-Rainy</v>
      </c>
      <c r="E869">
        <f>IF(D869='Info Sheet'!$J$3,'Info Sheet'!$M$3,'Info Sheet'!$M$2)</f>
        <v>1</v>
      </c>
      <c r="F869">
        <f>ROUNDDOWN(IF((C869*E869)&gt;'Info Sheet'!$B$21,'Info Sheet'!$B$21,(C869*E869)),0)</f>
        <v>188</v>
      </c>
      <c r="G869">
        <f t="shared" si="39"/>
        <v>4295.8</v>
      </c>
      <c r="H869">
        <f t="shared" si="40"/>
        <v>2375.8000000000002</v>
      </c>
    </row>
    <row r="870" spans="1:8">
      <c r="A870" s="51">
        <v>824</v>
      </c>
      <c r="B870" s="61">
        <v>0.40930617962598592</v>
      </c>
      <c r="C870" s="61">
        <f t="shared" si="38"/>
        <v>210</v>
      </c>
      <c r="D870" t="str">
        <f>LOOKUP(B870,'Info Sheet'!$L$2:$L$3,'Info Sheet'!$J$2:$J$3)</f>
        <v>Non-Rainy</v>
      </c>
      <c r="E870">
        <f>IF(D870='Info Sheet'!$J$3,'Info Sheet'!$M$3,'Info Sheet'!$M$2)</f>
        <v>1</v>
      </c>
      <c r="F870">
        <f>ROUNDDOWN(IF((C870*E870)&gt;'Info Sheet'!$B$21,'Info Sheet'!$B$21,(C870*E870)),0)</f>
        <v>188</v>
      </c>
      <c r="G870">
        <f t="shared" si="39"/>
        <v>4295.8</v>
      </c>
      <c r="H870">
        <f t="shared" si="40"/>
        <v>2375.8000000000002</v>
      </c>
    </row>
    <row r="871" spans="1:8">
      <c r="A871" s="51">
        <v>825</v>
      </c>
      <c r="B871" s="61">
        <v>0.28392821570517124</v>
      </c>
      <c r="C871" s="61">
        <f t="shared" si="38"/>
        <v>204</v>
      </c>
      <c r="D871" t="str">
        <f>LOOKUP(B871,'Info Sheet'!$L$2:$L$3,'Info Sheet'!$J$2:$J$3)</f>
        <v>Rainy, p</v>
      </c>
      <c r="E871">
        <f>IF(D871='Info Sheet'!$J$3,'Info Sheet'!$M$3,'Info Sheet'!$M$2)</f>
        <v>0.7</v>
      </c>
      <c r="F871">
        <f>ROUNDDOWN(IF((C871*E871)&gt;'Info Sheet'!$B$21,'Info Sheet'!$B$21,(C871*E871)),0)</f>
        <v>142</v>
      </c>
      <c r="G871">
        <f t="shared" si="39"/>
        <v>3244.7000000000003</v>
      </c>
      <c r="H871">
        <f t="shared" si="40"/>
        <v>1324.7000000000003</v>
      </c>
    </row>
    <row r="872" spans="1:8">
      <c r="A872" s="51">
        <v>826</v>
      </c>
      <c r="B872" s="61">
        <v>0.5217983767539538</v>
      </c>
      <c r="C872" s="61">
        <f t="shared" si="38"/>
        <v>216</v>
      </c>
      <c r="D872" t="str">
        <f>LOOKUP(B872,'Info Sheet'!$L$2:$L$3,'Info Sheet'!$J$2:$J$3)</f>
        <v>Non-Rainy</v>
      </c>
      <c r="E872">
        <f>IF(D872='Info Sheet'!$J$3,'Info Sheet'!$M$3,'Info Sheet'!$M$2)</f>
        <v>1</v>
      </c>
      <c r="F872">
        <f>ROUNDDOWN(IF((C872*E872)&gt;'Info Sheet'!$B$21,'Info Sheet'!$B$21,(C872*E872)),0)</f>
        <v>188</v>
      </c>
      <c r="G872">
        <f t="shared" si="39"/>
        <v>4295.8</v>
      </c>
      <c r="H872">
        <f t="shared" si="40"/>
        <v>2375.8000000000002</v>
      </c>
    </row>
    <row r="873" spans="1:8">
      <c r="A873" s="51">
        <v>827</v>
      </c>
      <c r="B873" s="61">
        <v>4.6912590069800197E-2</v>
      </c>
      <c r="C873" s="61">
        <f t="shared" si="38"/>
        <v>182</v>
      </c>
      <c r="D873" t="str">
        <f>LOOKUP(B873,'Info Sheet'!$L$2:$L$3,'Info Sheet'!$J$2:$J$3)</f>
        <v>Rainy, p</v>
      </c>
      <c r="E873">
        <f>IF(D873='Info Sheet'!$J$3,'Info Sheet'!$M$3,'Info Sheet'!$M$2)</f>
        <v>0.7</v>
      </c>
      <c r="F873">
        <f>ROUNDDOWN(IF((C873*E873)&gt;'Info Sheet'!$B$21,'Info Sheet'!$B$21,(C873*E873)),0)</f>
        <v>127</v>
      </c>
      <c r="G873">
        <f t="shared" si="39"/>
        <v>2901.9500000000003</v>
      </c>
      <c r="H873">
        <f t="shared" si="40"/>
        <v>981.95000000000027</v>
      </c>
    </row>
    <row r="874" spans="1:8">
      <c r="A874" s="51">
        <v>828</v>
      </c>
      <c r="B874" s="61">
        <v>0.22903417970991335</v>
      </c>
      <c r="C874" s="61">
        <f t="shared" si="38"/>
        <v>200</v>
      </c>
      <c r="D874" t="str">
        <f>LOOKUP(B874,'Info Sheet'!$L$2:$L$3,'Info Sheet'!$J$2:$J$3)</f>
        <v>Rainy, p</v>
      </c>
      <c r="E874">
        <f>IF(D874='Info Sheet'!$J$3,'Info Sheet'!$M$3,'Info Sheet'!$M$2)</f>
        <v>0.7</v>
      </c>
      <c r="F874">
        <f>ROUNDDOWN(IF((C874*E874)&gt;'Info Sheet'!$B$21,'Info Sheet'!$B$21,(C874*E874)),0)</f>
        <v>140</v>
      </c>
      <c r="G874">
        <f t="shared" si="39"/>
        <v>3199</v>
      </c>
      <c r="H874">
        <f t="shared" si="40"/>
        <v>1279</v>
      </c>
    </row>
    <row r="875" spans="1:8">
      <c r="A875" s="51">
        <v>829</v>
      </c>
      <c r="B875" s="61">
        <v>0.24132658784477823</v>
      </c>
      <c r="C875" s="61">
        <f t="shared" si="38"/>
        <v>201</v>
      </c>
      <c r="D875" t="str">
        <f>LOOKUP(B875,'Info Sheet'!$L$2:$L$3,'Info Sheet'!$J$2:$J$3)</f>
        <v>Rainy, p</v>
      </c>
      <c r="E875">
        <f>IF(D875='Info Sheet'!$J$3,'Info Sheet'!$M$3,'Info Sheet'!$M$2)</f>
        <v>0.7</v>
      </c>
      <c r="F875">
        <f>ROUNDDOWN(IF((C875*E875)&gt;'Info Sheet'!$B$21,'Info Sheet'!$B$21,(C875*E875)),0)</f>
        <v>140</v>
      </c>
      <c r="G875">
        <f t="shared" si="39"/>
        <v>3199</v>
      </c>
      <c r="H875">
        <f t="shared" si="40"/>
        <v>1279</v>
      </c>
    </row>
    <row r="876" spans="1:8">
      <c r="A876" s="51">
        <v>830</v>
      </c>
      <c r="B876" s="61">
        <v>0.30533248859747653</v>
      </c>
      <c r="C876" s="61">
        <f t="shared" si="38"/>
        <v>205</v>
      </c>
      <c r="D876" t="str">
        <f>LOOKUP(B876,'Info Sheet'!$L$2:$L$3,'Info Sheet'!$J$2:$J$3)</f>
        <v>Rainy, p</v>
      </c>
      <c r="E876">
        <f>IF(D876='Info Sheet'!$J$3,'Info Sheet'!$M$3,'Info Sheet'!$M$2)</f>
        <v>0.7</v>
      </c>
      <c r="F876">
        <f>ROUNDDOWN(IF((C876*E876)&gt;'Info Sheet'!$B$21,'Info Sheet'!$B$21,(C876*E876)),0)</f>
        <v>143</v>
      </c>
      <c r="G876">
        <f t="shared" si="39"/>
        <v>3267.55</v>
      </c>
      <c r="H876">
        <f t="shared" si="40"/>
        <v>1347.5500000000002</v>
      </c>
    </row>
    <row r="877" spans="1:8">
      <c r="A877" s="51">
        <v>831</v>
      </c>
      <c r="B877" s="61">
        <v>4.4522625860551557E-2</v>
      </c>
      <c r="C877" s="61">
        <f t="shared" si="38"/>
        <v>181</v>
      </c>
      <c r="D877" t="str">
        <f>LOOKUP(B877,'Info Sheet'!$L$2:$L$3,'Info Sheet'!$J$2:$J$3)</f>
        <v>Rainy, p</v>
      </c>
      <c r="E877">
        <f>IF(D877='Info Sheet'!$J$3,'Info Sheet'!$M$3,'Info Sheet'!$M$2)</f>
        <v>0.7</v>
      </c>
      <c r="F877">
        <f>ROUNDDOWN(IF((C877*E877)&gt;'Info Sheet'!$B$21,'Info Sheet'!$B$21,(C877*E877)),0)</f>
        <v>126</v>
      </c>
      <c r="G877">
        <f t="shared" si="39"/>
        <v>2879.1000000000004</v>
      </c>
      <c r="H877">
        <f t="shared" si="40"/>
        <v>959.10000000000036</v>
      </c>
    </row>
    <row r="878" spans="1:8">
      <c r="A878" s="51">
        <v>832</v>
      </c>
      <c r="B878" s="61">
        <v>0.22357168143284722</v>
      </c>
      <c r="C878" s="61">
        <f t="shared" si="38"/>
        <v>200</v>
      </c>
      <c r="D878" t="str">
        <f>LOOKUP(B878,'Info Sheet'!$L$2:$L$3,'Info Sheet'!$J$2:$J$3)</f>
        <v>Rainy, p</v>
      </c>
      <c r="E878">
        <f>IF(D878='Info Sheet'!$J$3,'Info Sheet'!$M$3,'Info Sheet'!$M$2)</f>
        <v>0.7</v>
      </c>
      <c r="F878">
        <f>ROUNDDOWN(IF((C878*E878)&gt;'Info Sheet'!$B$21,'Info Sheet'!$B$21,(C878*E878)),0)</f>
        <v>140</v>
      </c>
      <c r="G878">
        <f t="shared" si="39"/>
        <v>3199</v>
      </c>
      <c r="H878">
        <f t="shared" si="40"/>
        <v>1279</v>
      </c>
    </row>
    <row r="879" spans="1:8">
      <c r="A879" s="51">
        <v>833</v>
      </c>
      <c r="B879" s="61">
        <v>0.80013326345812885</v>
      </c>
      <c r="C879" s="61">
        <f t="shared" ref="C879:C942" si="41">ROUNDDOWN(_xlfn.NORM.INV(B879,$B$29,$B$33),0)</f>
        <v>231</v>
      </c>
      <c r="D879" t="str">
        <f>LOOKUP(B879,'Info Sheet'!$L$2:$L$3,'Info Sheet'!$J$2:$J$3)</f>
        <v>Non-Rainy</v>
      </c>
      <c r="E879">
        <f>IF(D879='Info Sheet'!$J$3,'Info Sheet'!$M$3,'Info Sheet'!$M$2)</f>
        <v>1</v>
      </c>
      <c r="F879">
        <f>ROUNDDOWN(IF((C879*E879)&gt;'Info Sheet'!$B$21,'Info Sheet'!$B$21,(C879*E879)),0)</f>
        <v>188</v>
      </c>
      <c r="G879">
        <f t="shared" ref="G879:G942" si="42">F879*$K$39</f>
        <v>4295.8</v>
      </c>
      <c r="H879">
        <f t="shared" ref="H879:H942" si="43">G879-$K$40</f>
        <v>2375.8000000000002</v>
      </c>
    </row>
    <row r="880" spans="1:8">
      <c r="A880" s="51">
        <v>834</v>
      </c>
      <c r="B880" s="61">
        <v>0.97441735376794814</v>
      </c>
      <c r="C880" s="61">
        <f t="shared" si="41"/>
        <v>253</v>
      </c>
      <c r="D880" t="str">
        <f>LOOKUP(B880,'Info Sheet'!$L$2:$L$3,'Info Sheet'!$J$2:$J$3)</f>
        <v>Non-Rainy</v>
      </c>
      <c r="E880">
        <f>IF(D880='Info Sheet'!$J$3,'Info Sheet'!$M$3,'Info Sheet'!$M$2)</f>
        <v>1</v>
      </c>
      <c r="F880">
        <f>ROUNDDOWN(IF((C880*E880)&gt;'Info Sheet'!$B$21,'Info Sheet'!$B$21,(C880*E880)),0)</f>
        <v>188</v>
      </c>
      <c r="G880">
        <f t="shared" si="42"/>
        <v>4295.8</v>
      </c>
      <c r="H880">
        <f t="shared" si="43"/>
        <v>2375.8000000000002</v>
      </c>
    </row>
    <row r="881" spans="1:8">
      <c r="A881" s="51">
        <v>835</v>
      </c>
      <c r="B881" s="61">
        <v>0.32008110457036998</v>
      </c>
      <c r="C881" s="61">
        <f t="shared" si="41"/>
        <v>206</v>
      </c>
      <c r="D881" t="str">
        <f>LOOKUP(B881,'Info Sheet'!$L$2:$L$3,'Info Sheet'!$J$2:$J$3)</f>
        <v>Rainy, p</v>
      </c>
      <c r="E881">
        <f>IF(D881='Info Sheet'!$J$3,'Info Sheet'!$M$3,'Info Sheet'!$M$2)</f>
        <v>0.7</v>
      </c>
      <c r="F881">
        <f>ROUNDDOWN(IF((C881*E881)&gt;'Info Sheet'!$B$21,'Info Sheet'!$B$21,(C881*E881)),0)</f>
        <v>144</v>
      </c>
      <c r="G881">
        <f t="shared" si="42"/>
        <v>3290.4</v>
      </c>
      <c r="H881">
        <f t="shared" si="43"/>
        <v>1370.4</v>
      </c>
    </row>
    <row r="882" spans="1:8">
      <c r="A882" s="51">
        <v>836</v>
      </c>
      <c r="B882" s="61">
        <v>0.38478415213996575</v>
      </c>
      <c r="C882" s="61">
        <f t="shared" si="41"/>
        <v>209</v>
      </c>
      <c r="D882" t="str">
        <f>LOOKUP(B882,'Info Sheet'!$L$2:$L$3,'Info Sheet'!$J$2:$J$3)</f>
        <v>Rainy, p</v>
      </c>
      <c r="E882">
        <f>IF(D882='Info Sheet'!$J$3,'Info Sheet'!$M$3,'Info Sheet'!$M$2)</f>
        <v>0.7</v>
      </c>
      <c r="F882">
        <f>ROUNDDOWN(IF((C882*E882)&gt;'Info Sheet'!$B$21,'Info Sheet'!$B$21,(C882*E882)),0)</f>
        <v>146</v>
      </c>
      <c r="G882">
        <f t="shared" si="42"/>
        <v>3336.1000000000004</v>
      </c>
      <c r="H882">
        <f t="shared" si="43"/>
        <v>1416.1000000000004</v>
      </c>
    </row>
    <row r="883" spans="1:8">
      <c r="A883" s="51">
        <v>837</v>
      </c>
      <c r="B883" s="61">
        <v>0.63228379889317221</v>
      </c>
      <c r="C883" s="61">
        <f t="shared" si="41"/>
        <v>221</v>
      </c>
      <c r="D883" t="str">
        <f>LOOKUP(B883,'Info Sheet'!$L$2:$L$3,'Info Sheet'!$J$2:$J$3)</f>
        <v>Non-Rainy</v>
      </c>
      <c r="E883">
        <f>IF(D883='Info Sheet'!$J$3,'Info Sheet'!$M$3,'Info Sheet'!$M$2)</f>
        <v>1</v>
      </c>
      <c r="F883">
        <f>ROUNDDOWN(IF((C883*E883)&gt;'Info Sheet'!$B$21,'Info Sheet'!$B$21,(C883*E883)),0)</f>
        <v>188</v>
      </c>
      <c r="G883">
        <f t="shared" si="42"/>
        <v>4295.8</v>
      </c>
      <c r="H883">
        <f t="shared" si="43"/>
        <v>2375.8000000000002</v>
      </c>
    </row>
    <row r="884" spans="1:8">
      <c r="A884" s="51">
        <v>838</v>
      </c>
      <c r="B884" s="61">
        <v>0.64007949909202355</v>
      </c>
      <c r="C884" s="61">
        <f t="shared" si="41"/>
        <v>222</v>
      </c>
      <c r="D884" t="str">
        <f>LOOKUP(B884,'Info Sheet'!$L$2:$L$3,'Info Sheet'!$J$2:$J$3)</f>
        <v>Non-Rainy</v>
      </c>
      <c r="E884">
        <f>IF(D884='Info Sheet'!$J$3,'Info Sheet'!$M$3,'Info Sheet'!$M$2)</f>
        <v>1</v>
      </c>
      <c r="F884">
        <f>ROUNDDOWN(IF((C884*E884)&gt;'Info Sheet'!$B$21,'Info Sheet'!$B$21,(C884*E884)),0)</f>
        <v>188</v>
      </c>
      <c r="G884">
        <f t="shared" si="42"/>
        <v>4295.8</v>
      </c>
      <c r="H884">
        <f t="shared" si="43"/>
        <v>2375.8000000000002</v>
      </c>
    </row>
    <row r="885" spans="1:8">
      <c r="A885" s="51">
        <v>839</v>
      </c>
      <c r="B885" s="61">
        <v>0.58792440772845955</v>
      </c>
      <c r="C885" s="61">
        <f t="shared" si="41"/>
        <v>219</v>
      </c>
      <c r="D885" t="str">
        <f>LOOKUP(B885,'Info Sheet'!$L$2:$L$3,'Info Sheet'!$J$2:$J$3)</f>
        <v>Non-Rainy</v>
      </c>
      <c r="E885">
        <f>IF(D885='Info Sheet'!$J$3,'Info Sheet'!$M$3,'Info Sheet'!$M$2)</f>
        <v>1</v>
      </c>
      <c r="F885">
        <f>ROUNDDOWN(IF((C885*E885)&gt;'Info Sheet'!$B$21,'Info Sheet'!$B$21,(C885*E885)),0)</f>
        <v>188</v>
      </c>
      <c r="G885">
        <f t="shared" si="42"/>
        <v>4295.8</v>
      </c>
      <c r="H885">
        <f t="shared" si="43"/>
        <v>2375.8000000000002</v>
      </c>
    </row>
    <row r="886" spans="1:8">
      <c r="A886" s="51">
        <v>840</v>
      </c>
      <c r="B886" s="61">
        <v>0.50949062111725585</v>
      </c>
      <c r="C886" s="61">
        <f t="shared" si="41"/>
        <v>215</v>
      </c>
      <c r="D886" t="str">
        <f>LOOKUP(B886,'Info Sheet'!$L$2:$L$3,'Info Sheet'!$J$2:$J$3)</f>
        <v>Non-Rainy</v>
      </c>
      <c r="E886">
        <f>IF(D886='Info Sheet'!$J$3,'Info Sheet'!$M$3,'Info Sheet'!$M$2)</f>
        <v>1</v>
      </c>
      <c r="F886">
        <f>ROUNDDOWN(IF((C886*E886)&gt;'Info Sheet'!$B$21,'Info Sheet'!$B$21,(C886*E886)),0)</f>
        <v>188</v>
      </c>
      <c r="G886">
        <f t="shared" si="42"/>
        <v>4295.8</v>
      </c>
      <c r="H886">
        <f t="shared" si="43"/>
        <v>2375.8000000000002</v>
      </c>
    </row>
    <row r="887" spans="1:8">
      <c r="A887" s="51">
        <v>841</v>
      </c>
      <c r="B887" s="61">
        <v>0.63833517555001418</v>
      </c>
      <c r="C887" s="61">
        <f t="shared" si="41"/>
        <v>222</v>
      </c>
      <c r="D887" t="str">
        <f>LOOKUP(B887,'Info Sheet'!$L$2:$L$3,'Info Sheet'!$J$2:$J$3)</f>
        <v>Non-Rainy</v>
      </c>
      <c r="E887">
        <f>IF(D887='Info Sheet'!$J$3,'Info Sheet'!$M$3,'Info Sheet'!$M$2)</f>
        <v>1</v>
      </c>
      <c r="F887">
        <f>ROUNDDOWN(IF((C887*E887)&gt;'Info Sheet'!$B$21,'Info Sheet'!$B$21,(C887*E887)),0)</f>
        <v>188</v>
      </c>
      <c r="G887">
        <f t="shared" si="42"/>
        <v>4295.8</v>
      </c>
      <c r="H887">
        <f t="shared" si="43"/>
        <v>2375.8000000000002</v>
      </c>
    </row>
    <row r="888" spans="1:8">
      <c r="A888" s="51">
        <v>842</v>
      </c>
      <c r="B888" s="61">
        <v>0.64434841047977676</v>
      </c>
      <c r="C888" s="61">
        <f t="shared" si="41"/>
        <v>222</v>
      </c>
      <c r="D888" t="str">
        <f>LOOKUP(B888,'Info Sheet'!$L$2:$L$3,'Info Sheet'!$J$2:$J$3)</f>
        <v>Non-Rainy</v>
      </c>
      <c r="E888">
        <f>IF(D888='Info Sheet'!$J$3,'Info Sheet'!$M$3,'Info Sheet'!$M$2)</f>
        <v>1</v>
      </c>
      <c r="F888">
        <f>ROUNDDOWN(IF((C888*E888)&gt;'Info Sheet'!$B$21,'Info Sheet'!$B$21,(C888*E888)),0)</f>
        <v>188</v>
      </c>
      <c r="G888">
        <f t="shared" si="42"/>
        <v>4295.8</v>
      </c>
      <c r="H888">
        <f t="shared" si="43"/>
        <v>2375.8000000000002</v>
      </c>
    </row>
    <row r="889" spans="1:8">
      <c r="A889" s="51">
        <v>843</v>
      </c>
      <c r="B889" s="61">
        <v>0.81708280355208729</v>
      </c>
      <c r="C889" s="61">
        <f t="shared" si="41"/>
        <v>232</v>
      </c>
      <c r="D889" t="str">
        <f>LOOKUP(B889,'Info Sheet'!$L$2:$L$3,'Info Sheet'!$J$2:$J$3)</f>
        <v>Non-Rainy</v>
      </c>
      <c r="E889">
        <f>IF(D889='Info Sheet'!$J$3,'Info Sheet'!$M$3,'Info Sheet'!$M$2)</f>
        <v>1</v>
      </c>
      <c r="F889">
        <f>ROUNDDOWN(IF((C889*E889)&gt;'Info Sheet'!$B$21,'Info Sheet'!$B$21,(C889*E889)),0)</f>
        <v>188</v>
      </c>
      <c r="G889">
        <f t="shared" si="42"/>
        <v>4295.8</v>
      </c>
      <c r="H889">
        <f t="shared" si="43"/>
        <v>2375.8000000000002</v>
      </c>
    </row>
    <row r="890" spans="1:8">
      <c r="A890" s="51">
        <v>844</v>
      </c>
      <c r="B890" s="61">
        <v>0.63426209038545733</v>
      </c>
      <c r="C890" s="61">
        <f t="shared" si="41"/>
        <v>221</v>
      </c>
      <c r="D890" t="str">
        <f>LOOKUP(B890,'Info Sheet'!$L$2:$L$3,'Info Sheet'!$J$2:$J$3)</f>
        <v>Non-Rainy</v>
      </c>
      <c r="E890">
        <f>IF(D890='Info Sheet'!$J$3,'Info Sheet'!$M$3,'Info Sheet'!$M$2)</f>
        <v>1</v>
      </c>
      <c r="F890">
        <f>ROUNDDOWN(IF((C890*E890)&gt;'Info Sheet'!$B$21,'Info Sheet'!$B$21,(C890*E890)),0)</f>
        <v>188</v>
      </c>
      <c r="G890">
        <f t="shared" si="42"/>
        <v>4295.8</v>
      </c>
      <c r="H890">
        <f t="shared" si="43"/>
        <v>2375.8000000000002</v>
      </c>
    </row>
    <row r="891" spans="1:8">
      <c r="A891" s="51">
        <v>845</v>
      </c>
      <c r="B891" s="61">
        <v>0.38571645315115599</v>
      </c>
      <c r="C891" s="61">
        <f t="shared" si="41"/>
        <v>209</v>
      </c>
      <c r="D891" t="str">
        <f>LOOKUP(B891,'Info Sheet'!$L$2:$L$3,'Info Sheet'!$J$2:$J$3)</f>
        <v>Rainy, p</v>
      </c>
      <c r="E891">
        <f>IF(D891='Info Sheet'!$J$3,'Info Sheet'!$M$3,'Info Sheet'!$M$2)</f>
        <v>0.7</v>
      </c>
      <c r="F891">
        <f>ROUNDDOWN(IF((C891*E891)&gt;'Info Sheet'!$B$21,'Info Sheet'!$B$21,(C891*E891)),0)</f>
        <v>146</v>
      </c>
      <c r="G891">
        <f t="shared" si="42"/>
        <v>3336.1000000000004</v>
      </c>
      <c r="H891">
        <f t="shared" si="43"/>
        <v>1416.1000000000004</v>
      </c>
    </row>
    <row r="892" spans="1:8">
      <c r="A892" s="51">
        <v>846</v>
      </c>
      <c r="B892" s="61">
        <v>0.33826101139246523</v>
      </c>
      <c r="C892" s="61">
        <f t="shared" si="41"/>
        <v>207</v>
      </c>
      <c r="D892" t="str">
        <f>LOOKUP(B892,'Info Sheet'!$L$2:$L$3,'Info Sheet'!$J$2:$J$3)</f>
        <v>Rainy, p</v>
      </c>
      <c r="E892">
        <f>IF(D892='Info Sheet'!$J$3,'Info Sheet'!$M$3,'Info Sheet'!$M$2)</f>
        <v>0.7</v>
      </c>
      <c r="F892">
        <f>ROUNDDOWN(IF((C892*E892)&gt;'Info Sheet'!$B$21,'Info Sheet'!$B$21,(C892*E892)),0)</f>
        <v>144</v>
      </c>
      <c r="G892">
        <f t="shared" si="42"/>
        <v>3290.4</v>
      </c>
      <c r="H892">
        <f t="shared" si="43"/>
        <v>1370.4</v>
      </c>
    </row>
    <row r="893" spans="1:8">
      <c r="A893" s="51">
        <v>847</v>
      </c>
      <c r="B893" s="61">
        <v>0.22847241253901096</v>
      </c>
      <c r="C893" s="61">
        <f t="shared" si="41"/>
        <v>200</v>
      </c>
      <c r="D893" t="str">
        <f>LOOKUP(B893,'Info Sheet'!$L$2:$L$3,'Info Sheet'!$J$2:$J$3)</f>
        <v>Rainy, p</v>
      </c>
      <c r="E893">
        <f>IF(D893='Info Sheet'!$J$3,'Info Sheet'!$M$3,'Info Sheet'!$M$2)</f>
        <v>0.7</v>
      </c>
      <c r="F893">
        <f>ROUNDDOWN(IF((C893*E893)&gt;'Info Sheet'!$B$21,'Info Sheet'!$B$21,(C893*E893)),0)</f>
        <v>140</v>
      </c>
      <c r="G893">
        <f t="shared" si="42"/>
        <v>3199</v>
      </c>
      <c r="H893">
        <f t="shared" si="43"/>
        <v>1279</v>
      </c>
    </row>
    <row r="894" spans="1:8">
      <c r="A894" s="51">
        <v>848</v>
      </c>
      <c r="B894" s="61">
        <v>0.96959134020538806</v>
      </c>
      <c r="C894" s="61">
        <f t="shared" si="41"/>
        <v>251</v>
      </c>
      <c r="D894" t="str">
        <f>LOOKUP(B894,'Info Sheet'!$L$2:$L$3,'Info Sheet'!$J$2:$J$3)</f>
        <v>Non-Rainy</v>
      </c>
      <c r="E894">
        <f>IF(D894='Info Sheet'!$J$3,'Info Sheet'!$M$3,'Info Sheet'!$M$2)</f>
        <v>1</v>
      </c>
      <c r="F894">
        <f>ROUNDDOWN(IF((C894*E894)&gt;'Info Sheet'!$B$21,'Info Sheet'!$B$21,(C894*E894)),0)</f>
        <v>188</v>
      </c>
      <c r="G894">
        <f t="shared" si="42"/>
        <v>4295.8</v>
      </c>
      <c r="H894">
        <f t="shared" si="43"/>
        <v>2375.8000000000002</v>
      </c>
    </row>
    <row r="895" spans="1:8">
      <c r="A895" s="51">
        <v>849</v>
      </c>
      <c r="B895" s="61">
        <v>0.99922854835746944</v>
      </c>
      <c r="C895" s="61">
        <f t="shared" si="41"/>
        <v>277</v>
      </c>
      <c r="D895" t="str">
        <f>LOOKUP(B895,'Info Sheet'!$L$2:$L$3,'Info Sheet'!$J$2:$J$3)</f>
        <v>Non-Rainy</v>
      </c>
      <c r="E895">
        <f>IF(D895='Info Sheet'!$J$3,'Info Sheet'!$M$3,'Info Sheet'!$M$2)</f>
        <v>1</v>
      </c>
      <c r="F895">
        <f>ROUNDDOWN(IF((C895*E895)&gt;'Info Sheet'!$B$21,'Info Sheet'!$B$21,(C895*E895)),0)</f>
        <v>188</v>
      </c>
      <c r="G895">
        <f t="shared" si="42"/>
        <v>4295.8</v>
      </c>
      <c r="H895">
        <f t="shared" si="43"/>
        <v>2375.8000000000002</v>
      </c>
    </row>
    <row r="896" spans="1:8">
      <c r="A896" s="51">
        <v>850</v>
      </c>
      <c r="B896" s="61">
        <v>0.99742194498954739</v>
      </c>
      <c r="C896" s="61">
        <f t="shared" si="41"/>
        <v>269</v>
      </c>
      <c r="D896" t="str">
        <f>LOOKUP(B896,'Info Sheet'!$L$2:$L$3,'Info Sheet'!$J$2:$J$3)</f>
        <v>Non-Rainy</v>
      </c>
      <c r="E896">
        <f>IF(D896='Info Sheet'!$J$3,'Info Sheet'!$M$3,'Info Sheet'!$M$2)</f>
        <v>1</v>
      </c>
      <c r="F896">
        <f>ROUNDDOWN(IF((C896*E896)&gt;'Info Sheet'!$B$21,'Info Sheet'!$B$21,(C896*E896)),0)</f>
        <v>188</v>
      </c>
      <c r="G896">
        <f t="shared" si="42"/>
        <v>4295.8</v>
      </c>
      <c r="H896">
        <f t="shared" si="43"/>
        <v>2375.8000000000002</v>
      </c>
    </row>
    <row r="897" spans="1:8">
      <c r="A897" s="51">
        <v>851</v>
      </c>
      <c r="B897" s="61">
        <v>6.4026763079736648E-2</v>
      </c>
      <c r="C897" s="61">
        <f t="shared" si="41"/>
        <v>185</v>
      </c>
      <c r="D897" t="str">
        <f>LOOKUP(B897,'Info Sheet'!$L$2:$L$3,'Info Sheet'!$J$2:$J$3)</f>
        <v>Rainy, p</v>
      </c>
      <c r="E897">
        <f>IF(D897='Info Sheet'!$J$3,'Info Sheet'!$M$3,'Info Sheet'!$M$2)</f>
        <v>0.7</v>
      </c>
      <c r="F897">
        <f>ROUNDDOWN(IF((C897*E897)&gt;'Info Sheet'!$B$21,'Info Sheet'!$B$21,(C897*E897)),0)</f>
        <v>129</v>
      </c>
      <c r="G897">
        <f t="shared" si="42"/>
        <v>2947.65</v>
      </c>
      <c r="H897">
        <f t="shared" si="43"/>
        <v>1027.6500000000001</v>
      </c>
    </row>
    <row r="898" spans="1:8">
      <c r="A898" s="51">
        <v>852</v>
      </c>
      <c r="B898" s="61">
        <v>0.57559181151517835</v>
      </c>
      <c r="C898" s="61">
        <f t="shared" si="41"/>
        <v>218</v>
      </c>
      <c r="D898" t="str">
        <f>LOOKUP(B898,'Info Sheet'!$L$2:$L$3,'Info Sheet'!$J$2:$J$3)</f>
        <v>Non-Rainy</v>
      </c>
      <c r="E898">
        <f>IF(D898='Info Sheet'!$J$3,'Info Sheet'!$M$3,'Info Sheet'!$M$2)</f>
        <v>1</v>
      </c>
      <c r="F898">
        <f>ROUNDDOWN(IF((C898*E898)&gt;'Info Sheet'!$B$21,'Info Sheet'!$B$21,(C898*E898)),0)</f>
        <v>188</v>
      </c>
      <c r="G898">
        <f t="shared" si="42"/>
        <v>4295.8</v>
      </c>
      <c r="H898">
        <f t="shared" si="43"/>
        <v>2375.8000000000002</v>
      </c>
    </row>
    <row r="899" spans="1:8">
      <c r="A899" s="51">
        <v>853</v>
      </c>
      <c r="B899" s="61">
        <v>0.88915657943983162</v>
      </c>
      <c r="C899" s="61">
        <f t="shared" si="41"/>
        <v>239</v>
      </c>
      <c r="D899" t="str">
        <f>LOOKUP(B899,'Info Sheet'!$L$2:$L$3,'Info Sheet'!$J$2:$J$3)</f>
        <v>Non-Rainy</v>
      </c>
      <c r="E899">
        <f>IF(D899='Info Sheet'!$J$3,'Info Sheet'!$M$3,'Info Sheet'!$M$2)</f>
        <v>1</v>
      </c>
      <c r="F899">
        <f>ROUNDDOWN(IF((C899*E899)&gt;'Info Sheet'!$B$21,'Info Sheet'!$B$21,(C899*E899)),0)</f>
        <v>188</v>
      </c>
      <c r="G899">
        <f t="shared" si="42"/>
        <v>4295.8</v>
      </c>
      <c r="H899">
        <f t="shared" si="43"/>
        <v>2375.8000000000002</v>
      </c>
    </row>
    <row r="900" spans="1:8">
      <c r="A900" s="51">
        <v>854</v>
      </c>
      <c r="B900" s="61">
        <v>0.69010693931464129</v>
      </c>
      <c r="C900" s="61">
        <f t="shared" si="41"/>
        <v>224</v>
      </c>
      <c r="D900" t="str">
        <f>LOOKUP(B900,'Info Sheet'!$L$2:$L$3,'Info Sheet'!$J$2:$J$3)</f>
        <v>Non-Rainy</v>
      </c>
      <c r="E900">
        <f>IF(D900='Info Sheet'!$J$3,'Info Sheet'!$M$3,'Info Sheet'!$M$2)</f>
        <v>1</v>
      </c>
      <c r="F900">
        <f>ROUNDDOWN(IF((C900*E900)&gt;'Info Sheet'!$B$21,'Info Sheet'!$B$21,(C900*E900)),0)</f>
        <v>188</v>
      </c>
      <c r="G900">
        <f t="shared" si="42"/>
        <v>4295.8</v>
      </c>
      <c r="H900">
        <f t="shared" si="43"/>
        <v>2375.8000000000002</v>
      </c>
    </row>
    <row r="901" spans="1:8">
      <c r="A901" s="51">
        <v>855</v>
      </c>
      <c r="B901" s="61">
        <v>0.6043314846826755</v>
      </c>
      <c r="C901" s="61">
        <f t="shared" si="41"/>
        <v>220</v>
      </c>
      <c r="D901" t="str">
        <f>LOOKUP(B901,'Info Sheet'!$L$2:$L$3,'Info Sheet'!$J$2:$J$3)</f>
        <v>Non-Rainy</v>
      </c>
      <c r="E901">
        <f>IF(D901='Info Sheet'!$J$3,'Info Sheet'!$M$3,'Info Sheet'!$M$2)</f>
        <v>1</v>
      </c>
      <c r="F901">
        <f>ROUNDDOWN(IF((C901*E901)&gt;'Info Sheet'!$B$21,'Info Sheet'!$B$21,(C901*E901)),0)</f>
        <v>188</v>
      </c>
      <c r="G901">
        <f t="shared" si="42"/>
        <v>4295.8</v>
      </c>
      <c r="H901">
        <f t="shared" si="43"/>
        <v>2375.8000000000002</v>
      </c>
    </row>
    <row r="902" spans="1:8">
      <c r="A902" s="51">
        <v>856</v>
      </c>
      <c r="B902" s="61">
        <v>0.47290448863546986</v>
      </c>
      <c r="C902" s="61">
        <f t="shared" si="41"/>
        <v>213</v>
      </c>
      <c r="D902" t="str">
        <f>LOOKUP(B902,'Info Sheet'!$L$2:$L$3,'Info Sheet'!$J$2:$J$3)</f>
        <v>Non-Rainy</v>
      </c>
      <c r="E902">
        <f>IF(D902='Info Sheet'!$J$3,'Info Sheet'!$M$3,'Info Sheet'!$M$2)</f>
        <v>1</v>
      </c>
      <c r="F902">
        <f>ROUNDDOWN(IF((C902*E902)&gt;'Info Sheet'!$B$21,'Info Sheet'!$B$21,(C902*E902)),0)</f>
        <v>188</v>
      </c>
      <c r="G902">
        <f t="shared" si="42"/>
        <v>4295.8</v>
      </c>
      <c r="H902">
        <f t="shared" si="43"/>
        <v>2375.8000000000002</v>
      </c>
    </row>
    <row r="903" spans="1:8">
      <c r="A903" s="51">
        <v>857</v>
      </c>
      <c r="B903" s="61">
        <v>0.25316198051456129</v>
      </c>
      <c r="C903" s="61">
        <f t="shared" si="41"/>
        <v>202</v>
      </c>
      <c r="D903" t="str">
        <f>LOOKUP(B903,'Info Sheet'!$L$2:$L$3,'Info Sheet'!$J$2:$J$3)</f>
        <v>Rainy, p</v>
      </c>
      <c r="E903">
        <f>IF(D903='Info Sheet'!$J$3,'Info Sheet'!$M$3,'Info Sheet'!$M$2)</f>
        <v>0.7</v>
      </c>
      <c r="F903">
        <f>ROUNDDOWN(IF((C903*E903)&gt;'Info Sheet'!$B$21,'Info Sheet'!$B$21,(C903*E903)),0)</f>
        <v>141</v>
      </c>
      <c r="G903">
        <f t="shared" si="42"/>
        <v>3221.8500000000004</v>
      </c>
      <c r="H903">
        <f t="shared" si="43"/>
        <v>1301.8500000000004</v>
      </c>
    </row>
    <row r="904" spans="1:8">
      <c r="A904" s="51">
        <v>858</v>
      </c>
      <c r="B904" s="61">
        <v>0.19581518082638016</v>
      </c>
      <c r="C904" s="61">
        <f t="shared" si="41"/>
        <v>198</v>
      </c>
      <c r="D904" t="str">
        <f>LOOKUP(B904,'Info Sheet'!$L$2:$L$3,'Info Sheet'!$J$2:$J$3)</f>
        <v>Rainy, p</v>
      </c>
      <c r="E904">
        <f>IF(D904='Info Sheet'!$J$3,'Info Sheet'!$M$3,'Info Sheet'!$M$2)</f>
        <v>0.7</v>
      </c>
      <c r="F904">
        <f>ROUNDDOWN(IF((C904*E904)&gt;'Info Sheet'!$B$21,'Info Sheet'!$B$21,(C904*E904)),0)</f>
        <v>138</v>
      </c>
      <c r="G904">
        <f t="shared" si="42"/>
        <v>3153.3</v>
      </c>
      <c r="H904">
        <f t="shared" si="43"/>
        <v>1233.3000000000002</v>
      </c>
    </row>
    <row r="905" spans="1:8">
      <c r="A905" s="51">
        <v>859</v>
      </c>
      <c r="B905" s="61">
        <v>0.18880139736780976</v>
      </c>
      <c r="C905" s="61">
        <f t="shared" si="41"/>
        <v>197</v>
      </c>
      <c r="D905" t="str">
        <f>LOOKUP(B905,'Info Sheet'!$L$2:$L$3,'Info Sheet'!$J$2:$J$3)</f>
        <v>Rainy, p</v>
      </c>
      <c r="E905">
        <f>IF(D905='Info Sheet'!$J$3,'Info Sheet'!$M$3,'Info Sheet'!$M$2)</f>
        <v>0.7</v>
      </c>
      <c r="F905">
        <f>ROUNDDOWN(IF((C905*E905)&gt;'Info Sheet'!$B$21,'Info Sheet'!$B$21,(C905*E905)),0)</f>
        <v>137</v>
      </c>
      <c r="G905">
        <f t="shared" si="42"/>
        <v>3130.4500000000003</v>
      </c>
      <c r="H905">
        <f t="shared" si="43"/>
        <v>1210.4500000000003</v>
      </c>
    </row>
    <row r="906" spans="1:8">
      <c r="A906" s="51">
        <v>860</v>
      </c>
      <c r="B906" s="61">
        <v>0.49329871414260451</v>
      </c>
      <c r="C906" s="61">
        <f t="shared" si="41"/>
        <v>214</v>
      </c>
      <c r="D906" t="str">
        <f>LOOKUP(B906,'Info Sheet'!$L$2:$L$3,'Info Sheet'!$J$2:$J$3)</f>
        <v>Non-Rainy</v>
      </c>
      <c r="E906">
        <f>IF(D906='Info Sheet'!$J$3,'Info Sheet'!$M$3,'Info Sheet'!$M$2)</f>
        <v>1</v>
      </c>
      <c r="F906">
        <f>ROUNDDOWN(IF((C906*E906)&gt;'Info Sheet'!$B$21,'Info Sheet'!$B$21,(C906*E906)),0)</f>
        <v>188</v>
      </c>
      <c r="G906">
        <f t="shared" si="42"/>
        <v>4295.8</v>
      </c>
      <c r="H906">
        <f t="shared" si="43"/>
        <v>2375.8000000000002</v>
      </c>
    </row>
    <row r="907" spans="1:8">
      <c r="A907" s="51">
        <v>861</v>
      </c>
      <c r="B907" s="61">
        <v>0.45839111173220382</v>
      </c>
      <c r="C907" s="61">
        <f t="shared" si="41"/>
        <v>213</v>
      </c>
      <c r="D907" t="str">
        <f>LOOKUP(B907,'Info Sheet'!$L$2:$L$3,'Info Sheet'!$J$2:$J$3)</f>
        <v>Non-Rainy</v>
      </c>
      <c r="E907">
        <f>IF(D907='Info Sheet'!$J$3,'Info Sheet'!$M$3,'Info Sheet'!$M$2)</f>
        <v>1</v>
      </c>
      <c r="F907">
        <f>ROUNDDOWN(IF((C907*E907)&gt;'Info Sheet'!$B$21,'Info Sheet'!$B$21,(C907*E907)),0)</f>
        <v>188</v>
      </c>
      <c r="G907">
        <f t="shared" si="42"/>
        <v>4295.8</v>
      </c>
      <c r="H907">
        <f t="shared" si="43"/>
        <v>2375.8000000000002</v>
      </c>
    </row>
    <row r="908" spans="1:8">
      <c r="A908" s="51">
        <v>862</v>
      </c>
      <c r="B908" s="61">
        <v>0.17674825926993387</v>
      </c>
      <c r="C908" s="61">
        <f t="shared" si="41"/>
        <v>197</v>
      </c>
      <c r="D908" t="str">
        <f>LOOKUP(B908,'Info Sheet'!$L$2:$L$3,'Info Sheet'!$J$2:$J$3)</f>
        <v>Rainy, p</v>
      </c>
      <c r="E908">
        <f>IF(D908='Info Sheet'!$J$3,'Info Sheet'!$M$3,'Info Sheet'!$M$2)</f>
        <v>0.7</v>
      </c>
      <c r="F908">
        <f>ROUNDDOWN(IF((C908*E908)&gt;'Info Sheet'!$B$21,'Info Sheet'!$B$21,(C908*E908)),0)</f>
        <v>137</v>
      </c>
      <c r="G908">
        <f t="shared" si="42"/>
        <v>3130.4500000000003</v>
      </c>
      <c r="H908">
        <f t="shared" si="43"/>
        <v>1210.4500000000003</v>
      </c>
    </row>
    <row r="909" spans="1:8">
      <c r="A909" s="51">
        <v>863</v>
      </c>
      <c r="B909" s="61">
        <v>0.4335390955359385</v>
      </c>
      <c r="C909" s="61">
        <f t="shared" si="41"/>
        <v>211</v>
      </c>
      <c r="D909" t="str">
        <f>LOOKUP(B909,'Info Sheet'!$L$2:$L$3,'Info Sheet'!$J$2:$J$3)</f>
        <v>Non-Rainy</v>
      </c>
      <c r="E909">
        <f>IF(D909='Info Sheet'!$J$3,'Info Sheet'!$M$3,'Info Sheet'!$M$2)</f>
        <v>1</v>
      </c>
      <c r="F909">
        <f>ROUNDDOWN(IF((C909*E909)&gt;'Info Sheet'!$B$21,'Info Sheet'!$B$21,(C909*E909)),0)</f>
        <v>188</v>
      </c>
      <c r="G909">
        <f t="shared" si="42"/>
        <v>4295.8</v>
      </c>
      <c r="H909">
        <f t="shared" si="43"/>
        <v>2375.8000000000002</v>
      </c>
    </row>
    <row r="910" spans="1:8">
      <c r="A910" s="51">
        <v>864</v>
      </c>
      <c r="B910" s="61">
        <v>0.10679421236358866</v>
      </c>
      <c r="C910" s="61">
        <f t="shared" si="41"/>
        <v>190</v>
      </c>
      <c r="D910" t="str">
        <f>LOOKUP(B910,'Info Sheet'!$L$2:$L$3,'Info Sheet'!$J$2:$J$3)</f>
        <v>Rainy, p</v>
      </c>
      <c r="E910">
        <f>IF(D910='Info Sheet'!$J$3,'Info Sheet'!$M$3,'Info Sheet'!$M$2)</f>
        <v>0.7</v>
      </c>
      <c r="F910">
        <f>ROUNDDOWN(IF((C910*E910)&gt;'Info Sheet'!$B$21,'Info Sheet'!$B$21,(C910*E910)),0)</f>
        <v>133</v>
      </c>
      <c r="G910">
        <f t="shared" si="42"/>
        <v>3039.05</v>
      </c>
      <c r="H910">
        <f t="shared" si="43"/>
        <v>1119.0500000000002</v>
      </c>
    </row>
    <row r="911" spans="1:8">
      <c r="A911" s="51">
        <v>865</v>
      </c>
      <c r="B911" s="61">
        <v>0.33329533201806194</v>
      </c>
      <c r="C911" s="61">
        <f t="shared" si="41"/>
        <v>206</v>
      </c>
      <c r="D911" t="str">
        <f>LOOKUP(B911,'Info Sheet'!$L$2:$L$3,'Info Sheet'!$J$2:$J$3)</f>
        <v>Rainy, p</v>
      </c>
      <c r="E911">
        <f>IF(D911='Info Sheet'!$J$3,'Info Sheet'!$M$3,'Info Sheet'!$M$2)</f>
        <v>0.7</v>
      </c>
      <c r="F911">
        <f>ROUNDDOWN(IF((C911*E911)&gt;'Info Sheet'!$B$21,'Info Sheet'!$B$21,(C911*E911)),0)</f>
        <v>144</v>
      </c>
      <c r="G911">
        <f t="shared" si="42"/>
        <v>3290.4</v>
      </c>
      <c r="H911">
        <f t="shared" si="43"/>
        <v>1370.4</v>
      </c>
    </row>
    <row r="912" spans="1:8">
      <c r="A912" s="51">
        <v>866</v>
      </c>
      <c r="B912" s="61">
        <v>0.7402127746784225</v>
      </c>
      <c r="C912" s="61">
        <f t="shared" si="41"/>
        <v>227</v>
      </c>
      <c r="D912" t="str">
        <f>LOOKUP(B912,'Info Sheet'!$L$2:$L$3,'Info Sheet'!$J$2:$J$3)</f>
        <v>Non-Rainy</v>
      </c>
      <c r="E912">
        <f>IF(D912='Info Sheet'!$J$3,'Info Sheet'!$M$3,'Info Sheet'!$M$2)</f>
        <v>1</v>
      </c>
      <c r="F912">
        <f>ROUNDDOWN(IF((C912*E912)&gt;'Info Sheet'!$B$21,'Info Sheet'!$B$21,(C912*E912)),0)</f>
        <v>188</v>
      </c>
      <c r="G912">
        <f t="shared" si="42"/>
        <v>4295.8</v>
      </c>
      <c r="H912">
        <f t="shared" si="43"/>
        <v>2375.8000000000002</v>
      </c>
    </row>
    <row r="913" spans="1:8">
      <c r="A913" s="51">
        <v>867</v>
      </c>
      <c r="B913" s="61">
        <v>0.75342671725678079</v>
      </c>
      <c r="C913" s="61">
        <f t="shared" si="41"/>
        <v>228</v>
      </c>
      <c r="D913" t="str">
        <f>LOOKUP(B913,'Info Sheet'!$L$2:$L$3,'Info Sheet'!$J$2:$J$3)</f>
        <v>Non-Rainy</v>
      </c>
      <c r="E913">
        <f>IF(D913='Info Sheet'!$J$3,'Info Sheet'!$M$3,'Info Sheet'!$M$2)</f>
        <v>1</v>
      </c>
      <c r="F913">
        <f>ROUNDDOWN(IF((C913*E913)&gt;'Info Sheet'!$B$21,'Info Sheet'!$B$21,(C913*E913)),0)</f>
        <v>188</v>
      </c>
      <c r="G913">
        <f t="shared" si="42"/>
        <v>4295.8</v>
      </c>
      <c r="H913">
        <f t="shared" si="43"/>
        <v>2375.8000000000002</v>
      </c>
    </row>
    <row r="914" spans="1:8">
      <c r="A914" s="51">
        <v>868</v>
      </c>
      <c r="B914" s="61">
        <v>0.44866978254412704</v>
      </c>
      <c r="C914" s="61">
        <f t="shared" si="41"/>
        <v>212</v>
      </c>
      <c r="D914" t="str">
        <f>LOOKUP(B914,'Info Sheet'!$L$2:$L$3,'Info Sheet'!$J$2:$J$3)</f>
        <v>Non-Rainy</v>
      </c>
      <c r="E914">
        <f>IF(D914='Info Sheet'!$J$3,'Info Sheet'!$M$3,'Info Sheet'!$M$2)</f>
        <v>1</v>
      </c>
      <c r="F914">
        <f>ROUNDDOWN(IF((C914*E914)&gt;'Info Sheet'!$B$21,'Info Sheet'!$B$21,(C914*E914)),0)</f>
        <v>188</v>
      </c>
      <c r="G914">
        <f t="shared" si="42"/>
        <v>4295.8</v>
      </c>
      <c r="H914">
        <f t="shared" si="43"/>
        <v>2375.8000000000002</v>
      </c>
    </row>
    <row r="915" spans="1:8">
      <c r="A915" s="51">
        <v>869</v>
      </c>
      <c r="B915" s="61">
        <v>0.35369628990159141</v>
      </c>
      <c r="C915" s="61">
        <f t="shared" si="41"/>
        <v>207</v>
      </c>
      <c r="D915" t="str">
        <f>LOOKUP(B915,'Info Sheet'!$L$2:$L$3,'Info Sheet'!$J$2:$J$3)</f>
        <v>Rainy, p</v>
      </c>
      <c r="E915">
        <f>IF(D915='Info Sheet'!$J$3,'Info Sheet'!$M$3,'Info Sheet'!$M$2)</f>
        <v>0.7</v>
      </c>
      <c r="F915">
        <f>ROUNDDOWN(IF((C915*E915)&gt;'Info Sheet'!$B$21,'Info Sheet'!$B$21,(C915*E915)),0)</f>
        <v>144</v>
      </c>
      <c r="G915">
        <f t="shared" si="42"/>
        <v>3290.4</v>
      </c>
      <c r="H915">
        <f t="shared" si="43"/>
        <v>1370.4</v>
      </c>
    </row>
    <row r="916" spans="1:8">
      <c r="A916" s="51">
        <v>870</v>
      </c>
      <c r="B916" s="61">
        <v>0.47371823086014631</v>
      </c>
      <c r="C916" s="61">
        <f t="shared" si="41"/>
        <v>213</v>
      </c>
      <c r="D916" t="str">
        <f>LOOKUP(B916,'Info Sheet'!$L$2:$L$3,'Info Sheet'!$J$2:$J$3)</f>
        <v>Non-Rainy</v>
      </c>
      <c r="E916">
        <f>IF(D916='Info Sheet'!$J$3,'Info Sheet'!$M$3,'Info Sheet'!$M$2)</f>
        <v>1</v>
      </c>
      <c r="F916">
        <f>ROUNDDOWN(IF((C916*E916)&gt;'Info Sheet'!$B$21,'Info Sheet'!$B$21,(C916*E916)),0)</f>
        <v>188</v>
      </c>
      <c r="G916">
        <f t="shared" si="42"/>
        <v>4295.8</v>
      </c>
      <c r="H916">
        <f t="shared" si="43"/>
        <v>2375.8000000000002</v>
      </c>
    </row>
    <row r="917" spans="1:8">
      <c r="A917" s="51">
        <v>871</v>
      </c>
      <c r="B917" s="61">
        <v>0.76296286137762859</v>
      </c>
      <c r="C917" s="61">
        <f t="shared" si="41"/>
        <v>229</v>
      </c>
      <c r="D917" t="str">
        <f>LOOKUP(B917,'Info Sheet'!$L$2:$L$3,'Info Sheet'!$J$2:$J$3)</f>
        <v>Non-Rainy</v>
      </c>
      <c r="E917">
        <f>IF(D917='Info Sheet'!$J$3,'Info Sheet'!$M$3,'Info Sheet'!$M$2)</f>
        <v>1</v>
      </c>
      <c r="F917">
        <f>ROUNDDOWN(IF((C917*E917)&gt;'Info Sheet'!$B$21,'Info Sheet'!$B$21,(C917*E917)),0)</f>
        <v>188</v>
      </c>
      <c r="G917">
        <f t="shared" si="42"/>
        <v>4295.8</v>
      </c>
      <c r="H917">
        <f t="shared" si="43"/>
        <v>2375.8000000000002</v>
      </c>
    </row>
    <row r="918" spans="1:8">
      <c r="A918" s="51">
        <v>872</v>
      </c>
      <c r="B918" s="61">
        <v>0.57481113441481213</v>
      </c>
      <c r="C918" s="61">
        <f t="shared" si="41"/>
        <v>218</v>
      </c>
      <c r="D918" t="str">
        <f>LOOKUP(B918,'Info Sheet'!$L$2:$L$3,'Info Sheet'!$J$2:$J$3)</f>
        <v>Non-Rainy</v>
      </c>
      <c r="E918">
        <f>IF(D918='Info Sheet'!$J$3,'Info Sheet'!$M$3,'Info Sheet'!$M$2)</f>
        <v>1</v>
      </c>
      <c r="F918">
        <f>ROUNDDOWN(IF((C918*E918)&gt;'Info Sheet'!$B$21,'Info Sheet'!$B$21,(C918*E918)),0)</f>
        <v>188</v>
      </c>
      <c r="G918">
        <f t="shared" si="42"/>
        <v>4295.8</v>
      </c>
      <c r="H918">
        <f t="shared" si="43"/>
        <v>2375.8000000000002</v>
      </c>
    </row>
    <row r="919" spans="1:8">
      <c r="A919" s="51">
        <v>873</v>
      </c>
      <c r="B919" s="61">
        <v>8.1513472251707464E-3</v>
      </c>
      <c r="C919" s="61">
        <f t="shared" si="41"/>
        <v>168</v>
      </c>
      <c r="D919" t="str">
        <f>LOOKUP(B919,'Info Sheet'!$L$2:$L$3,'Info Sheet'!$J$2:$J$3)</f>
        <v>Rainy, p</v>
      </c>
      <c r="E919">
        <f>IF(D919='Info Sheet'!$J$3,'Info Sheet'!$M$3,'Info Sheet'!$M$2)</f>
        <v>0.7</v>
      </c>
      <c r="F919">
        <f>ROUNDDOWN(IF((C919*E919)&gt;'Info Sheet'!$B$21,'Info Sheet'!$B$21,(C919*E919)),0)</f>
        <v>117</v>
      </c>
      <c r="G919">
        <f t="shared" si="42"/>
        <v>2673.4500000000003</v>
      </c>
      <c r="H919">
        <f t="shared" si="43"/>
        <v>753.45000000000027</v>
      </c>
    </row>
    <row r="920" spans="1:8">
      <c r="A920" s="51">
        <v>874</v>
      </c>
      <c r="B920" s="61">
        <v>0.22531990214264919</v>
      </c>
      <c r="C920" s="61">
        <f t="shared" si="41"/>
        <v>200</v>
      </c>
      <c r="D920" t="str">
        <f>LOOKUP(B920,'Info Sheet'!$L$2:$L$3,'Info Sheet'!$J$2:$J$3)</f>
        <v>Rainy, p</v>
      </c>
      <c r="E920">
        <f>IF(D920='Info Sheet'!$J$3,'Info Sheet'!$M$3,'Info Sheet'!$M$2)</f>
        <v>0.7</v>
      </c>
      <c r="F920">
        <f>ROUNDDOWN(IF((C920*E920)&gt;'Info Sheet'!$B$21,'Info Sheet'!$B$21,(C920*E920)),0)</f>
        <v>140</v>
      </c>
      <c r="G920">
        <f t="shared" si="42"/>
        <v>3199</v>
      </c>
      <c r="H920">
        <f t="shared" si="43"/>
        <v>1279</v>
      </c>
    </row>
    <row r="921" spans="1:8">
      <c r="A921" s="51">
        <v>875</v>
      </c>
      <c r="B921" s="61">
        <v>0.28860711150130225</v>
      </c>
      <c r="C921" s="61">
        <f t="shared" si="41"/>
        <v>204</v>
      </c>
      <c r="D921" t="str">
        <f>LOOKUP(B921,'Info Sheet'!$L$2:$L$3,'Info Sheet'!$J$2:$J$3)</f>
        <v>Rainy, p</v>
      </c>
      <c r="E921">
        <f>IF(D921='Info Sheet'!$J$3,'Info Sheet'!$M$3,'Info Sheet'!$M$2)</f>
        <v>0.7</v>
      </c>
      <c r="F921">
        <f>ROUNDDOWN(IF((C921*E921)&gt;'Info Sheet'!$B$21,'Info Sheet'!$B$21,(C921*E921)),0)</f>
        <v>142</v>
      </c>
      <c r="G921">
        <f t="shared" si="42"/>
        <v>3244.7000000000003</v>
      </c>
      <c r="H921">
        <f t="shared" si="43"/>
        <v>1324.7000000000003</v>
      </c>
    </row>
    <row r="922" spans="1:8">
      <c r="A922" s="51">
        <v>876</v>
      </c>
      <c r="B922" s="61">
        <v>0.34037354988982071</v>
      </c>
      <c r="C922" s="61">
        <f t="shared" si="41"/>
        <v>207</v>
      </c>
      <c r="D922" t="str">
        <f>LOOKUP(B922,'Info Sheet'!$L$2:$L$3,'Info Sheet'!$J$2:$J$3)</f>
        <v>Rainy, p</v>
      </c>
      <c r="E922">
        <f>IF(D922='Info Sheet'!$J$3,'Info Sheet'!$M$3,'Info Sheet'!$M$2)</f>
        <v>0.7</v>
      </c>
      <c r="F922">
        <f>ROUNDDOWN(IF((C922*E922)&gt;'Info Sheet'!$B$21,'Info Sheet'!$B$21,(C922*E922)),0)</f>
        <v>144</v>
      </c>
      <c r="G922">
        <f t="shared" si="42"/>
        <v>3290.4</v>
      </c>
      <c r="H922">
        <f t="shared" si="43"/>
        <v>1370.4</v>
      </c>
    </row>
    <row r="923" spans="1:8">
      <c r="A923" s="51">
        <v>877</v>
      </c>
      <c r="B923" s="61">
        <v>0.54648755181586384</v>
      </c>
      <c r="C923" s="61">
        <f t="shared" si="41"/>
        <v>217</v>
      </c>
      <c r="D923" t="str">
        <f>LOOKUP(B923,'Info Sheet'!$L$2:$L$3,'Info Sheet'!$J$2:$J$3)</f>
        <v>Non-Rainy</v>
      </c>
      <c r="E923">
        <f>IF(D923='Info Sheet'!$J$3,'Info Sheet'!$M$3,'Info Sheet'!$M$2)</f>
        <v>1</v>
      </c>
      <c r="F923">
        <f>ROUNDDOWN(IF((C923*E923)&gt;'Info Sheet'!$B$21,'Info Sheet'!$B$21,(C923*E923)),0)</f>
        <v>188</v>
      </c>
      <c r="G923">
        <f t="shared" si="42"/>
        <v>4295.8</v>
      </c>
      <c r="H923">
        <f t="shared" si="43"/>
        <v>2375.8000000000002</v>
      </c>
    </row>
    <row r="924" spans="1:8">
      <c r="A924" s="51">
        <v>878</v>
      </c>
      <c r="B924" s="61">
        <v>0.34706798873359912</v>
      </c>
      <c r="C924" s="61">
        <f t="shared" si="41"/>
        <v>207</v>
      </c>
      <c r="D924" t="str">
        <f>LOOKUP(B924,'Info Sheet'!$L$2:$L$3,'Info Sheet'!$J$2:$J$3)</f>
        <v>Rainy, p</v>
      </c>
      <c r="E924">
        <f>IF(D924='Info Sheet'!$J$3,'Info Sheet'!$M$3,'Info Sheet'!$M$2)</f>
        <v>0.7</v>
      </c>
      <c r="F924">
        <f>ROUNDDOWN(IF((C924*E924)&gt;'Info Sheet'!$B$21,'Info Sheet'!$B$21,(C924*E924)),0)</f>
        <v>144</v>
      </c>
      <c r="G924">
        <f t="shared" si="42"/>
        <v>3290.4</v>
      </c>
      <c r="H924">
        <f t="shared" si="43"/>
        <v>1370.4</v>
      </c>
    </row>
    <row r="925" spans="1:8">
      <c r="A925" s="51">
        <v>879</v>
      </c>
      <c r="B925" s="61">
        <v>0.62796230544231124</v>
      </c>
      <c r="C925" s="61">
        <f t="shared" si="41"/>
        <v>221</v>
      </c>
      <c r="D925" t="str">
        <f>LOOKUP(B925,'Info Sheet'!$L$2:$L$3,'Info Sheet'!$J$2:$J$3)</f>
        <v>Non-Rainy</v>
      </c>
      <c r="E925">
        <f>IF(D925='Info Sheet'!$J$3,'Info Sheet'!$M$3,'Info Sheet'!$M$2)</f>
        <v>1</v>
      </c>
      <c r="F925">
        <f>ROUNDDOWN(IF((C925*E925)&gt;'Info Sheet'!$B$21,'Info Sheet'!$B$21,(C925*E925)),0)</f>
        <v>188</v>
      </c>
      <c r="G925">
        <f t="shared" si="42"/>
        <v>4295.8</v>
      </c>
      <c r="H925">
        <f t="shared" si="43"/>
        <v>2375.8000000000002</v>
      </c>
    </row>
    <row r="926" spans="1:8">
      <c r="A926" s="51">
        <v>880</v>
      </c>
      <c r="B926" s="61">
        <v>0.63392998602150963</v>
      </c>
      <c r="C926" s="61">
        <f t="shared" si="41"/>
        <v>221</v>
      </c>
      <c r="D926" t="str">
        <f>LOOKUP(B926,'Info Sheet'!$L$2:$L$3,'Info Sheet'!$J$2:$J$3)</f>
        <v>Non-Rainy</v>
      </c>
      <c r="E926">
        <f>IF(D926='Info Sheet'!$J$3,'Info Sheet'!$M$3,'Info Sheet'!$M$2)</f>
        <v>1</v>
      </c>
      <c r="F926">
        <f>ROUNDDOWN(IF((C926*E926)&gt;'Info Sheet'!$B$21,'Info Sheet'!$B$21,(C926*E926)),0)</f>
        <v>188</v>
      </c>
      <c r="G926">
        <f t="shared" si="42"/>
        <v>4295.8</v>
      </c>
      <c r="H926">
        <f t="shared" si="43"/>
        <v>2375.8000000000002</v>
      </c>
    </row>
    <row r="927" spans="1:8">
      <c r="A927" s="51">
        <v>881</v>
      </c>
      <c r="B927" s="61">
        <v>0.25633500328049741</v>
      </c>
      <c r="C927" s="61">
        <f t="shared" si="41"/>
        <v>202</v>
      </c>
      <c r="D927" t="str">
        <f>LOOKUP(B927,'Info Sheet'!$L$2:$L$3,'Info Sheet'!$J$2:$J$3)</f>
        <v>Rainy, p</v>
      </c>
      <c r="E927">
        <f>IF(D927='Info Sheet'!$J$3,'Info Sheet'!$M$3,'Info Sheet'!$M$2)</f>
        <v>0.7</v>
      </c>
      <c r="F927">
        <f>ROUNDDOWN(IF((C927*E927)&gt;'Info Sheet'!$B$21,'Info Sheet'!$B$21,(C927*E927)),0)</f>
        <v>141</v>
      </c>
      <c r="G927">
        <f t="shared" si="42"/>
        <v>3221.8500000000004</v>
      </c>
      <c r="H927">
        <f t="shared" si="43"/>
        <v>1301.8500000000004</v>
      </c>
    </row>
    <row r="928" spans="1:8">
      <c r="A928" s="51">
        <v>882</v>
      </c>
      <c r="B928" s="61">
        <v>0.77977402459436229</v>
      </c>
      <c r="C928" s="61">
        <f t="shared" si="41"/>
        <v>230</v>
      </c>
      <c r="D928" t="str">
        <f>LOOKUP(B928,'Info Sheet'!$L$2:$L$3,'Info Sheet'!$J$2:$J$3)</f>
        <v>Non-Rainy</v>
      </c>
      <c r="E928">
        <f>IF(D928='Info Sheet'!$J$3,'Info Sheet'!$M$3,'Info Sheet'!$M$2)</f>
        <v>1</v>
      </c>
      <c r="F928">
        <f>ROUNDDOWN(IF((C928*E928)&gt;'Info Sheet'!$B$21,'Info Sheet'!$B$21,(C928*E928)),0)</f>
        <v>188</v>
      </c>
      <c r="G928">
        <f t="shared" si="42"/>
        <v>4295.8</v>
      </c>
      <c r="H928">
        <f t="shared" si="43"/>
        <v>2375.8000000000002</v>
      </c>
    </row>
    <row r="929" spans="1:8">
      <c r="A929" s="51">
        <v>883</v>
      </c>
      <c r="B929" s="61">
        <v>0.93677839743634694</v>
      </c>
      <c r="C929" s="61">
        <f t="shared" si="41"/>
        <v>245</v>
      </c>
      <c r="D929" t="str">
        <f>LOOKUP(B929,'Info Sheet'!$L$2:$L$3,'Info Sheet'!$J$2:$J$3)</f>
        <v>Non-Rainy</v>
      </c>
      <c r="E929">
        <f>IF(D929='Info Sheet'!$J$3,'Info Sheet'!$M$3,'Info Sheet'!$M$2)</f>
        <v>1</v>
      </c>
      <c r="F929">
        <f>ROUNDDOWN(IF((C929*E929)&gt;'Info Sheet'!$B$21,'Info Sheet'!$B$21,(C929*E929)),0)</f>
        <v>188</v>
      </c>
      <c r="G929">
        <f t="shared" si="42"/>
        <v>4295.8</v>
      </c>
      <c r="H929">
        <f t="shared" si="43"/>
        <v>2375.8000000000002</v>
      </c>
    </row>
    <row r="930" spans="1:8">
      <c r="A930" s="51">
        <v>884</v>
      </c>
      <c r="B930" s="61">
        <v>0.53270132180122853</v>
      </c>
      <c r="C930" s="61">
        <f t="shared" si="41"/>
        <v>216</v>
      </c>
      <c r="D930" t="str">
        <f>LOOKUP(B930,'Info Sheet'!$L$2:$L$3,'Info Sheet'!$J$2:$J$3)</f>
        <v>Non-Rainy</v>
      </c>
      <c r="E930">
        <f>IF(D930='Info Sheet'!$J$3,'Info Sheet'!$M$3,'Info Sheet'!$M$2)</f>
        <v>1</v>
      </c>
      <c r="F930">
        <f>ROUNDDOWN(IF((C930*E930)&gt;'Info Sheet'!$B$21,'Info Sheet'!$B$21,(C930*E930)),0)</f>
        <v>188</v>
      </c>
      <c r="G930">
        <f t="shared" si="42"/>
        <v>4295.8</v>
      </c>
      <c r="H930">
        <f t="shared" si="43"/>
        <v>2375.8000000000002</v>
      </c>
    </row>
    <row r="931" spans="1:8">
      <c r="A931" s="51">
        <v>885</v>
      </c>
      <c r="B931" s="61">
        <v>7.7917560793199558E-2</v>
      </c>
      <c r="C931" s="61">
        <f t="shared" si="41"/>
        <v>187</v>
      </c>
      <c r="D931" t="str">
        <f>LOOKUP(B931,'Info Sheet'!$L$2:$L$3,'Info Sheet'!$J$2:$J$3)</f>
        <v>Rainy, p</v>
      </c>
      <c r="E931">
        <f>IF(D931='Info Sheet'!$J$3,'Info Sheet'!$M$3,'Info Sheet'!$M$2)</f>
        <v>0.7</v>
      </c>
      <c r="F931">
        <f>ROUNDDOWN(IF((C931*E931)&gt;'Info Sheet'!$B$21,'Info Sheet'!$B$21,(C931*E931)),0)</f>
        <v>130</v>
      </c>
      <c r="G931">
        <f t="shared" si="42"/>
        <v>2970.5</v>
      </c>
      <c r="H931">
        <f t="shared" si="43"/>
        <v>1050.5</v>
      </c>
    </row>
    <row r="932" spans="1:8">
      <c r="A932" s="51">
        <v>886</v>
      </c>
      <c r="B932" s="61">
        <v>0.15629177825208784</v>
      </c>
      <c r="C932" s="61">
        <f t="shared" si="41"/>
        <v>195</v>
      </c>
      <c r="D932" t="str">
        <f>LOOKUP(B932,'Info Sheet'!$L$2:$L$3,'Info Sheet'!$J$2:$J$3)</f>
        <v>Rainy, p</v>
      </c>
      <c r="E932">
        <f>IF(D932='Info Sheet'!$J$3,'Info Sheet'!$M$3,'Info Sheet'!$M$2)</f>
        <v>0.7</v>
      </c>
      <c r="F932">
        <f>ROUNDDOWN(IF((C932*E932)&gt;'Info Sheet'!$B$21,'Info Sheet'!$B$21,(C932*E932)),0)</f>
        <v>136</v>
      </c>
      <c r="G932">
        <f t="shared" si="42"/>
        <v>3107.6000000000004</v>
      </c>
      <c r="H932">
        <f t="shared" si="43"/>
        <v>1187.6000000000004</v>
      </c>
    </row>
    <row r="933" spans="1:8">
      <c r="A933" s="51">
        <v>887</v>
      </c>
      <c r="B933" s="61">
        <v>0.59923995622071058</v>
      </c>
      <c r="C933" s="61">
        <f t="shared" si="41"/>
        <v>220</v>
      </c>
      <c r="D933" t="str">
        <f>LOOKUP(B933,'Info Sheet'!$L$2:$L$3,'Info Sheet'!$J$2:$J$3)</f>
        <v>Non-Rainy</v>
      </c>
      <c r="E933">
        <f>IF(D933='Info Sheet'!$J$3,'Info Sheet'!$M$3,'Info Sheet'!$M$2)</f>
        <v>1</v>
      </c>
      <c r="F933">
        <f>ROUNDDOWN(IF((C933*E933)&gt;'Info Sheet'!$B$21,'Info Sheet'!$B$21,(C933*E933)),0)</f>
        <v>188</v>
      </c>
      <c r="G933">
        <f t="shared" si="42"/>
        <v>4295.8</v>
      </c>
      <c r="H933">
        <f t="shared" si="43"/>
        <v>2375.8000000000002</v>
      </c>
    </row>
    <row r="934" spans="1:8">
      <c r="A934" s="51">
        <v>888</v>
      </c>
      <c r="B934" s="61">
        <v>0.85610734217297668</v>
      </c>
      <c r="C934" s="61">
        <f t="shared" si="41"/>
        <v>235</v>
      </c>
      <c r="D934" t="str">
        <f>LOOKUP(B934,'Info Sheet'!$L$2:$L$3,'Info Sheet'!$J$2:$J$3)</f>
        <v>Non-Rainy</v>
      </c>
      <c r="E934">
        <f>IF(D934='Info Sheet'!$J$3,'Info Sheet'!$M$3,'Info Sheet'!$M$2)</f>
        <v>1</v>
      </c>
      <c r="F934">
        <f>ROUNDDOWN(IF((C934*E934)&gt;'Info Sheet'!$B$21,'Info Sheet'!$B$21,(C934*E934)),0)</f>
        <v>188</v>
      </c>
      <c r="G934">
        <f t="shared" si="42"/>
        <v>4295.8</v>
      </c>
      <c r="H934">
        <f t="shared" si="43"/>
        <v>2375.8000000000002</v>
      </c>
    </row>
    <row r="935" spans="1:8">
      <c r="A935" s="51">
        <v>889</v>
      </c>
      <c r="B935" s="61">
        <v>0.85400439553758056</v>
      </c>
      <c r="C935" s="61">
        <f t="shared" si="41"/>
        <v>235</v>
      </c>
      <c r="D935" t="str">
        <f>LOOKUP(B935,'Info Sheet'!$L$2:$L$3,'Info Sheet'!$J$2:$J$3)</f>
        <v>Non-Rainy</v>
      </c>
      <c r="E935">
        <f>IF(D935='Info Sheet'!$J$3,'Info Sheet'!$M$3,'Info Sheet'!$M$2)</f>
        <v>1</v>
      </c>
      <c r="F935">
        <f>ROUNDDOWN(IF((C935*E935)&gt;'Info Sheet'!$B$21,'Info Sheet'!$B$21,(C935*E935)),0)</f>
        <v>188</v>
      </c>
      <c r="G935">
        <f t="shared" si="42"/>
        <v>4295.8</v>
      </c>
      <c r="H935">
        <f t="shared" si="43"/>
        <v>2375.8000000000002</v>
      </c>
    </row>
    <row r="936" spans="1:8">
      <c r="A936" s="51">
        <v>890</v>
      </c>
      <c r="B936" s="61">
        <v>0.61785556609691084</v>
      </c>
      <c r="C936" s="61">
        <f t="shared" si="41"/>
        <v>221</v>
      </c>
      <c r="D936" t="str">
        <f>LOOKUP(B936,'Info Sheet'!$L$2:$L$3,'Info Sheet'!$J$2:$J$3)</f>
        <v>Non-Rainy</v>
      </c>
      <c r="E936">
        <f>IF(D936='Info Sheet'!$J$3,'Info Sheet'!$M$3,'Info Sheet'!$M$2)</f>
        <v>1</v>
      </c>
      <c r="F936">
        <f>ROUNDDOWN(IF((C936*E936)&gt;'Info Sheet'!$B$21,'Info Sheet'!$B$21,(C936*E936)),0)</f>
        <v>188</v>
      </c>
      <c r="G936">
        <f t="shared" si="42"/>
        <v>4295.8</v>
      </c>
      <c r="H936">
        <f t="shared" si="43"/>
        <v>2375.8000000000002</v>
      </c>
    </row>
    <row r="937" spans="1:8">
      <c r="A937" s="51">
        <v>891</v>
      </c>
      <c r="B937" s="61">
        <v>0.97048093644878319</v>
      </c>
      <c r="C937" s="61">
        <f t="shared" si="41"/>
        <v>252</v>
      </c>
      <c r="D937" t="str">
        <f>LOOKUP(B937,'Info Sheet'!$L$2:$L$3,'Info Sheet'!$J$2:$J$3)</f>
        <v>Non-Rainy</v>
      </c>
      <c r="E937">
        <f>IF(D937='Info Sheet'!$J$3,'Info Sheet'!$M$3,'Info Sheet'!$M$2)</f>
        <v>1</v>
      </c>
      <c r="F937">
        <f>ROUNDDOWN(IF((C937*E937)&gt;'Info Sheet'!$B$21,'Info Sheet'!$B$21,(C937*E937)),0)</f>
        <v>188</v>
      </c>
      <c r="G937">
        <f t="shared" si="42"/>
        <v>4295.8</v>
      </c>
      <c r="H937">
        <f t="shared" si="43"/>
        <v>2375.8000000000002</v>
      </c>
    </row>
    <row r="938" spans="1:8">
      <c r="A938" s="51">
        <v>892</v>
      </c>
      <c r="B938" s="61">
        <v>0.11114191205051394</v>
      </c>
      <c r="C938" s="61">
        <f t="shared" si="41"/>
        <v>191</v>
      </c>
      <c r="D938" t="str">
        <f>LOOKUP(B938,'Info Sheet'!$L$2:$L$3,'Info Sheet'!$J$2:$J$3)</f>
        <v>Rainy, p</v>
      </c>
      <c r="E938">
        <f>IF(D938='Info Sheet'!$J$3,'Info Sheet'!$M$3,'Info Sheet'!$M$2)</f>
        <v>0.7</v>
      </c>
      <c r="F938">
        <f>ROUNDDOWN(IF((C938*E938)&gt;'Info Sheet'!$B$21,'Info Sheet'!$B$21,(C938*E938)),0)</f>
        <v>133</v>
      </c>
      <c r="G938">
        <f t="shared" si="42"/>
        <v>3039.05</v>
      </c>
      <c r="H938">
        <f t="shared" si="43"/>
        <v>1119.0500000000002</v>
      </c>
    </row>
    <row r="939" spans="1:8">
      <c r="A939" s="51">
        <v>893</v>
      </c>
      <c r="B939" s="61">
        <v>0.86707128842122394</v>
      </c>
      <c r="C939" s="61">
        <f t="shared" si="41"/>
        <v>236</v>
      </c>
      <c r="D939" t="str">
        <f>LOOKUP(B939,'Info Sheet'!$L$2:$L$3,'Info Sheet'!$J$2:$J$3)</f>
        <v>Non-Rainy</v>
      </c>
      <c r="E939">
        <f>IF(D939='Info Sheet'!$J$3,'Info Sheet'!$M$3,'Info Sheet'!$M$2)</f>
        <v>1</v>
      </c>
      <c r="F939">
        <f>ROUNDDOWN(IF((C939*E939)&gt;'Info Sheet'!$B$21,'Info Sheet'!$B$21,(C939*E939)),0)</f>
        <v>188</v>
      </c>
      <c r="G939">
        <f t="shared" si="42"/>
        <v>4295.8</v>
      </c>
      <c r="H939">
        <f t="shared" si="43"/>
        <v>2375.8000000000002</v>
      </c>
    </row>
    <row r="940" spans="1:8">
      <c r="A940" s="51">
        <v>894</v>
      </c>
      <c r="B940" s="61">
        <v>0.91380944595718605</v>
      </c>
      <c r="C940" s="61">
        <f t="shared" si="41"/>
        <v>241</v>
      </c>
      <c r="D940" t="str">
        <f>LOOKUP(B940,'Info Sheet'!$L$2:$L$3,'Info Sheet'!$J$2:$J$3)</f>
        <v>Non-Rainy</v>
      </c>
      <c r="E940">
        <f>IF(D940='Info Sheet'!$J$3,'Info Sheet'!$M$3,'Info Sheet'!$M$2)</f>
        <v>1</v>
      </c>
      <c r="F940">
        <f>ROUNDDOWN(IF((C940*E940)&gt;'Info Sheet'!$B$21,'Info Sheet'!$B$21,(C940*E940)),0)</f>
        <v>188</v>
      </c>
      <c r="G940">
        <f t="shared" si="42"/>
        <v>4295.8</v>
      </c>
      <c r="H940">
        <f t="shared" si="43"/>
        <v>2375.8000000000002</v>
      </c>
    </row>
    <row r="941" spans="1:8">
      <c r="A941" s="51">
        <v>895</v>
      </c>
      <c r="B941" s="61">
        <v>0.92521127906766798</v>
      </c>
      <c r="C941" s="61">
        <f t="shared" si="41"/>
        <v>243</v>
      </c>
      <c r="D941" t="str">
        <f>LOOKUP(B941,'Info Sheet'!$L$2:$L$3,'Info Sheet'!$J$2:$J$3)</f>
        <v>Non-Rainy</v>
      </c>
      <c r="E941">
        <f>IF(D941='Info Sheet'!$J$3,'Info Sheet'!$M$3,'Info Sheet'!$M$2)</f>
        <v>1</v>
      </c>
      <c r="F941">
        <f>ROUNDDOWN(IF((C941*E941)&gt;'Info Sheet'!$B$21,'Info Sheet'!$B$21,(C941*E941)),0)</f>
        <v>188</v>
      </c>
      <c r="G941">
        <f t="shared" si="42"/>
        <v>4295.8</v>
      </c>
      <c r="H941">
        <f t="shared" si="43"/>
        <v>2375.8000000000002</v>
      </c>
    </row>
    <row r="942" spans="1:8">
      <c r="A942" s="51">
        <v>896</v>
      </c>
      <c r="B942" s="61">
        <v>0.62896679676934297</v>
      </c>
      <c r="C942" s="61">
        <f t="shared" si="41"/>
        <v>221</v>
      </c>
      <c r="D942" t="str">
        <f>LOOKUP(B942,'Info Sheet'!$L$2:$L$3,'Info Sheet'!$J$2:$J$3)</f>
        <v>Non-Rainy</v>
      </c>
      <c r="E942">
        <f>IF(D942='Info Sheet'!$J$3,'Info Sheet'!$M$3,'Info Sheet'!$M$2)</f>
        <v>1</v>
      </c>
      <c r="F942">
        <f>ROUNDDOWN(IF((C942*E942)&gt;'Info Sheet'!$B$21,'Info Sheet'!$B$21,(C942*E942)),0)</f>
        <v>188</v>
      </c>
      <c r="G942">
        <f t="shared" si="42"/>
        <v>4295.8</v>
      </c>
      <c r="H942">
        <f t="shared" si="43"/>
        <v>2375.8000000000002</v>
      </c>
    </row>
    <row r="943" spans="1:8">
      <c r="A943" s="51">
        <v>897</v>
      </c>
      <c r="B943" s="61">
        <v>0.75060768956123514</v>
      </c>
      <c r="C943" s="61">
        <f t="shared" ref="C943:C1006" si="44">ROUNDDOWN(_xlfn.NORM.INV(B943,$B$29,$B$33),0)</f>
        <v>228</v>
      </c>
      <c r="D943" t="str">
        <f>LOOKUP(B943,'Info Sheet'!$L$2:$L$3,'Info Sheet'!$J$2:$J$3)</f>
        <v>Non-Rainy</v>
      </c>
      <c r="E943">
        <f>IF(D943='Info Sheet'!$J$3,'Info Sheet'!$M$3,'Info Sheet'!$M$2)</f>
        <v>1</v>
      </c>
      <c r="F943">
        <f>ROUNDDOWN(IF((C943*E943)&gt;'Info Sheet'!$B$21,'Info Sheet'!$B$21,(C943*E943)),0)</f>
        <v>188</v>
      </c>
      <c r="G943">
        <f t="shared" ref="G943:G1006" si="45">F943*$K$39</f>
        <v>4295.8</v>
      </c>
      <c r="H943">
        <f t="shared" ref="H943:H1006" si="46">G943-$K$40</f>
        <v>2375.8000000000002</v>
      </c>
    </row>
    <row r="944" spans="1:8">
      <c r="A944" s="51">
        <v>898</v>
      </c>
      <c r="B944" s="61">
        <v>0.4848506905870219</v>
      </c>
      <c r="C944" s="61">
        <f t="shared" si="44"/>
        <v>214</v>
      </c>
      <c r="D944" t="str">
        <f>LOOKUP(B944,'Info Sheet'!$L$2:$L$3,'Info Sheet'!$J$2:$J$3)</f>
        <v>Non-Rainy</v>
      </c>
      <c r="E944">
        <f>IF(D944='Info Sheet'!$J$3,'Info Sheet'!$M$3,'Info Sheet'!$M$2)</f>
        <v>1</v>
      </c>
      <c r="F944">
        <f>ROUNDDOWN(IF((C944*E944)&gt;'Info Sheet'!$B$21,'Info Sheet'!$B$21,(C944*E944)),0)</f>
        <v>188</v>
      </c>
      <c r="G944">
        <f t="shared" si="45"/>
        <v>4295.8</v>
      </c>
      <c r="H944">
        <f t="shared" si="46"/>
        <v>2375.8000000000002</v>
      </c>
    </row>
    <row r="945" spans="1:8">
      <c r="A945" s="51">
        <v>899</v>
      </c>
      <c r="B945" s="61">
        <v>0.90503013829522794</v>
      </c>
      <c r="C945" s="61">
        <f t="shared" si="44"/>
        <v>240</v>
      </c>
      <c r="D945" t="str">
        <f>LOOKUP(B945,'Info Sheet'!$L$2:$L$3,'Info Sheet'!$J$2:$J$3)</f>
        <v>Non-Rainy</v>
      </c>
      <c r="E945">
        <f>IF(D945='Info Sheet'!$J$3,'Info Sheet'!$M$3,'Info Sheet'!$M$2)</f>
        <v>1</v>
      </c>
      <c r="F945">
        <f>ROUNDDOWN(IF((C945*E945)&gt;'Info Sheet'!$B$21,'Info Sheet'!$B$21,(C945*E945)),0)</f>
        <v>188</v>
      </c>
      <c r="G945">
        <f t="shared" si="45"/>
        <v>4295.8</v>
      </c>
      <c r="H945">
        <f t="shared" si="46"/>
        <v>2375.8000000000002</v>
      </c>
    </row>
    <row r="946" spans="1:8">
      <c r="A946" s="51">
        <v>900</v>
      </c>
      <c r="B946" s="61">
        <v>0.1325785082722799</v>
      </c>
      <c r="C946" s="61">
        <f t="shared" si="44"/>
        <v>193</v>
      </c>
      <c r="D946" t="str">
        <f>LOOKUP(B946,'Info Sheet'!$L$2:$L$3,'Info Sheet'!$J$2:$J$3)</f>
        <v>Rainy, p</v>
      </c>
      <c r="E946">
        <f>IF(D946='Info Sheet'!$J$3,'Info Sheet'!$M$3,'Info Sheet'!$M$2)</f>
        <v>0.7</v>
      </c>
      <c r="F946">
        <f>ROUNDDOWN(IF((C946*E946)&gt;'Info Sheet'!$B$21,'Info Sheet'!$B$21,(C946*E946)),0)</f>
        <v>135</v>
      </c>
      <c r="G946">
        <f t="shared" si="45"/>
        <v>3084.75</v>
      </c>
      <c r="H946">
        <f t="shared" si="46"/>
        <v>1164.75</v>
      </c>
    </row>
    <row r="947" spans="1:8">
      <c r="A947" s="51">
        <v>901</v>
      </c>
      <c r="B947" s="61">
        <v>0.57161009124686402</v>
      </c>
      <c r="C947" s="61">
        <f t="shared" si="44"/>
        <v>218</v>
      </c>
      <c r="D947" t="str">
        <f>LOOKUP(B947,'Info Sheet'!$L$2:$L$3,'Info Sheet'!$J$2:$J$3)</f>
        <v>Non-Rainy</v>
      </c>
      <c r="E947">
        <f>IF(D947='Info Sheet'!$J$3,'Info Sheet'!$M$3,'Info Sheet'!$M$2)</f>
        <v>1</v>
      </c>
      <c r="F947">
        <f>ROUNDDOWN(IF((C947*E947)&gt;'Info Sheet'!$B$21,'Info Sheet'!$B$21,(C947*E947)),0)</f>
        <v>188</v>
      </c>
      <c r="G947">
        <f t="shared" si="45"/>
        <v>4295.8</v>
      </c>
      <c r="H947">
        <f t="shared" si="46"/>
        <v>2375.8000000000002</v>
      </c>
    </row>
    <row r="948" spans="1:8">
      <c r="A948" s="51">
        <v>902</v>
      </c>
      <c r="B948" s="61">
        <v>0.56524636291204067</v>
      </c>
      <c r="C948" s="61">
        <f t="shared" si="44"/>
        <v>218</v>
      </c>
      <c r="D948" t="str">
        <f>LOOKUP(B948,'Info Sheet'!$L$2:$L$3,'Info Sheet'!$J$2:$J$3)</f>
        <v>Non-Rainy</v>
      </c>
      <c r="E948">
        <f>IF(D948='Info Sheet'!$J$3,'Info Sheet'!$M$3,'Info Sheet'!$M$2)</f>
        <v>1</v>
      </c>
      <c r="F948">
        <f>ROUNDDOWN(IF((C948*E948)&gt;'Info Sheet'!$B$21,'Info Sheet'!$B$21,(C948*E948)),0)</f>
        <v>188</v>
      </c>
      <c r="G948">
        <f t="shared" si="45"/>
        <v>4295.8</v>
      </c>
      <c r="H948">
        <f t="shared" si="46"/>
        <v>2375.8000000000002</v>
      </c>
    </row>
    <row r="949" spans="1:8">
      <c r="A949" s="51">
        <v>903</v>
      </c>
      <c r="B949" s="61">
        <v>0.11383358876864325</v>
      </c>
      <c r="C949" s="61">
        <f t="shared" si="44"/>
        <v>191</v>
      </c>
      <c r="D949" t="str">
        <f>LOOKUP(B949,'Info Sheet'!$L$2:$L$3,'Info Sheet'!$J$2:$J$3)</f>
        <v>Rainy, p</v>
      </c>
      <c r="E949">
        <f>IF(D949='Info Sheet'!$J$3,'Info Sheet'!$M$3,'Info Sheet'!$M$2)</f>
        <v>0.7</v>
      </c>
      <c r="F949">
        <f>ROUNDDOWN(IF((C949*E949)&gt;'Info Sheet'!$B$21,'Info Sheet'!$B$21,(C949*E949)),0)</f>
        <v>133</v>
      </c>
      <c r="G949">
        <f t="shared" si="45"/>
        <v>3039.05</v>
      </c>
      <c r="H949">
        <f t="shared" si="46"/>
        <v>1119.0500000000002</v>
      </c>
    </row>
    <row r="950" spans="1:8">
      <c r="A950" s="51">
        <v>904</v>
      </c>
      <c r="B950" s="61">
        <v>8.7433698316088493E-2</v>
      </c>
      <c r="C950" s="61">
        <f t="shared" si="44"/>
        <v>188</v>
      </c>
      <c r="D950" t="str">
        <f>LOOKUP(B950,'Info Sheet'!$L$2:$L$3,'Info Sheet'!$J$2:$J$3)</f>
        <v>Rainy, p</v>
      </c>
      <c r="E950">
        <f>IF(D950='Info Sheet'!$J$3,'Info Sheet'!$M$3,'Info Sheet'!$M$2)</f>
        <v>0.7</v>
      </c>
      <c r="F950">
        <f>ROUNDDOWN(IF((C950*E950)&gt;'Info Sheet'!$B$21,'Info Sheet'!$B$21,(C950*E950)),0)</f>
        <v>131</v>
      </c>
      <c r="G950">
        <f t="shared" si="45"/>
        <v>2993.3500000000004</v>
      </c>
      <c r="H950">
        <f t="shared" si="46"/>
        <v>1073.3500000000004</v>
      </c>
    </row>
    <row r="951" spans="1:8">
      <c r="A951" s="51">
        <v>905</v>
      </c>
      <c r="B951" s="61">
        <v>6.9745134314616486E-2</v>
      </c>
      <c r="C951" s="61">
        <f t="shared" si="44"/>
        <v>186</v>
      </c>
      <c r="D951" t="str">
        <f>LOOKUP(B951,'Info Sheet'!$L$2:$L$3,'Info Sheet'!$J$2:$J$3)</f>
        <v>Rainy, p</v>
      </c>
      <c r="E951">
        <f>IF(D951='Info Sheet'!$J$3,'Info Sheet'!$M$3,'Info Sheet'!$M$2)</f>
        <v>0.7</v>
      </c>
      <c r="F951">
        <f>ROUNDDOWN(IF((C951*E951)&gt;'Info Sheet'!$B$21,'Info Sheet'!$B$21,(C951*E951)),0)</f>
        <v>130</v>
      </c>
      <c r="G951">
        <f t="shared" si="45"/>
        <v>2970.5</v>
      </c>
      <c r="H951">
        <f t="shared" si="46"/>
        <v>1050.5</v>
      </c>
    </row>
    <row r="952" spans="1:8">
      <c r="A952" s="51">
        <v>906</v>
      </c>
      <c r="B952" s="61">
        <v>0.9464011977951049</v>
      </c>
      <c r="C952" s="61">
        <f t="shared" si="44"/>
        <v>246</v>
      </c>
      <c r="D952" t="str">
        <f>LOOKUP(B952,'Info Sheet'!$L$2:$L$3,'Info Sheet'!$J$2:$J$3)</f>
        <v>Non-Rainy</v>
      </c>
      <c r="E952">
        <f>IF(D952='Info Sheet'!$J$3,'Info Sheet'!$M$3,'Info Sheet'!$M$2)</f>
        <v>1</v>
      </c>
      <c r="F952">
        <f>ROUNDDOWN(IF((C952*E952)&gt;'Info Sheet'!$B$21,'Info Sheet'!$B$21,(C952*E952)),0)</f>
        <v>188</v>
      </c>
      <c r="G952">
        <f t="shared" si="45"/>
        <v>4295.8</v>
      </c>
      <c r="H952">
        <f t="shared" si="46"/>
        <v>2375.8000000000002</v>
      </c>
    </row>
    <row r="953" spans="1:8">
      <c r="A953" s="51">
        <v>907</v>
      </c>
      <c r="B953" s="61">
        <v>0.9674743831185596</v>
      </c>
      <c r="C953" s="61">
        <f t="shared" si="44"/>
        <v>251</v>
      </c>
      <c r="D953" t="str">
        <f>LOOKUP(B953,'Info Sheet'!$L$2:$L$3,'Info Sheet'!$J$2:$J$3)</f>
        <v>Non-Rainy</v>
      </c>
      <c r="E953">
        <f>IF(D953='Info Sheet'!$J$3,'Info Sheet'!$M$3,'Info Sheet'!$M$2)</f>
        <v>1</v>
      </c>
      <c r="F953">
        <f>ROUNDDOWN(IF((C953*E953)&gt;'Info Sheet'!$B$21,'Info Sheet'!$B$21,(C953*E953)),0)</f>
        <v>188</v>
      </c>
      <c r="G953">
        <f t="shared" si="45"/>
        <v>4295.8</v>
      </c>
      <c r="H953">
        <f t="shared" si="46"/>
        <v>2375.8000000000002</v>
      </c>
    </row>
    <row r="954" spans="1:8">
      <c r="A954" s="51">
        <v>908</v>
      </c>
      <c r="B954" s="61">
        <v>0.24219749743161367</v>
      </c>
      <c r="C954" s="61">
        <f t="shared" si="44"/>
        <v>201</v>
      </c>
      <c r="D954" t="str">
        <f>LOOKUP(B954,'Info Sheet'!$L$2:$L$3,'Info Sheet'!$J$2:$J$3)</f>
        <v>Rainy, p</v>
      </c>
      <c r="E954">
        <f>IF(D954='Info Sheet'!$J$3,'Info Sheet'!$M$3,'Info Sheet'!$M$2)</f>
        <v>0.7</v>
      </c>
      <c r="F954">
        <f>ROUNDDOWN(IF((C954*E954)&gt;'Info Sheet'!$B$21,'Info Sheet'!$B$21,(C954*E954)),0)</f>
        <v>140</v>
      </c>
      <c r="G954">
        <f t="shared" si="45"/>
        <v>3199</v>
      </c>
      <c r="H954">
        <f t="shared" si="46"/>
        <v>1279</v>
      </c>
    </row>
    <row r="955" spans="1:8">
      <c r="A955" s="51">
        <v>909</v>
      </c>
      <c r="B955" s="61">
        <v>0.84752205845440942</v>
      </c>
      <c r="C955" s="61">
        <f t="shared" si="44"/>
        <v>235</v>
      </c>
      <c r="D955" t="str">
        <f>LOOKUP(B955,'Info Sheet'!$L$2:$L$3,'Info Sheet'!$J$2:$J$3)</f>
        <v>Non-Rainy</v>
      </c>
      <c r="E955">
        <f>IF(D955='Info Sheet'!$J$3,'Info Sheet'!$M$3,'Info Sheet'!$M$2)</f>
        <v>1</v>
      </c>
      <c r="F955">
        <f>ROUNDDOWN(IF((C955*E955)&gt;'Info Sheet'!$B$21,'Info Sheet'!$B$21,(C955*E955)),0)</f>
        <v>188</v>
      </c>
      <c r="G955">
        <f t="shared" si="45"/>
        <v>4295.8</v>
      </c>
      <c r="H955">
        <f t="shared" si="46"/>
        <v>2375.8000000000002</v>
      </c>
    </row>
    <row r="956" spans="1:8">
      <c r="A956" s="51">
        <v>910</v>
      </c>
      <c r="B956" s="61">
        <v>0.51990205686401647</v>
      </c>
      <c r="C956" s="61">
        <f t="shared" si="44"/>
        <v>216</v>
      </c>
      <c r="D956" t="str">
        <f>LOOKUP(B956,'Info Sheet'!$L$2:$L$3,'Info Sheet'!$J$2:$J$3)</f>
        <v>Non-Rainy</v>
      </c>
      <c r="E956">
        <f>IF(D956='Info Sheet'!$J$3,'Info Sheet'!$M$3,'Info Sheet'!$M$2)</f>
        <v>1</v>
      </c>
      <c r="F956">
        <f>ROUNDDOWN(IF((C956*E956)&gt;'Info Sheet'!$B$21,'Info Sheet'!$B$21,(C956*E956)),0)</f>
        <v>188</v>
      </c>
      <c r="G956">
        <f t="shared" si="45"/>
        <v>4295.8</v>
      </c>
      <c r="H956">
        <f t="shared" si="46"/>
        <v>2375.8000000000002</v>
      </c>
    </row>
    <row r="957" spans="1:8">
      <c r="A957" s="51">
        <v>911</v>
      </c>
      <c r="B957" s="61">
        <v>0.17623284683526974</v>
      </c>
      <c r="C957" s="61">
        <f t="shared" si="44"/>
        <v>197</v>
      </c>
      <c r="D957" t="str">
        <f>LOOKUP(B957,'Info Sheet'!$L$2:$L$3,'Info Sheet'!$J$2:$J$3)</f>
        <v>Rainy, p</v>
      </c>
      <c r="E957">
        <f>IF(D957='Info Sheet'!$J$3,'Info Sheet'!$M$3,'Info Sheet'!$M$2)</f>
        <v>0.7</v>
      </c>
      <c r="F957">
        <f>ROUNDDOWN(IF((C957*E957)&gt;'Info Sheet'!$B$21,'Info Sheet'!$B$21,(C957*E957)),0)</f>
        <v>137</v>
      </c>
      <c r="G957">
        <f t="shared" si="45"/>
        <v>3130.4500000000003</v>
      </c>
      <c r="H957">
        <f t="shared" si="46"/>
        <v>1210.4500000000003</v>
      </c>
    </row>
    <row r="958" spans="1:8">
      <c r="A958" s="51">
        <v>912</v>
      </c>
      <c r="B958" s="61">
        <v>0.31140295921885275</v>
      </c>
      <c r="C958" s="61">
        <f t="shared" si="44"/>
        <v>205</v>
      </c>
      <c r="D958" t="str">
        <f>LOOKUP(B958,'Info Sheet'!$L$2:$L$3,'Info Sheet'!$J$2:$J$3)</f>
        <v>Rainy, p</v>
      </c>
      <c r="E958">
        <f>IF(D958='Info Sheet'!$J$3,'Info Sheet'!$M$3,'Info Sheet'!$M$2)</f>
        <v>0.7</v>
      </c>
      <c r="F958">
        <f>ROUNDDOWN(IF((C958*E958)&gt;'Info Sheet'!$B$21,'Info Sheet'!$B$21,(C958*E958)),0)</f>
        <v>143</v>
      </c>
      <c r="G958">
        <f t="shared" si="45"/>
        <v>3267.55</v>
      </c>
      <c r="H958">
        <f t="shared" si="46"/>
        <v>1347.5500000000002</v>
      </c>
    </row>
    <row r="959" spans="1:8">
      <c r="A959" s="51">
        <v>913</v>
      </c>
      <c r="B959" s="61">
        <v>0.54435947962694531</v>
      </c>
      <c r="C959" s="61">
        <f t="shared" si="44"/>
        <v>217</v>
      </c>
      <c r="D959" t="str">
        <f>LOOKUP(B959,'Info Sheet'!$L$2:$L$3,'Info Sheet'!$J$2:$J$3)</f>
        <v>Non-Rainy</v>
      </c>
      <c r="E959">
        <f>IF(D959='Info Sheet'!$J$3,'Info Sheet'!$M$3,'Info Sheet'!$M$2)</f>
        <v>1</v>
      </c>
      <c r="F959">
        <f>ROUNDDOWN(IF((C959*E959)&gt;'Info Sheet'!$B$21,'Info Sheet'!$B$21,(C959*E959)),0)</f>
        <v>188</v>
      </c>
      <c r="G959">
        <f t="shared" si="45"/>
        <v>4295.8</v>
      </c>
      <c r="H959">
        <f t="shared" si="46"/>
        <v>2375.8000000000002</v>
      </c>
    </row>
    <row r="960" spans="1:8">
      <c r="A960" s="51">
        <v>914</v>
      </c>
      <c r="B960" s="61">
        <v>0.63318696951048015</v>
      </c>
      <c r="C960" s="61">
        <f t="shared" si="44"/>
        <v>221</v>
      </c>
      <c r="D960" t="str">
        <f>LOOKUP(B960,'Info Sheet'!$L$2:$L$3,'Info Sheet'!$J$2:$J$3)</f>
        <v>Non-Rainy</v>
      </c>
      <c r="E960">
        <f>IF(D960='Info Sheet'!$J$3,'Info Sheet'!$M$3,'Info Sheet'!$M$2)</f>
        <v>1</v>
      </c>
      <c r="F960">
        <f>ROUNDDOWN(IF((C960*E960)&gt;'Info Sheet'!$B$21,'Info Sheet'!$B$21,(C960*E960)),0)</f>
        <v>188</v>
      </c>
      <c r="G960">
        <f t="shared" si="45"/>
        <v>4295.8</v>
      </c>
      <c r="H960">
        <f t="shared" si="46"/>
        <v>2375.8000000000002</v>
      </c>
    </row>
    <row r="961" spans="1:8">
      <c r="A961" s="51">
        <v>915</v>
      </c>
      <c r="B961" s="61">
        <v>7.1995730139441383E-3</v>
      </c>
      <c r="C961" s="61">
        <f t="shared" si="44"/>
        <v>167</v>
      </c>
      <c r="D961" t="str">
        <f>LOOKUP(B961,'Info Sheet'!$L$2:$L$3,'Info Sheet'!$J$2:$J$3)</f>
        <v>Rainy, p</v>
      </c>
      <c r="E961">
        <f>IF(D961='Info Sheet'!$J$3,'Info Sheet'!$M$3,'Info Sheet'!$M$2)</f>
        <v>0.7</v>
      </c>
      <c r="F961">
        <f>ROUNDDOWN(IF((C961*E961)&gt;'Info Sheet'!$B$21,'Info Sheet'!$B$21,(C961*E961)),0)</f>
        <v>116</v>
      </c>
      <c r="G961">
        <f t="shared" si="45"/>
        <v>2650.6000000000004</v>
      </c>
      <c r="H961">
        <f t="shared" si="46"/>
        <v>730.60000000000036</v>
      </c>
    </row>
    <row r="962" spans="1:8">
      <c r="A962" s="51">
        <v>916</v>
      </c>
      <c r="B962" s="61">
        <v>0.32226537558014268</v>
      </c>
      <c r="C962" s="61">
        <f t="shared" si="44"/>
        <v>206</v>
      </c>
      <c r="D962" t="str">
        <f>LOOKUP(B962,'Info Sheet'!$L$2:$L$3,'Info Sheet'!$J$2:$J$3)</f>
        <v>Rainy, p</v>
      </c>
      <c r="E962">
        <f>IF(D962='Info Sheet'!$J$3,'Info Sheet'!$M$3,'Info Sheet'!$M$2)</f>
        <v>0.7</v>
      </c>
      <c r="F962">
        <f>ROUNDDOWN(IF((C962*E962)&gt;'Info Sheet'!$B$21,'Info Sheet'!$B$21,(C962*E962)),0)</f>
        <v>144</v>
      </c>
      <c r="G962">
        <f t="shared" si="45"/>
        <v>3290.4</v>
      </c>
      <c r="H962">
        <f t="shared" si="46"/>
        <v>1370.4</v>
      </c>
    </row>
    <row r="963" spans="1:8">
      <c r="A963" s="51">
        <v>917</v>
      </c>
      <c r="B963" s="61">
        <v>0.691950484500374</v>
      </c>
      <c r="C963" s="61">
        <f t="shared" si="44"/>
        <v>225</v>
      </c>
      <c r="D963" t="str">
        <f>LOOKUP(B963,'Info Sheet'!$L$2:$L$3,'Info Sheet'!$J$2:$J$3)</f>
        <v>Non-Rainy</v>
      </c>
      <c r="E963">
        <f>IF(D963='Info Sheet'!$J$3,'Info Sheet'!$M$3,'Info Sheet'!$M$2)</f>
        <v>1</v>
      </c>
      <c r="F963">
        <f>ROUNDDOWN(IF((C963*E963)&gt;'Info Sheet'!$B$21,'Info Sheet'!$B$21,(C963*E963)),0)</f>
        <v>188</v>
      </c>
      <c r="G963">
        <f t="shared" si="45"/>
        <v>4295.8</v>
      </c>
      <c r="H963">
        <f t="shared" si="46"/>
        <v>2375.8000000000002</v>
      </c>
    </row>
    <row r="964" spans="1:8">
      <c r="A964" s="51">
        <v>918</v>
      </c>
      <c r="B964" s="61">
        <v>0.92945368617264668</v>
      </c>
      <c r="C964" s="61">
        <f t="shared" si="44"/>
        <v>243</v>
      </c>
      <c r="D964" t="str">
        <f>LOOKUP(B964,'Info Sheet'!$L$2:$L$3,'Info Sheet'!$J$2:$J$3)</f>
        <v>Non-Rainy</v>
      </c>
      <c r="E964">
        <f>IF(D964='Info Sheet'!$J$3,'Info Sheet'!$M$3,'Info Sheet'!$M$2)</f>
        <v>1</v>
      </c>
      <c r="F964">
        <f>ROUNDDOWN(IF((C964*E964)&gt;'Info Sheet'!$B$21,'Info Sheet'!$B$21,(C964*E964)),0)</f>
        <v>188</v>
      </c>
      <c r="G964">
        <f t="shared" si="45"/>
        <v>4295.8</v>
      </c>
      <c r="H964">
        <f t="shared" si="46"/>
        <v>2375.8000000000002</v>
      </c>
    </row>
    <row r="965" spans="1:8">
      <c r="A965" s="51">
        <v>919</v>
      </c>
      <c r="B965" s="61">
        <v>0.87261600007257767</v>
      </c>
      <c r="C965" s="61">
        <f t="shared" si="44"/>
        <v>237</v>
      </c>
      <c r="D965" t="str">
        <f>LOOKUP(B965,'Info Sheet'!$L$2:$L$3,'Info Sheet'!$J$2:$J$3)</f>
        <v>Non-Rainy</v>
      </c>
      <c r="E965">
        <f>IF(D965='Info Sheet'!$J$3,'Info Sheet'!$M$3,'Info Sheet'!$M$2)</f>
        <v>1</v>
      </c>
      <c r="F965">
        <f>ROUNDDOWN(IF((C965*E965)&gt;'Info Sheet'!$B$21,'Info Sheet'!$B$21,(C965*E965)),0)</f>
        <v>188</v>
      </c>
      <c r="G965">
        <f t="shared" si="45"/>
        <v>4295.8</v>
      </c>
      <c r="H965">
        <f t="shared" si="46"/>
        <v>2375.8000000000002</v>
      </c>
    </row>
    <row r="966" spans="1:8">
      <c r="A966" s="51">
        <v>920</v>
      </c>
      <c r="B966" s="61">
        <v>0.27202726394922327</v>
      </c>
      <c r="C966" s="61">
        <f t="shared" si="44"/>
        <v>203</v>
      </c>
      <c r="D966" t="str">
        <f>LOOKUP(B966,'Info Sheet'!$L$2:$L$3,'Info Sheet'!$J$2:$J$3)</f>
        <v>Rainy, p</v>
      </c>
      <c r="E966">
        <f>IF(D966='Info Sheet'!$J$3,'Info Sheet'!$M$3,'Info Sheet'!$M$2)</f>
        <v>0.7</v>
      </c>
      <c r="F966">
        <f>ROUNDDOWN(IF((C966*E966)&gt;'Info Sheet'!$B$21,'Info Sheet'!$B$21,(C966*E966)),0)</f>
        <v>142</v>
      </c>
      <c r="G966">
        <f t="shared" si="45"/>
        <v>3244.7000000000003</v>
      </c>
      <c r="H966">
        <f t="shared" si="46"/>
        <v>1324.7000000000003</v>
      </c>
    </row>
    <row r="967" spans="1:8">
      <c r="A967" s="51">
        <v>921</v>
      </c>
      <c r="B967" s="61">
        <v>0.97545301206769008</v>
      </c>
      <c r="C967" s="61">
        <f t="shared" si="44"/>
        <v>253</v>
      </c>
      <c r="D967" t="str">
        <f>LOOKUP(B967,'Info Sheet'!$L$2:$L$3,'Info Sheet'!$J$2:$J$3)</f>
        <v>Non-Rainy</v>
      </c>
      <c r="E967">
        <f>IF(D967='Info Sheet'!$J$3,'Info Sheet'!$M$3,'Info Sheet'!$M$2)</f>
        <v>1</v>
      </c>
      <c r="F967">
        <f>ROUNDDOWN(IF((C967*E967)&gt;'Info Sheet'!$B$21,'Info Sheet'!$B$21,(C967*E967)),0)</f>
        <v>188</v>
      </c>
      <c r="G967">
        <f t="shared" si="45"/>
        <v>4295.8</v>
      </c>
      <c r="H967">
        <f t="shared" si="46"/>
        <v>2375.8000000000002</v>
      </c>
    </row>
    <row r="968" spans="1:8">
      <c r="A968" s="51">
        <v>922</v>
      </c>
      <c r="B968" s="61">
        <v>0.27642743170980444</v>
      </c>
      <c r="C968" s="61">
        <f t="shared" si="44"/>
        <v>203</v>
      </c>
      <c r="D968" t="str">
        <f>LOOKUP(B968,'Info Sheet'!$L$2:$L$3,'Info Sheet'!$J$2:$J$3)</f>
        <v>Rainy, p</v>
      </c>
      <c r="E968">
        <f>IF(D968='Info Sheet'!$J$3,'Info Sheet'!$M$3,'Info Sheet'!$M$2)</f>
        <v>0.7</v>
      </c>
      <c r="F968">
        <f>ROUNDDOWN(IF((C968*E968)&gt;'Info Sheet'!$B$21,'Info Sheet'!$B$21,(C968*E968)),0)</f>
        <v>142</v>
      </c>
      <c r="G968">
        <f t="shared" si="45"/>
        <v>3244.7000000000003</v>
      </c>
      <c r="H968">
        <f t="shared" si="46"/>
        <v>1324.7000000000003</v>
      </c>
    </row>
    <row r="969" spans="1:8">
      <c r="A969" s="51">
        <v>923</v>
      </c>
      <c r="B969" s="61">
        <v>0.46692846467590154</v>
      </c>
      <c r="C969" s="61">
        <f t="shared" si="44"/>
        <v>213</v>
      </c>
      <c r="D969" t="str">
        <f>LOOKUP(B969,'Info Sheet'!$L$2:$L$3,'Info Sheet'!$J$2:$J$3)</f>
        <v>Non-Rainy</v>
      </c>
      <c r="E969">
        <f>IF(D969='Info Sheet'!$J$3,'Info Sheet'!$M$3,'Info Sheet'!$M$2)</f>
        <v>1</v>
      </c>
      <c r="F969">
        <f>ROUNDDOWN(IF((C969*E969)&gt;'Info Sheet'!$B$21,'Info Sheet'!$B$21,(C969*E969)),0)</f>
        <v>188</v>
      </c>
      <c r="G969">
        <f t="shared" si="45"/>
        <v>4295.8</v>
      </c>
      <c r="H969">
        <f t="shared" si="46"/>
        <v>2375.8000000000002</v>
      </c>
    </row>
    <row r="970" spans="1:8">
      <c r="A970" s="51">
        <v>924</v>
      </c>
      <c r="B970" s="61">
        <v>0.8444519167900697</v>
      </c>
      <c r="C970" s="61">
        <f t="shared" si="44"/>
        <v>235</v>
      </c>
      <c r="D970" t="str">
        <f>LOOKUP(B970,'Info Sheet'!$L$2:$L$3,'Info Sheet'!$J$2:$J$3)</f>
        <v>Non-Rainy</v>
      </c>
      <c r="E970">
        <f>IF(D970='Info Sheet'!$J$3,'Info Sheet'!$M$3,'Info Sheet'!$M$2)</f>
        <v>1</v>
      </c>
      <c r="F970">
        <f>ROUNDDOWN(IF((C970*E970)&gt;'Info Sheet'!$B$21,'Info Sheet'!$B$21,(C970*E970)),0)</f>
        <v>188</v>
      </c>
      <c r="G970">
        <f t="shared" si="45"/>
        <v>4295.8</v>
      </c>
      <c r="H970">
        <f t="shared" si="46"/>
        <v>2375.8000000000002</v>
      </c>
    </row>
    <row r="971" spans="1:8">
      <c r="A971" s="51">
        <v>925</v>
      </c>
      <c r="B971" s="61">
        <v>0.27664419871582202</v>
      </c>
      <c r="C971" s="61">
        <f t="shared" si="44"/>
        <v>203</v>
      </c>
      <c r="D971" t="str">
        <f>LOOKUP(B971,'Info Sheet'!$L$2:$L$3,'Info Sheet'!$J$2:$J$3)</f>
        <v>Rainy, p</v>
      </c>
      <c r="E971">
        <f>IF(D971='Info Sheet'!$J$3,'Info Sheet'!$M$3,'Info Sheet'!$M$2)</f>
        <v>0.7</v>
      </c>
      <c r="F971">
        <f>ROUNDDOWN(IF((C971*E971)&gt;'Info Sheet'!$B$21,'Info Sheet'!$B$21,(C971*E971)),0)</f>
        <v>142</v>
      </c>
      <c r="G971">
        <f t="shared" si="45"/>
        <v>3244.7000000000003</v>
      </c>
      <c r="H971">
        <f t="shared" si="46"/>
        <v>1324.7000000000003</v>
      </c>
    </row>
    <row r="972" spans="1:8">
      <c r="A972" s="51">
        <v>926</v>
      </c>
      <c r="B972" s="61">
        <v>0.45051581123544082</v>
      </c>
      <c r="C972" s="61">
        <f t="shared" si="44"/>
        <v>212</v>
      </c>
      <c r="D972" t="str">
        <f>LOOKUP(B972,'Info Sheet'!$L$2:$L$3,'Info Sheet'!$J$2:$J$3)</f>
        <v>Non-Rainy</v>
      </c>
      <c r="E972">
        <f>IF(D972='Info Sheet'!$J$3,'Info Sheet'!$M$3,'Info Sheet'!$M$2)</f>
        <v>1</v>
      </c>
      <c r="F972">
        <f>ROUNDDOWN(IF((C972*E972)&gt;'Info Sheet'!$B$21,'Info Sheet'!$B$21,(C972*E972)),0)</f>
        <v>188</v>
      </c>
      <c r="G972">
        <f t="shared" si="45"/>
        <v>4295.8</v>
      </c>
      <c r="H972">
        <f t="shared" si="46"/>
        <v>2375.8000000000002</v>
      </c>
    </row>
    <row r="973" spans="1:8">
      <c r="A973" s="51">
        <v>927</v>
      </c>
      <c r="B973" s="61">
        <v>0.43008392045598265</v>
      </c>
      <c r="C973" s="61">
        <f t="shared" si="44"/>
        <v>211</v>
      </c>
      <c r="D973" t="str">
        <f>LOOKUP(B973,'Info Sheet'!$L$2:$L$3,'Info Sheet'!$J$2:$J$3)</f>
        <v>Non-Rainy</v>
      </c>
      <c r="E973">
        <f>IF(D973='Info Sheet'!$J$3,'Info Sheet'!$M$3,'Info Sheet'!$M$2)</f>
        <v>1</v>
      </c>
      <c r="F973">
        <f>ROUNDDOWN(IF((C973*E973)&gt;'Info Sheet'!$B$21,'Info Sheet'!$B$21,(C973*E973)),0)</f>
        <v>188</v>
      </c>
      <c r="G973">
        <f t="shared" si="45"/>
        <v>4295.8</v>
      </c>
      <c r="H973">
        <f t="shared" si="46"/>
        <v>2375.8000000000002</v>
      </c>
    </row>
    <row r="974" spans="1:8">
      <c r="A974" s="51">
        <v>928</v>
      </c>
      <c r="B974" s="61">
        <v>0.9189127053503543</v>
      </c>
      <c r="C974" s="61">
        <f t="shared" si="44"/>
        <v>242</v>
      </c>
      <c r="D974" t="str">
        <f>LOOKUP(B974,'Info Sheet'!$L$2:$L$3,'Info Sheet'!$J$2:$J$3)</f>
        <v>Non-Rainy</v>
      </c>
      <c r="E974">
        <f>IF(D974='Info Sheet'!$J$3,'Info Sheet'!$M$3,'Info Sheet'!$M$2)</f>
        <v>1</v>
      </c>
      <c r="F974">
        <f>ROUNDDOWN(IF((C974*E974)&gt;'Info Sheet'!$B$21,'Info Sheet'!$B$21,(C974*E974)),0)</f>
        <v>188</v>
      </c>
      <c r="G974">
        <f t="shared" si="45"/>
        <v>4295.8</v>
      </c>
      <c r="H974">
        <f t="shared" si="46"/>
        <v>2375.8000000000002</v>
      </c>
    </row>
    <row r="975" spans="1:8">
      <c r="A975" s="51">
        <v>929</v>
      </c>
      <c r="B975" s="61">
        <v>8.7967404231764301E-2</v>
      </c>
      <c r="C975" s="61">
        <f t="shared" si="44"/>
        <v>188</v>
      </c>
      <c r="D975" t="str">
        <f>LOOKUP(B975,'Info Sheet'!$L$2:$L$3,'Info Sheet'!$J$2:$J$3)</f>
        <v>Rainy, p</v>
      </c>
      <c r="E975">
        <f>IF(D975='Info Sheet'!$J$3,'Info Sheet'!$M$3,'Info Sheet'!$M$2)</f>
        <v>0.7</v>
      </c>
      <c r="F975">
        <f>ROUNDDOWN(IF((C975*E975)&gt;'Info Sheet'!$B$21,'Info Sheet'!$B$21,(C975*E975)),0)</f>
        <v>131</v>
      </c>
      <c r="G975">
        <f t="shared" si="45"/>
        <v>2993.3500000000004</v>
      </c>
      <c r="H975">
        <f t="shared" si="46"/>
        <v>1073.3500000000004</v>
      </c>
    </row>
    <row r="976" spans="1:8">
      <c r="A976" s="51">
        <v>930</v>
      </c>
      <c r="B976" s="61">
        <v>0.5689011602045867</v>
      </c>
      <c r="C976" s="61">
        <f t="shared" si="44"/>
        <v>218</v>
      </c>
      <c r="D976" t="str">
        <f>LOOKUP(B976,'Info Sheet'!$L$2:$L$3,'Info Sheet'!$J$2:$J$3)</f>
        <v>Non-Rainy</v>
      </c>
      <c r="E976">
        <f>IF(D976='Info Sheet'!$J$3,'Info Sheet'!$M$3,'Info Sheet'!$M$2)</f>
        <v>1</v>
      </c>
      <c r="F976">
        <f>ROUNDDOWN(IF((C976*E976)&gt;'Info Sheet'!$B$21,'Info Sheet'!$B$21,(C976*E976)),0)</f>
        <v>188</v>
      </c>
      <c r="G976">
        <f t="shared" si="45"/>
        <v>4295.8</v>
      </c>
      <c r="H976">
        <f t="shared" si="46"/>
        <v>2375.8000000000002</v>
      </c>
    </row>
    <row r="977" spans="1:8">
      <c r="A977" s="51">
        <v>931</v>
      </c>
      <c r="B977" s="61">
        <v>0.28660987346041178</v>
      </c>
      <c r="C977" s="61">
        <f t="shared" si="44"/>
        <v>204</v>
      </c>
      <c r="D977" t="str">
        <f>LOOKUP(B977,'Info Sheet'!$L$2:$L$3,'Info Sheet'!$J$2:$J$3)</f>
        <v>Rainy, p</v>
      </c>
      <c r="E977">
        <f>IF(D977='Info Sheet'!$J$3,'Info Sheet'!$M$3,'Info Sheet'!$M$2)</f>
        <v>0.7</v>
      </c>
      <c r="F977">
        <f>ROUNDDOWN(IF((C977*E977)&gt;'Info Sheet'!$B$21,'Info Sheet'!$B$21,(C977*E977)),0)</f>
        <v>142</v>
      </c>
      <c r="G977">
        <f t="shared" si="45"/>
        <v>3244.7000000000003</v>
      </c>
      <c r="H977">
        <f t="shared" si="46"/>
        <v>1324.7000000000003</v>
      </c>
    </row>
    <row r="978" spans="1:8">
      <c r="A978" s="51">
        <v>932</v>
      </c>
      <c r="B978" s="61">
        <v>0.23259900210393636</v>
      </c>
      <c r="C978" s="61">
        <f t="shared" si="44"/>
        <v>200</v>
      </c>
      <c r="D978" t="str">
        <f>LOOKUP(B978,'Info Sheet'!$L$2:$L$3,'Info Sheet'!$J$2:$J$3)</f>
        <v>Rainy, p</v>
      </c>
      <c r="E978">
        <f>IF(D978='Info Sheet'!$J$3,'Info Sheet'!$M$3,'Info Sheet'!$M$2)</f>
        <v>0.7</v>
      </c>
      <c r="F978">
        <f>ROUNDDOWN(IF((C978*E978)&gt;'Info Sheet'!$B$21,'Info Sheet'!$B$21,(C978*E978)),0)</f>
        <v>140</v>
      </c>
      <c r="G978">
        <f t="shared" si="45"/>
        <v>3199</v>
      </c>
      <c r="H978">
        <f t="shared" si="46"/>
        <v>1279</v>
      </c>
    </row>
    <row r="979" spans="1:8">
      <c r="A979" s="51">
        <v>933</v>
      </c>
      <c r="B979" s="61">
        <v>0.45102987599312505</v>
      </c>
      <c r="C979" s="61">
        <f t="shared" si="44"/>
        <v>212</v>
      </c>
      <c r="D979" t="str">
        <f>LOOKUP(B979,'Info Sheet'!$L$2:$L$3,'Info Sheet'!$J$2:$J$3)</f>
        <v>Non-Rainy</v>
      </c>
      <c r="E979">
        <f>IF(D979='Info Sheet'!$J$3,'Info Sheet'!$M$3,'Info Sheet'!$M$2)</f>
        <v>1</v>
      </c>
      <c r="F979">
        <f>ROUNDDOWN(IF((C979*E979)&gt;'Info Sheet'!$B$21,'Info Sheet'!$B$21,(C979*E979)),0)</f>
        <v>188</v>
      </c>
      <c r="G979">
        <f t="shared" si="45"/>
        <v>4295.8</v>
      </c>
      <c r="H979">
        <f t="shared" si="46"/>
        <v>2375.8000000000002</v>
      </c>
    </row>
    <row r="980" spans="1:8">
      <c r="A980" s="51">
        <v>934</v>
      </c>
      <c r="B980" s="61">
        <v>0.51004735427314607</v>
      </c>
      <c r="C980" s="61">
        <f t="shared" si="44"/>
        <v>215</v>
      </c>
      <c r="D980" t="str">
        <f>LOOKUP(B980,'Info Sheet'!$L$2:$L$3,'Info Sheet'!$J$2:$J$3)</f>
        <v>Non-Rainy</v>
      </c>
      <c r="E980">
        <f>IF(D980='Info Sheet'!$J$3,'Info Sheet'!$M$3,'Info Sheet'!$M$2)</f>
        <v>1</v>
      </c>
      <c r="F980">
        <f>ROUNDDOWN(IF((C980*E980)&gt;'Info Sheet'!$B$21,'Info Sheet'!$B$21,(C980*E980)),0)</f>
        <v>188</v>
      </c>
      <c r="G980">
        <f t="shared" si="45"/>
        <v>4295.8</v>
      </c>
      <c r="H980">
        <f t="shared" si="46"/>
        <v>2375.8000000000002</v>
      </c>
    </row>
    <row r="981" spans="1:8">
      <c r="A981" s="51">
        <v>935</v>
      </c>
      <c r="B981" s="61">
        <v>0.44275664717444763</v>
      </c>
      <c r="C981" s="61">
        <f t="shared" si="44"/>
        <v>212</v>
      </c>
      <c r="D981" t="str">
        <f>LOOKUP(B981,'Info Sheet'!$L$2:$L$3,'Info Sheet'!$J$2:$J$3)</f>
        <v>Non-Rainy</v>
      </c>
      <c r="E981">
        <f>IF(D981='Info Sheet'!$J$3,'Info Sheet'!$M$3,'Info Sheet'!$M$2)</f>
        <v>1</v>
      </c>
      <c r="F981">
        <f>ROUNDDOWN(IF((C981*E981)&gt;'Info Sheet'!$B$21,'Info Sheet'!$B$21,(C981*E981)),0)</f>
        <v>188</v>
      </c>
      <c r="G981">
        <f t="shared" si="45"/>
        <v>4295.8</v>
      </c>
      <c r="H981">
        <f t="shared" si="46"/>
        <v>2375.8000000000002</v>
      </c>
    </row>
    <row r="982" spans="1:8">
      <c r="A982" s="51">
        <v>936</v>
      </c>
      <c r="B982" s="61">
        <v>0.63165087002883469</v>
      </c>
      <c r="C982" s="61">
        <f t="shared" si="44"/>
        <v>221</v>
      </c>
      <c r="D982" t="str">
        <f>LOOKUP(B982,'Info Sheet'!$L$2:$L$3,'Info Sheet'!$J$2:$J$3)</f>
        <v>Non-Rainy</v>
      </c>
      <c r="E982">
        <f>IF(D982='Info Sheet'!$J$3,'Info Sheet'!$M$3,'Info Sheet'!$M$2)</f>
        <v>1</v>
      </c>
      <c r="F982">
        <f>ROUNDDOWN(IF((C982*E982)&gt;'Info Sheet'!$B$21,'Info Sheet'!$B$21,(C982*E982)),0)</f>
        <v>188</v>
      </c>
      <c r="G982">
        <f t="shared" si="45"/>
        <v>4295.8</v>
      </c>
      <c r="H982">
        <f t="shared" si="46"/>
        <v>2375.8000000000002</v>
      </c>
    </row>
    <row r="983" spans="1:8">
      <c r="A983" s="51">
        <v>937</v>
      </c>
      <c r="B983" s="61">
        <v>0.86929754006318427</v>
      </c>
      <c r="C983" s="61">
        <f t="shared" si="44"/>
        <v>237</v>
      </c>
      <c r="D983" t="str">
        <f>LOOKUP(B983,'Info Sheet'!$L$2:$L$3,'Info Sheet'!$J$2:$J$3)</f>
        <v>Non-Rainy</v>
      </c>
      <c r="E983">
        <f>IF(D983='Info Sheet'!$J$3,'Info Sheet'!$M$3,'Info Sheet'!$M$2)</f>
        <v>1</v>
      </c>
      <c r="F983">
        <f>ROUNDDOWN(IF((C983*E983)&gt;'Info Sheet'!$B$21,'Info Sheet'!$B$21,(C983*E983)),0)</f>
        <v>188</v>
      </c>
      <c r="G983">
        <f t="shared" si="45"/>
        <v>4295.8</v>
      </c>
      <c r="H983">
        <f t="shared" si="46"/>
        <v>2375.8000000000002</v>
      </c>
    </row>
    <row r="984" spans="1:8">
      <c r="A984" s="51">
        <v>938</v>
      </c>
      <c r="B984" s="61">
        <v>0.76904396711625334</v>
      </c>
      <c r="C984" s="61">
        <f t="shared" si="44"/>
        <v>229</v>
      </c>
      <c r="D984" t="str">
        <f>LOOKUP(B984,'Info Sheet'!$L$2:$L$3,'Info Sheet'!$J$2:$J$3)</f>
        <v>Non-Rainy</v>
      </c>
      <c r="E984">
        <f>IF(D984='Info Sheet'!$J$3,'Info Sheet'!$M$3,'Info Sheet'!$M$2)</f>
        <v>1</v>
      </c>
      <c r="F984">
        <f>ROUNDDOWN(IF((C984*E984)&gt;'Info Sheet'!$B$21,'Info Sheet'!$B$21,(C984*E984)),0)</f>
        <v>188</v>
      </c>
      <c r="G984">
        <f t="shared" si="45"/>
        <v>4295.8</v>
      </c>
      <c r="H984">
        <f t="shared" si="46"/>
        <v>2375.8000000000002</v>
      </c>
    </row>
    <row r="985" spans="1:8">
      <c r="A985" s="51">
        <v>939</v>
      </c>
      <c r="B985" s="61">
        <v>0.21761503181741815</v>
      </c>
      <c r="C985" s="61">
        <f t="shared" si="44"/>
        <v>199</v>
      </c>
      <c r="D985" t="str">
        <f>LOOKUP(B985,'Info Sheet'!$L$2:$L$3,'Info Sheet'!$J$2:$J$3)</f>
        <v>Rainy, p</v>
      </c>
      <c r="E985">
        <f>IF(D985='Info Sheet'!$J$3,'Info Sheet'!$M$3,'Info Sheet'!$M$2)</f>
        <v>0.7</v>
      </c>
      <c r="F985">
        <f>ROUNDDOWN(IF((C985*E985)&gt;'Info Sheet'!$B$21,'Info Sheet'!$B$21,(C985*E985)),0)</f>
        <v>139</v>
      </c>
      <c r="G985">
        <f t="shared" si="45"/>
        <v>3176.15</v>
      </c>
      <c r="H985">
        <f t="shared" si="46"/>
        <v>1256.1500000000001</v>
      </c>
    </row>
    <row r="986" spans="1:8">
      <c r="A986" s="51">
        <v>940</v>
      </c>
      <c r="B986" s="61">
        <v>0.44692704192484767</v>
      </c>
      <c r="C986" s="61">
        <f t="shared" si="44"/>
        <v>212</v>
      </c>
      <c r="D986" t="str">
        <f>LOOKUP(B986,'Info Sheet'!$L$2:$L$3,'Info Sheet'!$J$2:$J$3)</f>
        <v>Non-Rainy</v>
      </c>
      <c r="E986">
        <f>IF(D986='Info Sheet'!$J$3,'Info Sheet'!$M$3,'Info Sheet'!$M$2)</f>
        <v>1</v>
      </c>
      <c r="F986">
        <f>ROUNDDOWN(IF((C986*E986)&gt;'Info Sheet'!$B$21,'Info Sheet'!$B$21,(C986*E986)),0)</f>
        <v>188</v>
      </c>
      <c r="G986">
        <f t="shared" si="45"/>
        <v>4295.8</v>
      </c>
      <c r="H986">
        <f t="shared" si="46"/>
        <v>2375.8000000000002</v>
      </c>
    </row>
    <row r="987" spans="1:8">
      <c r="A987" s="51">
        <v>941</v>
      </c>
      <c r="B987" s="61">
        <v>0.89292341591588698</v>
      </c>
      <c r="C987" s="61">
        <f t="shared" si="44"/>
        <v>239</v>
      </c>
      <c r="D987" t="str">
        <f>LOOKUP(B987,'Info Sheet'!$L$2:$L$3,'Info Sheet'!$J$2:$J$3)</f>
        <v>Non-Rainy</v>
      </c>
      <c r="E987">
        <f>IF(D987='Info Sheet'!$J$3,'Info Sheet'!$M$3,'Info Sheet'!$M$2)</f>
        <v>1</v>
      </c>
      <c r="F987">
        <f>ROUNDDOWN(IF((C987*E987)&gt;'Info Sheet'!$B$21,'Info Sheet'!$B$21,(C987*E987)),0)</f>
        <v>188</v>
      </c>
      <c r="G987">
        <f t="shared" si="45"/>
        <v>4295.8</v>
      </c>
      <c r="H987">
        <f t="shared" si="46"/>
        <v>2375.8000000000002</v>
      </c>
    </row>
    <row r="988" spans="1:8">
      <c r="A988" s="51">
        <v>942</v>
      </c>
      <c r="B988" s="61">
        <v>0.90616713494499657</v>
      </c>
      <c r="C988" s="61">
        <f t="shared" si="44"/>
        <v>240</v>
      </c>
      <c r="D988" t="str">
        <f>LOOKUP(B988,'Info Sheet'!$L$2:$L$3,'Info Sheet'!$J$2:$J$3)</f>
        <v>Non-Rainy</v>
      </c>
      <c r="E988">
        <f>IF(D988='Info Sheet'!$J$3,'Info Sheet'!$M$3,'Info Sheet'!$M$2)</f>
        <v>1</v>
      </c>
      <c r="F988">
        <f>ROUNDDOWN(IF((C988*E988)&gt;'Info Sheet'!$B$21,'Info Sheet'!$B$21,(C988*E988)),0)</f>
        <v>188</v>
      </c>
      <c r="G988">
        <f t="shared" si="45"/>
        <v>4295.8</v>
      </c>
      <c r="H988">
        <f t="shared" si="46"/>
        <v>2375.8000000000002</v>
      </c>
    </row>
    <row r="989" spans="1:8">
      <c r="A989" s="51">
        <v>943</v>
      </c>
      <c r="B989" s="61">
        <v>0.86649599963460711</v>
      </c>
      <c r="C989" s="61">
        <f t="shared" si="44"/>
        <v>236</v>
      </c>
      <c r="D989" t="str">
        <f>LOOKUP(B989,'Info Sheet'!$L$2:$L$3,'Info Sheet'!$J$2:$J$3)</f>
        <v>Non-Rainy</v>
      </c>
      <c r="E989">
        <f>IF(D989='Info Sheet'!$J$3,'Info Sheet'!$M$3,'Info Sheet'!$M$2)</f>
        <v>1</v>
      </c>
      <c r="F989">
        <f>ROUNDDOWN(IF((C989*E989)&gt;'Info Sheet'!$B$21,'Info Sheet'!$B$21,(C989*E989)),0)</f>
        <v>188</v>
      </c>
      <c r="G989">
        <f t="shared" si="45"/>
        <v>4295.8</v>
      </c>
      <c r="H989">
        <f t="shared" si="46"/>
        <v>2375.8000000000002</v>
      </c>
    </row>
    <row r="990" spans="1:8">
      <c r="A990" s="51">
        <v>944</v>
      </c>
      <c r="B990" s="61">
        <v>0.77138239984065837</v>
      </c>
      <c r="C990" s="61">
        <f t="shared" si="44"/>
        <v>229</v>
      </c>
      <c r="D990" t="str">
        <f>LOOKUP(B990,'Info Sheet'!$L$2:$L$3,'Info Sheet'!$J$2:$J$3)</f>
        <v>Non-Rainy</v>
      </c>
      <c r="E990">
        <f>IF(D990='Info Sheet'!$J$3,'Info Sheet'!$M$3,'Info Sheet'!$M$2)</f>
        <v>1</v>
      </c>
      <c r="F990">
        <f>ROUNDDOWN(IF((C990*E990)&gt;'Info Sheet'!$B$21,'Info Sheet'!$B$21,(C990*E990)),0)</f>
        <v>188</v>
      </c>
      <c r="G990">
        <f t="shared" si="45"/>
        <v>4295.8</v>
      </c>
      <c r="H990">
        <f t="shared" si="46"/>
        <v>2375.8000000000002</v>
      </c>
    </row>
    <row r="991" spans="1:8">
      <c r="A991" s="51">
        <v>945</v>
      </c>
      <c r="B991" s="61">
        <v>0.1098879549151266</v>
      </c>
      <c r="C991" s="61">
        <f t="shared" si="44"/>
        <v>191</v>
      </c>
      <c r="D991" t="str">
        <f>LOOKUP(B991,'Info Sheet'!$L$2:$L$3,'Info Sheet'!$J$2:$J$3)</f>
        <v>Rainy, p</v>
      </c>
      <c r="E991">
        <f>IF(D991='Info Sheet'!$J$3,'Info Sheet'!$M$3,'Info Sheet'!$M$2)</f>
        <v>0.7</v>
      </c>
      <c r="F991">
        <f>ROUNDDOWN(IF((C991*E991)&gt;'Info Sheet'!$B$21,'Info Sheet'!$B$21,(C991*E991)),0)</f>
        <v>133</v>
      </c>
      <c r="G991">
        <f t="shared" si="45"/>
        <v>3039.05</v>
      </c>
      <c r="H991">
        <f t="shared" si="46"/>
        <v>1119.0500000000002</v>
      </c>
    </row>
    <row r="992" spans="1:8">
      <c r="A992" s="51">
        <v>946</v>
      </c>
      <c r="B992" s="61">
        <v>0.85176376361786854</v>
      </c>
      <c r="C992" s="61">
        <f t="shared" si="44"/>
        <v>235</v>
      </c>
      <c r="D992" t="str">
        <f>LOOKUP(B992,'Info Sheet'!$L$2:$L$3,'Info Sheet'!$J$2:$J$3)</f>
        <v>Non-Rainy</v>
      </c>
      <c r="E992">
        <f>IF(D992='Info Sheet'!$J$3,'Info Sheet'!$M$3,'Info Sheet'!$M$2)</f>
        <v>1</v>
      </c>
      <c r="F992">
        <f>ROUNDDOWN(IF((C992*E992)&gt;'Info Sheet'!$B$21,'Info Sheet'!$B$21,(C992*E992)),0)</f>
        <v>188</v>
      </c>
      <c r="G992">
        <f t="shared" si="45"/>
        <v>4295.8</v>
      </c>
      <c r="H992">
        <f t="shared" si="46"/>
        <v>2375.8000000000002</v>
      </c>
    </row>
    <row r="993" spans="1:8">
      <c r="A993" s="51">
        <v>947</v>
      </c>
      <c r="B993" s="61">
        <v>0.12627396020803061</v>
      </c>
      <c r="C993" s="61">
        <f t="shared" si="44"/>
        <v>192</v>
      </c>
      <c r="D993" t="str">
        <f>LOOKUP(B993,'Info Sheet'!$L$2:$L$3,'Info Sheet'!$J$2:$J$3)</f>
        <v>Rainy, p</v>
      </c>
      <c r="E993">
        <f>IF(D993='Info Sheet'!$J$3,'Info Sheet'!$M$3,'Info Sheet'!$M$2)</f>
        <v>0.7</v>
      </c>
      <c r="F993">
        <f>ROUNDDOWN(IF((C993*E993)&gt;'Info Sheet'!$B$21,'Info Sheet'!$B$21,(C993*E993)),0)</f>
        <v>134</v>
      </c>
      <c r="G993">
        <f t="shared" si="45"/>
        <v>3061.9</v>
      </c>
      <c r="H993">
        <f t="shared" si="46"/>
        <v>1141.9000000000001</v>
      </c>
    </row>
    <row r="994" spans="1:8">
      <c r="A994" s="51">
        <v>948</v>
      </c>
      <c r="B994" s="61">
        <v>0.54033152455501554</v>
      </c>
      <c r="C994" s="61">
        <f t="shared" si="44"/>
        <v>217</v>
      </c>
      <c r="D994" t="str">
        <f>LOOKUP(B994,'Info Sheet'!$L$2:$L$3,'Info Sheet'!$J$2:$J$3)</f>
        <v>Non-Rainy</v>
      </c>
      <c r="E994">
        <f>IF(D994='Info Sheet'!$J$3,'Info Sheet'!$M$3,'Info Sheet'!$M$2)</f>
        <v>1</v>
      </c>
      <c r="F994">
        <f>ROUNDDOWN(IF((C994*E994)&gt;'Info Sheet'!$B$21,'Info Sheet'!$B$21,(C994*E994)),0)</f>
        <v>188</v>
      </c>
      <c r="G994">
        <f t="shared" si="45"/>
        <v>4295.8</v>
      </c>
      <c r="H994">
        <f t="shared" si="46"/>
        <v>2375.8000000000002</v>
      </c>
    </row>
    <row r="995" spans="1:8">
      <c r="A995" s="51">
        <v>949</v>
      </c>
      <c r="B995" s="61">
        <v>0.58761017031505813</v>
      </c>
      <c r="C995" s="61">
        <f t="shared" si="44"/>
        <v>219</v>
      </c>
      <c r="D995" t="str">
        <f>LOOKUP(B995,'Info Sheet'!$L$2:$L$3,'Info Sheet'!$J$2:$J$3)</f>
        <v>Non-Rainy</v>
      </c>
      <c r="E995">
        <f>IF(D995='Info Sheet'!$J$3,'Info Sheet'!$M$3,'Info Sheet'!$M$2)</f>
        <v>1</v>
      </c>
      <c r="F995">
        <f>ROUNDDOWN(IF((C995*E995)&gt;'Info Sheet'!$B$21,'Info Sheet'!$B$21,(C995*E995)),0)</f>
        <v>188</v>
      </c>
      <c r="G995">
        <f t="shared" si="45"/>
        <v>4295.8</v>
      </c>
      <c r="H995">
        <f t="shared" si="46"/>
        <v>2375.8000000000002</v>
      </c>
    </row>
    <row r="996" spans="1:8">
      <c r="A996" s="51">
        <v>950</v>
      </c>
      <c r="B996" s="61">
        <v>0.24649620839767195</v>
      </c>
      <c r="C996" s="61">
        <f t="shared" si="44"/>
        <v>201</v>
      </c>
      <c r="D996" t="str">
        <f>LOOKUP(B996,'Info Sheet'!$L$2:$L$3,'Info Sheet'!$J$2:$J$3)</f>
        <v>Rainy, p</v>
      </c>
      <c r="E996">
        <f>IF(D996='Info Sheet'!$J$3,'Info Sheet'!$M$3,'Info Sheet'!$M$2)</f>
        <v>0.7</v>
      </c>
      <c r="F996">
        <f>ROUNDDOWN(IF((C996*E996)&gt;'Info Sheet'!$B$21,'Info Sheet'!$B$21,(C996*E996)),0)</f>
        <v>140</v>
      </c>
      <c r="G996">
        <f t="shared" si="45"/>
        <v>3199</v>
      </c>
      <c r="H996">
        <f t="shared" si="46"/>
        <v>1279</v>
      </c>
    </row>
    <row r="997" spans="1:8">
      <c r="A997" s="51">
        <v>951</v>
      </c>
      <c r="B997" s="61">
        <v>0.73495296737068794</v>
      </c>
      <c r="C997" s="61">
        <f t="shared" si="44"/>
        <v>227</v>
      </c>
      <c r="D997" t="str">
        <f>LOOKUP(B997,'Info Sheet'!$L$2:$L$3,'Info Sheet'!$J$2:$J$3)</f>
        <v>Non-Rainy</v>
      </c>
      <c r="E997">
        <f>IF(D997='Info Sheet'!$J$3,'Info Sheet'!$M$3,'Info Sheet'!$M$2)</f>
        <v>1</v>
      </c>
      <c r="F997">
        <f>ROUNDDOWN(IF((C997*E997)&gt;'Info Sheet'!$B$21,'Info Sheet'!$B$21,(C997*E997)),0)</f>
        <v>188</v>
      </c>
      <c r="G997">
        <f t="shared" si="45"/>
        <v>4295.8</v>
      </c>
      <c r="H997">
        <f t="shared" si="46"/>
        <v>2375.8000000000002</v>
      </c>
    </row>
    <row r="998" spans="1:8">
      <c r="A998" s="51">
        <v>952</v>
      </c>
      <c r="B998" s="61">
        <v>0.83504899784945541</v>
      </c>
      <c r="C998" s="61">
        <f t="shared" si="44"/>
        <v>234</v>
      </c>
      <c r="D998" t="str">
        <f>LOOKUP(B998,'Info Sheet'!$L$2:$L$3,'Info Sheet'!$J$2:$J$3)</f>
        <v>Non-Rainy</v>
      </c>
      <c r="E998">
        <f>IF(D998='Info Sheet'!$J$3,'Info Sheet'!$M$3,'Info Sheet'!$M$2)</f>
        <v>1</v>
      </c>
      <c r="F998">
        <f>ROUNDDOWN(IF((C998*E998)&gt;'Info Sheet'!$B$21,'Info Sheet'!$B$21,(C998*E998)),0)</f>
        <v>188</v>
      </c>
      <c r="G998">
        <f t="shared" si="45"/>
        <v>4295.8</v>
      </c>
      <c r="H998">
        <f t="shared" si="46"/>
        <v>2375.8000000000002</v>
      </c>
    </row>
    <row r="999" spans="1:8">
      <c r="A999" s="51">
        <v>953</v>
      </c>
      <c r="B999" s="61">
        <v>0.53844274167655237</v>
      </c>
      <c r="C999" s="61">
        <f t="shared" si="44"/>
        <v>217</v>
      </c>
      <c r="D999" t="str">
        <f>LOOKUP(B999,'Info Sheet'!$L$2:$L$3,'Info Sheet'!$J$2:$J$3)</f>
        <v>Non-Rainy</v>
      </c>
      <c r="E999">
        <f>IF(D999='Info Sheet'!$J$3,'Info Sheet'!$M$3,'Info Sheet'!$M$2)</f>
        <v>1</v>
      </c>
      <c r="F999">
        <f>ROUNDDOWN(IF((C999*E999)&gt;'Info Sheet'!$B$21,'Info Sheet'!$B$21,(C999*E999)),0)</f>
        <v>188</v>
      </c>
      <c r="G999">
        <f t="shared" si="45"/>
        <v>4295.8</v>
      </c>
      <c r="H999">
        <f t="shared" si="46"/>
        <v>2375.8000000000002</v>
      </c>
    </row>
    <row r="1000" spans="1:8">
      <c r="A1000" s="51">
        <v>954</v>
      </c>
      <c r="B1000" s="61">
        <v>0.92759579288014637</v>
      </c>
      <c r="C1000" s="61">
        <f t="shared" si="44"/>
        <v>243</v>
      </c>
      <c r="D1000" t="str">
        <f>LOOKUP(B1000,'Info Sheet'!$L$2:$L$3,'Info Sheet'!$J$2:$J$3)</f>
        <v>Non-Rainy</v>
      </c>
      <c r="E1000">
        <f>IF(D1000='Info Sheet'!$J$3,'Info Sheet'!$M$3,'Info Sheet'!$M$2)</f>
        <v>1</v>
      </c>
      <c r="F1000">
        <f>ROUNDDOWN(IF((C1000*E1000)&gt;'Info Sheet'!$B$21,'Info Sheet'!$B$21,(C1000*E1000)),0)</f>
        <v>188</v>
      </c>
      <c r="G1000">
        <f t="shared" si="45"/>
        <v>4295.8</v>
      </c>
      <c r="H1000">
        <f t="shared" si="46"/>
        <v>2375.8000000000002</v>
      </c>
    </row>
    <row r="1001" spans="1:8">
      <c r="A1001" s="51">
        <v>955</v>
      </c>
      <c r="B1001" s="61">
        <v>0.8516292230862994</v>
      </c>
      <c r="C1001" s="61">
        <f t="shared" si="44"/>
        <v>235</v>
      </c>
      <c r="D1001" t="str">
        <f>LOOKUP(B1001,'Info Sheet'!$L$2:$L$3,'Info Sheet'!$J$2:$J$3)</f>
        <v>Non-Rainy</v>
      </c>
      <c r="E1001">
        <f>IF(D1001='Info Sheet'!$J$3,'Info Sheet'!$M$3,'Info Sheet'!$M$2)</f>
        <v>1</v>
      </c>
      <c r="F1001">
        <f>ROUNDDOWN(IF((C1001*E1001)&gt;'Info Sheet'!$B$21,'Info Sheet'!$B$21,(C1001*E1001)),0)</f>
        <v>188</v>
      </c>
      <c r="G1001">
        <f t="shared" si="45"/>
        <v>4295.8</v>
      </c>
      <c r="H1001">
        <f t="shared" si="46"/>
        <v>2375.8000000000002</v>
      </c>
    </row>
    <row r="1002" spans="1:8">
      <c r="A1002" s="51">
        <v>956</v>
      </c>
      <c r="B1002" s="61">
        <v>0.85997807784645453</v>
      </c>
      <c r="C1002" s="61">
        <f t="shared" si="44"/>
        <v>236</v>
      </c>
      <c r="D1002" t="str">
        <f>LOOKUP(B1002,'Info Sheet'!$L$2:$L$3,'Info Sheet'!$J$2:$J$3)</f>
        <v>Non-Rainy</v>
      </c>
      <c r="E1002">
        <f>IF(D1002='Info Sheet'!$J$3,'Info Sheet'!$M$3,'Info Sheet'!$M$2)</f>
        <v>1</v>
      </c>
      <c r="F1002">
        <f>ROUNDDOWN(IF((C1002*E1002)&gt;'Info Sheet'!$B$21,'Info Sheet'!$B$21,(C1002*E1002)),0)</f>
        <v>188</v>
      </c>
      <c r="G1002">
        <f t="shared" si="45"/>
        <v>4295.8</v>
      </c>
      <c r="H1002">
        <f t="shared" si="46"/>
        <v>2375.8000000000002</v>
      </c>
    </row>
    <row r="1003" spans="1:8">
      <c r="A1003" s="51">
        <v>957</v>
      </c>
      <c r="B1003" s="61">
        <v>0.94517362890743484</v>
      </c>
      <c r="C1003" s="61">
        <f t="shared" si="44"/>
        <v>246</v>
      </c>
      <c r="D1003" t="str">
        <f>LOOKUP(B1003,'Info Sheet'!$L$2:$L$3,'Info Sheet'!$J$2:$J$3)</f>
        <v>Non-Rainy</v>
      </c>
      <c r="E1003">
        <f>IF(D1003='Info Sheet'!$J$3,'Info Sheet'!$M$3,'Info Sheet'!$M$2)</f>
        <v>1</v>
      </c>
      <c r="F1003">
        <f>ROUNDDOWN(IF((C1003*E1003)&gt;'Info Sheet'!$B$21,'Info Sheet'!$B$21,(C1003*E1003)),0)</f>
        <v>188</v>
      </c>
      <c r="G1003">
        <f t="shared" si="45"/>
        <v>4295.8</v>
      </c>
      <c r="H1003">
        <f t="shared" si="46"/>
        <v>2375.8000000000002</v>
      </c>
    </row>
    <row r="1004" spans="1:8">
      <c r="A1004" s="51">
        <v>958</v>
      </c>
      <c r="B1004" s="61">
        <v>0.24401718356462876</v>
      </c>
      <c r="C1004" s="61">
        <f t="shared" si="44"/>
        <v>201</v>
      </c>
      <c r="D1004" t="str">
        <f>LOOKUP(B1004,'Info Sheet'!$L$2:$L$3,'Info Sheet'!$J$2:$J$3)</f>
        <v>Rainy, p</v>
      </c>
      <c r="E1004">
        <f>IF(D1004='Info Sheet'!$J$3,'Info Sheet'!$M$3,'Info Sheet'!$M$2)</f>
        <v>0.7</v>
      </c>
      <c r="F1004">
        <f>ROUNDDOWN(IF((C1004*E1004)&gt;'Info Sheet'!$B$21,'Info Sheet'!$B$21,(C1004*E1004)),0)</f>
        <v>140</v>
      </c>
      <c r="G1004">
        <f t="shared" si="45"/>
        <v>3199</v>
      </c>
      <c r="H1004">
        <f t="shared" si="46"/>
        <v>1279</v>
      </c>
    </row>
    <row r="1005" spans="1:8">
      <c r="A1005" s="51">
        <v>959</v>
      </c>
      <c r="B1005" s="61">
        <v>0.68020554394757748</v>
      </c>
      <c r="C1005" s="61">
        <f t="shared" si="44"/>
        <v>224</v>
      </c>
      <c r="D1005" t="str">
        <f>LOOKUP(B1005,'Info Sheet'!$L$2:$L$3,'Info Sheet'!$J$2:$J$3)</f>
        <v>Non-Rainy</v>
      </c>
      <c r="E1005">
        <f>IF(D1005='Info Sheet'!$J$3,'Info Sheet'!$M$3,'Info Sheet'!$M$2)</f>
        <v>1</v>
      </c>
      <c r="F1005">
        <f>ROUNDDOWN(IF((C1005*E1005)&gt;'Info Sheet'!$B$21,'Info Sheet'!$B$21,(C1005*E1005)),0)</f>
        <v>188</v>
      </c>
      <c r="G1005">
        <f t="shared" si="45"/>
        <v>4295.8</v>
      </c>
      <c r="H1005">
        <f t="shared" si="46"/>
        <v>2375.8000000000002</v>
      </c>
    </row>
    <row r="1006" spans="1:8">
      <c r="A1006" s="51">
        <v>960</v>
      </c>
      <c r="B1006" s="61">
        <v>0.62154255332542685</v>
      </c>
      <c r="C1006" s="61">
        <f t="shared" si="44"/>
        <v>221</v>
      </c>
      <c r="D1006" t="str">
        <f>LOOKUP(B1006,'Info Sheet'!$L$2:$L$3,'Info Sheet'!$J$2:$J$3)</f>
        <v>Non-Rainy</v>
      </c>
      <c r="E1006">
        <f>IF(D1006='Info Sheet'!$J$3,'Info Sheet'!$M$3,'Info Sheet'!$M$2)</f>
        <v>1</v>
      </c>
      <c r="F1006">
        <f>ROUNDDOWN(IF((C1006*E1006)&gt;'Info Sheet'!$B$21,'Info Sheet'!$B$21,(C1006*E1006)),0)</f>
        <v>188</v>
      </c>
      <c r="G1006">
        <f t="shared" si="45"/>
        <v>4295.8</v>
      </c>
      <c r="H1006">
        <f t="shared" si="46"/>
        <v>2375.8000000000002</v>
      </c>
    </row>
    <row r="1007" spans="1:8">
      <c r="A1007" s="51">
        <v>961</v>
      </c>
      <c r="B1007" s="61">
        <v>0.77152663946814881</v>
      </c>
      <c r="C1007" s="61">
        <f t="shared" ref="C1007:C1046" si="47">ROUNDDOWN(_xlfn.NORM.INV(B1007,$B$29,$B$33),0)</f>
        <v>229</v>
      </c>
      <c r="D1007" t="str">
        <f>LOOKUP(B1007,'Info Sheet'!$L$2:$L$3,'Info Sheet'!$J$2:$J$3)</f>
        <v>Non-Rainy</v>
      </c>
      <c r="E1007">
        <f>IF(D1007='Info Sheet'!$J$3,'Info Sheet'!$M$3,'Info Sheet'!$M$2)</f>
        <v>1</v>
      </c>
      <c r="F1007">
        <f>ROUNDDOWN(IF((C1007*E1007)&gt;'Info Sheet'!$B$21,'Info Sheet'!$B$21,(C1007*E1007)),0)</f>
        <v>188</v>
      </c>
      <c r="G1007">
        <f t="shared" ref="G1007:G1046" si="48">F1007*$K$39</f>
        <v>4295.8</v>
      </c>
      <c r="H1007">
        <f t="shared" ref="H1007:H1046" si="49">G1007-$K$40</f>
        <v>2375.8000000000002</v>
      </c>
    </row>
    <row r="1008" spans="1:8">
      <c r="A1008" s="51">
        <v>962</v>
      </c>
      <c r="B1008" s="61">
        <v>0.5626166064576662</v>
      </c>
      <c r="C1008" s="61">
        <f t="shared" si="47"/>
        <v>218</v>
      </c>
      <c r="D1008" t="str">
        <f>LOOKUP(B1008,'Info Sheet'!$L$2:$L$3,'Info Sheet'!$J$2:$J$3)</f>
        <v>Non-Rainy</v>
      </c>
      <c r="E1008">
        <f>IF(D1008='Info Sheet'!$J$3,'Info Sheet'!$M$3,'Info Sheet'!$M$2)</f>
        <v>1</v>
      </c>
      <c r="F1008">
        <f>ROUNDDOWN(IF((C1008*E1008)&gt;'Info Sheet'!$B$21,'Info Sheet'!$B$21,(C1008*E1008)),0)</f>
        <v>188</v>
      </c>
      <c r="G1008">
        <f t="shared" si="48"/>
        <v>4295.8</v>
      </c>
      <c r="H1008">
        <f t="shared" si="49"/>
        <v>2375.8000000000002</v>
      </c>
    </row>
    <row r="1009" spans="1:8">
      <c r="A1009" s="51">
        <v>963</v>
      </c>
      <c r="B1009" s="61">
        <v>0.93144862862292821</v>
      </c>
      <c r="C1009" s="61">
        <f t="shared" si="47"/>
        <v>244</v>
      </c>
      <c r="D1009" t="str">
        <f>LOOKUP(B1009,'Info Sheet'!$L$2:$L$3,'Info Sheet'!$J$2:$J$3)</f>
        <v>Non-Rainy</v>
      </c>
      <c r="E1009">
        <f>IF(D1009='Info Sheet'!$J$3,'Info Sheet'!$M$3,'Info Sheet'!$M$2)</f>
        <v>1</v>
      </c>
      <c r="F1009">
        <f>ROUNDDOWN(IF((C1009*E1009)&gt;'Info Sheet'!$B$21,'Info Sheet'!$B$21,(C1009*E1009)),0)</f>
        <v>188</v>
      </c>
      <c r="G1009">
        <f t="shared" si="48"/>
        <v>4295.8</v>
      </c>
      <c r="H1009">
        <f t="shared" si="49"/>
        <v>2375.8000000000002</v>
      </c>
    </row>
    <row r="1010" spans="1:8">
      <c r="A1010" s="51">
        <v>964</v>
      </c>
      <c r="B1010" s="61">
        <v>0.42650807008977309</v>
      </c>
      <c r="C1010" s="61">
        <f t="shared" si="47"/>
        <v>211</v>
      </c>
      <c r="D1010" t="str">
        <f>LOOKUP(B1010,'Info Sheet'!$L$2:$L$3,'Info Sheet'!$J$2:$J$3)</f>
        <v>Non-Rainy</v>
      </c>
      <c r="E1010">
        <f>IF(D1010='Info Sheet'!$J$3,'Info Sheet'!$M$3,'Info Sheet'!$M$2)</f>
        <v>1</v>
      </c>
      <c r="F1010">
        <f>ROUNDDOWN(IF((C1010*E1010)&gt;'Info Sheet'!$B$21,'Info Sheet'!$B$21,(C1010*E1010)),0)</f>
        <v>188</v>
      </c>
      <c r="G1010">
        <f t="shared" si="48"/>
        <v>4295.8</v>
      </c>
      <c r="H1010">
        <f t="shared" si="49"/>
        <v>2375.8000000000002</v>
      </c>
    </row>
    <row r="1011" spans="1:8">
      <c r="A1011" s="51">
        <v>965</v>
      </c>
      <c r="B1011" s="61">
        <v>0.83285269788653116</v>
      </c>
      <c r="C1011" s="61">
        <f t="shared" si="47"/>
        <v>234</v>
      </c>
      <c r="D1011" t="str">
        <f>LOOKUP(B1011,'Info Sheet'!$L$2:$L$3,'Info Sheet'!$J$2:$J$3)</f>
        <v>Non-Rainy</v>
      </c>
      <c r="E1011">
        <f>IF(D1011='Info Sheet'!$J$3,'Info Sheet'!$M$3,'Info Sheet'!$M$2)</f>
        <v>1</v>
      </c>
      <c r="F1011">
        <f>ROUNDDOWN(IF((C1011*E1011)&gt;'Info Sheet'!$B$21,'Info Sheet'!$B$21,(C1011*E1011)),0)</f>
        <v>188</v>
      </c>
      <c r="G1011">
        <f t="shared" si="48"/>
        <v>4295.8</v>
      </c>
      <c r="H1011">
        <f t="shared" si="49"/>
        <v>2375.8000000000002</v>
      </c>
    </row>
    <row r="1012" spans="1:8">
      <c r="A1012" s="51">
        <v>966</v>
      </c>
      <c r="B1012" s="61">
        <v>0.93443143428999509</v>
      </c>
      <c r="C1012" s="61">
        <f t="shared" si="47"/>
        <v>244</v>
      </c>
      <c r="D1012" t="str">
        <f>LOOKUP(B1012,'Info Sheet'!$L$2:$L$3,'Info Sheet'!$J$2:$J$3)</f>
        <v>Non-Rainy</v>
      </c>
      <c r="E1012">
        <f>IF(D1012='Info Sheet'!$J$3,'Info Sheet'!$M$3,'Info Sheet'!$M$2)</f>
        <v>1</v>
      </c>
      <c r="F1012">
        <f>ROUNDDOWN(IF((C1012*E1012)&gt;'Info Sheet'!$B$21,'Info Sheet'!$B$21,(C1012*E1012)),0)</f>
        <v>188</v>
      </c>
      <c r="G1012">
        <f t="shared" si="48"/>
        <v>4295.8</v>
      </c>
      <c r="H1012">
        <f t="shared" si="49"/>
        <v>2375.8000000000002</v>
      </c>
    </row>
    <row r="1013" spans="1:8">
      <c r="A1013" s="51">
        <v>967</v>
      </c>
      <c r="B1013" s="61">
        <v>0.15346325653473591</v>
      </c>
      <c r="C1013" s="61">
        <f t="shared" si="47"/>
        <v>195</v>
      </c>
      <c r="D1013" t="str">
        <f>LOOKUP(B1013,'Info Sheet'!$L$2:$L$3,'Info Sheet'!$J$2:$J$3)</f>
        <v>Rainy, p</v>
      </c>
      <c r="E1013">
        <f>IF(D1013='Info Sheet'!$J$3,'Info Sheet'!$M$3,'Info Sheet'!$M$2)</f>
        <v>0.7</v>
      </c>
      <c r="F1013">
        <f>ROUNDDOWN(IF((C1013*E1013)&gt;'Info Sheet'!$B$21,'Info Sheet'!$B$21,(C1013*E1013)),0)</f>
        <v>136</v>
      </c>
      <c r="G1013">
        <f t="shared" si="48"/>
        <v>3107.6000000000004</v>
      </c>
      <c r="H1013">
        <f t="shared" si="49"/>
        <v>1187.6000000000004</v>
      </c>
    </row>
    <row r="1014" spans="1:8">
      <c r="A1014" s="51">
        <v>968</v>
      </c>
      <c r="B1014" s="61">
        <v>0.72597247893675421</v>
      </c>
      <c r="C1014" s="61">
        <f t="shared" si="47"/>
        <v>226</v>
      </c>
      <c r="D1014" t="str">
        <f>LOOKUP(B1014,'Info Sheet'!$L$2:$L$3,'Info Sheet'!$J$2:$J$3)</f>
        <v>Non-Rainy</v>
      </c>
      <c r="E1014">
        <f>IF(D1014='Info Sheet'!$J$3,'Info Sheet'!$M$3,'Info Sheet'!$M$2)</f>
        <v>1</v>
      </c>
      <c r="F1014">
        <f>ROUNDDOWN(IF((C1014*E1014)&gt;'Info Sheet'!$B$21,'Info Sheet'!$B$21,(C1014*E1014)),0)</f>
        <v>188</v>
      </c>
      <c r="G1014">
        <f t="shared" si="48"/>
        <v>4295.8</v>
      </c>
      <c r="H1014">
        <f t="shared" si="49"/>
        <v>2375.8000000000002</v>
      </c>
    </row>
    <row r="1015" spans="1:8">
      <c r="A1015" s="51">
        <v>969</v>
      </c>
      <c r="B1015" s="61">
        <v>0.39060080085047844</v>
      </c>
      <c r="C1015" s="61">
        <f t="shared" si="47"/>
        <v>209</v>
      </c>
      <c r="D1015" t="str">
        <f>LOOKUP(B1015,'Info Sheet'!$L$2:$L$3,'Info Sheet'!$J$2:$J$3)</f>
        <v>Rainy, p</v>
      </c>
      <c r="E1015">
        <f>IF(D1015='Info Sheet'!$J$3,'Info Sheet'!$M$3,'Info Sheet'!$M$2)</f>
        <v>0.7</v>
      </c>
      <c r="F1015">
        <f>ROUNDDOWN(IF((C1015*E1015)&gt;'Info Sheet'!$B$21,'Info Sheet'!$B$21,(C1015*E1015)),0)</f>
        <v>146</v>
      </c>
      <c r="G1015">
        <f t="shared" si="48"/>
        <v>3336.1000000000004</v>
      </c>
      <c r="H1015">
        <f t="shared" si="49"/>
        <v>1416.1000000000004</v>
      </c>
    </row>
    <row r="1016" spans="1:8">
      <c r="A1016" s="51">
        <v>970</v>
      </c>
      <c r="B1016" s="61">
        <v>0.68763876187656026</v>
      </c>
      <c r="C1016" s="61">
        <f t="shared" si="47"/>
        <v>224</v>
      </c>
      <c r="D1016" t="str">
        <f>LOOKUP(B1016,'Info Sheet'!$L$2:$L$3,'Info Sheet'!$J$2:$J$3)</f>
        <v>Non-Rainy</v>
      </c>
      <c r="E1016">
        <f>IF(D1016='Info Sheet'!$J$3,'Info Sheet'!$M$3,'Info Sheet'!$M$2)</f>
        <v>1</v>
      </c>
      <c r="F1016">
        <f>ROUNDDOWN(IF((C1016*E1016)&gt;'Info Sheet'!$B$21,'Info Sheet'!$B$21,(C1016*E1016)),0)</f>
        <v>188</v>
      </c>
      <c r="G1016">
        <f t="shared" si="48"/>
        <v>4295.8</v>
      </c>
      <c r="H1016">
        <f t="shared" si="49"/>
        <v>2375.8000000000002</v>
      </c>
    </row>
    <row r="1017" spans="1:8">
      <c r="A1017" s="51">
        <v>971</v>
      </c>
      <c r="B1017" s="61">
        <v>0.82030795645496657</v>
      </c>
      <c r="C1017" s="61">
        <f t="shared" si="47"/>
        <v>233</v>
      </c>
      <c r="D1017" t="str">
        <f>LOOKUP(B1017,'Info Sheet'!$L$2:$L$3,'Info Sheet'!$J$2:$J$3)</f>
        <v>Non-Rainy</v>
      </c>
      <c r="E1017">
        <f>IF(D1017='Info Sheet'!$J$3,'Info Sheet'!$M$3,'Info Sheet'!$M$2)</f>
        <v>1</v>
      </c>
      <c r="F1017">
        <f>ROUNDDOWN(IF((C1017*E1017)&gt;'Info Sheet'!$B$21,'Info Sheet'!$B$21,(C1017*E1017)),0)</f>
        <v>188</v>
      </c>
      <c r="G1017">
        <f t="shared" si="48"/>
        <v>4295.8</v>
      </c>
      <c r="H1017">
        <f t="shared" si="49"/>
        <v>2375.8000000000002</v>
      </c>
    </row>
    <row r="1018" spans="1:8">
      <c r="A1018" s="51">
        <v>972</v>
      </c>
      <c r="B1018" s="61">
        <v>0.96935013039941342</v>
      </c>
      <c r="C1018" s="61">
        <f t="shared" si="47"/>
        <v>251</v>
      </c>
      <c r="D1018" t="str">
        <f>LOOKUP(B1018,'Info Sheet'!$L$2:$L$3,'Info Sheet'!$J$2:$J$3)</f>
        <v>Non-Rainy</v>
      </c>
      <c r="E1018">
        <f>IF(D1018='Info Sheet'!$J$3,'Info Sheet'!$M$3,'Info Sheet'!$M$2)</f>
        <v>1</v>
      </c>
      <c r="F1018">
        <f>ROUNDDOWN(IF((C1018*E1018)&gt;'Info Sheet'!$B$21,'Info Sheet'!$B$21,(C1018*E1018)),0)</f>
        <v>188</v>
      </c>
      <c r="G1018">
        <f t="shared" si="48"/>
        <v>4295.8</v>
      </c>
      <c r="H1018">
        <f t="shared" si="49"/>
        <v>2375.8000000000002</v>
      </c>
    </row>
    <row r="1019" spans="1:8">
      <c r="A1019" s="51">
        <v>973</v>
      </c>
      <c r="B1019" s="61">
        <v>0.36666707265595411</v>
      </c>
      <c r="C1019" s="61">
        <f t="shared" si="47"/>
        <v>208</v>
      </c>
      <c r="D1019" t="str">
        <f>LOOKUP(B1019,'Info Sheet'!$L$2:$L$3,'Info Sheet'!$J$2:$J$3)</f>
        <v>Rainy, p</v>
      </c>
      <c r="E1019">
        <f>IF(D1019='Info Sheet'!$J$3,'Info Sheet'!$M$3,'Info Sheet'!$M$2)</f>
        <v>0.7</v>
      </c>
      <c r="F1019">
        <f>ROUNDDOWN(IF((C1019*E1019)&gt;'Info Sheet'!$B$21,'Info Sheet'!$B$21,(C1019*E1019)),0)</f>
        <v>145</v>
      </c>
      <c r="G1019">
        <f t="shared" si="48"/>
        <v>3313.25</v>
      </c>
      <c r="H1019">
        <f t="shared" si="49"/>
        <v>1393.25</v>
      </c>
    </row>
    <row r="1020" spans="1:8">
      <c r="A1020" s="51">
        <v>974</v>
      </c>
      <c r="B1020" s="61">
        <v>0.34946341632174616</v>
      </c>
      <c r="C1020" s="61">
        <f t="shared" si="47"/>
        <v>207</v>
      </c>
      <c r="D1020" t="str">
        <f>LOOKUP(B1020,'Info Sheet'!$L$2:$L$3,'Info Sheet'!$J$2:$J$3)</f>
        <v>Rainy, p</v>
      </c>
      <c r="E1020">
        <f>IF(D1020='Info Sheet'!$J$3,'Info Sheet'!$M$3,'Info Sheet'!$M$2)</f>
        <v>0.7</v>
      </c>
      <c r="F1020">
        <f>ROUNDDOWN(IF((C1020*E1020)&gt;'Info Sheet'!$B$21,'Info Sheet'!$B$21,(C1020*E1020)),0)</f>
        <v>144</v>
      </c>
      <c r="G1020">
        <f t="shared" si="48"/>
        <v>3290.4</v>
      </c>
      <c r="H1020">
        <f t="shared" si="49"/>
        <v>1370.4</v>
      </c>
    </row>
    <row r="1021" spans="1:8">
      <c r="A1021" s="51">
        <v>975</v>
      </c>
      <c r="B1021" s="61">
        <v>0.93725197033938568</v>
      </c>
      <c r="C1021" s="61">
        <f t="shared" si="47"/>
        <v>245</v>
      </c>
      <c r="D1021" t="str">
        <f>LOOKUP(B1021,'Info Sheet'!$L$2:$L$3,'Info Sheet'!$J$2:$J$3)</f>
        <v>Non-Rainy</v>
      </c>
      <c r="E1021">
        <f>IF(D1021='Info Sheet'!$J$3,'Info Sheet'!$M$3,'Info Sheet'!$M$2)</f>
        <v>1</v>
      </c>
      <c r="F1021">
        <f>ROUNDDOWN(IF((C1021*E1021)&gt;'Info Sheet'!$B$21,'Info Sheet'!$B$21,(C1021*E1021)),0)</f>
        <v>188</v>
      </c>
      <c r="G1021">
        <f t="shared" si="48"/>
        <v>4295.8</v>
      </c>
      <c r="H1021">
        <f t="shared" si="49"/>
        <v>2375.8000000000002</v>
      </c>
    </row>
    <row r="1022" spans="1:8">
      <c r="A1022" s="51">
        <v>976</v>
      </c>
      <c r="B1022" s="61">
        <v>0.82908191748549553</v>
      </c>
      <c r="C1022" s="61">
        <f t="shared" si="47"/>
        <v>233</v>
      </c>
      <c r="D1022" t="str">
        <f>LOOKUP(B1022,'Info Sheet'!$L$2:$L$3,'Info Sheet'!$J$2:$J$3)</f>
        <v>Non-Rainy</v>
      </c>
      <c r="E1022">
        <f>IF(D1022='Info Sheet'!$J$3,'Info Sheet'!$M$3,'Info Sheet'!$M$2)</f>
        <v>1</v>
      </c>
      <c r="F1022">
        <f>ROUNDDOWN(IF((C1022*E1022)&gt;'Info Sheet'!$B$21,'Info Sheet'!$B$21,(C1022*E1022)),0)</f>
        <v>188</v>
      </c>
      <c r="G1022">
        <f t="shared" si="48"/>
        <v>4295.8</v>
      </c>
      <c r="H1022">
        <f t="shared" si="49"/>
        <v>2375.8000000000002</v>
      </c>
    </row>
    <row r="1023" spans="1:8">
      <c r="A1023" s="51">
        <v>977</v>
      </c>
      <c r="B1023" s="61">
        <v>0.28650613006593439</v>
      </c>
      <c r="C1023" s="61">
        <f t="shared" si="47"/>
        <v>204</v>
      </c>
      <c r="D1023" t="str">
        <f>LOOKUP(B1023,'Info Sheet'!$L$2:$L$3,'Info Sheet'!$J$2:$J$3)</f>
        <v>Rainy, p</v>
      </c>
      <c r="E1023">
        <f>IF(D1023='Info Sheet'!$J$3,'Info Sheet'!$M$3,'Info Sheet'!$M$2)</f>
        <v>0.7</v>
      </c>
      <c r="F1023">
        <f>ROUNDDOWN(IF((C1023*E1023)&gt;'Info Sheet'!$B$21,'Info Sheet'!$B$21,(C1023*E1023)),0)</f>
        <v>142</v>
      </c>
      <c r="G1023">
        <f t="shared" si="48"/>
        <v>3244.7000000000003</v>
      </c>
      <c r="H1023">
        <f t="shared" si="49"/>
        <v>1324.7000000000003</v>
      </c>
    </row>
    <row r="1024" spans="1:8">
      <c r="A1024" s="51">
        <v>978</v>
      </c>
      <c r="B1024" s="61">
        <v>0.98078830299806841</v>
      </c>
      <c r="C1024" s="61">
        <f t="shared" si="47"/>
        <v>255</v>
      </c>
      <c r="D1024" t="str">
        <f>LOOKUP(B1024,'Info Sheet'!$L$2:$L$3,'Info Sheet'!$J$2:$J$3)</f>
        <v>Non-Rainy</v>
      </c>
      <c r="E1024">
        <f>IF(D1024='Info Sheet'!$J$3,'Info Sheet'!$M$3,'Info Sheet'!$M$2)</f>
        <v>1</v>
      </c>
      <c r="F1024">
        <f>ROUNDDOWN(IF((C1024*E1024)&gt;'Info Sheet'!$B$21,'Info Sheet'!$B$21,(C1024*E1024)),0)</f>
        <v>188</v>
      </c>
      <c r="G1024">
        <f t="shared" si="48"/>
        <v>4295.8</v>
      </c>
      <c r="H1024">
        <f t="shared" si="49"/>
        <v>2375.8000000000002</v>
      </c>
    </row>
    <row r="1025" spans="1:8">
      <c r="A1025" s="51">
        <v>979</v>
      </c>
      <c r="B1025" s="61">
        <v>0.53363404062962549</v>
      </c>
      <c r="C1025" s="61">
        <f t="shared" si="47"/>
        <v>216</v>
      </c>
      <c r="D1025" t="str">
        <f>LOOKUP(B1025,'Info Sheet'!$L$2:$L$3,'Info Sheet'!$J$2:$J$3)</f>
        <v>Non-Rainy</v>
      </c>
      <c r="E1025">
        <f>IF(D1025='Info Sheet'!$J$3,'Info Sheet'!$M$3,'Info Sheet'!$M$2)</f>
        <v>1</v>
      </c>
      <c r="F1025">
        <f>ROUNDDOWN(IF((C1025*E1025)&gt;'Info Sheet'!$B$21,'Info Sheet'!$B$21,(C1025*E1025)),0)</f>
        <v>188</v>
      </c>
      <c r="G1025">
        <f t="shared" si="48"/>
        <v>4295.8</v>
      </c>
      <c r="H1025">
        <f t="shared" si="49"/>
        <v>2375.8000000000002</v>
      </c>
    </row>
    <row r="1026" spans="1:8">
      <c r="A1026" s="51">
        <v>980</v>
      </c>
      <c r="B1026" s="61">
        <v>0.40711050921910641</v>
      </c>
      <c r="C1026" s="61">
        <f t="shared" si="47"/>
        <v>210</v>
      </c>
      <c r="D1026" t="str">
        <f>LOOKUP(B1026,'Info Sheet'!$L$2:$L$3,'Info Sheet'!$J$2:$J$3)</f>
        <v>Non-Rainy</v>
      </c>
      <c r="E1026">
        <f>IF(D1026='Info Sheet'!$J$3,'Info Sheet'!$M$3,'Info Sheet'!$M$2)</f>
        <v>1</v>
      </c>
      <c r="F1026">
        <f>ROUNDDOWN(IF((C1026*E1026)&gt;'Info Sheet'!$B$21,'Info Sheet'!$B$21,(C1026*E1026)),0)</f>
        <v>188</v>
      </c>
      <c r="G1026">
        <f t="shared" si="48"/>
        <v>4295.8</v>
      </c>
      <c r="H1026">
        <f t="shared" si="49"/>
        <v>2375.8000000000002</v>
      </c>
    </row>
    <row r="1027" spans="1:8">
      <c r="A1027" s="51">
        <v>981</v>
      </c>
      <c r="B1027" s="61">
        <v>0.16829899542646487</v>
      </c>
      <c r="C1027" s="61">
        <f t="shared" si="47"/>
        <v>196</v>
      </c>
      <c r="D1027" t="str">
        <f>LOOKUP(B1027,'Info Sheet'!$L$2:$L$3,'Info Sheet'!$J$2:$J$3)</f>
        <v>Rainy, p</v>
      </c>
      <c r="E1027">
        <f>IF(D1027='Info Sheet'!$J$3,'Info Sheet'!$M$3,'Info Sheet'!$M$2)</f>
        <v>0.7</v>
      </c>
      <c r="F1027">
        <f>ROUNDDOWN(IF((C1027*E1027)&gt;'Info Sheet'!$B$21,'Info Sheet'!$B$21,(C1027*E1027)),0)</f>
        <v>137</v>
      </c>
      <c r="G1027">
        <f t="shared" si="48"/>
        <v>3130.4500000000003</v>
      </c>
      <c r="H1027">
        <f t="shared" si="49"/>
        <v>1210.4500000000003</v>
      </c>
    </row>
    <row r="1028" spans="1:8">
      <c r="A1028" s="51">
        <v>982</v>
      </c>
      <c r="B1028" s="61">
        <v>0.89749532582937519</v>
      </c>
      <c r="C1028" s="61">
        <f t="shared" si="47"/>
        <v>239</v>
      </c>
      <c r="D1028" t="str">
        <f>LOOKUP(B1028,'Info Sheet'!$L$2:$L$3,'Info Sheet'!$J$2:$J$3)</f>
        <v>Non-Rainy</v>
      </c>
      <c r="E1028">
        <f>IF(D1028='Info Sheet'!$J$3,'Info Sheet'!$M$3,'Info Sheet'!$M$2)</f>
        <v>1</v>
      </c>
      <c r="F1028">
        <f>ROUNDDOWN(IF((C1028*E1028)&gt;'Info Sheet'!$B$21,'Info Sheet'!$B$21,(C1028*E1028)),0)</f>
        <v>188</v>
      </c>
      <c r="G1028">
        <f t="shared" si="48"/>
        <v>4295.8</v>
      </c>
      <c r="H1028">
        <f t="shared" si="49"/>
        <v>2375.8000000000002</v>
      </c>
    </row>
    <row r="1029" spans="1:8">
      <c r="A1029" s="51">
        <v>983</v>
      </c>
      <c r="B1029" s="61">
        <v>0.15710112294150691</v>
      </c>
      <c r="C1029" s="61">
        <f t="shared" si="47"/>
        <v>195</v>
      </c>
      <c r="D1029" t="str">
        <f>LOOKUP(B1029,'Info Sheet'!$L$2:$L$3,'Info Sheet'!$J$2:$J$3)</f>
        <v>Rainy, p</v>
      </c>
      <c r="E1029">
        <f>IF(D1029='Info Sheet'!$J$3,'Info Sheet'!$M$3,'Info Sheet'!$M$2)</f>
        <v>0.7</v>
      </c>
      <c r="F1029">
        <f>ROUNDDOWN(IF((C1029*E1029)&gt;'Info Sheet'!$B$21,'Info Sheet'!$B$21,(C1029*E1029)),0)</f>
        <v>136</v>
      </c>
      <c r="G1029">
        <f t="shared" si="48"/>
        <v>3107.6000000000004</v>
      </c>
      <c r="H1029">
        <f t="shared" si="49"/>
        <v>1187.6000000000004</v>
      </c>
    </row>
    <row r="1030" spans="1:8">
      <c r="A1030" s="51">
        <v>984</v>
      </c>
      <c r="B1030" s="61">
        <v>0.37739787082618304</v>
      </c>
      <c r="C1030" s="61">
        <f t="shared" si="47"/>
        <v>209</v>
      </c>
      <c r="D1030" t="str">
        <f>LOOKUP(B1030,'Info Sheet'!$L$2:$L$3,'Info Sheet'!$J$2:$J$3)</f>
        <v>Rainy, p</v>
      </c>
      <c r="E1030">
        <f>IF(D1030='Info Sheet'!$J$3,'Info Sheet'!$M$3,'Info Sheet'!$M$2)</f>
        <v>0.7</v>
      </c>
      <c r="F1030">
        <f>ROUNDDOWN(IF((C1030*E1030)&gt;'Info Sheet'!$B$21,'Info Sheet'!$B$21,(C1030*E1030)),0)</f>
        <v>146</v>
      </c>
      <c r="G1030">
        <f t="shared" si="48"/>
        <v>3336.1000000000004</v>
      </c>
      <c r="H1030">
        <f t="shared" si="49"/>
        <v>1416.1000000000004</v>
      </c>
    </row>
    <row r="1031" spans="1:8">
      <c r="A1031" s="51">
        <v>985</v>
      </c>
      <c r="B1031" s="61">
        <v>0.95699831037557936</v>
      </c>
      <c r="C1031" s="61">
        <f t="shared" si="47"/>
        <v>248</v>
      </c>
      <c r="D1031" t="str">
        <f>LOOKUP(B1031,'Info Sheet'!$L$2:$L$3,'Info Sheet'!$J$2:$J$3)</f>
        <v>Non-Rainy</v>
      </c>
      <c r="E1031">
        <f>IF(D1031='Info Sheet'!$J$3,'Info Sheet'!$M$3,'Info Sheet'!$M$2)</f>
        <v>1</v>
      </c>
      <c r="F1031">
        <f>ROUNDDOWN(IF((C1031*E1031)&gt;'Info Sheet'!$B$21,'Info Sheet'!$B$21,(C1031*E1031)),0)</f>
        <v>188</v>
      </c>
      <c r="G1031">
        <f t="shared" si="48"/>
        <v>4295.8</v>
      </c>
      <c r="H1031">
        <f t="shared" si="49"/>
        <v>2375.8000000000002</v>
      </c>
    </row>
    <row r="1032" spans="1:8">
      <c r="A1032" s="51">
        <v>986</v>
      </c>
      <c r="B1032" s="61">
        <v>0.3029859574055922</v>
      </c>
      <c r="C1032" s="61">
        <f t="shared" si="47"/>
        <v>205</v>
      </c>
      <c r="D1032" t="str">
        <f>LOOKUP(B1032,'Info Sheet'!$L$2:$L$3,'Info Sheet'!$J$2:$J$3)</f>
        <v>Rainy, p</v>
      </c>
      <c r="E1032">
        <f>IF(D1032='Info Sheet'!$J$3,'Info Sheet'!$M$3,'Info Sheet'!$M$2)</f>
        <v>0.7</v>
      </c>
      <c r="F1032">
        <f>ROUNDDOWN(IF((C1032*E1032)&gt;'Info Sheet'!$B$21,'Info Sheet'!$B$21,(C1032*E1032)),0)</f>
        <v>143</v>
      </c>
      <c r="G1032">
        <f t="shared" si="48"/>
        <v>3267.55</v>
      </c>
      <c r="H1032">
        <f t="shared" si="49"/>
        <v>1347.5500000000002</v>
      </c>
    </row>
    <row r="1033" spans="1:8">
      <c r="A1033" s="51">
        <v>987</v>
      </c>
      <c r="B1033" s="61">
        <v>0.57857209909395024</v>
      </c>
      <c r="C1033" s="61">
        <f t="shared" si="47"/>
        <v>219</v>
      </c>
      <c r="D1033" t="str">
        <f>LOOKUP(B1033,'Info Sheet'!$L$2:$L$3,'Info Sheet'!$J$2:$J$3)</f>
        <v>Non-Rainy</v>
      </c>
      <c r="E1033">
        <f>IF(D1033='Info Sheet'!$J$3,'Info Sheet'!$M$3,'Info Sheet'!$M$2)</f>
        <v>1</v>
      </c>
      <c r="F1033">
        <f>ROUNDDOWN(IF((C1033*E1033)&gt;'Info Sheet'!$B$21,'Info Sheet'!$B$21,(C1033*E1033)),0)</f>
        <v>188</v>
      </c>
      <c r="G1033">
        <f t="shared" si="48"/>
        <v>4295.8</v>
      </c>
      <c r="H1033">
        <f t="shared" si="49"/>
        <v>2375.8000000000002</v>
      </c>
    </row>
    <row r="1034" spans="1:8">
      <c r="A1034" s="51">
        <v>988</v>
      </c>
      <c r="B1034" s="61">
        <v>0.37202870253230969</v>
      </c>
      <c r="C1034" s="61">
        <f t="shared" si="47"/>
        <v>208</v>
      </c>
      <c r="D1034" t="str">
        <f>LOOKUP(B1034,'Info Sheet'!$L$2:$L$3,'Info Sheet'!$J$2:$J$3)</f>
        <v>Rainy, p</v>
      </c>
      <c r="E1034">
        <f>IF(D1034='Info Sheet'!$J$3,'Info Sheet'!$M$3,'Info Sheet'!$M$2)</f>
        <v>0.7</v>
      </c>
      <c r="F1034">
        <f>ROUNDDOWN(IF((C1034*E1034)&gt;'Info Sheet'!$B$21,'Info Sheet'!$B$21,(C1034*E1034)),0)</f>
        <v>145</v>
      </c>
      <c r="G1034">
        <f t="shared" si="48"/>
        <v>3313.25</v>
      </c>
      <c r="H1034">
        <f t="shared" si="49"/>
        <v>1393.25</v>
      </c>
    </row>
    <row r="1035" spans="1:8">
      <c r="A1035" s="51">
        <v>989</v>
      </c>
      <c r="B1035" s="61">
        <v>0.46131941003623178</v>
      </c>
      <c r="C1035" s="61">
        <f t="shared" si="47"/>
        <v>213</v>
      </c>
      <c r="D1035" t="str">
        <f>LOOKUP(B1035,'Info Sheet'!$L$2:$L$3,'Info Sheet'!$J$2:$J$3)</f>
        <v>Non-Rainy</v>
      </c>
      <c r="E1035">
        <f>IF(D1035='Info Sheet'!$J$3,'Info Sheet'!$M$3,'Info Sheet'!$M$2)</f>
        <v>1</v>
      </c>
      <c r="F1035">
        <f>ROUNDDOWN(IF((C1035*E1035)&gt;'Info Sheet'!$B$21,'Info Sheet'!$B$21,(C1035*E1035)),0)</f>
        <v>188</v>
      </c>
      <c r="G1035">
        <f t="shared" si="48"/>
        <v>4295.8</v>
      </c>
      <c r="H1035">
        <f t="shared" si="49"/>
        <v>2375.8000000000002</v>
      </c>
    </row>
    <row r="1036" spans="1:8">
      <c r="A1036" s="51">
        <v>990</v>
      </c>
      <c r="B1036" s="61">
        <v>0.80922156226640074</v>
      </c>
      <c r="C1036" s="61">
        <f t="shared" si="47"/>
        <v>232</v>
      </c>
      <c r="D1036" t="str">
        <f>LOOKUP(B1036,'Info Sheet'!$L$2:$L$3,'Info Sheet'!$J$2:$J$3)</f>
        <v>Non-Rainy</v>
      </c>
      <c r="E1036">
        <f>IF(D1036='Info Sheet'!$J$3,'Info Sheet'!$M$3,'Info Sheet'!$M$2)</f>
        <v>1</v>
      </c>
      <c r="F1036">
        <f>ROUNDDOWN(IF((C1036*E1036)&gt;'Info Sheet'!$B$21,'Info Sheet'!$B$21,(C1036*E1036)),0)</f>
        <v>188</v>
      </c>
      <c r="G1036">
        <f t="shared" si="48"/>
        <v>4295.8</v>
      </c>
      <c r="H1036">
        <f t="shared" si="49"/>
        <v>2375.8000000000002</v>
      </c>
    </row>
    <row r="1037" spans="1:8">
      <c r="A1037" s="51">
        <v>991</v>
      </c>
      <c r="B1037" s="61">
        <v>0.19671235771801188</v>
      </c>
      <c r="C1037" s="61">
        <f t="shared" si="47"/>
        <v>198</v>
      </c>
      <c r="D1037" t="str">
        <f>LOOKUP(B1037,'Info Sheet'!$L$2:$L$3,'Info Sheet'!$J$2:$J$3)</f>
        <v>Rainy, p</v>
      </c>
      <c r="E1037">
        <f>IF(D1037='Info Sheet'!$J$3,'Info Sheet'!$M$3,'Info Sheet'!$M$2)</f>
        <v>0.7</v>
      </c>
      <c r="F1037">
        <f>ROUNDDOWN(IF((C1037*E1037)&gt;'Info Sheet'!$B$21,'Info Sheet'!$B$21,(C1037*E1037)),0)</f>
        <v>138</v>
      </c>
      <c r="G1037">
        <f t="shared" si="48"/>
        <v>3153.3</v>
      </c>
      <c r="H1037">
        <f t="shared" si="49"/>
        <v>1233.3000000000002</v>
      </c>
    </row>
    <row r="1038" spans="1:8">
      <c r="A1038" s="51">
        <v>992</v>
      </c>
      <c r="B1038" s="61">
        <v>0.90742724302660938</v>
      </c>
      <c r="C1038" s="61">
        <f t="shared" si="47"/>
        <v>241</v>
      </c>
      <c r="D1038" t="str">
        <f>LOOKUP(B1038,'Info Sheet'!$L$2:$L$3,'Info Sheet'!$J$2:$J$3)</f>
        <v>Non-Rainy</v>
      </c>
      <c r="E1038">
        <f>IF(D1038='Info Sheet'!$J$3,'Info Sheet'!$M$3,'Info Sheet'!$M$2)</f>
        <v>1</v>
      </c>
      <c r="F1038">
        <f>ROUNDDOWN(IF((C1038*E1038)&gt;'Info Sheet'!$B$21,'Info Sheet'!$B$21,(C1038*E1038)),0)</f>
        <v>188</v>
      </c>
      <c r="G1038">
        <f t="shared" si="48"/>
        <v>4295.8</v>
      </c>
      <c r="H1038">
        <f t="shared" si="49"/>
        <v>2375.8000000000002</v>
      </c>
    </row>
    <row r="1039" spans="1:8">
      <c r="A1039" s="51">
        <v>993</v>
      </c>
      <c r="B1039" s="61">
        <v>0.31927279595947544</v>
      </c>
      <c r="C1039" s="61">
        <f t="shared" si="47"/>
        <v>206</v>
      </c>
      <c r="D1039" t="str">
        <f>LOOKUP(B1039,'Info Sheet'!$L$2:$L$3,'Info Sheet'!$J$2:$J$3)</f>
        <v>Rainy, p</v>
      </c>
      <c r="E1039">
        <f>IF(D1039='Info Sheet'!$J$3,'Info Sheet'!$M$3,'Info Sheet'!$M$2)</f>
        <v>0.7</v>
      </c>
      <c r="F1039">
        <f>ROUNDDOWN(IF((C1039*E1039)&gt;'Info Sheet'!$B$21,'Info Sheet'!$B$21,(C1039*E1039)),0)</f>
        <v>144</v>
      </c>
      <c r="G1039">
        <f t="shared" si="48"/>
        <v>3290.4</v>
      </c>
      <c r="H1039">
        <f t="shared" si="49"/>
        <v>1370.4</v>
      </c>
    </row>
    <row r="1040" spans="1:8">
      <c r="A1040" s="51">
        <v>994</v>
      </c>
      <c r="B1040" s="61">
        <v>0.46455027544237659</v>
      </c>
      <c r="C1040" s="61">
        <f t="shared" si="47"/>
        <v>213</v>
      </c>
      <c r="D1040" t="str">
        <f>LOOKUP(B1040,'Info Sheet'!$L$2:$L$3,'Info Sheet'!$J$2:$J$3)</f>
        <v>Non-Rainy</v>
      </c>
      <c r="E1040">
        <f>IF(D1040='Info Sheet'!$J$3,'Info Sheet'!$M$3,'Info Sheet'!$M$2)</f>
        <v>1</v>
      </c>
      <c r="F1040">
        <f>ROUNDDOWN(IF((C1040*E1040)&gt;'Info Sheet'!$B$21,'Info Sheet'!$B$21,(C1040*E1040)),0)</f>
        <v>188</v>
      </c>
      <c r="G1040">
        <f t="shared" si="48"/>
        <v>4295.8</v>
      </c>
      <c r="H1040">
        <f t="shared" si="49"/>
        <v>2375.8000000000002</v>
      </c>
    </row>
    <row r="1041" spans="1:8">
      <c r="A1041" s="51">
        <v>995</v>
      </c>
      <c r="B1041" s="61">
        <v>0.35000036472257701</v>
      </c>
      <c r="C1041" s="61">
        <f t="shared" si="47"/>
        <v>207</v>
      </c>
      <c r="D1041" t="str">
        <f>LOOKUP(B1041,'Info Sheet'!$L$2:$L$3,'Info Sheet'!$J$2:$J$3)</f>
        <v>Rainy, p</v>
      </c>
      <c r="E1041">
        <f>IF(D1041='Info Sheet'!$J$3,'Info Sheet'!$M$3,'Info Sheet'!$M$2)</f>
        <v>0.7</v>
      </c>
      <c r="F1041">
        <f>ROUNDDOWN(IF((C1041*E1041)&gt;'Info Sheet'!$B$21,'Info Sheet'!$B$21,(C1041*E1041)),0)</f>
        <v>144</v>
      </c>
      <c r="G1041">
        <f t="shared" si="48"/>
        <v>3290.4</v>
      </c>
      <c r="H1041">
        <f t="shared" si="49"/>
        <v>1370.4</v>
      </c>
    </row>
    <row r="1042" spans="1:8">
      <c r="A1042" s="51">
        <v>996</v>
      </c>
      <c r="B1042" s="61">
        <v>0.85316320957438374</v>
      </c>
      <c r="C1042" s="61">
        <f t="shared" si="47"/>
        <v>235</v>
      </c>
      <c r="D1042" t="str">
        <f>LOOKUP(B1042,'Info Sheet'!$L$2:$L$3,'Info Sheet'!$J$2:$J$3)</f>
        <v>Non-Rainy</v>
      </c>
      <c r="E1042">
        <f>IF(D1042='Info Sheet'!$J$3,'Info Sheet'!$M$3,'Info Sheet'!$M$2)</f>
        <v>1</v>
      </c>
      <c r="F1042">
        <f>ROUNDDOWN(IF((C1042*E1042)&gt;'Info Sheet'!$B$21,'Info Sheet'!$B$21,(C1042*E1042)),0)</f>
        <v>188</v>
      </c>
      <c r="G1042">
        <f t="shared" si="48"/>
        <v>4295.8</v>
      </c>
      <c r="H1042">
        <f t="shared" si="49"/>
        <v>2375.8000000000002</v>
      </c>
    </row>
    <row r="1043" spans="1:8">
      <c r="A1043" s="51">
        <v>997</v>
      </c>
      <c r="B1043" s="61">
        <v>0.57064270344017498</v>
      </c>
      <c r="C1043" s="61">
        <f t="shared" si="47"/>
        <v>218</v>
      </c>
      <c r="D1043" t="str">
        <f>LOOKUP(B1043,'Info Sheet'!$L$2:$L$3,'Info Sheet'!$J$2:$J$3)</f>
        <v>Non-Rainy</v>
      </c>
      <c r="E1043">
        <f>IF(D1043='Info Sheet'!$J$3,'Info Sheet'!$M$3,'Info Sheet'!$M$2)</f>
        <v>1</v>
      </c>
      <c r="F1043">
        <f>ROUNDDOWN(IF((C1043*E1043)&gt;'Info Sheet'!$B$21,'Info Sheet'!$B$21,(C1043*E1043)),0)</f>
        <v>188</v>
      </c>
      <c r="G1043">
        <f t="shared" si="48"/>
        <v>4295.8</v>
      </c>
      <c r="H1043">
        <f t="shared" si="49"/>
        <v>2375.8000000000002</v>
      </c>
    </row>
    <row r="1044" spans="1:8">
      <c r="A1044" s="51">
        <v>998</v>
      </c>
      <c r="B1044" s="61">
        <v>5.1111004229416612E-2</v>
      </c>
      <c r="C1044" s="61">
        <f t="shared" si="47"/>
        <v>183</v>
      </c>
      <c r="D1044" t="str">
        <f>LOOKUP(B1044,'Info Sheet'!$L$2:$L$3,'Info Sheet'!$J$2:$J$3)</f>
        <v>Rainy, p</v>
      </c>
      <c r="E1044">
        <f>IF(D1044='Info Sheet'!$J$3,'Info Sheet'!$M$3,'Info Sheet'!$M$2)</f>
        <v>0.7</v>
      </c>
      <c r="F1044">
        <f>ROUNDDOWN(IF((C1044*E1044)&gt;'Info Sheet'!$B$21,'Info Sheet'!$B$21,(C1044*E1044)),0)</f>
        <v>128</v>
      </c>
      <c r="G1044">
        <f t="shared" si="48"/>
        <v>2924.8</v>
      </c>
      <c r="H1044">
        <f t="shared" si="49"/>
        <v>1004.8000000000002</v>
      </c>
    </row>
    <row r="1045" spans="1:8">
      <c r="A1045" s="51">
        <v>999</v>
      </c>
      <c r="B1045" s="61">
        <v>0.91987560272486668</v>
      </c>
      <c r="C1045" s="61">
        <f t="shared" si="47"/>
        <v>242</v>
      </c>
      <c r="D1045" t="str">
        <f>LOOKUP(B1045,'Info Sheet'!$L$2:$L$3,'Info Sheet'!$J$2:$J$3)</f>
        <v>Non-Rainy</v>
      </c>
      <c r="E1045">
        <f>IF(D1045='Info Sheet'!$J$3,'Info Sheet'!$M$3,'Info Sheet'!$M$2)</f>
        <v>1</v>
      </c>
      <c r="F1045">
        <f>ROUNDDOWN(IF((C1045*E1045)&gt;'Info Sheet'!$B$21,'Info Sheet'!$B$21,(C1045*E1045)),0)</f>
        <v>188</v>
      </c>
      <c r="G1045">
        <f t="shared" si="48"/>
        <v>4295.8</v>
      </c>
      <c r="H1045">
        <f t="shared" si="49"/>
        <v>2375.8000000000002</v>
      </c>
    </row>
    <row r="1046" spans="1:8">
      <c r="A1046" s="51">
        <v>1000</v>
      </c>
      <c r="B1046" s="61">
        <v>0.35541622879740953</v>
      </c>
      <c r="C1046" s="61">
        <f t="shared" si="47"/>
        <v>207</v>
      </c>
      <c r="D1046" t="str">
        <f>LOOKUP(B1046,'Info Sheet'!$L$2:$L$3,'Info Sheet'!$J$2:$J$3)</f>
        <v>Rainy, p</v>
      </c>
      <c r="E1046">
        <f>IF(D1046='Info Sheet'!$J$3,'Info Sheet'!$M$3,'Info Sheet'!$M$2)</f>
        <v>0.7</v>
      </c>
      <c r="F1046">
        <f>ROUNDDOWN(IF((C1046*E1046)&gt;'Info Sheet'!$B$21,'Info Sheet'!$B$21,(C1046*E1046)),0)</f>
        <v>144</v>
      </c>
      <c r="G1046">
        <f t="shared" si="48"/>
        <v>3290.4</v>
      </c>
      <c r="H1046">
        <f t="shared" si="49"/>
        <v>1370.4</v>
      </c>
    </row>
  </sheetData>
  <mergeCells count="2">
    <mergeCell ref="B28:G28"/>
    <mergeCell ref="B30:I3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611DB-2B69-4A2C-8CE4-F69C03E88E1D}">
  <dimension ref="A1:S1001"/>
  <sheetViews>
    <sheetView workbookViewId="0">
      <selection activeCell="L15" sqref="L15"/>
    </sheetView>
  </sheetViews>
  <sheetFormatPr baseColWidth="10" defaultColWidth="8.83203125" defaultRowHeight="16"/>
  <cols>
    <col min="7" max="7" width="10.33203125" bestFit="1" customWidth="1"/>
    <col min="8" max="8" width="10" bestFit="1" customWidth="1"/>
    <col min="10" max="10" width="13.33203125" bestFit="1" customWidth="1"/>
    <col min="11" max="14" width="15" bestFit="1" customWidth="1"/>
  </cols>
  <sheetData>
    <row r="1" spans="1:14">
      <c r="A1" s="361" t="s">
        <v>91</v>
      </c>
      <c r="B1" s="351" t="str">
        <f>'1 Charging Station'!H33</f>
        <v>Profit 1</v>
      </c>
      <c r="C1" s="351" t="str">
        <f>'2 Charging Stations'!AF53</f>
        <v>Profit 4</v>
      </c>
      <c r="D1" s="351" t="str">
        <f>'3 Charging Stations '!I52</f>
        <v>Profit 6</v>
      </c>
      <c r="E1" s="351" t="str">
        <f>'4 Charging Stations'!H46</f>
        <v>Profit 9</v>
      </c>
      <c r="G1" s="359" t="s">
        <v>150</v>
      </c>
      <c r="H1" s="359" t="s">
        <v>151</v>
      </c>
      <c r="J1" s="356" t="s">
        <v>152</v>
      </c>
      <c r="K1" s="356" t="s">
        <v>60</v>
      </c>
      <c r="L1" s="356" t="s">
        <v>103</v>
      </c>
      <c r="M1" s="356" t="s">
        <v>129</v>
      </c>
      <c r="N1" s="356" t="s">
        <v>153</v>
      </c>
    </row>
    <row r="2" spans="1:14">
      <c r="A2" s="51">
        <v>1</v>
      </c>
      <c r="B2" s="4">
        <f>'1 Charging Station'!H34</f>
        <v>3450.2000000000003</v>
      </c>
      <c r="C2" s="4">
        <f>'2 Charging Stations'!AF54</f>
        <v>3335.8</v>
      </c>
      <c r="D2" s="4">
        <f>'3 Charging Stations '!I53</f>
        <v>1599.0500000000002</v>
      </c>
      <c r="E2" s="4">
        <f>'4 Charging Stations'!H47</f>
        <v>2375.8000000000002</v>
      </c>
      <c r="G2" s="3" t="s">
        <v>154</v>
      </c>
      <c r="H2" s="360">
        <v>949</v>
      </c>
      <c r="J2" s="357" t="s">
        <v>154</v>
      </c>
      <c r="K2" s="3" cm="1">
        <f t="array" ref="K2:K13">FREQUENCY(B2:B1001,$H$2:$H$12)</f>
        <v>0</v>
      </c>
      <c r="L2" s="3" cm="1">
        <f t="array" ref="L2:L13">FREQUENCY(C2:C1001,$H$2:$H$12)</f>
        <v>1</v>
      </c>
      <c r="M2" s="3" cm="1">
        <f t="array" ref="M2:M13">FREQUENCY(D2:D1001,$H$2:$H$12)</f>
        <v>0</v>
      </c>
      <c r="N2" s="3" cm="1">
        <f t="array" ref="N2:N13">FREQUENCY(E2:E1001,$H$2:$H$12)</f>
        <v>30</v>
      </c>
    </row>
    <row r="3" spans="1:14">
      <c r="A3" s="51">
        <v>2</v>
      </c>
      <c r="B3" s="4">
        <f>'1 Charging Station'!H35</f>
        <v>3221.7000000000003</v>
      </c>
      <c r="C3" s="4">
        <f>'2 Charging Stations'!AF55</f>
        <v>1827.7000000000003</v>
      </c>
      <c r="D3" s="4">
        <f>'3 Charging Stations '!I54</f>
        <v>1439.1000000000004</v>
      </c>
      <c r="E3" s="4">
        <f>'4 Charging Stations'!H48</f>
        <v>2375.8000000000002</v>
      </c>
      <c r="G3" s="3" t="s">
        <v>155</v>
      </c>
      <c r="H3" s="360">
        <v>1249</v>
      </c>
      <c r="J3" s="357" t="s">
        <v>155</v>
      </c>
      <c r="K3" s="3">
        <v>3</v>
      </c>
      <c r="L3" s="3">
        <v>4</v>
      </c>
      <c r="M3" s="3">
        <v>12</v>
      </c>
      <c r="N3" s="3">
        <v>159</v>
      </c>
    </row>
    <row r="4" spans="1:14">
      <c r="A4" s="51">
        <v>3</v>
      </c>
      <c r="B4" s="4">
        <f>'1 Charging Station'!H36</f>
        <v>1439.4</v>
      </c>
      <c r="C4" s="4">
        <f>'2 Charging Stations'!AF56</f>
        <v>1759.15</v>
      </c>
      <c r="D4" s="4">
        <f>'3 Charging Stations '!I55</f>
        <v>2855.8</v>
      </c>
      <c r="E4" s="4">
        <f>'4 Charging Stations'!H49</f>
        <v>2375.8000000000002</v>
      </c>
      <c r="G4" s="3" t="s">
        <v>156</v>
      </c>
      <c r="H4" s="360">
        <v>1549</v>
      </c>
      <c r="J4" s="357" t="s">
        <v>156</v>
      </c>
      <c r="K4" s="3">
        <v>28</v>
      </c>
      <c r="L4" s="3">
        <v>46</v>
      </c>
      <c r="M4" s="3">
        <v>66</v>
      </c>
      <c r="N4" s="3">
        <v>213</v>
      </c>
    </row>
    <row r="5" spans="1:14">
      <c r="A5" s="51">
        <v>4</v>
      </c>
      <c r="B5" s="4">
        <f>'1 Charging Station'!H37</f>
        <v>1873.5500000000002</v>
      </c>
      <c r="C5" s="4">
        <f>'2 Charging Stations'!AF57</f>
        <v>3335.8</v>
      </c>
      <c r="D5" s="4">
        <f>'3 Charging Stations '!I56</f>
        <v>1804.7000000000003</v>
      </c>
      <c r="E5" s="4">
        <f>'4 Charging Stations'!H50</f>
        <v>2375.8000000000002</v>
      </c>
      <c r="G5" s="3" t="s">
        <v>157</v>
      </c>
      <c r="H5" s="360">
        <v>1849</v>
      </c>
      <c r="J5" s="357" t="s">
        <v>157</v>
      </c>
      <c r="K5" s="3">
        <v>220</v>
      </c>
      <c r="L5" s="3">
        <v>201</v>
      </c>
      <c r="M5" s="3">
        <v>229</v>
      </c>
      <c r="N5" s="3">
        <v>0</v>
      </c>
    </row>
    <row r="6" spans="1:14">
      <c r="A6" s="51">
        <v>5</v>
      </c>
      <c r="B6" s="4">
        <f>'1 Charging Station'!H38</f>
        <v>1507.95</v>
      </c>
      <c r="C6" s="4">
        <f>'2 Charging Stations'!AF58</f>
        <v>3335.8</v>
      </c>
      <c r="D6" s="4">
        <f>'3 Charging Stations '!I57</f>
        <v>1347.7000000000003</v>
      </c>
      <c r="E6" s="4">
        <f>'4 Charging Stations'!H51</f>
        <v>2375.8000000000002</v>
      </c>
      <c r="G6" s="3" t="s">
        <v>158</v>
      </c>
      <c r="H6" s="360">
        <v>2149</v>
      </c>
      <c r="J6" s="357" t="s">
        <v>158</v>
      </c>
      <c r="K6" s="3">
        <v>152</v>
      </c>
      <c r="L6" s="3">
        <v>133</v>
      </c>
      <c r="M6" s="3">
        <v>81</v>
      </c>
      <c r="N6" s="3">
        <v>0</v>
      </c>
    </row>
    <row r="7" spans="1:14">
      <c r="A7" s="51">
        <v>6</v>
      </c>
      <c r="B7" s="4">
        <f>'1 Charging Station'!H39</f>
        <v>3130.3</v>
      </c>
      <c r="C7" s="4">
        <f>'2 Charging Stations'!AF59</f>
        <v>3335.8</v>
      </c>
      <c r="D7" s="4">
        <f>'3 Charging Stations '!I58</f>
        <v>1530.5</v>
      </c>
      <c r="E7" s="4">
        <f>'4 Charging Stations'!H52</f>
        <v>2375.8000000000002</v>
      </c>
      <c r="G7" s="3" t="s">
        <v>159</v>
      </c>
      <c r="H7" s="360">
        <v>2449</v>
      </c>
      <c r="J7" s="357" t="s">
        <v>159</v>
      </c>
      <c r="K7" s="3">
        <v>0</v>
      </c>
      <c r="L7" s="3">
        <v>0</v>
      </c>
      <c r="M7" s="3">
        <v>0</v>
      </c>
      <c r="N7" s="358">
        <v>598</v>
      </c>
    </row>
    <row r="8" spans="1:14">
      <c r="A8" s="51">
        <v>7</v>
      </c>
      <c r="B8" s="4">
        <f>'1 Charging Station'!H40</f>
        <v>3335.9500000000003</v>
      </c>
      <c r="C8" s="4">
        <f>'2 Charging Stations'!AF60</f>
        <v>1850.5500000000002</v>
      </c>
      <c r="D8" s="4">
        <f>'3 Charging Stations '!I59</f>
        <v>2855.8</v>
      </c>
      <c r="E8" s="4">
        <f>'4 Charging Stations'!H53</f>
        <v>1050.5</v>
      </c>
      <c r="G8" s="3" t="s">
        <v>160</v>
      </c>
      <c r="H8" s="360">
        <v>2749</v>
      </c>
      <c r="J8" s="357" t="s">
        <v>160</v>
      </c>
      <c r="K8" s="3">
        <v>0</v>
      </c>
      <c r="L8" s="3">
        <v>0</v>
      </c>
      <c r="M8" s="3">
        <v>0</v>
      </c>
      <c r="N8" s="3">
        <v>0</v>
      </c>
    </row>
    <row r="9" spans="1:14">
      <c r="A9" s="51">
        <v>8</v>
      </c>
      <c r="B9" s="4">
        <f>'1 Charging Station'!H41</f>
        <v>3016.05</v>
      </c>
      <c r="C9" s="4">
        <f>'2 Charging Stations'!AF61</f>
        <v>3335.8</v>
      </c>
      <c r="D9" s="4">
        <f>'3 Charging Stations '!I60</f>
        <v>1713.3000000000002</v>
      </c>
      <c r="E9" s="4">
        <f>'4 Charging Stations'!H54</f>
        <v>2375.8000000000002</v>
      </c>
      <c r="G9" s="3" t="s">
        <v>161</v>
      </c>
      <c r="H9" s="360">
        <v>3049</v>
      </c>
      <c r="J9" s="357" t="s">
        <v>161</v>
      </c>
      <c r="K9" s="3">
        <v>55</v>
      </c>
      <c r="L9" s="3">
        <v>0</v>
      </c>
      <c r="M9" s="358">
        <v>612</v>
      </c>
      <c r="N9" s="3">
        <v>0</v>
      </c>
    </row>
    <row r="10" spans="1:14">
      <c r="A10" s="51">
        <v>9</v>
      </c>
      <c r="B10" s="4">
        <f>'1 Charging Station'!H42</f>
        <v>1667.9</v>
      </c>
      <c r="C10" s="4">
        <f>'2 Charging Stations'!AF62</f>
        <v>3335.8</v>
      </c>
      <c r="D10" s="4">
        <f>'3 Charging Stations '!I61</f>
        <v>2855.8</v>
      </c>
      <c r="E10" s="4">
        <f>'4 Charging Stations'!H55</f>
        <v>2375.8000000000002</v>
      </c>
      <c r="G10" s="3" t="s">
        <v>162</v>
      </c>
      <c r="H10" s="360">
        <v>3349</v>
      </c>
      <c r="J10" s="357" t="s">
        <v>162</v>
      </c>
      <c r="K10" s="358">
        <v>313</v>
      </c>
      <c r="L10" s="364">
        <v>615</v>
      </c>
      <c r="M10" s="3">
        <v>0</v>
      </c>
      <c r="N10" s="3">
        <v>0</v>
      </c>
    </row>
    <row r="11" spans="1:14">
      <c r="A11" s="51">
        <v>10</v>
      </c>
      <c r="B11" s="4">
        <f>'1 Charging Station'!H43</f>
        <v>3427.3500000000004</v>
      </c>
      <c r="C11" s="4">
        <f>'2 Charging Stations'!AF63</f>
        <v>3335.8</v>
      </c>
      <c r="D11" s="4">
        <f>'3 Charging Stations '!I62</f>
        <v>1736.15</v>
      </c>
      <c r="E11" s="4">
        <f>'4 Charging Stations'!H56</f>
        <v>2375.8000000000002</v>
      </c>
      <c r="G11" s="3" t="s">
        <v>163</v>
      </c>
      <c r="H11" s="360">
        <v>3649</v>
      </c>
      <c r="J11" s="357" t="s">
        <v>163</v>
      </c>
      <c r="K11" s="3">
        <v>162</v>
      </c>
      <c r="L11" s="3">
        <v>0</v>
      </c>
      <c r="M11" s="3">
        <v>0</v>
      </c>
      <c r="N11" s="3">
        <v>0</v>
      </c>
    </row>
    <row r="12" spans="1:14">
      <c r="A12" s="51">
        <v>11</v>
      </c>
      <c r="B12" s="4">
        <f>'1 Charging Station'!H44</f>
        <v>3107.4500000000003</v>
      </c>
      <c r="C12" s="4">
        <f>'2 Charging Stations'!AF64</f>
        <v>1484.9500000000003</v>
      </c>
      <c r="D12" s="4">
        <f>'3 Charging Stations '!I63</f>
        <v>2855.8</v>
      </c>
      <c r="E12" s="4">
        <f>'4 Charging Stations'!H57</f>
        <v>2375.8000000000002</v>
      </c>
      <c r="G12" s="3" t="s">
        <v>164</v>
      </c>
      <c r="H12" s="360">
        <v>3949</v>
      </c>
      <c r="J12" s="357" t="s">
        <v>164</v>
      </c>
      <c r="K12" s="3">
        <v>67</v>
      </c>
      <c r="L12" s="3">
        <v>0</v>
      </c>
      <c r="M12" s="3">
        <v>0</v>
      </c>
      <c r="N12" s="3">
        <v>0</v>
      </c>
    </row>
    <row r="13" spans="1:14">
      <c r="A13" s="51">
        <v>12</v>
      </c>
      <c r="B13" s="4">
        <f>'1 Charging Station'!H45</f>
        <v>3381.65</v>
      </c>
      <c r="C13" s="4">
        <f>'2 Charging Stations'!AF65</f>
        <v>1804.8500000000004</v>
      </c>
      <c r="D13" s="4">
        <f>'3 Charging Stations '!I64</f>
        <v>1690.4500000000003</v>
      </c>
      <c r="E13" s="4">
        <f>'4 Charging Stations'!H58</f>
        <v>1370.4</v>
      </c>
      <c r="K13">
        <v>0</v>
      </c>
      <c r="L13">
        <v>0</v>
      </c>
      <c r="M13">
        <v>0</v>
      </c>
      <c r="N13">
        <v>0</v>
      </c>
    </row>
    <row r="14" spans="1:14">
      <c r="A14" s="51">
        <v>13</v>
      </c>
      <c r="B14" s="4">
        <f>'1 Charging Station'!H46</f>
        <v>1942.1000000000004</v>
      </c>
      <c r="C14" s="4">
        <f>'2 Charging Stations'!AF66</f>
        <v>1690.6000000000004</v>
      </c>
      <c r="D14" s="4">
        <f>'3 Charging Stations '!I65</f>
        <v>1050.6500000000001</v>
      </c>
      <c r="E14" s="4">
        <f>'4 Charging Stations'!H59</f>
        <v>2375.8000000000002</v>
      </c>
    </row>
    <row r="15" spans="1:14">
      <c r="A15" s="51">
        <v>14</v>
      </c>
      <c r="B15" s="4">
        <f>'1 Charging Station'!H47</f>
        <v>1850.7000000000003</v>
      </c>
      <c r="C15" s="4">
        <f>'2 Charging Stations'!AF67</f>
        <v>3335.8</v>
      </c>
      <c r="D15" s="4">
        <f>'3 Charging Stations '!I66</f>
        <v>2855.8</v>
      </c>
      <c r="E15" s="4">
        <f>'4 Charging Stations'!H60</f>
        <v>2375.8000000000002</v>
      </c>
      <c r="J15" s="368" t="s">
        <v>165</v>
      </c>
      <c r="K15" s="367">
        <f>'1 Charging Station'!J31</f>
        <v>2691.7399499999983</v>
      </c>
      <c r="L15" s="366">
        <f>'2 Charging Stations'!AH50</f>
        <v>2710.8753499999953</v>
      </c>
      <c r="M15" s="367">
        <f>'3 Charging Stations '!K49</f>
        <v>2398.5029500000014</v>
      </c>
      <c r="N15" s="367">
        <f>'4 Charging Stations'!K42</f>
        <v>1910.2998000000186</v>
      </c>
    </row>
    <row r="16" spans="1:14">
      <c r="A16" s="51">
        <v>15</v>
      </c>
      <c r="B16" s="4">
        <f>'1 Charging Station'!H48</f>
        <v>3130.3</v>
      </c>
      <c r="C16" s="4">
        <f>'2 Charging Stations'!AF68</f>
        <v>1919.1000000000004</v>
      </c>
      <c r="D16" s="4">
        <f>'3 Charging Stations '!I67</f>
        <v>1599.0500000000002</v>
      </c>
      <c r="E16" s="4">
        <f>'4 Charging Stations'!H61</f>
        <v>2375.8000000000002</v>
      </c>
      <c r="L16" s="268"/>
    </row>
    <row r="17" spans="1:5">
      <c r="A17" s="51">
        <v>16</v>
      </c>
      <c r="B17" s="4">
        <f>'1 Charging Station'!H49</f>
        <v>3313.1000000000004</v>
      </c>
      <c r="C17" s="4">
        <f>'2 Charging Stations'!AF69</f>
        <v>3335.8</v>
      </c>
      <c r="D17" s="4">
        <f>'3 Charging Stations '!I68</f>
        <v>1918.9500000000003</v>
      </c>
      <c r="E17" s="4">
        <f>'4 Charging Stations'!H62</f>
        <v>2375.8000000000002</v>
      </c>
    </row>
    <row r="18" spans="1:5">
      <c r="A18" s="51">
        <v>17</v>
      </c>
      <c r="B18" s="4">
        <f>'1 Charging Station'!H50</f>
        <v>3815.8</v>
      </c>
      <c r="C18" s="4">
        <f>'2 Charging Stations'!AF70</f>
        <v>3335.8</v>
      </c>
      <c r="D18" s="4">
        <f>'3 Charging Stations '!I69</f>
        <v>2855.8</v>
      </c>
      <c r="E18" s="4">
        <f>'4 Charging Stations'!H63</f>
        <v>2375.8000000000002</v>
      </c>
    </row>
    <row r="19" spans="1:5">
      <c r="A19" s="51">
        <v>18</v>
      </c>
      <c r="B19" s="4">
        <f>'1 Charging Station'!H51</f>
        <v>3107.4500000000003</v>
      </c>
      <c r="C19" s="4">
        <f>'2 Charging Stations'!AF71</f>
        <v>1667.75</v>
      </c>
      <c r="D19" s="4">
        <f>'3 Charging Stations '!I70</f>
        <v>2855.8</v>
      </c>
      <c r="E19" s="4">
        <f>'4 Charging Stations'!H64</f>
        <v>1279</v>
      </c>
    </row>
    <row r="20" spans="1:5">
      <c r="A20" s="51">
        <v>19</v>
      </c>
      <c r="B20" s="4">
        <f>'1 Charging Station'!H52</f>
        <v>3427.3500000000004</v>
      </c>
      <c r="C20" s="4">
        <f>'2 Charging Stations'!AF72</f>
        <v>1873.4</v>
      </c>
      <c r="D20" s="4">
        <f>'3 Charging Stations '!I71</f>
        <v>2855.8</v>
      </c>
      <c r="E20" s="4">
        <f>'4 Charging Stations'!H65</f>
        <v>2375.8000000000002</v>
      </c>
    </row>
    <row r="21" spans="1:5">
      <c r="A21" s="51">
        <v>20</v>
      </c>
      <c r="B21" s="4">
        <f>'1 Charging Station'!H53</f>
        <v>3221.7000000000003</v>
      </c>
      <c r="C21" s="4">
        <f>'2 Charging Stations'!AF73</f>
        <v>3335.8</v>
      </c>
      <c r="D21" s="4">
        <f>'3 Charging Stations '!I72</f>
        <v>2855.8</v>
      </c>
      <c r="E21" s="4">
        <f>'4 Charging Stations'!H66</f>
        <v>2375.8000000000002</v>
      </c>
    </row>
    <row r="22" spans="1:5">
      <c r="A22" s="51">
        <v>21</v>
      </c>
      <c r="B22" s="4">
        <f>'1 Charging Station'!H54</f>
        <v>1942.1000000000004</v>
      </c>
      <c r="C22" s="4">
        <f>'2 Charging Stations'!AF74</f>
        <v>1713.4500000000003</v>
      </c>
      <c r="D22" s="4">
        <f>'3 Charging Stations '!I73</f>
        <v>2855.8</v>
      </c>
      <c r="E22" s="4">
        <f>'4 Charging Stations'!H67</f>
        <v>2375.8000000000002</v>
      </c>
    </row>
    <row r="23" spans="1:5">
      <c r="A23" s="51">
        <v>22</v>
      </c>
      <c r="B23" s="4">
        <f>'1 Charging Station'!H55</f>
        <v>1919.25</v>
      </c>
      <c r="C23" s="4">
        <f>'2 Charging Stations'!AF75</f>
        <v>1919.1000000000004</v>
      </c>
      <c r="D23" s="4">
        <f>'3 Charging Stations '!I74</f>
        <v>1781.8500000000004</v>
      </c>
      <c r="E23" s="4">
        <f>'4 Charging Stations'!H68</f>
        <v>1416.1000000000004</v>
      </c>
    </row>
    <row r="24" spans="1:5">
      <c r="A24" s="51">
        <v>23</v>
      </c>
      <c r="B24" s="4">
        <f>'1 Charging Station'!H56</f>
        <v>3473.05</v>
      </c>
      <c r="C24" s="4">
        <f>'2 Charging Stations'!AF76</f>
        <v>3335.8</v>
      </c>
      <c r="D24" s="4">
        <f>'3 Charging Stations '!I75</f>
        <v>2855.8</v>
      </c>
      <c r="E24" s="4">
        <f>'4 Charging Stations'!H69</f>
        <v>2375.8000000000002</v>
      </c>
    </row>
    <row r="25" spans="1:5">
      <c r="A25" s="51">
        <v>24</v>
      </c>
      <c r="B25" s="4">
        <f>'1 Charging Station'!H57</f>
        <v>3701.55</v>
      </c>
      <c r="C25" s="4">
        <f>'2 Charging Stations'!AF77</f>
        <v>3335.8</v>
      </c>
      <c r="D25" s="4">
        <f>'3 Charging Stations '!I76</f>
        <v>1781.8500000000004</v>
      </c>
      <c r="E25" s="4">
        <f>'4 Charging Stations'!H70</f>
        <v>2375.8000000000002</v>
      </c>
    </row>
    <row r="26" spans="1:5">
      <c r="A26" s="51">
        <v>25</v>
      </c>
      <c r="B26" s="4">
        <f>'1 Charging Station'!H58</f>
        <v>3084.6000000000004</v>
      </c>
      <c r="C26" s="4">
        <f>'2 Charging Stations'!AF78</f>
        <v>1347.8500000000004</v>
      </c>
      <c r="D26" s="4">
        <f>'3 Charging Stations '!I77</f>
        <v>1484.8000000000002</v>
      </c>
      <c r="E26" s="4">
        <f>'4 Charging Stations'!H71</f>
        <v>936.25</v>
      </c>
    </row>
    <row r="27" spans="1:5">
      <c r="A27" s="51">
        <v>26</v>
      </c>
      <c r="B27" s="4">
        <f>'1 Charging Station'!H59</f>
        <v>3335.9500000000003</v>
      </c>
      <c r="C27" s="4">
        <f>'2 Charging Stations'!AF79</f>
        <v>3335.8</v>
      </c>
      <c r="D27" s="4">
        <f>'3 Charging Stations '!I78</f>
        <v>2855.8</v>
      </c>
      <c r="E27" s="4">
        <f>'4 Charging Stations'!H72</f>
        <v>1370.4</v>
      </c>
    </row>
    <row r="28" spans="1:5">
      <c r="A28" s="51">
        <v>27</v>
      </c>
      <c r="B28" s="4">
        <f>'1 Charging Station'!H60</f>
        <v>3130.3</v>
      </c>
      <c r="C28" s="4">
        <f>'2 Charging Stations'!AF80</f>
        <v>1622.0500000000002</v>
      </c>
      <c r="D28" s="4">
        <f>'3 Charging Stations '!I79</f>
        <v>1873.25</v>
      </c>
      <c r="E28" s="4">
        <f>'4 Charging Stations'!H73</f>
        <v>936.25</v>
      </c>
    </row>
    <row r="29" spans="1:5">
      <c r="A29" s="51">
        <v>28</v>
      </c>
      <c r="B29" s="4">
        <f>'1 Charging Station'!H61</f>
        <v>3038.9</v>
      </c>
      <c r="C29" s="4">
        <f>'2 Charging Stations'!AF81</f>
        <v>3335.8</v>
      </c>
      <c r="D29" s="4">
        <f>'3 Charging Stations '!I80</f>
        <v>2855.8</v>
      </c>
      <c r="E29" s="4">
        <f>'4 Charging Stations'!H74</f>
        <v>2375.8000000000002</v>
      </c>
    </row>
    <row r="30" spans="1:5">
      <c r="A30" s="51">
        <v>29</v>
      </c>
      <c r="B30" s="4">
        <f>'1 Charging Station'!H62</f>
        <v>1759.3000000000002</v>
      </c>
      <c r="C30" s="4">
        <f>'2 Charging Stations'!AF82</f>
        <v>3335.8</v>
      </c>
      <c r="D30" s="4">
        <f>'3 Charging Stations '!I81</f>
        <v>2855.8</v>
      </c>
      <c r="E30" s="4">
        <f>'4 Charging Stations'!H75</f>
        <v>2375.8000000000002</v>
      </c>
    </row>
    <row r="31" spans="1:5">
      <c r="A31" s="51">
        <v>30</v>
      </c>
      <c r="B31" s="4">
        <f>'1 Charging Station'!H63</f>
        <v>1690.75</v>
      </c>
      <c r="C31" s="4">
        <f>'2 Charging Stations'!AF83</f>
        <v>3335.8</v>
      </c>
      <c r="D31" s="4">
        <f>'3 Charging Stations '!I82</f>
        <v>1484.8000000000002</v>
      </c>
      <c r="E31" s="4">
        <f>'4 Charging Stations'!H76</f>
        <v>2375.8000000000002</v>
      </c>
    </row>
    <row r="32" spans="1:5">
      <c r="A32" s="51">
        <v>31</v>
      </c>
      <c r="B32" s="4">
        <f>'1 Charging Station'!H64</f>
        <v>1919.25</v>
      </c>
      <c r="C32" s="4">
        <f>'2 Charging Stations'!AF84</f>
        <v>1759.15</v>
      </c>
      <c r="D32" s="4">
        <f>'3 Charging Stations '!I83</f>
        <v>1804.7000000000003</v>
      </c>
      <c r="E32" s="4">
        <f>'4 Charging Stations'!H77</f>
        <v>1370.4</v>
      </c>
    </row>
    <row r="33" spans="1:19">
      <c r="A33" s="51">
        <v>32</v>
      </c>
      <c r="B33" s="4">
        <f>'1 Charging Station'!H65</f>
        <v>3130.3</v>
      </c>
      <c r="C33" s="4">
        <f>'2 Charging Stations'!AF85</f>
        <v>3335.8</v>
      </c>
      <c r="D33" s="4">
        <f>'3 Charging Stations '!I84</f>
        <v>1416.25</v>
      </c>
      <c r="E33" s="4">
        <f>'4 Charging Stations'!H78</f>
        <v>1370.4</v>
      </c>
    </row>
    <row r="34" spans="1:19">
      <c r="A34" s="51">
        <v>33</v>
      </c>
      <c r="B34" s="4">
        <f>'1 Charging Station'!H66</f>
        <v>3198.8500000000004</v>
      </c>
      <c r="C34" s="4">
        <f>'2 Charging Stations'!AF86</f>
        <v>3335.8</v>
      </c>
      <c r="D34" s="4">
        <f>'3 Charging Stations '!I85</f>
        <v>2855.8</v>
      </c>
      <c r="E34" s="4">
        <f>'4 Charging Stations'!H79</f>
        <v>2375.8000000000002</v>
      </c>
    </row>
    <row r="35" spans="1:19">
      <c r="A35" s="51">
        <v>34</v>
      </c>
      <c r="B35" s="4">
        <f>'1 Charging Station'!H67</f>
        <v>1782.15</v>
      </c>
      <c r="C35" s="4">
        <f>'2 Charging Stations'!AF87</f>
        <v>3335.8</v>
      </c>
      <c r="D35" s="4">
        <f>'3 Charging Stations '!I86</f>
        <v>2855.8</v>
      </c>
      <c r="E35" s="4">
        <f>'4 Charging Stations'!H80</f>
        <v>1004.8000000000002</v>
      </c>
    </row>
    <row r="36" spans="1:19">
      <c r="A36" s="51">
        <v>35</v>
      </c>
      <c r="B36" s="4">
        <f>'1 Charging Station'!H68</f>
        <v>1736.4500000000003</v>
      </c>
      <c r="C36" s="4">
        <f>'2 Charging Stations'!AF88</f>
        <v>1690.6000000000004</v>
      </c>
      <c r="D36" s="4">
        <f>'3 Charging Stations '!I87</f>
        <v>1530.5</v>
      </c>
      <c r="E36" s="4">
        <f>'4 Charging Stations'!H81</f>
        <v>1324.7000000000003</v>
      </c>
    </row>
    <row r="37" spans="1:19">
      <c r="A37" s="51">
        <v>36</v>
      </c>
      <c r="B37" s="4">
        <f>'1 Charging Station'!H69</f>
        <v>1690.75</v>
      </c>
      <c r="C37" s="4">
        <f>'2 Charging Stations'!AF89</f>
        <v>3335.8</v>
      </c>
      <c r="D37" s="4">
        <f>'3 Charging Stations '!I88</f>
        <v>1759</v>
      </c>
      <c r="E37" s="4">
        <f>'4 Charging Stations'!H82</f>
        <v>2375.8000000000002</v>
      </c>
    </row>
    <row r="38" spans="1:19">
      <c r="A38" s="51">
        <v>37</v>
      </c>
      <c r="B38" s="4">
        <f>'1 Charging Station'!H70</f>
        <v>1850.7000000000003</v>
      </c>
      <c r="C38" s="4">
        <f>'2 Charging Stations'!AF90</f>
        <v>1873.4</v>
      </c>
      <c r="D38" s="4">
        <f>'3 Charging Stations '!I89</f>
        <v>2855.8</v>
      </c>
      <c r="E38" s="4">
        <f>'4 Charging Stations'!H83</f>
        <v>2375.8000000000002</v>
      </c>
      <c r="S38" s="168">
        <f>1 +30+3+4+12+159+28+46+66+213+220+201+229+152+133+81+598+55+612+313+615+162+67</f>
        <v>4000</v>
      </c>
    </row>
    <row r="39" spans="1:19">
      <c r="A39" s="51">
        <v>38</v>
      </c>
      <c r="B39" s="4">
        <f>'1 Charging Station'!H71</f>
        <v>1759.3000000000002</v>
      </c>
      <c r="C39" s="4">
        <f>'2 Charging Stations'!AF91</f>
        <v>1919.1000000000004</v>
      </c>
      <c r="D39" s="4">
        <f>'3 Charging Stations '!I90</f>
        <v>1827.5500000000002</v>
      </c>
      <c r="E39" s="4">
        <f>'4 Charging Stations'!H84</f>
        <v>1279</v>
      </c>
    </row>
    <row r="40" spans="1:19">
      <c r="A40" s="51">
        <v>39</v>
      </c>
      <c r="B40" s="4">
        <f>'1 Charging Station'!H72</f>
        <v>3107.4500000000003</v>
      </c>
      <c r="C40" s="4">
        <f>'2 Charging Stations'!AF92</f>
        <v>1530.65</v>
      </c>
      <c r="D40" s="4">
        <f>'3 Charging Stations '!I91</f>
        <v>2855.8</v>
      </c>
      <c r="E40" s="4">
        <f>'4 Charging Stations'!H85</f>
        <v>2375.8000000000002</v>
      </c>
    </row>
    <row r="41" spans="1:19">
      <c r="A41" s="51">
        <v>40</v>
      </c>
      <c r="B41" s="4">
        <f>'1 Charging Station'!H73</f>
        <v>1942.1000000000004</v>
      </c>
      <c r="C41" s="4">
        <f>'2 Charging Stations'!AF93</f>
        <v>3312.95</v>
      </c>
      <c r="D41" s="4">
        <f>'3 Charging Stations '!I92</f>
        <v>1804.7000000000003</v>
      </c>
      <c r="E41" s="4">
        <f>'4 Charging Stations'!H86</f>
        <v>2375.8000000000002</v>
      </c>
    </row>
    <row r="42" spans="1:19">
      <c r="A42" s="51">
        <v>41</v>
      </c>
      <c r="B42" s="4">
        <f>'1 Charging Station'!H74</f>
        <v>1782.15</v>
      </c>
      <c r="C42" s="4">
        <f>'2 Charging Stations'!AF94</f>
        <v>1530.65</v>
      </c>
      <c r="D42" s="4">
        <f>'3 Charging Stations '!I93</f>
        <v>1850.4</v>
      </c>
      <c r="E42" s="4">
        <f>'4 Charging Stations'!H87</f>
        <v>730.60000000000036</v>
      </c>
    </row>
    <row r="43" spans="1:19">
      <c r="A43" s="51">
        <v>42</v>
      </c>
      <c r="B43" s="4">
        <f>'1 Charging Station'!H75</f>
        <v>1805</v>
      </c>
      <c r="C43" s="4">
        <f>'2 Charging Stations'!AF95</f>
        <v>3335.8</v>
      </c>
      <c r="D43" s="4">
        <f>'3 Charging Stations '!I94</f>
        <v>2855.8</v>
      </c>
      <c r="E43" s="4">
        <f>'4 Charging Stations'!H88</f>
        <v>2375.8000000000002</v>
      </c>
    </row>
    <row r="44" spans="1:19">
      <c r="A44" s="51">
        <v>43</v>
      </c>
      <c r="B44" s="4">
        <f>'1 Charging Station'!H76</f>
        <v>1805</v>
      </c>
      <c r="C44" s="4">
        <f>'2 Charging Stations'!AF96</f>
        <v>3335.8</v>
      </c>
      <c r="D44" s="4">
        <f>'3 Charging Stations '!I95</f>
        <v>1644.75</v>
      </c>
      <c r="E44" s="4">
        <f>'4 Charging Stations'!H89</f>
        <v>2375.8000000000002</v>
      </c>
    </row>
    <row r="45" spans="1:19">
      <c r="A45" s="51">
        <v>44</v>
      </c>
      <c r="B45" s="4">
        <f>'1 Charging Station'!H77</f>
        <v>3381.65</v>
      </c>
      <c r="C45" s="4">
        <f>'2 Charging Stations'!AF97</f>
        <v>3335.8</v>
      </c>
      <c r="D45" s="4">
        <f>'3 Charging Stations '!I96</f>
        <v>2855.8</v>
      </c>
      <c r="E45" s="4">
        <f>'4 Charging Stations'!H90</f>
        <v>2375.8000000000002</v>
      </c>
    </row>
    <row r="46" spans="1:19">
      <c r="A46" s="51">
        <v>45</v>
      </c>
      <c r="B46" s="4">
        <f>'1 Charging Station'!H78</f>
        <v>1782.15</v>
      </c>
      <c r="C46" s="4">
        <f>'2 Charging Stations'!AF98</f>
        <v>3267.25</v>
      </c>
      <c r="D46" s="4">
        <f>'3 Charging Stations '!I97</f>
        <v>2855.8</v>
      </c>
      <c r="E46" s="4">
        <f>'4 Charging Stations'!H91</f>
        <v>890.55000000000018</v>
      </c>
    </row>
    <row r="47" spans="1:19">
      <c r="A47" s="51">
        <v>46</v>
      </c>
      <c r="B47" s="4">
        <f>'1 Charging Station'!H79</f>
        <v>3404.5000000000005</v>
      </c>
      <c r="C47" s="4">
        <f>'2 Charging Stations'!AF99</f>
        <v>1919.1000000000004</v>
      </c>
      <c r="D47" s="4">
        <f>'3 Charging Stations '!I98</f>
        <v>2855.8</v>
      </c>
      <c r="E47" s="4">
        <f>'4 Charging Stations'!H92</f>
        <v>1119.0500000000002</v>
      </c>
    </row>
    <row r="48" spans="1:19">
      <c r="A48" s="51">
        <v>47</v>
      </c>
      <c r="B48" s="4">
        <f>'1 Charging Station'!H80</f>
        <v>1850.7000000000003</v>
      </c>
      <c r="C48" s="4">
        <f>'2 Charging Stations'!AF100</f>
        <v>3335.8</v>
      </c>
      <c r="D48" s="4">
        <f>'3 Charging Stations '!I99</f>
        <v>1918.9500000000003</v>
      </c>
      <c r="E48" s="4">
        <f>'4 Charging Stations'!H93</f>
        <v>913.40000000000009</v>
      </c>
    </row>
    <row r="49" spans="1:5">
      <c r="A49" s="51">
        <v>48</v>
      </c>
      <c r="B49" s="4">
        <f>'1 Charging Station'!H81</f>
        <v>3335.9500000000003</v>
      </c>
      <c r="C49" s="4">
        <f>'2 Charging Stations'!AF101</f>
        <v>3335.8</v>
      </c>
      <c r="D49" s="4">
        <f>'3 Charging Stations '!I100</f>
        <v>1530.5</v>
      </c>
      <c r="E49" s="4">
        <f>'4 Charging Stations'!H94</f>
        <v>1324.7000000000003</v>
      </c>
    </row>
    <row r="50" spans="1:5">
      <c r="A50" s="51">
        <v>49</v>
      </c>
      <c r="B50" s="4">
        <f>'1 Charging Station'!H82</f>
        <v>3290.2500000000005</v>
      </c>
      <c r="C50" s="4">
        <f>'2 Charging Stations'!AF102</f>
        <v>3335.8</v>
      </c>
      <c r="D50" s="4">
        <f>'3 Charging Stations '!I101</f>
        <v>1484.8000000000002</v>
      </c>
      <c r="E50" s="4">
        <f>'4 Charging Stations'!H95</f>
        <v>2375.8000000000002</v>
      </c>
    </row>
    <row r="51" spans="1:5">
      <c r="A51" s="51">
        <v>50</v>
      </c>
      <c r="B51" s="4">
        <f>'1 Charging Station'!H83</f>
        <v>3221.7000000000003</v>
      </c>
      <c r="C51" s="4">
        <f>'2 Charging Stations'!AF103</f>
        <v>3335.8</v>
      </c>
      <c r="D51" s="4">
        <f>'3 Charging Stations '!I102</f>
        <v>2855.8</v>
      </c>
      <c r="E51" s="4">
        <f>'4 Charging Stations'!H96</f>
        <v>2375.8000000000002</v>
      </c>
    </row>
    <row r="52" spans="1:5">
      <c r="A52" s="51">
        <v>51</v>
      </c>
      <c r="B52" s="4">
        <f>'1 Charging Station'!H84</f>
        <v>3107.4500000000003</v>
      </c>
      <c r="C52" s="4">
        <f>'2 Charging Stations'!AF104</f>
        <v>1850.5500000000002</v>
      </c>
      <c r="D52" s="4">
        <f>'3 Charging Stations '!I103</f>
        <v>2855.8</v>
      </c>
      <c r="E52" s="4">
        <f>'4 Charging Stations'!H97</f>
        <v>2375.8000000000002</v>
      </c>
    </row>
    <row r="53" spans="1:5">
      <c r="A53" s="51">
        <v>52</v>
      </c>
      <c r="B53" s="4">
        <f>'1 Charging Station'!H85</f>
        <v>1919.25</v>
      </c>
      <c r="C53" s="4">
        <f>'2 Charging Stations'!AF105</f>
        <v>1782</v>
      </c>
      <c r="D53" s="4">
        <f>'3 Charging Stations '!I104</f>
        <v>2855.8</v>
      </c>
      <c r="E53" s="4">
        <f>'4 Charging Stations'!H98</f>
        <v>2375.8000000000002</v>
      </c>
    </row>
    <row r="54" spans="1:5">
      <c r="A54" s="51">
        <v>53</v>
      </c>
      <c r="B54" s="4">
        <f>'1 Charging Station'!H86</f>
        <v>3244.55</v>
      </c>
      <c r="C54" s="4">
        <f>'2 Charging Stations'!AF106</f>
        <v>1850.5500000000002</v>
      </c>
      <c r="D54" s="4">
        <f>'3 Charging Stations '!I105</f>
        <v>2855.8</v>
      </c>
      <c r="E54" s="4">
        <f>'4 Charging Stations'!H99</f>
        <v>1370.4</v>
      </c>
    </row>
    <row r="55" spans="1:5">
      <c r="A55" s="51">
        <v>54</v>
      </c>
      <c r="B55" s="4">
        <f>'1 Charging Station'!H87</f>
        <v>1805</v>
      </c>
      <c r="C55" s="4">
        <f>'2 Charging Stations'!AF107</f>
        <v>1759.15</v>
      </c>
      <c r="D55" s="4">
        <f>'3 Charging Stations '!I106</f>
        <v>2855.8</v>
      </c>
      <c r="E55" s="4">
        <f>'4 Charging Stations'!H100</f>
        <v>1324.7000000000003</v>
      </c>
    </row>
    <row r="56" spans="1:5">
      <c r="A56" s="51">
        <v>55</v>
      </c>
      <c r="B56" s="4">
        <f>'1 Charging Station'!H88</f>
        <v>1782.15</v>
      </c>
      <c r="C56" s="4">
        <f>'2 Charging Stations'!AF108</f>
        <v>1713.4500000000003</v>
      </c>
      <c r="D56" s="4">
        <f>'3 Charging Stations '!I107</f>
        <v>2855.8</v>
      </c>
      <c r="E56" s="4">
        <f>'4 Charging Stations'!H101</f>
        <v>2375.8000000000002</v>
      </c>
    </row>
    <row r="57" spans="1:5">
      <c r="A57" s="51">
        <v>56</v>
      </c>
      <c r="B57" s="4">
        <f>'1 Charging Station'!H89</f>
        <v>1919.25</v>
      </c>
      <c r="C57" s="4">
        <f>'2 Charging Stations'!AF109</f>
        <v>3335.8</v>
      </c>
      <c r="D57" s="4">
        <f>'3 Charging Stations '!I108</f>
        <v>2855.8</v>
      </c>
      <c r="E57" s="4">
        <f>'4 Charging Stations'!H102</f>
        <v>2375.8000000000002</v>
      </c>
    </row>
    <row r="58" spans="1:5">
      <c r="A58" s="51">
        <v>57</v>
      </c>
      <c r="B58" s="4">
        <f>'1 Charging Station'!H90</f>
        <v>3267.4</v>
      </c>
      <c r="C58" s="4">
        <f>'2 Charging Stations'!AF110</f>
        <v>1782</v>
      </c>
      <c r="D58" s="4">
        <f>'3 Charging Stations '!I109</f>
        <v>2855.8</v>
      </c>
      <c r="E58" s="4">
        <f>'4 Charging Stations'!H103</f>
        <v>1393.25</v>
      </c>
    </row>
    <row r="59" spans="1:5">
      <c r="A59" s="51">
        <v>58</v>
      </c>
      <c r="B59" s="4">
        <f>'1 Charging Station'!H91</f>
        <v>3495.9</v>
      </c>
      <c r="C59" s="4">
        <f>'2 Charging Stations'!AF111</f>
        <v>1827.7000000000003</v>
      </c>
      <c r="D59" s="4">
        <f>'3 Charging Stations '!I110</f>
        <v>1827.5500000000002</v>
      </c>
      <c r="E59" s="4">
        <f>'4 Charging Stations'!H104</f>
        <v>1164.75</v>
      </c>
    </row>
    <row r="60" spans="1:5">
      <c r="A60" s="51">
        <v>59</v>
      </c>
      <c r="B60" s="4">
        <f>'1 Charging Station'!H92</f>
        <v>1759.3000000000002</v>
      </c>
      <c r="C60" s="4">
        <f>'2 Charging Stations'!AF112</f>
        <v>3335.8</v>
      </c>
      <c r="D60" s="4">
        <f>'3 Charging Stations '!I111</f>
        <v>1621.9</v>
      </c>
      <c r="E60" s="4">
        <f>'4 Charging Stations'!H105</f>
        <v>2375.8000000000002</v>
      </c>
    </row>
    <row r="61" spans="1:5">
      <c r="A61" s="51">
        <v>60</v>
      </c>
      <c r="B61" s="4">
        <f>'1 Charging Station'!H93</f>
        <v>1919.25</v>
      </c>
      <c r="C61" s="4">
        <f>'2 Charging Stations'!AF113</f>
        <v>3335.8</v>
      </c>
      <c r="D61" s="4">
        <f>'3 Charging Stations '!I112</f>
        <v>2855.8</v>
      </c>
      <c r="E61" s="4">
        <f>'4 Charging Stations'!H106</f>
        <v>2375.8000000000002</v>
      </c>
    </row>
    <row r="62" spans="1:5">
      <c r="A62" s="51">
        <v>61</v>
      </c>
      <c r="B62" s="4">
        <f>'1 Charging Station'!H94</f>
        <v>1896.4</v>
      </c>
      <c r="C62" s="4">
        <f>'2 Charging Stations'!AF114</f>
        <v>3312.95</v>
      </c>
      <c r="D62" s="4">
        <f>'3 Charging Stations '!I113</f>
        <v>1644.75</v>
      </c>
      <c r="E62" s="4">
        <f>'4 Charging Stations'!H107</f>
        <v>2375.8000000000002</v>
      </c>
    </row>
    <row r="63" spans="1:5">
      <c r="A63" s="51">
        <v>62</v>
      </c>
      <c r="B63" s="4">
        <f>'1 Charging Station'!H95</f>
        <v>1850.7000000000003</v>
      </c>
      <c r="C63" s="4">
        <f>'2 Charging Stations'!AF115</f>
        <v>1736.3000000000002</v>
      </c>
      <c r="D63" s="4">
        <f>'3 Charging Stations '!I114</f>
        <v>2855.8</v>
      </c>
      <c r="E63" s="4">
        <f>'4 Charging Stations'!H108</f>
        <v>2375.8000000000002</v>
      </c>
    </row>
    <row r="64" spans="1:5">
      <c r="A64" s="51">
        <v>63</v>
      </c>
      <c r="B64" s="4">
        <f>'1 Charging Station'!H96</f>
        <v>3495.9</v>
      </c>
      <c r="C64" s="4">
        <f>'2 Charging Stations'!AF116</f>
        <v>3335.8</v>
      </c>
      <c r="D64" s="4">
        <f>'3 Charging Stations '!I115</f>
        <v>1850.4</v>
      </c>
      <c r="E64" s="4">
        <f>'4 Charging Stations'!H109</f>
        <v>1301.8500000000004</v>
      </c>
    </row>
    <row r="65" spans="1:5">
      <c r="A65" s="51">
        <v>64</v>
      </c>
      <c r="B65" s="4">
        <f>'1 Charging Station'!H97</f>
        <v>3038.9</v>
      </c>
      <c r="C65" s="4">
        <f>'2 Charging Stations'!AF117</f>
        <v>3335.8</v>
      </c>
      <c r="D65" s="4">
        <f>'3 Charging Stations '!I116</f>
        <v>2855.8</v>
      </c>
      <c r="E65" s="4">
        <f>'4 Charging Stations'!H110</f>
        <v>2375.8000000000002</v>
      </c>
    </row>
    <row r="66" spans="1:5">
      <c r="A66" s="51">
        <v>65</v>
      </c>
      <c r="B66" s="4">
        <f>'1 Charging Station'!H98</f>
        <v>3633</v>
      </c>
      <c r="C66" s="4">
        <f>'2 Charging Stations'!AF118</f>
        <v>3312.95</v>
      </c>
      <c r="D66" s="4">
        <f>'3 Charging Stations '!I117</f>
        <v>2855.8</v>
      </c>
      <c r="E66" s="4">
        <f>'4 Charging Stations'!H111</f>
        <v>2375.8000000000002</v>
      </c>
    </row>
    <row r="67" spans="1:5">
      <c r="A67" s="51">
        <v>66</v>
      </c>
      <c r="B67" s="4">
        <f>'1 Charging Station'!H99</f>
        <v>3313.1000000000004</v>
      </c>
      <c r="C67" s="4">
        <f>'2 Charging Stations'!AF119</f>
        <v>3335.8</v>
      </c>
      <c r="D67" s="4">
        <f>'3 Charging Stations '!I118</f>
        <v>2855.8</v>
      </c>
      <c r="E67" s="4">
        <f>'4 Charging Stations'!H112</f>
        <v>2375.8000000000002</v>
      </c>
    </row>
    <row r="68" spans="1:5">
      <c r="A68" s="51">
        <v>67</v>
      </c>
      <c r="B68" s="4">
        <f>'1 Charging Station'!H100</f>
        <v>3633</v>
      </c>
      <c r="C68" s="4">
        <f>'2 Charging Stations'!AF120</f>
        <v>3290.1000000000004</v>
      </c>
      <c r="D68" s="4">
        <f>'3 Charging Stations '!I119</f>
        <v>1279.1500000000001</v>
      </c>
      <c r="E68" s="4">
        <f>'4 Charging Stations'!H113</f>
        <v>2375.8000000000002</v>
      </c>
    </row>
    <row r="69" spans="1:5">
      <c r="A69" s="51">
        <v>68</v>
      </c>
      <c r="B69" s="4">
        <f>'1 Charging Station'!H101</f>
        <v>3404.5000000000005</v>
      </c>
      <c r="C69" s="4">
        <f>'2 Charging Stations'!AF121</f>
        <v>1850.5500000000002</v>
      </c>
      <c r="D69" s="4">
        <f>'3 Charging Stations '!I120</f>
        <v>1850.4</v>
      </c>
      <c r="E69" s="4">
        <f>'4 Charging Stations'!H114</f>
        <v>2375.8000000000002</v>
      </c>
    </row>
    <row r="70" spans="1:5">
      <c r="A70" s="51">
        <v>69</v>
      </c>
      <c r="B70" s="4">
        <f>'1 Charging Station'!H102</f>
        <v>3084.6000000000004</v>
      </c>
      <c r="C70" s="4">
        <f>'2 Charging Stations'!AF122</f>
        <v>3221.55</v>
      </c>
      <c r="D70" s="4">
        <f>'3 Charging Stations '!I121</f>
        <v>1484.8000000000002</v>
      </c>
      <c r="E70" s="4">
        <f>'4 Charging Stations'!H115</f>
        <v>2375.8000000000002</v>
      </c>
    </row>
    <row r="71" spans="1:5">
      <c r="A71" s="51">
        <v>70</v>
      </c>
      <c r="B71" s="4">
        <f>'1 Charging Station'!H103</f>
        <v>3153.15</v>
      </c>
      <c r="C71" s="4">
        <f>'2 Charging Stations'!AF123</f>
        <v>1919.1000000000004</v>
      </c>
      <c r="D71" s="4">
        <f>'3 Charging Stations '!I122</f>
        <v>1827.5500000000002</v>
      </c>
      <c r="E71" s="4">
        <f>'4 Charging Stations'!H116</f>
        <v>1141.9000000000001</v>
      </c>
    </row>
    <row r="72" spans="1:5">
      <c r="A72" s="51">
        <v>71</v>
      </c>
      <c r="B72" s="4">
        <f>'1 Charging Station'!H104</f>
        <v>3404.5000000000005</v>
      </c>
      <c r="C72" s="4">
        <f>'2 Charging Stations'!AF124</f>
        <v>3335.8</v>
      </c>
      <c r="D72" s="4">
        <f>'3 Charging Stations '!I123</f>
        <v>1759</v>
      </c>
      <c r="E72" s="4">
        <f>'4 Charging Stations'!H117</f>
        <v>1301.8500000000004</v>
      </c>
    </row>
    <row r="73" spans="1:5">
      <c r="A73" s="51">
        <v>72</v>
      </c>
      <c r="B73" s="4">
        <f>'1 Charging Station'!H105</f>
        <v>3016.05</v>
      </c>
      <c r="C73" s="4">
        <f>'2 Charging Stations'!AF125</f>
        <v>1804.8500000000004</v>
      </c>
      <c r="D73" s="4">
        <f>'3 Charging Stations '!I124</f>
        <v>1599.0500000000002</v>
      </c>
      <c r="E73" s="4">
        <f>'4 Charging Stations'!H118</f>
        <v>2375.8000000000002</v>
      </c>
    </row>
    <row r="74" spans="1:5">
      <c r="A74" s="51">
        <v>73</v>
      </c>
      <c r="B74" s="4">
        <f>'1 Charging Station'!H106</f>
        <v>1713.6000000000004</v>
      </c>
      <c r="C74" s="4">
        <f>'2 Charging Stations'!AF126</f>
        <v>3335.8</v>
      </c>
      <c r="D74" s="4">
        <f>'3 Charging Stations '!I125</f>
        <v>2855.8</v>
      </c>
      <c r="E74" s="4">
        <f>'4 Charging Stations'!H119</f>
        <v>2375.8000000000002</v>
      </c>
    </row>
    <row r="75" spans="1:5">
      <c r="A75" s="51">
        <v>74</v>
      </c>
      <c r="B75" s="4">
        <f>'1 Charging Station'!H107</f>
        <v>1827.8500000000004</v>
      </c>
      <c r="C75" s="4">
        <f>'2 Charging Stations'!AF127</f>
        <v>3335.8</v>
      </c>
      <c r="D75" s="4">
        <f>'3 Charging Stations '!I126</f>
        <v>2855.8</v>
      </c>
      <c r="E75" s="4">
        <f>'4 Charging Stations'!H120</f>
        <v>1301.8500000000004</v>
      </c>
    </row>
    <row r="76" spans="1:5">
      <c r="A76" s="51">
        <v>75</v>
      </c>
      <c r="B76" s="4">
        <f>'1 Charging Station'!H108</f>
        <v>3815.8</v>
      </c>
      <c r="C76" s="4">
        <f>'2 Charging Stations'!AF128</f>
        <v>1919.1000000000004</v>
      </c>
      <c r="D76" s="4">
        <f>'3 Charging Stations '!I127</f>
        <v>1621.9</v>
      </c>
      <c r="E76" s="4">
        <f>'4 Charging Stations'!H121</f>
        <v>1119.0500000000002</v>
      </c>
    </row>
    <row r="77" spans="1:5">
      <c r="A77" s="51">
        <v>76</v>
      </c>
      <c r="B77" s="4">
        <f>'1 Charging Station'!H109</f>
        <v>3815.8</v>
      </c>
      <c r="C77" s="4">
        <f>'2 Charging Stations'!AF129</f>
        <v>3335.8</v>
      </c>
      <c r="D77" s="4">
        <f>'3 Charging Stations '!I128</f>
        <v>2855.8</v>
      </c>
      <c r="E77" s="4">
        <f>'4 Charging Stations'!H122</f>
        <v>2375.8000000000002</v>
      </c>
    </row>
    <row r="78" spans="1:5">
      <c r="A78" s="51">
        <v>77</v>
      </c>
      <c r="B78" s="4">
        <f>'1 Charging Station'!H110</f>
        <v>3450.2000000000003</v>
      </c>
      <c r="C78" s="4">
        <f>'2 Charging Stations'!AF130</f>
        <v>3335.8</v>
      </c>
      <c r="D78" s="4">
        <f>'3 Charging Stations '!I129</f>
        <v>1850.4</v>
      </c>
      <c r="E78" s="4">
        <f>'4 Charging Stations'!H123</f>
        <v>1004.8000000000002</v>
      </c>
    </row>
    <row r="79" spans="1:5">
      <c r="A79" s="51">
        <v>78</v>
      </c>
      <c r="B79" s="4">
        <f>'1 Charging Station'!H111</f>
        <v>3473.05</v>
      </c>
      <c r="C79" s="4">
        <f>'2 Charging Stations'!AF131</f>
        <v>1804.8500000000004</v>
      </c>
      <c r="D79" s="4">
        <f>'3 Charging Stations '!I130</f>
        <v>2855.8</v>
      </c>
      <c r="E79" s="4">
        <f>'4 Charging Stations'!H124</f>
        <v>2375.8000000000002</v>
      </c>
    </row>
    <row r="80" spans="1:5">
      <c r="A80" s="51">
        <v>79</v>
      </c>
      <c r="B80" s="4">
        <f>'1 Charging Station'!H112</f>
        <v>3221.7000000000003</v>
      </c>
      <c r="C80" s="4">
        <f>'2 Charging Stations'!AF132</f>
        <v>3335.8</v>
      </c>
      <c r="D80" s="4">
        <f>'3 Charging Stations '!I131</f>
        <v>2855.8</v>
      </c>
      <c r="E80" s="4">
        <f>'4 Charging Stations'!H125</f>
        <v>1210.4500000000003</v>
      </c>
    </row>
    <row r="81" spans="1:5">
      <c r="A81" s="51">
        <v>80</v>
      </c>
      <c r="B81" s="4">
        <f>'1 Charging Station'!H113</f>
        <v>3016.05</v>
      </c>
      <c r="C81" s="4">
        <f>'2 Charging Stations'!AF133</f>
        <v>1896.25</v>
      </c>
      <c r="D81" s="4">
        <f>'3 Charging Stations '!I132</f>
        <v>1530.5</v>
      </c>
      <c r="E81" s="4">
        <f>'4 Charging Stations'!H126</f>
        <v>2375.8000000000002</v>
      </c>
    </row>
    <row r="82" spans="1:5">
      <c r="A82" s="51">
        <v>81</v>
      </c>
      <c r="B82" s="4">
        <f>'1 Charging Station'!H114</f>
        <v>3815.8</v>
      </c>
      <c r="C82" s="4">
        <f>'2 Charging Stations'!AF134</f>
        <v>3335.8</v>
      </c>
      <c r="D82" s="4">
        <f>'3 Charging Stations '!I133</f>
        <v>2855.8</v>
      </c>
      <c r="E82" s="4">
        <f>'4 Charging Stations'!H127</f>
        <v>2375.8000000000002</v>
      </c>
    </row>
    <row r="83" spans="1:5">
      <c r="A83" s="51">
        <v>82</v>
      </c>
      <c r="B83" s="4">
        <f>'1 Charging Station'!H115</f>
        <v>1850.7000000000003</v>
      </c>
      <c r="C83" s="4">
        <f>'2 Charging Stations'!AF135</f>
        <v>3290.1000000000004</v>
      </c>
      <c r="D83" s="4">
        <f>'3 Charging Stations '!I134</f>
        <v>2855.8</v>
      </c>
      <c r="E83" s="4">
        <f>'4 Charging Stations'!H128</f>
        <v>1370.4</v>
      </c>
    </row>
    <row r="84" spans="1:5">
      <c r="A84" s="51">
        <v>83</v>
      </c>
      <c r="B84" s="4">
        <f>'1 Charging Station'!H116</f>
        <v>1485.1000000000001</v>
      </c>
      <c r="C84" s="4">
        <f>'2 Charging Stations'!AF136</f>
        <v>3335.8</v>
      </c>
      <c r="D84" s="4">
        <f>'3 Charging Stations '!I135</f>
        <v>1759</v>
      </c>
      <c r="E84" s="4">
        <f>'4 Charging Stations'!H129</f>
        <v>1210.4500000000003</v>
      </c>
    </row>
    <row r="85" spans="1:5">
      <c r="A85" s="51">
        <v>84</v>
      </c>
      <c r="B85" s="4">
        <f>'1 Charging Station'!H117</f>
        <v>1759.3000000000002</v>
      </c>
      <c r="C85" s="4">
        <f>'2 Charging Stations'!AF137</f>
        <v>3335.8</v>
      </c>
      <c r="D85" s="4">
        <f>'3 Charging Stations '!I136</f>
        <v>1781.8500000000004</v>
      </c>
      <c r="E85" s="4">
        <f>'4 Charging Stations'!H130</f>
        <v>1210.4500000000003</v>
      </c>
    </row>
    <row r="86" spans="1:5">
      <c r="A86" s="51">
        <v>85</v>
      </c>
      <c r="B86" s="4">
        <f>'1 Charging Station'!H118</f>
        <v>1530.8000000000002</v>
      </c>
      <c r="C86" s="4">
        <f>'2 Charging Stations'!AF138</f>
        <v>3335.8</v>
      </c>
      <c r="D86" s="4">
        <f>'3 Charging Stations '!I137</f>
        <v>2855.8</v>
      </c>
      <c r="E86" s="4">
        <f>'4 Charging Stations'!H131</f>
        <v>2375.8000000000002</v>
      </c>
    </row>
    <row r="87" spans="1:5">
      <c r="A87" s="51">
        <v>86</v>
      </c>
      <c r="B87" s="4">
        <f>'1 Charging Station'!H119</f>
        <v>1690.75</v>
      </c>
      <c r="C87" s="4">
        <f>'2 Charging Stations'!AF139</f>
        <v>1713.4500000000003</v>
      </c>
      <c r="D87" s="4">
        <f>'3 Charging Stations '!I138</f>
        <v>2855.8</v>
      </c>
      <c r="E87" s="4">
        <f>'4 Charging Stations'!H132</f>
        <v>822</v>
      </c>
    </row>
    <row r="88" spans="1:5">
      <c r="A88" s="51">
        <v>87</v>
      </c>
      <c r="B88" s="4">
        <f>'1 Charging Station'!H120</f>
        <v>1942.1000000000004</v>
      </c>
      <c r="C88" s="4">
        <f>'2 Charging Stations'!AF140</f>
        <v>3335.8</v>
      </c>
      <c r="D88" s="4">
        <f>'3 Charging Stations '!I139</f>
        <v>2855.8</v>
      </c>
      <c r="E88" s="4">
        <f>'4 Charging Stations'!H133</f>
        <v>1324.7000000000003</v>
      </c>
    </row>
    <row r="89" spans="1:5">
      <c r="A89" s="51">
        <v>88</v>
      </c>
      <c r="B89" s="4">
        <f>'1 Charging Station'!H121</f>
        <v>1416.5500000000002</v>
      </c>
      <c r="C89" s="4">
        <f>'2 Charging Stations'!AF141</f>
        <v>3335.8</v>
      </c>
      <c r="D89" s="4">
        <f>'3 Charging Stations '!I140</f>
        <v>2855.8</v>
      </c>
      <c r="E89" s="4">
        <f>'4 Charging Stations'!H134</f>
        <v>1301.8500000000004</v>
      </c>
    </row>
    <row r="90" spans="1:5">
      <c r="A90" s="51">
        <v>89</v>
      </c>
      <c r="B90" s="4">
        <f>'1 Charging Station'!H122</f>
        <v>3221.7000000000003</v>
      </c>
      <c r="C90" s="4">
        <f>'2 Charging Stations'!AF142</f>
        <v>3335.8</v>
      </c>
      <c r="D90" s="4">
        <f>'3 Charging Stations '!I141</f>
        <v>2855.8</v>
      </c>
      <c r="E90" s="4">
        <f>'4 Charging Stations'!H135</f>
        <v>2375.8000000000002</v>
      </c>
    </row>
    <row r="91" spans="1:5">
      <c r="A91" s="51">
        <v>90</v>
      </c>
      <c r="B91" s="4">
        <f>'1 Charging Station'!H123</f>
        <v>3381.65</v>
      </c>
      <c r="C91" s="4">
        <f>'2 Charging Stations'!AF143</f>
        <v>1576.3500000000004</v>
      </c>
      <c r="D91" s="4">
        <f>'3 Charging Stations '!I142</f>
        <v>2855.8</v>
      </c>
      <c r="E91" s="4">
        <f>'4 Charging Stations'!H136</f>
        <v>1004.8000000000002</v>
      </c>
    </row>
    <row r="92" spans="1:5">
      <c r="A92" s="51">
        <v>91</v>
      </c>
      <c r="B92" s="4">
        <f>'1 Charging Station'!H124</f>
        <v>3815.8</v>
      </c>
      <c r="C92" s="4">
        <f>'2 Charging Stations'!AF144</f>
        <v>3198.7</v>
      </c>
      <c r="D92" s="4">
        <f>'3 Charging Stations '!I143</f>
        <v>1736.15</v>
      </c>
      <c r="E92" s="4">
        <f>'4 Charging Stations'!H137</f>
        <v>2375.8000000000002</v>
      </c>
    </row>
    <row r="93" spans="1:5">
      <c r="A93" s="51">
        <v>92</v>
      </c>
      <c r="B93" s="4">
        <f>'1 Charging Station'!H125</f>
        <v>3221.7000000000003</v>
      </c>
      <c r="C93" s="4">
        <f>'2 Charging Stations'!AF145</f>
        <v>3335.8</v>
      </c>
      <c r="D93" s="4">
        <f>'3 Charging Stations '!I144</f>
        <v>1393.4</v>
      </c>
      <c r="E93" s="4">
        <f>'4 Charging Stations'!H138</f>
        <v>2375.8000000000002</v>
      </c>
    </row>
    <row r="94" spans="1:5">
      <c r="A94" s="51">
        <v>93</v>
      </c>
      <c r="B94" s="4">
        <f>'1 Charging Station'!H126</f>
        <v>3153.15</v>
      </c>
      <c r="C94" s="4">
        <f>'2 Charging Stations'!AF146</f>
        <v>1850.5500000000002</v>
      </c>
      <c r="D94" s="4">
        <f>'3 Charging Stations '!I145</f>
        <v>1896.1000000000004</v>
      </c>
      <c r="E94" s="4">
        <f>'4 Charging Stations'!H139</f>
        <v>2375.8000000000002</v>
      </c>
    </row>
    <row r="95" spans="1:5">
      <c r="A95" s="51">
        <v>94</v>
      </c>
      <c r="B95" s="4">
        <f>'1 Charging Station'!H127</f>
        <v>3815.8</v>
      </c>
      <c r="C95" s="4">
        <f>'2 Charging Stations'!AF147</f>
        <v>3335.8</v>
      </c>
      <c r="D95" s="4">
        <f>'3 Charging Stations '!I146</f>
        <v>1644.75</v>
      </c>
      <c r="E95" s="4">
        <f>'4 Charging Stations'!H140</f>
        <v>2375.8000000000002</v>
      </c>
    </row>
    <row r="96" spans="1:5">
      <c r="A96" s="51">
        <v>95</v>
      </c>
      <c r="B96" s="4">
        <f>'1 Charging Station'!H128</f>
        <v>3747.25</v>
      </c>
      <c r="C96" s="4">
        <f>'2 Charging Stations'!AF148</f>
        <v>1599.2000000000003</v>
      </c>
      <c r="D96" s="4">
        <f>'3 Charging Stations '!I147</f>
        <v>2855.8</v>
      </c>
      <c r="E96" s="4">
        <f>'4 Charging Stations'!H141</f>
        <v>2375.8000000000002</v>
      </c>
    </row>
    <row r="97" spans="1:5">
      <c r="A97" s="51">
        <v>96</v>
      </c>
      <c r="B97" s="4">
        <f>'1 Charging Station'!H129</f>
        <v>3564.4500000000003</v>
      </c>
      <c r="C97" s="4">
        <f>'2 Charging Stations'!AF149</f>
        <v>1850.5500000000002</v>
      </c>
      <c r="D97" s="4">
        <f>'3 Charging Stations '!I148</f>
        <v>1644.75</v>
      </c>
      <c r="E97" s="4">
        <f>'4 Charging Stations'!H142</f>
        <v>1370.4</v>
      </c>
    </row>
    <row r="98" spans="1:5">
      <c r="A98" s="51">
        <v>97</v>
      </c>
      <c r="B98" s="4">
        <f>'1 Charging Station'!H130</f>
        <v>1896.4</v>
      </c>
      <c r="C98" s="4">
        <f>'2 Charging Stations'!AF150</f>
        <v>3335.8</v>
      </c>
      <c r="D98" s="4">
        <f>'3 Charging Stations '!I149</f>
        <v>2855.8</v>
      </c>
      <c r="E98" s="4">
        <f>'4 Charging Stations'!H143</f>
        <v>1210.4500000000003</v>
      </c>
    </row>
    <row r="99" spans="1:5">
      <c r="A99" s="51">
        <v>98</v>
      </c>
      <c r="B99" s="4">
        <f>'1 Charging Station'!H131</f>
        <v>3198.8500000000004</v>
      </c>
      <c r="C99" s="4">
        <f>'2 Charging Stations'!AF151</f>
        <v>3335.8</v>
      </c>
      <c r="D99" s="4">
        <f>'3 Charging Stations '!I150</f>
        <v>1850.4</v>
      </c>
      <c r="E99" s="4">
        <f>'4 Charging Stations'!H144</f>
        <v>1416.1000000000004</v>
      </c>
    </row>
    <row r="100" spans="1:5">
      <c r="A100" s="51">
        <v>99</v>
      </c>
      <c r="B100" s="4">
        <f>'1 Charging Station'!H132</f>
        <v>1919.25</v>
      </c>
      <c r="C100" s="4">
        <f>'2 Charging Stations'!AF152</f>
        <v>3335.8</v>
      </c>
      <c r="D100" s="4">
        <f>'3 Charging Stations '!I151</f>
        <v>2855.8</v>
      </c>
      <c r="E100" s="4">
        <f>'4 Charging Stations'!H145</f>
        <v>1141.9000000000001</v>
      </c>
    </row>
    <row r="101" spans="1:5">
      <c r="A101" s="51">
        <v>100</v>
      </c>
      <c r="B101" s="4">
        <f>'1 Charging Station'!H133</f>
        <v>3107.4500000000003</v>
      </c>
      <c r="C101" s="4">
        <f>'2 Charging Stations'!AF153</f>
        <v>1759.15</v>
      </c>
      <c r="D101" s="4">
        <f>'3 Charging Stations '!I152</f>
        <v>2855.8</v>
      </c>
      <c r="E101" s="4">
        <f>'4 Charging Stations'!H146</f>
        <v>2375.8000000000002</v>
      </c>
    </row>
    <row r="102" spans="1:5">
      <c r="A102" s="51">
        <v>101</v>
      </c>
      <c r="B102" s="4">
        <f>'1 Charging Station'!H134</f>
        <v>3564.4500000000003</v>
      </c>
      <c r="C102" s="4">
        <f>'2 Charging Stations'!AF154</f>
        <v>1759.15</v>
      </c>
      <c r="D102" s="4">
        <f>'3 Charging Stations '!I153</f>
        <v>1804.7000000000003</v>
      </c>
      <c r="E102" s="4">
        <f>'4 Charging Stations'!H147</f>
        <v>2375.8000000000002</v>
      </c>
    </row>
    <row r="103" spans="1:5">
      <c r="A103" s="51">
        <v>102</v>
      </c>
      <c r="B103" s="4">
        <f>'1 Charging Station'!H135</f>
        <v>3038.9</v>
      </c>
      <c r="C103" s="4">
        <f>'2 Charging Stations'!AF155</f>
        <v>1896.25</v>
      </c>
      <c r="D103" s="4">
        <f>'3 Charging Stations '!I154</f>
        <v>1324.8500000000004</v>
      </c>
      <c r="E103" s="4">
        <f>'4 Charging Stations'!H148</f>
        <v>1187.6000000000004</v>
      </c>
    </row>
    <row r="104" spans="1:5">
      <c r="A104" s="51">
        <v>103</v>
      </c>
      <c r="B104" s="4">
        <f>'1 Charging Station'!H136</f>
        <v>3038.9</v>
      </c>
      <c r="C104" s="4">
        <f>'2 Charging Stations'!AF156</f>
        <v>1553.5</v>
      </c>
      <c r="D104" s="4">
        <f>'3 Charging Stations '!I155</f>
        <v>2855.8</v>
      </c>
      <c r="E104" s="4">
        <f>'4 Charging Stations'!H149</f>
        <v>2375.8000000000002</v>
      </c>
    </row>
    <row r="105" spans="1:5">
      <c r="A105" s="51">
        <v>104</v>
      </c>
      <c r="B105" s="4">
        <f>'1 Charging Station'!H137</f>
        <v>3107.4500000000003</v>
      </c>
      <c r="C105" s="4">
        <f>'2 Charging Stations'!AF157</f>
        <v>3335.8</v>
      </c>
      <c r="D105" s="4">
        <f>'3 Charging Stations '!I156</f>
        <v>1781.8500000000004</v>
      </c>
      <c r="E105" s="4">
        <f>'4 Charging Stations'!H150</f>
        <v>2375.8000000000002</v>
      </c>
    </row>
    <row r="106" spans="1:5">
      <c r="A106" s="51">
        <v>105</v>
      </c>
      <c r="B106" s="4">
        <f>'1 Charging Station'!H138</f>
        <v>3450.2000000000003</v>
      </c>
      <c r="C106" s="4">
        <f>'2 Charging Stations'!AF158</f>
        <v>1850.5500000000002</v>
      </c>
      <c r="D106" s="4">
        <f>'3 Charging Stations '!I157</f>
        <v>2855.8</v>
      </c>
      <c r="E106" s="4">
        <f>'4 Charging Stations'!H151</f>
        <v>2375.8000000000002</v>
      </c>
    </row>
    <row r="107" spans="1:5">
      <c r="A107" s="51">
        <v>106</v>
      </c>
      <c r="B107" s="4">
        <f>'1 Charging Station'!H139</f>
        <v>1850.7000000000003</v>
      </c>
      <c r="C107" s="4">
        <f>'2 Charging Stations'!AF159</f>
        <v>3267.25</v>
      </c>
      <c r="D107" s="4">
        <f>'3 Charging Stations '!I158</f>
        <v>2855.8</v>
      </c>
      <c r="E107" s="4">
        <f>'4 Charging Stations'!H152</f>
        <v>1301.8500000000004</v>
      </c>
    </row>
    <row r="108" spans="1:5">
      <c r="A108" s="51">
        <v>107</v>
      </c>
      <c r="B108" s="4">
        <f>'1 Charging Station'!H140</f>
        <v>1805</v>
      </c>
      <c r="C108" s="4">
        <f>'2 Charging Stations'!AF160</f>
        <v>3335.8</v>
      </c>
      <c r="D108" s="4">
        <f>'3 Charging Stations '!I159</f>
        <v>2855.8</v>
      </c>
      <c r="E108" s="4">
        <f>'4 Charging Stations'!H153</f>
        <v>1301.8500000000004</v>
      </c>
    </row>
    <row r="109" spans="1:5">
      <c r="A109" s="51">
        <v>108</v>
      </c>
      <c r="B109" s="4">
        <f>'1 Charging Station'!H141</f>
        <v>3633</v>
      </c>
      <c r="C109" s="4">
        <f>'2 Charging Stations'!AF161</f>
        <v>3290.1000000000004</v>
      </c>
      <c r="D109" s="4">
        <f>'3 Charging Stations '!I160</f>
        <v>2855.8</v>
      </c>
      <c r="E109" s="4">
        <f>'4 Charging Stations'!H154</f>
        <v>2375.8000000000002</v>
      </c>
    </row>
    <row r="110" spans="1:5">
      <c r="A110" s="51">
        <v>109</v>
      </c>
      <c r="B110" s="4">
        <f>'1 Charging Station'!H142</f>
        <v>3358.8</v>
      </c>
      <c r="C110" s="4">
        <f>'2 Charging Stations'!AF162</f>
        <v>1850.5500000000002</v>
      </c>
      <c r="D110" s="4">
        <f>'3 Charging Stations '!I161</f>
        <v>1896.1000000000004</v>
      </c>
      <c r="E110" s="4">
        <f>'4 Charging Stations'!H155</f>
        <v>2375.8000000000002</v>
      </c>
    </row>
    <row r="111" spans="1:5">
      <c r="A111" s="51">
        <v>110</v>
      </c>
      <c r="B111" s="4">
        <f>'1 Charging Station'!H143</f>
        <v>1850.7000000000003</v>
      </c>
      <c r="C111" s="4">
        <f>'2 Charging Stations'!AF163</f>
        <v>3335.8</v>
      </c>
      <c r="D111" s="4">
        <f>'3 Charging Stations '!I162</f>
        <v>2855.8</v>
      </c>
      <c r="E111" s="4">
        <f>'4 Charging Stations'!H156</f>
        <v>1301.8500000000004</v>
      </c>
    </row>
    <row r="112" spans="1:5">
      <c r="A112" s="51">
        <v>111</v>
      </c>
      <c r="B112" s="4">
        <f>'1 Charging Station'!H144</f>
        <v>1645.0500000000002</v>
      </c>
      <c r="C112" s="4">
        <f>'2 Charging Stations'!AF164</f>
        <v>3244.4000000000005</v>
      </c>
      <c r="D112" s="4">
        <f>'3 Charging Stations '!I163</f>
        <v>1004.9500000000003</v>
      </c>
      <c r="E112" s="4">
        <f>'4 Charging Stations'!H157</f>
        <v>2375.8000000000002</v>
      </c>
    </row>
    <row r="113" spans="1:5">
      <c r="A113" s="51">
        <v>112</v>
      </c>
      <c r="B113" s="4">
        <f>'1 Charging Station'!H145</f>
        <v>3724.4000000000005</v>
      </c>
      <c r="C113" s="4">
        <f>'2 Charging Stations'!AF165</f>
        <v>1782</v>
      </c>
      <c r="D113" s="4">
        <f>'3 Charging Stations '!I164</f>
        <v>2855.8</v>
      </c>
      <c r="E113" s="4">
        <f>'4 Charging Stations'!H158</f>
        <v>2375.8000000000002</v>
      </c>
    </row>
    <row r="114" spans="1:5">
      <c r="A114" s="51">
        <v>113</v>
      </c>
      <c r="B114" s="4">
        <f>'1 Charging Station'!H146</f>
        <v>1759.3000000000002</v>
      </c>
      <c r="C114" s="4">
        <f>'2 Charging Stations'!AF166</f>
        <v>3335.8</v>
      </c>
      <c r="D114" s="4">
        <f>'3 Charging Stations '!I165</f>
        <v>1896.1000000000004</v>
      </c>
      <c r="E114" s="4">
        <f>'4 Charging Stations'!H159</f>
        <v>1279</v>
      </c>
    </row>
    <row r="115" spans="1:5">
      <c r="A115" s="51">
        <v>114</v>
      </c>
      <c r="B115" s="4">
        <f>'1 Charging Station'!H147</f>
        <v>3267.4</v>
      </c>
      <c r="C115" s="4">
        <f>'2 Charging Stations'!AF167</f>
        <v>3335.8</v>
      </c>
      <c r="D115" s="4">
        <f>'3 Charging Stations '!I166</f>
        <v>2855.8</v>
      </c>
      <c r="E115" s="4">
        <f>'4 Charging Stations'!H160</f>
        <v>2375.8000000000002</v>
      </c>
    </row>
    <row r="116" spans="1:5">
      <c r="A116" s="51">
        <v>115</v>
      </c>
      <c r="B116" s="4">
        <f>'1 Charging Station'!H148</f>
        <v>1850.7000000000003</v>
      </c>
      <c r="C116" s="4">
        <f>'2 Charging Stations'!AF168</f>
        <v>1919.1000000000004</v>
      </c>
      <c r="D116" s="4">
        <f>'3 Charging Stations '!I167</f>
        <v>2855.8</v>
      </c>
      <c r="E116" s="4">
        <f>'4 Charging Stations'!H161</f>
        <v>1347.5500000000002</v>
      </c>
    </row>
    <row r="117" spans="1:5">
      <c r="A117" s="51">
        <v>116</v>
      </c>
      <c r="B117" s="4">
        <f>'1 Charging Station'!H149</f>
        <v>3335.9500000000003</v>
      </c>
      <c r="C117" s="4">
        <f>'2 Charging Stations'!AF169</f>
        <v>3335.8</v>
      </c>
      <c r="D117" s="4">
        <f>'3 Charging Stations '!I168</f>
        <v>2855.8</v>
      </c>
      <c r="E117" s="4">
        <f>'4 Charging Stations'!H162</f>
        <v>2375.8000000000002</v>
      </c>
    </row>
    <row r="118" spans="1:5">
      <c r="A118" s="51">
        <v>117</v>
      </c>
      <c r="B118" s="4">
        <f>'1 Charging Station'!H150</f>
        <v>3313.1000000000004</v>
      </c>
      <c r="C118" s="4">
        <f>'2 Charging Stations'!AF170</f>
        <v>3335.8</v>
      </c>
      <c r="D118" s="4">
        <f>'3 Charging Stations '!I169</f>
        <v>2855.8</v>
      </c>
      <c r="E118" s="4">
        <f>'4 Charging Stations'!H163</f>
        <v>1256.1500000000001</v>
      </c>
    </row>
    <row r="119" spans="1:5">
      <c r="A119" s="51">
        <v>118</v>
      </c>
      <c r="B119" s="4">
        <f>'1 Charging Station'!H151</f>
        <v>1805</v>
      </c>
      <c r="C119" s="4">
        <f>'2 Charging Stations'!AF171</f>
        <v>3335.8</v>
      </c>
      <c r="D119" s="4">
        <f>'3 Charging Stations '!I170</f>
        <v>2855.8</v>
      </c>
      <c r="E119" s="4">
        <f>'4 Charging Stations'!H164</f>
        <v>2375.8000000000002</v>
      </c>
    </row>
    <row r="120" spans="1:5">
      <c r="A120" s="51">
        <v>119</v>
      </c>
      <c r="B120" s="4">
        <f>'1 Charging Station'!H152</f>
        <v>1370.8500000000001</v>
      </c>
      <c r="C120" s="4">
        <f>'2 Charging Stations'!AF172</f>
        <v>3335.8</v>
      </c>
      <c r="D120" s="4">
        <f>'3 Charging Stations '!I171</f>
        <v>2855.8</v>
      </c>
      <c r="E120" s="4">
        <f>'4 Charging Stations'!H165</f>
        <v>2375.8000000000002</v>
      </c>
    </row>
    <row r="121" spans="1:5">
      <c r="A121" s="51">
        <v>120</v>
      </c>
      <c r="B121" s="4">
        <f>'1 Charging Station'!H153</f>
        <v>1667.9</v>
      </c>
      <c r="C121" s="4">
        <f>'2 Charging Stations'!AF173</f>
        <v>1919.1000000000004</v>
      </c>
      <c r="D121" s="4">
        <f>'3 Charging Stations '!I172</f>
        <v>2855.8</v>
      </c>
      <c r="E121" s="4">
        <f>'4 Charging Stations'!H166</f>
        <v>2375.8000000000002</v>
      </c>
    </row>
    <row r="122" spans="1:5">
      <c r="A122" s="51">
        <v>121</v>
      </c>
      <c r="B122" s="4">
        <f>'1 Charging Station'!H154</f>
        <v>1919.25</v>
      </c>
      <c r="C122" s="4">
        <f>'2 Charging Stations'!AF174</f>
        <v>3335.8</v>
      </c>
      <c r="D122" s="4">
        <f>'3 Charging Stations '!I173</f>
        <v>2855.8</v>
      </c>
      <c r="E122" s="4">
        <f>'4 Charging Stations'!H167</f>
        <v>2375.8000000000002</v>
      </c>
    </row>
    <row r="123" spans="1:5">
      <c r="A123" s="51">
        <v>122</v>
      </c>
      <c r="B123" s="4">
        <f>'1 Charging Station'!H155</f>
        <v>3290.2500000000005</v>
      </c>
      <c r="C123" s="4">
        <f>'2 Charging Stations'!AF175</f>
        <v>3335.8</v>
      </c>
      <c r="D123" s="4">
        <f>'3 Charging Stations '!I174</f>
        <v>2855.8</v>
      </c>
      <c r="E123" s="4">
        <f>'4 Charging Stations'!H168</f>
        <v>2375.8000000000002</v>
      </c>
    </row>
    <row r="124" spans="1:5">
      <c r="A124" s="51">
        <v>123</v>
      </c>
      <c r="B124" s="4">
        <f>'1 Charging Station'!H156</f>
        <v>3655.8500000000004</v>
      </c>
      <c r="C124" s="4">
        <f>'2 Charging Stations'!AF176</f>
        <v>3335.8</v>
      </c>
      <c r="D124" s="4">
        <f>'3 Charging Stations '!I175</f>
        <v>1667.6000000000004</v>
      </c>
      <c r="E124" s="4">
        <f>'4 Charging Stations'!H169</f>
        <v>2375.8000000000002</v>
      </c>
    </row>
    <row r="125" spans="1:5">
      <c r="A125" s="51">
        <v>124</v>
      </c>
      <c r="B125" s="4">
        <f>'1 Charging Station'!H157</f>
        <v>3176</v>
      </c>
      <c r="C125" s="4">
        <f>'2 Charging Stations'!AF177</f>
        <v>3221.55</v>
      </c>
      <c r="D125" s="4">
        <f>'3 Charging Stations '!I176</f>
        <v>2855.8</v>
      </c>
      <c r="E125" s="4">
        <f>'4 Charging Stations'!H170</f>
        <v>2375.8000000000002</v>
      </c>
    </row>
    <row r="126" spans="1:5">
      <c r="A126" s="51">
        <v>125</v>
      </c>
      <c r="B126" s="4">
        <f>'1 Charging Station'!H158</f>
        <v>3518.7500000000005</v>
      </c>
      <c r="C126" s="4">
        <f>'2 Charging Stations'!AF178</f>
        <v>3335.8</v>
      </c>
      <c r="D126" s="4">
        <f>'3 Charging Stations '!I177</f>
        <v>2855.8</v>
      </c>
      <c r="E126" s="4">
        <f>'4 Charging Stations'!H171</f>
        <v>1141.9000000000001</v>
      </c>
    </row>
    <row r="127" spans="1:5">
      <c r="A127" s="51">
        <v>126</v>
      </c>
      <c r="B127" s="4">
        <f>'1 Charging Station'!H159</f>
        <v>3473.05</v>
      </c>
      <c r="C127" s="4">
        <f>'2 Charging Stations'!AF179</f>
        <v>3335.8</v>
      </c>
      <c r="D127" s="4">
        <f>'3 Charging Stations '!I178</f>
        <v>2855.8</v>
      </c>
      <c r="E127" s="4">
        <f>'4 Charging Stations'!H172</f>
        <v>2375.8000000000002</v>
      </c>
    </row>
    <row r="128" spans="1:5">
      <c r="A128" s="51">
        <v>127</v>
      </c>
      <c r="B128" s="4">
        <f>'1 Charging Station'!H160</f>
        <v>3473.05</v>
      </c>
      <c r="C128" s="4">
        <f>'2 Charging Stations'!AF180</f>
        <v>3335.8</v>
      </c>
      <c r="D128" s="4">
        <f>'3 Charging Stations '!I179</f>
        <v>2855.8</v>
      </c>
      <c r="E128" s="4">
        <f>'4 Charging Stations'!H173</f>
        <v>2375.8000000000002</v>
      </c>
    </row>
    <row r="129" spans="1:5">
      <c r="A129" s="51">
        <v>128</v>
      </c>
      <c r="B129" s="4">
        <f>'1 Charging Station'!H161</f>
        <v>1325.15</v>
      </c>
      <c r="C129" s="4">
        <f>'2 Charging Stations'!AF181</f>
        <v>3335.8</v>
      </c>
      <c r="D129" s="4">
        <f>'3 Charging Stations '!I180</f>
        <v>2855.8</v>
      </c>
      <c r="E129" s="4">
        <f>'4 Charging Stations'!H174</f>
        <v>1210.4500000000003</v>
      </c>
    </row>
    <row r="130" spans="1:5">
      <c r="A130" s="51">
        <v>129</v>
      </c>
      <c r="B130" s="4">
        <f>'1 Charging Station'!H162</f>
        <v>1896.4</v>
      </c>
      <c r="C130" s="4">
        <f>'2 Charging Stations'!AF182</f>
        <v>3335.8</v>
      </c>
      <c r="D130" s="4">
        <f>'3 Charging Stations '!I181</f>
        <v>1827.5500000000002</v>
      </c>
      <c r="E130" s="4">
        <f>'4 Charging Stations'!H175</f>
        <v>2375.8000000000002</v>
      </c>
    </row>
    <row r="131" spans="1:5">
      <c r="A131" s="51">
        <v>130</v>
      </c>
      <c r="B131" s="4">
        <f>'1 Charging Station'!H163</f>
        <v>3244.55</v>
      </c>
      <c r="C131" s="4">
        <f>'2 Charging Stations'!AF183</f>
        <v>3244.4000000000005</v>
      </c>
      <c r="D131" s="4">
        <f>'3 Charging Stations '!I182</f>
        <v>2855.8</v>
      </c>
      <c r="E131" s="4">
        <f>'4 Charging Stations'!H176</f>
        <v>2375.8000000000002</v>
      </c>
    </row>
    <row r="132" spans="1:5">
      <c r="A132" s="51">
        <v>131</v>
      </c>
      <c r="B132" s="4">
        <f>'1 Charging Station'!H164</f>
        <v>3221.7000000000003</v>
      </c>
      <c r="C132" s="4">
        <f>'2 Charging Stations'!AF184</f>
        <v>3335.8</v>
      </c>
      <c r="D132" s="4">
        <f>'3 Charging Stations '!I183</f>
        <v>1804.7000000000003</v>
      </c>
      <c r="E132" s="4">
        <f>'4 Charging Stations'!H177</f>
        <v>1096.2000000000003</v>
      </c>
    </row>
    <row r="133" spans="1:5">
      <c r="A133" s="51">
        <v>132</v>
      </c>
      <c r="B133" s="4">
        <f>'1 Charging Station'!H165</f>
        <v>1736.4500000000003</v>
      </c>
      <c r="C133" s="4">
        <f>'2 Charging Stations'!AF185</f>
        <v>3335.8</v>
      </c>
      <c r="D133" s="4">
        <f>'3 Charging Stations '!I184</f>
        <v>1599.0500000000002</v>
      </c>
      <c r="E133" s="4">
        <f>'4 Charging Stations'!H178</f>
        <v>2375.8000000000002</v>
      </c>
    </row>
    <row r="134" spans="1:5">
      <c r="A134" s="51">
        <v>133</v>
      </c>
      <c r="B134" s="4">
        <f>'1 Charging Station'!H166</f>
        <v>1645.0500000000002</v>
      </c>
      <c r="C134" s="4">
        <f>'2 Charging Stations'!AF186</f>
        <v>3198.7</v>
      </c>
      <c r="D134" s="4">
        <f>'3 Charging Stations '!I185</f>
        <v>1530.5</v>
      </c>
      <c r="E134" s="4">
        <f>'4 Charging Stations'!H179</f>
        <v>1347.5500000000002</v>
      </c>
    </row>
    <row r="135" spans="1:5">
      <c r="A135" s="51">
        <v>134</v>
      </c>
      <c r="B135" s="4">
        <f>'1 Charging Station'!H167</f>
        <v>3038.9</v>
      </c>
      <c r="C135" s="4">
        <f>'2 Charging Stations'!AF187</f>
        <v>1850.5500000000002</v>
      </c>
      <c r="D135" s="4">
        <f>'3 Charging Stations '!I186</f>
        <v>1850.4</v>
      </c>
      <c r="E135" s="4">
        <f>'4 Charging Stations'!H180</f>
        <v>1027.6500000000001</v>
      </c>
    </row>
    <row r="136" spans="1:5">
      <c r="A136" s="51">
        <v>135</v>
      </c>
      <c r="B136" s="4">
        <f>'1 Charging Station'!H168</f>
        <v>1736.4500000000003</v>
      </c>
      <c r="C136" s="4">
        <f>'2 Charging Stations'!AF188</f>
        <v>3267.25</v>
      </c>
      <c r="D136" s="4">
        <f>'3 Charging Stations '!I187</f>
        <v>2855.8</v>
      </c>
      <c r="E136" s="4">
        <f>'4 Charging Stations'!H181</f>
        <v>1119.0500000000002</v>
      </c>
    </row>
    <row r="137" spans="1:5">
      <c r="A137" s="51">
        <v>136</v>
      </c>
      <c r="B137" s="4">
        <f>'1 Charging Station'!H169</f>
        <v>3815.8</v>
      </c>
      <c r="C137" s="4">
        <f>'2 Charging Stations'!AF189</f>
        <v>3335.8</v>
      </c>
      <c r="D137" s="4">
        <f>'3 Charging Stations '!I188</f>
        <v>2855.8</v>
      </c>
      <c r="E137" s="4">
        <f>'4 Charging Stations'!H182</f>
        <v>2375.8000000000002</v>
      </c>
    </row>
    <row r="138" spans="1:5">
      <c r="A138" s="51">
        <v>137</v>
      </c>
      <c r="B138" s="4">
        <f>'1 Charging Station'!H170</f>
        <v>1850.7000000000003</v>
      </c>
      <c r="C138" s="4">
        <f>'2 Charging Stations'!AF190</f>
        <v>3290.1000000000004</v>
      </c>
      <c r="D138" s="4">
        <f>'3 Charging Stations '!I189</f>
        <v>1827.5500000000002</v>
      </c>
      <c r="E138" s="4">
        <f>'4 Charging Stations'!H183</f>
        <v>1438.9500000000003</v>
      </c>
    </row>
    <row r="139" spans="1:5">
      <c r="A139" s="51">
        <v>138</v>
      </c>
      <c r="B139" s="4">
        <f>'1 Charging Station'!H171</f>
        <v>3130.3</v>
      </c>
      <c r="C139" s="4">
        <f>'2 Charging Stations'!AF191</f>
        <v>1850.5500000000002</v>
      </c>
      <c r="D139" s="4">
        <f>'3 Charging Stations '!I190</f>
        <v>1484.8000000000002</v>
      </c>
      <c r="E139" s="4">
        <f>'4 Charging Stations'!H184</f>
        <v>2375.8000000000002</v>
      </c>
    </row>
    <row r="140" spans="1:5">
      <c r="A140" s="51">
        <v>139</v>
      </c>
      <c r="B140" s="4">
        <f>'1 Charging Station'!H172</f>
        <v>3724.4000000000005</v>
      </c>
      <c r="C140" s="4">
        <f>'2 Charging Stations'!AF192</f>
        <v>3335.8</v>
      </c>
      <c r="D140" s="4">
        <f>'3 Charging Stations '!I191</f>
        <v>1781.8500000000004</v>
      </c>
      <c r="E140" s="4">
        <f>'4 Charging Stations'!H185</f>
        <v>2375.8000000000002</v>
      </c>
    </row>
    <row r="141" spans="1:5">
      <c r="A141" s="51">
        <v>140</v>
      </c>
      <c r="B141" s="4">
        <f>'1 Charging Station'!H173</f>
        <v>3587.3</v>
      </c>
      <c r="C141" s="4">
        <f>'2 Charging Stations'!AF193</f>
        <v>1919.1000000000004</v>
      </c>
      <c r="D141" s="4">
        <f>'3 Charging Stations '!I192</f>
        <v>2855.8</v>
      </c>
      <c r="E141" s="4">
        <f>'4 Charging Stations'!H186</f>
        <v>2375.8000000000002</v>
      </c>
    </row>
    <row r="142" spans="1:5">
      <c r="A142" s="51">
        <v>141</v>
      </c>
      <c r="B142" s="4">
        <f>'1 Charging Station'!H174</f>
        <v>3221.7000000000003</v>
      </c>
      <c r="C142" s="4">
        <f>'2 Charging Stations'!AF194</f>
        <v>3335.8</v>
      </c>
      <c r="D142" s="4">
        <f>'3 Charging Stations '!I193</f>
        <v>2855.8</v>
      </c>
      <c r="E142" s="4">
        <f>'4 Charging Stations'!H187</f>
        <v>2375.8000000000002</v>
      </c>
    </row>
    <row r="143" spans="1:5">
      <c r="A143" s="51">
        <v>142</v>
      </c>
      <c r="B143" s="4">
        <f>'1 Charging Station'!H175</f>
        <v>3221.7000000000003</v>
      </c>
      <c r="C143" s="4">
        <f>'2 Charging Stations'!AF195</f>
        <v>3335.8</v>
      </c>
      <c r="D143" s="4">
        <f>'3 Charging Stations '!I194</f>
        <v>2855.8</v>
      </c>
      <c r="E143" s="4">
        <f>'4 Charging Stations'!H188</f>
        <v>1438.9500000000003</v>
      </c>
    </row>
    <row r="144" spans="1:5">
      <c r="A144" s="51">
        <v>143</v>
      </c>
      <c r="B144" s="4">
        <f>'1 Charging Station'!H176</f>
        <v>3381.65</v>
      </c>
      <c r="C144" s="4">
        <f>'2 Charging Stations'!AF196</f>
        <v>3335.8</v>
      </c>
      <c r="D144" s="4">
        <f>'3 Charging Stations '!I195</f>
        <v>2855.8</v>
      </c>
      <c r="E144" s="4">
        <f>'4 Charging Stations'!H189</f>
        <v>1210.4500000000003</v>
      </c>
    </row>
    <row r="145" spans="1:5">
      <c r="A145" s="51">
        <v>144</v>
      </c>
      <c r="B145" s="4">
        <f>'1 Charging Station'!H177</f>
        <v>1599.35</v>
      </c>
      <c r="C145" s="4">
        <f>'2 Charging Stations'!AF197</f>
        <v>1553.5</v>
      </c>
      <c r="D145" s="4">
        <f>'3 Charging Stations '!I196</f>
        <v>1599.0500000000002</v>
      </c>
      <c r="E145" s="4">
        <f>'4 Charging Stations'!H190</f>
        <v>1324.7000000000003</v>
      </c>
    </row>
    <row r="146" spans="1:5">
      <c r="A146" s="51">
        <v>145</v>
      </c>
      <c r="B146" s="4">
        <f>'1 Charging Station'!H178</f>
        <v>3587.3</v>
      </c>
      <c r="C146" s="4">
        <f>'2 Charging Stations'!AF198</f>
        <v>3335.8</v>
      </c>
      <c r="D146" s="4">
        <f>'3 Charging Stations '!I197</f>
        <v>2855.8</v>
      </c>
      <c r="E146" s="4">
        <f>'4 Charging Stations'!H191</f>
        <v>799.15000000000009</v>
      </c>
    </row>
    <row r="147" spans="1:5">
      <c r="A147" s="51">
        <v>146</v>
      </c>
      <c r="B147" s="4">
        <f>'1 Charging Station'!H179</f>
        <v>1599.35</v>
      </c>
      <c r="C147" s="4">
        <f>'2 Charging Stations'!AF199</f>
        <v>3335.8</v>
      </c>
      <c r="D147" s="4">
        <f>'3 Charging Stations '!I198</f>
        <v>1644.75</v>
      </c>
      <c r="E147" s="4">
        <f>'4 Charging Stations'!H192</f>
        <v>1324.7000000000003</v>
      </c>
    </row>
    <row r="148" spans="1:5">
      <c r="A148" s="51">
        <v>147</v>
      </c>
      <c r="B148" s="4">
        <f>'1 Charging Station'!H180</f>
        <v>1850.7000000000003</v>
      </c>
      <c r="C148" s="4">
        <f>'2 Charging Stations'!AF200</f>
        <v>3335.8</v>
      </c>
      <c r="D148" s="4">
        <f>'3 Charging Stations '!I199</f>
        <v>1347.7000000000003</v>
      </c>
      <c r="E148" s="4">
        <f>'4 Charging Stations'!H193</f>
        <v>2375.8000000000002</v>
      </c>
    </row>
    <row r="149" spans="1:5">
      <c r="A149" s="51">
        <v>148</v>
      </c>
      <c r="B149" s="4">
        <f>'1 Charging Station'!H181</f>
        <v>3427.3500000000004</v>
      </c>
      <c r="C149" s="4">
        <f>'2 Charging Stations'!AF201</f>
        <v>3335.8</v>
      </c>
      <c r="D149" s="4">
        <f>'3 Charging Stations '!I200</f>
        <v>1736.15</v>
      </c>
      <c r="E149" s="4">
        <f>'4 Charging Stations'!H194</f>
        <v>1393.25</v>
      </c>
    </row>
    <row r="150" spans="1:5">
      <c r="A150" s="51">
        <v>149</v>
      </c>
      <c r="B150" s="4">
        <f>'1 Charging Station'!H182</f>
        <v>1873.5500000000002</v>
      </c>
      <c r="C150" s="4">
        <f>'2 Charging Stations'!AF202</f>
        <v>1233.6000000000004</v>
      </c>
      <c r="D150" s="4">
        <f>'3 Charging Stations '!I201</f>
        <v>2855.8</v>
      </c>
      <c r="E150" s="4">
        <f>'4 Charging Stations'!H195</f>
        <v>2375.8000000000002</v>
      </c>
    </row>
    <row r="151" spans="1:5">
      <c r="A151" s="51">
        <v>150</v>
      </c>
      <c r="B151" s="4">
        <f>'1 Charging Station'!H183</f>
        <v>1873.5500000000002</v>
      </c>
      <c r="C151" s="4">
        <f>'2 Charging Stations'!AF203</f>
        <v>3335.8</v>
      </c>
      <c r="D151" s="4">
        <f>'3 Charging Stations '!I202</f>
        <v>2855.8</v>
      </c>
      <c r="E151" s="4">
        <f>'4 Charging Stations'!H196</f>
        <v>2375.8000000000002</v>
      </c>
    </row>
    <row r="152" spans="1:5">
      <c r="A152" s="51">
        <v>151</v>
      </c>
      <c r="B152" s="4">
        <f>'1 Charging Station'!H184</f>
        <v>3335.9500000000003</v>
      </c>
      <c r="C152" s="4">
        <f>'2 Charging Stations'!AF204</f>
        <v>3335.8</v>
      </c>
      <c r="D152" s="4">
        <f>'3 Charging Stations '!I203</f>
        <v>1873.25</v>
      </c>
      <c r="E152" s="4">
        <f>'4 Charging Stations'!H197</f>
        <v>2375.8000000000002</v>
      </c>
    </row>
    <row r="153" spans="1:5">
      <c r="A153" s="51">
        <v>152</v>
      </c>
      <c r="B153" s="4">
        <f>'1 Charging Station'!H185</f>
        <v>3221.7000000000003</v>
      </c>
      <c r="C153" s="4">
        <f>'2 Charging Stations'!AF205</f>
        <v>3335.8</v>
      </c>
      <c r="D153" s="4">
        <f>'3 Charging Stations '!I204</f>
        <v>2855.8</v>
      </c>
      <c r="E153" s="4">
        <f>'4 Charging Stations'!H198</f>
        <v>2375.8000000000002</v>
      </c>
    </row>
    <row r="154" spans="1:5">
      <c r="A154" s="51">
        <v>153</v>
      </c>
      <c r="B154" s="4">
        <f>'1 Charging Station'!H186</f>
        <v>3290.2500000000005</v>
      </c>
      <c r="C154" s="4">
        <f>'2 Charging Stations'!AF206</f>
        <v>3335.8</v>
      </c>
      <c r="D154" s="4">
        <f>'3 Charging Stations '!I205</f>
        <v>2855.8</v>
      </c>
      <c r="E154" s="4">
        <f>'4 Charging Stations'!H199</f>
        <v>1119.0500000000002</v>
      </c>
    </row>
    <row r="155" spans="1:5">
      <c r="A155" s="51">
        <v>154</v>
      </c>
      <c r="B155" s="4">
        <f>'1 Charging Station'!H187</f>
        <v>1759.3000000000002</v>
      </c>
      <c r="C155" s="4">
        <f>'2 Charging Stations'!AF207</f>
        <v>1759.15</v>
      </c>
      <c r="D155" s="4">
        <f>'3 Charging Stations '!I206</f>
        <v>2855.8</v>
      </c>
      <c r="E155" s="4">
        <f>'4 Charging Stations'!H200</f>
        <v>2375.8000000000002</v>
      </c>
    </row>
    <row r="156" spans="1:5">
      <c r="A156" s="51">
        <v>155</v>
      </c>
      <c r="B156" s="4">
        <f>'1 Charging Station'!H188</f>
        <v>3176</v>
      </c>
      <c r="C156" s="4">
        <f>'2 Charging Stations'!AF208</f>
        <v>3198.7</v>
      </c>
      <c r="D156" s="4">
        <f>'3 Charging Stations '!I207</f>
        <v>2855.8</v>
      </c>
      <c r="E156" s="4">
        <f>'4 Charging Stations'!H201</f>
        <v>959.10000000000036</v>
      </c>
    </row>
    <row r="157" spans="1:5">
      <c r="A157" s="51">
        <v>156</v>
      </c>
      <c r="B157" s="4">
        <f>'1 Charging Station'!H189</f>
        <v>3244.55</v>
      </c>
      <c r="C157" s="4">
        <f>'2 Charging Stations'!AF209</f>
        <v>3335.8</v>
      </c>
      <c r="D157" s="4">
        <f>'3 Charging Stations '!I208</f>
        <v>1667.6000000000004</v>
      </c>
      <c r="E157" s="4">
        <f>'4 Charging Stations'!H202</f>
        <v>2375.8000000000002</v>
      </c>
    </row>
    <row r="158" spans="1:5">
      <c r="A158" s="51">
        <v>157</v>
      </c>
      <c r="B158" s="4">
        <f>'1 Charging Station'!H190</f>
        <v>3427.3500000000004</v>
      </c>
      <c r="C158" s="4">
        <f>'2 Charging Stations'!AF210</f>
        <v>3335.8</v>
      </c>
      <c r="D158" s="4">
        <f>'3 Charging Stations '!I209</f>
        <v>1644.75</v>
      </c>
      <c r="E158" s="4">
        <f>'4 Charging Stations'!H203</f>
        <v>2375.8000000000002</v>
      </c>
    </row>
    <row r="159" spans="1:5">
      <c r="A159" s="51">
        <v>158</v>
      </c>
      <c r="B159" s="4">
        <f>'1 Charging Station'!H191</f>
        <v>2993.2000000000003</v>
      </c>
      <c r="C159" s="4">
        <f>'2 Charging Stations'!AF211</f>
        <v>3335.8</v>
      </c>
      <c r="D159" s="4">
        <f>'3 Charging Stations '!I210</f>
        <v>1804.7000000000003</v>
      </c>
      <c r="E159" s="4">
        <f>'4 Charging Stations'!H204</f>
        <v>2375.8000000000002</v>
      </c>
    </row>
    <row r="160" spans="1:5">
      <c r="A160" s="51">
        <v>159</v>
      </c>
      <c r="B160" s="4">
        <f>'1 Charging Station'!H192</f>
        <v>3016.05</v>
      </c>
      <c r="C160" s="4">
        <f>'2 Charging Stations'!AF212</f>
        <v>3335.8</v>
      </c>
      <c r="D160" s="4">
        <f>'3 Charging Stations '!I211</f>
        <v>2855.8</v>
      </c>
      <c r="E160" s="4">
        <f>'4 Charging Stations'!H205</f>
        <v>1210.4500000000003</v>
      </c>
    </row>
    <row r="161" spans="1:5">
      <c r="A161" s="51">
        <v>160</v>
      </c>
      <c r="B161" s="4">
        <f>'1 Charging Station'!H193</f>
        <v>3153.15</v>
      </c>
      <c r="C161" s="4">
        <f>'2 Charging Stations'!AF213</f>
        <v>1256.4500000000003</v>
      </c>
      <c r="D161" s="4">
        <f>'3 Charging Stations '!I212</f>
        <v>2855.8</v>
      </c>
      <c r="E161" s="4">
        <f>'4 Charging Stations'!H206</f>
        <v>2375.8000000000002</v>
      </c>
    </row>
    <row r="162" spans="1:5">
      <c r="A162" s="51">
        <v>161</v>
      </c>
      <c r="B162" s="4">
        <f>'1 Charging Station'!H194</f>
        <v>3564.4500000000003</v>
      </c>
      <c r="C162" s="4">
        <f>'2 Charging Stations'!AF214</f>
        <v>1484.9500000000003</v>
      </c>
      <c r="D162" s="4">
        <f>'3 Charging Stations '!I213</f>
        <v>2855.8</v>
      </c>
      <c r="E162" s="4">
        <f>'4 Charging Stations'!H207</f>
        <v>1027.6500000000001</v>
      </c>
    </row>
    <row r="163" spans="1:5">
      <c r="A163" s="51">
        <v>162</v>
      </c>
      <c r="B163" s="4">
        <f>'1 Charging Station'!H195</f>
        <v>3038.9</v>
      </c>
      <c r="C163" s="4">
        <f>'2 Charging Stations'!AF215</f>
        <v>3335.8</v>
      </c>
      <c r="D163" s="4">
        <f>'3 Charging Stations '!I214</f>
        <v>1484.8000000000002</v>
      </c>
      <c r="E163" s="4">
        <f>'4 Charging Stations'!H208</f>
        <v>2375.8000000000002</v>
      </c>
    </row>
    <row r="164" spans="1:5">
      <c r="A164" s="51">
        <v>163</v>
      </c>
      <c r="B164" s="4">
        <f>'1 Charging Station'!H196</f>
        <v>3633</v>
      </c>
      <c r="C164" s="4">
        <f>'2 Charging Stations'!AF216</f>
        <v>3335.8</v>
      </c>
      <c r="D164" s="4">
        <f>'3 Charging Stations '!I215</f>
        <v>2855.8</v>
      </c>
      <c r="E164" s="4">
        <f>'4 Charging Stations'!H209</f>
        <v>1279</v>
      </c>
    </row>
    <row r="165" spans="1:5">
      <c r="A165" s="51">
        <v>164</v>
      </c>
      <c r="B165" s="4">
        <f>'1 Charging Station'!H197</f>
        <v>1348</v>
      </c>
      <c r="C165" s="4">
        <f>'2 Charging Stations'!AF217</f>
        <v>3335.8</v>
      </c>
      <c r="D165" s="4">
        <f>'3 Charging Stations '!I216</f>
        <v>2855.8</v>
      </c>
      <c r="E165" s="4">
        <f>'4 Charging Stations'!H210</f>
        <v>1324.7000000000003</v>
      </c>
    </row>
    <row r="166" spans="1:5">
      <c r="A166" s="51">
        <v>165</v>
      </c>
      <c r="B166" s="4">
        <f>'1 Charging Station'!H198</f>
        <v>3815.8</v>
      </c>
      <c r="C166" s="4">
        <f>'2 Charging Stations'!AF218</f>
        <v>3335.8</v>
      </c>
      <c r="D166" s="4">
        <f>'3 Charging Stations '!I217</f>
        <v>1210.6000000000004</v>
      </c>
      <c r="E166" s="4">
        <f>'4 Charging Stations'!H211</f>
        <v>2375.8000000000002</v>
      </c>
    </row>
    <row r="167" spans="1:5">
      <c r="A167" s="51">
        <v>166</v>
      </c>
      <c r="B167" s="4">
        <f>'1 Charging Station'!H199</f>
        <v>3084.6000000000004</v>
      </c>
      <c r="C167" s="4">
        <f>'2 Charging Stations'!AF219</f>
        <v>1462.1000000000004</v>
      </c>
      <c r="D167" s="4">
        <f>'3 Charging Stations '!I218</f>
        <v>2855.8</v>
      </c>
      <c r="E167" s="4">
        <f>'4 Charging Stations'!H212</f>
        <v>2375.8000000000002</v>
      </c>
    </row>
    <row r="168" spans="1:5">
      <c r="A168" s="51">
        <v>167</v>
      </c>
      <c r="B168" s="4">
        <f>'1 Charging Station'!H200</f>
        <v>3198.8500000000004</v>
      </c>
      <c r="C168" s="4">
        <f>'2 Charging Stations'!AF220</f>
        <v>3312.95</v>
      </c>
      <c r="D168" s="4">
        <f>'3 Charging Stations '!I219</f>
        <v>2855.8</v>
      </c>
      <c r="E168" s="4">
        <f>'4 Charging Stations'!H213</f>
        <v>2375.8000000000002</v>
      </c>
    </row>
    <row r="169" spans="1:5">
      <c r="A169" s="51">
        <v>168</v>
      </c>
      <c r="B169" s="4">
        <f>'1 Charging Station'!H201</f>
        <v>3541.6000000000004</v>
      </c>
      <c r="C169" s="4">
        <f>'2 Charging Stations'!AF221</f>
        <v>3335.8</v>
      </c>
      <c r="D169" s="4">
        <f>'3 Charging Stations '!I220</f>
        <v>1804.7000000000003</v>
      </c>
      <c r="E169" s="4">
        <f>'4 Charging Stations'!H214</f>
        <v>2375.8000000000002</v>
      </c>
    </row>
    <row r="170" spans="1:5">
      <c r="A170" s="51">
        <v>169</v>
      </c>
      <c r="B170" s="4">
        <f>'1 Charging Station'!H202</f>
        <v>3130.3</v>
      </c>
      <c r="C170" s="4">
        <f>'2 Charging Stations'!AF222</f>
        <v>3335.8</v>
      </c>
      <c r="D170" s="4">
        <f>'3 Charging Stations '!I221</f>
        <v>1850.4</v>
      </c>
      <c r="E170" s="4">
        <f>'4 Charging Stations'!H215</f>
        <v>1347.5500000000002</v>
      </c>
    </row>
    <row r="171" spans="1:5">
      <c r="A171" s="51">
        <v>170</v>
      </c>
      <c r="B171" s="4">
        <f>'1 Charging Station'!H203</f>
        <v>3633</v>
      </c>
      <c r="C171" s="4">
        <f>'2 Charging Stations'!AF223</f>
        <v>3335.8</v>
      </c>
      <c r="D171" s="4">
        <f>'3 Charging Stations '!I222</f>
        <v>1804.7000000000003</v>
      </c>
      <c r="E171" s="4">
        <f>'4 Charging Stations'!H216</f>
        <v>1416.1000000000004</v>
      </c>
    </row>
    <row r="172" spans="1:5">
      <c r="A172" s="51">
        <v>171</v>
      </c>
      <c r="B172" s="4">
        <f>'1 Charging Station'!H204</f>
        <v>3381.65</v>
      </c>
      <c r="C172" s="4">
        <f>'2 Charging Stations'!AF224</f>
        <v>1690.6000000000004</v>
      </c>
      <c r="D172" s="4">
        <f>'3 Charging Stations '!I223</f>
        <v>2855.8</v>
      </c>
      <c r="E172" s="4">
        <f>'4 Charging Stations'!H217</f>
        <v>1438.9500000000003</v>
      </c>
    </row>
    <row r="173" spans="1:5">
      <c r="A173" s="51">
        <v>172</v>
      </c>
      <c r="B173" s="4">
        <f>'1 Charging Station'!H205</f>
        <v>3130.3</v>
      </c>
      <c r="C173" s="4">
        <f>'2 Charging Stations'!AF225</f>
        <v>3335.8</v>
      </c>
      <c r="D173" s="4">
        <f>'3 Charging Stations '!I224</f>
        <v>2855.8</v>
      </c>
      <c r="E173" s="4">
        <f>'4 Charging Stations'!H218</f>
        <v>2375.8000000000002</v>
      </c>
    </row>
    <row r="174" spans="1:5">
      <c r="A174" s="51">
        <v>173</v>
      </c>
      <c r="B174" s="4">
        <f>'1 Charging Station'!H206</f>
        <v>3792.95</v>
      </c>
      <c r="C174" s="4">
        <f>'2 Charging Stations'!AF226</f>
        <v>3312.95</v>
      </c>
      <c r="D174" s="4">
        <f>'3 Charging Stations '!I225</f>
        <v>2855.8</v>
      </c>
      <c r="E174" s="4">
        <f>'4 Charging Stations'!H219</f>
        <v>1119.0500000000002</v>
      </c>
    </row>
    <row r="175" spans="1:5">
      <c r="A175" s="51">
        <v>174</v>
      </c>
      <c r="B175" s="4">
        <f>'1 Charging Station'!H207</f>
        <v>1919.25</v>
      </c>
      <c r="C175" s="4">
        <f>'2 Charging Stations'!AF227</f>
        <v>1850.5500000000002</v>
      </c>
      <c r="D175" s="4">
        <f>'3 Charging Stations '!I226</f>
        <v>2855.8</v>
      </c>
      <c r="E175" s="4">
        <f>'4 Charging Stations'!H220</f>
        <v>2375.8000000000002</v>
      </c>
    </row>
    <row r="176" spans="1:5">
      <c r="A176" s="51">
        <v>175</v>
      </c>
      <c r="B176" s="4">
        <f>'1 Charging Station'!H208</f>
        <v>3084.6000000000004</v>
      </c>
      <c r="C176" s="4">
        <f>'2 Charging Stations'!AF228</f>
        <v>3335.8</v>
      </c>
      <c r="D176" s="4">
        <f>'3 Charging Stations '!I227</f>
        <v>2855.8</v>
      </c>
      <c r="E176" s="4">
        <f>'4 Charging Stations'!H221</f>
        <v>1119.0500000000002</v>
      </c>
    </row>
    <row r="177" spans="1:5">
      <c r="A177" s="51">
        <v>176</v>
      </c>
      <c r="B177" s="4">
        <f>'1 Charging Station'!H209</f>
        <v>1782.15</v>
      </c>
      <c r="C177" s="4">
        <f>'2 Charging Stations'!AF229</f>
        <v>3335.8</v>
      </c>
      <c r="D177" s="4">
        <f>'3 Charging Stations '!I228</f>
        <v>1713.3000000000002</v>
      </c>
      <c r="E177" s="4">
        <f>'4 Charging Stations'!H222</f>
        <v>2375.8000000000002</v>
      </c>
    </row>
    <row r="178" spans="1:5">
      <c r="A178" s="51">
        <v>177</v>
      </c>
      <c r="B178" s="4">
        <f>'1 Charging Station'!H210</f>
        <v>3335.9500000000003</v>
      </c>
      <c r="C178" s="4">
        <f>'2 Charging Stations'!AF230</f>
        <v>3312.95</v>
      </c>
      <c r="D178" s="4">
        <f>'3 Charging Stations '!I229</f>
        <v>1690.4500000000003</v>
      </c>
      <c r="E178" s="4">
        <f>'4 Charging Stations'!H223</f>
        <v>2375.8000000000002</v>
      </c>
    </row>
    <row r="179" spans="1:5">
      <c r="A179" s="51">
        <v>178</v>
      </c>
      <c r="B179" s="4">
        <f>'1 Charging Station'!H211</f>
        <v>3107.4500000000003</v>
      </c>
      <c r="C179" s="4">
        <f>'2 Charging Stations'!AF231</f>
        <v>3335.8</v>
      </c>
      <c r="D179" s="4">
        <f>'3 Charging Stations '!I230</f>
        <v>2855.8</v>
      </c>
      <c r="E179" s="4">
        <f>'4 Charging Stations'!H224</f>
        <v>2375.8000000000002</v>
      </c>
    </row>
    <row r="180" spans="1:5">
      <c r="A180" s="51">
        <v>179</v>
      </c>
      <c r="B180" s="4">
        <f>'1 Charging Station'!H212</f>
        <v>3107.4500000000003</v>
      </c>
      <c r="C180" s="4">
        <f>'2 Charging Stations'!AF232</f>
        <v>1827.7000000000003</v>
      </c>
      <c r="D180" s="4">
        <f>'3 Charging Stations '!I231</f>
        <v>2855.8</v>
      </c>
      <c r="E180" s="4">
        <f>'4 Charging Stations'!H225</f>
        <v>2375.8000000000002</v>
      </c>
    </row>
    <row r="181" spans="1:5">
      <c r="A181" s="51">
        <v>180</v>
      </c>
      <c r="B181" s="4">
        <f>'1 Charging Station'!H213</f>
        <v>1850.7000000000003</v>
      </c>
      <c r="C181" s="4">
        <f>'2 Charging Stations'!AF233</f>
        <v>3335.8</v>
      </c>
      <c r="D181" s="4">
        <f>'3 Charging Stations '!I232</f>
        <v>1690.4500000000003</v>
      </c>
      <c r="E181" s="4">
        <f>'4 Charging Stations'!H226</f>
        <v>1301.8500000000004</v>
      </c>
    </row>
    <row r="182" spans="1:5">
      <c r="A182" s="51">
        <v>181</v>
      </c>
      <c r="B182" s="4">
        <f>'1 Charging Station'!H214</f>
        <v>1850.7000000000003</v>
      </c>
      <c r="C182" s="4">
        <f>'2 Charging Stations'!AF234</f>
        <v>1302.1500000000001</v>
      </c>
      <c r="D182" s="4">
        <f>'3 Charging Stations '!I233</f>
        <v>2855.8</v>
      </c>
      <c r="E182" s="4">
        <f>'4 Charging Stations'!H227</f>
        <v>1393.25</v>
      </c>
    </row>
    <row r="183" spans="1:5">
      <c r="A183" s="51">
        <v>182</v>
      </c>
      <c r="B183" s="4">
        <f>'1 Charging Station'!H215</f>
        <v>1850.7000000000003</v>
      </c>
      <c r="C183" s="4">
        <f>'2 Charging Stations'!AF235</f>
        <v>3335.8</v>
      </c>
      <c r="D183" s="4">
        <f>'3 Charging Stations '!I234</f>
        <v>1599.0500000000002</v>
      </c>
      <c r="E183" s="4">
        <f>'4 Charging Stations'!H228</f>
        <v>1416.1000000000004</v>
      </c>
    </row>
    <row r="184" spans="1:5">
      <c r="A184" s="51">
        <v>183</v>
      </c>
      <c r="B184" s="4">
        <f>'1 Charging Station'!H216</f>
        <v>3244.55</v>
      </c>
      <c r="C184" s="4">
        <f>'2 Charging Stations'!AF236</f>
        <v>1850.5500000000002</v>
      </c>
      <c r="D184" s="4">
        <f>'3 Charging Stations '!I235</f>
        <v>2855.8</v>
      </c>
      <c r="E184" s="4">
        <f>'4 Charging Stations'!H229</f>
        <v>2375.8000000000002</v>
      </c>
    </row>
    <row r="185" spans="1:5">
      <c r="A185" s="51">
        <v>184</v>
      </c>
      <c r="B185" s="4">
        <f>'1 Charging Station'!H217</f>
        <v>3198.8500000000004</v>
      </c>
      <c r="C185" s="4">
        <f>'2 Charging Stations'!AF237</f>
        <v>3335.8</v>
      </c>
      <c r="D185" s="4">
        <f>'3 Charging Stations '!I236</f>
        <v>2855.8</v>
      </c>
      <c r="E185" s="4">
        <f>'4 Charging Stations'!H230</f>
        <v>1324.7000000000003</v>
      </c>
    </row>
    <row r="186" spans="1:5">
      <c r="A186" s="51">
        <v>185</v>
      </c>
      <c r="B186" s="4">
        <f>'1 Charging Station'!H218</f>
        <v>1325.15</v>
      </c>
      <c r="C186" s="4">
        <f>'2 Charging Stations'!AF238</f>
        <v>1782</v>
      </c>
      <c r="D186" s="4">
        <f>'3 Charging Stations '!I237</f>
        <v>2855.8</v>
      </c>
      <c r="E186" s="4">
        <f>'4 Charging Stations'!H231</f>
        <v>1164.75</v>
      </c>
    </row>
    <row r="187" spans="1:5">
      <c r="A187" s="51">
        <v>186</v>
      </c>
      <c r="B187" s="4">
        <f>'1 Charging Station'!H219</f>
        <v>3084.6000000000004</v>
      </c>
      <c r="C187" s="4">
        <f>'2 Charging Stations'!AF239</f>
        <v>685.2</v>
      </c>
      <c r="D187" s="4">
        <f>'3 Charging Stations '!I238</f>
        <v>2855.8</v>
      </c>
      <c r="E187" s="4">
        <f>'4 Charging Stations'!H232</f>
        <v>2375.8000000000002</v>
      </c>
    </row>
    <row r="188" spans="1:5">
      <c r="A188" s="51">
        <v>187</v>
      </c>
      <c r="B188" s="4">
        <f>'1 Charging Station'!H220</f>
        <v>3313.1000000000004</v>
      </c>
      <c r="C188" s="4">
        <f>'2 Charging Stations'!AF240</f>
        <v>1530.65</v>
      </c>
      <c r="D188" s="4">
        <f>'3 Charging Stations '!I239</f>
        <v>2855.8</v>
      </c>
      <c r="E188" s="4">
        <f>'4 Charging Stations'!H233</f>
        <v>2375.8000000000002</v>
      </c>
    </row>
    <row r="189" spans="1:5">
      <c r="A189" s="51">
        <v>188</v>
      </c>
      <c r="B189" s="4">
        <f>'1 Charging Station'!H221</f>
        <v>3084.6000000000004</v>
      </c>
      <c r="C189" s="4">
        <f>'2 Charging Stations'!AF241</f>
        <v>3335.8</v>
      </c>
      <c r="D189" s="4">
        <f>'3 Charging Stations '!I240</f>
        <v>2855.8</v>
      </c>
      <c r="E189" s="4">
        <f>'4 Charging Stations'!H234</f>
        <v>1096.2000000000003</v>
      </c>
    </row>
    <row r="190" spans="1:5">
      <c r="A190" s="51">
        <v>189</v>
      </c>
      <c r="B190" s="4">
        <f>'1 Charging Station'!H222</f>
        <v>3016.05</v>
      </c>
      <c r="C190" s="4">
        <f>'2 Charging Stations'!AF242</f>
        <v>1599.2000000000003</v>
      </c>
      <c r="D190" s="4">
        <f>'3 Charging Stations '!I241</f>
        <v>2855.8</v>
      </c>
      <c r="E190" s="4">
        <f>'4 Charging Stations'!H235</f>
        <v>1187.6000000000004</v>
      </c>
    </row>
    <row r="191" spans="1:5">
      <c r="A191" s="51">
        <v>190</v>
      </c>
      <c r="B191" s="4">
        <f>'1 Charging Station'!H223</f>
        <v>1850.7000000000003</v>
      </c>
      <c r="C191" s="4">
        <f>'2 Charging Stations'!AF243</f>
        <v>3335.8</v>
      </c>
      <c r="D191" s="4">
        <f>'3 Charging Stations '!I242</f>
        <v>1484.8000000000002</v>
      </c>
      <c r="E191" s="4">
        <f>'4 Charging Stations'!H236</f>
        <v>1279</v>
      </c>
    </row>
    <row r="192" spans="1:5">
      <c r="A192" s="51">
        <v>191</v>
      </c>
      <c r="B192" s="4">
        <f>'1 Charging Station'!H224</f>
        <v>3244.55</v>
      </c>
      <c r="C192" s="4">
        <f>'2 Charging Stations'!AF244</f>
        <v>1827.7000000000003</v>
      </c>
      <c r="D192" s="4">
        <f>'3 Charging Stations '!I243</f>
        <v>2855.8</v>
      </c>
      <c r="E192" s="4">
        <f>'4 Charging Stations'!H237</f>
        <v>1279</v>
      </c>
    </row>
    <row r="193" spans="1:5">
      <c r="A193" s="51">
        <v>192</v>
      </c>
      <c r="B193" s="4">
        <f>'1 Charging Station'!H225</f>
        <v>1919.25</v>
      </c>
      <c r="C193" s="4">
        <f>'2 Charging Stations'!AF245</f>
        <v>3335.8</v>
      </c>
      <c r="D193" s="4">
        <f>'3 Charging Stations '!I244</f>
        <v>2855.8</v>
      </c>
      <c r="E193" s="4">
        <f>'4 Charging Stations'!H238</f>
        <v>2375.8000000000002</v>
      </c>
    </row>
    <row r="194" spans="1:5">
      <c r="A194" s="51">
        <v>193</v>
      </c>
      <c r="B194" s="4">
        <f>'1 Charging Station'!H226</f>
        <v>3473.05</v>
      </c>
      <c r="C194" s="4">
        <f>'2 Charging Stations'!AF246</f>
        <v>3335.8</v>
      </c>
      <c r="D194" s="4">
        <f>'3 Charging Stations '!I245</f>
        <v>2855.8</v>
      </c>
      <c r="E194" s="4">
        <f>'4 Charging Stations'!H239</f>
        <v>1256.1500000000001</v>
      </c>
    </row>
    <row r="195" spans="1:5">
      <c r="A195" s="51">
        <v>194</v>
      </c>
      <c r="B195" s="4">
        <f>'1 Charging Station'!H227</f>
        <v>1507.95</v>
      </c>
      <c r="C195" s="4">
        <f>'2 Charging Stations'!AF247</f>
        <v>3335.8</v>
      </c>
      <c r="D195" s="4">
        <f>'3 Charging Stations '!I246</f>
        <v>1736.15</v>
      </c>
      <c r="E195" s="4">
        <f>'4 Charging Stations'!H240</f>
        <v>2375.8000000000002</v>
      </c>
    </row>
    <row r="196" spans="1:5">
      <c r="A196" s="51">
        <v>195</v>
      </c>
      <c r="B196" s="4">
        <f>'1 Charging Station'!H228</f>
        <v>3221.7000000000003</v>
      </c>
      <c r="C196" s="4">
        <f>'2 Charging Stations'!AF248</f>
        <v>3335.8</v>
      </c>
      <c r="D196" s="4">
        <f>'3 Charging Stations '!I247</f>
        <v>1713.3000000000002</v>
      </c>
      <c r="E196" s="4">
        <f>'4 Charging Stations'!H241</f>
        <v>2375.8000000000002</v>
      </c>
    </row>
    <row r="197" spans="1:5">
      <c r="A197" s="51">
        <v>196</v>
      </c>
      <c r="B197" s="4">
        <f>'1 Charging Station'!H229</f>
        <v>1805</v>
      </c>
      <c r="C197" s="4">
        <f>'2 Charging Stations'!AF249</f>
        <v>3335.8</v>
      </c>
      <c r="D197" s="4">
        <f>'3 Charging Stations '!I248</f>
        <v>2855.8</v>
      </c>
      <c r="E197" s="4">
        <f>'4 Charging Stations'!H242</f>
        <v>1073.3500000000004</v>
      </c>
    </row>
    <row r="198" spans="1:5">
      <c r="A198" s="51">
        <v>197</v>
      </c>
      <c r="B198" s="4">
        <f>'1 Charging Station'!H230</f>
        <v>3176</v>
      </c>
      <c r="C198" s="4">
        <f>'2 Charging Stations'!AF250</f>
        <v>1919.1000000000004</v>
      </c>
      <c r="D198" s="4">
        <f>'3 Charging Stations '!I249</f>
        <v>1530.5</v>
      </c>
      <c r="E198" s="4">
        <f>'4 Charging Stations'!H243</f>
        <v>2375.8000000000002</v>
      </c>
    </row>
    <row r="199" spans="1:5">
      <c r="A199" s="51">
        <v>198</v>
      </c>
      <c r="B199" s="4">
        <f>'1 Charging Station'!H231</f>
        <v>1759.3000000000002</v>
      </c>
      <c r="C199" s="4">
        <f>'2 Charging Stations'!AF251</f>
        <v>3335.8</v>
      </c>
      <c r="D199" s="4">
        <f>'3 Charging Stations '!I250</f>
        <v>2855.8</v>
      </c>
      <c r="E199" s="4">
        <f>'4 Charging Stations'!H244</f>
        <v>1096.2000000000003</v>
      </c>
    </row>
    <row r="200" spans="1:5">
      <c r="A200" s="51">
        <v>199</v>
      </c>
      <c r="B200" s="4">
        <f>'1 Charging Station'!H232</f>
        <v>3747.25</v>
      </c>
      <c r="C200" s="4">
        <f>'2 Charging Stations'!AF252</f>
        <v>3335.8</v>
      </c>
      <c r="D200" s="4">
        <f>'3 Charging Stations '!I251</f>
        <v>2855.8</v>
      </c>
      <c r="E200" s="4">
        <f>'4 Charging Stations'!H245</f>
        <v>2375.8000000000002</v>
      </c>
    </row>
    <row r="201" spans="1:5">
      <c r="A201" s="51">
        <v>200</v>
      </c>
      <c r="B201" s="4">
        <f>'1 Charging Station'!H233</f>
        <v>3404.5000000000005</v>
      </c>
      <c r="C201" s="4">
        <f>'2 Charging Stations'!AF253</f>
        <v>1759.15</v>
      </c>
      <c r="D201" s="4">
        <f>'3 Charging Stations '!I252</f>
        <v>1553.3500000000004</v>
      </c>
      <c r="E201" s="4">
        <f>'4 Charging Stations'!H246</f>
        <v>2375.8000000000002</v>
      </c>
    </row>
    <row r="202" spans="1:5">
      <c r="A202" s="51">
        <v>201</v>
      </c>
      <c r="B202" s="4">
        <f>'1 Charging Station'!H234</f>
        <v>3038.9</v>
      </c>
      <c r="C202" s="4">
        <f>'2 Charging Stations'!AF254</f>
        <v>1804.8500000000004</v>
      </c>
      <c r="D202" s="4">
        <f>'3 Charging Stations '!I253</f>
        <v>1850.4</v>
      </c>
      <c r="E202" s="4">
        <f>'4 Charging Stations'!H247</f>
        <v>2375.8000000000002</v>
      </c>
    </row>
    <row r="203" spans="1:5">
      <c r="A203" s="51">
        <v>202</v>
      </c>
      <c r="B203" s="4">
        <f>'1 Charging Station'!H235</f>
        <v>3038.9</v>
      </c>
      <c r="C203" s="4">
        <f>'2 Charging Stations'!AF255</f>
        <v>1850.5500000000002</v>
      </c>
      <c r="D203" s="4">
        <f>'3 Charging Stations '!I254</f>
        <v>1599.0500000000002</v>
      </c>
      <c r="E203" s="4">
        <f>'4 Charging Stations'!H248</f>
        <v>2375.8000000000002</v>
      </c>
    </row>
    <row r="204" spans="1:5">
      <c r="A204" s="51">
        <v>203</v>
      </c>
      <c r="B204" s="4">
        <f>'1 Charging Station'!H236</f>
        <v>3038.9</v>
      </c>
      <c r="C204" s="4">
        <f>'2 Charging Stations'!AF256</f>
        <v>3335.8</v>
      </c>
      <c r="D204" s="4">
        <f>'3 Charging Stations '!I255</f>
        <v>2855.8</v>
      </c>
      <c r="E204" s="4">
        <f>'4 Charging Stations'!H249</f>
        <v>1370.4</v>
      </c>
    </row>
    <row r="205" spans="1:5">
      <c r="A205" s="51">
        <v>204</v>
      </c>
      <c r="B205" s="4">
        <f>'1 Charging Station'!H237</f>
        <v>3633</v>
      </c>
      <c r="C205" s="4">
        <f>'2 Charging Stations'!AF257</f>
        <v>3267.25</v>
      </c>
      <c r="D205" s="4">
        <f>'3 Charging Stations '!I256</f>
        <v>2855.8</v>
      </c>
      <c r="E205" s="4">
        <f>'4 Charging Stations'!H250</f>
        <v>2375.8000000000002</v>
      </c>
    </row>
    <row r="206" spans="1:5">
      <c r="A206" s="51">
        <v>205</v>
      </c>
      <c r="B206" s="4">
        <f>'1 Charging Station'!H238</f>
        <v>3221.7000000000003</v>
      </c>
      <c r="C206" s="4">
        <f>'2 Charging Stations'!AF258</f>
        <v>3335.8</v>
      </c>
      <c r="D206" s="4">
        <f>'3 Charging Stations '!I257</f>
        <v>2855.8</v>
      </c>
      <c r="E206" s="4">
        <f>'4 Charging Stations'!H251</f>
        <v>2375.8000000000002</v>
      </c>
    </row>
    <row r="207" spans="1:5">
      <c r="A207" s="51">
        <v>206</v>
      </c>
      <c r="B207" s="4">
        <f>'1 Charging Station'!H239</f>
        <v>1530.8000000000002</v>
      </c>
      <c r="C207" s="4">
        <f>'2 Charging Stations'!AF259</f>
        <v>1507.8000000000002</v>
      </c>
      <c r="D207" s="4">
        <f>'3 Charging Stations '!I258</f>
        <v>1507.65</v>
      </c>
      <c r="E207" s="4">
        <f>'4 Charging Stations'!H252</f>
        <v>2375.8000000000002</v>
      </c>
    </row>
    <row r="208" spans="1:5">
      <c r="A208" s="51">
        <v>207</v>
      </c>
      <c r="B208" s="4">
        <f>'1 Charging Station'!H240</f>
        <v>3107.4500000000003</v>
      </c>
      <c r="C208" s="4">
        <f>'2 Charging Stations'!AF260</f>
        <v>3335.8</v>
      </c>
      <c r="D208" s="4">
        <f>'3 Charging Stations '!I259</f>
        <v>2855.8</v>
      </c>
      <c r="E208" s="4">
        <f>'4 Charging Stations'!H253</f>
        <v>2375.8000000000002</v>
      </c>
    </row>
    <row r="209" spans="1:5">
      <c r="A209" s="51">
        <v>208</v>
      </c>
      <c r="B209" s="4">
        <f>'1 Charging Station'!H241</f>
        <v>3335.9500000000003</v>
      </c>
      <c r="C209" s="4">
        <f>'2 Charging Stations'!AF261</f>
        <v>3335.8</v>
      </c>
      <c r="D209" s="4">
        <f>'3 Charging Stations '!I260</f>
        <v>2855.8</v>
      </c>
      <c r="E209" s="4">
        <f>'4 Charging Stations'!H254</f>
        <v>1073.3500000000004</v>
      </c>
    </row>
    <row r="210" spans="1:5">
      <c r="A210" s="51">
        <v>209</v>
      </c>
      <c r="B210" s="4">
        <f>'1 Charging Station'!H242</f>
        <v>3244.55</v>
      </c>
      <c r="C210" s="4">
        <f>'2 Charging Stations'!AF262</f>
        <v>3335.8</v>
      </c>
      <c r="D210" s="4">
        <f>'3 Charging Stations '!I261</f>
        <v>2855.8</v>
      </c>
      <c r="E210" s="4">
        <f>'4 Charging Stations'!H255</f>
        <v>2375.8000000000002</v>
      </c>
    </row>
    <row r="211" spans="1:5">
      <c r="A211" s="51">
        <v>210</v>
      </c>
      <c r="B211" s="4">
        <f>'1 Charging Station'!H243</f>
        <v>3724.4000000000005</v>
      </c>
      <c r="C211" s="4">
        <f>'2 Charging Stations'!AF263</f>
        <v>3335.8</v>
      </c>
      <c r="D211" s="4">
        <f>'3 Charging Stations '!I262</f>
        <v>2855.8</v>
      </c>
      <c r="E211" s="4">
        <f>'4 Charging Stations'!H256</f>
        <v>1370.4</v>
      </c>
    </row>
    <row r="212" spans="1:5">
      <c r="A212" s="51">
        <v>211</v>
      </c>
      <c r="B212" s="4">
        <f>'1 Charging Station'!H244</f>
        <v>3541.6000000000004</v>
      </c>
      <c r="C212" s="4">
        <f>'2 Charging Stations'!AF264</f>
        <v>3290.1000000000004</v>
      </c>
      <c r="D212" s="4">
        <f>'3 Charging Stations '!I263</f>
        <v>2855.8</v>
      </c>
      <c r="E212" s="4">
        <f>'4 Charging Stations'!H257</f>
        <v>2375.8000000000002</v>
      </c>
    </row>
    <row r="213" spans="1:5">
      <c r="A213" s="51">
        <v>212</v>
      </c>
      <c r="B213" s="4">
        <f>'1 Charging Station'!H245</f>
        <v>1896.4</v>
      </c>
      <c r="C213" s="4">
        <f>'2 Charging Stations'!AF265</f>
        <v>1142.2000000000003</v>
      </c>
      <c r="D213" s="4">
        <f>'3 Charging Stations '!I264</f>
        <v>2855.8</v>
      </c>
      <c r="E213" s="4">
        <f>'4 Charging Stations'!H258</f>
        <v>2375.8000000000002</v>
      </c>
    </row>
    <row r="214" spans="1:5">
      <c r="A214" s="51">
        <v>213</v>
      </c>
      <c r="B214" s="4">
        <f>'1 Charging Station'!H246</f>
        <v>3107.4500000000003</v>
      </c>
      <c r="C214" s="4">
        <f>'2 Charging Stations'!AF266</f>
        <v>3290.1000000000004</v>
      </c>
      <c r="D214" s="4">
        <f>'3 Charging Stations '!I265</f>
        <v>2855.8</v>
      </c>
      <c r="E214" s="4">
        <f>'4 Charging Stations'!H259</f>
        <v>1393.25</v>
      </c>
    </row>
    <row r="215" spans="1:5">
      <c r="A215" s="51">
        <v>214</v>
      </c>
      <c r="B215" s="4">
        <f>'1 Charging Station'!H247</f>
        <v>3724.4000000000005</v>
      </c>
      <c r="C215" s="4">
        <f>'2 Charging Stations'!AF267</f>
        <v>1850.5500000000002</v>
      </c>
      <c r="D215" s="4">
        <f>'3 Charging Stations '!I266</f>
        <v>1850.4</v>
      </c>
      <c r="E215" s="4">
        <f>'4 Charging Stations'!H260</f>
        <v>1324.7000000000003</v>
      </c>
    </row>
    <row r="216" spans="1:5">
      <c r="A216" s="51">
        <v>215</v>
      </c>
      <c r="B216" s="4">
        <f>'1 Charging Station'!H248</f>
        <v>3495.9</v>
      </c>
      <c r="C216" s="4">
        <f>'2 Charging Stations'!AF268</f>
        <v>1576.3500000000004</v>
      </c>
      <c r="D216" s="4">
        <f>'3 Charging Stations '!I267</f>
        <v>2855.8</v>
      </c>
      <c r="E216" s="4">
        <f>'4 Charging Stations'!H261</f>
        <v>2375.8000000000002</v>
      </c>
    </row>
    <row r="217" spans="1:5">
      <c r="A217" s="51">
        <v>216</v>
      </c>
      <c r="B217" s="4">
        <f>'1 Charging Station'!H249</f>
        <v>3221.7000000000003</v>
      </c>
      <c r="C217" s="4">
        <f>'2 Charging Stations'!AF269</f>
        <v>3335.8</v>
      </c>
      <c r="D217" s="4">
        <f>'3 Charging Stations '!I268</f>
        <v>1896.1000000000004</v>
      </c>
      <c r="E217" s="4">
        <f>'4 Charging Stations'!H262</f>
        <v>2375.8000000000002</v>
      </c>
    </row>
    <row r="218" spans="1:5">
      <c r="A218" s="51">
        <v>217</v>
      </c>
      <c r="B218" s="4">
        <f>'1 Charging Station'!H250</f>
        <v>3176</v>
      </c>
      <c r="C218" s="4">
        <f>'2 Charging Stations'!AF270</f>
        <v>1919.1000000000004</v>
      </c>
      <c r="D218" s="4">
        <f>'3 Charging Stations '!I269</f>
        <v>2855.8</v>
      </c>
      <c r="E218" s="4">
        <f>'4 Charging Stations'!H263</f>
        <v>2375.8000000000002</v>
      </c>
    </row>
    <row r="219" spans="1:5">
      <c r="A219" s="51">
        <v>218</v>
      </c>
      <c r="B219" s="4">
        <f>'1 Charging Station'!H251</f>
        <v>3335.9500000000003</v>
      </c>
      <c r="C219" s="4">
        <f>'2 Charging Stations'!AF271</f>
        <v>1896.25</v>
      </c>
      <c r="D219" s="4">
        <f>'3 Charging Stations '!I270</f>
        <v>1324.8500000000004</v>
      </c>
      <c r="E219" s="4">
        <f>'4 Charging Stations'!H264</f>
        <v>2375.8000000000002</v>
      </c>
    </row>
    <row r="220" spans="1:5">
      <c r="A220" s="51">
        <v>219</v>
      </c>
      <c r="B220" s="4">
        <f>'1 Charging Station'!H252</f>
        <v>1896.4</v>
      </c>
      <c r="C220" s="4">
        <f>'2 Charging Stations'!AF272</f>
        <v>3221.55</v>
      </c>
      <c r="D220" s="4">
        <f>'3 Charging Stations '!I271</f>
        <v>2855.8</v>
      </c>
      <c r="E220" s="4">
        <f>'4 Charging Stations'!H265</f>
        <v>2375.8000000000002</v>
      </c>
    </row>
    <row r="221" spans="1:5">
      <c r="A221" s="51">
        <v>220</v>
      </c>
      <c r="B221" s="4">
        <f>'1 Charging Station'!H253</f>
        <v>1690.75</v>
      </c>
      <c r="C221" s="4">
        <f>'2 Charging Stations'!AF273</f>
        <v>1713.4500000000003</v>
      </c>
      <c r="D221" s="4">
        <f>'3 Charging Stations '!I272</f>
        <v>2855.8</v>
      </c>
      <c r="E221" s="4">
        <f>'4 Charging Stations'!H266</f>
        <v>2375.8000000000002</v>
      </c>
    </row>
    <row r="222" spans="1:5">
      <c r="A222" s="51">
        <v>221</v>
      </c>
      <c r="B222" s="4">
        <f>'1 Charging Station'!H254</f>
        <v>3518.7500000000005</v>
      </c>
      <c r="C222" s="4">
        <f>'2 Charging Stations'!AF274</f>
        <v>3335.8</v>
      </c>
      <c r="D222" s="4">
        <f>'3 Charging Stations '!I273</f>
        <v>2855.8</v>
      </c>
      <c r="E222" s="4">
        <f>'4 Charging Stations'!H267</f>
        <v>1324.7000000000003</v>
      </c>
    </row>
    <row r="223" spans="1:5">
      <c r="A223" s="51">
        <v>222</v>
      </c>
      <c r="B223" s="4">
        <f>'1 Charging Station'!H255</f>
        <v>1759.3000000000002</v>
      </c>
      <c r="C223" s="4">
        <f>'2 Charging Stations'!AF275</f>
        <v>1690.6000000000004</v>
      </c>
      <c r="D223" s="4">
        <f>'3 Charging Stations '!I274</f>
        <v>1759</v>
      </c>
      <c r="E223" s="4">
        <f>'4 Charging Stations'!H268</f>
        <v>1210.4500000000003</v>
      </c>
    </row>
    <row r="224" spans="1:5">
      <c r="A224" s="51">
        <v>223</v>
      </c>
      <c r="B224" s="4">
        <f>'1 Charging Station'!H256</f>
        <v>1850.7000000000003</v>
      </c>
      <c r="C224" s="4">
        <f>'2 Charging Stations'!AF276</f>
        <v>1553.5</v>
      </c>
      <c r="D224" s="4">
        <f>'3 Charging Stations '!I275</f>
        <v>2855.8</v>
      </c>
      <c r="E224" s="4">
        <f>'4 Charging Stations'!H269</f>
        <v>2375.8000000000002</v>
      </c>
    </row>
    <row r="225" spans="1:5">
      <c r="A225" s="51">
        <v>224</v>
      </c>
      <c r="B225" s="4">
        <f>'1 Charging Station'!H257</f>
        <v>3153.15</v>
      </c>
      <c r="C225" s="4">
        <f>'2 Charging Stations'!AF277</f>
        <v>1827.7000000000003</v>
      </c>
      <c r="D225" s="4">
        <f>'3 Charging Stations '!I276</f>
        <v>2855.8</v>
      </c>
      <c r="E225" s="4">
        <f>'4 Charging Stations'!H270</f>
        <v>1370.4</v>
      </c>
    </row>
    <row r="226" spans="1:5">
      <c r="A226" s="51">
        <v>225</v>
      </c>
      <c r="B226" s="4">
        <f>'1 Charging Station'!H258</f>
        <v>1919.25</v>
      </c>
      <c r="C226" s="4">
        <f>'2 Charging Stations'!AF278</f>
        <v>3335.8</v>
      </c>
      <c r="D226" s="4">
        <f>'3 Charging Stations '!I277</f>
        <v>2855.8</v>
      </c>
      <c r="E226" s="4">
        <f>'4 Charging Stations'!H271</f>
        <v>2375.8000000000002</v>
      </c>
    </row>
    <row r="227" spans="1:5">
      <c r="A227" s="51">
        <v>226</v>
      </c>
      <c r="B227" s="4">
        <f>'1 Charging Station'!H259</f>
        <v>3267.4</v>
      </c>
      <c r="C227" s="4">
        <f>'2 Charging Stations'!AF279</f>
        <v>3335.8</v>
      </c>
      <c r="D227" s="4">
        <f>'3 Charging Stations '!I278</f>
        <v>1873.25</v>
      </c>
      <c r="E227" s="4">
        <f>'4 Charging Stations'!H272</f>
        <v>2375.8000000000002</v>
      </c>
    </row>
    <row r="228" spans="1:5">
      <c r="A228" s="51">
        <v>227</v>
      </c>
      <c r="B228" s="4">
        <f>'1 Charging Station'!H260</f>
        <v>3153.15</v>
      </c>
      <c r="C228" s="4">
        <f>'2 Charging Stations'!AF280</f>
        <v>3198.7</v>
      </c>
      <c r="D228" s="4">
        <f>'3 Charging Stations '!I279</f>
        <v>2855.8</v>
      </c>
      <c r="E228" s="4">
        <f>'4 Charging Stations'!H273</f>
        <v>2375.8000000000002</v>
      </c>
    </row>
    <row r="229" spans="1:5">
      <c r="A229" s="51">
        <v>228</v>
      </c>
      <c r="B229" s="4">
        <f>'1 Charging Station'!H261</f>
        <v>3221.7000000000003</v>
      </c>
      <c r="C229" s="4">
        <f>'2 Charging Stations'!AF281</f>
        <v>1850.5500000000002</v>
      </c>
      <c r="D229" s="4">
        <f>'3 Charging Stations '!I280</f>
        <v>1850.4</v>
      </c>
      <c r="E229" s="4">
        <f>'4 Charging Stations'!H274</f>
        <v>1370.4</v>
      </c>
    </row>
    <row r="230" spans="1:5">
      <c r="A230" s="51">
        <v>229</v>
      </c>
      <c r="B230" s="4">
        <f>'1 Charging Station'!H262</f>
        <v>3244.55</v>
      </c>
      <c r="C230" s="4">
        <f>'2 Charging Stations'!AF282</f>
        <v>1370.7000000000003</v>
      </c>
      <c r="D230" s="4">
        <f>'3 Charging Stations '!I281</f>
        <v>2855.8</v>
      </c>
      <c r="E230" s="4">
        <f>'4 Charging Stations'!H275</f>
        <v>1279</v>
      </c>
    </row>
    <row r="231" spans="1:5">
      <c r="A231" s="51">
        <v>230</v>
      </c>
      <c r="B231" s="4">
        <f>'1 Charging Station'!H263</f>
        <v>3541.6000000000004</v>
      </c>
      <c r="C231" s="4">
        <f>'2 Charging Stations'!AF283</f>
        <v>1804.8500000000004</v>
      </c>
      <c r="D231" s="4">
        <f>'3 Charging Stations '!I282</f>
        <v>1736.15</v>
      </c>
      <c r="E231" s="4">
        <f>'4 Charging Stations'!H276</f>
        <v>2375.8000000000002</v>
      </c>
    </row>
    <row r="232" spans="1:5">
      <c r="A232" s="51">
        <v>231</v>
      </c>
      <c r="B232" s="4">
        <f>'1 Charging Station'!H264</f>
        <v>1690.75</v>
      </c>
      <c r="C232" s="4">
        <f>'2 Charging Stations'!AF284</f>
        <v>3198.7</v>
      </c>
      <c r="D232" s="4">
        <f>'3 Charging Stations '!I283</f>
        <v>2855.8</v>
      </c>
      <c r="E232" s="4">
        <f>'4 Charging Stations'!H277</f>
        <v>1324.7000000000003</v>
      </c>
    </row>
    <row r="233" spans="1:5">
      <c r="A233" s="51">
        <v>232</v>
      </c>
      <c r="B233" s="4">
        <f>'1 Charging Station'!H265</f>
        <v>1896.4</v>
      </c>
      <c r="C233" s="4">
        <f>'2 Charging Stations'!AF285</f>
        <v>3335.8</v>
      </c>
      <c r="D233" s="4">
        <f>'3 Charging Stations '!I284</f>
        <v>1599.0500000000002</v>
      </c>
      <c r="E233" s="4">
        <f>'4 Charging Stations'!H278</f>
        <v>1096.2000000000003</v>
      </c>
    </row>
    <row r="234" spans="1:5">
      <c r="A234" s="51">
        <v>233</v>
      </c>
      <c r="B234" s="4">
        <f>'1 Charging Station'!H266</f>
        <v>1805</v>
      </c>
      <c r="C234" s="4">
        <f>'2 Charging Stations'!AF286</f>
        <v>1919.1000000000004</v>
      </c>
      <c r="D234" s="4">
        <f>'3 Charging Stations '!I285</f>
        <v>1736.15</v>
      </c>
      <c r="E234" s="4">
        <f>'4 Charging Stations'!H279</f>
        <v>2375.8000000000002</v>
      </c>
    </row>
    <row r="235" spans="1:5">
      <c r="A235" s="51">
        <v>234</v>
      </c>
      <c r="B235" s="4">
        <f>'1 Charging Station'!H267</f>
        <v>1896.4</v>
      </c>
      <c r="C235" s="4">
        <f>'2 Charging Stations'!AF287</f>
        <v>1736.3000000000002</v>
      </c>
      <c r="D235" s="4">
        <f>'3 Charging Stations '!I286</f>
        <v>2855.8</v>
      </c>
      <c r="E235" s="4">
        <f>'4 Charging Stations'!H280</f>
        <v>2375.8000000000002</v>
      </c>
    </row>
    <row r="236" spans="1:5">
      <c r="A236" s="51">
        <v>235</v>
      </c>
      <c r="B236" s="4">
        <f>'1 Charging Station'!H268</f>
        <v>3381.65</v>
      </c>
      <c r="C236" s="4">
        <f>'2 Charging Stations'!AF288</f>
        <v>1873.4</v>
      </c>
      <c r="D236" s="4">
        <f>'3 Charging Stations '!I287</f>
        <v>2855.8</v>
      </c>
      <c r="E236" s="4">
        <f>'4 Charging Stations'!H281</f>
        <v>1393.25</v>
      </c>
    </row>
    <row r="237" spans="1:5">
      <c r="A237" s="51">
        <v>236</v>
      </c>
      <c r="B237" s="4">
        <f>'1 Charging Station'!H269</f>
        <v>3564.4500000000003</v>
      </c>
      <c r="C237" s="4">
        <f>'2 Charging Stations'!AF289</f>
        <v>1850.5500000000002</v>
      </c>
      <c r="D237" s="4">
        <f>'3 Charging Stations '!I288</f>
        <v>1804.7000000000003</v>
      </c>
      <c r="E237" s="4">
        <f>'4 Charging Stations'!H282</f>
        <v>1164.75</v>
      </c>
    </row>
    <row r="238" spans="1:5">
      <c r="A238" s="51">
        <v>237</v>
      </c>
      <c r="B238" s="4">
        <f>'1 Charging Station'!H270</f>
        <v>3655.8500000000004</v>
      </c>
      <c r="C238" s="4">
        <f>'2 Charging Stations'!AF290</f>
        <v>1804.8500000000004</v>
      </c>
      <c r="D238" s="4">
        <f>'3 Charging Stations '!I289</f>
        <v>2855.8</v>
      </c>
      <c r="E238" s="4">
        <f>'4 Charging Stations'!H283</f>
        <v>1210.4500000000003</v>
      </c>
    </row>
    <row r="239" spans="1:5">
      <c r="A239" s="51">
        <v>238</v>
      </c>
      <c r="B239" s="4">
        <f>'1 Charging Station'!H271</f>
        <v>3541.6000000000004</v>
      </c>
      <c r="C239" s="4">
        <f>'2 Charging Stations'!AF291</f>
        <v>3335.8</v>
      </c>
      <c r="D239" s="4">
        <f>'3 Charging Stations '!I290</f>
        <v>2855.8</v>
      </c>
      <c r="E239" s="4">
        <f>'4 Charging Stations'!H284</f>
        <v>2375.8000000000002</v>
      </c>
    </row>
    <row r="240" spans="1:5">
      <c r="A240" s="51">
        <v>239</v>
      </c>
      <c r="B240" s="4">
        <f>'1 Charging Station'!H272</f>
        <v>3176</v>
      </c>
      <c r="C240" s="4">
        <f>'2 Charging Stations'!AF292</f>
        <v>3335.8</v>
      </c>
      <c r="D240" s="4">
        <f>'3 Charging Stations '!I291</f>
        <v>2855.8</v>
      </c>
      <c r="E240" s="4">
        <f>'4 Charging Stations'!H285</f>
        <v>2375.8000000000002</v>
      </c>
    </row>
    <row r="241" spans="1:5">
      <c r="A241" s="51">
        <v>240</v>
      </c>
      <c r="B241" s="4">
        <f>'1 Charging Station'!H273</f>
        <v>3267.4</v>
      </c>
      <c r="C241" s="4">
        <f>'2 Charging Stations'!AF293</f>
        <v>3335.8</v>
      </c>
      <c r="D241" s="4">
        <f>'3 Charging Stations '!I292</f>
        <v>1873.25</v>
      </c>
      <c r="E241" s="4">
        <f>'4 Charging Stations'!H286</f>
        <v>799.15000000000009</v>
      </c>
    </row>
    <row r="242" spans="1:5">
      <c r="A242" s="51">
        <v>241</v>
      </c>
      <c r="B242" s="4">
        <f>'1 Charging Station'!H274</f>
        <v>1896.4</v>
      </c>
      <c r="C242" s="4">
        <f>'2 Charging Stations'!AF294</f>
        <v>1690.6000000000004</v>
      </c>
      <c r="D242" s="4">
        <f>'3 Charging Stations '!I293</f>
        <v>1576.2000000000003</v>
      </c>
      <c r="E242" s="4">
        <f>'4 Charging Stations'!H287</f>
        <v>959.10000000000036</v>
      </c>
    </row>
    <row r="243" spans="1:5">
      <c r="A243" s="51">
        <v>242</v>
      </c>
      <c r="B243" s="4">
        <f>'1 Charging Station'!H275</f>
        <v>3678.7</v>
      </c>
      <c r="C243" s="4">
        <f>'2 Charging Stations'!AF295</f>
        <v>1919.1000000000004</v>
      </c>
      <c r="D243" s="4">
        <f>'3 Charging Stations '!I294</f>
        <v>2855.8</v>
      </c>
      <c r="E243" s="4">
        <f>'4 Charging Stations'!H288</f>
        <v>2375.8000000000002</v>
      </c>
    </row>
    <row r="244" spans="1:5">
      <c r="A244" s="51">
        <v>243</v>
      </c>
      <c r="B244" s="4">
        <f>'1 Charging Station'!H276</f>
        <v>3198.8500000000004</v>
      </c>
      <c r="C244" s="4">
        <f>'2 Charging Stations'!AF296</f>
        <v>1782</v>
      </c>
      <c r="D244" s="4">
        <f>'3 Charging Stations '!I295</f>
        <v>2855.8</v>
      </c>
      <c r="E244" s="4">
        <f>'4 Charging Stations'!H289</f>
        <v>2375.8000000000002</v>
      </c>
    </row>
    <row r="245" spans="1:5">
      <c r="A245" s="51">
        <v>244</v>
      </c>
      <c r="B245" s="4">
        <f>'1 Charging Station'!H277</f>
        <v>3153.15</v>
      </c>
      <c r="C245" s="4">
        <f>'2 Charging Stations'!AF297</f>
        <v>3335.8</v>
      </c>
      <c r="D245" s="4">
        <f>'3 Charging Stations '!I296</f>
        <v>2855.8</v>
      </c>
      <c r="E245" s="4">
        <f>'4 Charging Stations'!H290</f>
        <v>1141.9000000000001</v>
      </c>
    </row>
    <row r="246" spans="1:5">
      <c r="A246" s="51">
        <v>245</v>
      </c>
      <c r="B246" s="4">
        <f>'1 Charging Station'!H278</f>
        <v>3038.9</v>
      </c>
      <c r="C246" s="4">
        <f>'2 Charging Stations'!AF298</f>
        <v>3335.8</v>
      </c>
      <c r="D246" s="4">
        <f>'3 Charging Stations '!I297</f>
        <v>2855.8</v>
      </c>
      <c r="E246" s="4">
        <f>'4 Charging Stations'!H291</f>
        <v>1210.4500000000003</v>
      </c>
    </row>
    <row r="247" spans="1:5">
      <c r="A247" s="51">
        <v>246</v>
      </c>
      <c r="B247" s="4">
        <f>'1 Charging Station'!H279</f>
        <v>3198.8500000000004</v>
      </c>
      <c r="C247" s="4">
        <f>'2 Charging Stations'!AF299</f>
        <v>1804.8500000000004</v>
      </c>
      <c r="D247" s="4">
        <f>'3 Charging Stations '!I298</f>
        <v>2855.8</v>
      </c>
      <c r="E247" s="4">
        <f>'4 Charging Stations'!H292</f>
        <v>1393.25</v>
      </c>
    </row>
    <row r="248" spans="1:5">
      <c r="A248" s="51">
        <v>247</v>
      </c>
      <c r="B248" s="4">
        <f>'1 Charging Station'!H280</f>
        <v>1805</v>
      </c>
      <c r="C248" s="4">
        <f>'2 Charging Stations'!AF300</f>
        <v>3335.8</v>
      </c>
      <c r="D248" s="4">
        <f>'3 Charging Stations '!I299</f>
        <v>1896.1000000000004</v>
      </c>
      <c r="E248" s="4">
        <f>'4 Charging Stations'!H293</f>
        <v>2375.8000000000002</v>
      </c>
    </row>
    <row r="249" spans="1:5">
      <c r="A249" s="51">
        <v>248</v>
      </c>
      <c r="B249" s="4">
        <f>'1 Charging Station'!H281</f>
        <v>3153.15</v>
      </c>
      <c r="C249" s="4">
        <f>'2 Charging Stations'!AF301</f>
        <v>1599.2000000000003</v>
      </c>
      <c r="D249" s="4">
        <f>'3 Charging Stations '!I300</f>
        <v>2855.8</v>
      </c>
      <c r="E249" s="4">
        <f>'4 Charging Stations'!H294</f>
        <v>1279</v>
      </c>
    </row>
    <row r="250" spans="1:5">
      <c r="A250" s="51">
        <v>249</v>
      </c>
      <c r="B250" s="4">
        <f>'1 Charging Station'!H282</f>
        <v>1667.9</v>
      </c>
      <c r="C250" s="4">
        <f>'2 Charging Stations'!AF302</f>
        <v>1782</v>
      </c>
      <c r="D250" s="4">
        <f>'3 Charging Stations '!I301</f>
        <v>2855.8</v>
      </c>
      <c r="E250" s="4">
        <f>'4 Charging Stations'!H295</f>
        <v>2375.8000000000002</v>
      </c>
    </row>
    <row r="251" spans="1:5">
      <c r="A251" s="51">
        <v>250</v>
      </c>
      <c r="B251" s="4">
        <f>'1 Charging Station'!H283</f>
        <v>3061.75</v>
      </c>
      <c r="C251" s="4">
        <f>'2 Charging Stations'!AF303</f>
        <v>1713.4500000000003</v>
      </c>
      <c r="D251" s="4">
        <f>'3 Charging Stations '!I302</f>
        <v>2855.8</v>
      </c>
      <c r="E251" s="4">
        <f>'4 Charging Stations'!H296</f>
        <v>2375.8000000000002</v>
      </c>
    </row>
    <row r="252" spans="1:5">
      <c r="A252" s="51">
        <v>251</v>
      </c>
      <c r="B252" s="4">
        <f>'1 Charging Station'!H284</f>
        <v>3244.55</v>
      </c>
      <c r="C252" s="4">
        <f>'2 Charging Stations'!AF304</f>
        <v>1827.7000000000003</v>
      </c>
      <c r="D252" s="4">
        <f>'3 Charging Stations '!I303</f>
        <v>2855.8</v>
      </c>
      <c r="E252" s="4">
        <f>'4 Charging Stations'!H297</f>
        <v>2375.8000000000002</v>
      </c>
    </row>
    <row r="253" spans="1:5">
      <c r="A253" s="51">
        <v>252</v>
      </c>
      <c r="B253" s="4">
        <f>'1 Charging Station'!H285</f>
        <v>1690.75</v>
      </c>
      <c r="C253" s="4">
        <f>'2 Charging Stations'!AF305</f>
        <v>1530.65</v>
      </c>
      <c r="D253" s="4">
        <f>'3 Charging Stations '!I304</f>
        <v>1553.3500000000004</v>
      </c>
      <c r="E253" s="4">
        <f>'4 Charging Stations'!H298</f>
        <v>1324.7000000000003</v>
      </c>
    </row>
    <row r="254" spans="1:5">
      <c r="A254" s="51">
        <v>253</v>
      </c>
      <c r="B254" s="4">
        <f>'1 Charging Station'!H286</f>
        <v>1759.3000000000002</v>
      </c>
      <c r="C254" s="4">
        <f>'2 Charging Stations'!AF306</f>
        <v>1713.4500000000003</v>
      </c>
      <c r="D254" s="4">
        <f>'3 Charging Stations '!I305</f>
        <v>2855.8</v>
      </c>
      <c r="E254" s="4">
        <f>'4 Charging Stations'!H299</f>
        <v>1279</v>
      </c>
    </row>
    <row r="255" spans="1:5">
      <c r="A255" s="51">
        <v>254</v>
      </c>
      <c r="B255" s="4">
        <f>'1 Charging Station'!H287</f>
        <v>3747.25</v>
      </c>
      <c r="C255" s="4">
        <f>'2 Charging Stations'!AF307</f>
        <v>3221.55</v>
      </c>
      <c r="D255" s="4">
        <f>'3 Charging Stations '!I306</f>
        <v>2855.8</v>
      </c>
      <c r="E255" s="4">
        <f>'4 Charging Stations'!H300</f>
        <v>2375.8000000000002</v>
      </c>
    </row>
    <row r="256" spans="1:5">
      <c r="A256" s="51">
        <v>255</v>
      </c>
      <c r="B256" s="4">
        <f>'1 Charging Station'!H288</f>
        <v>3427.3500000000004</v>
      </c>
      <c r="C256" s="4">
        <f>'2 Charging Stations'!AF308</f>
        <v>3335.8</v>
      </c>
      <c r="D256" s="4">
        <f>'3 Charging Stations '!I307</f>
        <v>2855.8</v>
      </c>
      <c r="E256" s="4">
        <f>'4 Charging Stations'!H301</f>
        <v>1119.0500000000002</v>
      </c>
    </row>
    <row r="257" spans="1:5">
      <c r="A257" s="51">
        <v>256</v>
      </c>
      <c r="B257" s="4">
        <f>'1 Charging Station'!H289</f>
        <v>3518.7500000000005</v>
      </c>
      <c r="C257" s="4">
        <f>'2 Charging Stations'!AF309</f>
        <v>3335.8</v>
      </c>
      <c r="D257" s="4">
        <f>'3 Charging Stations '!I308</f>
        <v>2855.8</v>
      </c>
      <c r="E257" s="4">
        <f>'4 Charging Stations'!H302</f>
        <v>1370.4</v>
      </c>
    </row>
    <row r="258" spans="1:5">
      <c r="A258" s="51">
        <v>257</v>
      </c>
      <c r="B258" s="4">
        <f>'1 Charging Station'!H290</f>
        <v>1210.9000000000001</v>
      </c>
      <c r="C258" s="4">
        <f>'2 Charging Stations'!AF310</f>
        <v>3335.8</v>
      </c>
      <c r="D258" s="4">
        <f>'3 Charging Stations '!I309</f>
        <v>2855.8</v>
      </c>
      <c r="E258" s="4">
        <f>'4 Charging Stations'!H303</f>
        <v>2375.8000000000002</v>
      </c>
    </row>
    <row r="259" spans="1:5">
      <c r="A259" s="51">
        <v>258</v>
      </c>
      <c r="B259" s="4">
        <f>'1 Charging Station'!H291</f>
        <v>3335.9500000000003</v>
      </c>
      <c r="C259" s="4">
        <f>'2 Charging Stations'!AF311</f>
        <v>1804.8500000000004</v>
      </c>
      <c r="D259" s="4">
        <f>'3 Charging Stations '!I310</f>
        <v>2855.8</v>
      </c>
      <c r="E259" s="4">
        <f>'4 Charging Stations'!H304</f>
        <v>776.30000000000018</v>
      </c>
    </row>
    <row r="260" spans="1:5">
      <c r="A260" s="51">
        <v>259</v>
      </c>
      <c r="B260" s="4">
        <f>'1 Charging Station'!H292</f>
        <v>3198.8500000000004</v>
      </c>
      <c r="C260" s="4">
        <f>'2 Charging Stations'!AF312</f>
        <v>3312.95</v>
      </c>
      <c r="D260" s="4">
        <f>'3 Charging Stations '!I311</f>
        <v>1827.5500000000002</v>
      </c>
      <c r="E260" s="4">
        <f>'4 Charging Stations'!H305</f>
        <v>1141.9000000000001</v>
      </c>
    </row>
    <row r="261" spans="1:5">
      <c r="A261" s="51">
        <v>260</v>
      </c>
      <c r="B261" s="4">
        <f>'1 Charging Station'!H293</f>
        <v>3084.6000000000004</v>
      </c>
      <c r="C261" s="4">
        <f>'2 Charging Stations'!AF313</f>
        <v>3221.55</v>
      </c>
      <c r="D261" s="4">
        <f>'3 Charging Stations '!I312</f>
        <v>2855.8</v>
      </c>
      <c r="E261" s="4">
        <f>'4 Charging Stations'!H306</f>
        <v>2375.8000000000002</v>
      </c>
    </row>
    <row r="262" spans="1:5">
      <c r="A262" s="51">
        <v>261</v>
      </c>
      <c r="B262" s="4">
        <f>'1 Charging Station'!H294</f>
        <v>1805</v>
      </c>
      <c r="C262" s="4">
        <f>'2 Charging Stations'!AF314</f>
        <v>1667.75</v>
      </c>
      <c r="D262" s="4">
        <f>'3 Charging Stations '!I313</f>
        <v>2855.8</v>
      </c>
      <c r="E262" s="4">
        <f>'4 Charging Stations'!H307</f>
        <v>2375.8000000000002</v>
      </c>
    </row>
    <row r="263" spans="1:5">
      <c r="A263" s="51">
        <v>262</v>
      </c>
      <c r="B263" s="4">
        <f>'1 Charging Station'!H295</f>
        <v>3518.7500000000005</v>
      </c>
      <c r="C263" s="4">
        <f>'2 Charging Stations'!AF315</f>
        <v>1713.4500000000003</v>
      </c>
      <c r="D263" s="4">
        <f>'3 Charging Stations '!I314</f>
        <v>2855.8</v>
      </c>
      <c r="E263" s="4">
        <f>'4 Charging Stations'!H308</f>
        <v>2375.8000000000002</v>
      </c>
    </row>
    <row r="264" spans="1:5">
      <c r="A264" s="51">
        <v>263</v>
      </c>
      <c r="B264" s="4">
        <f>'1 Charging Station'!H296</f>
        <v>3335.9500000000003</v>
      </c>
      <c r="C264" s="4">
        <f>'2 Charging Stations'!AF316</f>
        <v>3335.8</v>
      </c>
      <c r="D264" s="4">
        <f>'3 Charging Stations '!I315</f>
        <v>2855.8</v>
      </c>
      <c r="E264" s="4">
        <f>'4 Charging Stations'!H309</f>
        <v>2375.8000000000002</v>
      </c>
    </row>
    <row r="265" spans="1:5">
      <c r="A265" s="51">
        <v>264</v>
      </c>
      <c r="B265" s="4">
        <f>'1 Charging Station'!H297</f>
        <v>3198.8500000000004</v>
      </c>
      <c r="C265" s="4">
        <f>'2 Charging Stations'!AF317</f>
        <v>3335.8</v>
      </c>
      <c r="D265" s="4">
        <f>'3 Charging Stations '!I316</f>
        <v>2855.8</v>
      </c>
      <c r="E265" s="4">
        <f>'4 Charging Stations'!H310</f>
        <v>730.60000000000036</v>
      </c>
    </row>
    <row r="266" spans="1:5">
      <c r="A266" s="51">
        <v>265</v>
      </c>
      <c r="B266" s="4">
        <f>'1 Charging Station'!H298</f>
        <v>1667.9</v>
      </c>
      <c r="C266" s="4">
        <f>'2 Charging Stations'!AF318</f>
        <v>3335.8</v>
      </c>
      <c r="D266" s="4">
        <f>'3 Charging Stations '!I317</f>
        <v>2855.8</v>
      </c>
      <c r="E266" s="4">
        <f>'4 Charging Stations'!H311</f>
        <v>2375.8000000000002</v>
      </c>
    </row>
    <row r="267" spans="1:5">
      <c r="A267" s="51">
        <v>266</v>
      </c>
      <c r="B267" s="4">
        <f>'1 Charging Station'!H299</f>
        <v>1805</v>
      </c>
      <c r="C267" s="4">
        <f>'2 Charging Stations'!AF319</f>
        <v>3335.8</v>
      </c>
      <c r="D267" s="4">
        <f>'3 Charging Stations '!I318</f>
        <v>2855.8</v>
      </c>
      <c r="E267" s="4">
        <f>'4 Charging Stations'!H312</f>
        <v>1416.1000000000004</v>
      </c>
    </row>
    <row r="268" spans="1:5">
      <c r="A268" s="51">
        <v>267</v>
      </c>
      <c r="B268" s="4">
        <f>'1 Charging Station'!H300</f>
        <v>1645.0500000000002</v>
      </c>
      <c r="C268" s="4">
        <f>'2 Charging Stations'!AF320</f>
        <v>1759.15</v>
      </c>
      <c r="D268" s="4">
        <f>'3 Charging Stations '!I319</f>
        <v>2855.8</v>
      </c>
      <c r="E268" s="4">
        <f>'4 Charging Stations'!H313</f>
        <v>2375.8000000000002</v>
      </c>
    </row>
    <row r="269" spans="1:5">
      <c r="A269" s="51">
        <v>268</v>
      </c>
      <c r="B269" s="4">
        <f>'1 Charging Station'!H301</f>
        <v>3061.75</v>
      </c>
      <c r="C269" s="4">
        <f>'2 Charging Stations'!AF321</f>
        <v>1644.9</v>
      </c>
      <c r="D269" s="4">
        <f>'3 Charging Stations '!I320</f>
        <v>2855.8</v>
      </c>
      <c r="E269" s="4">
        <f>'4 Charging Stations'!H314</f>
        <v>2375.8000000000002</v>
      </c>
    </row>
    <row r="270" spans="1:5">
      <c r="A270" s="51">
        <v>269</v>
      </c>
      <c r="B270" s="4">
        <f>'1 Charging Station'!H302</f>
        <v>3313.1000000000004</v>
      </c>
      <c r="C270" s="4">
        <f>'2 Charging Stations'!AF322</f>
        <v>3335.8</v>
      </c>
      <c r="D270" s="4">
        <f>'3 Charging Stations '!I321</f>
        <v>1781.8500000000004</v>
      </c>
      <c r="E270" s="4">
        <f>'4 Charging Stations'!H315</f>
        <v>2375.8000000000002</v>
      </c>
    </row>
    <row r="271" spans="1:5">
      <c r="A271" s="51">
        <v>270</v>
      </c>
      <c r="B271" s="4">
        <f>'1 Charging Station'!H303</f>
        <v>1690.75</v>
      </c>
      <c r="C271" s="4">
        <f>'2 Charging Stations'!AF323</f>
        <v>3335.8</v>
      </c>
      <c r="D271" s="4">
        <f>'3 Charging Stations '!I322</f>
        <v>2855.8</v>
      </c>
      <c r="E271" s="4">
        <f>'4 Charging Stations'!H316</f>
        <v>2375.8000000000002</v>
      </c>
    </row>
    <row r="272" spans="1:5">
      <c r="A272" s="51">
        <v>271</v>
      </c>
      <c r="B272" s="4">
        <f>'1 Charging Station'!H304</f>
        <v>1850.7000000000003</v>
      </c>
      <c r="C272" s="4">
        <f>'2 Charging Stations'!AF324</f>
        <v>3335.8</v>
      </c>
      <c r="D272" s="4">
        <f>'3 Charging Stations '!I323</f>
        <v>1599.0500000000002</v>
      </c>
      <c r="E272" s="4">
        <f>'4 Charging Stations'!H317</f>
        <v>2375.8000000000002</v>
      </c>
    </row>
    <row r="273" spans="1:5">
      <c r="A273" s="51">
        <v>272</v>
      </c>
      <c r="B273" s="4">
        <f>'1 Charging Station'!H305</f>
        <v>1850.7000000000003</v>
      </c>
      <c r="C273" s="4">
        <f>'2 Charging Stations'!AF325</f>
        <v>3335.8</v>
      </c>
      <c r="D273" s="4">
        <f>'3 Charging Stations '!I324</f>
        <v>2855.8</v>
      </c>
      <c r="E273" s="4">
        <f>'4 Charging Stations'!H318</f>
        <v>2375.8000000000002</v>
      </c>
    </row>
    <row r="274" spans="1:5">
      <c r="A274" s="51">
        <v>273</v>
      </c>
      <c r="B274" s="4">
        <f>'1 Charging Station'!H306</f>
        <v>3427.3500000000004</v>
      </c>
      <c r="C274" s="4">
        <f>'2 Charging Stations'!AF326</f>
        <v>1804.8500000000004</v>
      </c>
      <c r="D274" s="4">
        <f>'3 Charging Stations '!I325</f>
        <v>2855.8</v>
      </c>
      <c r="E274" s="4">
        <f>'4 Charging Stations'!H319</f>
        <v>2375.8000000000002</v>
      </c>
    </row>
    <row r="275" spans="1:5">
      <c r="A275" s="51">
        <v>274</v>
      </c>
      <c r="B275" s="4">
        <f>'1 Charging Station'!H307</f>
        <v>3244.55</v>
      </c>
      <c r="C275" s="4">
        <f>'2 Charging Stations'!AF327</f>
        <v>1919.1000000000004</v>
      </c>
      <c r="D275" s="4">
        <f>'3 Charging Stations '!I326</f>
        <v>2855.8</v>
      </c>
      <c r="E275" s="4">
        <f>'4 Charging Stations'!H320</f>
        <v>2375.8000000000002</v>
      </c>
    </row>
    <row r="276" spans="1:5">
      <c r="A276" s="51">
        <v>275</v>
      </c>
      <c r="B276" s="4">
        <f>'1 Charging Station'!H308</f>
        <v>1713.6000000000004</v>
      </c>
      <c r="C276" s="4">
        <f>'2 Charging Stations'!AF328</f>
        <v>3335.8</v>
      </c>
      <c r="D276" s="4">
        <f>'3 Charging Stations '!I327</f>
        <v>1850.4</v>
      </c>
      <c r="E276" s="4">
        <f>'4 Charging Stations'!H321</f>
        <v>2375.8000000000002</v>
      </c>
    </row>
    <row r="277" spans="1:5">
      <c r="A277" s="51">
        <v>276</v>
      </c>
      <c r="B277" s="4">
        <f>'1 Charging Station'!H309</f>
        <v>1919.25</v>
      </c>
      <c r="C277" s="4">
        <f>'2 Charging Stations'!AF329</f>
        <v>1759.15</v>
      </c>
      <c r="D277" s="4">
        <f>'3 Charging Stations '!I328</f>
        <v>2855.8</v>
      </c>
      <c r="E277" s="4">
        <f>'4 Charging Stations'!H322</f>
        <v>1004.8000000000002</v>
      </c>
    </row>
    <row r="278" spans="1:5">
      <c r="A278" s="51">
        <v>277</v>
      </c>
      <c r="B278" s="4">
        <f>'1 Charging Station'!H310</f>
        <v>1827.8500000000004</v>
      </c>
      <c r="C278" s="4">
        <f>'2 Charging Stations'!AF330</f>
        <v>3335.8</v>
      </c>
      <c r="D278" s="4">
        <f>'3 Charging Stations '!I329</f>
        <v>2855.8</v>
      </c>
      <c r="E278" s="4">
        <f>'4 Charging Stations'!H323</f>
        <v>2375.8000000000002</v>
      </c>
    </row>
    <row r="279" spans="1:5">
      <c r="A279" s="51">
        <v>278</v>
      </c>
      <c r="B279" s="4">
        <f>'1 Charging Station'!H311</f>
        <v>1782.15</v>
      </c>
      <c r="C279" s="4">
        <f>'2 Charging Stations'!AF331</f>
        <v>1804.8500000000004</v>
      </c>
      <c r="D279" s="4">
        <f>'3 Charging Stations '!I330</f>
        <v>1804.7000000000003</v>
      </c>
      <c r="E279" s="4">
        <f>'4 Charging Stations'!H324</f>
        <v>2375.8000000000002</v>
      </c>
    </row>
    <row r="280" spans="1:5">
      <c r="A280" s="51">
        <v>279</v>
      </c>
      <c r="B280" s="4">
        <f>'1 Charging Station'!H312</f>
        <v>3564.4500000000003</v>
      </c>
      <c r="C280" s="4">
        <f>'2 Charging Stations'!AF332</f>
        <v>3244.4000000000005</v>
      </c>
      <c r="D280" s="4">
        <f>'3 Charging Stations '!I331</f>
        <v>1918.9500000000003</v>
      </c>
      <c r="E280" s="4">
        <f>'4 Charging Stations'!H325</f>
        <v>1279</v>
      </c>
    </row>
    <row r="281" spans="1:5">
      <c r="A281" s="51">
        <v>280</v>
      </c>
      <c r="B281" s="4">
        <f>'1 Charging Station'!H313</f>
        <v>1690.75</v>
      </c>
      <c r="C281" s="4">
        <f>'2 Charging Stations'!AF333</f>
        <v>3335.8</v>
      </c>
      <c r="D281" s="4">
        <f>'3 Charging Stations '!I332</f>
        <v>1759</v>
      </c>
      <c r="E281" s="4">
        <f>'4 Charging Stations'!H326</f>
        <v>1324.7000000000003</v>
      </c>
    </row>
    <row r="282" spans="1:5">
      <c r="A282" s="51">
        <v>281</v>
      </c>
      <c r="B282" s="4">
        <f>'1 Charging Station'!H314</f>
        <v>3427.3500000000004</v>
      </c>
      <c r="C282" s="4">
        <f>'2 Charging Stations'!AF334</f>
        <v>1759.15</v>
      </c>
      <c r="D282" s="4">
        <f>'3 Charging Stations '!I333</f>
        <v>2855.8</v>
      </c>
      <c r="E282" s="4">
        <f>'4 Charging Stations'!H327</f>
        <v>1187.6000000000004</v>
      </c>
    </row>
    <row r="283" spans="1:5">
      <c r="A283" s="51">
        <v>282</v>
      </c>
      <c r="B283" s="4">
        <f>'1 Charging Station'!H315</f>
        <v>1850.7000000000003</v>
      </c>
      <c r="C283" s="4">
        <f>'2 Charging Stations'!AF335</f>
        <v>1644.9</v>
      </c>
      <c r="D283" s="4">
        <f>'3 Charging Stations '!I334</f>
        <v>1827.5500000000002</v>
      </c>
      <c r="E283" s="4">
        <f>'4 Charging Stations'!H328</f>
        <v>2375.8000000000002</v>
      </c>
    </row>
    <row r="284" spans="1:5">
      <c r="A284" s="51">
        <v>283</v>
      </c>
      <c r="B284" s="4">
        <f>'1 Charging Station'!H316</f>
        <v>3792.95</v>
      </c>
      <c r="C284" s="4">
        <f>'2 Charging Stations'!AF336</f>
        <v>3335.8</v>
      </c>
      <c r="D284" s="4">
        <f>'3 Charging Stations '!I335</f>
        <v>1690.4500000000003</v>
      </c>
      <c r="E284" s="4">
        <f>'4 Charging Stations'!H329</f>
        <v>2375.8000000000002</v>
      </c>
    </row>
    <row r="285" spans="1:5">
      <c r="A285" s="51">
        <v>284</v>
      </c>
      <c r="B285" s="4">
        <f>'1 Charging Station'!H317</f>
        <v>3290.2500000000005</v>
      </c>
      <c r="C285" s="4">
        <f>'2 Charging Stations'!AF337</f>
        <v>1439.25</v>
      </c>
      <c r="D285" s="4">
        <f>'3 Charging Stations '!I336</f>
        <v>2855.8</v>
      </c>
      <c r="E285" s="4">
        <f>'4 Charging Stations'!H330</f>
        <v>1164.75</v>
      </c>
    </row>
    <row r="286" spans="1:5">
      <c r="A286" s="51">
        <v>285</v>
      </c>
      <c r="B286" s="4">
        <f>'1 Charging Station'!H318</f>
        <v>3541.6000000000004</v>
      </c>
      <c r="C286" s="4">
        <f>'2 Charging Stations'!AF338</f>
        <v>3335.8</v>
      </c>
      <c r="D286" s="4">
        <f>'3 Charging Stations '!I337</f>
        <v>2855.8</v>
      </c>
      <c r="E286" s="4">
        <f>'4 Charging Stations'!H331</f>
        <v>1324.7000000000003</v>
      </c>
    </row>
    <row r="287" spans="1:5">
      <c r="A287" s="51">
        <v>286</v>
      </c>
      <c r="B287" s="4">
        <f>'1 Charging Station'!H319</f>
        <v>3678.7</v>
      </c>
      <c r="C287" s="4">
        <f>'2 Charging Stations'!AF339</f>
        <v>3335.8</v>
      </c>
      <c r="D287" s="4">
        <f>'3 Charging Stations '!I338</f>
        <v>1850.4</v>
      </c>
      <c r="E287" s="4">
        <f>'4 Charging Stations'!H332</f>
        <v>913.40000000000009</v>
      </c>
    </row>
    <row r="288" spans="1:5">
      <c r="A288" s="51">
        <v>287</v>
      </c>
      <c r="B288" s="4">
        <f>'1 Charging Station'!H320</f>
        <v>3267.4</v>
      </c>
      <c r="C288" s="4">
        <f>'2 Charging Stations'!AF340</f>
        <v>1667.75</v>
      </c>
      <c r="D288" s="4">
        <f>'3 Charging Stations '!I339</f>
        <v>1804.7000000000003</v>
      </c>
      <c r="E288" s="4">
        <f>'4 Charging Stations'!H333</f>
        <v>2375.8000000000002</v>
      </c>
    </row>
    <row r="289" spans="1:5">
      <c r="A289" s="51">
        <v>288</v>
      </c>
      <c r="B289" s="4">
        <f>'1 Charging Station'!H321</f>
        <v>1805</v>
      </c>
      <c r="C289" s="4">
        <f>'2 Charging Stations'!AF341</f>
        <v>3335.8</v>
      </c>
      <c r="D289" s="4">
        <f>'3 Charging Stations '!I340</f>
        <v>1713.3000000000002</v>
      </c>
      <c r="E289" s="4">
        <f>'4 Charging Stations'!H334</f>
        <v>2375.8000000000002</v>
      </c>
    </row>
    <row r="290" spans="1:5">
      <c r="A290" s="51">
        <v>289</v>
      </c>
      <c r="B290" s="4">
        <f>'1 Charging Station'!H322</f>
        <v>1896.4</v>
      </c>
      <c r="C290" s="4">
        <f>'2 Charging Stations'!AF342</f>
        <v>1873.4</v>
      </c>
      <c r="D290" s="4">
        <f>'3 Charging Stations '!I341</f>
        <v>1484.8000000000002</v>
      </c>
      <c r="E290" s="4">
        <f>'4 Charging Stations'!H335</f>
        <v>2375.8000000000002</v>
      </c>
    </row>
    <row r="291" spans="1:5">
      <c r="A291" s="51">
        <v>290</v>
      </c>
      <c r="B291" s="4">
        <f>'1 Charging Station'!H323</f>
        <v>3130.3</v>
      </c>
      <c r="C291" s="4">
        <f>'2 Charging Stations'!AF343</f>
        <v>3335.8</v>
      </c>
      <c r="D291" s="4">
        <f>'3 Charging Stations '!I342</f>
        <v>2855.8</v>
      </c>
      <c r="E291" s="4">
        <f>'4 Charging Stations'!H336</f>
        <v>1370.4</v>
      </c>
    </row>
    <row r="292" spans="1:5">
      <c r="A292" s="51">
        <v>291</v>
      </c>
      <c r="B292" s="4">
        <f>'1 Charging Station'!H324</f>
        <v>3427.3500000000004</v>
      </c>
      <c r="C292" s="4">
        <f>'2 Charging Stations'!AF344</f>
        <v>3335.8</v>
      </c>
      <c r="D292" s="4">
        <f>'3 Charging Stations '!I343</f>
        <v>2855.8</v>
      </c>
      <c r="E292" s="4">
        <f>'4 Charging Stations'!H337</f>
        <v>2375.8000000000002</v>
      </c>
    </row>
    <row r="293" spans="1:5">
      <c r="A293" s="51">
        <v>292</v>
      </c>
      <c r="B293" s="4">
        <f>'1 Charging Station'!H325</f>
        <v>3518.7500000000005</v>
      </c>
      <c r="C293" s="4">
        <f>'2 Charging Stations'!AF345</f>
        <v>3335.8</v>
      </c>
      <c r="D293" s="4">
        <f>'3 Charging Stations '!I344</f>
        <v>1736.15</v>
      </c>
      <c r="E293" s="4">
        <f>'4 Charging Stations'!H338</f>
        <v>1347.5500000000002</v>
      </c>
    </row>
    <row r="294" spans="1:5">
      <c r="A294" s="51">
        <v>293</v>
      </c>
      <c r="B294" s="4">
        <f>'1 Charging Station'!H326</f>
        <v>3084.6000000000004</v>
      </c>
      <c r="C294" s="4">
        <f>'2 Charging Stations'!AF346</f>
        <v>3335.8</v>
      </c>
      <c r="D294" s="4">
        <f>'3 Charging Stations '!I345</f>
        <v>2855.8</v>
      </c>
      <c r="E294" s="4">
        <f>'4 Charging Stations'!H339</f>
        <v>1279</v>
      </c>
    </row>
    <row r="295" spans="1:5">
      <c r="A295" s="51">
        <v>294</v>
      </c>
      <c r="B295" s="4">
        <f>'1 Charging Station'!H327</f>
        <v>3176</v>
      </c>
      <c r="C295" s="4">
        <f>'2 Charging Stations'!AF347</f>
        <v>3335.8</v>
      </c>
      <c r="D295" s="4">
        <f>'3 Charging Stations '!I346</f>
        <v>2855.8</v>
      </c>
      <c r="E295" s="4">
        <f>'4 Charging Stations'!H340</f>
        <v>2375.8000000000002</v>
      </c>
    </row>
    <row r="296" spans="1:5">
      <c r="A296" s="51">
        <v>295</v>
      </c>
      <c r="B296" s="4">
        <f>'1 Charging Station'!H328</f>
        <v>3061.75</v>
      </c>
      <c r="C296" s="4">
        <f>'2 Charging Stations'!AF348</f>
        <v>1644.9</v>
      </c>
      <c r="D296" s="4">
        <f>'3 Charging Stations '!I347</f>
        <v>1850.4</v>
      </c>
      <c r="E296" s="4">
        <f>'4 Charging Stations'!H341</f>
        <v>2375.8000000000002</v>
      </c>
    </row>
    <row r="297" spans="1:5">
      <c r="A297" s="51">
        <v>296</v>
      </c>
      <c r="B297" s="4">
        <f>'1 Charging Station'!H329</f>
        <v>3473.05</v>
      </c>
      <c r="C297" s="4">
        <f>'2 Charging Stations'!AF349</f>
        <v>1644.9</v>
      </c>
      <c r="D297" s="4">
        <f>'3 Charging Stations '!I348</f>
        <v>1644.75</v>
      </c>
      <c r="E297" s="4">
        <f>'4 Charging Stations'!H342</f>
        <v>2375.8000000000002</v>
      </c>
    </row>
    <row r="298" spans="1:5">
      <c r="A298" s="51">
        <v>297</v>
      </c>
      <c r="B298" s="4">
        <f>'1 Charging Station'!H330</f>
        <v>3495.9</v>
      </c>
      <c r="C298" s="4">
        <f>'2 Charging Stations'!AF350</f>
        <v>3335.8</v>
      </c>
      <c r="D298" s="4">
        <f>'3 Charging Stations '!I349</f>
        <v>2855.8</v>
      </c>
      <c r="E298" s="4">
        <f>'4 Charging Stations'!H343</f>
        <v>2375.8000000000002</v>
      </c>
    </row>
    <row r="299" spans="1:5">
      <c r="A299" s="51">
        <v>298</v>
      </c>
      <c r="B299" s="4">
        <f>'1 Charging Station'!H331</f>
        <v>3153.15</v>
      </c>
      <c r="C299" s="4">
        <f>'2 Charging Stations'!AF351</f>
        <v>3335.8</v>
      </c>
      <c r="D299" s="4">
        <f>'3 Charging Stations '!I350</f>
        <v>2855.8</v>
      </c>
      <c r="E299" s="4">
        <f>'4 Charging Stations'!H344</f>
        <v>2375.8000000000002</v>
      </c>
    </row>
    <row r="300" spans="1:5">
      <c r="A300" s="51">
        <v>299</v>
      </c>
      <c r="B300" s="4">
        <f>'1 Charging Station'!H332</f>
        <v>3313.1000000000004</v>
      </c>
      <c r="C300" s="4">
        <f>'2 Charging Stations'!AF352</f>
        <v>1439.25</v>
      </c>
      <c r="D300" s="4">
        <f>'3 Charging Stations '!I351</f>
        <v>1690.4500000000003</v>
      </c>
      <c r="E300" s="4">
        <f>'4 Charging Stations'!H345</f>
        <v>2375.8000000000002</v>
      </c>
    </row>
    <row r="301" spans="1:5">
      <c r="A301" s="51">
        <v>300</v>
      </c>
      <c r="B301" s="4">
        <f>'1 Charging Station'!H333</f>
        <v>1942.1000000000004</v>
      </c>
      <c r="C301" s="4">
        <f>'2 Charging Stations'!AF353</f>
        <v>3335.8</v>
      </c>
      <c r="D301" s="4">
        <f>'3 Charging Stations '!I352</f>
        <v>2855.8</v>
      </c>
      <c r="E301" s="4">
        <f>'4 Charging Stations'!H346</f>
        <v>2375.8000000000002</v>
      </c>
    </row>
    <row r="302" spans="1:5">
      <c r="A302" s="51">
        <v>301</v>
      </c>
      <c r="B302" s="4">
        <f>'1 Charging Station'!H334</f>
        <v>1942.1000000000004</v>
      </c>
      <c r="C302" s="4">
        <f>'2 Charging Stations'!AF354</f>
        <v>3335.8</v>
      </c>
      <c r="D302" s="4">
        <f>'3 Charging Stations '!I353</f>
        <v>1599.0500000000002</v>
      </c>
      <c r="E302" s="4">
        <f>'4 Charging Stations'!H347</f>
        <v>1050.5</v>
      </c>
    </row>
    <row r="303" spans="1:5">
      <c r="A303" s="51">
        <v>302</v>
      </c>
      <c r="B303" s="4">
        <f>'1 Charging Station'!H335</f>
        <v>3016.05</v>
      </c>
      <c r="C303" s="4">
        <f>'2 Charging Stations'!AF355</f>
        <v>1896.25</v>
      </c>
      <c r="D303" s="4">
        <f>'3 Charging Stations '!I354</f>
        <v>1370.5500000000002</v>
      </c>
      <c r="E303" s="4">
        <f>'4 Charging Stations'!H348</f>
        <v>1141.9000000000001</v>
      </c>
    </row>
    <row r="304" spans="1:5">
      <c r="A304" s="51">
        <v>303</v>
      </c>
      <c r="B304" s="4">
        <f>'1 Charging Station'!H336</f>
        <v>1553.65</v>
      </c>
      <c r="C304" s="4">
        <f>'2 Charging Stations'!AF356</f>
        <v>3335.8</v>
      </c>
      <c r="D304" s="4">
        <f>'3 Charging Stations '!I355</f>
        <v>2855.8</v>
      </c>
      <c r="E304" s="4">
        <f>'4 Charging Stations'!H349</f>
        <v>1370.4</v>
      </c>
    </row>
    <row r="305" spans="1:5">
      <c r="A305" s="51">
        <v>304</v>
      </c>
      <c r="B305" s="4">
        <f>'1 Charging Station'!H337</f>
        <v>3176</v>
      </c>
      <c r="C305" s="4">
        <f>'2 Charging Stations'!AF357</f>
        <v>3335.8</v>
      </c>
      <c r="D305" s="4">
        <f>'3 Charging Stations '!I356</f>
        <v>1690.4500000000003</v>
      </c>
      <c r="E305" s="4">
        <f>'4 Charging Stations'!H350</f>
        <v>1210.4500000000003</v>
      </c>
    </row>
    <row r="306" spans="1:5">
      <c r="A306" s="51">
        <v>305</v>
      </c>
      <c r="B306" s="4">
        <f>'1 Charging Station'!H338</f>
        <v>1759.3000000000002</v>
      </c>
      <c r="C306" s="4">
        <f>'2 Charging Stations'!AF358</f>
        <v>3335.8</v>
      </c>
      <c r="D306" s="4">
        <f>'3 Charging Stations '!I357</f>
        <v>1873.25</v>
      </c>
      <c r="E306" s="4">
        <f>'4 Charging Stations'!H351</f>
        <v>1141.9000000000001</v>
      </c>
    </row>
    <row r="307" spans="1:5">
      <c r="A307" s="51">
        <v>306</v>
      </c>
      <c r="B307" s="4">
        <f>'1 Charging Station'!H339</f>
        <v>3541.6000000000004</v>
      </c>
      <c r="C307" s="4">
        <f>'2 Charging Stations'!AF359</f>
        <v>3335.8</v>
      </c>
      <c r="D307" s="4">
        <f>'3 Charging Stations '!I358</f>
        <v>1804.7000000000003</v>
      </c>
      <c r="E307" s="4">
        <f>'4 Charging Stations'!H352</f>
        <v>2375.8000000000002</v>
      </c>
    </row>
    <row r="308" spans="1:5">
      <c r="A308" s="51">
        <v>307</v>
      </c>
      <c r="B308" s="4">
        <f>'1 Charging Station'!H340</f>
        <v>3427.3500000000004</v>
      </c>
      <c r="C308" s="4">
        <f>'2 Charging Stations'!AF360</f>
        <v>3335.8</v>
      </c>
      <c r="D308" s="4">
        <f>'3 Charging Stations '!I359</f>
        <v>2855.8</v>
      </c>
      <c r="E308" s="4">
        <f>'4 Charging Stations'!H353</f>
        <v>1347.5500000000002</v>
      </c>
    </row>
    <row r="309" spans="1:5">
      <c r="A309" s="51">
        <v>308</v>
      </c>
      <c r="B309" s="4">
        <f>'1 Charging Station'!H341</f>
        <v>3815.8</v>
      </c>
      <c r="C309" s="4">
        <f>'2 Charging Stations'!AF361</f>
        <v>1919.1000000000004</v>
      </c>
      <c r="D309" s="4">
        <f>'3 Charging Stations '!I360</f>
        <v>1873.25</v>
      </c>
      <c r="E309" s="4">
        <f>'4 Charging Stations'!H354</f>
        <v>1279</v>
      </c>
    </row>
    <row r="310" spans="1:5">
      <c r="A310" s="51">
        <v>309</v>
      </c>
      <c r="B310" s="4">
        <f>'1 Charging Station'!H342</f>
        <v>3244.55</v>
      </c>
      <c r="C310" s="4">
        <f>'2 Charging Stations'!AF362</f>
        <v>1850.5500000000002</v>
      </c>
      <c r="D310" s="4">
        <f>'3 Charging Stations '!I361</f>
        <v>2855.8</v>
      </c>
      <c r="E310" s="4">
        <f>'4 Charging Stations'!H355</f>
        <v>1416.1000000000004</v>
      </c>
    </row>
    <row r="311" spans="1:5">
      <c r="A311" s="51">
        <v>310</v>
      </c>
      <c r="B311" s="4">
        <f>'1 Charging Station'!H343</f>
        <v>3038.9</v>
      </c>
      <c r="C311" s="4">
        <f>'2 Charging Stations'!AF363</f>
        <v>3335.8</v>
      </c>
      <c r="D311" s="4">
        <f>'3 Charging Stations '!I362</f>
        <v>1370.5500000000002</v>
      </c>
      <c r="E311" s="4">
        <f>'4 Charging Stations'!H356</f>
        <v>2375.8000000000002</v>
      </c>
    </row>
    <row r="312" spans="1:5">
      <c r="A312" s="51">
        <v>311</v>
      </c>
      <c r="B312" s="4">
        <f>'1 Charging Station'!H344</f>
        <v>1805</v>
      </c>
      <c r="C312" s="4">
        <f>'2 Charging Stations'!AF364</f>
        <v>1713.4500000000003</v>
      </c>
      <c r="D312" s="4">
        <f>'3 Charging Stations '!I363</f>
        <v>2855.8</v>
      </c>
      <c r="E312" s="4">
        <f>'4 Charging Stations'!H357</f>
        <v>2375.8000000000002</v>
      </c>
    </row>
    <row r="313" spans="1:5">
      <c r="A313" s="51">
        <v>312</v>
      </c>
      <c r="B313" s="4">
        <f>'1 Charging Station'!H345</f>
        <v>3473.05</v>
      </c>
      <c r="C313" s="4">
        <f>'2 Charging Stations'!AF365</f>
        <v>1165.0500000000002</v>
      </c>
      <c r="D313" s="4">
        <f>'3 Charging Stations '!I364</f>
        <v>1164.9000000000001</v>
      </c>
      <c r="E313" s="4">
        <f>'4 Charging Stations'!H358</f>
        <v>2375.8000000000002</v>
      </c>
    </row>
    <row r="314" spans="1:5">
      <c r="A314" s="51">
        <v>313</v>
      </c>
      <c r="B314" s="4">
        <f>'1 Charging Station'!H346</f>
        <v>1599.35</v>
      </c>
      <c r="C314" s="4">
        <f>'2 Charging Stations'!AF366</f>
        <v>3335.8</v>
      </c>
      <c r="D314" s="4">
        <f>'3 Charging Stations '!I365</f>
        <v>2855.8</v>
      </c>
      <c r="E314" s="4">
        <f>'4 Charging Stations'!H359</f>
        <v>2375.8000000000002</v>
      </c>
    </row>
    <row r="315" spans="1:5">
      <c r="A315" s="51">
        <v>314</v>
      </c>
      <c r="B315" s="4">
        <f>'1 Charging Station'!H347</f>
        <v>3495.9</v>
      </c>
      <c r="C315" s="4">
        <f>'2 Charging Stations'!AF367</f>
        <v>3335.8</v>
      </c>
      <c r="D315" s="4">
        <f>'3 Charging Stations '!I366</f>
        <v>1370.5500000000002</v>
      </c>
      <c r="E315" s="4">
        <f>'4 Charging Stations'!H360</f>
        <v>2375.8000000000002</v>
      </c>
    </row>
    <row r="316" spans="1:5">
      <c r="A316" s="51">
        <v>315</v>
      </c>
      <c r="B316" s="4">
        <f>'1 Charging Station'!H348</f>
        <v>1782.15</v>
      </c>
      <c r="C316" s="4">
        <f>'2 Charging Stations'!AF368</f>
        <v>1690.6000000000004</v>
      </c>
      <c r="D316" s="4">
        <f>'3 Charging Stations '!I367</f>
        <v>2855.8</v>
      </c>
      <c r="E316" s="4">
        <f>'4 Charging Stations'!H361</f>
        <v>1210.4500000000003</v>
      </c>
    </row>
    <row r="317" spans="1:5">
      <c r="A317" s="51">
        <v>316</v>
      </c>
      <c r="B317" s="4">
        <f>'1 Charging Station'!H349</f>
        <v>3244.55</v>
      </c>
      <c r="C317" s="4">
        <f>'2 Charging Stations'!AF369</f>
        <v>3335.8</v>
      </c>
      <c r="D317" s="4">
        <f>'3 Charging Stations '!I368</f>
        <v>2855.8</v>
      </c>
      <c r="E317" s="4">
        <f>'4 Charging Stations'!H362</f>
        <v>1347.5500000000002</v>
      </c>
    </row>
    <row r="318" spans="1:5">
      <c r="A318" s="51">
        <v>317</v>
      </c>
      <c r="B318" s="4">
        <f>'1 Charging Station'!H350</f>
        <v>3221.7000000000003</v>
      </c>
      <c r="C318" s="4">
        <f>'2 Charging Stations'!AF370</f>
        <v>1782</v>
      </c>
      <c r="D318" s="4">
        <f>'3 Charging Stations '!I369</f>
        <v>2855.8</v>
      </c>
      <c r="E318" s="4">
        <f>'4 Charging Stations'!H363</f>
        <v>1324.7000000000003</v>
      </c>
    </row>
    <row r="319" spans="1:5">
      <c r="A319" s="51">
        <v>318</v>
      </c>
      <c r="B319" s="4">
        <f>'1 Charging Station'!H351</f>
        <v>3678.7</v>
      </c>
      <c r="C319" s="4">
        <f>'2 Charging Stations'!AF371</f>
        <v>1713.4500000000003</v>
      </c>
      <c r="D319" s="4">
        <f>'3 Charging Stations '!I370</f>
        <v>2855.8</v>
      </c>
      <c r="E319" s="4">
        <f>'4 Charging Stations'!H364</f>
        <v>1050.5</v>
      </c>
    </row>
    <row r="320" spans="1:5">
      <c r="A320" s="51">
        <v>319</v>
      </c>
      <c r="B320" s="4">
        <f>'1 Charging Station'!H352</f>
        <v>1782.15</v>
      </c>
      <c r="C320" s="4">
        <f>'2 Charging Stations'!AF372</f>
        <v>3335.8</v>
      </c>
      <c r="D320" s="4">
        <f>'3 Charging Stations '!I371</f>
        <v>1599.0500000000002</v>
      </c>
      <c r="E320" s="4">
        <f>'4 Charging Stations'!H365</f>
        <v>2375.8000000000002</v>
      </c>
    </row>
    <row r="321" spans="1:5">
      <c r="A321" s="51">
        <v>320</v>
      </c>
      <c r="B321" s="4">
        <f>'1 Charging Station'!H353</f>
        <v>1485.1000000000001</v>
      </c>
      <c r="C321" s="4">
        <f>'2 Charging Stations'!AF373</f>
        <v>3335.8</v>
      </c>
      <c r="D321" s="4">
        <f>'3 Charging Stations '!I372</f>
        <v>1781.8500000000004</v>
      </c>
      <c r="E321" s="4">
        <f>'4 Charging Stations'!H366</f>
        <v>2375.8000000000002</v>
      </c>
    </row>
    <row r="322" spans="1:5">
      <c r="A322" s="51">
        <v>321</v>
      </c>
      <c r="B322" s="4">
        <f>'1 Charging Station'!H354</f>
        <v>3244.55</v>
      </c>
      <c r="C322" s="4">
        <f>'2 Charging Stations'!AF374</f>
        <v>3335.8</v>
      </c>
      <c r="D322" s="4">
        <f>'3 Charging Stations '!I373</f>
        <v>1804.7000000000003</v>
      </c>
      <c r="E322" s="4">
        <f>'4 Charging Stations'!H367</f>
        <v>2375.8000000000002</v>
      </c>
    </row>
    <row r="323" spans="1:5">
      <c r="A323" s="51">
        <v>322</v>
      </c>
      <c r="B323" s="4">
        <f>'1 Charging Station'!H355</f>
        <v>3633</v>
      </c>
      <c r="C323" s="4">
        <f>'2 Charging Stations'!AF375</f>
        <v>1919.1000000000004</v>
      </c>
      <c r="D323" s="4">
        <f>'3 Charging Stations '!I374</f>
        <v>1850.4</v>
      </c>
      <c r="E323" s="4">
        <f>'4 Charging Stations'!H368</f>
        <v>2375.8000000000002</v>
      </c>
    </row>
    <row r="324" spans="1:5">
      <c r="A324" s="51">
        <v>323</v>
      </c>
      <c r="B324" s="4">
        <f>'1 Charging Station'!H356</f>
        <v>3358.8</v>
      </c>
      <c r="C324" s="4">
        <f>'2 Charging Stations'!AF376</f>
        <v>1622.0500000000002</v>
      </c>
      <c r="D324" s="4">
        <f>'3 Charging Stations '!I375</f>
        <v>1759</v>
      </c>
      <c r="E324" s="4">
        <f>'4 Charging Stations'!H369</f>
        <v>2375.8000000000002</v>
      </c>
    </row>
    <row r="325" spans="1:5">
      <c r="A325" s="51">
        <v>324</v>
      </c>
      <c r="B325" s="4">
        <f>'1 Charging Station'!H357</f>
        <v>3610.15</v>
      </c>
      <c r="C325" s="4">
        <f>'2 Charging Stations'!AF377</f>
        <v>3335.8</v>
      </c>
      <c r="D325" s="4">
        <f>'3 Charging Stations '!I376</f>
        <v>2855.8</v>
      </c>
      <c r="E325" s="4">
        <f>'4 Charging Stations'!H370</f>
        <v>1370.4</v>
      </c>
    </row>
    <row r="326" spans="1:5">
      <c r="A326" s="51">
        <v>325</v>
      </c>
      <c r="B326" s="4">
        <f>'1 Charging Station'!H358</f>
        <v>3473.05</v>
      </c>
      <c r="C326" s="4">
        <f>'2 Charging Stations'!AF378</f>
        <v>3335.8</v>
      </c>
      <c r="D326" s="4">
        <f>'3 Charging Stations '!I377</f>
        <v>2855.8</v>
      </c>
      <c r="E326" s="4">
        <f>'4 Charging Stations'!H371</f>
        <v>1393.25</v>
      </c>
    </row>
    <row r="327" spans="1:5">
      <c r="A327" s="51">
        <v>326</v>
      </c>
      <c r="B327" s="4">
        <f>'1 Charging Station'!H359</f>
        <v>1896.4</v>
      </c>
      <c r="C327" s="4">
        <f>'2 Charging Stations'!AF379</f>
        <v>1919.1000000000004</v>
      </c>
      <c r="D327" s="4">
        <f>'3 Charging Stations '!I378</f>
        <v>2855.8</v>
      </c>
      <c r="E327" s="4">
        <f>'4 Charging Stations'!H372</f>
        <v>1050.5</v>
      </c>
    </row>
    <row r="328" spans="1:5">
      <c r="A328" s="51">
        <v>327</v>
      </c>
      <c r="B328" s="4">
        <f>'1 Charging Station'!H360</f>
        <v>3153.15</v>
      </c>
      <c r="C328" s="4">
        <f>'2 Charging Stations'!AF380</f>
        <v>1804.8500000000004</v>
      </c>
      <c r="D328" s="4">
        <f>'3 Charging Stations '!I379</f>
        <v>2855.8</v>
      </c>
      <c r="E328" s="4">
        <f>'4 Charging Stations'!H373</f>
        <v>2375.8000000000002</v>
      </c>
    </row>
    <row r="329" spans="1:5">
      <c r="A329" s="51">
        <v>328</v>
      </c>
      <c r="B329" s="4">
        <f>'1 Charging Station'!H361</f>
        <v>1873.5500000000002</v>
      </c>
      <c r="C329" s="4">
        <f>'2 Charging Stations'!AF381</f>
        <v>3335.8</v>
      </c>
      <c r="D329" s="4">
        <f>'3 Charging Stations '!I380</f>
        <v>2855.8</v>
      </c>
      <c r="E329" s="4">
        <f>'4 Charging Stations'!H374</f>
        <v>2375.8000000000002</v>
      </c>
    </row>
    <row r="330" spans="1:5">
      <c r="A330" s="51">
        <v>329</v>
      </c>
      <c r="B330" s="4">
        <f>'1 Charging Station'!H362</f>
        <v>3335.9500000000003</v>
      </c>
      <c r="C330" s="4">
        <f>'2 Charging Stations'!AF382</f>
        <v>3335.8</v>
      </c>
      <c r="D330" s="4">
        <f>'3 Charging Stations '!I381</f>
        <v>1781.8500000000004</v>
      </c>
      <c r="E330" s="4">
        <f>'4 Charging Stations'!H375</f>
        <v>2375.8000000000002</v>
      </c>
    </row>
    <row r="331" spans="1:5">
      <c r="A331" s="51">
        <v>330</v>
      </c>
      <c r="B331" s="4">
        <f>'1 Charging Station'!H363</f>
        <v>1873.5500000000002</v>
      </c>
      <c r="C331" s="4">
        <f>'2 Charging Stations'!AF383</f>
        <v>3312.95</v>
      </c>
      <c r="D331" s="4">
        <f>'3 Charging Stations '!I382</f>
        <v>2855.8</v>
      </c>
      <c r="E331" s="4">
        <f>'4 Charging Stations'!H376</f>
        <v>2375.8000000000002</v>
      </c>
    </row>
    <row r="332" spans="1:5">
      <c r="A332" s="51">
        <v>331</v>
      </c>
      <c r="B332" s="4">
        <f>'1 Charging Station'!H364</f>
        <v>1759.3000000000002</v>
      </c>
      <c r="C332" s="4">
        <f>'2 Charging Stations'!AF384</f>
        <v>3335.8</v>
      </c>
      <c r="D332" s="4">
        <f>'3 Charging Stations '!I383</f>
        <v>1781.8500000000004</v>
      </c>
      <c r="E332" s="4">
        <f>'4 Charging Stations'!H377</f>
        <v>2375.8000000000002</v>
      </c>
    </row>
    <row r="333" spans="1:5">
      <c r="A333" s="51">
        <v>332</v>
      </c>
      <c r="B333" s="4">
        <f>'1 Charging Station'!H365</f>
        <v>1919.25</v>
      </c>
      <c r="C333" s="4">
        <f>'2 Charging Stations'!AF385</f>
        <v>3335.8</v>
      </c>
      <c r="D333" s="4">
        <f>'3 Charging Stations '!I384</f>
        <v>1713.3000000000002</v>
      </c>
      <c r="E333" s="4">
        <f>'4 Charging Stations'!H378</f>
        <v>684.90000000000009</v>
      </c>
    </row>
    <row r="334" spans="1:5">
      <c r="A334" s="51">
        <v>333</v>
      </c>
      <c r="B334" s="4">
        <f>'1 Charging Station'!H366</f>
        <v>3358.8</v>
      </c>
      <c r="C334" s="4">
        <f>'2 Charging Stations'!AF386</f>
        <v>3244.4000000000005</v>
      </c>
      <c r="D334" s="4">
        <f>'3 Charging Stations '!I385</f>
        <v>2855.8</v>
      </c>
      <c r="E334" s="4">
        <f>'4 Charging Stations'!H379</f>
        <v>2375.8000000000002</v>
      </c>
    </row>
    <row r="335" spans="1:5">
      <c r="A335" s="51">
        <v>334</v>
      </c>
      <c r="B335" s="4">
        <f>'1 Charging Station'!H367</f>
        <v>3107.4500000000003</v>
      </c>
      <c r="C335" s="4">
        <f>'2 Charging Stations'!AF387</f>
        <v>3267.25</v>
      </c>
      <c r="D335" s="4">
        <f>'3 Charging Stations '!I386</f>
        <v>1644.75</v>
      </c>
      <c r="E335" s="4">
        <f>'4 Charging Stations'!H380</f>
        <v>2375.8000000000002</v>
      </c>
    </row>
    <row r="336" spans="1:5">
      <c r="A336" s="51">
        <v>335</v>
      </c>
      <c r="B336" s="4">
        <f>'1 Charging Station'!H368</f>
        <v>1942.1000000000004</v>
      </c>
      <c r="C336" s="4">
        <f>'2 Charging Stations'!AF388</f>
        <v>3312.95</v>
      </c>
      <c r="D336" s="4">
        <f>'3 Charging Stations '!I387</f>
        <v>2855.8</v>
      </c>
      <c r="E336" s="4">
        <f>'4 Charging Stations'!H381</f>
        <v>1073.3500000000004</v>
      </c>
    </row>
    <row r="337" spans="1:5">
      <c r="A337" s="51">
        <v>336</v>
      </c>
      <c r="B337" s="4">
        <f>'1 Charging Station'!H369</f>
        <v>3267.4</v>
      </c>
      <c r="C337" s="4">
        <f>'2 Charging Stations'!AF389</f>
        <v>1713.4500000000003</v>
      </c>
      <c r="D337" s="4">
        <f>'3 Charging Stations '!I388</f>
        <v>2855.8</v>
      </c>
      <c r="E337" s="4">
        <f>'4 Charging Stations'!H382</f>
        <v>2375.8000000000002</v>
      </c>
    </row>
    <row r="338" spans="1:5">
      <c r="A338" s="51">
        <v>337</v>
      </c>
      <c r="B338" s="4">
        <f>'1 Charging Station'!H370</f>
        <v>3061.75</v>
      </c>
      <c r="C338" s="4">
        <f>'2 Charging Stations'!AF390</f>
        <v>3335.8</v>
      </c>
      <c r="D338" s="4">
        <f>'3 Charging Stations '!I389</f>
        <v>2855.8</v>
      </c>
      <c r="E338" s="4">
        <f>'4 Charging Stations'!H383</f>
        <v>1073.3500000000004</v>
      </c>
    </row>
    <row r="339" spans="1:5">
      <c r="A339" s="51">
        <v>338</v>
      </c>
      <c r="B339" s="4">
        <f>'1 Charging Station'!H371</f>
        <v>1690.75</v>
      </c>
      <c r="C339" s="4">
        <f>'2 Charging Stations'!AF391</f>
        <v>3335.8</v>
      </c>
      <c r="D339" s="4">
        <f>'3 Charging Stations '!I390</f>
        <v>2855.8</v>
      </c>
      <c r="E339" s="4">
        <f>'4 Charging Stations'!H384</f>
        <v>1370.4</v>
      </c>
    </row>
    <row r="340" spans="1:5">
      <c r="A340" s="51">
        <v>339</v>
      </c>
      <c r="B340" s="4">
        <f>'1 Charging Station'!H372</f>
        <v>3701.55</v>
      </c>
      <c r="C340" s="4">
        <f>'2 Charging Stations'!AF392</f>
        <v>1782</v>
      </c>
      <c r="D340" s="4">
        <f>'3 Charging Stations '!I391</f>
        <v>1896.1000000000004</v>
      </c>
      <c r="E340" s="4">
        <f>'4 Charging Stations'!H385</f>
        <v>1187.6000000000004</v>
      </c>
    </row>
    <row r="341" spans="1:5">
      <c r="A341" s="51">
        <v>340</v>
      </c>
      <c r="B341" s="4">
        <f>'1 Charging Station'!H373</f>
        <v>3473.05</v>
      </c>
      <c r="C341" s="4">
        <f>'2 Charging Stations'!AF393</f>
        <v>1919.1000000000004</v>
      </c>
      <c r="D341" s="4">
        <f>'3 Charging Stations '!I392</f>
        <v>2855.8</v>
      </c>
      <c r="E341" s="4">
        <f>'4 Charging Stations'!H386</f>
        <v>2375.8000000000002</v>
      </c>
    </row>
    <row r="342" spans="1:5">
      <c r="A342" s="51">
        <v>341</v>
      </c>
      <c r="B342" s="4">
        <f>'1 Charging Station'!H374</f>
        <v>3198.8500000000004</v>
      </c>
      <c r="C342" s="4">
        <f>'2 Charging Stations'!AF394</f>
        <v>3335.8</v>
      </c>
      <c r="D342" s="4">
        <f>'3 Charging Stations '!I393</f>
        <v>2855.8</v>
      </c>
      <c r="E342" s="4">
        <f>'4 Charging Stations'!H387</f>
        <v>2375.8000000000002</v>
      </c>
    </row>
    <row r="343" spans="1:5">
      <c r="A343" s="51">
        <v>342</v>
      </c>
      <c r="B343" s="4">
        <f>'1 Charging Station'!H375</f>
        <v>1599.35</v>
      </c>
      <c r="C343" s="4">
        <f>'2 Charging Stations'!AF395</f>
        <v>1530.65</v>
      </c>
      <c r="D343" s="4">
        <f>'3 Charging Stations '!I394</f>
        <v>1576.2000000000003</v>
      </c>
      <c r="E343" s="4">
        <f>'4 Charging Stations'!H388</f>
        <v>1370.4</v>
      </c>
    </row>
    <row r="344" spans="1:5">
      <c r="A344" s="51">
        <v>343</v>
      </c>
      <c r="B344" s="4">
        <f>'1 Charging Station'!H376</f>
        <v>3038.9</v>
      </c>
      <c r="C344" s="4">
        <f>'2 Charging Stations'!AF396</f>
        <v>3335.8</v>
      </c>
      <c r="D344" s="4">
        <f>'3 Charging Stations '!I395</f>
        <v>1804.7000000000003</v>
      </c>
      <c r="E344" s="4">
        <f>'4 Charging Stations'!H389</f>
        <v>2375.8000000000002</v>
      </c>
    </row>
    <row r="345" spans="1:5">
      <c r="A345" s="51">
        <v>344</v>
      </c>
      <c r="B345" s="4">
        <f>'1 Charging Station'!H377</f>
        <v>3473.05</v>
      </c>
      <c r="C345" s="4">
        <f>'2 Charging Stations'!AF397</f>
        <v>3335.8</v>
      </c>
      <c r="D345" s="4">
        <f>'3 Charging Stations '!I396</f>
        <v>2855.8</v>
      </c>
      <c r="E345" s="4">
        <f>'4 Charging Stations'!H390</f>
        <v>1233.3000000000002</v>
      </c>
    </row>
    <row r="346" spans="1:5">
      <c r="A346" s="51">
        <v>345</v>
      </c>
      <c r="B346" s="4">
        <f>'1 Charging Station'!H378</f>
        <v>1919.25</v>
      </c>
      <c r="C346" s="4">
        <f>'2 Charging Stations'!AF398</f>
        <v>3335.8</v>
      </c>
      <c r="D346" s="4">
        <f>'3 Charging Stations '!I397</f>
        <v>2855.8</v>
      </c>
      <c r="E346" s="4">
        <f>'4 Charging Stations'!H391</f>
        <v>2375.8000000000002</v>
      </c>
    </row>
    <row r="347" spans="1:5">
      <c r="A347" s="51">
        <v>346</v>
      </c>
      <c r="B347" s="4">
        <f>'1 Charging Station'!H379</f>
        <v>3655.8500000000004</v>
      </c>
      <c r="C347" s="4">
        <f>'2 Charging Stations'!AF399</f>
        <v>3290.1000000000004</v>
      </c>
      <c r="D347" s="4">
        <f>'3 Charging Stations '!I398</f>
        <v>2855.8</v>
      </c>
      <c r="E347" s="4">
        <f>'4 Charging Stations'!H392</f>
        <v>1324.7000000000003</v>
      </c>
    </row>
    <row r="348" spans="1:5">
      <c r="A348" s="51">
        <v>347</v>
      </c>
      <c r="B348" s="4">
        <f>'1 Charging Station'!H380</f>
        <v>1805</v>
      </c>
      <c r="C348" s="4">
        <f>'2 Charging Stations'!AF400</f>
        <v>1827.7000000000003</v>
      </c>
      <c r="D348" s="4">
        <f>'3 Charging Stations '!I399</f>
        <v>2855.8</v>
      </c>
      <c r="E348" s="4">
        <f>'4 Charging Stations'!H393</f>
        <v>1050.5</v>
      </c>
    </row>
    <row r="349" spans="1:5">
      <c r="A349" s="51">
        <v>348</v>
      </c>
      <c r="B349" s="4">
        <f>'1 Charging Station'!H381</f>
        <v>3244.55</v>
      </c>
      <c r="C349" s="4">
        <f>'2 Charging Stations'!AF401</f>
        <v>3198.7</v>
      </c>
      <c r="D349" s="4">
        <f>'3 Charging Stations '!I400</f>
        <v>2855.8</v>
      </c>
      <c r="E349" s="4">
        <f>'4 Charging Stations'!H394</f>
        <v>2375.8000000000002</v>
      </c>
    </row>
    <row r="350" spans="1:5">
      <c r="A350" s="51">
        <v>349</v>
      </c>
      <c r="B350" s="4">
        <f>'1 Charging Station'!H382</f>
        <v>1919.25</v>
      </c>
      <c r="C350" s="4">
        <f>'2 Charging Stations'!AF402</f>
        <v>3335.8</v>
      </c>
      <c r="D350" s="4">
        <f>'3 Charging Stations '!I401</f>
        <v>2855.8</v>
      </c>
      <c r="E350" s="4">
        <f>'4 Charging Stations'!H395</f>
        <v>2375.8000000000002</v>
      </c>
    </row>
    <row r="351" spans="1:5">
      <c r="A351" s="51">
        <v>350</v>
      </c>
      <c r="B351" s="4">
        <f>'1 Charging Station'!H383</f>
        <v>1805</v>
      </c>
      <c r="C351" s="4">
        <f>'2 Charging Stations'!AF403</f>
        <v>3335.8</v>
      </c>
      <c r="D351" s="4">
        <f>'3 Charging Stations '!I402</f>
        <v>1507.65</v>
      </c>
      <c r="E351" s="4">
        <f>'4 Charging Stations'!H396</f>
        <v>2375.8000000000002</v>
      </c>
    </row>
    <row r="352" spans="1:5">
      <c r="A352" s="51">
        <v>351</v>
      </c>
      <c r="B352" s="4">
        <f>'1 Charging Station'!H384</f>
        <v>1439.4</v>
      </c>
      <c r="C352" s="4">
        <f>'2 Charging Stations'!AF404</f>
        <v>3335.8</v>
      </c>
      <c r="D352" s="4">
        <f>'3 Charging Stations '!I403</f>
        <v>1850.4</v>
      </c>
      <c r="E352" s="4">
        <f>'4 Charging Stations'!H397</f>
        <v>2375.8000000000002</v>
      </c>
    </row>
    <row r="353" spans="1:5">
      <c r="A353" s="51">
        <v>352</v>
      </c>
      <c r="B353" s="4">
        <f>'1 Charging Station'!H385</f>
        <v>3198.8500000000004</v>
      </c>
      <c r="C353" s="4">
        <f>'2 Charging Stations'!AF405</f>
        <v>3290.1000000000004</v>
      </c>
      <c r="D353" s="4">
        <f>'3 Charging Stations '!I404</f>
        <v>2855.8</v>
      </c>
      <c r="E353" s="4">
        <f>'4 Charging Stations'!H398</f>
        <v>1004.8000000000002</v>
      </c>
    </row>
    <row r="354" spans="1:5">
      <c r="A354" s="51">
        <v>353</v>
      </c>
      <c r="B354" s="4">
        <f>'1 Charging Station'!H386</f>
        <v>3130.3</v>
      </c>
      <c r="C354" s="4">
        <f>'2 Charging Stations'!AF406</f>
        <v>3335.8</v>
      </c>
      <c r="D354" s="4">
        <f>'3 Charging Stations '!I405</f>
        <v>1759</v>
      </c>
      <c r="E354" s="4">
        <f>'4 Charging Stations'!H399</f>
        <v>2375.8000000000002</v>
      </c>
    </row>
    <row r="355" spans="1:5">
      <c r="A355" s="51">
        <v>354</v>
      </c>
      <c r="B355" s="4">
        <f>'1 Charging Station'!H387</f>
        <v>3495.9</v>
      </c>
      <c r="C355" s="4">
        <f>'2 Charging Stations'!AF407</f>
        <v>3335.8</v>
      </c>
      <c r="D355" s="4">
        <f>'3 Charging Stations '!I406</f>
        <v>1690.4500000000003</v>
      </c>
      <c r="E355" s="4">
        <f>'4 Charging Stations'!H400</f>
        <v>1324.7000000000003</v>
      </c>
    </row>
    <row r="356" spans="1:5">
      <c r="A356" s="51">
        <v>355</v>
      </c>
      <c r="B356" s="4">
        <f>'1 Charging Station'!H388</f>
        <v>3084.6000000000004</v>
      </c>
      <c r="C356" s="4">
        <f>'2 Charging Stations'!AF408</f>
        <v>3335.8</v>
      </c>
      <c r="D356" s="4">
        <f>'3 Charging Stations '!I407</f>
        <v>1507.65</v>
      </c>
      <c r="E356" s="4">
        <f>'4 Charging Stations'!H401</f>
        <v>2375.8000000000002</v>
      </c>
    </row>
    <row r="357" spans="1:5">
      <c r="A357" s="51">
        <v>356</v>
      </c>
      <c r="B357" s="4">
        <f>'1 Charging Station'!H389</f>
        <v>3290.2500000000005</v>
      </c>
      <c r="C357" s="4">
        <f>'2 Charging Stations'!AF409</f>
        <v>1530.65</v>
      </c>
      <c r="D357" s="4">
        <f>'3 Charging Stations '!I408</f>
        <v>2855.8</v>
      </c>
      <c r="E357" s="4">
        <f>'4 Charging Stations'!H402</f>
        <v>1187.6000000000004</v>
      </c>
    </row>
    <row r="358" spans="1:5">
      <c r="A358" s="51">
        <v>357</v>
      </c>
      <c r="B358" s="4">
        <f>'1 Charging Station'!H390</f>
        <v>3267.4</v>
      </c>
      <c r="C358" s="4">
        <f>'2 Charging Stations'!AF410</f>
        <v>1827.7000000000003</v>
      </c>
      <c r="D358" s="4">
        <f>'3 Charging Stations '!I409</f>
        <v>2855.8</v>
      </c>
      <c r="E358" s="4">
        <f>'4 Charging Stations'!H403</f>
        <v>2375.8000000000002</v>
      </c>
    </row>
    <row r="359" spans="1:5">
      <c r="A359" s="51">
        <v>358</v>
      </c>
      <c r="B359" s="4">
        <f>'1 Charging Station'!H391</f>
        <v>3084.6000000000004</v>
      </c>
      <c r="C359" s="4">
        <f>'2 Charging Stations'!AF411</f>
        <v>3198.7</v>
      </c>
      <c r="D359" s="4">
        <f>'3 Charging Stations '!I410</f>
        <v>2855.8</v>
      </c>
      <c r="E359" s="4">
        <f>'4 Charging Stations'!H404</f>
        <v>1210.4500000000003</v>
      </c>
    </row>
    <row r="360" spans="1:5">
      <c r="A360" s="51">
        <v>359</v>
      </c>
      <c r="B360" s="4">
        <f>'1 Charging Station'!H392</f>
        <v>1759.3000000000002</v>
      </c>
      <c r="C360" s="4">
        <f>'2 Charging Stations'!AF412</f>
        <v>1873.4</v>
      </c>
      <c r="D360" s="4">
        <f>'3 Charging Stations '!I411</f>
        <v>1576.2000000000003</v>
      </c>
      <c r="E360" s="4">
        <f>'4 Charging Stations'!H405</f>
        <v>2375.8000000000002</v>
      </c>
    </row>
    <row r="361" spans="1:5">
      <c r="A361" s="51">
        <v>360</v>
      </c>
      <c r="B361" s="4">
        <f>'1 Charging Station'!H393</f>
        <v>1896.4</v>
      </c>
      <c r="C361" s="4">
        <f>'2 Charging Stations'!AF413</f>
        <v>3335.8</v>
      </c>
      <c r="D361" s="4">
        <f>'3 Charging Stations '!I412</f>
        <v>2855.8</v>
      </c>
      <c r="E361" s="4">
        <f>'4 Charging Stations'!H406</f>
        <v>2375.8000000000002</v>
      </c>
    </row>
    <row r="362" spans="1:5">
      <c r="A362" s="51">
        <v>361</v>
      </c>
      <c r="B362" s="4">
        <f>'1 Charging Station'!H394</f>
        <v>1805</v>
      </c>
      <c r="C362" s="4">
        <f>'2 Charging Stations'!AF414</f>
        <v>3335.8</v>
      </c>
      <c r="D362" s="4">
        <f>'3 Charging Stations '!I413</f>
        <v>2855.8</v>
      </c>
      <c r="E362" s="4">
        <f>'4 Charging Stations'!H407</f>
        <v>1164.75</v>
      </c>
    </row>
    <row r="363" spans="1:5">
      <c r="A363" s="51">
        <v>362</v>
      </c>
      <c r="B363" s="4">
        <f>'1 Charging Station'!H395</f>
        <v>3290.2500000000005</v>
      </c>
      <c r="C363" s="4">
        <f>'2 Charging Stations'!AF415</f>
        <v>1896.25</v>
      </c>
      <c r="D363" s="4">
        <f>'3 Charging Stations '!I414</f>
        <v>2855.8</v>
      </c>
      <c r="E363" s="4">
        <f>'4 Charging Stations'!H408</f>
        <v>2375.8000000000002</v>
      </c>
    </row>
    <row r="364" spans="1:5">
      <c r="A364" s="51">
        <v>363</v>
      </c>
      <c r="B364" s="4">
        <f>'1 Charging Station'!H396</f>
        <v>3198.8500000000004</v>
      </c>
      <c r="C364" s="4">
        <f>'2 Charging Stations'!AF416</f>
        <v>3335.8</v>
      </c>
      <c r="D364" s="4">
        <f>'3 Charging Stations '!I415</f>
        <v>2855.8</v>
      </c>
      <c r="E364" s="4">
        <f>'4 Charging Stations'!H409</f>
        <v>2375.8000000000002</v>
      </c>
    </row>
    <row r="365" spans="1:5">
      <c r="A365" s="51">
        <v>364</v>
      </c>
      <c r="B365" s="4">
        <f>'1 Charging Station'!H397</f>
        <v>3107.4500000000003</v>
      </c>
      <c r="C365" s="4">
        <f>'2 Charging Stations'!AF417</f>
        <v>3335.8</v>
      </c>
      <c r="D365" s="4">
        <f>'3 Charging Stations '!I416</f>
        <v>2855.8</v>
      </c>
      <c r="E365" s="4">
        <f>'4 Charging Stations'!H410</f>
        <v>1438.9500000000003</v>
      </c>
    </row>
    <row r="366" spans="1:5">
      <c r="A366" s="51">
        <v>365</v>
      </c>
      <c r="B366" s="4">
        <f>'1 Charging Station'!H398</f>
        <v>3176</v>
      </c>
      <c r="C366" s="4">
        <f>'2 Charging Stations'!AF418</f>
        <v>1782</v>
      </c>
      <c r="D366" s="4">
        <f>'3 Charging Stations '!I417</f>
        <v>2855.8</v>
      </c>
      <c r="E366" s="4">
        <f>'4 Charging Stations'!H411</f>
        <v>1301.8500000000004</v>
      </c>
    </row>
    <row r="367" spans="1:5">
      <c r="A367" s="51">
        <v>366</v>
      </c>
      <c r="B367" s="4">
        <f>'1 Charging Station'!H399</f>
        <v>3107.4500000000003</v>
      </c>
      <c r="C367" s="4">
        <f>'2 Charging Stations'!AF419</f>
        <v>3335.8</v>
      </c>
      <c r="D367" s="4">
        <f>'3 Charging Stations '!I418</f>
        <v>2855.8</v>
      </c>
      <c r="E367" s="4">
        <f>'4 Charging Stations'!H412</f>
        <v>1027.6500000000001</v>
      </c>
    </row>
    <row r="368" spans="1:5">
      <c r="A368" s="51">
        <v>367</v>
      </c>
      <c r="B368" s="4">
        <f>'1 Charging Station'!H400</f>
        <v>1690.75</v>
      </c>
      <c r="C368" s="4">
        <f>'2 Charging Stations'!AF420</f>
        <v>1576.3500000000004</v>
      </c>
      <c r="D368" s="4">
        <f>'3 Charging Stations '!I419</f>
        <v>2855.8</v>
      </c>
      <c r="E368" s="4">
        <f>'4 Charging Stations'!H413</f>
        <v>2375.8000000000002</v>
      </c>
    </row>
    <row r="369" spans="1:5">
      <c r="A369" s="51">
        <v>368</v>
      </c>
      <c r="B369" s="4">
        <f>'1 Charging Station'!H401</f>
        <v>3815.8</v>
      </c>
      <c r="C369" s="4">
        <f>'2 Charging Stations'!AF421</f>
        <v>1827.7000000000003</v>
      </c>
      <c r="D369" s="4">
        <f>'3 Charging Stations '!I420</f>
        <v>2855.8</v>
      </c>
      <c r="E369" s="4">
        <f>'4 Charging Stations'!H414</f>
        <v>2375.8000000000002</v>
      </c>
    </row>
    <row r="370" spans="1:5">
      <c r="A370" s="51">
        <v>369</v>
      </c>
      <c r="B370" s="4">
        <f>'1 Charging Station'!H402</f>
        <v>3176</v>
      </c>
      <c r="C370" s="4">
        <f>'2 Charging Stations'!AF422</f>
        <v>3335.8</v>
      </c>
      <c r="D370" s="4">
        <f>'3 Charging Stations '!I421</f>
        <v>2855.8</v>
      </c>
      <c r="E370" s="4">
        <f>'4 Charging Stations'!H415</f>
        <v>1279</v>
      </c>
    </row>
    <row r="371" spans="1:5">
      <c r="A371" s="51">
        <v>370</v>
      </c>
      <c r="B371" s="4">
        <f>'1 Charging Station'!H403</f>
        <v>1827.8500000000004</v>
      </c>
      <c r="C371" s="4">
        <f>'2 Charging Stations'!AF423</f>
        <v>1599.2000000000003</v>
      </c>
      <c r="D371" s="4">
        <f>'3 Charging Stations '!I422</f>
        <v>1461.9500000000003</v>
      </c>
      <c r="E371" s="4">
        <f>'4 Charging Stations'!H416</f>
        <v>1393.25</v>
      </c>
    </row>
    <row r="372" spans="1:5">
      <c r="A372" s="51">
        <v>371</v>
      </c>
      <c r="B372" s="4">
        <f>'1 Charging Station'!H404</f>
        <v>3016.05</v>
      </c>
      <c r="C372" s="4">
        <f>'2 Charging Stations'!AF424</f>
        <v>3335.8</v>
      </c>
      <c r="D372" s="4">
        <f>'3 Charging Stations '!I423</f>
        <v>1850.4</v>
      </c>
      <c r="E372" s="4">
        <f>'4 Charging Stations'!H417</f>
        <v>2375.8000000000002</v>
      </c>
    </row>
    <row r="373" spans="1:5">
      <c r="A373" s="51">
        <v>372</v>
      </c>
      <c r="B373" s="4">
        <f>'1 Charging Station'!H405</f>
        <v>3381.65</v>
      </c>
      <c r="C373" s="4">
        <f>'2 Charging Stations'!AF425</f>
        <v>3335.8</v>
      </c>
      <c r="D373" s="4">
        <f>'3 Charging Stations '!I424</f>
        <v>2855.8</v>
      </c>
      <c r="E373" s="4">
        <f>'4 Charging Stations'!H418</f>
        <v>2375.8000000000002</v>
      </c>
    </row>
    <row r="374" spans="1:5">
      <c r="A374" s="51">
        <v>373</v>
      </c>
      <c r="B374" s="4">
        <f>'1 Charging Station'!H406</f>
        <v>3061.75</v>
      </c>
      <c r="C374" s="4">
        <f>'2 Charging Stations'!AF426</f>
        <v>3335.8</v>
      </c>
      <c r="D374" s="4">
        <f>'3 Charging Stations '!I425</f>
        <v>2855.8</v>
      </c>
      <c r="E374" s="4">
        <f>'4 Charging Stations'!H419</f>
        <v>1279</v>
      </c>
    </row>
    <row r="375" spans="1:5">
      <c r="A375" s="51">
        <v>374</v>
      </c>
      <c r="B375" s="4">
        <f>'1 Charging Station'!H407</f>
        <v>1599.35</v>
      </c>
      <c r="C375" s="4">
        <f>'2 Charging Stations'!AF427</f>
        <v>3335.8</v>
      </c>
      <c r="D375" s="4">
        <f>'3 Charging Stations '!I426</f>
        <v>1599.0500000000002</v>
      </c>
      <c r="E375" s="4">
        <f>'4 Charging Stations'!H420</f>
        <v>1324.7000000000003</v>
      </c>
    </row>
    <row r="376" spans="1:5">
      <c r="A376" s="51">
        <v>375</v>
      </c>
      <c r="B376" s="4">
        <f>'1 Charging Station'!H408</f>
        <v>3633</v>
      </c>
      <c r="C376" s="4">
        <f>'2 Charging Stations'!AF428</f>
        <v>1804.8500000000004</v>
      </c>
      <c r="D376" s="4">
        <f>'3 Charging Stations '!I427</f>
        <v>2855.8</v>
      </c>
      <c r="E376" s="4">
        <f>'4 Charging Stations'!H421</f>
        <v>1370.4</v>
      </c>
    </row>
    <row r="377" spans="1:5">
      <c r="A377" s="51">
        <v>376</v>
      </c>
      <c r="B377" s="4">
        <f>'1 Charging Station'!H409</f>
        <v>3335.9500000000003</v>
      </c>
      <c r="C377" s="4">
        <f>'2 Charging Stations'!AF429</f>
        <v>1804.8500000000004</v>
      </c>
      <c r="D377" s="4">
        <f>'3 Charging Stations '!I428</f>
        <v>2855.8</v>
      </c>
      <c r="E377" s="4">
        <f>'4 Charging Stations'!H422</f>
        <v>2375.8000000000002</v>
      </c>
    </row>
    <row r="378" spans="1:5">
      <c r="A378" s="51">
        <v>377</v>
      </c>
      <c r="B378" s="4">
        <f>'1 Charging Station'!H410</f>
        <v>1805</v>
      </c>
      <c r="C378" s="4">
        <f>'2 Charging Stations'!AF430</f>
        <v>3335.8</v>
      </c>
      <c r="D378" s="4">
        <f>'3 Charging Stations '!I429</f>
        <v>2855.8</v>
      </c>
      <c r="E378" s="4">
        <f>'4 Charging Stations'!H423</f>
        <v>2375.8000000000002</v>
      </c>
    </row>
    <row r="379" spans="1:5">
      <c r="A379" s="51">
        <v>378</v>
      </c>
      <c r="B379" s="4">
        <f>'1 Charging Station'!H411</f>
        <v>3061.75</v>
      </c>
      <c r="C379" s="4">
        <f>'2 Charging Stations'!AF431</f>
        <v>1690.6000000000004</v>
      </c>
      <c r="D379" s="4">
        <f>'3 Charging Stations '!I430</f>
        <v>1644.75</v>
      </c>
      <c r="E379" s="4">
        <f>'4 Charging Stations'!H424</f>
        <v>1347.5500000000002</v>
      </c>
    </row>
    <row r="380" spans="1:5">
      <c r="A380" s="51">
        <v>379</v>
      </c>
      <c r="B380" s="4">
        <f>'1 Charging Station'!H412</f>
        <v>1645.0500000000002</v>
      </c>
      <c r="C380" s="4">
        <f>'2 Charging Stations'!AF432</f>
        <v>3335.8</v>
      </c>
      <c r="D380" s="4">
        <f>'3 Charging Stations '!I431</f>
        <v>2855.8</v>
      </c>
      <c r="E380" s="4">
        <f>'4 Charging Stations'!H425</f>
        <v>1393.25</v>
      </c>
    </row>
    <row r="381" spans="1:5">
      <c r="A381" s="51">
        <v>380</v>
      </c>
      <c r="B381" s="4">
        <f>'1 Charging Station'!H413</f>
        <v>1827.8500000000004</v>
      </c>
      <c r="C381" s="4">
        <f>'2 Charging Stations'!AF433</f>
        <v>3335.8</v>
      </c>
      <c r="D381" s="4">
        <f>'3 Charging Stations '!I432</f>
        <v>2855.8</v>
      </c>
      <c r="E381" s="4">
        <f>'4 Charging Stations'!H426</f>
        <v>1393.25</v>
      </c>
    </row>
    <row r="382" spans="1:5">
      <c r="A382" s="51">
        <v>381</v>
      </c>
      <c r="B382" s="4">
        <f>'1 Charging Station'!H414</f>
        <v>3427.3500000000004</v>
      </c>
      <c r="C382" s="4">
        <f>'2 Charging Stations'!AF434</f>
        <v>3290.1000000000004</v>
      </c>
      <c r="D382" s="4">
        <f>'3 Charging Stations '!I433</f>
        <v>1896.1000000000004</v>
      </c>
      <c r="E382" s="4">
        <f>'4 Charging Stations'!H427</f>
        <v>2375.8000000000002</v>
      </c>
    </row>
    <row r="383" spans="1:5">
      <c r="A383" s="51">
        <v>382</v>
      </c>
      <c r="B383" s="4">
        <f>'1 Charging Station'!H415</f>
        <v>3358.8</v>
      </c>
      <c r="C383" s="4">
        <f>'2 Charging Stations'!AF435</f>
        <v>3335.8</v>
      </c>
      <c r="D383" s="4">
        <f>'3 Charging Stations '!I434</f>
        <v>1576.2000000000003</v>
      </c>
      <c r="E383" s="4">
        <f>'4 Charging Stations'!H428</f>
        <v>2375.8000000000002</v>
      </c>
    </row>
    <row r="384" spans="1:5">
      <c r="A384" s="51">
        <v>383</v>
      </c>
      <c r="B384" s="4">
        <f>'1 Charging Station'!H416</f>
        <v>3290.2500000000005</v>
      </c>
      <c r="C384" s="4">
        <f>'2 Charging Stations'!AF436</f>
        <v>1553.5</v>
      </c>
      <c r="D384" s="4">
        <f>'3 Charging Stations '!I435</f>
        <v>2855.8</v>
      </c>
      <c r="E384" s="4">
        <f>'4 Charging Stations'!H429</f>
        <v>1210.4500000000003</v>
      </c>
    </row>
    <row r="385" spans="1:5">
      <c r="A385" s="51">
        <v>384</v>
      </c>
      <c r="B385" s="4">
        <f>'1 Charging Station'!H417</f>
        <v>1850.7000000000003</v>
      </c>
      <c r="C385" s="4">
        <f>'2 Charging Stations'!AF437</f>
        <v>1919.1000000000004</v>
      </c>
      <c r="D385" s="4">
        <f>'3 Charging Stations '!I436</f>
        <v>2855.8</v>
      </c>
      <c r="E385" s="4">
        <f>'4 Charging Stations'!H430</f>
        <v>2375.8000000000002</v>
      </c>
    </row>
    <row r="386" spans="1:5">
      <c r="A386" s="51">
        <v>385</v>
      </c>
      <c r="B386" s="4">
        <f>'1 Charging Station'!H418</f>
        <v>3678.7</v>
      </c>
      <c r="C386" s="4">
        <f>'2 Charging Stations'!AF438</f>
        <v>1759.15</v>
      </c>
      <c r="D386" s="4">
        <f>'3 Charging Stations '!I437</f>
        <v>2855.8</v>
      </c>
      <c r="E386" s="4">
        <f>'4 Charging Stations'!H431</f>
        <v>2375.8000000000002</v>
      </c>
    </row>
    <row r="387" spans="1:5">
      <c r="A387" s="51">
        <v>386</v>
      </c>
      <c r="B387" s="4">
        <f>'1 Charging Station'!H419</f>
        <v>1896.4</v>
      </c>
      <c r="C387" s="4">
        <f>'2 Charging Stations'!AF439</f>
        <v>3335.8</v>
      </c>
      <c r="D387" s="4">
        <f>'3 Charging Stations '!I438</f>
        <v>1667.6000000000004</v>
      </c>
      <c r="E387" s="4">
        <f>'4 Charging Stations'!H432</f>
        <v>2375.8000000000002</v>
      </c>
    </row>
    <row r="388" spans="1:5">
      <c r="A388" s="51">
        <v>387</v>
      </c>
      <c r="B388" s="4">
        <f>'1 Charging Station'!H420</f>
        <v>1530.8000000000002</v>
      </c>
      <c r="C388" s="4">
        <f>'2 Charging Stations'!AF440</f>
        <v>3335.8</v>
      </c>
      <c r="D388" s="4">
        <f>'3 Charging Stations '!I439</f>
        <v>1576.2000000000003</v>
      </c>
      <c r="E388" s="4">
        <f>'4 Charging Stations'!H433</f>
        <v>2375.8000000000002</v>
      </c>
    </row>
    <row r="389" spans="1:5">
      <c r="A389" s="51">
        <v>388</v>
      </c>
      <c r="B389" s="4">
        <f>'1 Charging Station'!H421</f>
        <v>1919.25</v>
      </c>
      <c r="C389" s="4">
        <f>'2 Charging Stations'!AF441</f>
        <v>1850.5500000000002</v>
      </c>
      <c r="D389" s="4">
        <f>'3 Charging Stations '!I440</f>
        <v>2855.8</v>
      </c>
      <c r="E389" s="4">
        <f>'4 Charging Stations'!H434</f>
        <v>1210.4500000000003</v>
      </c>
    </row>
    <row r="390" spans="1:5">
      <c r="A390" s="51">
        <v>389</v>
      </c>
      <c r="B390" s="4">
        <f>'1 Charging Station'!H422</f>
        <v>3815.8</v>
      </c>
      <c r="C390" s="4">
        <f>'2 Charging Stations'!AF442</f>
        <v>3335.8</v>
      </c>
      <c r="D390" s="4">
        <f>'3 Charging Stations '!I441</f>
        <v>2855.8</v>
      </c>
      <c r="E390" s="4">
        <f>'4 Charging Stations'!H435</f>
        <v>1050.5</v>
      </c>
    </row>
    <row r="391" spans="1:5">
      <c r="A391" s="51">
        <v>390</v>
      </c>
      <c r="B391" s="4">
        <f>'1 Charging Station'!H423</f>
        <v>1622.2000000000003</v>
      </c>
      <c r="C391" s="4">
        <f>'2 Charging Stations'!AF443</f>
        <v>3335.8</v>
      </c>
      <c r="D391" s="4">
        <f>'3 Charging Stations '!I442</f>
        <v>2855.8</v>
      </c>
      <c r="E391" s="4">
        <f>'4 Charging Stations'!H436</f>
        <v>2375.8000000000002</v>
      </c>
    </row>
    <row r="392" spans="1:5">
      <c r="A392" s="51">
        <v>391</v>
      </c>
      <c r="B392" s="4">
        <f>'1 Charging Station'!H424</f>
        <v>1805</v>
      </c>
      <c r="C392" s="4">
        <f>'2 Charging Stations'!AF444</f>
        <v>3335.8</v>
      </c>
      <c r="D392" s="4">
        <f>'3 Charging Stations '!I443</f>
        <v>2855.8</v>
      </c>
      <c r="E392" s="4">
        <f>'4 Charging Stations'!H437</f>
        <v>2375.8000000000002</v>
      </c>
    </row>
    <row r="393" spans="1:5">
      <c r="A393" s="51">
        <v>392</v>
      </c>
      <c r="B393" s="4">
        <f>'1 Charging Station'!H425</f>
        <v>3130.3</v>
      </c>
      <c r="C393" s="4">
        <f>'2 Charging Stations'!AF445</f>
        <v>3335.8</v>
      </c>
      <c r="D393" s="4">
        <f>'3 Charging Stations '!I444</f>
        <v>2855.8</v>
      </c>
      <c r="E393" s="4">
        <f>'4 Charging Stations'!H438</f>
        <v>1210.4500000000003</v>
      </c>
    </row>
    <row r="394" spans="1:5">
      <c r="A394" s="51">
        <v>393</v>
      </c>
      <c r="B394" s="4">
        <f>'1 Charging Station'!H426</f>
        <v>1873.5500000000002</v>
      </c>
      <c r="C394" s="4">
        <f>'2 Charging Stations'!AF446</f>
        <v>1919.1000000000004</v>
      </c>
      <c r="D394" s="4">
        <f>'3 Charging Stations '!I445</f>
        <v>1507.65</v>
      </c>
      <c r="E394" s="4">
        <f>'4 Charging Stations'!H439</f>
        <v>2375.8000000000002</v>
      </c>
    </row>
    <row r="395" spans="1:5">
      <c r="A395" s="51">
        <v>394</v>
      </c>
      <c r="B395" s="4">
        <f>'1 Charging Station'!H427</f>
        <v>3084.6000000000004</v>
      </c>
      <c r="C395" s="4">
        <f>'2 Charging Stations'!AF447</f>
        <v>3335.8</v>
      </c>
      <c r="D395" s="4">
        <f>'3 Charging Stations '!I446</f>
        <v>2855.8</v>
      </c>
      <c r="E395" s="4">
        <f>'4 Charging Stations'!H440</f>
        <v>2375.8000000000002</v>
      </c>
    </row>
    <row r="396" spans="1:5">
      <c r="A396" s="51">
        <v>395</v>
      </c>
      <c r="B396" s="4">
        <f>'1 Charging Station'!H428</f>
        <v>1896.4</v>
      </c>
      <c r="C396" s="4">
        <f>'2 Charging Stations'!AF448</f>
        <v>3335.8</v>
      </c>
      <c r="D396" s="4">
        <f>'3 Charging Stations '!I447</f>
        <v>2855.8</v>
      </c>
      <c r="E396" s="4">
        <f>'4 Charging Stations'!H441</f>
        <v>1324.7000000000003</v>
      </c>
    </row>
    <row r="397" spans="1:5">
      <c r="A397" s="51">
        <v>396</v>
      </c>
      <c r="B397" s="4">
        <f>'1 Charging Station'!H429</f>
        <v>3815.8</v>
      </c>
      <c r="C397" s="4">
        <f>'2 Charging Stations'!AF449</f>
        <v>3335.8</v>
      </c>
      <c r="D397" s="4">
        <f>'3 Charging Stations '!I448</f>
        <v>2855.8</v>
      </c>
      <c r="E397" s="4">
        <f>'4 Charging Stations'!H442</f>
        <v>2375.8000000000002</v>
      </c>
    </row>
    <row r="398" spans="1:5">
      <c r="A398" s="51">
        <v>397</v>
      </c>
      <c r="B398" s="4">
        <f>'1 Charging Station'!H430</f>
        <v>3313.1000000000004</v>
      </c>
      <c r="C398" s="4">
        <f>'2 Charging Stations'!AF450</f>
        <v>1599.2000000000003</v>
      </c>
      <c r="D398" s="4">
        <f>'3 Charging Stations '!I449</f>
        <v>1530.5</v>
      </c>
      <c r="E398" s="4">
        <f>'4 Charging Stations'!H443</f>
        <v>2375.8000000000002</v>
      </c>
    </row>
    <row r="399" spans="1:5">
      <c r="A399" s="51">
        <v>398</v>
      </c>
      <c r="B399" s="4">
        <f>'1 Charging Station'!H431</f>
        <v>1736.4500000000003</v>
      </c>
      <c r="C399" s="4">
        <f>'2 Charging Stations'!AF451</f>
        <v>1919.1000000000004</v>
      </c>
      <c r="D399" s="4">
        <f>'3 Charging Stations '!I450</f>
        <v>2855.8</v>
      </c>
      <c r="E399" s="4">
        <f>'4 Charging Stations'!H444</f>
        <v>2375.8000000000002</v>
      </c>
    </row>
    <row r="400" spans="1:5">
      <c r="A400" s="51">
        <v>399</v>
      </c>
      <c r="B400" s="4">
        <f>'1 Charging Station'!H432</f>
        <v>3016.05</v>
      </c>
      <c r="C400" s="4">
        <f>'2 Charging Stations'!AF452</f>
        <v>3312.95</v>
      </c>
      <c r="D400" s="4">
        <f>'3 Charging Stations '!I451</f>
        <v>2855.8</v>
      </c>
      <c r="E400" s="4">
        <f>'4 Charging Stations'!H445</f>
        <v>867.70000000000027</v>
      </c>
    </row>
    <row r="401" spans="1:5">
      <c r="A401" s="51">
        <v>400</v>
      </c>
      <c r="B401" s="4">
        <f>'1 Charging Station'!H433</f>
        <v>3084.6000000000004</v>
      </c>
      <c r="C401" s="4">
        <f>'2 Charging Stations'!AF453</f>
        <v>1850.5500000000002</v>
      </c>
      <c r="D401" s="4">
        <f>'3 Charging Stations '!I452</f>
        <v>1896.1000000000004</v>
      </c>
      <c r="E401" s="4">
        <f>'4 Charging Stations'!H446</f>
        <v>2375.8000000000002</v>
      </c>
    </row>
    <row r="402" spans="1:5">
      <c r="A402" s="51">
        <v>401</v>
      </c>
      <c r="B402" s="4">
        <f>'1 Charging Station'!H434</f>
        <v>1462.2500000000002</v>
      </c>
      <c r="C402" s="4">
        <f>'2 Charging Stations'!AF454</f>
        <v>3290.1000000000004</v>
      </c>
      <c r="D402" s="4">
        <f>'3 Charging Stations '!I453</f>
        <v>2855.8</v>
      </c>
      <c r="E402" s="4">
        <f>'4 Charging Stations'!H447</f>
        <v>2375.8000000000002</v>
      </c>
    </row>
    <row r="403" spans="1:5">
      <c r="A403" s="51">
        <v>402</v>
      </c>
      <c r="B403" s="4">
        <f>'1 Charging Station'!H435</f>
        <v>3267.4</v>
      </c>
      <c r="C403" s="4">
        <f>'2 Charging Stations'!AF455</f>
        <v>3335.8</v>
      </c>
      <c r="D403" s="4">
        <f>'3 Charging Stations '!I454</f>
        <v>1256.3000000000002</v>
      </c>
      <c r="E403" s="4">
        <f>'4 Charging Stations'!H448</f>
        <v>1347.5500000000002</v>
      </c>
    </row>
    <row r="404" spans="1:5">
      <c r="A404" s="51">
        <v>403</v>
      </c>
      <c r="B404" s="4">
        <f>'1 Charging Station'!H436</f>
        <v>1873.5500000000002</v>
      </c>
      <c r="C404" s="4">
        <f>'2 Charging Stations'!AF456</f>
        <v>1827.7000000000003</v>
      </c>
      <c r="D404" s="4">
        <f>'3 Charging Stations '!I455</f>
        <v>2855.8</v>
      </c>
      <c r="E404" s="4">
        <f>'4 Charging Stations'!H449</f>
        <v>1324.7000000000003</v>
      </c>
    </row>
    <row r="405" spans="1:5">
      <c r="A405" s="51">
        <v>404</v>
      </c>
      <c r="B405" s="4">
        <f>'1 Charging Station'!H437</f>
        <v>3061.75</v>
      </c>
      <c r="C405" s="4">
        <f>'2 Charging Stations'!AF457</f>
        <v>1644.9</v>
      </c>
      <c r="D405" s="4">
        <f>'3 Charging Stations '!I456</f>
        <v>2855.8</v>
      </c>
      <c r="E405" s="4">
        <f>'4 Charging Stations'!H450</f>
        <v>2375.8000000000002</v>
      </c>
    </row>
    <row r="406" spans="1:5">
      <c r="A406" s="51">
        <v>405</v>
      </c>
      <c r="B406" s="4">
        <f>'1 Charging Station'!H438</f>
        <v>3176</v>
      </c>
      <c r="C406" s="4">
        <f>'2 Charging Stations'!AF458</f>
        <v>3335.8</v>
      </c>
      <c r="D406" s="4">
        <f>'3 Charging Stations '!I457</f>
        <v>2855.8</v>
      </c>
      <c r="E406" s="4">
        <f>'4 Charging Stations'!H451</f>
        <v>2375.8000000000002</v>
      </c>
    </row>
    <row r="407" spans="1:5">
      <c r="A407" s="51">
        <v>406</v>
      </c>
      <c r="B407" s="4">
        <f>'1 Charging Station'!H439</f>
        <v>1850.7000000000003</v>
      </c>
      <c r="C407" s="4">
        <f>'2 Charging Stations'!AF459</f>
        <v>3335.8</v>
      </c>
      <c r="D407" s="4">
        <f>'3 Charging Stations '!I458</f>
        <v>1827.5500000000002</v>
      </c>
      <c r="E407" s="4">
        <f>'4 Charging Stations'!H452</f>
        <v>2375.8000000000002</v>
      </c>
    </row>
    <row r="408" spans="1:5">
      <c r="A408" s="51">
        <v>407</v>
      </c>
      <c r="B408" s="4">
        <f>'1 Charging Station'!H440</f>
        <v>3130.3</v>
      </c>
      <c r="C408" s="4">
        <f>'2 Charging Stations'!AF460</f>
        <v>3198.7</v>
      </c>
      <c r="D408" s="4">
        <f>'3 Charging Stations '!I459</f>
        <v>2855.8</v>
      </c>
      <c r="E408" s="4">
        <f>'4 Charging Stations'!H453</f>
        <v>2375.8000000000002</v>
      </c>
    </row>
    <row r="409" spans="1:5">
      <c r="A409" s="51">
        <v>408</v>
      </c>
      <c r="B409" s="4">
        <f>'1 Charging Station'!H441</f>
        <v>3221.7000000000003</v>
      </c>
      <c r="C409" s="4">
        <f>'2 Charging Stations'!AF461</f>
        <v>3335.8</v>
      </c>
      <c r="D409" s="4">
        <f>'3 Charging Stations '!I460</f>
        <v>1781.8500000000004</v>
      </c>
      <c r="E409" s="4">
        <f>'4 Charging Stations'!H454</f>
        <v>2375.8000000000002</v>
      </c>
    </row>
    <row r="410" spans="1:5">
      <c r="A410" s="51">
        <v>409</v>
      </c>
      <c r="B410" s="4">
        <f>'1 Charging Station'!H442</f>
        <v>3153.15</v>
      </c>
      <c r="C410" s="4">
        <f>'2 Charging Stations'!AF462</f>
        <v>3244.4000000000005</v>
      </c>
      <c r="D410" s="4">
        <f>'3 Charging Stations '!I461</f>
        <v>2855.8</v>
      </c>
      <c r="E410" s="4">
        <f>'4 Charging Stations'!H455</f>
        <v>1164.75</v>
      </c>
    </row>
    <row r="411" spans="1:5">
      <c r="A411" s="51">
        <v>410</v>
      </c>
      <c r="B411" s="4">
        <f>'1 Charging Station'!H443</f>
        <v>1873.5500000000002</v>
      </c>
      <c r="C411" s="4">
        <f>'2 Charging Stations'!AF463</f>
        <v>3335.8</v>
      </c>
      <c r="D411" s="4">
        <f>'3 Charging Stations '!I462</f>
        <v>1873.25</v>
      </c>
      <c r="E411" s="4">
        <f>'4 Charging Stations'!H456</f>
        <v>1370.4</v>
      </c>
    </row>
    <row r="412" spans="1:5">
      <c r="A412" s="51">
        <v>411</v>
      </c>
      <c r="B412" s="4">
        <f>'1 Charging Station'!H444</f>
        <v>3267.4</v>
      </c>
      <c r="C412" s="4">
        <f>'2 Charging Stations'!AF464</f>
        <v>3335.8</v>
      </c>
      <c r="D412" s="4">
        <f>'3 Charging Stations '!I463</f>
        <v>2855.8</v>
      </c>
      <c r="E412" s="4">
        <f>'4 Charging Stations'!H457</f>
        <v>2375.8000000000002</v>
      </c>
    </row>
    <row r="413" spans="1:5">
      <c r="A413" s="51">
        <v>412</v>
      </c>
      <c r="B413" s="4">
        <f>'1 Charging Station'!H445</f>
        <v>3016.05</v>
      </c>
      <c r="C413" s="4">
        <f>'2 Charging Stations'!AF465</f>
        <v>1896.25</v>
      </c>
      <c r="D413" s="4">
        <f>'3 Charging Stations '!I464</f>
        <v>2855.8</v>
      </c>
      <c r="E413" s="4">
        <f>'4 Charging Stations'!H458</f>
        <v>1141.9000000000001</v>
      </c>
    </row>
    <row r="414" spans="1:5">
      <c r="A414" s="51">
        <v>413</v>
      </c>
      <c r="B414" s="4">
        <f>'1 Charging Station'!H446</f>
        <v>1827.8500000000004</v>
      </c>
      <c r="C414" s="4">
        <f>'2 Charging Stations'!AF466</f>
        <v>3267.25</v>
      </c>
      <c r="D414" s="4">
        <f>'3 Charging Stations '!I465</f>
        <v>1484.8000000000002</v>
      </c>
      <c r="E414" s="4">
        <f>'4 Charging Stations'!H459</f>
        <v>2375.8000000000002</v>
      </c>
    </row>
    <row r="415" spans="1:5">
      <c r="A415" s="51">
        <v>414</v>
      </c>
      <c r="B415" s="4">
        <f>'1 Charging Station'!H447</f>
        <v>3678.7</v>
      </c>
      <c r="C415" s="4">
        <f>'2 Charging Stations'!AF467</f>
        <v>3335.8</v>
      </c>
      <c r="D415" s="4">
        <f>'3 Charging Stations '!I466</f>
        <v>1599.0500000000002</v>
      </c>
      <c r="E415" s="4">
        <f>'4 Charging Stations'!H460</f>
        <v>1187.6000000000004</v>
      </c>
    </row>
    <row r="416" spans="1:5">
      <c r="A416" s="51">
        <v>415</v>
      </c>
      <c r="B416" s="4">
        <f>'1 Charging Station'!H448</f>
        <v>3244.55</v>
      </c>
      <c r="C416" s="4">
        <f>'2 Charging Stations'!AF468</f>
        <v>1644.9</v>
      </c>
      <c r="D416" s="4">
        <f>'3 Charging Stations '!I467</f>
        <v>2855.8</v>
      </c>
      <c r="E416" s="4">
        <f>'4 Charging Stations'!H461</f>
        <v>1393.25</v>
      </c>
    </row>
    <row r="417" spans="1:5">
      <c r="A417" s="51">
        <v>416</v>
      </c>
      <c r="B417" s="4">
        <f>'1 Charging Station'!H449</f>
        <v>1850.7000000000003</v>
      </c>
      <c r="C417" s="4">
        <f>'2 Charging Stations'!AF469</f>
        <v>3335.8</v>
      </c>
      <c r="D417" s="4">
        <f>'3 Charging Stations '!I468</f>
        <v>1804.7000000000003</v>
      </c>
      <c r="E417" s="4">
        <f>'4 Charging Stations'!H462</f>
        <v>2375.8000000000002</v>
      </c>
    </row>
    <row r="418" spans="1:5">
      <c r="A418" s="51">
        <v>417</v>
      </c>
      <c r="B418" s="4">
        <f>'1 Charging Station'!H450</f>
        <v>3198.8500000000004</v>
      </c>
      <c r="C418" s="4">
        <f>'2 Charging Stations'!AF470</f>
        <v>3335.8</v>
      </c>
      <c r="D418" s="4">
        <f>'3 Charging Stations '!I469</f>
        <v>2855.8</v>
      </c>
      <c r="E418" s="4">
        <f>'4 Charging Stations'!H463</f>
        <v>1004.8000000000002</v>
      </c>
    </row>
    <row r="419" spans="1:5">
      <c r="A419" s="51">
        <v>418</v>
      </c>
      <c r="B419" s="4">
        <f>'1 Charging Station'!H451</f>
        <v>3267.4</v>
      </c>
      <c r="C419" s="4">
        <f>'2 Charging Stations'!AF471</f>
        <v>1850.5500000000002</v>
      </c>
      <c r="D419" s="4">
        <f>'3 Charging Stations '!I470</f>
        <v>1896.1000000000004</v>
      </c>
      <c r="E419" s="4">
        <f>'4 Charging Stations'!H464</f>
        <v>2375.8000000000002</v>
      </c>
    </row>
    <row r="420" spans="1:5">
      <c r="A420" s="51">
        <v>419</v>
      </c>
      <c r="B420" s="4">
        <f>'1 Charging Station'!H452</f>
        <v>1759.3000000000002</v>
      </c>
      <c r="C420" s="4">
        <f>'2 Charging Stations'!AF472</f>
        <v>1850.5500000000002</v>
      </c>
      <c r="D420" s="4">
        <f>'3 Charging Stations '!I471</f>
        <v>2855.8</v>
      </c>
      <c r="E420" s="4">
        <f>'4 Charging Stations'!H465</f>
        <v>1416.1000000000004</v>
      </c>
    </row>
    <row r="421" spans="1:5">
      <c r="A421" s="51">
        <v>420</v>
      </c>
      <c r="B421" s="4">
        <f>'1 Charging Station'!H453</f>
        <v>1942.1000000000004</v>
      </c>
      <c r="C421" s="4">
        <f>'2 Charging Stations'!AF473</f>
        <v>3198.7</v>
      </c>
      <c r="D421" s="4">
        <f>'3 Charging Stations '!I472</f>
        <v>1644.75</v>
      </c>
      <c r="E421" s="4">
        <f>'4 Charging Stations'!H466</f>
        <v>913.40000000000009</v>
      </c>
    </row>
    <row r="422" spans="1:5">
      <c r="A422" s="51">
        <v>421</v>
      </c>
      <c r="B422" s="4">
        <f>'1 Charging Station'!H454</f>
        <v>1759.3000000000002</v>
      </c>
      <c r="C422" s="4">
        <f>'2 Charging Stations'!AF474</f>
        <v>3335.8</v>
      </c>
      <c r="D422" s="4">
        <f>'3 Charging Stations '!I473</f>
        <v>2855.8</v>
      </c>
      <c r="E422" s="4">
        <f>'4 Charging Stations'!H467</f>
        <v>2375.8000000000002</v>
      </c>
    </row>
    <row r="423" spans="1:5">
      <c r="A423" s="51">
        <v>422</v>
      </c>
      <c r="B423" s="4">
        <f>'1 Charging Station'!H455</f>
        <v>1919.25</v>
      </c>
      <c r="C423" s="4">
        <f>'2 Charging Stations'!AF475</f>
        <v>3198.7</v>
      </c>
      <c r="D423" s="4">
        <f>'3 Charging Stations '!I474</f>
        <v>1484.8000000000002</v>
      </c>
      <c r="E423" s="4">
        <f>'4 Charging Stations'!H468</f>
        <v>2375.8000000000002</v>
      </c>
    </row>
    <row r="424" spans="1:5">
      <c r="A424" s="51">
        <v>423</v>
      </c>
      <c r="B424" s="4">
        <f>'1 Charging Station'!H456</f>
        <v>3038.9</v>
      </c>
      <c r="C424" s="4">
        <f>'2 Charging Stations'!AF476</f>
        <v>1553.5</v>
      </c>
      <c r="D424" s="4">
        <f>'3 Charging Stations '!I475</f>
        <v>2855.8</v>
      </c>
      <c r="E424" s="4">
        <f>'4 Charging Stations'!H469</f>
        <v>2375.8000000000002</v>
      </c>
    </row>
    <row r="425" spans="1:5">
      <c r="A425" s="51">
        <v>424</v>
      </c>
      <c r="B425" s="4">
        <f>'1 Charging Station'!H457</f>
        <v>3176</v>
      </c>
      <c r="C425" s="4">
        <f>'2 Charging Stations'!AF477</f>
        <v>3335.8</v>
      </c>
      <c r="D425" s="4">
        <f>'3 Charging Stations '!I476</f>
        <v>2855.8</v>
      </c>
      <c r="E425" s="4">
        <f>'4 Charging Stations'!H470</f>
        <v>1256.1500000000001</v>
      </c>
    </row>
    <row r="426" spans="1:5">
      <c r="A426" s="51">
        <v>425</v>
      </c>
      <c r="B426" s="4">
        <f>'1 Charging Station'!H458</f>
        <v>3130.3</v>
      </c>
      <c r="C426" s="4">
        <f>'2 Charging Stations'!AF478</f>
        <v>3335.8</v>
      </c>
      <c r="D426" s="4">
        <f>'3 Charging Stations '!I477</f>
        <v>2855.8</v>
      </c>
      <c r="E426" s="4">
        <f>'4 Charging Stations'!H471</f>
        <v>2375.8000000000002</v>
      </c>
    </row>
    <row r="427" spans="1:5">
      <c r="A427" s="51">
        <v>426</v>
      </c>
      <c r="B427" s="4">
        <f>'1 Charging Station'!H459</f>
        <v>1896.4</v>
      </c>
      <c r="C427" s="4">
        <f>'2 Charging Stations'!AF479</f>
        <v>1576.3500000000004</v>
      </c>
      <c r="D427" s="4">
        <f>'3 Charging Stations '!I478</f>
        <v>2855.8</v>
      </c>
      <c r="E427" s="4">
        <f>'4 Charging Stations'!H472</f>
        <v>1324.7000000000003</v>
      </c>
    </row>
    <row r="428" spans="1:5">
      <c r="A428" s="51">
        <v>427</v>
      </c>
      <c r="B428" s="4">
        <f>'1 Charging Station'!H460</f>
        <v>3061.75</v>
      </c>
      <c r="C428" s="4">
        <f>'2 Charging Stations'!AF480</f>
        <v>1919.1000000000004</v>
      </c>
      <c r="D428" s="4">
        <f>'3 Charging Stations '!I479</f>
        <v>2855.8</v>
      </c>
      <c r="E428" s="4">
        <f>'4 Charging Stations'!H473</f>
        <v>1141.9000000000001</v>
      </c>
    </row>
    <row r="429" spans="1:5">
      <c r="A429" s="51">
        <v>428</v>
      </c>
      <c r="B429" s="4">
        <f>'1 Charging Station'!H461</f>
        <v>3358.8</v>
      </c>
      <c r="C429" s="4">
        <f>'2 Charging Stations'!AF481</f>
        <v>3335.8</v>
      </c>
      <c r="D429" s="4">
        <f>'3 Charging Stations '!I480</f>
        <v>2855.8</v>
      </c>
      <c r="E429" s="4">
        <f>'4 Charging Stations'!H474</f>
        <v>2375.8000000000002</v>
      </c>
    </row>
    <row r="430" spans="1:5">
      <c r="A430" s="51">
        <v>429</v>
      </c>
      <c r="B430" s="4">
        <f>'1 Charging Station'!H462</f>
        <v>3450.2000000000003</v>
      </c>
      <c r="C430" s="4">
        <f>'2 Charging Stations'!AF482</f>
        <v>3335.8</v>
      </c>
      <c r="D430" s="4">
        <f>'3 Charging Stations '!I481</f>
        <v>2855.8</v>
      </c>
      <c r="E430" s="4">
        <f>'4 Charging Stations'!H475</f>
        <v>2375.8000000000002</v>
      </c>
    </row>
    <row r="431" spans="1:5">
      <c r="A431" s="51">
        <v>430</v>
      </c>
      <c r="B431" s="4">
        <f>'1 Charging Station'!H463</f>
        <v>3815.8</v>
      </c>
      <c r="C431" s="4">
        <f>'2 Charging Stations'!AF483</f>
        <v>3290.1000000000004</v>
      </c>
      <c r="D431" s="4">
        <f>'3 Charging Stations '!I482</f>
        <v>1347.7000000000003</v>
      </c>
      <c r="E431" s="4">
        <f>'4 Charging Stations'!H476</f>
        <v>2375.8000000000002</v>
      </c>
    </row>
    <row r="432" spans="1:5">
      <c r="A432" s="51">
        <v>431</v>
      </c>
      <c r="B432" s="4">
        <f>'1 Charging Station'!H464</f>
        <v>1850.7000000000003</v>
      </c>
      <c r="C432" s="4">
        <f>'2 Charging Stations'!AF484</f>
        <v>3335.8</v>
      </c>
      <c r="D432" s="4">
        <f>'3 Charging Stations '!I483</f>
        <v>2855.8</v>
      </c>
      <c r="E432" s="4">
        <f>'4 Charging Stations'!H477</f>
        <v>1324.7000000000003</v>
      </c>
    </row>
    <row r="433" spans="1:5">
      <c r="A433" s="51">
        <v>432</v>
      </c>
      <c r="B433" s="4">
        <f>'1 Charging Station'!H465</f>
        <v>3038.9</v>
      </c>
      <c r="C433" s="4">
        <f>'2 Charging Stations'!AF485</f>
        <v>3335.8</v>
      </c>
      <c r="D433" s="4">
        <f>'3 Charging Stations '!I484</f>
        <v>2855.8</v>
      </c>
      <c r="E433" s="4">
        <f>'4 Charging Stations'!H478</f>
        <v>2375.8000000000002</v>
      </c>
    </row>
    <row r="434" spans="1:5">
      <c r="A434" s="51">
        <v>433</v>
      </c>
      <c r="B434" s="4">
        <f>'1 Charging Station'!H466</f>
        <v>3473.05</v>
      </c>
      <c r="C434" s="4">
        <f>'2 Charging Stations'!AF486</f>
        <v>3335.8</v>
      </c>
      <c r="D434" s="4">
        <f>'3 Charging Stations '!I485</f>
        <v>2855.8</v>
      </c>
      <c r="E434" s="4">
        <f>'4 Charging Stations'!H479</f>
        <v>2375.8000000000002</v>
      </c>
    </row>
    <row r="435" spans="1:5">
      <c r="A435" s="51">
        <v>434</v>
      </c>
      <c r="B435" s="4">
        <f>'1 Charging Station'!H467</f>
        <v>3404.5000000000005</v>
      </c>
      <c r="C435" s="4">
        <f>'2 Charging Stations'!AF487</f>
        <v>3335.8</v>
      </c>
      <c r="D435" s="4">
        <f>'3 Charging Stations '!I486</f>
        <v>1553.3500000000004</v>
      </c>
      <c r="E435" s="4">
        <f>'4 Charging Stations'!H480</f>
        <v>1279</v>
      </c>
    </row>
    <row r="436" spans="1:5">
      <c r="A436" s="51">
        <v>435</v>
      </c>
      <c r="B436" s="4">
        <f>'1 Charging Station'!H468</f>
        <v>3016.05</v>
      </c>
      <c r="C436" s="4">
        <f>'2 Charging Stations'!AF488</f>
        <v>1553.5</v>
      </c>
      <c r="D436" s="4">
        <f>'3 Charging Stations '!I487</f>
        <v>1804.7000000000003</v>
      </c>
      <c r="E436" s="4">
        <f>'4 Charging Stations'!H481</f>
        <v>1324.7000000000003</v>
      </c>
    </row>
    <row r="437" spans="1:5">
      <c r="A437" s="51">
        <v>436</v>
      </c>
      <c r="B437" s="4">
        <f>'1 Charging Station'!H469</f>
        <v>3038.9</v>
      </c>
      <c r="C437" s="4">
        <f>'2 Charging Stations'!AF489</f>
        <v>1919.1000000000004</v>
      </c>
      <c r="D437" s="4">
        <f>'3 Charging Stations '!I488</f>
        <v>2855.8</v>
      </c>
      <c r="E437" s="4">
        <f>'4 Charging Stations'!H482</f>
        <v>2375.8000000000002</v>
      </c>
    </row>
    <row r="438" spans="1:5">
      <c r="A438" s="51">
        <v>437</v>
      </c>
      <c r="B438" s="4">
        <f>'1 Charging Station'!H470</f>
        <v>3290.2500000000005</v>
      </c>
      <c r="C438" s="4">
        <f>'2 Charging Stations'!AF490</f>
        <v>3335.8</v>
      </c>
      <c r="D438" s="4">
        <f>'3 Charging Stations '!I489</f>
        <v>1873.25</v>
      </c>
      <c r="E438" s="4">
        <f>'4 Charging Stations'!H483</f>
        <v>1119.0500000000002</v>
      </c>
    </row>
    <row r="439" spans="1:5">
      <c r="A439" s="51">
        <v>438</v>
      </c>
      <c r="B439" s="4">
        <f>'1 Charging Station'!H471</f>
        <v>1759.3000000000002</v>
      </c>
      <c r="C439" s="4">
        <f>'2 Charging Stations'!AF491</f>
        <v>3335.8</v>
      </c>
      <c r="D439" s="4">
        <f>'3 Charging Stations '!I490</f>
        <v>1576.2000000000003</v>
      </c>
      <c r="E439" s="4">
        <f>'4 Charging Stations'!H484</f>
        <v>2375.8000000000002</v>
      </c>
    </row>
    <row r="440" spans="1:5">
      <c r="A440" s="51">
        <v>439</v>
      </c>
      <c r="B440" s="4">
        <f>'1 Charging Station'!H472</f>
        <v>1667.9</v>
      </c>
      <c r="C440" s="4">
        <f>'2 Charging Stations'!AF492</f>
        <v>3335.8</v>
      </c>
      <c r="D440" s="4">
        <f>'3 Charging Stations '!I491</f>
        <v>1736.15</v>
      </c>
      <c r="E440" s="4">
        <f>'4 Charging Stations'!H485</f>
        <v>1210.4500000000003</v>
      </c>
    </row>
    <row r="441" spans="1:5">
      <c r="A441" s="51">
        <v>440</v>
      </c>
      <c r="B441" s="4">
        <f>'1 Charging Station'!H473</f>
        <v>1782.15</v>
      </c>
      <c r="C441" s="4">
        <f>'2 Charging Stations'!AF493</f>
        <v>3335.8</v>
      </c>
      <c r="D441" s="4">
        <f>'3 Charging Stations '!I492</f>
        <v>2855.8</v>
      </c>
      <c r="E441" s="4">
        <f>'4 Charging Stations'!H486</f>
        <v>1370.4</v>
      </c>
    </row>
    <row r="442" spans="1:5">
      <c r="A442" s="51">
        <v>441</v>
      </c>
      <c r="B442" s="4">
        <f>'1 Charging Station'!H474</f>
        <v>1736.4500000000003</v>
      </c>
      <c r="C442" s="4">
        <f>'2 Charging Stations'!AF494</f>
        <v>1530.65</v>
      </c>
      <c r="D442" s="4">
        <f>'3 Charging Stations '!I493</f>
        <v>2855.8</v>
      </c>
      <c r="E442" s="4">
        <f>'4 Charging Stations'!H487</f>
        <v>913.40000000000009</v>
      </c>
    </row>
    <row r="443" spans="1:5">
      <c r="A443" s="51">
        <v>442</v>
      </c>
      <c r="B443" s="4">
        <f>'1 Charging Station'!H475</f>
        <v>3587.3</v>
      </c>
      <c r="C443" s="4">
        <f>'2 Charging Stations'!AF495</f>
        <v>1804.8500000000004</v>
      </c>
      <c r="D443" s="4">
        <f>'3 Charging Stations '!I494</f>
        <v>2855.8</v>
      </c>
      <c r="E443" s="4">
        <f>'4 Charging Stations'!H488</f>
        <v>2375.8000000000002</v>
      </c>
    </row>
    <row r="444" spans="1:5">
      <c r="A444" s="51">
        <v>443</v>
      </c>
      <c r="B444" s="4">
        <f>'1 Charging Station'!H476</f>
        <v>3747.25</v>
      </c>
      <c r="C444" s="4">
        <f>'2 Charging Stations'!AF496</f>
        <v>3335.8</v>
      </c>
      <c r="D444" s="4">
        <f>'3 Charging Stations '!I495</f>
        <v>2855.8</v>
      </c>
      <c r="E444" s="4">
        <f>'4 Charging Stations'!H489</f>
        <v>1164.75</v>
      </c>
    </row>
    <row r="445" spans="1:5">
      <c r="A445" s="51">
        <v>444</v>
      </c>
      <c r="B445" s="4">
        <f>'1 Charging Station'!H477</f>
        <v>3427.3500000000004</v>
      </c>
      <c r="C445" s="4">
        <f>'2 Charging Stations'!AF497</f>
        <v>3335.8</v>
      </c>
      <c r="D445" s="4">
        <f>'3 Charging Stations '!I496</f>
        <v>2855.8</v>
      </c>
      <c r="E445" s="4">
        <f>'4 Charging Stations'!H490</f>
        <v>2375.8000000000002</v>
      </c>
    </row>
    <row r="446" spans="1:5">
      <c r="A446" s="51">
        <v>445</v>
      </c>
      <c r="B446" s="4">
        <f>'1 Charging Station'!H478</f>
        <v>1622.2000000000003</v>
      </c>
      <c r="C446" s="4">
        <f>'2 Charging Stations'!AF498</f>
        <v>3335.8</v>
      </c>
      <c r="D446" s="4">
        <f>'3 Charging Stations '!I497</f>
        <v>2855.8</v>
      </c>
      <c r="E446" s="4">
        <f>'4 Charging Stations'!H491</f>
        <v>2375.8000000000002</v>
      </c>
    </row>
    <row r="447" spans="1:5">
      <c r="A447" s="51">
        <v>446</v>
      </c>
      <c r="B447" s="4">
        <f>'1 Charging Station'!H479</f>
        <v>3335.9500000000003</v>
      </c>
      <c r="C447" s="4">
        <f>'2 Charging Stations'!AF499</f>
        <v>3335.8</v>
      </c>
      <c r="D447" s="4">
        <f>'3 Charging Stations '!I498</f>
        <v>2855.8</v>
      </c>
      <c r="E447" s="4">
        <f>'4 Charging Stations'!H492</f>
        <v>1370.4</v>
      </c>
    </row>
    <row r="448" spans="1:5">
      <c r="A448" s="51">
        <v>447</v>
      </c>
      <c r="B448" s="4">
        <f>'1 Charging Station'!H480</f>
        <v>3381.65</v>
      </c>
      <c r="C448" s="4">
        <f>'2 Charging Stations'!AF500</f>
        <v>3335.8</v>
      </c>
      <c r="D448" s="4">
        <f>'3 Charging Stations '!I499</f>
        <v>2855.8</v>
      </c>
      <c r="E448" s="4">
        <f>'4 Charging Stations'!H493</f>
        <v>2375.8000000000002</v>
      </c>
    </row>
    <row r="449" spans="1:5">
      <c r="A449" s="51">
        <v>448</v>
      </c>
      <c r="B449" s="4">
        <f>'1 Charging Station'!H481</f>
        <v>1805</v>
      </c>
      <c r="C449" s="4">
        <f>'2 Charging Stations'!AF501</f>
        <v>1759.15</v>
      </c>
      <c r="D449" s="4">
        <f>'3 Charging Stations '!I500</f>
        <v>2855.8</v>
      </c>
      <c r="E449" s="4">
        <f>'4 Charging Stations'!H494</f>
        <v>2375.8000000000002</v>
      </c>
    </row>
    <row r="450" spans="1:5">
      <c r="A450" s="51">
        <v>449</v>
      </c>
      <c r="B450" s="4">
        <f>'1 Charging Station'!H482</f>
        <v>1667.9</v>
      </c>
      <c r="C450" s="4">
        <f>'2 Charging Stations'!AF502</f>
        <v>1622.0500000000002</v>
      </c>
      <c r="D450" s="4">
        <f>'3 Charging Stations '!I501</f>
        <v>2855.8</v>
      </c>
      <c r="E450" s="4">
        <f>'4 Charging Stations'!H495</f>
        <v>1416.1000000000004</v>
      </c>
    </row>
    <row r="451" spans="1:5">
      <c r="A451" s="51">
        <v>450</v>
      </c>
      <c r="B451" s="4">
        <f>'1 Charging Station'!H483</f>
        <v>1759.3000000000002</v>
      </c>
      <c r="C451" s="4">
        <f>'2 Charging Stations'!AF503</f>
        <v>1759.15</v>
      </c>
      <c r="D451" s="4">
        <f>'3 Charging Stations '!I502</f>
        <v>2855.8</v>
      </c>
      <c r="E451" s="4">
        <f>'4 Charging Stations'!H496</f>
        <v>2375.8000000000002</v>
      </c>
    </row>
    <row r="452" spans="1:5">
      <c r="A452" s="51">
        <v>451</v>
      </c>
      <c r="B452" s="4">
        <f>'1 Charging Station'!H484</f>
        <v>3633</v>
      </c>
      <c r="C452" s="4">
        <f>'2 Charging Stations'!AF504</f>
        <v>1667.75</v>
      </c>
      <c r="D452" s="4">
        <f>'3 Charging Stations '!I503</f>
        <v>1576.2000000000003</v>
      </c>
      <c r="E452" s="4">
        <f>'4 Charging Stations'!H497</f>
        <v>1301.8500000000004</v>
      </c>
    </row>
    <row r="453" spans="1:5">
      <c r="A453" s="51">
        <v>452</v>
      </c>
      <c r="B453" s="4">
        <f>'1 Charging Station'!H485</f>
        <v>3016.05</v>
      </c>
      <c r="C453" s="4">
        <f>'2 Charging Stations'!AF505</f>
        <v>1850.5500000000002</v>
      </c>
      <c r="D453" s="4">
        <f>'3 Charging Stations '!I504</f>
        <v>2855.8</v>
      </c>
      <c r="E453" s="4">
        <f>'4 Charging Stations'!H498</f>
        <v>1370.4</v>
      </c>
    </row>
    <row r="454" spans="1:5">
      <c r="A454" s="51">
        <v>453</v>
      </c>
      <c r="B454" s="4">
        <f>'1 Charging Station'!H486</f>
        <v>3381.65</v>
      </c>
      <c r="C454" s="4">
        <f>'2 Charging Stations'!AF506</f>
        <v>3335.8</v>
      </c>
      <c r="D454" s="4">
        <f>'3 Charging Stations '!I505</f>
        <v>1461.9500000000003</v>
      </c>
      <c r="E454" s="4">
        <f>'4 Charging Stations'!H499</f>
        <v>2375.8000000000002</v>
      </c>
    </row>
    <row r="455" spans="1:5">
      <c r="A455" s="51">
        <v>454</v>
      </c>
      <c r="B455" s="4">
        <f>'1 Charging Station'!H487</f>
        <v>3153.15</v>
      </c>
      <c r="C455" s="4">
        <f>'2 Charging Stations'!AF507</f>
        <v>3335.8</v>
      </c>
      <c r="D455" s="4">
        <f>'3 Charging Stations '!I506</f>
        <v>1759</v>
      </c>
      <c r="E455" s="4">
        <f>'4 Charging Stations'!H500</f>
        <v>1233.3000000000002</v>
      </c>
    </row>
    <row r="456" spans="1:5">
      <c r="A456" s="51">
        <v>455</v>
      </c>
      <c r="B456" s="4">
        <f>'1 Charging Station'!H488</f>
        <v>3518.7500000000005</v>
      </c>
      <c r="C456" s="4">
        <f>'2 Charging Stations'!AF508</f>
        <v>3335.8</v>
      </c>
      <c r="D456" s="4">
        <f>'3 Charging Stations '!I507</f>
        <v>1599.0500000000002</v>
      </c>
      <c r="E456" s="4">
        <f>'4 Charging Stations'!H501</f>
        <v>2375.8000000000002</v>
      </c>
    </row>
    <row r="457" spans="1:5">
      <c r="A457" s="51">
        <v>456</v>
      </c>
      <c r="B457" s="4">
        <f>'1 Charging Station'!H489</f>
        <v>3381.65</v>
      </c>
      <c r="C457" s="4">
        <f>'2 Charging Stations'!AF509</f>
        <v>3335.8</v>
      </c>
      <c r="D457" s="4">
        <f>'3 Charging Stations '!I508</f>
        <v>1827.5500000000002</v>
      </c>
      <c r="E457" s="4">
        <f>'4 Charging Stations'!H502</f>
        <v>2375.8000000000002</v>
      </c>
    </row>
    <row r="458" spans="1:5">
      <c r="A458" s="51">
        <v>457</v>
      </c>
      <c r="B458" s="4">
        <f>'1 Charging Station'!H490</f>
        <v>3038.9</v>
      </c>
      <c r="C458" s="4">
        <f>'2 Charging Stations'!AF510</f>
        <v>3335.8</v>
      </c>
      <c r="D458" s="4">
        <f>'3 Charging Stations '!I509</f>
        <v>2855.8</v>
      </c>
      <c r="E458" s="4">
        <f>'4 Charging Stations'!H503</f>
        <v>2375.8000000000002</v>
      </c>
    </row>
    <row r="459" spans="1:5">
      <c r="A459" s="51">
        <v>458</v>
      </c>
      <c r="B459" s="4">
        <f>'1 Charging Station'!H491</f>
        <v>3358.8</v>
      </c>
      <c r="C459" s="4">
        <f>'2 Charging Stations'!AF511</f>
        <v>3312.95</v>
      </c>
      <c r="D459" s="4">
        <f>'3 Charging Stations '!I510</f>
        <v>1850.4</v>
      </c>
      <c r="E459" s="4">
        <f>'4 Charging Stations'!H504</f>
        <v>2375.8000000000002</v>
      </c>
    </row>
    <row r="460" spans="1:5">
      <c r="A460" s="51">
        <v>459</v>
      </c>
      <c r="B460" s="4">
        <f>'1 Charging Station'!H492</f>
        <v>1850.7000000000003</v>
      </c>
      <c r="C460" s="4">
        <f>'2 Charging Stations'!AF512</f>
        <v>3335.8</v>
      </c>
      <c r="D460" s="4">
        <f>'3 Charging Stations '!I511</f>
        <v>1736.15</v>
      </c>
      <c r="E460" s="4">
        <f>'4 Charging Stations'!H505</f>
        <v>1347.5500000000002</v>
      </c>
    </row>
    <row r="461" spans="1:5">
      <c r="A461" s="51">
        <v>460</v>
      </c>
      <c r="B461" s="4">
        <f>'1 Charging Station'!H493</f>
        <v>3587.3</v>
      </c>
      <c r="C461" s="4">
        <f>'2 Charging Stations'!AF513</f>
        <v>3335.8</v>
      </c>
      <c r="D461" s="4">
        <f>'3 Charging Stations '!I512</f>
        <v>1599.0500000000002</v>
      </c>
      <c r="E461" s="4">
        <f>'4 Charging Stations'!H506</f>
        <v>1324.7000000000003</v>
      </c>
    </row>
    <row r="462" spans="1:5">
      <c r="A462" s="51">
        <v>461</v>
      </c>
      <c r="B462" s="4">
        <f>'1 Charging Station'!H494</f>
        <v>1713.6000000000004</v>
      </c>
      <c r="C462" s="4">
        <f>'2 Charging Stations'!AF514</f>
        <v>3335.8</v>
      </c>
      <c r="D462" s="4">
        <f>'3 Charging Stations '!I513</f>
        <v>2855.8</v>
      </c>
      <c r="E462" s="4">
        <f>'4 Charging Stations'!H507</f>
        <v>1164.75</v>
      </c>
    </row>
    <row r="463" spans="1:5">
      <c r="A463" s="51">
        <v>462</v>
      </c>
      <c r="B463" s="4">
        <f>'1 Charging Station'!H495</f>
        <v>3130.3</v>
      </c>
      <c r="C463" s="4">
        <f>'2 Charging Stations'!AF515</f>
        <v>3335.8</v>
      </c>
      <c r="D463" s="4">
        <f>'3 Charging Stations '!I514</f>
        <v>1324.8500000000004</v>
      </c>
      <c r="E463" s="4">
        <f>'4 Charging Stations'!H508</f>
        <v>2375.8000000000002</v>
      </c>
    </row>
    <row r="464" spans="1:5">
      <c r="A464" s="51">
        <v>463</v>
      </c>
      <c r="B464" s="4">
        <f>'1 Charging Station'!H496</f>
        <v>3176</v>
      </c>
      <c r="C464" s="4">
        <f>'2 Charging Stations'!AF516</f>
        <v>1690.6000000000004</v>
      </c>
      <c r="D464" s="4">
        <f>'3 Charging Stations '!I515</f>
        <v>2855.8</v>
      </c>
      <c r="E464" s="4">
        <f>'4 Charging Stations'!H509</f>
        <v>1027.6500000000001</v>
      </c>
    </row>
    <row r="465" spans="1:5">
      <c r="A465" s="51">
        <v>464</v>
      </c>
      <c r="B465" s="4">
        <f>'1 Charging Station'!H497</f>
        <v>3107.4500000000003</v>
      </c>
      <c r="C465" s="4">
        <f>'2 Charging Stations'!AF517</f>
        <v>1873.4</v>
      </c>
      <c r="D465" s="4">
        <f>'3 Charging Stations '!I516</f>
        <v>1896.1000000000004</v>
      </c>
      <c r="E465" s="4">
        <f>'4 Charging Stations'!H510</f>
        <v>1438.9500000000003</v>
      </c>
    </row>
    <row r="466" spans="1:5">
      <c r="A466" s="51">
        <v>465</v>
      </c>
      <c r="B466" s="4">
        <f>'1 Charging Station'!H498</f>
        <v>1919.25</v>
      </c>
      <c r="C466" s="4">
        <f>'2 Charging Stations'!AF518</f>
        <v>3290.1000000000004</v>
      </c>
      <c r="D466" s="4">
        <f>'3 Charging Stations '!I517</f>
        <v>2855.8</v>
      </c>
      <c r="E466" s="4">
        <f>'4 Charging Stations'!H511</f>
        <v>2375.8000000000002</v>
      </c>
    </row>
    <row r="467" spans="1:5">
      <c r="A467" s="51">
        <v>466</v>
      </c>
      <c r="B467" s="4">
        <f>'1 Charging Station'!H499</f>
        <v>3358.8</v>
      </c>
      <c r="C467" s="4">
        <f>'2 Charging Stations'!AF519</f>
        <v>3312.95</v>
      </c>
      <c r="D467" s="4">
        <f>'3 Charging Stations '!I518</f>
        <v>2855.8</v>
      </c>
      <c r="E467" s="4">
        <f>'4 Charging Stations'!H512</f>
        <v>1164.75</v>
      </c>
    </row>
    <row r="468" spans="1:5">
      <c r="A468" s="51">
        <v>467</v>
      </c>
      <c r="B468" s="4">
        <f>'1 Charging Station'!H500</f>
        <v>3335.9500000000003</v>
      </c>
      <c r="C468" s="4">
        <f>'2 Charging Stations'!AF520</f>
        <v>3335.8</v>
      </c>
      <c r="D468" s="4">
        <f>'3 Charging Stations '!I519</f>
        <v>2855.8</v>
      </c>
      <c r="E468" s="4">
        <f>'4 Charging Stations'!H513</f>
        <v>2375.8000000000002</v>
      </c>
    </row>
    <row r="469" spans="1:5">
      <c r="A469" s="51">
        <v>468</v>
      </c>
      <c r="B469" s="4">
        <f>'1 Charging Station'!H501</f>
        <v>3084.6000000000004</v>
      </c>
      <c r="C469" s="4">
        <f>'2 Charging Stations'!AF521</f>
        <v>3290.1000000000004</v>
      </c>
      <c r="D469" s="4">
        <f>'3 Charging Stations '!I520</f>
        <v>1850.4</v>
      </c>
      <c r="E469" s="4">
        <f>'4 Charging Stations'!H514</f>
        <v>1096.2000000000003</v>
      </c>
    </row>
    <row r="470" spans="1:5">
      <c r="A470" s="51">
        <v>469</v>
      </c>
      <c r="B470" s="4">
        <f>'1 Charging Station'!H502</f>
        <v>1850.7000000000003</v>
      </c>
      <c r="C470" s="4">
        <f>'2 Charging Stations'!AF522</f>
        <v>1919.1000000000004</v>
      </c>
      <c r="D470" s="4">
        <f>'3 Charging Stations '!I521</f>
        <v>2855.8</v>
      </c>
      <c r="E470" s="4">
        <f>'4 Charging Stations'!H515</f>
        <v>2375.8000000000002</v>
      </c>
    </row>
    <row r="471" spans="1:5">
      <c r="A471" s="51">
        <v>470</v>
      </c>
      <c r="B471" s="4">
        <f>'1 Charging Station'!H503</f>
        <v>3815.8</v>
      </c>
      <c r="C471" s="4">
        <f>'2 Charging Stations'!AF523</f>
        <v>3335.8</v>
      </c>
      <c r="D471" s="4">
        <f>'3 Charging Stations '!I522</f>
        <v>1484.8000000000002</v>
      </c>
      <c r="E471" s="4">
        <f>'4 Charging Stations'!H516</f>
        <v>2375.8000000000002</v>
      </c>
    </row>
    <row r="472" spans="1:5">
      <c r="A472" s="51">
        <v>471</v>
      </c>
      <c r="B472" s="4">
        <f>'1 Charging Station'!H504</f>
        <v>1645.0500000000002</v>
      </c>
      <c r="C472" s="4">
        <f>'2 Charging Stations'!AF524</f>
        <v>3335.8</v>
      </c>
      <c r="D472" s="4">
        <f>'3 Charging Stations '!I523</f>
        <v>1759</v>
      </c>
      <c r="E472" s="4">
        <f>'4 Charging Stations'!H517</f>
        <v>1210.4500000000003</v>
      </c>
    </row>
    <row r="473" spans="1:5">
      <c r="A473" s="51">
        <v>472</v>
      </c>
      <c r="B473" s="4">
        <f>'1 Charging Station'!H505</f>
        <v>3244.55</v>
      </c>
      <c r="C473" s="4">
        <f>'2 Charging Stations'!AF525</f>
        <v>3335.8</v>
      </c>
      <c r="D473" s="4">
        <f>'3 Charging Stations '!I524</f>
        <v>2855.8</v>
      </c>
      <c r="E473" s="4">
        <f>'4 Charging Stations'!H518</f>
        <v>2375.8000000000002</v>
      </c>
    </row>
    <row r="474" spans="1:5">
      <c r="A474" s="51">
        <v>473</v>
      </c>
      <c r="B474" s="4">
        <f>'1 Charging Station'!H506</f>
        <v>3313.1000000000004</v>
      </c>
      <c r="C474" s="4">
        <f>'2 Charging Stations'!AF526</f>
        <v>1850.5500000000002</v>
      </c>
      <c r="D474" s="4">
        <f>'3 Charging Stations '!I525</f>
        <v>1850.4</v>
      </c>
      <c r="E474" s="4">
        <f>'4 Charging Stations'!H519</f>
        <v>1050.5</v>
      </c>
    </row>
    <row r="475" spans="1:5">
      <c r="A475" s="51">
        <v>474</v>
      </c>
      <c r="B475" s="4">
        <f>'1 Charging Station'!H507</f>
        <v>1759.3000000000002</v>
      </c>
      <c r="C475" s="4">
        <f>'2 Charging Stations'!AF527</f>
        <v>3335.8</v>
      </c>
      <c r="D475" s="4">
        <f>'3 Charging Stations '!I526</f>
        <v>2855.8</v>
      </c>
      <c r="E475" s="4">
        <f>'4 Charging Stations'!H520</f>
        <v>2375.8000000000002</v>
      </c>
    </row>
    <row r="476" spans="1:5">
      <c r="A476" s="51">
        <v>475</v>
      </c>
      <c r="B476" s="4">
        <f>'1 Charging Station'!H508</f>
        <v>3678.7</v>
      </c>
      <c r="C476" s="4">
        <f>'2 Charging Stations'!AF528</f>
        <v>1804.8500000000004</v>
      </c>
      <c r="D476" s="4">
        <f>'3 Charging Stations '!I527</f>
        <v>2855.8</v>
      </c>
      <c r="E476" s="4">
        <f>'4 Charging Stations'!H521</f>
        <v>1347.5500000000002</v>
      </c>
    </row>
    <row r="477" spans="1:5">
      <c r="A477" s="51">
        <v>476</v>
      </c>
      <c r="B477" s="4">
        <f>'1 Charging Station'!H509</f>
        <v>3198.8500000000004</v>
      </c>
      <c r="C477" s="4">
        <f>'2 Charging Stations'!AF529</f>
        <v>3335.8</v>
      </c>
      <c r="D477" s="4">
        <f>'3 Charging Stations '!I528</f>
        <v>1850.4</v>
      </c>
      <c r="E477" s="4">
        <f>'4 Charging Stations'!H522</f>
        <v>2375.8000000000002</v>
      </c>
    </row>
    <row r="478" spans="1:5">
      <c r="A478" s="51">
        <v>477</v>
      </c>
      <c r="B478" s="4">
        <f>'1 Charging Station'!H510</f>
        <v>3244.55</v>
      </c>
      <c r="C478" s="4">
        <f>'2 Charging Stations'!AF530</f>
        <v>1690.6000000000004</v>
      </c>
      <c r="D478" s="4">
        <f>'3 Charging Stations '!I529</f>
        <v>1621.9</v>
      </c>
      <c r="E478" s="4">
        <f>'4 Charging Stations'!H523</f>
        <v>2375.8000000000002</v>
      </c>
    </row>
    <row r="479" spans="1:5">
      <c r="A479" s="51">
        <v>478</v>
      </c>
      <c r="B479" s="4">
        <f>'1 Charging Station'!H511</f>
        <v>1553.65</v>
      </c>
      <c r="C479" s="4">
        <f>'2 Charging Stations'!AF531</f>
        <v>1736.3000000000002</v>
      </c>
      <c r="D479" s="4">
        <f>'3 Charging Stations '!I530</f>
        <v>1850.4</v>
      </c>
      <c r="E479" s="4">
        <f>'4 Charging Stations'!H524</f>
        <v>2375.8000000000002</v>
      </c>
    </row>
    <row r="480" spans="1:5">
      <c r="A480" s="51">
        <v>479</v>
      </c>
      <c r="B480" s="4">
        <f>'1 Charging Station'!H512</f>
        <v>3084.6000000000004</v>
      </c>
      <c r="C480" s="4">
        <f>'2 Charging Stations'!AF532</f>
        <v>3335.8</v>
      </c>
      <c r="D480" s="4">
        <f>'3 Charging Stations '!I531</f>
        <v>2855.8</v>
      </c>
      <c r="E480" s="4">
        <f>'4 Charging Stations'!H525</f>
        <v>2375.8000000000002</v>
      </c>
    </row>
    <row r="481" spans="1:5">
      <c r="A481" s="51">
        <v>480</v>
      </c>
      <c r="B481" s="4">
        <f>'1 Charging Station'!H513</f>
        <v>1896.4</v>
      </c>
      <c r="C481" s="4">
        <f>'2 Charging Stations'!AF533</f>
        <v>3335.8</v>
      </c>
      <c r="D481" s="4">
        <f>'3 Charging Stations '!I532</f>
        <v>1759</v>
      </c>
      <c r="E481" s="4">
        <f>'4 Charging Stations'!H526</f>
        <v>2375.8000000000002</v>
      </c>
    </row>
    <row r="482" spans="1:5">
      <c r="A482" s="51">
        <v>481</v>
      </c>
      <c r="B482" s="4">
        <f>'1 Charging Station'!H514</f>
        <v>3495.9</v>
      </c>
      <c r="C482" s="4">
        <f>'2 Charging Stations'!AF534</f>
        <v>1690.6000000000004</v>
      </c>
      <c r="D482" s="4">
        <f>'3 Charging Stations '!I533</f>
        <v>2855.8</v>
      </c>
      <c r="E482" s="4">
        <f>'4 Charging Stations'!H527</f>
        <v>1370.4</v>
      </c>
    </row>
    <row r="483" spans="1:5">
      <c r="A483" s="51">
        <v>482</v>
      </c>
      <c r="B483" s="4">
        <f>'1 Charging Station'!H515</f>
        <v>1576.5</v>
      </c>
      <c r="C483" s="4">
        <f>'2 Charging Stations'!AF535</f>
        <v>3335.8</v>
      </c>
      <c r="D483" s="4">
        <f>'3 Charging Stations '!I534</f>
        <v>1850.4</v>
      </c>
      <c r="E483" s="4">
        <f>'4 Charging Stations'!H528</f>
        <v>1279</v>
      </c>
    </row>
    <row r="484" spans="1:5">
      <c r="A484" s="51">
        <v>483</v>
      </c>
      <c r="B484" s="4">
        <f>'1 Charging Station'!H516</f>
        <v>3724.4000000000005</v>
      </c>
      <c r="C484" s="4">
        <f>'2 Charging Stations'!AF536</f>
        <v>1622.0500000000002</v>
      </c>
      <c r="D484" s="4">
        <f>'3 Charging Stations '!I535</f>
        <v>1850.4</v>
      </c>
      <c r="E484" s="4">
        <f>'4 Charging Stations'!H529</f>
        <v>1393.25</v>
      </c>
    </row>
    <row r="485" spans="1:5">
      <c r="A485" s="51">
        <v>484</v>
      </c>
      <c r="B485" s="4">
        <f>'1 Charging Station'!H517</f>
        <v>3335.9500000000003</v>
      </c>
      <c r="C485" s="4">
        <f>'2 Charging Stations'!AF537</f>
        <v>1622.0500000000002</v>
      </c>
      <c r="D485" s="4">
        <f>'3 Charging Stations '!I536</f>
        <v>2855.8</v>
      </c>
      <c r="E485" s="4">
        <f>'4 Charging Stations'!H530</f>
        <v>2375.8000000000002</v>
      </c>
    </row>
    <row r="486" spans="1:5">
      <c r="A486" s="51">
        <v>485</v>
      </c>
      <c r="B486" s="4">
        <f>'1 Charging Station'!H518</f>
        <v>1873.5500000000002</v>
      </c>
      <c r="C486" s="4">
        <f>'2 Charging Stations'!AF538</f>
        <v>3267.25</v>
      </c>
      <c r="D486" s="4">
        <f>'3 Charging Stations '!I537</f>
        <v>1164.9000000000001</v>
      </c>
      <c r="E486" s="4">
        <f>'4 Charging Stations'!H531</f>
        <v>2375.8000000000002</v>
      </c>
    </row>
    <row r="487" spans="1:5">
      <c r="A487" s="51">
        <v>486</v>
      </c>
      <c r="B487" s="4">
        <f>'1 Charging Station'!H519</f>
        <v>1873.5500000000002</v>
      </c>
      <c r="C487" s="4">
        <f>'2 Charging Stations'!AF539</f>
        <v>3335.8</v>
      </c>
      <c r="D487" s="4">
        <f>'3 Charging Stations '!I538</f>
        <v>1804.7000000000003</v>
      </c>
      <c r="E487" s="4">
        <f>'4 Charging Stations'!H532</f>
        <v>1279</v>
      </c>
    </row>
    <row r="488" spans="1:5">
      <c r="A488" s="51">
        <v>487</v>
      </c>
      <c r="B488" s="4">
        <f>'1 Charging Station'!H520</f>
        <v>1873.5500000000002</v>
      </c>
      <c r="C488" s="4">
        <f>'2 Charging Stations'!AF540</f>
        <v>3335.8</v>
      </c>
      <c r="D488" s="4">
        <f>'3 Charging Stations '!I539</f>
        <v>2855.8</v>
      </c>
      <c r="E488" s="4">
        <f>'4 Charging Stations'!H533</f>
        <v>2375.8000000000002</v>
      </c>
    </row>
    <row r="489" spans="1:5">
      <c r="A489" s="51">
        <v>488</v>
      </c>
      <c r="B489" s="4">
        <f>'1 Charging Station'!H521</f>
        <v>3518.7500000000005</v>
      </c>
      <c r="C489" s="4">
        <f>'2 Charging Stations'!AF541</f>
        <v>1462.1000000000004</v>
      </c>
      <c r="D489" s="4">
        <f>'3 Charging Stations '!I540</f>
        <v>2855.8</v>
      </c>
      <c r="E489" s="4">
        <f>'4 Charging Stations'!H534</f>
        <v>2375.8000000000002</v>
      </c>
    </row>
    <row r="490" spans="1:5">
      <c r="A490" s="51">
        <v>489</v>
      </c>
      <c r="B490" s="4">
        <f>'1 Charging Station'!H522</f>
        <v>3038.9</v>
      </c>
      <c r="C490" s="4">
        <f>'2 Charging Stations'!AF542</f>
        <v>3267.25</v>
      </c>
      <c r="D490" s="4">
        <f>'3 Charging Stations '!I541</f>
        <v>2855.8</v>
      </c>
      <c r="E490" s="4">
        <f>'4 Charging Stations'!H535</f>
        <v>2375.8000000000002</v>
      </c>
    </row>
    <row r="491" spans="1:5">
      <c r="A491" s="51">
        <v>490</v>
      </c>
      <c r="B491" s="4">
        <f>'1 Charging Station'!H523</f>
        <v>1942.1000000000004</v>
      </c>
      <c r="C491" s="4">
        <f>'2 Charging Stations'!AF543</f>
        <v>3335.8</v>
      </c>
      <c r="D491" s="4">
        <f>'3 Charging Stations '!I542</f>
        <v>1873.25</v>
      </c>
      <c r="E491" s="4">
        <f>'4 Charging Stations'!H536</f>
        <v>2375.8000000000002</v>
      </c>
    </row>
    <row r="492" spans="1:5">
      <c r="A492" s="51">
        <v>491</v>
      </c>
      <c r="B492" s="4">
        <f>'1 Charging Station'!H524</f>
        <v>1850.7000000000003</v>
      </c>
      <c r="C492" s="4">
        <f>'2 Charging Stations'!AF544</f>
        <v>1919.1000000000004</v>
      </c>
      <c r="D492" s="4">
        <f>'3 Charging Stations '!I543</f>
        <v>2855.8</v>
      </c>
      <c r="E492" s="4">
        <f>'4 Charging Stations'!H537</f>
        <v>1256.1500000000001</v>
      </c>
    </row>
    <row r="493" spans="1:5">
      <c r="A493" s="51">
        <v>492</v>
      </c>
      <c r="B493" s="4">
        <f>'1 Charging Station'!H525</f>
        <v>1645.0500000000002</v>
      </c>
      <c r="C493" s="4">
        <f>'2 Charging Stations'!AF545</f>
        <v>1736.3000000000002</v>
      </c>
      <c r="D493" s="4">
        <f>'3 Charging Stations '!I544</f>
        <v>2855.8</v>
      </c>
      <c r="E493" s="4">
        <f>'4 Charging Stations'!H538</f>
        <v>2375.8000000000002</v>
      </c>
    </row>
    <row r="494" spans="1:5">
      <c r="A494" s="51">
        <v>493</v>
      </c>
      <c r="B494" s="4">
        <f>'1 Charging Station'!H526</f>
        <v>1850.7000000000003</v>
      </c>
      <c r="C494" s="4">
        <f>'2 Charging Stations'!AF546</f>
        <v>3335.8</v>
      </c>
      <c r="D494" s="4">
        <f>'3 Charging Stations '!I545</f>
        <v>1804.7000000000003</v>
      </c>
      <c r="E494" s="4">
        <f>'4 Charging Stations'!H539</f>
        <v>2375.8000000000002</v>
      </c>
    </row>
    <row r="495" spans="1:5">
      <c r="A495" s="51">
        <v>494</v>
      </c>
      <c r="B495" s="4">
        <f>'1 Charging Station'!H527</f>
        <v>3061.75</v>
      </c>
      <c r="C495" s="4">
        <f>'2 Charging Stations'!AF547</f>
        <v>3221.55</v>
      </c>
      <c r="D495" s="4">
        <f>'3 Charging Stations '!I546</f>
        <v>2855.8</v>
      </c>
      <c r="E495" s="4">
        <f>'4 Charging Stations'!H540</f>
        <v>1119.0500000000002</v>
      </c>
    </row>
    <row r="496" spans="1:5">
      <c r="A496" s="51">
        <v>495</v>
      </c>
      <c r="B496" s="4">
        <f>'1 Charging Station'!H528</f>
        <v>3358.8</v>
      </c>
      <c r="C496" s="4">
        <f>'2 Charging Stations'!AF548</f>
        <v>3221.55</v>
      </c>
      <c r="D496" s="4">
        <f>'3 Charging Stations '!I547</f>
        <v>1644.75</v>
      </c>
      <c r="E496" s="4">
        <f>'4 Charging Stations'!H541</f>
        <v>2375.8000000000002</v>
      </c>
    </row>
    <row r="497" spans="1:5">
      <c r="A497" s="51">
        <v>496</v>
      </c>
      <c r="B497" s="4">
        <f>'1 Charging Station'!H529</f>
        <v>2993.2000000000003</v>
      </c>
      <c r="C497" s="4">
        <f>'2 Charging Stations'!AF549</f>
        <v>3312.95</v>
      </c>
      <c r="D497" s="4">
        <f>'3 Charging Stations '!I548</f>
        <v>2855.8</v>
      </c>
      <c r="E497" s="4">
        <f>'4 Charging Stations'!H542</f>
        <v>2375.8000000000002</v>
      </c>
    </row>
    <row r="498" spans="1:5">
      <c r="A498" s="51">
        <v>497</v>
      </c>
      <c r="B498" s="4">
        <f>'1 Charging Station'!H530</f>
        <v>3107.4500000000003</v>
      </c>
      <c r="C498" s="4">
        <f>'2 Charging Stations'!AF550</f>
        <v>3335.8</v>
      </c>
      <c r="D498" s="4">
        <f>'3 Charging Stations '!I549</f>
        <v>1804.7000000000003</v>
      </c>
      <c r="E498" s="4">
        <f>'4 Charging Stations'!H543</f>
        <v>2375.8000000000002</v>
      </c>
    </row>
    <row r="499" spans="1:5">
      <c r="A499" s="51">
        <v>498</v>
      </c>
      <c r="B499" s="4">
        <f>'1 Charging Station'!H531</f>
        <v>3221.7000000000003</v>
      </c>
      <c r="C499" s="4">
        <f>'2 Charging Stations'!AF551</f>
        <v>3267.25</v>
      </c>
      <c r="D499" s="4">
        <f>'3 Charging Stations '!I550</f>
        <v>2855.8</v>
      </c>
      <c r="E499" s="4">
        <f>'4 Charging Stations'!H544</f>
        <v>2375.8000000000002</v>
      </c>
    </row>
    <row r="500" spans="1:5">
      <c r="A500" s="51">
        <v>499</v>
      </c>
      <c r="B500" s="4">
        <f>'1 Charging Station'!H532</f>
        <v>1850.7000000000003</v>
      </c>
      <c r="C500" s="4">
        <f>'2 Charging Stations'!AF552</f>
        <v>1599.2000000000003</v>
      </c>
      <c r="D500" s="4">
        <f>'3 Charging Stations '!I551</f>
        <v>2855.8</v>
      </c>
      <c r="E500" s="4">
        <f>'4 Charging Stations'!H545</f>
        <v>890.55000000000018</v>
      </c>
    </row>
    <row r="501" spans="1:5">
      <c r="A501" s="51">
        <v>500</v>
      </c>
      <c r="B501" s="4">
        <f>'1 Charging Station'!H533</f>
        <v>1759.3000000000002</v>
      </c>
      <c r="C501" s="4">
        <f>'2 Charging Stations'!AF553</f>
        <v>3335.8</v>
      </c>
      <c r="D501" s="4">
        <f>'3 Charging Stations '!I552</f>
        <v>2855.8</v>
      </c>
      <c r="E501" s="4">
        <f>'4 Charging Stations'!H546</f>
        <v>1141.9000000000001</v>
      </c>
    </row>
    <row r="502" spans="1:5">
      <c r="A502" s="51">
        <v>501</v>
      </c>
      <c r="B502" s="4">
        <f>'1 Charging Station'!H534</f>
        <v>1645.0500000000002</v>
      </c>
      <c r="C502" s="4">
        <f>'2 Charging Stations'!AF554</f>
        <v>3335.8</v>
      </c>
      <c r="D502" s="4">
        <f>'3 Charging Stations '!I553</f>
        <v>2855.8</v>
      </c>
      <c r="E502" s="4">
        <f>'4 Charging Stations'!H547</f>
        <v>2375.8000000000002</v>
      </c>
    </row>
    <row r="503" spans="1:5">
      <c r="A503" s="51">
        <v>502</v>
      </c>
      <c r="B503" s="4">
        <f>'1 Charging Station'!H535</f>
        <v>3130.3</v>
      </c>
      <c r="C503" s="4">
        <f>'2 Charging Stations'!AF555</f>
        <v>1850.5500000000002</v>
      </c>
      <c r="D503" s="4">
        <f>'3 Charging Stations '!I554</f>
        <v>2855.8</v>
      </c>
      <c r="E503" s="4">
        <f>'4 Charging Stations'!H548</f>
        <v>2375.8000000000002</v>
      </c>
    </row>
    <row r="504" spans="1:5">
      <c r="A504" s="51">
        <v>503</v>
      </c>
      <c r="B504" s="4">
        <f>'1 Charging Station'!H536</f>
        <v>1485.1000000000001</v>
      </c>
      <c r="C504" s="4">
        <f>'2 Charging Stations'!AF556</f>
        <v>1827.7000000000003</v>
      </c>
      <c r="D504" s="4">
        <f>'3 Charging Stations '!I555</f>
        <v>1667.6000000000004</v>
      </c>
      <c r="E504" s="4">
        <f>'4 Charging Stations'!H549</f>
        <v>2375.8000000000002</v>
      </c>
    </row>
    <row r="505" spans="1:5">
      <c r="A505" s="51">
        <v>504</v>
      </c>
      <c r="B505" s="4">
        <f>'1 Charging Station'!H537</f>
        <v>1759.3000000000002</v>
      </c>
      <c r="C505" s="4">
        <f>'2 Charging Stations'!AF557</f>
        <v>3335.8</v>
      </c>
      <c r="D505" s="4">
        <f>'3 Charging Stations '!I556</f>
        <v>1667.6000000000004</v>
      </c>
      <c r="E505" s="4">
        <f>'4 Charging Stations'!H550</f>
        <v>2375.8000000000002</v>
      </c>
    </row>
    <row r="506" spans="1:5">
      <c r="A506" s="51">
        <v>505</v>
      </c>
      <c r="B506" s="4">
        <f>'1 Charging Station'!H538</f>
        <v>3061.75</v>
      </c>
      <c r="C506" s="4">
        <f>'2 Charging Stations'!AF558</f>
        <v>3335.8</v>
      </c>
      <c r="D506" s="4">
        <f>'3 Charging Stations '!I557</f>
        <v>2855.8</v>
      </c>
      <c r="E506" s="4">
        <f>'4 Charging Stations'!H551</f>
        <v>2375.8000000000002</v>
      </c>
    </row>
    <row r="507" spans="1:5">
      <c r="A507" s="51">
        <v>506</v>
      </c>
      <c r="B507" s="4">
        <f>'1 Charging Station'!H539</f>
        <v>3267.4</v>
      </c>
      <c r="C507" s="4">
        <f>'2 Charging Stations'!AF559</f>
        <v>1759.15</v>
      </c>
      <c r="D507" s="4">
        <f>'3 Charging Stations '!I558</f>
        <v>2855.8</v>
      </c>
      <c r="E507" s="4">
        <f>'4 Charging Stations'!H552</f>
        <v>1141.9000000000001</v>
      </c>
    </row>
    <row r="508" spans="1:5">
      <c r="A508" s="51">
        <v>507</v>
      </c>
      <c r="B508" s="4">
        <f>'1 Charging Station'!H540</f>
        <v>3107.4500000000003</v>
      </c>
      <c r="C508" s="4">
        <f>'2 Charging Stations'!AF560</f>
        <v>3221.55</v>
      </c>
      <c r="D508" s="4">
        <f>'3 Charging Stations '!I559</f>
        <v>1759</v>
      </c>
      <c r="E508" s="4">
        <f>'4 Charging Stations'!H553</f>
        <v>2375.8000000000002</v>
      </c>
    </row>
    <row r="509" spans="1:5">
      <c r="A509" s="51">
        <v>508</v>
      </c>
      <c r="B509" s="4">
        <f>'1 Charging Station'!H541</f>
        <v>1896.4</v>
      </c>
      <c r="C509" s="4">
        <f>'2 Charging Stations'!AF561</f>
        <v>1873.4</v>
      </c>
      <c r="D509" s="4">
        <f>'3 Charging Stations '!I560</f>
        <v>1553.3500000000004</v>
      </c>
      <c r="E509" s="4">
        <f>'4 Charging Stations'!H554</f>
        <v>2375.8000000000002</v>
      </c>
    </row>
    <row r="510" spans="1:5">
      <c r="A510" s="51">
        <v>509</v>
      </c>
      <c r="B510" s="4">
        <f>'1 Charging Station'!H542</f>
        <v>1348</v>
      </c>
      <c r="C510" s="4">
        <f>'2 Charging Stations'!AF562</f>
        <v>1599.2000000000003</v>
      </c>
      <c r="D510" s="4">
        <f>'3 Charging Stations '!I561</f>
        <v>1690.4500000000003</v>
      </c>
      <c r="E510" s="4">
        <f>'4 Charging Stations'!H555</f>
        <v>2375.8000000000002</v>
      </c>
    </row>
    <row r="511" spans="1:5">
      <c r="A511" s="51">
        <v>510</v>
      </c>
      <c r="B511" s="4">
        <f>'1 Charging Station'!H543</f>
        <v>3564.4500000000003</v>
      </c>
      <c r="C511" s="4">
        <f>'2 Charging Stations'!AF563</f>
        <v>1713.4500000000003</v>
      </c>
      <c r="D511" s="4">
        <f>'3 Charging Stations '!I562</f>
        <v>2855.8</v>
      </c>
      <c r="E511" s="4">
        <f>'4 Charging Stations'!H556</f>
        <v>2375.8000000000002</v>
      </c>
    </row>
    <row r="512" spans="1:5">
      <c r="A512" s="51">
        <v>511</v>
      </c>
      <c r="B512" s="4">
        <f>'1 Charging Station'!H544</f>
        <v>1576.5</v>
      </c>
      <c r="C512" s="4">
        <f>'2 Charging Stations'!AF564</f>
        <v>3290.1000000000004</v>
      </c>
      <c r="D512" s="4">
        <f>'3 Charging Stations '!I563</f>
        <v>1850.4</v>
      </c>
      <c r="E512" s="4">
        <f>'4 Charging Stations'!H557</f>
        <v>2375.8000000000002</v>
      </c>
    </row>
    <row r="513" spans="1:5">
      <c r="A513" s="51">
        <v>512</v>
      </c>
      <c r="B513" s="4">
        <f>'1 Charging Station'!H545</f>
        <v>3358.8</v>
      </c>
      <c r="C513" s="4">
        <f>'2 Charging Stations'!AF565</f>
        <v>3335.8</v>
      </c>
      <c r="D513" s="4">
        <f>'3 Charging Stations '!I564</f>
        <v>2855.8</v>
      </c>
      <c r="E513" s="4">
        <f>'4 Charging Stations'!H558</f>
        <v>890.55000000000018</v>
      </c>
    </row>
    <row r="514" spans="1:5">
      <c r="A514" s="51">
        <v>513</v>
      </c>
      <c r="B514" s="4">
        <f>'1 Charging Station'!H546</f>
        <v>1805</v>
      </c>
      <c r="C514" s="4">
        <f>'2 Charging Stations'!AF566</f>
        <v>1919.1000000000004</v>
      </c>
      <c r="D514" s="4">
        <f>'3 Charging Stations '!I565</f>
        <v>2855.8</v>
      </c>
      <c r="E514" s="4">
        <f>'4 Charging Stations'!H559</f>
        <v>2375.8000000000002</v>
      </c>
    </row>
    <row r="515" spans="1:5">
      <c r="A515" s="51">
        <v>514</v>
      </c>
      <c r="B515" s="4">
        <f>'1 Charging Station'!H547</f>
        <v>1736.4500000000003</v>
      </c>
      <c r="C515" s="4">
        <f>'2 Charging Stations'!AF567</f>
        <v>3335.8</v>
      </c>
      <c r="D515" s="4">
        <f>'3 Charging Stations '!I566</f>
        <v>1759</v>
      </c>
      <c r="E515" s="4">
        <f>'4 Charging Stations'!H560</f>
        <v>2375.8000000000002</v>
      </c>
    </row>
    <row r="516" spans="1:5">
      <c r="A516" s="51">
        <v>515</v>
      </c>
      <c r="B516" s="4">
        <f>'1 Charging Station'!H548</f>
        <v>3084.6000000000004</v>
      </c>
      <c r="C516" s="4">
        <f>'2 Charging Stations'!AF568</f>
        <v>1759.15</v>
      </c>
      <c r="D516" s="4">
        <f>'3 Charging Stations '!I567</f>
        <v>2855.8</v>
      </c>
      <c r="E516" s="4">
        <f>'4 Charging Stations'!H561</f>
        <v>2375.8000000000002</v>
      </c>
    </row>
    <row r="517" spans="1:5">
      <c r="A517" s="51">
        <v>516</v>
      </c>
      <c r="B517" s="4">
        <f>'1 Charging Station'!H549</f>
        <v>3427.3500000000004</v>
      </c>
      <c r="C517" s="4">
        <f>'2 Charging Stations'!AF569</f>
        <v>3335.8</v>
      </c>
      <c r="D517" s="4">
        <f>'3 Charging Stations '!I568</f>
        <v>1896.1000000000004</v>
      </c>
      <c r="E517" s="4">
        <f>'4 Charging Stations'!H562</f>
        <v>2375.8000000000002</v>
      </c>
    </row>
    <row r="518" spans="1:5">
      <c r="A518" s="51">
        <v>517</v>
      </c>
      <c r="B518" s="4">
        <f>'1 Charging Station'!H550</f>
        <v>3701.55</v>
      </c>
      <c r="C518" s="4">
        <f>'2 Charging Stations'!AF570</f>
        <v>1873.4</v>
      </c>
      <c r="D518" s="4">
        <f>'3 Charging Stations '!I569</f>
        <v>2855.8</v>
      </c>
      <c r="E518" s="4">
        <f>'4 Charging Stations'!H563</f>
        <v>2375.8000000000002</v>
      </c>
    </row>
    <row r="519" spans="1:5">
      <c r="A519" s="51">
        <v>518</v>
      </c>
      <c r="B519" s="4">
        <f>'1 Charging Station'!H551</f>
        <v>1850.7000000000003</v>
      </c>
      <c r="C519" s="4">
        <f>'2 Charging Stations'!AF571</f>
        <v>1759.15</v>
      </c>
      <c r="D519" s="4">
        <f>'3 Charging Stations '!I570</f>
        <v>1690.4500000000003</v>
      </c>
      <c r="E519" s="4">
        <f>'4 Charging Stations'!H564</f>
        <v>2375.8000000000002</v>
      </c>
    </row>
    <row r="520" spans="1:5">
      <c r="A520" s="51">
        <v>519</v>
      </c>
      <c r="B520" s="4">
        <f>'1 Charging Station'!H552</f>
        <v>3176</v>
      </c>
      <c r="C520" s="4">
        <f>'2 Charging Stations'!AF572</f>
        <v>3335.8</v>
      </c>
      <c r="D520" s="4">
        <f>'3 Charging Stations '!I571</f>
        <v>2855.8</v>
      </c>
      <c r="E520" s="4">
        <f>'4 Charging Stations'!H565</f>
        <v>1393.25</v>
      </c>
    </row>
    <row r="521" spans="1:5">
      <c r="A521" s="51">
        <v>520</v>
      </c>
      <c r="B521" s="4">
        <f>'1 Charging Station'!H553</f>
        <v>1530.8000000000002</v>
      </c>
      <c r="C521" s="4">
        <f>'2 Charging Stations'!AF573</f>
        <v>1850.5500000000002</v>
      </c>
      <c r="D521" s="4">
        <f>'3 Charging Stations '!I572</f>
        <v>2855.8</v>
      </c>
      <c r="E521" s="4">
        <f>'4 Charging Stations'!H566</f>
        <v>2375.8000000000002</v>
      </c>
    </row>
    <row r="522" spans="1:5">
      <c r="A522" s="51">
        <v>521</v>
      </c>
      <c r="B522" s="4">
        <f>'1 Charging Station'!H554</f>
        <v>1805</v>
      </c>
      <c r="C522" s="4">
        <f>'2 Charging Stations'!AF574</f>
        <v>3335.8</v>
      </c>
      <c r="D522" s="4">
        <f>'3 Charging Stations '!I573</f>
        <v>2855.8</v>
      </c>
      <c r="E522" s="4">
        <f>'4 Charging Stations'!H567</f>
        <v>2375.8000000000002</v>
      </c>
    </row>
    <row r="523" spans="1:5">
      <c r="A523" s="51">
        <v>522</v>
      </c>
      <c r="B523" s="4">
        <f>'1 Charging Station'!H555</f>
        <v>3107.4500000000003</v>
      </c>
      <c r="C523" s="4">
        <f>'2 Charging Stations'!AF575</f>
        <v>3335.8</v>
      </c>
      <c r="D523" s="4">
        <f>'3 Charging Stations '!I574</f>
        <v>1210.6000000000004</v>
      </c>
      <c r="E523" s="4">
        <f>'4 Charging Stations'!H568</f>
        <v>1210.4500000000003</v>
      </c>
    </row>
    <row r="524" spans="1:5">
      <c r="A524" s="51">
        <v>523</v>
      </c>
      <c r="B524" s="4">
        <f>'1 Charging Station'!H556</f>
        <v>1645.0500000000002</v>
      </c>
      <c r="C524" s="4">
        <f>'2 Charging Stations'!AF576</f>
        <v>1873.4</v>
      </c>
      <c r="D524" s="4">
        <f>'3 Charging Stations '!I575</f>
        <v>2855.8</v>
      </c>
      <c r="E524" s="4">
        <f>'4 Charging Stations'!H569</f>
        <v>2375.8000000000002</v>
      </c>
    </row>
    <row r="525" spans="1:5">
      <c r="A525" s="51">
        <v>524</v>
      </c>
      <c r="B525" s="4">
        <f>'1 Charging Station'!H557</f>
        <v>3290.2500000000005</v>
      </c>
      <c r="C525" s="4">
        <f>'2 Charging Stations'!AF577</f>
        <v>3335.8</v>
      </c>
      <c r="D525" s="4">
        <f>'3 Charging Stations '!I576</f>
        <v>1827.5500000000002</v>
      </c>
      <c r="E525" s="4">
        <f>'4 Charging Stations'!H570</f>
        <v>2375.8000000000002</v>
      </c>
    </row>
    <row r="526" spans="1:5">
      <c r="A526" s="51">
        <v>525</v>
      </c>
      <c r="B526" s="4">
        <f>'1 Charging Station'!H558</f>
        <v>3381.65</v>
      </c>
      <c r="C526" s="4">
        <f>'2 Charging Stations'!AF578</f>
        <v>1873.4</v>
      </c>
      <c r="D526" s="4">
        <f>'3 Charging Stations '!I577</f>
        <v>2855.8</v>
      </c>
      <c r="E526" s="4">
        <f>'4 Charging Stations'!H571</f>
        <v>959.10000000000036</v>
      </c>
    </row>
    <row r="527" spans="1:5">
      <c r="A527" s="51">
        <v>526</v>
      </c>
      <c r="B527" s="4">
        <f>'1 Charging Station'!H559</f>
        <v>3244.55</v>
      </c>
      <c r="C527" s="4">
        <f>'2 Charging Stations'!AF579</f>
        <v>1690.6000000000004</v>
      </c>
      <c r="D527" s="4">
        <f>'3 Charging Stations '!I578</f>
        <v>1576.2000000000003</v>
      </c>
      <c r="E527" s="4">
        <f>'4 Charging Stations'!H572</f>
        <v>2375.8000000000002</v>
      </c>
    </row>
    <row r="528" spans="1:5">
      <c r="A528" s="51">
        <v>527</v>
      </c>
      <c r="B528" s="4">
        <f>'1 Charging Station'!H560</f>
        <v>3016.05</v>
      </c>
      <c r="C528" s="4">
        <f>'2 Charging Stations'!AF580</f>
        <v>1736.3000000000002</v>
      </c>
      <c r="D528" s="4">
        <f>'3 Charging Stations '!I579</f>
        <v>2855.8</v>
      </c>
      <c r="E528" s="4">
        <f>'4 Charging Stations'!H573</f>
        <v>1393.25</v>
      </c>
    </row>
    <row r="529" spans="1:5">
      <c r="A529" s="51">
        <v>528</v>
      </c>
      <c r="B529" s="4">
        <f>'1 Charging Station'!H561</f>
        <v>3107.4500000000003</v>
      </c>
      <c r="C529" s="4">
        <f>'2 Charging Stations'!AF581</f>
        <v>3335.8</v>
      </c>
      <c r="D529" s="4">
        <f>'3 Charging Stations '!I580</f>
        <v>1530.5</v>
      </c>
      <c r="E529" s="4">
        <f>'4 Charging Stations'!H574</f>
        <v>844.85000000000036</v>
      </c>
    </row>
    <row r="530" spans="1:5">
      <c r="A530" s="51">
        <v>529</v>
      </c>
      <c r="B530" s="4">
        <f>'1 Charging Station'!H562</f>
        <v>3198.8500000000004</v>
      </c>
      <c r="C530" s="4">
        <f>'2 Charging Stations'!AF582</f>
        <v>3267.25</v>
      </c>
      <c r="D530" s="4">
        <f>'3 Charging Stations '!I581</f>
        <v>2855.8</v>
      </c>
      <c r="E530" s="4">
        <f>'4 Charging Stations'!H575</f>
        <v>2375.8000000000002</v>
      </c>
    </row>
    <row r="531" spans="1:5">
      <c r="A531" s="51">
        <v>530</v>
      </c>
      <c r="B531" s="4">
        <f>'1 Charging Station'!H563</f>
        <v>3061.75</v>
      </c>
      <c r="C531" s="4">
        <f>'2 Charging Stations'!AF583</f>
        <v>1484.9500000000003</v>
      </c>
      <c r="D531" s="4">
        <f>'3 Charging Stations '!I582</f>
        <v>2855.8</v>
      </c>
      <c r="E531" s="4">
        <f>'4 Charging Stations'!H576</f>
        <v>2375.8000000000002</v>
      </c>
    </row>
    <row r="532" spans="1:5">
      <c r="A532" s="51">
        <v>531</v>
      </c>
      <c r="B532" s="4">
        <f>'1 Charging Station'!H564</f>
        <v>3473.05</v>
      </c>
      <c r="C532" s="4">
        <f>'2 Charging Stations'!AF584</f>
        <v>1439.25</v>
      </c>
      <c r="D532" s="4">
        <f>'3 Charging Stations '!I583</f>
        <v>1644.75</v>
      </c>
      <c r="E532" s="4">
        <f>'4 Charging Stations'!H577</f>
        <v>2375.8000000000002</v>
      </c>
    </row>
    <row r="533" spans="1:5">
      <c r="A533" s="51">
        <v>532</v>
      </c>
      <c r="B533" s="4">
        <f>'1 Charging Station'!H565</f>
        <v>3290.2500000000005</v>
      </c>
      <c r="C533" s="4">
        <f>'2 Charging Stations'!AF585</f>
        <v>1850.5500000000002</v>
      </c>
      <c r="D533" s="4">
        <f>'3 Charging Stations '!I584</f>
        <v>1873.25</v>
      </c>
      <c r="E533" s="4">
        <f>'4 Charging Stations'!H578</f>
        <v>1164.75</v>
      </c>
    </row>
    <row r="534" spans="1:5">
      <c r="A534" s="51">
        <v>533</v>
      </c>
      <c r="B534" s="4">
        <f>'1 Charging Station'!H566</f>
        <v>1942.1000000000004</v>
      </c>
      <c r="C534" s="4">
        <f>'2 Charging Stations'!AF586</f>
        <v>1850.5500000000002</v>
      </c>
      <c r="D534" s="4">
        <f>'3 Charging Stations '!I585</f>
        <v>2855.8</v>
      </c>
      <c r="E534" s="4">
        <f>'4 Charging Stations'!H579</f>
        <v>2375.8000000000002</v>
      </c>
    </row>
    <row r="535" spans="1:5">
      <c r="A535" s="51">
        <v>534</v>
      </c>
      <c r="B535" s="4">
        <f>'1 Charging Station'!H567</f>
        <v>3335.9500000000003</v>
      </c>
      <c r="C535" s="4">
        <f>'2 Charging Stations'!AF587</f>
        <v>1850.5500000000002</v>
      </c>
      <c r="D535" s="4">
        <f>'3 Charging Stations '!I586</f>
        <v>1918.9500000000003</v>
      </c>
      <c r="E535" s="4">
        <f>'4 Charging Stations'!H580</f>
        <v>2375.8000000000002</v>
      </c>
    </row>
    <row r="536" spans="1:5">
      <c r="A536" s="51">
        <v>535</v>
      </c>
      <c r="B536" s="4">
        <f>'1 Charging Station'!H568</f>
        <v>1599.35</v>
      </c>
      <c r="C536" s="4">
        <f>'2 Charging Stations'!AF588</f>
        <v>3290.1000000000004</v>
      </c>
      <c r="D536" s="4">
        <f>'3 Charging Stations '!I587</f>
        <v>2855.8</v>
      </c>
      <c r="E536" s="4">
        <f>'4 Charging Stations'!H581</f>
        <v>2375.8000000000002</v>
      </c>
    </row>
    <row r="537" spans="1:5">
      <c r="A537" s="51">
        <v>536</v>
      </c>
      <c r="B537" s="4">
        <f>'1 Charging Station'!H569</f>
        <v>3450.2000000000003</v>
      </c>
      <c r="C537" s="4">
        <f>'2 Charging Stations'!AF589</f>
        <v>3335.8</v>
      </c>
      <c r="D537" s="4">
        <f>'3 Charging Stations '!I588</f>
        <v>1644.75</v>
      </c>
      <c r="E537" s="4">
        <f>'4 Charging Stations'!H582</f>
        <v>2375.8000000000002</v>
      </c>
    </row>
    <row r="538" spans="1:5">
      <c r="A538" s="51">
        <v>537</v>
      </c>
      <c r="B538" s="4">
        <f>'1 Charging Station'!H570</f>
        <v>3610.15</v>
      </c>
      <c r="C538" s="4">
        <f>'2 Charging Stations'!AF590</f>
        <v>3335.8</v>
      </c>
      <c r="D538" s="4">
        <f>'3 Charging Stations '!I589</f>
        <v>2855.8</v>
      </c>
      <c r="E538" s="4">
        <f>'4 Charging Stations'!H583</f>
        <v>1393.25</v>
      </c>
    </row>
    <row r="539" spans="1:5">
      <c r="A539" s="51">
        <v>538</v>
      </c>
      <c r="B539" s="4">
        <f>'1 Charging Station'!H571</f>
        <v>3016.05</v>
      </c>
      <c r="C539" s="4">
        <f>'2 Charging Stations'!AF591</f>
        <v>1827.7000000000003</v>
      </c>
      <c r="D539" s="4">
        <f>'3 Charging Stations '!I590</f>
        <v>2855.8</v>
      </c>
      <c r="E539" s="4">
        <f>'4 Charging Stations'!H584</f>
        <v>2375.8000000000002</v>
      </c>
    </row>
    <row r="540" spans="1:5">
      <c r="A540" s="51">
        <v>539</v>
      </c>
      <c r="B540" s="4">
        <f>'1 Charging Station'!H572</f>
        <v>1850.7000000000003</v>
      </c>
      <c r="C540" s="4">
        <f>'2 Charging Stations'!AF592</f>
        <v>1919.1000000000004</v>
      </c>
      <c r="D540" s="4">
        <f>'3 Charging Stations '!I591</f>
        <v>1896.1000000000004</v>
      </c>
      <c r="E540" s="4">
        <f>'4 Charging Stations'!H585</f>
        <v>2375.8000000000002</v>
      </c>
    </row>
    <row r="541" spans="1:5">
      <c r="A541" s="51">
        <v>540</v>
      </c>
      <c r="B541" s="4">
        <f>'1 Charging Station'!H573</f>
        <v>1805</v>
      </c>
      <c r="C541" s="4">
        <f>'2 Charging Stations'!AF593</f>
        <v>3335.8</v>
      </c>
      <c r="D541" s="4">
        <f>'3 Charging Stations '!I592</f>
        <v>2855.8</v>
      </c>
      <c r="E541" s="4">
        <f>'4 Charging Stations'!H586</f>
        <v>2375.8000000000002</v>
      </c>
    </row>
    <row r="542" spans="1:5">
      <c r="A542" s="51">
        <v>541</v>
      </c>
      <c r="B542" s="4">
        <f>'1 Charging Station'!H574</f>
        <v>3038.9</v>
      </c>
      <c r="C542" s="4">
        <f>'2 Charging Stations'!AF594</f>
        <v>1462.1000000000004</v>
      </c>
      <c r="D542" s="4">
        <f>'3 Charging Stations '!I593</f>
        <v>2855.8</v>
      </c>
      <c r="E542" s="4">
        <f>'4 Charging Stations'!H587</f>
        <v>1324.7000000000003</v>
      </c>
    </row>
    <row r="543" spans="1:5">
      <c r="A543" s="51">
        <v>542</v>
      </c>
      <c r="B543" s="4">
        <f>'1 Charging Station'!H575</f>
        <v>1667.9</v>
      </c>
      <c r="C543" s="4">
        <f>'2 Charging Stations'!AF595</f>
        <v>1850.5500000000002</v>
      </c>
      <c r="D543" s="4">
        <f>'3 Charging Stations '!I594</f>
        <v>2855.8</v>
      </c>
      <c r="E543" s="4">
        <f>'4 Charging Stations'!H588</f>
        <v>2375.8000000000002</v>
      </c>
    </row>
    <row r="544" spans="1:5">
      <c r="A544" s="51">
        <v>543</v>
      </c>
      <c r="B544" s="4">
        <f>'1 Charging Station'!H576</f>
        <v>3016.05</v>
      </c>
      <c r="C544" s="4">
        <f>'2 Charging Stations'!AF596</f>
        <v>1804.8500000000004</v>
      </c>
      <c r="D544" s="4">
        <f>'3 Charging Stations '!I595</f>
        <v>1530.5</v>
      </c>
      <c r="E544" s="4">
        <f>'4 Charging Stations'!H589</f>
        <v>2375.8000000000002</v>
      </c>
    </row>
    <row r="545" spans="1:5">
      <c r="A545" s="51">
        <v>544</v>
      </c>
      <c r="B545" s="4">
        <f>'1 Charging Station'!H577</f>
        <v>1850.7000000000003</v>
      </c>
      <c r="C545" s="4">
        <f>'2 Charging Stations'!AF597</f>
        <v>1919.1000000000004</v>
      </c>
      <c r="D545" s="4">
        <f>'3 Charging Stations '!I596</f>
        <v>1850.4</v>
      </c>
      <c r="E545" s="4">
        <f>'4 Charging Stations'!H590</f>
        <v>2375.8000000000002</v>
      </c>
    </row>
    <row r="546" spans="1:5">
      <c r="A546" s="51">
        <v>545</v>
      </c>
      <c r="B546" s="4">
        <f>'1 Charging Station'!H578</f>
        <v>1805</v>
      </c>
      <c r="C546" s="4">
        <f>'2 Charging Stations'!AF598</f>
        <v>3198.7</v>
      </c>
      <c r="D546" s="4">
        <f>'3 Charging Stations '!I597</f>
        <v>1644.75</v>
      </c>
      <c r="E546" s="4">
        <f>'4 Charging Stations'!H591</f>
        <v>2375.8000000000002</v>
      </c>
    </row>
    <row r="547" spans="1:5">
      <c r="A547" s="51">
        <v>546</v>
      </c>
      <c r="B547" s="4">
        <f>'1 Charging Station'!H579</f>
        <v>3244.55</v>
      </c>
      <c r="C547" s="4">
        <f>'2 Charging Stations'!AF599</f>
        <v>3221.55</v>
      </c>
      <c r="D547" s="4">
        <f>'3 Charging Stations '!I598</f>
        <v>2855.8</v>
      </c>
      <c r="E547" s="4">
        <f>'4 Charging Stations'!H592</f>
        <v>2375.8000000000002</v>
      </c>
    </row>
    <row r="548" spans="1:5">
      <c r="A548" s="51">
        <v>547</v>
      </c>
      <c r="B548" s="4">
        <f>'1 Charging Station'!H580</f>
        <v>3450.2000000000003</v>
      </c>
      <c r="C548" s="4">
        <f>'2 Charging Stations'!AF600</f>
        <v>3335.8</v>
      </c>
      <c r="D548" s="4">
        <f>'3 Charging Stations '!I599</f>
        <v>2855.8</v>
      </c>
      <c r="E548" s="4">
        <f>'4 Charging Stations'!H593</f>
        <v>2375.8000000000002</v>
      </c>
    </row>
    <row r="549" spans="1:5">
      <c r="A549" s="51">
        <v>548</v>
      </c>
      <c r="B549" s="4">
        <f>'1 Charging Station'!H581</f>
        <v>1210.9000000000001</v>
      </c>
      <c r="C549" s="4">
        <f>'2 Charging Stations'!AF601</f>
        <v>3335.8</v>
      </c>
      <c r="D549" s="4">
        <f>'3 Charging Stations '!I600</f>
        <v>2855.8</v>
      </c>
      <c r="E549" s="4">
        <f>'4 Charging Stations'!H594</f>
        <v>913.40000000000009</v>
      </c>
    </row>
    <row r="550" spans="1:5">
      <c r="A550" s="51">
        <v>549</v>
      </c>
      <c r="B550" s="4">
        <f>'1 Charging Station'!H582</f>
        <v>1896.4</v>
      </c>
      <c r="C550" s="4">
        <f>'2 Charging Stations'!AF602</f>
        <v>3267.25</v>
      </c>
      <c r="D550" s="4">
        <f>'3 Charging Stations '!I601</f>
        <v>1393.4</v>
      </c>
      <c r="E550" s="4">
        <f>'4 Charging Stations'!H595</f>
        <v>2375.8000000000002</v>
      </c>
    </row>
    <row r="551" spans="1:5">
      <c r="A551" s="51">
        <v>550</v>
      </c>
      <c r="B551" s="4">
        <f>'1 Charging Station'!H583</f>
        <v>1896.4</v>
      </c>
      <c r="C551" s="4">
        <f>'2 Charging Stations'!AF603</f>
        <v>1759.15</v>
      </c>
      <c r="D551" s="4">
        <f>'3 Charging Stations '!I602</f>
        <v>2855.8</v>
      </c>
      <c r="E551" s="4">
        <f>'4 Charging Stations'!H596</f>
        <v>1279</v>
      </c>
    </row>
    <row r="552" spans="1:5">
      <c r="A552" s="51">
        <v>551</v>
      </c>
      <c r="B552" s="4">
        <f>'1 Charging Station'!H584</f>
        <v>3473.05</v>
      </c>
      <c r="C552" s="4">
        <f>'2 Charging Stations'!AF604</f>
        <v>3244.4000000000005</v>
      </c>
      <c r="D552" s="4">
        <f>'3 Charging Stations '!I603</f>
        <v>2855.8</v>
      </c>
      <c r="E552" s="4">
        <f>'4 Charging Stations'!H597</f>
        <v>2375.8000000000002</v>
      </c>
    </row>
    <row r="553" spans="1:5">
      <c r="A553" s="51">
        <v>552</v>
      </c>
      <c r="B553" s="4">
        <f>'1 Charging Station'!H585</f>
        <v>3267.4</v>
      </c>
      <c r="C553" s="4">
        <f>'2 Charging Stations'!AF605</f>
        <v>3335.8</v>
      </c>
      <c r="D553" s="4">
        <f>'3 Charging Stations '!I604</f>
        <v>2855.8</v>
      </c>
      <c r="E553" s="4">
        <f>'4 Charging Stations'!H598</f>
        <v>1256.1500000000001</v>
      </c>
    </row>
    <row r="554" spans="1:5">
      <c r="A554" s="51">
        <v>553</v>
      </c>
      <c r="B554" s="4">
        <f>'1 Charging Station'!H586</f>
        <v>3061.75</v>
      </c>
      <c r="C554" s="4">
        <f>'2 Charging Stations'!AF606</f>
        <v>1690.6000000000004</v>
      </c>
      <c r="D554" s="4">
        <f>'3 Charging Stations '!I605</f>
        <v>2855.8</v>
      </c>
      <c r="E554" s="4">
        <f>'4 Charging Stations'!H599</f>
        <v>1187.6000000000004</v>
      </c>
    </row>
    <row r="555" spans="1:5">
      <c r="A555" s="51">
        <v>554</v>
      </c>
      <c r="B555" s="4">
        <f>'1 Charging Station'!H587</f>
        <v>1690.75</v>
      </c>
      <c r="C555" s="4">
        <f>'2 Charging Stations'!AF607</f>
        <v>3335.8</v>
      </c>
      <c r="D555" s="4">
        <f>'3 Charging Stations '!I606</f>
        <v>2855.8</v>
      </c>
      <c r="E555" s="4">
        <f>'4 Charging Stations'!H600</f>
        <v>2375.8000000000002</v>
      </c>
    </row>
    <row r="556" spans="1:5">
      <c r="A556" s="51">
        <v>555</v>
      </c>
      <c r="B556" s="4">
        <f>'1 Charging Station'!H588</f>
        <v>1919.25</v>
      </c>
      <c r="C556" s="4">
        <f>'2 Charging Stations'!AF608</f>
        <v>3312.95</v>
      </c>
      <c r="D556" s="4">
        <f>'3 Charging Stations '!I607</f>
        <v>2855.8</v>
      </c>
      <c r="E556" s="4">
        <f>'4 Charging Stations'!H601</f>
        <v>1210.4500000000003</v>
      </c>
    </row>
    <row r="557" spans="1:5">
      <c r="A557" s="51">
        <v>556</v>
      </c>
      <c r="B557" s="4">
        <f>'1 Charging Station'!H589</f>
        <v>1690.75</v>
      </c>
      <c r="C557" s="4">
        <f>'2 Charging Stations'!AF609</f>
        <v>1896.25</v>
      </c>
      <c r="D557" s="4">
        <f>'3 Charging Stations '!I608</f>
        <v>2855.8</v>
      </c>
      <c r="E557" s="4">
        <f>'4 Charging Stations'!H602</f>
        <v>2375.8000000000002</v>
      </c>
    </row>
    <row r="558" spans="1:5">
      <c r="A558" s="51">
        <v>557</v>
      </c>
      <c r="B558" s="4">
        <f>'1 Charging Station'!H590</f>
        <v>1805</v>
      </c>
      <c r="C558" s="4">
        <f>'2 Charging Stations'!AF610</f>
        <v>1690.6000000000004</v>
      </c>
      <c r="D558" s="4">
        <f>'3 Charging Stations '!I609</f>
        <v>1644.75</v>
      </c>
      <c r="E558" s="4">
        <f>'4 Charging Stations'!H603</f>
        <v>1119.0500000000002</v>
      </c>
    </row>
    <row r="559" spans="1:5">
      <c r="A559" s="51">
        <v>558</v>
      </c>
      <c r="B559" s="4">
        <f>'1 Charging Station'!H591</f>
        <v>3587.3</v>
      </c>
      <c r="C559" s="4">
        <f>'2 Charging Stations'!AF611</f>
        <v>1850.5500000000002</v>
      </c>
      <c r="D559" s="4">
        <f>'3 Charging Stations '!I610</f>
        <v>2855.8</v>
      </c>
      <c r="E559" s="4">
        <f>'4 Charging Stations'!H604</f>
        <v>1004.8000000000002</v>
      </c>
    </row>
    <row r="560" spans="1:5">
      <c r="A560" s="51">
        <v>559</v>
      </c>
      <c r="B560" s="4">
        <f>'1 Charging Station'!H592</f>
        <v>1782.15</v>
      </c>
      <c r="C560" s="4">
        <f>'2 Charging Stations'!AF612</f>
        <v>1256.4500000000003</v>
      </c>
      <c r="D560" s="4">
        <f>'3 Charging Stations '!I611</f>
        <v>1827.5500000000002</v>
      </c>
      <c r="E560" s="4">
        <f>'4 Charging Stations'!H605</f>
        <v>2375.8000000000002</v>
      </c>
    </row>
    <row r="561" spans="1:5">
      <c r="A561" s="51">
        <v>560</v>
      </c>
      <c r="B561" s="4">
        <f>'1 Charging Station'!H593</f>
        <v>3038.9</v>
      </c>
      <c r="C561" s="4">
        <f>'2 Charging Stations'!AF613</f>
        <v>3244.4000000000005</v>
      </c>
      <c r="D561" s="4">
        <f>'3 Charging Stations '!I612</f>
        <v>2855.8</v>
      </c>
      <c r="E561" s="4">
        <f>'4 Charging Stations'!H606</f>
        <v>2375.8000000000002</v>
      </c>
    </row>
    <row r="562" spans="1:5">
      <c r="A562" s="51">
        <v>561</v>
      </c>
      <c r="B562" s="4">
        <f>'1 Charging Station'!H594</f>
        <v>3564.4500000000003</v>
      </c>
      <c r="C562" s="4">
        <f>'2 Charging Stations'!AF614</f>
        <v>3335.8</v>
      </c>
      <c r="D562" s="4">
        <f>'3 Charging Stations '!I613</f>
        <v>1621.9</v>
      </c>
      <c r="E562" s="4">
        <f>'4 Charging Stations'!H607</f>
        <v>1187.6000000000004</v>
      </c>
    </row>
    <row r="563" spans="1:5">
      <c r="A563" s="51">
        <v>562</v>
      </c>
      <c r="B563" s="4">
        <f>'1 Charging Station'!H595</f>
        <v>3176</v>
      </c>
      <c r="C563" s="4">
        <f>'2 Charging Stations'!AF615</f>
        <v>3335.8</v>
      </c>
      <c r="D563" s="4">
        <f>'3 Charging Stations '!I614</f>
        <v>2855.8</v>
      </c>
      <c r="E563" s="4">
        <f>'4 Charging Stations'!H608</f>
        <v>2375.8000000000002</v>
      </c>
    </row>
    <row r="564" spans="1:5">
      <c r="A564" s="51">
        <v>563</v>
      </c>
      <c r="B564" s="4">
        <f>'1 Charging Station'!H596</f>
        <v>1759.3000000000002</v>
      </c>
      <c r="C564" s="4">
        <f>'2 Charging Stations'!AF616</f>
        <v>3335.8</v>
      </c>
      <c r="D564" s="4">
        <f>'3 Charging Stations '!I615</f>
        <v>2855.8</v>
      </c>
      <c r="E564" s="4">
        <f>'4 Charging Stations'!H609</f>
        <v>2375.8000000000002</v>
      </c>
    </row>
    <row r="565" spans="1:5">
      <c r="A565" s="51">
        <v>564</v>
      </c>
      <c r="B565" s="4">
        <f>'1 Charging Station'!H597</f>
        <v>1805</v>
      </c>
      <c r="C565" s="4">
        <f>'2 Charging Stations'!AF617</f>
        <v>3290.1000000000004</v>
      </c>
      <c r="D565" s="4">
        <f>'3 Charging Stations '!I616</f>
        <v>2855.8</v>
      </c>
      <c r="E565" s="4">
        <f>'4 Charging Stations'!H610</f>
        <v>2375.8000000000002</v>
      </c>
    </row>
    <row r="566" spans="1:5">
      <c r="A566" s="51">
        <v>565</v>
      </c>
      <c r="B566" s="4">
        <f>'1 Charging Station'!H598</f>
        <v>3290.2500000000005</v>
      </c>
      <c r="C566" s="4">
        <f>'2 Charging Stations'!AF618</f>
        <v>3335.8</v>
      </c>
      <c r="D566" s="4">
        <f>'3 Charging Stations '!I617</f>
        <v>2855.8</v>
      </c>
      <c r="E566" s="4">
        <f>'4 Charging Stations'!H611</f>
        <v>2375.8000000000002</v>
      </c>
    </row>
    <row r="567" spans="1:5">
      <c r="A567" s="51">
        <v>566</v>
      </c>
      <c r="B567" s="4">
        <f>'1 Charging Station'!H599</f>
        <v>1622.2000000000003</v>
      </c>
      <c r="C567" s="4">
        <f>'2 Charging Stations'!AF619</f>
        <v>3335.8</v>
      </c>
      <c r="D567" s="4">
        <f>'3 Charging Stations '!I618</f>
        <v>2855.8</v>
      </c>
      <c r="E567" s="4">
        <f>'4 Charging Stations'!H612</f>
        <v>2375.8000000000002</v>
      </c>
    </row>
    <row r="568" spans="1:5">
      <c r="A568" s="51">
        <v>567</v>
      </c>
      <c r="B568" s="4">
        <f>'1 Charging Station'!H600</f>
        <v>3016.05</v>
      </c>
      <c r="C568" s="4">
        <f>'2 Charging Stations'!AF620</f>
        <v>1347.8500000000004</v>
      </c>
      <c r="D568" s="4">
        <f>'3 Charging Stations '!I619</f>
        <v>2855.8</v>
      </c>
      <c r="E568" s="4">
        <f>'4 Charging Stations'!H613</f>
        <v>2375.8000000000002</v>
      </c>
    </row>
    <row r="569" spans="1:5">
      <c r="A569" s="51">
        <v>568</v>
      </c>
      <c r="B569" s="4">
        <f>'1 Charging Station'!H601</f>
        <v>1850.7000000000003</v>
      </c>
      <c r="C569" s="4">
        <f>'2 Charging Stations'!AF621</f>
        <v>1896.25</v>
      </c>
      <c r="D569" s="4">
        <f>'3 Charging Stations '!I620</f>
        <v>1896.1000000000004</v>
      </c>
      <c r="E569" s="4">
        <f>'4 Charging Stations'!H614</f>
        <v>2375.8000000000002</v>
      </c>
    </row>
    <row r="570" spans="1:5">
      <c r="A570" s="51">
        <v>569</v>
      </c>
      <c r="B570" s="4">
        <f>'1 Charging Station'!H602</f>
        <v>1942.1000000000004</v>
      </c>
      <c r="C570" s="4">
        <f>'2 Charging Stations'!AF622</f>
        <v>1804.8500000000004</v>
      </c>
      <c r="D570" s="4">
        <f>'3 Charging Stations '!I621</f>
        <v>1690.4500000000003</v>
      </c>
      <c r="E570" s="4">
        <f>'4 Charging Stations'!H615</f>
        <v>2375.8000000000002</v>
      </c>
    </row>
    <row r="571" spans="1:5">
      <c r="A571" s="51">
        <v>570</v>
      </c>
      <c r="B571" s="4">
        <f>'1 Charging Station'!H603</f>
        <v>3381.65</v>
      </c>
      <c r="C571" s="4">
        <f>'2 Charging Stations'!AF623</f>
        <v>1873.4</v>
      </c>
      <c r="D571" s="4">
        <f>'3 Charging Stations '!I622</f>
        <v>2855.8</v>
      </c>
      <c r="E571" s="4">
        <f>'4 Charging Stations'!H616</f>
        <v>1324.7000000000003</v>
      </c>
    </row>
    <row r="572" spans="1:5">
      <c r="A572" s="51">
        <v>571</v>
      </c>
      <c r="B572" s="4">
        <f>'1 Charging Station'!H604</f>
        <v>3016.05</v>
      </c>
      <c r="C572" s="4">
        <f>'2 Charging Stations'!AF624</f>
        <v>3335.8</v>
      </c>
      <c r="D572" s="4">
        <f>'3 Charging Stations '!I623</f>
        <v>2855.8</v>
      </c>
      <c r="E572" s="4">
        <f>'4 Charging Stations'!H617</f>
        <v>2375.8000000000002</v>
      </c>
    </row>
    <row r="573" spans="1:5">
      <c r="A573" s="51">
        <v>572</v>
      </c>
      <c r="B573" s="4">
        <f>'1 Charging Station'!H605</f>
        <v>1736.4500000000003</v>
      </c>
      <c r="C573" s="4">
        <f>'2 Charging Stations'!AF625</f>
        <v>1530.65</v>
      </c>
      <c r="D573" s="4">
        <f>'3 Charging Stations '!I624</f>
        <v>2855.8</v>
      </c>
      <c r="E573" s="4">
        <f>'4 Charging Stations'!H618</f>
        <v>2375.8000000000002</v>
      </c>
    </row>
    <row r="574" spans="1:5">
      <c r="A574" s="51">
        <v>573</v>
      </c>
      <c r="B574" s="4">
        <f>'1 Charging Station'!H606</f>
        <v>1599.35</v>
      </c>
      <c r="C574" s="4">
        <f>'2 Charging Stations'!AF626</f>
        <v>3335.8</v>
      </c>
      <c r="D574" s="4">
        <f>'3 Charging Stations '!I625</f>
        <v>2855.8</v>
      </c>
      <c r="E574" s="4">
        <f>'4 Charging Stations'!H619</f>
        <v>2375.8000000000002</v>
      </c>
    </row>
    <row r="575" spans="1:5">
      <c r="A575" s="51">
        <v>574</v>
      </c>
      <c r="B575" s="4">
        <f>'1 Charging Station'!H607</f>
        <v>3244.55</v>
      </c>
      <c r="C575" s="4">
        <f>'2 Charging Stations'!AF627</f>
        <v>3335.8</v>
      </c>
      <c r="D575" s="4">
        <f>'3 Charging Stations '!I626</f>
        <v>2855.8</v>
      </c>
      <c r="E575" s="4">
        <f>'4 Charging Stations'!H620</f>
        <v>2375.8000000000002</v>
      </c>
    </row>
    <row r="576" spans="1:5">
      <c r="A576" s="51">
        <v>575</v>
      </c>
      <c r="B576" s="4">
        <f>'1 Charging Station'!H608</f>
        <v>1827.8500000000004</v>
      </c>
      <c r="C576" s="4">
        <f>'2 Charging Stations'!AF628</f>
        <v>3335.8</v>
      </c>
      <c r="D576" s="4">
        <f>'3 Charging Stations '!I627</f>
        <v>2855.8</v>
      </c>
      <c r="E576" s="4">
        <f>'4 Charging Stations'!H621</f>
        <v>913.40000000000009</v>
      </c>
    </row>
    <row r="577" spans="1:5">
      <c r="A577" s="51">
        <v>576</v>
      </c>
      <c r="B577" s="4">
        <f>'1 Charging Station'!H609</f>
        <v>3176</v>
      </c>
      <c r="C577" s="4">
        <f>'2 Charging Stations'!AF629</f>
        <v>3335.8</v>
      </c>
      <c r="D577" s="4">
        <f>'3 Charging Stations '!I628</f>
        <v>1850.4</v>
      </c>
      <c r="E577" s="4">
        <f>'4 Charging Stations'!H622</f>
        <v>959.10000000000036</v>
      </c>
    </row>
    <row r="578" spans="1:5">
      <c r="A578" s="51">
        <v>577</v>
      </c>
      <c r="B578" s="4">
        <f>'1 Charging Station'!H610</f>
        <v>3176</v>
      </c>
      <c r="C578" s="4">
        <f>'2 Charging Stations'!AF630</f>
        <v>3290.1000000000004</v>
      </c>
      <c r="D578" s="4">
        <f>'3 Charging Stations '!I629</f>
        <v>1850.4</v>
      </c>
      <c r="E578" s="4">
        <f>'4 Charging Stations'!H623</f>
        <v>2375.8000000000002</v>
      </c>
    </row>
    <row r="579" spans="1:5">
      <c r="A579" s="51">
        <v>578</v>
      </c>
      <c r="B579" s="4">
        <f>'1 Charging Station'!H611</f>
        <v>1485.1000000000001</v>
      </c>
      <c r="C579" s="4">
        <f>'2 Charging Stations'!AF631</f>
        <v>1507.8000000000002</v>
      </c>
      <c r="D579" s="4">
        <f>'3 Charging Stations '!I630</f>
        <v>2855.8</v>
      </c>
      <c r="E579" s="4">
        <f>'4 Charging Stations'!H624</f>
        <v>2375.8000000000002</v>
      </c>
    </row>
    <row r="580" spans="1:5">
      <c r="A580" s="51">
        <v>579</v>
      </c>
      <c r="B580" s="4">
        <f>'1 Charging Station'!H612</f>
        <v>1736.4500000000003</v>
      </c>
      <c r="C580" s="4">
        <f>'2 Charging Stations'!AF632</f>
        <v>3335.8</v>
      </c>
      <c r="D580" s="4">
        <f>'3 Charging Stations '!I631</f>
        <v>1644.75</v>
      </c>
      <c r="E580" s="4">
        <f>'4 Charging Stations'!H625</f>
        <v>1233.3000000000002</v>
      </c>
    </row>
    <row r="581" spans="1:5">
      <c r="A581" s="51">
        <v>580</v>
      </c>
      <c r="B581" s="4">
        <f>'1 Charging Station'!H613</f>
        <v>3198.8500000000004</v>
      </c>
      <c r="C581" s="4">
        <f>'2 Charging Stations'!AF633</f>
        <v>3290.1000000000004</v>
      </c>
      <c r="D581" s="4">
        <f>'3 Charging Stations '!I632</f>
        <v>2855.8</v>
      </c>
      <c r="E581" s="4">
        <f>'4 Charging Stations'!H626</f>
        <v>2375.8000000000002</v>
      </c>
    </row>
    <row r="582" spans="1:5">
      <c r="A582" s="51">
        <v>581</v>
      </c>
      <c r="B582" s="4">
        <f>'1 Charging Station'!H614</f>
        <v>1942.1000000000004</v>
      </c>
      <c r="C582" s="4">
        <f>'2 Charging Stations'!AF634</f>
        <v>3335.8</v>
      </c>
      <c r="D582" s="4">
        <f>'3 Charging Stations '!I633</f>
        <v>2855.8</v>
      </c>
      <c r="E582" s="4">
        <f>'4 Charging Stations'!H627</f>
        <v>2375.8000000000002</v>
      </c>
    </row>
    <row r="583" spans="1:5">
      <c r="A583" s="51">
        <v>582</v>
      </c>
      <c r="B583" s="4">
        <f>'1 Charging Station'!H615</f>
        <v>1850.7000000000003</v>
      </c>
      <c r="C583" s="4">
        <f>'2 Charging Stations'!AF635</f>
        <v>3244.4000000000005</v>
      </c>
      <c r="D583" s="4">
        <f>'3 Charging Stations '!I634</f>
        <v>1142.0500000000002</v>
      </c>
      <c r="E583" s="4">
        <f>'4 Charging Stations'!H628</f>
        <v>2375.8000000000002</v>
      </c>
    </row>
    <row r="584" spans="1:5">
      <c r="A584" s="51">
        <v>583</v>
      </c>
      <c r="B584" s="4">
        <f>'1 Charging Station'!H616</f>
        <v>3770.1000000000004</v>
      </c>
      <c r="C584" s="4">
        <f>'2 Charging Stations'!AF636</f>
        <v>1622.0500000000002</v>
      </c>
      <c r="D584" s="4">
        <f>'3 Charging Stations '!I635</f>
        <v>2855.8</v>
      </c>
      <c r="E584" s="4">
        <f>'4 Charging Stations'!H629</f>
        <v>1096.2000000000003</v>
      </c>
    </row>
    <row r="585" spans="1:5">
      <c r="A585" s="51">
        <v>584</v>
      </c>
      <c r="B585" s="4">
        <f>'1 Charging Station'!H617</f>
        <v>3084.6000000000004</v>
      </c>
      <c r="C585" s="4">
        <f>'2 Charging Stations'!AF637</f>
        <v>3335.8</v>
      </c>
      <c r="D585" s="4">
        <f>'3 Charging Stations '!I636</f>
        <v>1210.6000000000004</v>
      </c>
      <c r="E585" s="4">
        <f>'4 Charging Stations'!H630</f>
        <v>1301.8500000000004</v>
      </c>
    </row>
    <row r="586" spans="1:5">
      <c r="A586" s="51">
        <v>585</v>
      </c>
      <c r="B586" s="4">
        <f>'1 Charging Station'!H618</f>
        <v>1713.6000000000004</v>
      </c>
      <c r="C586" s="4">
        <f>'2 Charging Stations'!AF638</f>
        <v>1713.4500000000003</v>
      </c>
      <c r="D586" s="4">
        <f>'3 Charging Stations '!I637</f>
        <v>2855.8</v>
      </c>
      <c r="E586" s="4">
        <f>'4 Charging Stations'!H631</f>
        <v>2375.8000000000002</v>
      </c>
    </row>
    <row r="587" spans="1:5">
      <c r="A587" s="51">
        <v>586</v>
      </c>
      <c r="B587" s="4">
        <f>'1 Charging Station'!H619</f>
        <v>3381.65</v>
      </c>
      <c r="C587" s="4">
        <f>'2 Charging Stations'!AF639</f>
        <v>3335.8</v>
      </c>
      <c r="D587" s="4">
        <f>'3 Charging Stations '!I638</f>
        <v>2855.8</v>
      </c>
      <c r="E587" s="4">
        <f>'4 Charging Stations'!H632</f>
        <v>1324.7000000000003</v>
      </c>
    </row>
    <row r="588" spans="1:5">
      <c r="A588" s="51">
        <v>587</v>
      </c>
      <c r="B588" s="4">
        <f>'1 Charging Station'!H620</f>
        <v>1782.15</v>
      </c>
      <c r="C588" s="4">
        <f>'2 Charging Stations'!AF640</f>
        <v>1439.25</v>
      </c>
      <c r="D588" s="4">
        <f>'3 Charging Stations '!I639</f>
        <v>1690.4500000000003</v>
      </c>
      <c r="E588" s="4">
        <f>'4 Charging Stations'!H633</f>
        <v>2375.8000000000002</v>
      </c>
    </row>
    <row r="589" spans="1:5">
      <c r="A589" s="51">
        <v>588</v>
      </c>
      <c r="B589" s="4">
        <f>'1 Charging Station'!H621</f>
        <v>1576.5</v>
      </c>
      <c r="C589" s="4">
        <f>'2 Charging Stations'!AF641</f>
        <v>3335.8</v>
      </c>
      <c r="D589" s="4">
        <f>'3 Charging Stations '!I640</f>
        <v>2855.8</v>
      </c>
      <c r="E589" s="4">
        <f>'4 Charging Stations'!H634</f>
        <v>2375.8000000000002</v>
      </c>
    </row>
    <row r="590" spans="1:5">
      <c r="A590" s="51">
        <v>589</v>
      </c>
      <c r="B590" s="4">
        <f>'1 Charging Station'!H622</f>
        <v>1896.4</v>
      </c>
      <c r="C590" s="4">
        <f>'2 Charging Stations'!AF642</f>
        <v>1873.4</v>
      </c>
      <c r="D590" s="4">
        <f>'3 Charging Stations '!I641</f>
        <v>2855.8</v>
      </c>
      <c r="E590" s="4">
        <f>'4 Charging Stations'!H635</f>
        <v>1164.75</v>
      </c>
    </row>
    <row r="591" spans="1:5">
      <c r="A591" s="51">
        <v>590</v>
      </c>
      <c r="B591" s="4">
        <f>'1 Charging Station'!H623</f>
        <v>3198.8500000000004</v>
      </c>
      <c r="C591" s="4">
        <f>'2 Charging Stations'!AF643</f>
        <v>1804.8500000000004</v>
      </c>
      <c r="D591" s="4">
        <f>'3 Charging Stations '!I642</f>
        <v>1416.25</v>
      </c>
      <c r="E591" s="4">
        <f>'4 Charging Stations'!H636</f>
        <v>2375.8000000000002</v>
      </c>
    </row>
    <row r="592" spans="1:5">
      <c r="A592" s="51">
        <v>591</v>
      </c>
      <c r="B592" s="4">
        <f>'1 Charging Station'!H624</f>
        <v>3815.8</v>
      </c>
      <c r="C592" s="4">
        <f>'2 Charging Stations'!AF644</f>
        <v>1896.25</v>
      </c>
      <c r="D592" s="4">
        <f>'3 Charging Stations '!I643</f>
        <v>1279.1500000000001</v>
      </c>
      <c r="E592" s="4">
        <f>'4 Charging Stations'!H637</f>
        <v>1119.0500000000002</v>
      </c>
    </row>
    <row r="593" spans="1:5">
      <c r="A593" s="51">
        <v>592</v>
      </c>
      <c r="B593" s="4">
        <f>'1 Charging Station'!H625</f>
        <v>3107.4500000000003</v>
      </c>
      <c r="C593" s="4">
        <f>'2 Charging Stations'!AF645</f>
        <v>3335.8</v>
      </c>
      <c r="D593" s="4">
        <f>'3 Charging Stations '!I644</f>
        <v>2855.8</v>
      </c>
      <c r="E593" s="4">
        <f>'4 Charging Stations'!H638</f>
        <v>2375.8000000000002</v>
      </c>
    </row>
    <row r="594" spans="1:5">
      <c r="A594" s="51">
        <v>593</v>
      </c>
      <c r="B594" s="4">
        <f>'1 Charging Station'!H626</f>
        <v>3633</v>
      </c>
      <c r="C594" s="4">
        <f>'2 Charging Stations'!AF646</f>
        <v>3335.8</v>
      </c>
      <c r="D594" s="4">
        <f>'3 Charging Stations '!I645</f>
        <v>2855.8</v>
      </c>
      <c r="E594" s="4">
        <f>'4 Charging Stations'!H639</f>
        <v>1210.4500000000003</v>
      </c>
    </row>
    <row r="595" spans="1:5">
      <c r="A595" s="51">
        <v>594</v>
      </c>
      <c r="B595" s="4">
        <f>'1 Charging Station'!H627</f>
        <v>3747.25</v>
      </c>
      <c r="C595" s="4">
        <f>'2 Charging Stations'!AF647</f>
        <v>3335.8</v>
      </c>
      <c r="D595" s="4">
        <f>'3 Charging Stations '!I646</f>
        <v>2855.8</v>
      </c>
      <c r="E595" s="4">
        <f>'4 Charging Stations'!H640</f>
        <v>1279</v>
      </c>
    </row>
    <row r="596" spans="1:5">
      <c r="A596" s="51">
        <v>595</v>
      </c>
      <c r="B596" s="4">
        <f>'1 Charging Station'!H628</f>
        <v>3176</v>
      </c>
      <c r="C596" s="4">
        <f>'2 Charging Stations'!AF648</f>
        <v>3267.25</v>
      </c>
      <c r="D596" s="4">
        <f>'3 Charging Stations '!I647</f>
        <v>1553.3500000000004</v>
      </c>
      <c r="E596" s="4">
        <f>'4 Charging Stations'!H641</f>
        <v>1301.8500000000004</v>
      </c>
    </row>
    <row r="597" spans="1:5">
      <c r="A597" s="51">
        <v>596</v>
      </c>
      <c r="B597" s="4">
        <f>'1 Charging Station'!H629</f>
        <v>3130.3</v>
      </c>
      <c r="C597" s="4">
        <f>'2 Charging Stations'!AF649</f>
        <v>3335.8</v>
      </c>
      <c r="D597" s="4">
        <f>'3 Charging Stations '!I648</f>
        <v>1781.8500000000004</v>
      </c>
      <c r="E597" s="4">
        <f>'4 Charging Stations'!H642</f>
        <v>2375.8000000000002</v>
      </c>
    </row>
    <row r="598" spans="1:5">
      <c r="A598" s="51">
        <v>597</v>
      </c>
      <c r="B598" s="4">
        <f>'1 Charging Station'!H630</f>
        <v>3290.2500000000005</v>
      </c>
      <c r="C598" s="4">
        <f>'2 Charging Stations'!AF650</f>
        <v>1873.4</v>
      </c>
      <c r="D598" s="4">
        <f>'3 Charging Stations '!I649</f>
        <v>1370.5500000000002</v>
      </c>
      <c r="E598" s="4">
        <f>'4 Charging Stations'!H643</f>
        <v>2375.8000000000002</v>
      </c>
    </row>
    <row r="599" spans="1:5">
      <c r="A599" s="51">
        <v>598</v>
      </c>
      <c r="B599" s="4">
        <f>'1 Charging Station'!H631</f>
        <v>3107.4500000000003</v>
      </c>
      <c r="C599" s="4">
        <f>'2 Charging Stations'!AF651</f>
        <v>1850.5500000000002</v>
      </c>
      <c r="D599" s="4">
        <f>'3 Charging Stations '!I650</f>
        <v>1713.3000000000002</v>
      </c>
      <c r="E599" s="4">
        <f>'4 Charging Stations'!H644</f>
        <v>2375.8000000000002</v>
      </c>
    </row>
    <row r="600" spans="1:5">
      <c r="A600" s="51">
        <v>599</v>
      </c>
      <c r="B600" s="4">
        <f>'1 Charging Station'!H632</f>
        <v>3587.3</v>
      </c>
      <c r="C600" s="4">
        <f>'2 Charging Stations'!AF652</f>
        <v>3198.7</v>
      </c>
      <c r="D600" s="4">
        <f>'3 Charging Stations '!I651</f>
        <v>2855.8</v>
      </c>
      <c r="E600" s="4">
        <f>'4 Charging Stations'!H645</f>
        <v>2375.8000000000002</v>
      </c>
    </row>
    <row r="601" spans="1:5">
      <c r="A601" s="51">
        <v>600</v>
      </c>
      <c r="B601" s="4">
        <f>'1 Charging Station'!H633</f>
        <v>3404.5000000000005</v>
      </c>
      <c r="C601" s="4">
        <f>'2 Charging Stations'!AF653</f>
        <v>3335.8</v>
      </c>
      <c r="D601" s="4">
        <f>'3 Charging Stations '!I652</f>
        <v>2855.8</v>
      </c>
      <c r="E601" s="4">
        <f>'4 Charging Stations'!H646</f>
        <v>2375.8000000000002</v>
      </c>
    </row>
    <row r="602" spans="1:5">
      <c r="A602" s="51">
        <v>601</v>
      </c>
      <c r="B602" s="4">
        <f>'1 Charging Station'!H634</f>
        <v>3358.8</v>
      </c>
      <c r="C602" s="4">
        <f>'2 Charging Stations'!AF654</f>
        <v>3221.55</v>
      </c>
      <c r="D602" s="4">
        <f>'3 Charging Stations '!I653</f>
        <v>2855.8</v>
      </c>
      <c r="E602" s="4">
        <f>'4 Charging Stations'!H647</f>
        <v>2375.8000000000002</v>
      </c>
    </row>
    <row r="603" spans="1:5">
      <c r="A603" s="51">
        <v>602</v>
      </c>
      <c r="B603" s="4">
        <f>'1 Charging Station'!H635</f>
        <v>1485.1000000000001</v>
      </c>
      <c r="C603" s="4">
        <f>'2 Charging Stations'!AF655</f>
        <v>3290.1000000000004</v>
      </c>
      <c r="D603" s="4">
        <f>'3 Charging Stations '!I654</f>
        <v>2855.8</v>
      </c>
      <c r="E603" s="4">
        <f>'4 Charging Stations'!H648</f>
        <v>959.10000000000036</v>
      </c>
    </row>
    <row r="604" spans="1:5">
      <c r="A604" s="51">
        <v>603</v>
      </c>
      <c r="B604" s="4">
        <f>'1 Charging Station'!H636</f>
        <v>1827.8500000000004</v>
      </c>
      <c r="C604" s="4">
        <f>'2 Charging Stations'!AF656</f>
        <v>1850.5500000000002</v>
      </c>
      <c r="D604" s="4">
        <f>'3 Charging Stations '!I655</f>
        <v>2855.8</v>
      </c>
      <c r="E604" s="4">
        <f>'4 Charging Stations'!H649</f>
        <v>2375.8000000000002</v>
      </c>
    </row>
    <row r="605" spans="1:5">
      <c r="A605" s="51">
        <v>604</v>
      </c>
      <c r="B605" s="4">
        <f>'1 Charging Station'!H637</f>
        <v>1599.35</v>
      </c>
      <c r="C605" s="4">
        <f>'2 Charging Stations'!AF657</f>
        <v>3198.7</v>
      </c>
      <c r="D605" s="4">
        <f>'3 Charging Stations '!I656</f>
        <v>1484.8000000000002</v>
      </c>
      <c r="E605" s="4">
        <f>'4 Charging Stations'!H650</f>
        <v>1324.7000000000003</v>
      </c>
    </row>
    <row r="606" spans="1:5">
      <c r="A606" s="51">
        <v>605</v>
      </c>
      <c r="B606" s="4">
        <f>'1 Charging Station'!H638</f>
        <v>3176</v>
      </c>
      <c r="C606" s="4">
        <f>'2 Charging Stations'!AF658</f>
        <v>1667.75</v>
      </c>
      <c r="D606" s="4">
        <f>'3 Charging Stations '!I657</f>
        <v>2855.8</v>
      </c>
      <c r="E606" s="4">
        <f>'4 Charging Stations'!H651</f>
        <v>2375.8000000000002</v>
      </c>
    </row>
    <row r="607" spans="1:5">
      <c r="A607" s="51">
        <v>606</v>
      </c>
      <c r="B607" s="4">
        <f>'1 Charging Station'!H639</f>
        <v>3335.9500000000003</v>
      </c>
      <c r="C607" s="4">
        <f>'2 Charging Stations'!AF659</f>
        <v>1736.3000000000002</v>
      </c>
      <c r="D607" s="4">
        <f>'3 Charging Stations '!I658</f>
        <v>1324.8500000000004</v>
      </c>
      <c r="E607" s="4">
        <f>'4 Charging Stations'!H652</f>
        <v>1279</v>
      </c>
    </row>
    <row r="608" spans="1:5">
      <c r="A608" s="51">
        <v>607</v>
      </c>
      <c r="B608" s="4">
        <f>'1 Charging Station'!H640</f>
        <v>1576.5</v>
      </c>
      <c r="C608" s="4">
        <f>'2 Charging Stations'!AF660</f>
        <v>3335.8</v>
      </c>
      <c r="D608" s="4">
        <f>'3 Charging Stations '!I659</f>
        <v>2855.8</v>
      </c>
      <c r="E608" s="4">
        <f>'4 Charging Stations'!H653</f>
        <v>1210.4500000000003</v>
      </c>
    </row>
    <row r="609" spans="1:5">
      <c r="A609" s="51">
        <v>608</v>
      </c>
      <c r="B609" s="4">
        <f>'1 Charging Station'!H641</f>
        <v>1622.2000000000003</v>
      </c>
      <c r="C609" s="4">
        <f>'2 Charging Stations'!AF661</f>
        <v>3335.8</v>
      </c>
      <c r="D609" s="4">
        <f>'3 Charging Stations '!I660</f>
        <v>1759</v>
      </c>
      <c r="E609" s="4">
        <f>'4 Charging Stations'!H654</f>
        <v>2375.8000000000002</v>
      </c>
    </row>
    <row r="610" spans="1:5">
      <c r="A610" s="51">
        <v>609</v>
      </c>
      <c r="B610" s="4">
        <f>'1 Charging Station'!H642</f>
        <v>3815.8</v>
      </c>
      <c r="C610" s="4">
        <f>'2 Charging Stations'!AF662</f>
        <v>1690.6000000000004</v>
      </c>
      <c r="D610" s="4">
        <f>'3 Charging Stations '!I661</f>
        <v>1736.15</v>
      </c>
      <c r="E610" s="4">
        <f>'4 Charging Stations'!H655</f>
        <v>2375.8000000000002</v>
      </c>
    </row>
    <row r="611" spans="1:5">
      <c r="A611" s="51">
        <v>610</v>
      </c>
      <c r="B611" s="4">
        <f>'1 Charging Station'!H643</f>
        <v>1805</v>
      </c>
      <c r="C611" s="4">
        <f>'2 Charging Stations'!AF663</f>
        <v>1667.75</v>
      </c>
      <c r="D611" s="4">
        <f>'3 Charging Stations '!I662</f>
        <v>2855.8</v>
      </c>
      <c r="E611" s="4">
        <f>'4 Charging Stations'!H656</f>
        <v>2375.8000000000002</v>
      </c>
    </row>
    <row r="612" spans="1:5">
      <c r="A612" s="51">
        <v>611</v>
      </c>
      <c r="B612" s="4">
        <f>'1 Charging Station'!H644</f>
        <v>3655.8500000000004</v>
      </c>
      <c r="C612" s="4">
        <f>'2 Charging Stations'!AF664</f>
        <v>3335.8</v>
      </c>
      <c r="D612" s="4">
        <f>'3 Charging Stations '!I663</f>
        <v>1461.9500000000003</v>
      </c>
      <c r="E612" s="4">
        <f>'4 Charging Stations'!H657</f>
        <v>2375.8000000000002</v>
      </c>
    </row>
    <row r="613" spans="1:5">
      <c r="A613" s="51">
        <v>612</v>
      </c>
      <c r="B613" s="4">
        <f>'1 Charging Station'!H645</f>
        <v>1485.1000000000001</v>
      </c>
      <c r="C613" s="4">
        <f>'2 Charging Stations'!AF665</f>
        <v>3335.8</v>
      </c>
      <c r="D613" s="4">
        <f>'3 Charging Stations '!I664</f>
        <v>2855.8</v>
      </c>
      <c r="E613" s="4">
        <f>'4 Charging Stations'!H658</f>
        <v>2375.8000000000002</v>
      </c>
    </row>
    <row r="614" spans="1:5">
      <c r="A614" s="51">
        <v>613</v>
      </c>
      <c r="B614" s="4">
        <f>'1 Charging Station'!H646</f>
        <v>3335.9500000000003</v>
      </c>
      <c r="C614" s="4">
        <f>'2 Charging Stations'!AF666</f>
        <v>1919.1000000000004</v>
      </c>
      <c r="D614" s="4">
        <f>'3 Charging Stations '!I665</f>
        <v>2855.8</v>
      </c>
      <c r="E614" s="4">
        <f>'4 Charging Stations'!H659</f>
        <v>2375.8000000000002</v>
      </c>
    </row>
    <row r="615" spans="1:5">
      <c r="A615" s="51">
        <v>614</v>
      </c>
      <c r="B615" s="4">
        <f>'1 Charging Station'!H647</f>
        <v>1896.4</v>
      </c>
      <c r="C615" s="4">
        <f>'2 Charging Stations'!AF667</f>
        <v>3335.8</v>
      </c>
      <c r="D615" s="4">
        <f>'3 Charging Stations '!I666</f>
        <v>1599.0500000000002</v>
      </c>
      <c r="E615" s="4">
        <f>'4 Charging Stations'!H660</f>
        <v>1164.75</v>
      </c>
    </row>
    <row r="616" spans="1:5">
      <c r="A616" s="51">
        <v>615</v>
      </c>
      <c r="B616" s="4">
        <f>'1 Charging Station'!H648</f>
        <v>3564.4500000000003</v>
      </c>
      <c r="C616" s="4">
        <f>'2 Charging Stations'!AF668</f>
        <v>3335.8</v>
      </c>
      <c r="D616" s="4">
        <f>'3 Charging Stations '!I667</f>
        <v>2855.8</v>
      </c>
      <c r="E616" s="4">
        <f>'4 Charging Stations'!H661</f>
        <v>1141.9000000000001</v>
      </c>
    </row>
    <row r="617" spans="1:5">
      <c r="A617" s="51">
        <v>616</v>
      </c>
      <c r="B617" s="4">
        <f>'1 Charging Station'!H649</f>
        <v>1873.5500000000002</v>
      </c>
      <c r="C617" s="4">
        <f>'2 Charging Stations'!AF669</f>
        <v>3290.1000000000004</v>
      </c>
      <c r="D617" s="4">
        <f>'3 Charging Stations '!I668</f>
        <v>2855.8</v>
      </c>
      <c r="E617" s="4">
        <f>'4 Charging Stations'!H662</f>
        <v>1210.4500000000003</v>
      </c>
    </row>
    <row r="618" spans="1:5">
      <c r="A618" s="51">
        <v>617</v>
      </c>
      <c r="B618" s="4">
        <f>'1 Charging Station'!H650</f>
        <v>1850.7000000000003</v>
      </c>
      <c r="C618" s="4">
        <f>'2 Charging Stations'!AF670</f>
        <v>3335.8</v>
      </c>
      <c r="D618" s="4">
        <f>'3 Charging Stations '!I669</f>
        <v>2855.8</v>
      </c>
      <c r="E618" s="4">
        <f>'4 Charging Stations'!H663</f>
        <v>2375.8000000000002</v>
      </c>
    </row>
    <row r="619" spans="1:5">
      <c r="A619" s="51">
        <v>618</v>
      </c>
      <c r="B619" s="4">
        <f>'1 Charging Station'!H651</f>
        <v>3678.7</v>
      </c>
      <c r="C619" s="4">
        <f>'2 Charging Stations'!AF671</f>
        <v>1667.75</v>
      </c>
      <c r="D619" s="4">
        <f>'3 Charging Stations '!I670</f>
        <v>1507.65</v>
      </c>
      <c r="E619" s="4">
        <f>'4 Charging Stations'!H664</f>
        <v>1416.1000000000004</v>
      </c>
    </row>
    <row r="620" spans="1:5">
      <c r="A620" s="51">
        <v>619</v>
      </c>
      <c r="B620" s="4">
        <f>'1 Charging Station'!H652</f>
        <v>1805</v>
      </c>
      <c r="C620" s="4">
        <f>'2 Charging Stations'!AF672</f>
        <v>1599.2000000000003</v>
      </c>
      <c r="D620" s="4">
        <f>'3 Charging Stations '!I671</f>
        <v>2855.8</v>
      </c>
      <c r="E620" s="4">
        <f>'4 Charging Stations'!H665</f>
        <v>1279</v>
      </c>
    </row>
    <row r="621" spans="1:5">
      <c r="A621" s="51">
        <v>620</v>
      </c>
      <c r="B621" s="4">
        <f>'1 Charging Station'!H653</f>
        <v>3084.6000000000004</v>
      </c>
      <c r="C621" s="4">
        <f>'2 Charging Stations'!AF673</f>
        <v>3335.8</v>
      </c>
      <c r="D621" s="4">
        <f>'3 Charging Stations '!I672</f>
        <v>2855.8</v>
      </c>
      <c r="E621" s="4">
        <f>'4 Charging Stations'!H666</f>
        <v>2375.8000000000002</v>
      </c>
    </row>
    <row r="622" spans="1:5">
      <c r="A622" s="51">
        <v>621</v>
      </c>
      <c r="B622" s="4">
        <f>'1 Charging Station'!H654</f>
        <v>1713.6000000000004</v>
      </c>
      <c r="C622" s="4">
        <f>'2 Charging Stations'!AF674</f>
        <v>3335.8</v>
      </c>
      <c r="D622" s="4">
        <f>'3 Charging Stations '!I673</f>
        <v>2855.8</v>
      </c>
      <c r="E622" s="4">
        <f>'4 Charging Stations'!H667</f>
        <v>2375.8000000000002</v>
      </c>
    </row>
    <row r="623" spans="1:5">
      <c r="A623" s="51">
        <v>622</v>
      </c>
      <c r="B623" s="4">
        <f>'1 Charging Station'!H655</f>
        <v>3701.55</v>
      </c>
      <c r="C623" s="4">
        <f>'2 Charging Stations'!AF675</f>
        <v>3335.8</v>
      </c>
      <c r="D623" s="4">
        <f>'3 Charging Stations '!I674</f>
        <v>2855.8</v>
      </c>
      <c r="E623" s="4">
        <f>'4 Charging Stations'!H668</f>
        <v>2375.8000000000002</v>
      </c>
    </row>
    <row r="624" spans="1:5">
      <c r="A624" s="51">
        <v>623</v>
      </c>
      <c r="B624" s="4">
        <f>'1 Charging Station'!H656</f>
        <v>3038.9</v>
      </c>
      <c r="C624" s="4">
        <f>'2 Charging Stations'!AF676</f>
        <v>3335.8</v>
      </c>
      <c r="D624" s="4">
        <f>'3 Charging Stations '!I675</f>
        <v>2855.8</v>
      </c>
      <c r="E624" s="4">
        <f>'4 Charging Stations'!H669</f>
        <v>1027.6500000000001</v>
      </c>
    </row>
    <row r="625" spans="1:5">
      <c r="A625" s="51">
        <v>624</v>
      </c>
      <c r="B625" s="4">
        <f>'1 Charging Station'!H657</f>
        <v>3130.3</v>
      </c>
      <c r="C625" s="4">
        <f>'2 Charging Stations'!AF677</f>
        <v>3335.8</v>
      </c>
      <c r="D625" s="4">
        <f>'3 Charging Stations '!I676</f>
        <v>2855.8</v>
      </c>
      <c r="E625" s="4">
        <f>'4 Charging Stations'!H670</f>
        <v>1004.8000000000002</v>
      </c>
    </row>
    <row r="626" spans="1:5">
      <c r="A626" s="51">
        <v>625</v>
      </c>
      <c r="B626" s="4">
        <f>'1 Charging Station'!H658</f>
        <v>3313.1000000000004</v>
      </c>
      <c r="C626" s="4">
        <f>'2 Charging Stations'!AF678</f>
        <v>3335.8</v>
      </c>
      <c r="D626" s="4">
        <f>'3 Charging Stations '!I677</f>
        <v>2855.8</v>
      </c>
      <c r="E626" s="4">
        <f>'4 Charging Stations'!H671</f>
        <v>1256.1500000000001</v>
      </c>
    </row>
    <row r="627" spans="1:5">
      <c r="A627" s="51">
        <v>626</v>
      </c>
      <c r="B627" s="4">
        <f>'1 Charging Station'!H659</f>
        <v>1645.0500000000002</v>
      </c>
      <c r="C627" s="4">
        <f>'2 Charging Stations'!AF679</f>
        <v>1599.2000000000003</v>
      </c>
      <c r="D627" s="4">
        <f>'3 Charging Stations '!I678</f>
        <v>1759</v>
      </c>
      <c r="E627" s="4">
        <f>'4 Charging Stations'!H672</f>
        <v>2375.8000000000002</v>
      </c>
    </row>
    <row r="628" spans="1:5">
      <c r="A628" s="51">
        <v>627</v>
      </c>
      <c r="B628" s="4">
        <f>'1 Charging Station'!H660</f>
        <v>1736.4500000000003</v>
      </c>
      <c r="C628" s="4">
        <f>'2 Charging Stations'!AF680</f>
        <v>3244.4000000000005</v>
      </c>
      <c r="D628" s="4">
        <f>'3 Charging Stations '!I679</f>
        <v>1690.4500000000003</v>
      </c>
      <c r="E628" s="4">
        <f>'4 Charging Stations'!H673</f>
        <v>1370.4</v>
      </c>
    </row>
    <row r="629" spans="1:5">
      <c r="A629" s="51">
        <v>628</v>
      </c>
      <c r="B629" s="4">
        <f>'1 Charging Station'!H661</f>
        <v>1850.7000000000003</v>
      </c>
      <c r="C629" s="4">
        <f>'2 Charging Stations'!AF681</f>
        <v>3335.8</v>
      </c>
      <c r="D629" s="4">
        <f>'3 Charging Stations '!I680</f>
        <v>1759</v>
      </c>
      <c r="E629" s="4">
        <f>'4 Charging Stations'!H674</f>
        <v>959.10000000000036</v>
      </c>
    </row>
    <row r="630" spans="1:5">
      <c r="A630" s="51">
        <v>629</v>
      </c>
      <c r="B630" s="4">
        <f>'1 Charging Station'!H662</f>
        <v>1736.4500000000003</v>
      </c>
      <c r="C630" s="4">
        <f>'2 Charging Stations'!AF682</f>
        <v>3267.25</v>
      </c>
      <c r="D630" s="4">
        <f>'3 Charging Stations '!I681</f>
        <v>2855.8</v>
      </c>
      <c r="E630" s="4">
        <f>'4 Charging Stations'!H675</f>
        <v>662.05000000000018</v>
      </c>
    </row>
    <row r="631" spans="1:5">
      <c r="A631" s="51">
        <v>630</v>
      </c>
      <c r="B631" s="4">
        <f>'1 Charging Station'!H663</f>
        <v>3724.4000000000005</v>
      </c>
      <c r="C631" s="4">
        <f>'2 Charging Stations'!AF683</f>
        <v>3335.8</v>
      </c>
      <c r="D631" s="4">
        <f>'3 Charging Stations '!I682</f>
        <v>2855.8</v>
      </c>
      <c r="E631" s="4">
        <f>'4 Charging Stations'!H676</f>
        <v>1233.3000000000002</v>
      </c>
    </row>
    <row r="632" spans="1:5">
      <c r="A632" s="51">
        <v>631</v>
      </c>
      <c r="B632" s="4">
        <f>'1 Charging Station'!H664</f>
        <v>3244.55</v>
      </c>
      <c r="C632" s="4">
        <f>'2 Charging Stations'!AF684</f>
        <v>3335.8</v>
      </c>
      <c r="D632" s="4">
        <f>'3 Charging Stations '!I683</f>
        <v>2855.8</v>
      </c>
      <c r="E632" s="4">
        <f>'4 Charging Stations'!H677</f>
        <v>2375.8000000000002</v>
      </c>
    </row>
    <row r="633" spans="1:5">
      <c r="A633" s="51">
        <v>632</v>
      </c>
      <c r="B633" s="4">
        <f>'1 Charging Station'!H665</f>
        <v>1599.35</v>
      </c>
      <c r="C633" s="4">
        <f>'2 Charging Stations'!AF685</f>
        <v>3335.8</v>
      </c>
      <c r="D633" s="4">
        <f>'3 Charging Stations '!I684</f>
        <v>2855.8</v>
      </c>
      <c r="E633" s="4">
        <f>'4 Charging Stations'!H678</f>
        <v>1370.4</v>
      </c>
    </row>
    <row r="634" spans="1:5">
      <c r="A634" s="51">
        <v>633</v>
      </c>
      <c r="B634" s="4">
        <f>'1 Charging Station'!H666</f>
        <v>1805</v>
      </c>
      <c r="C634" s="4">
        <f>'2 Charging Stations'!AF686</f>
        <v>3267.25</v>
      </c>
      <c r="D634" s="4">
        <f>'3 Charging Stations '!I685</f>
        <v>1667.6000000000004</v>
      </c>
      <c r="E634" s="4">
        <f>'4 Charging Stations'!H679</f>
        <v>1233.3000000000002</v>
      </c>
    </row>
    <row r="635" spans="1:5">
      <c r="A635" s="51">
        <v>634</v>
      </c>
      <c r="B635" s="4">
        <f>'1 Charging Station'!H667</f>
        <v>1919.25</v>
      </c>
      <c r="C635" s="4">
        <f>'2 Charging Stations'!AF687</f>
        <v>1530.65</v>
      </c>
      <c r="D635" s="4">
        <f>'3 Charging Stations '!I686</f>
        <v>1873.25</v>
      </c>
      <c r="E635" s="4">
        <f>'4 Charging Stations'!H680</f>
        <v>2375.8000000000002</v>
      </c>
    </row>
    <row r="636" spans="1:5">
      <c r="A636" s="51">
        <v>635</v>
      </c>
      <c r="B636" s="4">
        <f>'1 Charging Station'!H668</f>
        <v>3427.3500000000004</v>
      </c>
      <c r="C636" s="4">
        <f>'2 Charging Stations'!AF688</f>
        <v>3335.8</v>
      </c>
      <c r="D636" s="4">
        <f>'3 Charging Stations '!I687</f>
        <v>2855.8</v>
      </c>
      <c r="E636" s="4">
        <f>'4 Charging Stations'!H681</f>
        <v>1370.4</v>
      </c>
    </row>
    <row r="637" spans="1:5">
      <c r="A637" s="51">
        <v>636</v>
      </c>
      <c r="B637" s="4">
        <f>'1 Charging Station'!H669</f>
        <v>3290.2500000000005</v>
      </c>
      <c r="C637" s="4">
        <f>'2 Charging Stations'!AF689</f>
        <v>3335.8</v>
      </c>
      <c r="D637" s="4">
        <f>'3 Charging Stations '!I688</f>
        <v>2855.8</v>
      </c>
      <c r="E637" s="4">
        <f>'4 Charging Stations'!H682</f>
        <v>753.45000000000027</v>
      </c>
    </row>
    <row r="638" spans="1:5">
      <c r="A638" s="51">
        <v>637</v>
      </c>
      <c r="B638" s="4">
        <f>'1 Charging Station'!H670</f>
        <v>1850.7000000000003</v>
      </c>
      <c r="C638" s="4">
        <f>'2 Charging Stations'!AF690</f>
        <v>3335.8</v>
      </c>
      <c r="D638" s="4">
        <f>'3 Charging Stations '!I689</f>
        <v>2855.8</v>
      </c>
      <c r="E638" s="4">
        <f>'4 Charging Stations'!H683</f>
        <v>1416.1000000000004</v>
      </c>
    </row>
    <row r="639" spans="1:5">
      <c r="A639" s="51">
        <v>638</v>
      </c>
      <c r="B639" s="4">
        <f>'1 Charging Station'!H671</f>
        <v>3153.15</v>
      </c>
      <c r="C639" s="4">
        <f>'2 Charging Stations'!AF691</f>
        <v>3335.8</v>
      </c>
      <c r="D639" s="4">
        <f>'3 Charging Stations '!I690</f>
        <v>2855.8</v>
      </c>
      <c r="E639" s="4">
        <f>'4 Charging Stations'!H684</f>
        <v>1393.25</v>
      </c>
    </row>
    <row r="640" spans="1:5">
      <c r="A640" s="51">
        <v>639</v>
      </c>
      <c r="B640" s="4">
        <f>'1 Charging Station'!H672</f>
        <v>1850.7000000000003</v>
      </c>
      <c r="C640" s="4">
        <f>'2 Charging Stations'!AF692</f>
        <v>1827.7000000000003</v>
      </c>
      <c r="D640" s="4">
        <f>'3 Charging Stations '!I691</f>
        <v>2855.8</v>
      </c>
      <c r="E640" s="4">
        <f>'4 Charging Stations'!H685</f>
        <v>1004.8000000000002</v>
      </c>
    </row>
    <row r="641" spans="1:5">
      <c r="A641" s="51">
        <v>640</v>
      </c>
      <c r="B641" s="4">
        <f>'1 Charging Station'!H673</f>
        <v>3495.9</v>
      </c>
      <c r="C641" s="4">
        <f>'2 Charging Stations'!AF693</f>
        <v>3335.8</v>
      </c>
      <c r="D641" s="4">
        <f>'3 Charging Stations '!I692</f>
        <v>2855.8</v>
      </c>
      <c r="E641" s="4">
        <f>'4 Charging Stations'!H686</f>
        <v>2375.8000000000002</v>
      </c>
    </row>
    <row r="642" spans="1:5">
      <c r="A642" s="51">
        <v>641</v>
      </c>
      <c r="B642" s="4">
        <f>'1 Charging Station'!H674</f>
        <v>3107.4500000000003</v>
      </c>
      <c r="C642" s="4">
        <f>'2 Charging Stations'!AF694</f>
        <v>1827.7000000000003</v>
      </c>
      <c r="D642" s="4">
        <f>'3 Charging Stations '!I693</f>
        <v>2855.8</v>
      </c>
      <c r="E642" s="4">
        <f>'4 Charging Stations'!H687</f>
        <v>2375.8000000000002</v>
      </c>
    </row>
    <row r="643" spans="1:5">
      <c r="A643" s="51">
        <v>642</v>
      </c>
      <c r="B643" s="4">
        <f>'1 Charging Station'!H675</f>
        <v>3267.4</v>
      </c>
      <c r="C643" s="4">
        <f>'2 Charging Stations'!AF695</f>
        <v>3335.8</v>
      </c>
      <c r="D643" s="4">
        <f>'3 Charging Stations '!I694</f>
        <v>2855.8</v>
      </c>
      <c r="E643" s="4">
        <f>'4 Charging Stations'!H688</f>
        <v>2375.8000000000002</v>
      </c>
    </row>
    <row r="644" spans="1:5">
      <c r="A644" s="51">
        <v>643</v>
      </c>
      <c r="B644" s="4">
        <f>'1 Charging Station'!H676</f>
        <v>1759.3000000000002</v>
      </c>
      <c r="C644" s="4">
        <f>'2 Charging Stations'!AF696</f>
        <v>1919.1000000000004</v>
      </c>
      <c r="D644" s="4">
        <f>'3 Charging Stations '!I695</f>
        <v>2855.8</v>
      </c>
      <c r="E644" s="4">
        <f>'4 Charging Stations'!H689</f>
        <v>2375.8000000000002</v>
      </c>
    </row>
    <row r="645" spans="1:5">
      <c r="A645" s="51">
        <v>644</v>
      </c>
      <c r="B645" s="4">
        <f>'1 Charging Station'!H677</f>
        <v>1759.3000000000002</v>
      </c>
      <c r="C645" s="4">
        <f>'2 Charging Stations'!AF697</f>
        <v>3221.55</v>
      </c>
      <c r="D645" s="4">
        <f>'3 Charging Stations '!I696</f>
        <v>1621.9</v>
      </c>
      <c r="E645" s="4">
        <f>'4 Charging Stations'!H690</f>
        <v>2375.8000000000002</v>
      </c>
    </row>
    <row r="646" spans="1:5">
      <c r="A646" s="51">
        <v>645</v>
      </c>
      <c r="B646" s="4">
        <f>'1 Charging Station'!H678</f>
        <v>3084.6000000000004</v>
      </c>
      <c r="C646" s="4">
        <f>'2 Charging Stations'!AF698</f>
        <v>1873.4</v>
      </c>
      <c r="D646" s="4">
        <f>'3 Charging Stations '!I697</f>
        <v>2855.8</v>
      </c>
      <c r="E646" s="4">
        <f>'4 Charging Stations'!H691</f>
        <v>1370.4</v>
      </c>
    </row>
    <row r="647" spans="1:5">
      <c r="A647" s="51">
        <v>646</v>
      </c>
      <c r="B647" s="4">
        <f>'1 Charging Station'!H679</f>
        <v>3495.9</v>
      </c>
      <c r="C647" s="4">
        <f>'2 Charging Stations'!AF699</f>
        <v>3335.8</v>
      </c>
      <c r="D647" s="4">
        <f>'3 Charging Stations '!I698</f>
        <v>2855.8</v>
      </c>
      <c r="E647" s="4">
        <f>'4 Charging Stations'!H692</f>
        <v>1416.1000000000004</v>
      </c>
    </row>
    <row r="648" spans="1:5">
      <c r="A648" s="51">
        <v>647</v>
      </c>
      <c r="B648" s="4">
        <f>'1 Charging Station'!H680</f>
        <v>1622.2000000000003</v>
      </c>
      <c r="C648" s="4">
        <f>'2 Charging Stations'!AF700</f>
        <v>3335.8</v>
      </c>
      <c r="D648" s="4">
        <f>'3 Charging Stations '!I699</f>
        <v>2855.8</v>
      </c>
      <c r="E648" s="4">
        <f>'4 Charging Stations'!H693</f>
        <v>2375.8000000000002</v>
      </c>
    </row>
    <row r="649" spans="1:5">
      <c r="A649" s="51">
        <v>648</v>
      </c>
      <c r="B649" s="4">
        <f>'1 Charging Station'!H681</f>
        <v>3701.55</v>
      </c>
      <c r="C649" s="4">
        <f>'2 Charging Stations'!AF701</f>
        <v>3335.8</v>
      </c>
      <c r="D649" s="4">
        <f>'3 Charging Stations '!I700</f>
        <v>2855.8</v>
      </c>
      <c r="E649" s="4">
        <f>'4 Charging Stations'!H694</f>
        <v>2375.8000000000002</v>
      </c>
    </row>
    <row r="650" spans="1:5">
      <c r="A650" s="51">
        <v>649</v>
      </c>
      <c r="B650" s="4">
        <f>'1 Charging Station'!H682</f>
        <v>1667.9</v>
      </c>
      <c r="C650" s="4">
        <f>'2 Charging Stations'!AF702</f>
        <v>3335.8</v>
      </c>
      <c r="D650" s="4">
        <f>'3 Charging Stations '!I701</f>
        <v>2855.8</v>
      </c>
      <c r="E650" s="4">
        <f>'4 Charging Stations'!H695</f>
        <v>2375.8000000000002</v>
      </c>
    </row>
    <row r="651" spans="1:5">
      <c r="A651" s="51">
        <v>650</v>
      </c>
      <c r="B651" s="4">
        <f>'1 Charging Station'!H683</f>
        <v>3267.4</v>
      </c>
      <c r="C651" s="4">
        <f>'2 Charging Stations'!AF703</f>
        <v>3335.8</v>
      </c>
      <c r="D651" s="4">
        <f>'3 Charging Stations '!I702</f>
        <v>2855.8</v>
      </c>
      <c r="E651" s="4">
        <f>'4 Charging Stations'!H696</f>
        <v>1096.2000000000003</v>
      </c>
    </row>
    <row r="652" spans="1:5">
      <c r="A652" s="51">
        <v>651</v>
      </c>
      <c r="B652" s="4">
        <f>'1 Charging Station'!H684</f>
        <v>1942.1000000000004</v>
      </c>
      <c r="C652" s="4">
        <f>'2 Charging Stations'!AF704</f>
        <v>1827.7000000000003</v>
      </c>
      <c r="D652" s="4">
        <f>'3 Charging Stations '!I703</f>
        <v>2855.8</v>
      </c>
      <c r="E652" s="4">
        <f>'4 Charging Stations'!H697</f>
        <v>2375.8000000000002</v>
      </c>
    </row>
    <row r="653" spans="1:5">
      <c r="A653" s="51">
        <v>652</v>
      </c>
      <c r="B653" s="4">
        <f>'1 Charging Station'!H685</f>
        <v>1919.25</v>
      </c>
      <c r="C653" s="4">
        <f>'2 Charging Stations'!AF705</f>
        <v>1804.8500000000004</v>
      </c>
      <c r="D653" s="4">
        <f>'3 Charging Stations '!I704</f>
        <v>2855.8</v>
      </c>
      <c r="E653" s="4">
        <f>'4 Charging Stations'!H698</f>
        <v>2375.8000000000002</v>
      </c>
    </row>
    <row r="654" spans="1:5">
      <c r="A654" s="51">
        <v>653</v>
      </c>
      <c r="B654" s="4">
        <f>'1 Charging Station'!H686</f>
        <v>1782.15</v>
      </c>
      <c r="C654" s="4">
        <f>'2 Charging Stations'!AF706</f>
        <v>1850.5500000000002</v>
      </c>
      <c r="D654" s="4">
        <f>'3 Charging Stations '!I705</f>
        <v>1690.4500000000003</v>
      </c>
      <c r="E654" s="4">
        <f>'4 Charging Stations'!H699</f>
        <v>2375.8000000000002</v>
      </c>
    </row>
    <row r="655" spans="1:5">
      <c r="A655" s="51">
        <v>654</v>
      </c>
      <c r="B655" s="4">
        <f>'1 Charging Station'!H687</f>
        <v>1759.3000000000002</v>
      </c>
      <c r="C655" s="4">
        <f>'2 Charging Stations'!AF707</f>
        <v>1759.15</v>
      </c>
      <c r="D655" s="4">
        <f>'3 Charging Stations '!I706</f>
        <v>2855.8</v>
      </c>
      <c r="E655" s="4">
        <f>'4 Charging Stations'!H700</f>
        <v>2375.8000000000002</v>
      </c>
    </row>
    <row r="656" spans="1:5">
      <c r="A656" s="51">
        <v>655</v>
      </c>
      <c r="B656" s="4">
        <f>'1 Charging Station'!H688</f>
        <v>1896.4</v>
      </c>
      <c r="C656" s="4">
        <f>'2 Charging Stations'!AF708</f>
        <v>3198.7</v>
      </c>
      <c r="D656" s="4">
        <f>'3 Charging Stations '!I707</f>
        <v>1781.8500000000004</v>
      </c>
      <c r="E656" s="4">
        <f>'4 Charging Stations'!H701</f>
        <v>1141.9000000000001</v>
      </c>
    </row>
    <row r="657" spans="1:5">
      <c r="A657" s="51">
        <v>656</v>
      </c>
      <c r="B657" s="4">
        <f>'1 Charging Station'!H689</f>
        <v>1667.9</v>
      </c>
      <c r="C657" s="4">
        <f>'2 Charging Stations'!AF709</f>
        <v>1919.1000000000004</v>
      </c>
      <c r="D657" s="4">
        <f>'3 Charging Stations '!I708</f>
        <v>2855.8</v>
      </c>
      <c r="E657" s="4">
        <f>'4 Charging Stations'!H702</f>
        <v>2375.8000000000002</v>
      </c>
    </row>
    <row r="658" spans="1:5">
      <c r="A658" s="51">
        <v>657</v>
      </c>
      <c r="B658" s="4">
        <f>'1 Charging Station'!H690</f>
        <v>3473.05</v>
      </c>
      <c r="C658" s="4">
        <f>'2 Charging Stations'!AF710</f>
        <v>3335.8</v>
      </c>
      <c r="D658" s="4">
        <f>'3 Charging Stations '!I709</f>
        <v>1713.3000000000002</v>
      </c>
      <c r="E658" s="4">
        <f>'4 Charging Stations'!H703</f>
        <v>1324.7000000000003</v>
      </c>
    </row>
    <row r="659" spans="1:5">
      <c r="A659" s="51">
        <v>658</v>
      </c>
      <c r="B659" s="4">
        <f>'1 Charging Station'!H691</f>
        <v>3084.6000000000004</v>
      </c>
      <c r="C659" s="4">
        <f>'2 Charging Stations'!AF711</f>
        <v>1804.8500000000004</v>
      </c>
      <c r="D659" s="4">
        <f>'3 Charging Stations '!I710</f>
        <v>1896.1000000000004</v>
      </c>
      <c r="E659" s="4">
        <f>'4 Charging Stations'!H704</f>
        <v>1050.5</v>
      </c>
    </row>
    <row r="660" spans="1:5">
      <c r="A660" s="51">
        <v>659</v>
      </c>
      <c r="B660" s="4">
        <f>'1 Charging Station'!H692</f>
        <v>3267.4</v>
      </c>
      <c r="C660" s="4">
        <f>'2 Charging Stations'!AF712</f>
        <v>1530.65</v>
      </c>
      <c r="D660" s="4">
        <f>'3 Charging Stations '!I711</f>
        <v>2855.8</v>
      </c>
      <c r="E660" s="4">
        <f>'4 Charging Stations'!H705</f>
        <v>2375.8000000000002</v>
      </c>
    </row>
    <row r="661" spans="1:5">
      <c r="A661" s="51">
        <v>660</v>
      </c>
      <c r="B661" s="4">
        <f>'1 Charging Station'!H693</f>
        <v>1919.25</v>
      </c>
      <c r="C661" s="4">
        <f>'2 Charging Stations'!AF713</f>
        <v>3335.8</v>
      </c>
      <c r="D661" s="4">
        <f>'3 Charging Stations '!I712</f>
        <v>2855.8</v>
      </c>
      <c r="E661" s="4">
        <f>'4 Charging Stations'!H706</f>
        <v>2375.8000000000002</v>
      </c>
    </row>
    <row r="662" spans="1:5">
      <c r="A662" s="51">
        <v>661</v>
      </c>
      <c r="B662" s="4">
        <f>'1 Charging Station'!H694</f>
        <v>3267.4</v>
      </c>
      <c r="C662" s="4">
        <f>'2 Charging Stations'!AF714</f>
        <v>1804.8500000000004</v>
      </c>
      <c r="D662" s="4">
        <f>'3 Charging Stations '!I713</f>
        <v>1827.5500000000002</v>
      </c>
      <c r="E662" s="4">
        <f>'4 Charging Stations'!H707</f>
        <v>1256.1500000000001</v>
      </c>
    </row>
    <row r="663" spans="1:5">
      <c r="A663" s="51">
        <v>662</v>
      </c>
      <c r="B663" s="4">
        <f>'1 Charging Station'!H695</f>
        <v>3221.7000000000003</v>
      </c>
      <c r="C663" s="4">
        <f>'2 Charging Stations'!AF715</f>
        <v>3335.8</v>
      </c>
      <c r="D663" s="4">
        <f>'3 Charging Stations '!I714</f>
        <v>2855.8</v>
      </c>
      <c r="E663" s="4">
        <f>'4 Charging Stations'!H708</f>
        <v>2375.8000000000002</v>
      </c>
    </row>
    <row r="664" spans="1:5">
      <c r="A664" s="51">
        <v>663</v>
      </c>
      <c r="B664" s="4">
        <f>'1 Charging Station'!H696</f>
        <v>3176</v>
      </c>
      <c r="C664" s="4">
        <f>'2 Charging Stations'!AF716</f>
        <v>1850.5500000000002</v>
      </c>
      <c r="D664" s="4">
        <f>'3 Charging Stations '!I715</f>
        <v>2855.8</v>
      </c>
      <c r="E664" s="4">
        <f>'4 Charging Stations'!H709</f>
        <v>1279</v>
      </c>
    </row>
    <row r="665" spans="1:5">
      <c r="A665" s="51">
        <v>664</v>
      </c>
      <c r="B665" s="4">
        <f>'1 Charging Station'!H697</f>
        <v>1759.3000000000002</v>
      </c>
      <c r="C665" s="4">
        <f>'2 Charging Stations'!AF717</f>
        <v>1759.15</v>
      </c>
      <c r="D665" s="4">
        <f>'3 Charging Stations '!I716</f>
        <v>2855.8</v>
      </c>
      <c r="E665" s="4">
        <f>'4 Charging Stations'!H710</f>
        <v>1416.1000000000004</v>
      </c>
    </row>
    <row r="666" spans="1:5">
      <c r="A666" s="51">
        <v>665</v>
      </c>
      <c r="B666" s="4">
        <f>'1 Charging Station'!H698</f>
        <v>3221.7000000000003</v>
      </c>
      <c r="C666" s="4">
        <f>'2 Charging Stations'!AF718</f>
        <v>3244.4000000000005</v>
      </c>
      <c r="D666" s="4">
        <f>'3 Charging Stations '!I717</f>
        <v>1804.7000000000003</v>
      </c>
      <c r="E666" s="4">
        <f>'4 Charging Stations'!H711</f>
        <v>1279</v>
      </c>
    </row>
    <row r="667" spans="1:5">
      <c r="A667" s="51">
        <v>666</v>
      </c>
      <c r="B667" s="4">
        <f>'1 Charging Station'!H699</f>
        <v>3084.6000000000004</v>
      </c>
      <c r="C667" s="4">
        <f>'2 Charging Stations'!AF719</f>
        <v>3335.8</v>
      </c>
      <c r="D667" s="4">
        <f>'3 Charging Stations '!I718</f>
        <v>1530.5</v>
      </c>
      <c r="E667" s="4">
        <f>'4 Charging Stations'!H712</f>
        <v>844.85000000000036</v>
      </c>
    </row>
    <row r="668" spans="1:5">
      <c r="A668" s="51">
        <v>667</v>
      </c>
      <c r="B668" s="4">
        <f>'1 Charging Station'!H700</f>
        <v>1759.3000000000002</v>
      </c>
      <c r="C668" s="4">
        <f>'2 Charging Stations'!AF720</f>
        <v>3335.8</v>
      </c>
      <c r="D668" s="4">
        <f>'3 Charging Stations '!I719</f>
        <v>2855.8</v>
      </c>
      <c r="E668" s="4">
        <f>'4 Charging Stations'!H713</f>
        <v>2375.8000000000002</v>
      </c>
    </row>
    <row r="669" spans="1:5">
      <c r="A669" s="51">
        <v>668</v>
      </c>
      <c r="B669" s="4">
        <f>'1 Charging Station'!H701</f>
        <v>1805</v>
      </c>
      <c r="C669" s="4">
        <f>'2 Charging Stations'!AF721</f>
        <v>3335.8</v>
      </c>
      <c r="D669" s="4">
        <f>'3 Charging Stations '!I720</f>
        <v>2855.8</v>
      </c>
      <c r="E669" s="4">
        <f>'4 Charging Stations'!H714</f>
        <v>2375.8000000000002</v>
      </c>
    </row>
    <row r="670" spans="1:5">
      <c r="A670" s="51">
        <v>669</v>
      </c>
      <c r="B670" s="4">
        <f>'1 Charging Station'!H702</f>
        <v>3335.9500000000003</v>
      </c>
      <c r="C670" s="4">
        <f>'2 Charging Stations'!AF722</f>
        <v>1873.4</v>
      </c>
      <c r="D670" s="4">
        <f>'3 Charging Stations '!I721</f>
        <v>2855.8</v>
      </c>
      <c r="E670" s="4">
        <f>'4 Charging Stations'!H715</f>
        <v>1027.6500000000001</v>
      </c>
    </row>
    <row r="671" spans="1:5">
      <c r="A671" s="51">
        <v>670</v>
      </c>
      <c r="B671" s="4">
        <f>'1 Charging Station'!H703</f>
        <v>3267.4</v>
      </c>
      <c r="C671" s="4">
        <f>'2 Charging Stations'!AF723</f>
        <v>1850.5500000000002</v>
      </c>
      <c r="D671" s="4">
        <f>'3 Charging Stations '!I722</f>
        <v>1484.8000000000002</v>
      </c>
      <c r="E671" s="4">
        <f>'4 Charging Stations'!H716</f>
        <v>2375.8000000000002</v>
      </c>
    </row>
    <row r="672" spans="1:5">
      <c r="A672" s="51">
        <v>671</v>
      </c>
      <c r="B672" s="4">
        <f>'1 Charging Station'!H704</f>
        <v>3244.55</v>
      </c>
      <c r="C672" s="4">
        <f>'2 Charging Stations'!AF724</f>
        <v>3335.8</v>
      </c>
      <c r="D672" s="4">
        <f>'3 Charging Stations '!I723</f>
        <v>2855.8</v>
      </c>
      <c r="E672" s="4">
        <f>'4 Charging Stations'!H717</f>
        <v>2375.8000000000002</v>
      </c>
    </row>
    <row r="673" spans="1:5">
      <c r="A673" s="51">
        <v>672</v>
      </c>
      <c r="B673" s="4">
        <f>'1 Charging Station'!H705</f>
        <v>3267.4</v>
      </c>
      <c r="C673" s="4">
        <f>'2 Charging Stations'!AF725</f>
        <v>3335.8</v>
      </c>
      <c r="D673" s="4">
        <f>'3 Charging Stations '!I724</f>
        <v>2855.8</v>
      </c>
      <c r="E673" s="4">
        <f>'4 Charging Stations'!H718</f>
        <v>2375.8000000000002</v>
      </c>
    </row>
    <row r="674" spans="1:5">
      <c r="A674" s="51">
        <v>673</v>
      </c>
      <c r="B674" s="4">
        <f>'1 Charging Station'!H706</f>
        <v>1896.4</v>
      </c>
      <c r="C674" s="4">
        <f>'2 Charging Stations'!AF726</f>
        <v>3335.8</v>
      </c>
      <c r="D674" s="4">
        <f>'3 Charging Stations '!I725</f>
        <v>2855.8</v>
      </c>
      <c r="E674" s="4">
        <f>'4 Charging Stations'!H719</f>
        <v>2375.8000000000002</v>
      </c>
    </row>
    <row r="675" spans="1:5">
      <c r="A675" s="51">
        <v>674</v>
      </c>
      <c r="B675" s="4">
        <f>'1 Charging Station'!H707</f>
        <v>3473.05</v>
      </c>
      <c r="C675" s="4">
        <f>'2 Charging Stations'!AF727</f>
        <v>3335.8</v>
      </c>
      <c r="D675" s="4">
        <f>'3 Charging Stations '!I726</f>
        <v>2855.8</v>
      </c>
      <c r="E675" s="4">
        <f>'4 Charging Stations'!H720</f>
        <v>1279</v>
      </c>
    </row>
    <row r="676" spans="1:5">
      <c r="A676" s="51">
        <v>675</v>
      </c>
      <c r="B676" s="4">
        <f>'1 Charging Station'!H708</f>
        <v>1805</v>
      </c>
      <c r="C676" s="4">
        <f>'2 Charging Stations'!AF728</f>
        <v>1713.4500000000003</v>
      </c>
      <c r="D676" s="4">
        <f>'3 Charging Stations '!I727</f>
        <v>2855.8</v>
      </c>
      <c r="E676" s="4">
        <f>'4 Charging Stations'!H721</f>
        <v>707.75</v>
      </c>
    </row>
    <row r="677" spans="1:5">
      <c r="A677" s="51">
        <v>676</v>
      </c>
      <c r="B677" s="4">
        <f>'1 Charging Station'!H709</f>
        <v>1942.1000000000004</v>
      </c>
      <c r="C677" s="4">
        <f>'2 Charging Stations'!AF729</f>
        <v>3335.8</v>
      </c>
      <c r="D677" s="4">
        <f>'3 Charging Stations '!I728</f>
        <v>2855.8</v>
      </c>
      <c r="E677" s="4">
        <f>'4 Charging Stations'!H722</f>
        <v>2375.8000000000002</v>
      </c>
    </row>
    <row r="678" spans="1:5">
      <c r="A678" s="51">
        <v>677</v>
      </c>
      <c r="B678" s="4">
        <f>'1 Charging Station'!H710</f>
        <v>1805</v>
      </c>
      <c r="C678" s="4">
        <f>'2 Charging Stations'!AF730</f>
        <v>3335.8</v>
      </c>
      <c r="D678" s="4">
        <f>'3 Charging Stations '!I729</f>
        <v>1850.4</v>
      </c>
      <c r="E678" s="4">
        <f>'4 Charging Stations'!H723</f>
        <v>1393.25</v>
      </c>
    </row>
    <row r="679" spans="1:5">
      <c r="A679" s="51">
        <v>678</v>
      </c>
      <c r="B679" s="4">
        <f>'1 Charging Station'!H711</f>
        <v>1782.15</v>
      </c>
      <c r="C679" s="4">
        <f>'2 Charging Stations'!AF731</f>
        <v>1873.4</v>
      </c>
      <c r="D679" s="4">
        <f>'3 Charging Stations '!I730</f>
        <v>2855.8</v>
      </c>
      <c r="E679" s="4">
        <f>'4 Charging Stations'!H724</f>
        <v>1370.4</v>
      </c>
    </row>
    <row r="680" spans="1:5">
      <c r="A680" s="51">
        <v>679</v>
      </c>
      <c r="B680" s="4">
        <f>'1 Charging Station'!H712</f>
        <v>3541.6000000000004</v>
      </c>
      <c r="C680" s="4">
        <f>'2 Charging Stations'!AF732</f>
        <v>1599.2000000000003</v>
      </c>
      <c r="D680" s="4">
        <f>'3 Charging Stations '!I731</f>
        <v>1736.15</v>
      </c>
      <c r="E680" s="4">
        <f>'4 Charging Stations'!H725</f>
        <v>1164.75</v>
      </c>
    </row>
    <row r="681" spans="1:5">
      <c r="A681" s="51">
        <v>680</v>
      </c>
      <c r="B681" s="4">
        <f>'1 Charging Station'!H713</f>
        <v>3335.9500000000003</v>
      </c>
      <c r="C681" s="4">
        <f>'2 Charging Stations'!AF733</f>
        <v>1576.3500000000004</v>
      </c>
      <c r="D681" s="4">
        <f>'3 Charging Stations '!I732</f>
        <v>2855.8</v>
      </c>
      <c r="E681" s="4">
        <f>'4 Charging Stations'!H726</f>
        <v>2375.8000000000002</v>
      </c>
    </row>
    <row r="682" spans="1:5">
      <c r="A682" s="51">
        <v>681</v>
      </c>
      <c r="B682" s="4">
        <f>'1 Charging Station'!H714</f>
        <v>1919.25</v>
      </c>
      <c r="C682" s="4">
        <f>'2 Charging Stations'!AF734</f>
        <v>3335.8</v>
      </c>
      <c r="D682" s="4">
        <f>'3 Charging Stations '!I733</f>
        <v>2855.8</v>
      </c>
      <c r="E682" s="4">
        <f>'4 Charging Stations'!H727</f>
        <v>2375.8000000000002</v>
      </c>
    </row>
    <row r="683" spans="1:5">
      <c r="A683" s="51">
        <v>682</v>
      </c>
      <c r="B683" s="4">
        <f>'1 Charging Station'!H715</f>
        <v>1759.3000000000002</v>
      </c>
      <c r="C683" s="4">
        <f>'2 Charging Stations'!AF735</f>
        <v>3335.8</v>
      </c>
      <c r="D683" s="4">
        <f>'3 Charging Stations '!I734</f>
        <v>2855.8</v>
      </c>
      <c r="E683" s="4">
        <f>'4 Charging Stations'!H728</f>
        <v>1164.75</v>
      </c>
    </row>
    <row r="684" spans="1:5">
      <c r="A684" s="51">
        <v>683</v>
      </c>
      <c r="B684" s="4">
        <f>'1 Charging Station'!H716</f>
        <v>3815.8</v>
      </c>
      <c r="C684" s="4">
        <f>'2 Charging Stations'!AF736</f>
        <v>1599.2000000000003</v>
      </c>
      <c r="D684" s="4">
        <f>'3 Charging Stations '!I735</f>
        <v>1096.3500000000004</v>
      </c>
      <c r="E684" s="4">
        <f>'4 Charging Stations'!H729</f>
        <v>2375.8000000000002</v>
      </c>
    </row>
    <row r="685" spans="1:5">
      <c r="A685" s="51">
        <v>684</v>
      </c>
      <c r="B685" s="4">
        <f>'1 Charging Station'!H717</f>
        <v>3427.3500000000004</v>
      </c>
      <c r="C685" s="4">
        <f>'2 Charging Stations'!AF737</f>
        <v>3221.55</v>
      </c>
      <c r="D685" s="4">
        <f>'3 Charging Stations '!I736</f>
        <v>2855.8</v>
      </c>
      <c r="E685" s="4">
        <f>'4 Charging Stations'!H730</f>
        <v>2375.8000000000002</v>
      </c>
    </row>
    <row r="686" spans="1:5">
      <c r="A686" s="51">
        <v>685</v>
      </c>
      <c r="B686" s="4">
        <f>'1 Charging Station'!H718</f>
        <v>1599.35</v>
      </c>
      <c r="C686" s="4">
        <f>'2 Charging Stations'!AF738</f>
        <v>3335.8</v>
      </c>
      <c r="D686" s="4">
        <f>'3 Charging Stations '!I737</f>
        <v>2855.8</v>
      </c>
      <c r="E686" s="4">
        <f>'4 Charging Stations'!H731</f>
        <v>1279</v>
      </c>
    </row>
    <row r="687" spans="1:5">
      <c r="A687" s="51">
        <v>686</v>
      </c>
      <c r="B687" s="4">
        <f>'1 Charging Station'!H719</f>
        <v>1645.0500000000002</v>
      </c>
      <c r="C687" s="4">
        <f>'2 Charging Stations'!AF739</f>
        <v>1782</v>
      </c>
      <c r="D687" s="4">
        <f>'3 Charging Stations '!I738</f>
        <v>2855.8</v>
      </c>
      <c r="E687" s="4">
        <f>'4 Charging Stations'!H732</f>
        <v>2375.8000000000002</v>
      </c>
    </row>
    <row r="688" spans="1:5">
      <c r="A688" s="51">
        <v>687</v>
      </c>
      <c r="B688" s="4">
        <f>'1 Charging Station'!H720</f>
        <v>3153.15</v>
      </c>
      <c r="C688" s="4">
        <f>'2 Charging Stations'!AF740</f>
        <v>1896.25</v>
      </c>
      <c r="D688" s="4">
        <f>'3 Charging Stations '!I739</f>
        <v>1804.7000000000003</v>
      </c>
      <c r="E688" s="4">
        <f>'4 Charging Stations'!H733</f>
        <v>2375.8000000000002</v>
      </c>
    </row>
    <row r="689" spans="1:5">
      <c r="A689" s="51">
        <v>688</v>
      </c>
      <c r="B689" s="4">
        <f>'1 Charging Station'!H721</f>
        <v>3016.05</v>
      </c>
      <c r="C689" s="4">
        <f>'2 Charging Stations'!AF741</f>
        <v>3312.95</v>
      </c>
      <c r="D689" s="4">
        <f>'3 Charging Stations '!I740</f>
        <v>1439.1000000000004</v>
      </c>
      <c r="E689" s="4">
        <f>'4 Charging Stations'!H734</f>
        <v>1187.6000000000004</v>
      </c>
    </row>
    <row r="690" spans="1:5">
      <c r="A690" s="51">
        <v>689</v>
      </c>
      <c r="B690" s="4">
        <f>'1 Charging Station'!H722</f>
        <v>3381.65</v>
      </c>
      <c r="C690" s="4">
        <f>'2 Charging Stations'!AF742</f>
        <v>3335.8</v>
      </c>
      <c r="D690" s="4">
        <f>'3 Charging Stations '!I741</f>
        <v>1621.9</v>
      </c>
      <c r="E690" s="4">
        <f>'4 Charging Stations'!H735</f>
        <v>2375.8000000000002</v>
      </c>
    </row>
    <row r="691" spans="1:5">
      <c r="A691" s="51">
        <v>690</v>
      </c>
      <c r="B691" s="4">
        <f>'1 Charging Station'!H723</f>
        <v>1782.15</v>
      </c>
      <c r="C691" s="4">
        <f>'2 Charging Stations'!AF743</f>
        <v>1804.8500000000004</v>
      </c>
      <c r="D691" s="4">
        <f>'3 Charging Stations '!I742</f>
        <v>1621.9</v>
      </c>
      <c r="E691" s="4">
        <f>'4 Charging Stations'!H736</f>
        <v>2375.8000000000002</v>
      </c>
    </row>
    <row r="692" spans="1:5">
      <c r="A692" s="51">
        <v>691</v>
      </c>
      <c r="B692" s="4">
        <f>'1 Charging Station'!H724</f>
        <v>1690.75</v>
      </c>
      <c r="C692" s="4">
        <f>'2 Charging Stations'!AF744</f>
        <v>1804.8500000000004</v>
      </c>
      <c r="D692" s="4">
        <f>'3 Charging Stations '!I743</f>
        <v>1530.5</v>
      </c>
      <c r="E692" s="4">
        <f>'4 Charging Stations'!H737</f>
        <v>1119.0500000000002</v>
      </c>
    </row>
    <row r="693" spans="1:5">
      <c r="A693" s="51">
        <v>692</v>
      </c>
      <c r="B693" s="4">
        <f>'1 Charging Station'!H725</f>
        <v>3176</v>
      </c>
      <c r="C693" s="4">
        <f>'2 Charging Stations'!AF745</f>
        <v>1827.7000000000003</v>
      </c>
      <c r="D693" s="4">
        <f>'3 Charging Stations '!I744</f>
        <v>1781.8500000000004</v>
      </c>
      <c r="E693" s="4">
        <f>'4 Charging Stations'!H738</f>
        <v>2375.8000000000002</v>
      </c>
    </row>
    <row r="694" spans="1:5">
      <c r="A694" s="51">
        <v>693</v>
      </c>
      <c r="B694" s="4">
        <f>'1 Charging Station'!H726</f>
        <v>3313.1000000000004</v>
      </c>
      <c r="C694" s="4">
        <f>'2 Charging Stations'!AF746</f>
        <v>3335.8</v>
      </c>
      <c r="D694" s="4">
        <f>'3 Charging Stations '!I745</f>
        <v>1850.4</v>
      </c>
      <c r="E694" s="4">
        <f>'4 Charging Stations'!H739</f>
        <v>1164.75</v>
      </c>
    </row>
    <row r="695" spans="1:5">
      <c r="A695" s="51">
        <v>694</v>
      </c>
      <c r="B695" s="4">
        <f>'1 Charging Station'!H727</f>
        <v>3153.15</v>
      </c>
      <c r="C695" s="4">
        <f>'2 Charging Stations'!AF747</f>
        <v>1919.1000000000004</v>
      </c>
      <c r="D695" s="4">
        <f>'3 Charging Stations '!I746</f>
        <v>2855.8</v>
      </c>
      <c r="E695" s="4">
        <f>'4 Charging Stations'!H740</f>
        <v>2375.8000000000002</v>
      </c>
    </row>
    <row r="696" spans="1:5">
      <c r="A696" s="51">
        <v>695</v>
      </c>
      <c r="B696" s="4">
        <f>'1 Charging Station'!H728</f>
        <v>1919.25</v>
      </c>
      <c r="C696" s="4">
        <f>'2 Charging Stations'!AF748</f>
        <v>1850.5500000000002</v>
      </c>
      <c r="D696" s="4">
        <f>'3 Charging Stations '!I747</f>
        <v>2855.8</v>
      </c>
      <c r="E696" s="4">
        <f>'4 Charging Stations'!H741</f>
        <v>2375.8000000000002</v>
      </c>
    </row>
    <row r="697" spans="1:5">
      <c r="A697" s="51">
        <v>696</v>
      </c>
      <c r="B697" s="4">
        <f>'1 Charging Station'!H729</f>
        <v>3290.2500000000005</v>
      </c>
      <c r="C697" s="4">
        <f>'2 Charging Stations'!AF749</f>
        <v>3335.8</v>
      </c>
      <c r="D697" s="4">
        <f>'3 Charging Stations '!I748</f>
        <v>1804.7000000000003</v>
      </c>
      <c r="E697" s="4">
        <f>'4 Charging Stations'!H742</f>
        <v>2375.8000000000002</v>
      </c>
    </row>
    <row r="698" spans="1:5">
      <c r="A698" s="51">
        <v>697</v>
      </c>
      <c r="B698" s="4">
        <f>'1 Charging Station'!H730</f>
        <v>1759.3000000000002</v>
      </c>
      <c r="C698" s="4">
        <f>'2 Charging Stations'!AF750</f>
        <v>3335.8</v>
      </c>
      <c r="D698" s="4">
        <f>'3 Charging Stations '!I749</f>
        <v>1850.4</v>
      </c>
      <c r="E698" s="4">
        <f>'4 Charging Stations'!H743</f>
        <v>2375.8000000000002</v>
      </c>
    </row>
    <row r="699" spans="1:5">
      <c r="A699" s="51">
        <v>698</v>
      </c>
      <c r="B699" s="4">
        <f>'1 Charging Station'!H731</f>
        <v>1873.5500000000002</v>
      </c>
      <c r="C699" s="4">
        <f>'2 Charging Stations'!AF751</f>
        <v>3335.8</v>
      </c>
      <c r="D699" s="4">
        <f>'3 Charging Stations '!I750</f>
        <v>1804.7000000000003</v>
      </c>
      <c r="E699" s="4">
        <f>'4 Charging Stations'!H744</f>
        <v>2375.8000000000002</v>
      </c>
    </row>
    <row r="700" spans="1:5">
      <c r="A700" s="51">
        <v>699</v>
      </c>
      <c r="B700" s="4">
        <f>'1 Charging Station'!H732</f>
        <v>3016.05</v>
      </c>
      <c r="C700" s="4">
        <f>'2 Charging Stations'!AF752</f>
        <v>3198.7</v>
      </c>
      <c r="D700" s="4">
        <f>'3 Charging Stations '!I751</f>
        <v>1210.6000000000004</v>
      </c>
      <c r="E700" s="4">
        <f>'4 Charging Stations'!H745</f>
        <v>1073.3500000000004</v>
      </c>
    </row>
    <row r="701" spans="1:5">
      <c r="A701" s="51">
        <v>700</v>
      </c>
      <c r="B701" s="4">
        <f>'1 Charging Station'!H733</f>
        <v>1690.75</v>
      </c>
      <c r="C701" s="4">
        <f>'2 Charging Stations'!AF753</f>
        <v>3335.8</v>
      </c>
      <c r="D701" s="4">
        <f>'3 Charging Stations '!I752</f>
        <v>1599.0500000000002</v>
      </c>
      <c r="E701" s="4">
        <f>'4 Charging Stations'!H746</f>
        <v>2375.8000000000002</v>
      </c>
    </row>
    <row r="702" spans="1:5">
      <c r="A702" s="51">
        <v>701</v>
      </c>
      <c r="B702" s="4">
        <f>'1 Charging Station'!H734</f>
        <v>1805</v>
      </c>
      <c r="C702" s="4">
        <f>'2 Charging Stations'!AF754</f>
        <v>3335.8</v>
      </c>
      <c r="D702" s="4">
        <f>'3 Charging Stations '!I753</f>
        <v>2855.8</v>
      </c>
      <c r="E702" s="4">
        <f>'4 Charging Stations'!H747</f>
        <v>2375.8000000000002</v>
      </c>
    </row>
    <row r="703" spans="1:5">
      <c r="A703" s="51">
        <v>702</v>
      </c>
      <c r="B703" s="4">
        <f>'1 Charging Station'!H735</f>
        <v>3130.3</v>
      </c>
      <c r="C703" s="4">
        <f>'2 Charging Stations'!AF755</f>
        <v>1804.8500000000004</v>
      </c>
      <c r="D703" s="4">
        <f>'3 Charging Stations '!I754</f>
        <v>2855.8</v>
      </c>
      <c r="E703" s="4">
        <f>'4 Charging Stations'!H748</f>
        <v>1416.1000000000004</v>
      </c>
    </row>
    <row r="704" spans="1:5">
      <c r="A704" s="51">
        <v>703</v>
      </c>
      <c r="B704" s="4">
        <f>'1 Charging Station'!H736</f>
        <v>3290.2500000000005</v>
      </c>
      <c r="C704" s="4">
        <f>'2 Charging Stations'!AF756</f>
        <v>3335.8</v>
      </c>
      <c r="D704" s="4">
        <f>'3 Charging Stations '!I755</f>
        <v>2855.8</v>
      </c>
      <c r="E704" s="4">
        <f>'4 Charging Stations'!H749</f>
        <v>1164.75</v>
      </c>
    </row>
    <row r="705" spans="1:5">
      <c r="A705" s="51">
        <v>704</v>
      </c>
      <c r="B705" s="4">
        <f>'1 Charging Station'!H737</f>
        <v>1690.75</v>
      </c>
      <c r="C705" s="4">
        <f>'2 Charging Stations'!AF757</f>
        <v>3335.8</v>
      </c>
      <c r="D705" s="4">
        <f>'3 Charging Stations '!I756</f>
        <v>2855.8</v>
      </c>
      <c r="E705" s="4">
        <f>'4 Charging Stations'!H750</f>
        <v>2375.8000000000002</v>
      </c>
    </row>
    <row r="706" spans="1:5">
      <c r="A706" s="51">
        <v>705</v>
      </c>
      <c r="B706" s="4">
        <f>'1 Charging Station'!H738</f>
        <v>1805</v>
      </c>
      <c r="C706" s="4">
        <f>'2 Charging Stations'!AF758</f>
        <v>1804.8500000000004</v>
      </c>
      <c r="D706" s="4">
        <f>'3 Charging Stations '!I757</f>
        <v>1850.4</v>
      </c>
      <c r="E706" s="4">
        <f>'4 Charging Stations'!H751</f>
        <v>1301.8500000000004</v>
      </c>
    </row>
    <row r="707" spans="1:5">
      <c r="A707" s="51">
        <v>706</v>
      </c>
      <c r="B707" s="4">
        <f>'1 Charging Station'!H739</f>
        <v>1439.4</v>
      </c>
      <c r="C707" s="4">
        <f>'2 Charging Stations'!AF759</f>
        <v>1690.6000000000004</v>
      </c>
      <c r="D707" s="4">
        <f>'3 Charging Stations '!I758</f>
        <v>2855.8</v>
      </c>
      <c r="E707" s="4">
        <f>'4 Charging Stations'!H752</f>
        <v>684.90000000000009</v>
      </c>
    </row>
    <row r="708" spans="1:5">
      <c r="A708" s="51">
        <v>707</v>
      </c>
      <c r="B708" s="4">
        <f>'1 Charging Station'!H740</f>
        <v>3495.9</v>
      </c>
      <c r="C708" s="4">
        <f>'2 Charging Stations'!AF760</f>
        <v>3335.8</v>
      </c>
      <c r="D708" s="4">
        <f>'3 Charging Stations '!I759</f>
        <v>1736.15</v>
      </c>
      <c r="E708" s="4">
        <f>'4 Charging Stations'!H753</f>
        <v>2375.8000000000002</v>
      </c>
    </row>
    <row r="709" spans="1:5">
      <c r="A709" s="51">
        <v>708</v>
      </c>
      <c r="B709" s="4">
        <f>'1 Charging Station'!H741</f>
        <v>1599.35</v>
      </c>
      <c r="C709" s="4">
        <f>'2 Charging Stations'!AF761</f>
        <v>3335.8</v>
      </c>
      <c r="D709" s="4">
        <f>'3 Charging Stations '!I760</f>
        <v>1804.7000000000003</v>
      </c>
      <c r="E709" s="4">
        <f>'4 Charging Stations'!H754</f>
        <v>1279</v>
      </c>
    </row>
    <row r="710" spans="1:5">
      <c r="A710" s="51">
        <v>709</v>
      </c>
      <c r="B710" s="4">
        <f>'1 Charging Station'!H742</f>
        <v>1736.4500000000003</v>
      </c>
      <c r="C710" s="4">
        <f>'2 Charging Stations'!AF762</f>
        <v>3244.4000000000005</v>
      </c>
      <c r="D710" s="4">
        <f>'3 Charging Stations '!I761</f>
        <v>2855.8</v>
      </c>
      <c r="E710" s="4">
        <f>'4 Charging Stations'!H755</f>
        <v>2375.8000000000002</v>
      </c>
    </row>
    <row r="711" spans="1:5">
      <c r="A711" s="51">
        <v>710</v>
      </c>
      <c r="B711" s="4">
        <f>'1 Charging Station'!H743</f>
        <v>3335.9500000000003</v>
      </c>
      <c r="C711" s="4">
        <f>'2 Charging Stations'!AF763</f>
        <v>3335.8</v>
      </c>
      <c r="D711" s="4">
        <f>'3 Charging Stations '!I762</f>
        <v>2855.8</v>
      </c>
      <c r="E711" s="4">
        <f>'4 Charging Stations'!H756</f>
        <v>2375.8000000000002</v>
      </c>
    </row>
    <row r="712" spans="1:5">
      <c r="A712" s="51">
        <v>711</v>
      </c>
      <c r="B712" s="4">
        <f>'1 Charging Station'!H744</f>
        <v>1919.25</v>
      </c>
      <c r="C712" s="4">
        <f>'2 Charging Stations'!AF764</f>
        <v>1690.6000000000004</v>
      </c>
      <c r="D712" s="4">
        <f>'3 Charging Stations '!I763</f>
        <v>2855.8</v>
      </c>
      <c r="E712" s="4">
        <f>'4 Charging Stations'!H757</f>
        <v>2375.8000000000002</v>
      </c>
    </row>
    <row r="713" spans="1:5">
      <c r="A713" s="51">
        <v>712</v>
      </c>
      <c r="B713" s="4">
        <f>'1 Charging Station'!H745</f>
        <v>3724.4000000000005</v>
      </c>
      <c r="C713" s="4">
        <f>'2 Charging Stations'!AF765</f>
        <v>3335.8</v>
      </c>
      <c r="D713" s="4">
        <f>'3 Charging Stations '!I764</f>
        <v>1393.4</v>
      </c>
      <c r="E713" s="4">
        <f>'4 Charging Stations'!H758</f>
        <v>2375.8000000000002</v>
      </c>
    </row>
    <row r="714" spans="1:5">
      <c r="A714" s="51">
        <v>713</v>
      </c>
      <c r="B714" s="4">
        <f>'1 Charging Station'!H746</f>
        <v>3038.9</v>
      </c>
      <c r="C714" s="4">
        <f>'2 Charging Stations'!AF766</f>
        <v>1393.5500000000002</v>
      </c>
      <c r="D714" s="4">
        <f>'3 Charging Stations '!I765</f>
        <v>2855.8</v>
      </c>
      <c r="E714" s="4">
        <f>'4 Charging Stations'!H759</f>
        <v>1324.7000000000003</v>
      </c>
    </row>
    <row r="715" spans="1:5">
      <c r="A715" s="51">
        <v>714</v>
      </c>
      <c r="B715" s="4">
        <f>'1 Charging Station'!H747</f>
        <v>3221.7000000000003</v>
      </c>
      <c r="C715" s="4">
        <f>'2 Charging Stations'!AF767</f>
        <v>3335.8</v>
      </c>
      <c r="D715" s="4">
        <f>'3 Charging Stations '!I766</f>
        <v>2855.8</v>
      </c>
      <c r="E715" s="4">
        <f>'4 Charging Stations'!H760</f>
        <v>1279</v>
      </c>
    </row>
    <row r="716" spans="1:5">
      <c r="A716" s="51">
        <v>715</v>
      </c>
      <c r="B716" s="4">
        <f>'1 Charging Station'!H748</f>
        <v>1805</v>
      </c>
      <c r="C716" s="4">
        <f>'2 Charging Stations'!AF768</f>
        <v>3335.8</v>
      </c>
      <c r="D716" s="4">
        <f>'3 Charging Stations '!I767</f>
        <v>2855.8</v>
      </c>
      <c r="E716" s="4">
        <f>'4 Charging Stations'!H761</f>
        <v>1073.3500000000004</v>
      </c>
    </row>
    <row r="717" spans="1:5">
      <c r="A717" s="51">
        <v>716</v>
      </c>
      <c r="B717" s="4">
        <f>'1 Charging Station'!H749</f>
        <v>1759.3000000000002</v>
      </c>
      <c r="C717" s="4">
        <f>'2 Charging Stations'!AF769</f>
        <v>3335.8</v>
      </c>
      <c r="D717" s="4">
        <f>'3 Charging Stations '!I768</f>
        <v>2855.8</v>
      </c>
      <c r="E717" s="4">
        <f>'4 Charging Stations'!H762</f>
        <v>1141.9000000000001</v>
      </c>
    </row>
    <row r="718" spans="1:5">
      <c r="A718" s="51">
        <v>717</v>
      </c>
      <c r="B718" s="4">
        <f>'1 Charging Station'!H750</f>
        <v>3221.7000000000003</v>
      </c>
      <c r="C718" s="4">
        <f>'2 Charging Stations'!AF770</f>
        <v>1896.25</v>
      </c>
      <c r="D718" s="4">
        <f>'3 Charging Stations '!I769</f>
        <v>2855.8</v>
      </c>
      <c r="E718" s="4">
        <f>'4 Charging Stations'!H763</f>
        <v>2375.8000000000002</v>
      </c>
    </row>
    <row r="719" spans="1:5">
      <c r="A719" s="51">
        <v>718</v>
      </c>
      <c r="B719" s="4">
        <f>'1 Charging Station'!H751</f>
        <v>1736.4500000000003</v>
      </c>
      <c r="C719" s="4">
        <f>'2 Charging Stations'!AF771</f>
        <v>3335.8</v>
      </c>
      <c r="D719" s="4">
        <f>'3 Charging Stations '!I770</f>
        <v>2855.8</v>
      </c>
      <c r="E719" s="4">
        <f>'4 Charging Stations'!H764</f>
        <v>2375.8000000000002</v>
      </c>
    </row>
    <row r="720" spans="1:5">
      <c r="A720" s="51">
        <v>719</v>
      </c>
      <c r="B720" s="4">
        <f>'1 Charging Station'!H752</f>
        <v>1713.6000000000004</v>
      </c>
      <c r="C720" s="4">
        <f>'2 Charging Stations'!AF772</f>
        <v>3335.8</v>
      </c>
      <c r="D720" s="4">
        <f>'3 Charging Stations '!I771</f>
        <v>2855.8</v>
      </c>
      <c r="E720" s="4">
        <f>'4 Charging Stations'!H765</f>
        <v>2375.8000000000002</v>
      </c>
    </row>
    <row r="721" spans="1:5">
      <c r="A721" s="51">
        <v>720</v>
      </c>
      <c r="B721" s="4">
        <f>'1 Charging Station'!H753</f>
        <v>3358.8</v>
      </c>
      <c r="C721" s="4">
        <f>'2 Charging Stations'!AF773</f>
        <v>3335.8</v>
      </c>
      <c r="D721" s="4">
        <f>'3 Charging Stations '!I772</f>
        <v>2855.8</v>
      </c>
      <c r="E721" s="4">
        <f>'4 Charging Stations'!H766</f>
        <v>2375.8000000000002</v>
      </c>
    </row>
    <row r="722" spans="1:5">
      <c r="A722" s="51">
        <v>721</v>
      </c>
      <c r="B722" s="4">
        <f>'1 Charging Station'!H754</f>
        <v>3495.9</v>
      </c>
      <c r="C722" s="4">
        <f>'2 Charging Stations'!AF774</f>
        <v>3335.8</v>
      </c>
      <c r="D722" s="4">
        <f>'3 Charging Stations '!I773</f>
        <v>2855.8</v>
      </c>
      <c r="E722" s="4">
        <f>'4 Charging Stations'!H767</f>
        <v>844.85000000000036</v>
      </c>
    </row>
    <row r="723" spans="1:5">
      <c r="A723" s="51">
        <v>722</v>
      </c>
      <c r="B723" s="4">
        <f>'1 Charging Station'!H755</f>
        <v>3153.15</v>
      </c>
      <c r="C723" s="4">
        <f>'2 Charging Stations'!AF775</f>
        <v>1187.9000000000001</v>
      </c>
      <c r="D723" s="4">
        <f>'3 Charging Stations '!I774</f>
        <v>2855.8</v>
      </c>
      <c r="E723" s="4">
        <f>'4 Charging Stations'!H768</f>
        <v>1279</v>
      </c>
    </row>
    <row r="724" spans="1:5">
      <c r="A724" s="51">
        <v>723</v>
      </c>
      <c r="B724" s="4">
        <f>'1 Charging Station'!H756</f>
        <v>3016.05</v>
      </c>
      <c r="C724" s="4">
        <f>'2 Charging Stations'!AF776</f>
        <v>3335.8</v>
      </c>
      <c r="D724" s="4">
        <f>'3 Charging Stations '!I775</f>
        <v>2855.8</v>
      </c>
      <c r="E724" s="4">
        <f>'4 Charging Stations'!H769</f>
        <v>2375.8000000000002</v>
      </c>
    </row>
    <row r="725" spans="1:5">
      <c r="A725" s="51">
        <v>724</v>
      </c>
      <c r="B725" s="4">
        <f>'1 Charging Station'!H757</f>
        <v>3610.15</v>
      </c>
      <c r="C725" s="4">
        <f>'2 Charging Stations'!AF777</f>
        <v>1599.2000000000003</v>
      </c>
      <c r="D725" s="4">
        <f>'3 Charging Stations '!I776</f>
        <v>2855.8</v>
      </c>
      <c r="E725" s="4">
        <f>'4 Charging Stations'!H770</f>
        <v>1141.9000000000001</v>
      </c>
    </row>
    <row r="726" spans="1:5">
      <c r="A726" s="51">
        <v>725</v>
      </c>
      <c r="B726" s="4">
        <f>'1 Charging Station'!H758</f>
        <v>3450.2000000000003</v>
      </c>
      <c r="C726" s="4">
        <f>'2 Charging Stations'!AF778</f>
        <v>3335.8</v>
      </c>
      <c r="D726" s="4">
        <f>'3 Charging Stations '!I777</f>
        <v>2855.8</v>
      </c>
      <c r="E726" s="4">
        <f>'4 Charging Stations'!H771</f>
        <v>2375.8000000000002</v>
      </c>
    </row>
    <row r="727" spans="1:5">
      <c r="A727" s="51">
        <v>726</v>
      </c>
      <c r="B727" s="4">
        <f>'1 Charging Station'!H759</f>
        <v>1919.25</v>
      </c>
      <c r="C727" s="4">
        <f>'2 Charging Stations'!AF779</f>
        <v>1919.1000000000004</v>
      </c>
      <c r="D727" s="4">
        <f>'3 Charging Stations '!I778</f>
        <v>1576.2000000000003</v>
      </c>
      <c r="E727" s="4">
        <f>'4 Charging Stations'!H772</f>
        <v>2375.8000000000002</v>
      </c>
    </row>
    <row r="728" spans="1:5">
      <c r="A728" s="51">
        <v>727</v>
      </c>
      <c r="B728" s="4">
        <f>'1 Charging Station'!H760</f>
        <v>1896.4</v>
      </c>
      <c r="C728" s="4">
        <f>'2 Charging Stations'!AF780</f>
        <v>1804.8500000000004</v>
      </c>
      <c r="D728" s="4">
        <f>'3 Charging Stations '!I779</f>
        <v>1850.4</v>
      </c>
      <c r="E728" s="4">
        <f>'4 Charging Stations'!H773</f>
        <v>1210.4500000000003</v>
      </c>
    </row>
    <row r="729" spans="1:5">
      <c r="A729" s="51">
        <v>728</v>
      </c>
      <c r="B729" s="4">
        <f>'1 Charging Station'!H761</f>
        <v>1782.15</v>
      </c>
      <c r="C729" s="4">
        <f>'2 Charging Stations'!AF781</f>
        <v>3335.8</v>
      </c>
      <c r="D729" s="4">
        <f>'3 Charging Stations '!I780</f>
        <v>2855.8</v>
      </c>
      <c r="E729" s="4">
        <f>'4 Charging Stations'!H774</f>
        <v>1416.1000000000004</v>
      </c>
    </row>
    <row r="730" spans="1:5">
      <c r="A730" s="51">
        <v>729</v>
      </c>
      <c r="B730" s="4">
        <f>'1 Charging Station'!H762</f>
        <v>1850.7000000000003</v>
      </c>
      <c r="C730" s="4">
        <f>'2 Charging Stations'!AF782</f>
        <v>3335.8</v>
      </c>
      <c r="D730" s="4">
        <f>'3 Charging Stations '!I781</f>
        <v>1759</v>
      </c>
      <c r="E730" s="4">
        <f>'4 Charging Stations'!H775</f>
        <v>1279</v>
      </c>
    </row>
    <row r="731" spans="1:5">
      <c r="A731" s="51">
        <v>730</v>
      </c>
      <c r="B731" s="4">
        <f>'1 Charging Station'!H763</f>
        <v>3153.15</v>
      </c>
      <c r="C731" s="4">
        <f>'2 Charging Stations'!AF783</f>
        <v>3335.8</v>
      </c>
      <c r="D731" s="4">
        <f>'3 Charging Stations '!I782</f>
        <v>2855.8</v>
      </c>
      <c r="E731" s="4">
        <f>'4 Charging Stations'!H776</f>
        <v>867.70000000000027</v>
      </c>
    </row>
    <row r="732" spans="1:5">
      <c r="A732" s="51">
        <v>731</v>
      </c>
      <c r="B732" s="4">
        <f>'1 Charging Station'!H764</f>
        <v>1645.0500000000002</v>
      </c>
      <c r="C732" s="4">
        <f>'2 Charging Stations'!AF784</f>
        <v>3335.8</v>
      </c>
      <c r="D732" s="4">
        <f>'3 Charging Stations '!I783</f>
        <v>1713.3000000000002</v>
      </c>
      <c r="E732" s="4">
        <f>'4 Charging Stations'!H777</f>
        <v>2375.8000000000002</v>
      </c>
    </row>
    <row r="733" spans="1:5">
      <c r="A733" s="51">
        <v>732</v>
      </c>
      <c r="B733" s="4">
        <f>'1 Charging Station'!H765</f>
        <v>3107.4500000000003</v>
      </c>
      <c r="C733" s="4">
        <f>'2 Charging Stations'!AF785</f>
        <v>3335.8</v>
      </c>
      <c r="D733" s="4">
        <f>'3 Charging Stations '!I784</f>
        <v>2855.8</v>
      </c>
      <c r="E733" s="4">
        <f>'4 Charging Stations'!H778</f>
        <v>1004.8000000000002</v>
      </c>
    </row>
    <row r="734" spans="1:5">
      <c r="A734" s="51">
        <v>733</v>
      </c>
      <c r="B734" s="4">
        <f>'1 Charging Station'!H766</f>
        <v>1919.25</v>
      </c>
      <c r="C734" s="4">
        <f>'2 Charging Stations'!AF786</f>
        <v>3312.95</v>
      </c>
      <c r="D734" s="4">
        <f>'3 Charging Stations '!I785</f>
        <v>2855.8</v>
      </c>
      <c r="E734" s="4">
        <f>'4 Charging Stations'!H779</f>
        <v>2375.8000000000002</v>
      </c>
    </row>
    <row r="735" spans="1:5">
      <c r="A735" s="51">
        <v>734</v>
      </c>
      <c r="B735" s="4">
        <f>'1 Charging Station'!H767</f>
        <v>1805</v>
      </c>
      <c r="C735" s="4">
        <f>'2 Charging Stations'!AF787</f>
        <v>1713.4500000000003</v>
      </c>
      <c r="D735" s="4">
        <f>'3 Charging Stations '!I786</f>
        <v>2855.8</v>
      </c>
      <c r="E735" s="4">
        <f>'4 Charging Stations'!H780</f>
        <v>1301.8500000000004</v>
      </c>
    </row>
    <row r="736" spans="1:5">
      <c r="A736" s="51">
        <v>735</v>
      </c>
      <c r="B736" s="4">
        <f>'1 Charging Station'!H768</f>
        <v>1805</v>
      </c>
      <c r="C736" s="4">
        <f>'2 Charging Stations'!AF788</f>
        <v>1393.5500000000002</v>
      </c>
      <c r="D736" s="4">
        <f>'3 Charging Stations '!I787</f>
        <v>1621.9</v>
      </c>
      <c r="E736" s="4">
        <f>'4 Charging Stations'!H781</f>
        <v>2375.8000000000002</v>
      </c>
    </row>
    <row r="737" spans="1:5">
      <c r="A737" s="51">
        <v>736</v>
      </c>
      <c r="B737" s="4">
        <f>'1 Charging Station'!H769</f>
        <v>3267.4</v>
      </c>
      <c r="C737" s="4">
        <f>'2 Charging Stations'!AF789</f>
        <v>1919.1000000000004</v>
      </c>
      <c r="D737" s="4">
        <f>'3 Charging Stations '!I788</f>
        <v>2855.8</v>
      </c>
      <c r="E737" s="4">
        <f>'4 Charging Stations'!H782</f>
        <v>2375.8000000000002</v>
      </c>
    </row>
    <row r="738" spans="1:5">
      <c r="A738" s="51">
        <v>737</v>
      </c>
      <c r="B738" s="4">
        <f>'1 Charging Station'!H770</f>
        <v>1690.75</v>
      </c>
      <c r="C738" s="4">
        <f>'2 Charging Stations'!AF790</f>
        <v>3335.8</v>
      </c>
      <c r="D738" s="4">
        <f>'3 Charging Stations '!I789</f>
        <v>1759</v>
      </c>
      <c r="E738" s="4">
        <f>'4 Charging Stations'!H783</f>
        <v>2375.8000000000002</v>
      </c>
    </row>
    <row r="739" spans="1:5">
      <c r="A739" s="51">
        <v>738</v>
      </c>
      <c r="B739" s="4">
        <f>'1 Charging Station'!H771</f>
        <v>3176</v>
      </c>
      <c r="C739" s="4">
        <f>'2 Charging Stations'!AF791</f>
        <v>3335.8</v>
      </c>
      <c r="D739" s="4">
        <f>'3 Charging Stations '!I790</f>
        <v>2855.8</v>
      </c>
      <c r="E739" s="4">
        <f>'4 Charging Stations'!H784</f>
        <v>1370.4</v>
      </c>
    </row>
    <row r="740" spans="1:5">
      <c r="A740" s="51">
        <v>739</v>
      </c>
      <c r="B740" s="4">
        <f>'1 Charging Station'!H772</f>
        <v>3678.7</v>
      </c>
      <c r="C740" s="4">
        <f>'2 Charging Stations'!AF792</f>
        <v>1919.1000000000004</v>
      </c>
      <c r="D740" s="4">
        <f>'3 Charging Stations '!I791</f>
        <v>2855.8</v>
      </c>
      <c r="E740" s="4">
        <f>'4 Charging Stations'!H785</f>
        <v>2375.8000000000002</v>
      </c>
    </row>
    <row r="741" spans="1:5">
      <c r="A741" s="51">
        <v>740</v>
      </c>
      <c r="B741" s="4">
        <f>'1 Charging Station'!H773</f>
        <v>3655.8500000000004</v>
      </c>
      <c r="C741" s="4">
        <f>'2 Charging Stations'!AF793</f>
        <v>3335.8</v>
      </c>
      <c r="D741" s="4">
        <f>'3 Charging Stations '!I792</f>
        <v>1667.6000000000004</v>
      </c>
      <c r="E741" s="4">
        <f>'4 Charging Stations'!H786</f>
        <v>1210.4500000000003</v>
      </c>
    </row>
    <row r="742" spans="1:5">
      <c r="A742" s="51">
        <v>741</v>
      </c>
      <c r="B742" s="4">
        <f>'1 Charging Station'!H774</f>
        <v>3084.6000000000004</v>
      </c>
      <c r="C742" s="4">
        <f>'2 Charging Stations'!AF794</f>
        <v>1325</v>
      </c>
      <c r="D742" s="4">
        <f>'3 Charging Stations '!I793</f>
        <v>2855.8</v>
      </c>
      <c r="E742" s="4">
        <f>'4 Charging Stations'!H787</f>
        <v>1324.7000000000003</v>
      </c>
    </row>
    <row r="743" spans="1:5">
      <c r="A743" s="51">
        <v>742</v>
      </c>
      <c r="B743" s="4">
        <f>'1 Charging Station'!H775</f>
        <v>3061.75</v>
      </c>
      <c r="C743" s="4">
        <f>'2 Charging Stations'!AF795</f>
        <v>3312.95</v>
      </c>
      <c r="D743" s="4">
        <f>'3 Charging Stations '!I794</f>
        <v>1781.8500000000004</v>
      </c>
      <c r="E743" s="4">
        <f>'4 Charging Stations'!H788</f>
        <v>1301.8500000000004</v>
      </c>
    </row>
    <row r="744" spans="1:5">
      <c r="A744" s="51">
        <v>743</v>
      </c>
      <c r="B744" s="4">
        <f>'1 Charging Station'!H776</f>
        <v>1805</v>
      </c>
      <c r="C744" s="4">
        <f>'2 Charging Stations'!AF796</f>
        <v>3335.8</v>
      </c>
      <c r="D744" s="4">
        <f>'3 Charging Stations '!I795</f>
        <v>1713.3000000000002</v>
      </c>
      <c r="E744" s="4">
        <f>'4 Charging Stations'!H789</f>
        <v>1301.8500000000004</v>
      </c>
    </row>
    <row r="745" spans="1:5">
      <c r="A745" s="51">
        <v>744</v>
      </c>
      <c r="B745" s="4">
        <f>'1 Charging Station'!H777</f>
        <v>1645.0500000000002</v>
      </c>
      <c r="C745" s="4">
        <f>'2 Charging Stations'!AF797</f>
        <v>1622.0500000000002</v>
      </c>
      <c r="D745" s="4">
        <f>'3 Charging Stations '!I796</f>
        <v>2855.8</v>
      </c>
      <c r="E745" s="4">
        <f>'4 Charging Stations'!H790</f>
        <v>1256.1500000000001</v>
      </c>
    </row>
    <row r="746" spans="1:5">
      <c r="A746" s="51">
        <v>745</v>
      </c>
      <c r="B746" s="4">
        <f>'1 Charging Station'!H778</f>
        <v>3016.05</v>
      </c>
      <c r="C746" s="4">
        <f>'2 Charging Stations'!AF798</f>
        <v>3267.25</v>
      </c>
      <c r="D746" s="4">
        <f>'3 Charging Stations '!I797</f>
        <v>1621.9</v>
      </c>
      <c r="E746" s="4">
        <f>'4 Charging Stations'!H791</f>
        <v>1416.1000000000004</v>
      </c>
    </row>
    <row r="747" spans="1:5">
      <c r="A747" s="51">
        <v>746</v>
      </c>
      <c r="B747" s="4">
        <f>'1 Charging Station'!H779</f>
        <v>1805</v>
      </c>
      <c r="C747" s="4">
        <f>'2 Charging Stations'!AF799</f>
        <v>3335.8</v>
      </c>
      <c r="D747" s="4">
        <f>'3 Charging Stations '!I798</f>
        <v>1804.7000000000003</v>
      </c>
      <c r="E747" s="4">
        <f>'4 Charging Stations'!H792</f>
        <v>2375.8000000000002</v>
      </c>
    </row>
    <row r="748" spans="1:5">
      <c r="A748" s="51">
        <v>747</v>
      </c>
      <c r="B748" s="4">
        <f>'1 Charging Station'!H780</f>
        <v>1850.7000000000003</v>
      </c>
      <c r="C748" s="4">
        <f>'2 Charging Stations'!AF800</f>
        <v>3335.8</v>
      </c>
      <c r="D748" s="4">
        <f>'3 Charging Stations '!I799</f>
        <v>2855.8</v>
      </c>
      <c r="E748" s="4">
        <f>'4 Charging Stations'!H793</f>
        <v>2375.8000000000002</v>
      </c>
    </row>
    <row r="749" spans="1:5">
      <c r="A749" s="51">
        <v>748</v>
      </c>
      <c r="B749" s="4">
        <f>'1 Charging Station'!H781</f>
        <v>3381.65</v>
      </c>
      <c r="C749" s="4">
        <f>'2 Charging Stations'!AF801</f>
        <v>1553.5</v>
      </c>
      <c r="D749" s="4">
        <f>'3 Charging Stations '!I800</f>
        <v>2855.8</v>
      </c>
      <c r="E749" s="4">
        <f>'4 Charging Stations'!H794</f>
        <v>2375.8000000000002</v>
      </c>
    </row>
    <row r="750" spans="1:5">
      <c r="A750" s="51">
        <v>749</v>
      </c>
      <c r="B750" s="4">
        <f>'1 Charging Station'!H782</f>
        <v>1462.2500000000002</v>
      </c>
      <c r="C750" s="4">
        <f>'2 Charging Stations'!AF802</f>
        <v>3335.8</v>
      </c>
      <c r="D750" s="4">
        <f>'3 Charging Stations '!I801</f>
        <v>2855.8</v>
      </c>
      <c r="E750" s="4">
        <f>'4 Charging Stations'!H795</f>
        <v>1164.75</v>
      </c>
    </row>
    <row r="751" spans="1:5">
      <c r="A751" s="51">
        <v>750</v>
      </c>
      <c r="B751" s="4">
        <f>'1 Charging Station'!H783</f>
        <v>1782.15</v>
      </c>
      <c r="C751" s="4">
        <f>'2 Charging Stations'!AF803</f>
        <v>1804.8500000000004</v>
      </c>
      <c r="D751" s="4">
        <f>'3 Charging Stations '!I802</f>
        <v>1781.8500000000004</v>
      </c>
      <c r="E751" s="4">
        <f>'4 Charging Stations'!H796</f>
        <v>1324.7000000000003</v>
      </c>
    </row>
    <row r="752" spans="1:5">
      <c r="A752" s="51">
        <v>751</v>
      </c>
      <c r="B752" s="4">
        <f>'1 Charging Station'!H784</f>
        <v>3518.7500000000005</v>
      </c>
      <c r="C752" s="4">
        <f>'2 Charging Stations'!AF804</f>
        <v>1599.2000000000003</v>
      </c>
      <c r="D752" s="4">
        <f>'3 Charging Stations '!I803</f>
        <v>1690.4500000000003</v>
      </c>
      <c r="E752" s="4">
        <f>'4 Charging Stations'!H797</f>
        <v>2375.8000000000002</v>
      </c>
    </row>
    <row r="753" spans="1:5">
      <c r="A753" s="51">
        <v>752</v>
      </c>
      <c r="B753" s="4">
        <f>'1 Charging Station'!H785</f>
        <v>1942.1000000000004</v>
      </c>
      <c r="C753" s="4">
        <f>'2 Charging Stations'!AF805</f>
        <v>1919.1000000000004</v>
      </c>
      <c r="D753" s="4">
        <f>'3 Charging Stations '!I804</f>
        <v>1873.25</v>
      </c>
      <c r="E753" s="4">
        <f>'4 Charging Stations'!H798</f>
        <v>2375.8000000000002</v>
      </c>
    </row>
    <row r="754" spans="1:5">
      <c r="A754" s="51">
        <v>753</v>
      </c>
      <c r="B754" s="4">
        <f>'1 Charging Station'!H786</f>
        <v>1919.25</v>
      </c>
      <c r="C754" s="4">
        <f>'2 Charging Stations'!AF806</f>
        <v>1713.4500000000003</v>
      </c>
      <c r="D754" s="4">
        <f>'3 Charging Stations '!I805</f>
        <v>2855.8</v>
      </c>
      <c r="E754" s="4">
        <f>'4 Charging Stations'!H799</f>
        <v>2375.8000000000002</v>
      </c>
    </row>
    <row r="755" spans="1:5">
      <c r="A755" s="51">
        <v>754</v>
      </c>
      <c r="B755" s="4">
        <f>'1 Charging Station'!H787</f>
        <v>1690.75</v>
      </c>
      <c r="C755" s="4">
        <f>'2 Charging Stations'!AF807</f>
        <v>3335.8</v>
      </c>
      <c r="D755" s="4">
        <f>'3 Charging Stations '!I806</f>
        <v>2855.8</v>
      </c>
      <c r="E755" s="4">
        <f>'4 Charging Stations'!H800</f>
        <v>1416.1000000000004</v>
      </c>
    </row>
    <row r="756" spans="1:5">
      <c r="A756" s="51">
        <v>755</v>
      </c>
      <c r="B756" s="4">
        <f>'1 Charging Station'!H788</f>
        <v>1553.65</v>
      </c>
      <c r="C756" s="4">
        <f>'2 Charging Stations'!AF808</f>
        <v>1919.1000000000004</v>
      </c>
      <c r="D756" s="4">
        <f>'3 Charging Stations '!I807</f>
        <v>1690.4500000000003</v>
      </c>
      <c r="E756" s="4">
        <f>'4 Charging Stations'!H801</f>
        <v>1279</v>
      </c>
    </row>
    <row r="757" spans="1:5">
      <c r="A757" s="51">
        <v>756</v>
      </c>
      <c r="B757" s="4">
        <f>'1 Charging Station'!H789</f>
        <v>1393.7</v>
      </c>
      <c r="C757" s="4">
        <f>'2 Charging Stations'!AF809</f>
        <v>3335.8</v>
      </c>
      <c r="D757" s="4">
        <f>'3 Charging Stations '!I808</f>
        <v>2855.8</v>
      </c>
      <c r="E757" s="4">
        <f>'4 Charging Stations'!H802</f>
        <v>2375.8000000000002</v>
      </c>
    </row>
    <row r="758" spans="1:5">
      <c r="A758" s="51">
        <v>757</v>
      </c>
      <c r="B758" s="4">
        <f>'1 Charging Station'!H790</f>
        <v>1599.35</v>
      </c>
      <c r="C758" s="4">
        <f>'2 Charging Stations'!AF810</f>
        <v>1279.3000000000002</v>
      </c>
      <c r="D758" s="4">
        <f>'3 Charging Stations '!I809</f>
        <v>2855.8</v>
      </c>
      <c r="E758" s="4">
        <f>'4 Charging Stations'!H803</f>
        <v>2375.8000000000002</v>
      </c>
    </row>
    <row r="759" spans="1:5">
      <c r="A759" s="51">
        <v>758</v>
      </c>
      <c r="B759" s="4">
        <f>'1 Charging Station'!H791</f>
        <v>3335.9500000000003</v>
      </c>
      <c r="C759" s="4">
        <f>'2 Charging Stations'!AF811</f>
        <v>1736.3000000000002</v>
      </c>
      <c r="D759" s="4">
        <f>'3 Charging Stations '!I810</f>
        <v>2855.8</v>
      </c>
      <c r="E759" s="4">
        <f>'4 Charging Stations'!H804</f>
        <v>2375.8000000000002</v>
      </c>
    </row>
    <row r="760" spans="1:5">
      <c r="A760" s="51">
        <v>759</v>
      </c>
      <c r="B760" s="4">
        <f>'1 Charging Station'!H792</f>
        <v>3267.4</v>
      </c>
      <c r="C760" s="4">
        <f>'2 Charging Stations'!AF812</f>
        <v>3335.8</v>
      </c>
      <c r="D760" s="4">
        <f>'3 Charging Stations '!I811</f>
        <v>2855.8</v>
      </c>
      <c r="E760" s="4">
        <f>'4 Charging Stations'!H805</f>
        <v>2375.8000000000002</v>
      </c>
    </row>
    <row r="761" spans="1:5">
      <c r="A761" s="51">
        <v>760</v>
      </c>
      <c r="B761" s="4">
        <f>'1 Charging Station'!H793</f>
        <v>1759.3000000000002</v>
      </c>
      <c r="C761" s="4">
        <f>'2 Charging Stations'!AF813</f>
        <v>3335.8</v>
      </c>
      <c r="D761" s="4">
        <f>'3 Charging Stations '!I812</f>
        <v>2855.8</v>
      </c>
      <c r="E761" s="4">
        <f>'4 Charging Stations'!H806</f>
        <v>2375.8000000000002</v>
      </c>
    </row>
    <row r="762" spans="1:5">
      <c r="A762" s="51">
        <v>761</v>
      </c>
      <c r="B762" s="4">
        <f>'1 Charging Station'!H794</f>
        <v>3107.4500000000003</v>
      </c>
      <c r="C762" s="4">
        <f>'2 Charging Stations'!AF814</f>
        <v>3267.25</v>
      </c>
      <c r="D762" s="4">
        <f>'3 Charging Stations '!I813</f>
        <v>1713.3000000000002</v>
      </c>
      <c r="E762" s="4">
        <f>'4 Charging Stations'!H807</f>
        <v>2375.8000000000002</v>
      </c>
    </row>
    <row r="763" spans="1:5">
      <c r="A763" s="51">
        <v>762</v>
      </c>
      <c r="B763" s="4">
        <f>'1 Charging Station'!H795</f>
        <v>3450.2000000000003</v>
      </c>
      <c r="C763" s="4">
        <f>'2 Charging Stations'!AF815</f>
        <v>3335.8</v>
      </c>
      <c r="D763" s="4">
        <f>'3 Charging Stations '!I814</f>
        <v>2855.8</v>
      </c>
      <c r="E763" s="4">
        <f>'4 Charging Stations'!H808</f>
        <v>1370.4</v>
      </c>
    </row>
    <row r="764" spans="1:5">
      <c r="A764" s="51">
        <v>763</v>
      </c>
      <c r="B764" s="4">
        <f>'1 Charging Station'!H796</f>
        <v>1942.1000000000004</v>
      </c>
      <c r="C764" s="4">
        <f>'2 Charging Stations'!AF816</f>
        <v>3267.25</v>
      </c>
      <c r="D764" s="4">
        <f>'3 Charging Stations '!I815</f>
        <v>1759</v>
      </c>
      <c r="E764" s="4">
        <f>'4 Charging Stations'!H809</f>
        <v>2375.8000000000002</v>
      </c>
    </row>
    <row r="765" spans="1:5">
      <c r="A765" s="51">
        <v>764</v>
      </c>
      <c r="B765" s="4">
        <f>'1 Charging Station'!H797</f>
        <v>3107.4500000000003</v>
      </c>
      <c r="C765" s="4">
        <f>'2 Charging Stations'!AF817</f>
        <v>3335.8</v>
      </c>
      <c r="D765" s="4">
        <f>'3 Charging Stations '!I816</f>
        <v>2855.8</v>
      </c>
      <c r="E765" s="4">
        <f>'4 Charging Stations'!H810</f>
        <v>2375.8000000000002</v>
      </c>
    </row>
    <row r="766" spans="1:5">
      <c r="A766" s="51">
        <v>765</v>
      </c>
      <c r="B766" s="4">
        <f>'1 Charging Station'!H798</f>
        <v>1805</v>
      </c>
      <c r="C766" s="4">
        <f>'2 Charging Stations'!AF818</f>
        <v>3335.8</v>
      </c>
      <c r="D766" s="4">
        <f>'3 Charging Stations '!I817</f>
        <v>2855.8</v>
      </c>
      <c r="E766" s="4">
        <f>'4 Charging Stations'!H811</f>
        <v>1279</v>
      </c>
    </row>
    <row r="767" spans="1:5">
      <c r="A767" s="51">
        <v>766</v>
      </c>
      <c r="B767" s="4">
        <f>'1 Charging Station'!H799</f>
        <v>1667.9</v>
      </c>
      <c r="C767" s="4">
        <f>'2 Charging Stations'!AF819</f>
        <v>1873.4</v>
      </c>
      <c r="D767" s="4">
        <f>'3 Charging Stations '!I818</f>
        <v>2855.8</v>
      </c>
      <c r="E767" s="4">
        <f>'4 Charging Stations'!H812</f>
        <v>2375.8000000000002</v>
      </c>
    </row>
    <row r="768" spans="1:5">
      <c r="A768" s="51">
        <v>767</v>
      </c>
      <c r="B768" s="4">
        <f>'1 Charging Station'!H800</f>
        <v>3427.3500000000004</v>
      </c>
      <c r="C768" s="4">
        <f>'2 Charging Stations'!AF820</f>
        <v>3335.8</v>
      </c>
      <c r="D768" s="4">
        <f>'3 Charging Stations '!I819</f>
        <v>2855.8</v>
      </c>
      <c r="E768" s="4">
        <f>'4 Charging Stations'!H813</f>
        <v>1027.6500000000001</v>
      </c>
    </row>
    <row r="769" spans="1:5">
      <c r="A769" s="51">
        <v>768</v>
      </c>
      <c r="B769" s="4">
        <f>'1 Charging Station'!H801</f>
        <v>3107.4500000000003</v>
      </c>
      <c r="C769" s="4">
        <f>'2 Charging Stations'!AF821</f>
        <v>3335.8</v>
      </c>
      <c r="D769" s="4">
        <f>'3 Charging Stations '!I820</f>
        <v>1850.4</v>
      </c>
      <c r="E769" s="4">
        <f>'4 Charging Stations'!H814</f>
        <v>2375.8000000000002</v>
      </c>
    </row>
    <row r="770" spans="1:5">
      <c r="A770" s="51">
        <v>769</v>
      </c>
      <c r="B770" s="4">
        <f>'1 Charging Station'!H802</f>
        <v>1782.15</v>
      </c>
      <c r="C770" s="4">
        <f>'2 Charging Stations'!AF822</f>
        <v>1782</v>
      </c>
      <c r="D770" s="4">
        <f>'3 Charging Stations '!I821</f>
        <v>2855.8</v>
      </c>
      <c r="E770" s="4">
        <f>'4 Charging Stations'!H815</f>
        <v>2375.8000000000002</v>
      </c>
    </row>
    <row r="771" spans="1:5">
      <c r="A771" s="51">
        <v>770</v>
      </c>
      <c r="B771" s="4">
        <f>'1 Charging Station'!H803</f>
        <v>3815.8</v>
      </c>
      <c r="C771" s="4">
        <f>'2 Charging Stations'!AF823</f>
        <v>3198.7</v>
      </c>
      <c r="D771" s="4">
        <f>'3 Charging Stations '!I822</f>
        <v>2855.8</v>
      </c>
      <c r="E771" s="4">
        <f>'4 Charging Stations'!H816</f>
        <v>2375.8000000000002</v>
      </c>
    </row>
    <row r="772" spans="1:5">
      <c r="A772" s="51">
        <v>771</v>
      </c>
      <c r="B772" s="4">
        <f>'1 Charging Station'!H804</f>
        <v>1896.4</v>
      </c>
      <c r="C772" s="4">
        <f>'2 Charging Stations'!AF824</f>
        <v>1370.7000000000003</v>
      </c>
      <c r="D772" s="4">
        <f>'3 Charging Stations '!I823</f>
        <v>2855.8</v>
      </c>
      <c r="E772" s="4">
        <f>'4 Charging Stations'!H817</f>
        <v>2375.8000000000002</v>
      </c>
    </row>
    <row r="773" spans="1:5">
      <c r="A773" s="51">
        <v>772</v>
      </c>
      <c r="B773" s="4">
        <f>'1 Charging Station'!H805</f>
        <v>3358.8</v>
      </c>
      <c r="C773" s="4">
        <f>'2 Charging Stations'!AF825</f>
        <v>3335.8</v>
      </c>
      <c r="D773" s="4">
        <f>'3 Charging Stations '!I824</f>
        <v>2855.8</v>
      </c>
      <c r="E773" s="4">
        <f>'4 Charging Stations'!H818</f>
        <v>2375.8000000000002</v>
      </c>
    </row>
    <row r="774" spans="1:5">
      <c r="A774" s="51">
        <v>773</v>
      </c>
      <c r="B774" s="4">
        <f>'1 Charging Station'!H806</f>
        <v>3198.8500000000004</v>
      </c>
      <c r="C774" s="4">
        <f>'2 Charging Stations'!AF826</f>
        <v>1644.9</v>
      </c>
      <c r="D774" s="4">
        <f>'3 Charging Stations '!I825</f>
        <v>2855.8</v>
      </c>
      <c r="E774" s="4">
        <f>'4 Charging Stations'!H819</f>
        <v>1164.75</v>
      </c>
    </row>
    <row r="775" spans="1:5">
      <c r="A775" s="51">
        <v>774</v>
      </c>
      <c r="B775" s="4">
        <f>'1 Charging Station'!H807</f>
        <v>1645.0500000000002</v>
      </c>
      <c r="C775" s="4">
        <f>'2 Charging Stations'!AF827</f>
        <v>1896.25</v>
      </c>
      <c r="D775" s="4">
        <f>'3 Charging Stations '!I826</f>
        <v>1439.1000000000004</v>
      </c>
      <c r="E775" s="4">
        <f>'4 Charging Stations'!H820</f>
        <v>2375.8000000000002</v>
      </c>
    </row>
    <row r="776" spans="1:5">
      <c r="A776" s="51">
        <v>775</v>
      </c>
      <c r="B776" s="4">
        <f>'1 Charging Station'!H808</f>
        <v>1736.4500000000003</v>
      </c>
      <c r="C776" s="4">
        <f>'2 Charging Stations'!AF828</f>
        <v>3335.8</v>
      </c>
      <c r="D776" s="4">
        <f>'3 Charging Stations '!I827</f>
        <v>2855.8</v>
      </c>
      <c r="E776" s="4">
        <f>'4 Charging Stations'!H821</f>
        <v>1347.5500000000002</v>
      </c>
    </row>
    <row r="777" spans="1:5">
      <c r="A777" s="51">
        <v>776</v>
      </c>
      <c r="B777" s="4">
        <f>'1 Charging Station'!H809</f>
        <v>3381.65</v>
      </c>
      <c r="C777" s="4">
        <f>'2 Charging Stations'!AF829</f>
        <v>1804.8500000000004</v>
      </c>
      <c r="D777" s="4">
        <f>'3 Charging Stations '!I828</f>
        <v>1873.25</v>
      </c>
      <c r="E777" s="4">
        <f>'4 Charging Stations'!H822</f>
        <v>2375.8000000000002</v>
      </c>
    </row>
    <row r="778" spans="1:5">
      <c r="A778" s="51">
        <v>777</v>
      </c>
      <c r="B778" s="4">
        <f>'1 Charging Station'!H810</f>
        <v>1850.7000000000003</v>
      </c>
      <c r="C778" s="4">
        <f>'2 Charging Stations'!AF830</f>
        <v>1599.2000000000003</v>
      </c>
      <c r="D778" s="4">
        <f>'3 Charging Stations '!I829</f>
        <v>1576.2000000000003</v>
      </c>
      <c r="E778" s="4">
        <f>'4 Charging Stations'!H823</f>
        <v>1324.7000000000003</v>
      </c>
    </row>
    <row r="779" spans="1:5">
      <c r="A779" s="51">
        <v>778</v>
      </c>
      <c r="B779" s="4">
        <f>'1 Charging Station'!H811</f>
        <v>3335.9500000000003</v>
      </c>
      <c r="C779" s="4">
        <f>'2 Charging Stations'!AF831</f>
        <v>1622.0500000000002</v>
      </c>
      <c r="D779" s="4">
        <f>'3 Charging Stations '!I830</f>
        <v>1667.6000000000004</v>
      </c>
      <c r="E779" s="4">
        <f>'4 Charging Stations'!H824</f>
        <v>2375.8000000000002</v>
      </c>
    </row>
    <row r="780" spans="1:5">
      <c r="A780" s="51">
        <v>779</v>
      </c>
      <c r="B780" s="4">
        <f>'1 Charging Station'!H812</f>
        <v>3495.9</v>
      </c>
      <c r="C780" s="4">
        <f>'2 Charging Stations'!AF832</f>
        <v>1462.1000000000004</v>
      </c>
      <c r="D780" s="4">
        <f>'3 Charging Stations '!I831</f>
        <v>2855.8</v>
      </c>
      <c r="E780" s="4">
        <f>'4 Charging Stations'!H825</f>
        <v>1370.4</v>
      </c>
    </row>
    <row r="781" spans="1:5">
      <c r="A781" s="51">
        <v>780</v>
      </c>
      <c r="B781" s="4">
        <f>'1 Charging Station'!H813</f>
        <v>3655.8500000000004</v>
      </c>
      <c r="C781" s="4">
        <f>'2 Charging Stations'!AF833</f>
        <v>3267.25</v>
      </c>
      <c r="D781" s="4">
        <f>'3 Charging Stations '!I832</f>
        <v>1576.2000000000003</v>
      </c>
      <c r="E781" s="4">
        <f>'4 Charging Stations'!H826</f>
        <v>2375.8000000000002</v>
      </c>
    </row>
    <row r="782" spans="1:5">
      <c r="A782" s="51">
        <v>781</v>
      </c>
      <c r="B782" s="4">
        <f>'1 Charging Station'!H814</f>
        <v>3038.9</v>
      </c>
      <c r="C782" s="4">
        <f>'2 Charging Stations'!AF834</f>
        <v>3335.8</v>
      </c>
      <c r="D782" s="4">
        <f>'3 Charging Stations '!I833</f>
        <v>2855.8</v>
      </c>
      <c r="E782" s="4">
        <f>'4 Charging Stations'!H827</f>
        <v>2375.8000000000002</v>
      </c>
    </row>
    <row r="783" spans="1:5">
      <c r="A783" s="51">
        <v>782</v>
      </c>
      <c r="B783" s="4">
        <f>'1 Charging Station'!H815</f>
        <v>3221.7000000000003</v>
      </c>
      <c r="C783" s="4">
        <f>'2 Charging Stations'!AF835</f>
        <v>3312.95</v>
      </c>
      <c r="D783" s="4">
        <f>'3 Charging Stations '!I834</f>
        <v>1644.75</v>
      </c>
      <c r="E783" s="4">
        <f>'4 Charging Stations'!H828</f>
        <v>2375.8000000000002</v>
      </c>
    </row>
    <row r="784" spans="1:5">
      <c r="A784" s="51">
        <v>783</v>
      </c>
      <c r="B784" s="4">
        <f>'1 Charging Station'!H816</f>
        <v>1827.8500000000004</v>
      </c>
      <c r="C784" s="4">
        <f>'2 Charging Stations'!AF836</f>
        <v>3335.8</v>
      </c>
      <c r="D784" s="4">
        <f>'3 Charging Stations '!I835</f>
        <v>2855.8</v>
      </c>
      <c r="E784" s="4">
        <f>'4 Charging Stations'!H829</f>
        <v>2375.8000000000002</v>
      </c>
    </row>
    <row r="785" spans="1:5">
      <c r="A785" s="51">
        <v>784</v>
      </c>
      <c r="B785" s="4">
        <f>'1 Charging Station'!H817</f>
        <v>3130.3</v>
      </c>
      <c r="C785" s="4">
        <f>'2 Charging Stations'!AF837</f>
        <v>3335.8</v>
      </c>
      <c r="D785" s="4">
        <f>'3 Charging Stations '!I836</f>
        <v>2855.8</v>
      </c>
      <c r="E785" s="4">
        <f>'4 Charging Stations'!H830</f>
        <v>2375.8000000000002</v>
      </c>
    </row>
    <row r="786" spans="1:5">
      <c r="A786" s="51">
        <v>785</v>
      </c>
      <c r="B786" s="4">
        <f>'1 Charging Station'!H818</f>
        <v>1667.9</v>
      </c>
      <c r="C786" s="4">
        <f>'2 Charging Stations'!AF838</f>
        <v>1919.1000000000004</v>
      </c>
      <c r="D786" s="4">
        <f>'3 Charging Stations '!I837</f>
        <v>1690.4500000000003</v>
      </c>
      <c r="E786" s="4">
        <f>'4 Charging Stations'!H831</f>
        <v>1324.7000000000003</v>
      </c>
    </row>
    <row r="787" spans="1:5">
      <c r="A787" s="51">
        <v>786</v>
      </c>
      <c r="B787" s="4">
        <f>'1 Charging Station'!H819</f>
        <v>3358.8</v>
      </c>
      <c r="C787" s="4">
        <f>'2 Charging Stations'!AF839</f>
        <v>1690.6000000000004</v>
      </c>
      <c r="D787" s="4">
        <f>'3 Charging Stations '!I838</f>
        <v>2855.8</v>
      </c>
      <c r="E787" s="4">
        <f>'4 Charging Stations'!H832</f>
        <v>2375.8000000000002</v>
      </c>
    </row>
    <row r="788" spans="1:5">
      <c r="A788" s="51">
        <v>787</v>
      </c>
      <c r="B788" s="4">
        <f>'1 Charging Station'!H820</f>
        <v>3541.6000000000004</v>
      </c>
      <c r="C788" s="4">
        <f>'2 Charging Stations'!AF840</f>
        <v>1919.1000000000004</v>
      </c>
      <c r="D788" s="4">
        <f>'3 Charging Stations '!I839</f>
        <v>2855.8</v>
      </c>
      <c r="E788" s="4">
        <f>'4 Charging Stations'!H833</f>
        <v>2375.8000000000002</v>
      </c>
    </row>
    <row r="789" spans="1:5">
      <c r="A789" s="51">
        <v>788</v>
      </c>
      <c r="B789" s="4">
        <f>'1 Charging Station'!H821</f>
        <v>1050.95</v>
      </c>
      <c r="C789" s="4">
        <f>'2 Charging Stations'!AF841</f>
        <v>1804.8500000000004</v>
      </c>
      <c r="D789" s="4">
        <f>'3 Charging Stations '!I840</f>
        <v>2855.8</v>
      </c>
      <c r="E789" s="4">
        <f>'4 Charging Stations'!H834</f>
        <v>1370.4</v>
      </c>
    </row>
    <row r="790" spans="1:5">
      <c r="A790" s="51">
        <v>789</v>
      </c>
      <c r="B790" s="4">
        <f>'1 Charging Station'!H822</f>
        <v>1873.5500000000002</v>
      </c>
      <c r="C790" s="4">
        <f>'2 Charging Stations'!AF842</f>
        <v>3335.8</v>
      </c>
      <c r="D790" s="4">
        <f>'3 Charging Stations '!I841</f>
        <v>2855.8</v>
      </c>
      <c r="E790" s="4">
        <f>'4 Charging Stations'!H835</f>
        <v>2375.8000000000002</v>
      </c>
    </row>
    <row r="791" spans="1:5">
      <c r="A791" s="51">
        <v>790</v>
      </c>
      <c r="B791" s="4">
        <f>'1 Charging Station'!H823</f>
        <v>3404.5000000000005</v>
      </c>
      <c r="C791" s="4">
        <f>'2 Charging Stations'!AF843</f>
        <v>3267.25</v>
      </c>
      <c r="D791" s="4">
        <f>'3 Charging Stations '!I842</f>
        <v>2855.8</v>
      </c>
      <c r="E791" s="4">
        <f>'4 Charging Stations'!H836</f>
        <v>2375.8000000000002</v>
      </c>
    </row>
    <row r="792" spans="1:5">
      <c r="A792" s="51">
        <v>791</v>
      </c>
      <c r="B792" s="4">
        <f>'1 Charging Station'!H824</f>
        <v>3655.8500000000004</v>
      </c>
      <c r="C792" s="4">
        <f>'2 Charging Stations'!AF844</f>
        <v>1759.15</v>
      </c>
      <c r="D792" s="4">
        <f>'3 Charging Stations '!I843</f>
        <v>1736.15</v>
      </c>
      <c r="E792" s="4">
        <f>'4 Charging Stations'!H837</f>
        <v>1324.7000000000003</v>
      </c>
    </row>
    <row r="793" spans="1:5">
      <c r="A793" s="51">
        <v>792</v>
      </c>
      <c r="B793" s="4">
        <f>'1 Charging Station'!H825</f>
        <v>1850.7000000000003</v>
      </c>
      <c r="C793" s="4">
        <f>'2 Charging Stations'!AF845</f>
        <v>3335.8</v>
      </c>
      <c r="D793" s="4">
        <f>'3 Charging Stations '!I844</f>
        <v>2855.8</v>
      </c>
      <c r="E793" s="4">
        <f>'4 Charging Stations'!H838</f>
        <v>2375.8000000000002</v>
      </c>
    </row>
    <row r="794" spans="1:5">
      <c r="A794" s="51">
        <v>793</v>
      </c>
      <c r="B794" s="4">
        <f>'1 Charging Station'!H826</f>
        <v>3061.75</v>
      </c>
      <c r="C794" s="4">
        <f>'2 Charging Stations'!AF846</f>
        <v>3335.8</v>
      </c>
      <c r="D794" s="4">
        <f>'3 Charging Stations '!I845</f>
        <v>1599.0500000000002</v>
      </c>
      <c r="E794" s="4">
        <f>'4 Charging Stations'!H839</f>
        <v>2375.8000000000002</v>
      </c>
    </row>
    <row r="795" spans="1:5">
      <c r="A795" s="51">
        <v>794</v>
      </c>
      <c r="B795" s="4">
        <f>'1 Charging Station'!H827</f>
        <v>3473.05</v>
      </c>
      <c r="C795" s="4">
        <f>'2 Charging Stations'!AF847</f>
        <v>3335.8</v>
      </c>
      <c r="D795" s="4">
        <f>'3 Charging Stations '!I846</f>
        <v>1896.1000000000004</v>
      </c>
      <c r="E795" s="4">
        <f>'4 Charging Stations'!H840</f>
        <v>1141.9000000000001</v>
      </c>
    </row>
    <row r="796" spans="1:5">
      <c r="A796" s="51">
        <v>795</v>
      </c>
      <c r="B796" s="4">
        <f>'1 Charging Station'!H828</f>
        <v>1690.75</v>
      </c>
      <c r="C796" s="4">
        <f>'2 Charging Stations'!AF848</f>
        <v>1759.15</v>
      </c>
      <c r="D796" s="4">
        <f>'3 Charging Stations '!I847</f>
        <v>1804.7000000000003</v>
      </c>
      <c r="E796" s="4">
        <f>'4 Charging Stations'!H841</f>
        <v>2375.8000000000002</v>
      </c>
    </row>
    <row r="797" spans="1:5">
      <c r="A797" s="51">
        <v>796</v>
      </c>
      <c r="B797" s="4">
        <f>'1 Charging Station'!H829</f>
        <v>3130.3</v>
      </c>
      <c r="C797" s="4">
        <f>'2 Charging Stations'!AF849</f>
        <v>3335.8</v>
      </c>
      <c r="D797" s="4">
        <f>'3 Charging Stations '!I848</f>
        <v>2855.8</v>
      </c>
      <c r="E797" s="4">
        <f>'4 Charging Stations'!H842</f>
        <v>2375.8000000000002</v>
      </c>
    </row>
    <row r="798" spans="1:5">
      <c r="A798" s="51">
        <v>797</v>
      </c>
      <c r="B798" s="4">
        <f>'1 Charging Station'!H830</f>
        <v>3313.1000000000004</v>
      </c>
      <c r="C798" s="4">
        <f>'2 Charging Stations'!AF850</f>
        <v>1782</v>
      </c>
      <c r="D798" s="4">
        <f>'3 Charging Stations '!I849</f>
        <v>1484.8000000000002</v>
      </c>
      <c r="E798" s="4">
        <f>'4 Charging Stations'!H843</f>
        <v>2375.8000000000002</v>
      </c>
    </row>
    <row r="799" spans="1:5">
      <c r="A799" s="51">
        <v>798</v>
      </c>
      <c r="B799" s="4">
        <f>'1 Charging Station'!H831</f>
        <v>1919.25</v>
      </c>
      <c r="C799" s="4">
        <f>'2 Charging Stations'!AF851</f>
        <v>3335.8</v>
      </c>
      <c r="D799" s="4">
        <f>'3 Charging Stations '!I850</f>
        <v>2855.8</v>
      </c>
      <c r="E799" s="4">
        <f>'4 Charging Stations'!H844</f>
        <v>1416.1000000000004</v>
      </c>
    </row>
    <row r="800" spans="1:5">
      <c r="A800" s="51">
        <v>799</v>
      </c>
      <c r="B800" s="4">
        <f>'1 Charging Station'!H832</f>
        <v>3495.9</v>
      </c>
      <c r="C800" s="4">
        <f>'2 Charging Stations'!AF852</f>
        <v>3335.8</v>
      </c>
      <c r="D800" s="4">
        <f>'3 Charging Stations '!I851</f>
        <v>1736.15</v>
      </c>
      <c r="E800" s="4">
        <f>'4 Charging Stations'!H845</f>
        <v>1119.0500000000002</v>
      </c>
    </row>
    <row r="801" spans="1:5">
      <c r="A801" s="51">
        <v>800</v>
      </c>
      <c r="B801" s="4">
        <f>'1 Charging Station'!H833</f>
        <v>1873.5500000000002</v>
      </c>
      <c r="C801" s="4">
        <f>'2 Charging Stations'!AF853</f>
        <v>3335.8</v>
      </c>
      <c r="D801" s="4">
        <f>'3 Charging Stations '!I852</f>
        <v>1576.2000000000003</v>
      </c>
      <c r="E801" s="4">
        <f>'4 Charging Stations'!H846</f>
        <v>2375.8000000000002</v>
      </c>
    </row>
    <row r="802" spans="1:5">
      <c r="A802" s="51">
        <v>801</v>
      </c>
      <c r="B802" s="4">
        <f>'1 Charging Station'!H834</f>
        <v>3633</v>
      </c>
      <c r="C802" s="4">
        <f>'2 Charging Stations'!AF854</f>
        <v>3335.8</v>
      </c>
      <c r="D802" s="4">
        <f>'3 Charging Stations '!I853</f>
        <v>1896.1000000000004</v>
      </c>
      <c r="E802" s="4">
        <f>'4 Charging Stations'!H847</f>
        <v>2375.8000000000002</v>
      </c>
    </row>
    <row r="803" spans="1:5">
      <c r="A803" s="51">
        <v>802</v>
      </c>
      <c r="B803" s="4">
        <f>'1 Charging Station'!H835</f>
        <v>3404.5000000000005</v>
      </c>
      <c r="C803" s="4">
        <f>'2 Charging Stations'!AF855</f>
        <v>3335.8</v>
      </c>
      <c r="D803" s="4">
        <f>'3 Charging Stations '!I854</f>
        <v>1759</v>
      </c>
      <c r="E803" s="4">
        <f>'4 Charging Stations'!H848</f>
        <v>936.25</v>
      </c>
    </row>
    <row r="804" spans="1:5">
      <c r="A804" s="51">
        <v>803</v>
      </c>
      <c r="B804" s="4">
        <f>'1 Charging Station'!H836</f>
        <v>1759.3000000000002</v>
      </c>
      <c r="C804" s="4">
        <f>'2 Charging Stations'!AF856</f>
        <v>1919.1000000000004</v>
      </c>
      <c r="D804" s="4">
        <f>'3 Charging Stations '!I855</f>
        <v>2855.8</v>
      </c>
      <c r="E804" s="4">
        <f>'4 Charging Stations'!H849</f>
        <v>2375.8000000000002</v>
      </c>
    </row>
    <row r="805" spans="1:5">
      <c r="A805" s="51">
        <v>804</v>
      </c>
      <c r="B805" s="4">
        <f>'1 Charging Station'!H837</f>
        <v>3313.1000000000004</v>
      </c>
      <c r="C805" s="4">
        <f>'2 Charging Stations'!AF857</f>
        <v>3312.95</v>
      </c>
      <c r="D805" s="4">
        <f>'3 Charging Stations '!I856</f>
        <v>2855.8</v>
      </c>
      <c r="E805" s="4">
        <f>'4 Charging Stations'!H850</f>
        <v>2375.8000000000002</v>
      </c>
    </row>
    <row r="806" spans="1:5">
      <c r="A806" s="51">
        <v>805</v>
      </c>
      <c r="B806" s="4">
        <f>'1 Charging Station'!H838</f>
        <v>3655.8500000000004</v>
      </c>
      <c r="C806" s="4">
        <f>'2 Charging Stations'!AF858</f>
        <v>3335.8</v>
      </c>
      <c r="D806" s="4">
        <f>'3 Charging Stations '!I857</f>
        <v>2855.8</v>
      </c>
      <c r="E806" s="4">
        <f>'4 Charging Stations'!H851</f>
        <v>2375.8000000000002</v>
      </c>
    </row>
    <row r="807" spans="1:5">
      <c r="A807" s="51">
        <v>806</v>
      </c>
      <c r="B807" s="4">
        <f>'1 Charging Station'!H839</f>
        <v>3016.05</v>
      </c>
      <c r="C807" s="4">
        <f>'2 Charging Stations'!AF859</f>
        <v>1782</v>
      </c>
      <c r="D807" s="4">
        <f>'3 Charging Stations '!I858</f>
        <v>1896.1000000000004</v>
      </c>
      <c r="E807" s="4">
        <f>'4 Charging Stations'!H852</f>
        <v>1027.6500000000001</v>
      </c>
    </row>
    <row r="808" spans="1:5">
      <c r="A808" s="51">
        <v>807</v>
      </c>
      <c r="B808" s="4">
        <f>'1 Charging Station'!H840</f>
        <v>3244.55</v>
      </c>
      <c r="C808" s="4">
        <f>'2 Charging Stations'!AF860</f>
        <v>1896.25</v>
      </c>
      <c r="D808" s="4">
        <f>'3 Charging Stations '!I859</f>
        <v>2855.8</v>
      </c>
      <c r="E808" s="4">
        <f>'4 Charging Stations'!H853</f>
        <v>2375.8000000000002</v>
      </c>
    </row>
    <row r="809" spans="1:5">
      <c r="A809" s="51">
        <v>808</v>
      </c>
      <c r="B809" s="4">
        <f>'1 Charging Station'!H841</f>
        <v>3130.3</v>
      </c>
      <c r="C809" s="4">
        <f>'2 Charging Stations'!AF861</f>
        <v>3198.7</v>
      </c>
      <c r="D809" s="4">
        <f>'3 Charging Stations '!I860</f>
        <v>2855.8</v>
      </c>
      <c r="E809" s="4">
        <f>'4 Charging Stations'!H854</f>
        <v>1416.1000000000004</v>
      </c>
    </row>
    <row r="810" spans="1:5">
      <c r="A810" s="51">
        <v>809</v>
      </c>
      <c r="B810" s="4">
        <f>'1 Charging Station'!H842</f>
        <v>3427.3500000000004</v>
      </c>
      <c r="C810" s="4">
        <f>'2 Charging Stations'!AF862</f>
        <v>1873.4</v>
      </c>
      <c r="D810" s="4">
        <f>'3 Charging Stations '!I861</f>
        <v>2855.8</v>
      </c>
      <c r="E810" s="4">
        <f>'4 Charging Stations'!H855</f>
        <v>2375.8000000000002</v>
      </c>
    </row>
    <row r="811" spans="1:5">
      <c r="A811" s="51">
        <v>810</v>
      </c>
      <c r="B811" s="4">
        <f>'1 Charging Station'!H843</f>
        <v>3016.05</v>
      </c>
      <c r="C811" s="4">
        <f>'2 Charging Stations'!AF863</f>
        <v>3335.8</v>
      </c>
      <c r="D811" s="4">
        <f>'3 Charging Stations '!I862</f>
        <v>1667.6000000000004</v>
      </c>
      <c r="E811" s="4">
        <f>'4 Charging Stations'!H856</f>
        <v>2375.8000000000002</v>
      </c>
    </row>
    <row r="812" spans="1:5">
      <c r="A812" s="51">
        <v>811</v>
      </c>
      <c r="B812" s="4">
        <f>'1 Charging Station'!H844</f>
        <v>3061.75</v>
      </c>
      <c r="C812" s="4">
        <f>'2 Charging Stations'!AF864</f>
        <v>1713.4500000000003</v>
      </c>
      <c r="D812" s="4">
        <f>'3 Charging Stations '!I863</f>
        <v>1302</v>
      </c>
      <c r="E812" s="4">
        <f>'4 Charging Stations'!H857</f>
        <v>2375.8000000000002</v>
      </c>
    </row>
    <row r="813" spans="1:5">
      <c r="A813" s="51">
        <v>812</v>
      </c>
      <c r="B813" s="4">
        <f>'1 Charging Station'!H845</f>
        <v>1462.2500000000002</v>
      </c>
      <c r="C813" s="4">
        <f>'2 Charging Stations'!AF865</f>
        <v>3221.55</v>
      </c>
      <c r="D813" s="4">
        <f>'3 Charging Stations '!I864</f>
        <v>2855.8</v>
      </c>
      <c r="E813" s="4">
        <f>'4 Charging Stations'!H858</f>
        <v>2375.8000000000002</v>
      </c>
    </row>
    <row r="814" spans="1:5">
      <c r="A814" s="51">
        <v>813</v>
      </c>
      <c r="B814" s="4">
        <f>'1 Charging Station'!H846</f>
        <v>3061.75</v>
      </c>
      <c r="C814" s="4">
        <f>'2 Charging Stations'!AF866</f>
        <v>3335.8</v>
      </c>
      <c r="D814" s="4">
        <f>'3 Charging Stations '!I865</f>
        <v>2855.8</v>
      </c>
      <c r="E814" s="4">
        <f>'4 Charging Stations'!H859</f>
        <v>1210.4500000000003</v>
      </c>
    </row>
    <row r="815" spans="1:5">
      <c r="A815" s="51">
        <v>814</v>
      </c>
      <c r="B815" s="4">
        <f>'1 Charging Station'!H847</f>
        <v>3815.8</v>
      </c>
      <c r="C815" s="4">
        <f>'2 Charging Stations'!AF867</f>
        <v>3312.95</v>
      </c>
      <c r="D815" s="4">
        <f>'3 Charging Stations '!I866</f>
        <v>1896.1000000000004</v>
      </c>
      <c r="E815" s="4">
        <f>'4 Charging Stations'!H860</f>
        <v>1393.25</v>
      </c>
    </row>
    <row r="816" spans="1:5">
      <c r="A816" s="51">
        <v>815</v>
      </c>
      <c r="B816" s="4">
        <f>'1 Charging Station'!H848</f>
        <v>3610.15</v>
      </c>
      <c r="C816" s="4">
        <f>'2 Charging Stations'!AF868</f>
        <v>1850.5500000000002</v>
      </c>
      <c r="D816" s="4">
        <f>'3 Charging Stations '!I867</f>
        <v>2855.8</v>
      </c>
      <c r="E816" s="4">
        <f>'4 Charging Stations'!H861</f>
        <v>1187.6000000000004</v>
      </c>
    </row>
    <row r="817" spans="1:5">
      <c r="A817" s="51">
        <v>816</v>
      </c>
      <c r="B817" s="4">
        <f>'1 Charging Station'!H849</f>
        <v>3290.2500000000005</v>
      </c>
      <c r="C817" s="4">
        <f>'2 Charging Stations'!AF869</f>
        <v>3335.8</v>
      </c>
      <c r="D817" s="4">
        <f>'3 Charging Stations '!I868</f>
        <v>1530.5</v>
      </c>
      <c r="E817" s="4">
        <f>'4 Charging Stations'!H862</f>
        <v>2375.8000000000002</v>
      </c>
    </row>
    <row r="818" spans="1:5">
      <c r="A818" s="51">
        <v>817</v>
      </c>
      <c r="B818" s="4">
        <f>'1 Charging Station'!H850</f>
        <v>1873.5500000000002</v>
      </c>
      <c r="C818" s="4">
        <f>'2 Charging Stations'!AF870</f>
        <v>1919.1000000000004</v>
      </c>
      <c r="D818" s="4">
        <f>'3 Charging Stations '!I869</f>
        <v>2855.8</v>
      </c>
      <c r="E818" s="4">
        <f>'4 Charging Stations'!H863</f>
        <v>1233.3000000000002</v>
      </c>
    </row>
    <row r="819" spans="1:5">
      <c r="A819" s="51">
        <v>818</v>
      </c>
      <c r="B819" s="4">
        <f>'1 Charging Station'!H851</f>
        <v>3107.4500000000003</v>
      </c>
      <c r="C819" s="4">
        <f>'2 Charging Stations'!AF871</f>
        <v>3335.8</v>
      </c>
      <c r="D819" s="4">
        <f>'3 Charging Stations '!I870</f>
        <v>1599.0500000000002</v>
      </c>
      <c r="E819" s="4">
        <f>'4 Charging Stations'!H864</f>
        <v>2375.8000000000002</v>
      </c>
    </row>
    <row r="820" spans="1:5">
      <c r="A820" s="51">
        <v>819</v>
      </c>
      <c r="B820" s="4">
        <f>'1 Charging Station'!H852</f>
        <v>1919.25</v>
      </c>
      <c r="C820" s="4">
        <f>'2 Charging Stations'!AF872</f>
        <v>3335.8</v>
      </c>
      <c r="D820" s="4">
        <f>'3 Charging Stations '!I871</f>
        <v>1644.75</v>
      </c>
      <c r="E820" s="4">
        <f>'4 Charging Stations'!H865</f>
        <v>1004.8000000000002</v>
      </c>
    </row>
    <row r="821" spans="1:5">
      <c r="A821" s="51">
        <v>820</v>
      </c>
      <c r="B821" s="4">
        <f>'1 Charging Station'!H853</f>
        <v>3084.6000000000004</v>
      </c>
      <c r="C821" s="4">
        <f>'2 Charging Stations'!AF873</f>
        <v>3335.8</v>
      </c>
      <c r="D821" s="4">
        <f>'3 Charging Stations '!I872</f>
        <v>2855.8</v>
      </c>
      <c r="E821" s="4">
        <f>'4 Charging Stations'!H866</f>
        <v>2375.8000000000002</v>
      </c>
    </row>
    <row r="822" spans="1:5">
      <c r="A822" s="51">
        <v>821</v>
      </c>
      <c r="B822" s="4">
        <f>'1 Charging Station'!H854</f>
        <v>3176</v>
      </c>
      <c r="C822" s="4">
        <f>'2 Charging Stations'!AF874</f>
        <v>3335.8</v>
      </c>
      <c r="D822" s="4">
        <f>'3 Charging Stations '!I873</f>
        <v>1713.3000000000002</v>
      </c>
      <c r="E822" s="4">
        <f>'4 Charging Stations'!H867</f>
        <v>1210.4500000000003</v>
      </c>
    </row>
    <row r="823" spans="1:5">
      <c r="A823" s="51">
        <v>822</v>
      </c>
      <c r="B823" s="4">
        <f>'1 Charging Station'!H855</f>
        <v>3518.7500000000005</v>
      </c>
      <c r="C823" s="4">
        <f>'2 Charging Stations'!AF875</f>
        <v>3335.8</v>
      </c>
      <c r="D823" s="4">
        <f>'3 Charging Stations '!I874</f>
        <v>2855.8</v>
      </c>
      <c r="E823" s="4">
        <f>'4 Charging Stations'!H868</f>
        <v>2375.8000000000002</v>
      </c>
    </row>
    <row r="824" spans="1:5">
      <c r="A824" s="51">
        <v>823</v>
      </c>
      <c r="B824" s="4">
        <f>'1 Charging Station'!H856</f>
        <v>1850.7000000000003</v>
      </c>
      <c r="C824" s="4">
        <f>'2 Charging Stations'!AF876</f>
        <v>3335.8</v>
      </c>
      <c r="D824" s="4">
        <f>'3 Charging Stations '!I875</f>
        <v>2855.8</v>
      </c>
      <c r="E824" s="4">
        <f>'4 Charging Stations'!H869</f>
        <v>2375.8000000000002</v>
      </c>
    </row>
    <row r="825" spans="1:5">
      <c r="A825" s="51">
        <v>824</v>
      </c>
      <c r="B825" s="4">
        <f>'1 Charging Station'!H857</f>
        <v>1690.75</v>
      </c>
      <c r="C825" s="4">
        <f>'2 Charging Stations'!AF877</f>
        <v>1919.1000000000004</v>
      </c>
      <c r="D825" s="4">
        <f>'3 Charging Stations '!I876</f>
        <v>2855.8</v>
      </c>
      <c r="E825" s="4">
        <f>'4 Charging Stations'!H870</f>
        <v>2375.8000000000002</v>
      </c>
    </row>
    <row r="826" spans="1:5">
      <c r="A826" s="51">
        <v>825</v>
      </c>
      <c r="B826" s="4">
        <f>'1 Charging Station'!H858</f>
        <v>3038.9</v>
      </c>
      <c r="C826" s="4">
        <f>'2 Charging Stations'!AF878</f>
        <v>3335.8</v>
      </c>
      <c r="D826" s="4">
        <f>'3 Charging Stations '!I877</f>
        <v>2855.8</v>
      </c>
      <c r="E826" s="4">
        <f>'4 Charging Stations'!H871</f>
        <v>1324.7000000000003</v>
      </c>
    </row>
    <row r="827" spans="1:5">
      <c r="A827" s="51">
        <v>826</v>
      </c>
      <c r="B827" s="4">
        <f>'1 Charging Station'!H859</f>
        <v>3084.6000000000004</v>
      </c>
      <c r="C827" s="4">
        <f>'2 Charging Stations'!AF879</f>
        <v>1462.1000000000004</v>
      </c>
      <c r="D827" s="4">
        <f>'3 Charging Stations '!I878</f>
        <v>1690.4500000000003</v>
      </c>
      <c r="E827" s="4">
        <f>'4 Charging Stations'!H872</f>
        <v>2375.8000000000002</v>
      </c>
    </row>
    <row r="828" spans="1:5">
      <c r="A828" s="51">
        <v>827</v>
      </c>
      <c r="B828" s="4">
        <f>'1 Charging Station'!H860</f>
        <v>1759.3000000000002</v>
      </c>
      <c r="C828" s="4">
        <f>'2 Charging Stations'!AF880</f>
        <v>3335.8</v>
      </c>
      <c r="D828" s="4">
        <f>'3 Charging Stations '!I879</f>
        <v>2855.8</v>
      </c>
      <c r="E828" s="4">
        <f>'4 Charging Stations'!H873</f>
        <v>981.95000000000027</v>
      </c>
    </row>
    <row r="829" spans="1:5">
      <c r="A829" s="51">
        <v>828</v>
      </c>
      <c r="B829" s="4">
        <f>'1 Charging Station'!H861</f>
        <v>3084.6000000000004</v>
      </c>
      <c r="C829" s="4">
        <f>'2 Charging Stations'!AF881</f>
        <v>3335.8</v>
      </c>
      <c r="D829" s="4">
        <f>'3 Charging Stations '!I880</f>
        <v>2855.8</v>
      </c>
      <c r="E829" s="4">
        <f>'4 Charging Stations'!H874</f>
        <v>1279</v>
      </c>
    </row>
    <row r="830" spans="1:5">
      <c r="A830" s="51">
        <v>829</v>
      </c>
      <c r="B830" s="4">
        <f>'1 Charging Station'!H862</f>
        <v>3221.7000000000003</v>
      </c>
      <c r="C830" s="4">
        <f>'2 Charging Stations'!AF882</f>
        <v>3198.7</v>
      </c>
      <c r="D830" s="4">
        <f>'3 Charging Stations '!I881</f>
        <v>1416.25</v>
      </c>
      <c r="E830" s="4">
        <f>'4 Charging Stations'!H875</f>
        <v>1279</v>
      </c>
    </row>
    <row r="831" spans="1:5">
      <c r="A831" s="51">
        <v>830</v>
      </c>
      <c r="B831" s="4">
        <f>'1 Charging Station'!H863</f>
        <v>1805</v>
      </c>
      <c r="C831" s="4">
        <f>'2 Charging Stations'!AF883</f>
        <v>1325</v>
      </c>
      <c r="D831" s="4">
        <f>'3 Charging Stations '!I882</f>
        <v>2855.8</v>
      </c>
      <c r="E831" s="4">
        <f>'4 Charging Stations'!H876</f>
        <v>1347.5500000000002</v>
      </c>
    </row>
    <row r="832" spans="1:5">
      <c r="A832" s="51">
        <v>831</v>
      </c>
      <c r="B832" s="4">
        <f>'1 Charging Station'!H864</f>
        <v>3107.4500000000003</v>
      </c>
      <c r="C832" s="4">
        <f>'2 Charging Stations'!AF884</f>
        <v>3335.8</v>
      </c>
      <c r="D832" s="4">
        <f>'3 Charging Stations '!I883</f>
        <v>2855.8</v>
      </c>
      <c r="E832" s="4">
        <f>'4 Charging Stations'!H877</f>
        <v>959.10000000000036</v>
      </c>
    </row>
    <row r="833" spans="1:5">
      <c r="A833" s="51">
        <v>832</v>
      </c>
      <c r="B833" s="4">
        <f>'1 Charging Station'!H865</f>
        <v>3541.6000000000004</v>
      </c>
      <c r="C833" s="4">
        <f>'2 Charging Stations'!AF885</f>
        <v>1759.15</v>
      </c>
      <c r="D833" s="4">
        <f>'3 Charging Stations '!I884</f>
        <v>1644.75</v>
      </c>
      <c r="E833" s="4">
        <f>'4 Charging Stations'!H878</f>
        <v>1279</v>
      </c>
    </row>
    <row r="834" spans="1:5">
      <c r="A834" s="51">
        <v>833</v>
      </c>
      <c r="B834" s="4">
        <f>'1 Charging Station'!H866</f>
        <v>1599.35</v>
      </c>
      <c r="C834" s="4">
        <f>'2 Charging Stations'!AF886</f>
        <v>1919.1000000000004</v>
      </c>
      <c r="D834" s="4">
        <f>'3 Charging Stations '!I885</f>
        <v>2855.8</v>
      </c>
      <c r="E834" s="4">
        <f>'4 Charging Stations'!H879</f>
        <v>2375.8000000000002</v>
      </c>
    </row>
    <row r="835" spans="1:5">
      <c r="A835" s="51">
        <v>834</v>
      </c>
      <c r="B835" s="4">
        <f>'1 Charging Station'!H867</f>
        <v>3176</v>
      </c>
      <c r="C835" s="4">
        <f>'2 Charging Stations'!AF887</f>
        <v>3335.8</v>
      </c>
      <c r="D835" s="4">
        <f>'3 Charging Stations '!I886</f>
        <v>2855.8</v>
      </c>
      <c r="E835" s="4">
        <f>'4 Charging Stations'!H880</f>
        <v>2375.8000000000002</v>
      </c>
    </row>
    <row r="836" spans="1:5">
      <c r="A836" s="51">
        <v>835</v>
      </c>
      <c r="B836" s="4">
        <f>'1 Charging Station'!H868</f>
        <v>1782.15</v>
      </c>
      <c r="C836" s="4">
        <f>'2 Charging Stations'!AF888</f>
        <v>3335.8</v>
      </c>
      <c r="D836" s="4">
        <f>'3 Charging Stations '!I887</f>
        <v>2855.8</v>
      </c>
      <c r="E836" s="4">
        <f>'4 Charging Stations'!H881</f>
        <v>1370.4</v>
      </c>
    </row>
    <row r="837" spans="1:5">
      <c r="A837" s="51">
        <v>836</v>
      </c>
      <c r="B837" s="4">
        <f>'1 Charging Station'!H869</f>
        <v>1599.35</v>
      </c>
      <c r="C837" s="4">
        <f>'2 Charging Stations'!AF889</f>
        <v>3335.8</v>
      </c>
      <c r="D837" s="4">
        <f>'3 Charging Stations '!I888</f>
        <v>1690.4500000000003</v>
      </c>
      <c r="E837" s="4">
        <f>'4 Charging Stations'!H882</f>
        <v>1416.1000000000004</v>
      </c>
    </row>
    <row r="838" spans="1:5">
      <c r="A838" s="51">
        <v>837</v>
      </c>
      <c r="B838" s="4">
        <f>'1 Charging Station'!H870</f>
        <v>1759.3000000000002</v>
      </c>
      <c r="C838" s="4">
        <f>'2 Charging Stations'!AF890</f>
        <v>1736.3000000000002</v>
      </c>
      <c r="D838" s="4">
        <f>'3 Charging Stations '!I889</f>
        <v>2855.8</v>
      </c>
      <c r="E838" s="4">
        <f>'4 Charging Stations'!H883</f>
        <v>2375.8000000000002</v>
      </c>
    </row>
    <row r="839" spans="1:5">
      <c r="A839" s="51">
        <v>838</v>
      </c>
      <c r="B839" s="4">
        <f>'1 Charging Station'!H871</f>
        <v>1759.3000000000002</v>
      </c>
      <c r="C839" s="4">
        <f>'2 Charging Stations'!AF891</f>
        <v>3335.8</v>
      </c>
      <c r="D839" s="4">
        <f>'3 Charging Stations '!I890</f>
        <v>1918.9500000000003</v>
      </c>
      <c r="E839" s="4">
        <f>'4 Charging Stations'!H884</f>
        <v>2375.8000000000002</v>
      </c>
    </row>
    <row r="840" spans="1:5">
      <c r="A840" s="51">
        <v>839</v>
      </c>
      <c r="B840" s="4">
        <f>'1 Charging Station'!H872</f>
        <v>1782.15</v>
      </c>
      <c r="C840" s="4">
        <f>'2 Charging Stations'!AF892</f>
        <v>3335.8</v>
      </c>
      <c r="D840" s="4">
        <f>'3 Charging Stations '!I891</f>
        <v>2855.8</v>
      </c>
      <c r="E840" s="4">
        <f>'4 Charging Stations'!H885</f>
        <v>2375.8000000000002</v>
      </c>
    </row>
    <row r="841" spans="1:5">
      <c r="A841" s="51">
        <v>840</v>
      </c>
      <c r="B841" s="4">
        <f>'1 Charging Station'!H873</f>
        <v>3084.6000000000004</v>
      </c>
      <c r="C841" s="4">
        <f>'2 Charging Stations'!AF893</f>
        <v>1690.6000000000004</v>
      </c>
      <c r="D841" s="4">
        <f>'3 Charging Stations '!I892</f>
        <v>2855.8</v>
      </c>
      <c r="E841" s="4">
        <f>'4 Charging Stations'!H886</f>
        <v>2375.8000000000002</v>
      </c>
    </row>
    <row r="842" spans="1:5">
      <c r="A842" s="51">
        <v>841</v>
      </c>
      <c r="B842" s="4">
        <f>'1 Charging Station'!H874</f>
        <v>1850.7000000000003</v>
      </c>
      <c r="C842" s="4">
        <f>'2 Charging Stations'!AF894</f>
        <v>3335.8</v>
      </c>
      <c r="D842" s="4">
        <f>'3 Charging Stations '!I893</f>
        <v>2855.8</v>
      </c>
      <c r="E842" s="4">
        <f>'4 Charging Stations'!H887</f>
        <v>2375.8000000000002</v>
      </c>
    </row>
    <row r="843" spans="1:5">
      <c r="A843" s="51">
        <v>842</v>
      </c>
      <c r="B843" s="4">
        <f>'1 Charging Station'!H875</f>
        <v>1690.75</v>
      </c>
      <c r="C843" s="4">
        <f>'2 Charging Stations'!AF895</f>
        <v>3335.8</v>
      </c>
      <c r="D843" s="4">
        <f>'3 Charging Stations '!I894</f>
        <v>2855.8</v>
      </c>
      <c r="E843" s="4">
        <f>'4 Charging Stations'!H888</f>
        <v>2375.8000000000002</v>
      </c>
    </row>
    <row r="844" spans="1:5">
      <c r="A844" s="51">
        <v>843</v>
      </c>
      <c r="B844" s="4">
        <f>'1 Charging Station'!H876</f>
        <v>3313.1000000000004</v>
      </c>
      <c r="C844" s="4">
        <f>'2 Charging Stations'!AF896</f>
        <v>1850.5500000000002</v>
      </c>
      <c r="D844" s="4">
        <f>'3 Charging Stations '!I895</f>
        <v>2855.8</v>
      </c>
      <c r="E844" s="4">
        <f>'4 Charging Stations'!H889</f>
        <v>2375.8000000000002</v>
      </c>
    </row>
    <row r="845" spans="1:5">
      <c r="A845" s="51">
        <v>844</v>
      </c>
      <c r="B845" s="4">
        <f>'1 Charging Station'!H877</f>
        <v>3541.6000000000004</v>
      </c>
      <c r="C845" s="4">
        <f>'2 Charging Stations'!AF897</f>
        <v>3335.8</v>
      </c>
      <c r="D845" s="4">
        <f>'3 Charging Stations '!I896</f>
        <v>2855.8</v>
      </c>
      <c r="E845" s="4">
        <f>'4 Charging Stations'!H890</f>
        <v>2375.8000000000002</v>
      </c>
    </row>
    <row r="846" spans="1:5">
      <c r="A846" s="51">
        <v>845</v>
      </c>
      <c r="B846" s="4">
        <f>'1 Charging Station'!H878</f>
        <v>3084.6000000000004</v>
      </c>
      <c r="C846" s="4">
        <f>'2 Charging Stations'!AF898</f>
        <v>3335.8</v>
      </c>
      <c r="D846" s="4">
        <f>'3 Charging Stations '!I897</f>
        <v>2855.8</v>
      </c>
      <c r="E846" s="4">
        <f>'4 Charging Stations'!H891</f>
        <v>1416.1000000000004</v>
      </c>
    </row>
    <row r="847" spans="1:5">
      <c r="A847" s="51">
        <v>846</v>
      </c>
      <c r="B847" s="4">
        <f>'1 Charging Station'!H879</f>
        <v>1805</v>
      </c>
      <c r="C847" s="4">
        <f>'2 Charging Stations'!AF899</f>
        <v>3335.8</v>
      </c>
      <c r="D847" s="4">
        <f>'3 Charging Stations '!I898</f>
        <v>1713.3000000000002</v>
      </c>
      <c r="E847" s="4">
        <f>'4 Charging Stations'!H892</f>
        <v>1370.4</v>
      </c>
    </row>
    <row r="848" spans="1:5">
      <c r="A848" s="51">
        <v>847</v>
      </c>
      <c r="B848" s="4">
        <f>'1 Charging Station'!H880</f>
        <v>1873.5500000000002</v>
      </c>
      <c r="C848" s="4">
        <f>'2 Charging Stations'!AF900</f>
        <v>3335.8</v>
      </c>
      <c r="D848" s="4">
        <f>'3 Charging Stations '!I899</f>
        <v>2855.8</v>
      </c>
      <c r="E848" s="4">
        <f>'4 Charging Stations'!H893</f>
        <v>1279</v>
      </c>
    </row>
    <row r="849" spans="1:5">
      <c r="A849" s="51">
        <v>848</v>
      </c>
      <c r="B849" s="4">
        <f>'1 Charging Station'!H881</f>
        <v>3244.55</v>
      </c>
      <c r="C849" s="4">
        <f>'2 Charging Stations'!AF901</f>
        <v>1804.8500000000004</v>
      </c>
      <c r="D849" s="4">
        <f>'3 Charging Stations '!I900</f>
        <v>2855.8</v>
      </c>
      <c r="E849" s="4">
        <f>'4 Charging Stations'!H894</f>
        <v>2375.8000000000002</v>
      </c>
    </row>
    <row r="850" spans="1:5">
      <c r="A850" s="51">
        <v>849</v>
      </c>
      <c r="B850" s="4">
        <f>'1 Charging Station'!H882</f>
        <v>1919.25</v>
      </c>
      <c r="C850" s="4">
        <f>'2 Charging Stations'!AF902</f>
        <v>1804.8500000000004</v>
      </c>
      <c r="D850" s="4">
        <f>'3 Charging Stations '!I901</f>
        <v>1644.75</v>
      </c>
      <c r="E850" s="4">
        <f>'4 Charging Stations'!H895</f>
        <v>2375.8000000000002</v>
      </c>
    </row>
    <row r="851" spans="1:5">
      <c r="A851" s="51">
        <v>850</v>
      </c>
      <c r="B851" s="4">
        <f>'1 Charging Station'!H883</f>
        <v>3815.8</v>
      </c>
      <c r="C851" s="4">
        <f>'2 Charging Stations'!AF903</f>
        <v>1713.4500000000003</v>
      </c>
      <c r="D851" s="4">
        <f>'3 Charging Stations '!I902</f>
        <v>1850.4</v>
      </c>
      <c r="E851" s="4">
        <f>'4 Charging Stations'!H896</f>
        <v>2375.8000000000002</v>
      </c>
    </row>
    <row r="852" spans="1:5">
      <c r="A852" s="51">
        <v>851</v>
      </c>
      <c r="B852" s="4">
        <f>'1 Charging Station'!H884</f>
        <v>1942.1000000000004</v>
      </c>
      <c r="C852" s="4">
        <f>'2 Charging Stations'!AF904</f>
        <v>1850.5500000000002</v>
      </c>
      <c r="D852" s="4">
        <f>'3 Charging Stations '!I903</f>
        <v>1804.7000000000003</v>
      </c>
      <c r="E852" s="4">
        <f>'4 Charging Stations'!H897</f>
        <v>1027.6500000000001</v>
      </c>
    </row>
    <row r="853" spans="1:5">
      <c r="A853" s="51">
        <v>852</v>
      </c>
      <c r="B853" s="4">
        <f>'1 Charging Station'!H885</f>
        <v>3335.9500000000003</v>
      </c>
      <c r="C853" s="4">
        <f>'2 Charging Stations'!AF905</f>
        <v>3335.8</v>
      </c>
      <c r="D853" s="4">
        <f>'3 Charging Stations '!I904</f>
        <v>1667.6000000000004</v>
      </c>
      <c r="E853" s="4">
        <f>'4 Charging Stations'!H898</f>
        <v>2375.8000000000002</v>
      </c>
    </row>
    <row r="854" spans="1:5">
      <c r="A854" s="51">
        <v>853</v>
      </c>
      <c r="B854" s="4">
        <f>'1 Charging Station'!H886</f>
        <v>1599.35</v>
      </c>
      <c r="C854" s="4">
        <f>'2 Charging Stations'!AF906</f>
        <v>3312.95</v>
      </c>
      <c r="D854" s="4">
        <f>'3 Charging Stations '!I905</f>
        <v>2855.8</v>
      </c>
      <c r="E854" s="4">
        <f>'4 Charging Stations'!H899</f>
        <v>2375.8000000000002</v>
      </c>
    </row>
    <row r="855" spans="1:5">
      <c r="A855" s="51">
        <v>854</v>
      </c>
      <c r="B855" s="4">
        <f>'1 Charging Station'!H887</f>
        <v>3701.55</v>
      </c>
      <c r="C855" s="4">
        <f>'2 Charging Stations'!AF907</f>
        <v>3335.8</v>
      </c>
      <c r="D855" s="4">
        <f>'3 Charging Stations '!I906</f>
        <v>2855.8</v>
      </c>
      <c r="E855" s="4">
        <f>'4 Charging Stations'!H900</f>
        <v>2375.8000000000002</v>
      </c>
    </row>
    <row r="856" spans="1:5">
      <c r="A856" s="51">
        <v>855</v>
      </c>
      <c r="B856" s="4">
        <f>'1 Charging Station'!H888</f>
        <v>3335.9500000000003</v>
      </c>
      <c r="C856" s="4">
        <f>'2 Charging Stations'!AF908</f>
        <v>3335.8</v>
      </c>
      <c r="D856" s="4">
        <f>'3 Charging Stations '!I907</f>
        <v>1621.9</v>
      </c>
      <c r="E856" s="4">
        <f>'4 Charging Stations'!H901</f>
        <v>2375.8000000000002</v>
      </c>
    </row>
    <row r="857" spans="1:5">
      <c r="A857" s="51">
        <v>856</v>
      </c>
      <c r="B857" s="4">
        <f>'1 Charging Station'!H889</f>
        <v>3244.55</v>
      </c>
      <c r="C857" s="4">
        <f>'2 Charging Stations'!AF909</f>
        <v>1896.25</v>
      </c>
      <c r="D857" s="4">
        <f>'3 Charging Stations '!I908</f>
        <v>1553.3500000000004</v>
      </c>
      <c r="E857" s="4">
        <f>'4 Charging Stations'!H902</f>
        <v>2375.8000000000002</v>
      </c>
    </row>
    <row r="858" spans="1:5">
      <c r="A858" s="51">
        <v>857</v>
      </c>
      <c r="B858" s="4">
        <f>'1 Charging Station'!H890</f>
        <v>1827.8500000000004</v>
      </c>
      <c r="C858" s="4">
        <f>'2 Charging Stations'!AF910</f>
        <v>3335.8</v>
      </c>
      <c r="D858" s="4">
        <f>'3 Charging Stations '!I909</f>
        <v>2855.8</v>
      </c>
      <c r="E858" s="4">
        <f>'4 Charging Stations'!H903</f>
        <v>1301.8500000000004</v>
      </c>
    </row>
    <row r="859" spans="1:5">
      <c r="A859" s="51">
        <v>858</v>
      </c>
      <c r="B859" s="4">
        <f>'1 Charging Station'!H891</f>
        <v>1805</v>
      </c>
      <c r="C859" s="4">
        <f>'2 Charging Stations'!AF911</f>
        <v>1919.1000000000004</v>
      </c>
      <c r="D859" s="4">
        <f>'3 Charging Stations '!I910</f>
        <v>2855.8</v>
      </c>
      <c r="E859" s="4">
        <f>'4 Charging Stations'!H904</f>
        <v>1233.3000000000002</v>
      </c>
    </row>
    <row r="860" spans="1:5">
      <c r="A860" s="51">
        <v>859</v>
      </c>
      <c r="B860" s="4">
        <f>'1 Charging Station'!H892</f>
        <v>3358.8</v>
      </c>
      <c r="C860" s="4">
        <f>'2 Charging Stations'!AF912</f>
        <v>1896.25</v>
      </c>
      <c r="D860" s="4">
        <f>'3 Charging Stations '!I911</f>
        <v>2855.8</v>
      </c>
      <c r="E860" s="4">
        <f>'4 Charging Stations'!H905</f>
        <v>1210.4500000000003</v>
      </c>
    </row>
    <row r="861" spans="1:5">
      <c r="A861" s="51">
        <v>860</v>
      </c>
      <c r="B861" s="4">
        <f>'1 Charging Station'!H893</f>
        <v>3815.8</v>
      </c>
      <c r="C861" s="4">
        <f>'2 Charging Stations'!AF913</f>
        <v>3312.95</v>
      </c>
      <c r="D861" s="4">
        <f>'3 Charging Stations '!I912</f>
        <v>1781.8500000000004</v>
      </c>
      <c r="E861" s="4">
        <f>'4 Charging Stations'!H906</f>
        <v>2375.8000000000002</v>
      </c>
    </row>
    <row r="862" spans="1:5">
      <c r="A862" s="51">
        <v>861</v>
      </c>
      <c r="B862" s="4">
        <f>'1 Charging Station'!H894</f>
        <v>1942.1000000000004</v>
      </c>
      <c r="C862" s="4">
        <f>'2 Charging Stations'!AF914</f>
        <v>3335.8</v>
      </c>
      <c r="D862" s="4">
        <f>'3 Charging Stations '!I913</f>
        <v>1873.25</v>
      </c>
      <c r="E862" s="4">
        <f>'4 Charging Stations'!H907</f>
        <v>2375.8000000000002</v>
      </c>
    </row>
    <row r="863" spans="1:5">
      <c r="A863" s="51">
        <v>862</v>
      </c>
      <c r="B863" s="4">
        <f>'1 Charging Station'!H895</f>
        <v>3381.65</v>
      </c>
      <c r="C863" s="4">
        <f>'2 Charging Stations'!AF915</f>
        <v>1325</v>
      </c>
      <c r="D863" s="4">
        <f>'3 Charging Stations '!I914</f>
        <v>1599.0500000000002</v>
      </c>
      <c r="E863" s="4">
        <f>'4 Charging Stations'!H908</f>
        <v>1210.4500000000003</v>
      </c>
    </row>
    <row r="864" spans="1:5">
      <c r="A864" s="51">
        <v>863</v>
      </c>
      <c r="B864" s="4">
        <f>'1 Charging Station'!H896</f>
        <v>3061.75</v>
      </c>
      <c r="C864" s="4">
        <f>'2 Charging Stations'!AF916</f>
        <v>3335.8</v>
      </c>
      <c r="D864" s="4">
        <f>'3 Charging Stations '!I915</f>
        <v>1804.7000000000003</v>
      </c>
      <c r="E864" s="4">
        <f>'4 Charging Stations'!H909</f>
        <v>2375.8000000000002</v>
      </c>
    </row>
    <row r="865" spans="1:5">
      <c r="A865" s="51">
        <v>864</v>
      </c>
      <c r="B865" s="4">
        <f>'1 Charging Station'!H897</f>
        <v>3107.4500000000003</v>
      </c>
      <c r="C865" s="4">
        <f>'2 Charging Stations'!AF917</f>
        <v>3335.8</v>
      </c>
      <c r="D865" s="4">
        <f>'3 Charging Stations '!I916</f>
        <v>2855.8</v>
      </c>
      <c r="E865" s="4">
        <f>'4 Charging Stations'!H910</f>
        <v>1119.0500000000002</v>
      </c>
    </row>
    <row r="866" spans="1:5">
      <c r="A866" s="51">
        <v>865</v>
      </c>
      <c r="B866" s="4">
        <f>'1 Charging Station'!H898</f>
        <v>3815.8</v>
      </c>
      <c r="C866" s="4">
        <f>'2 Charging Stations'!AF918</f>
        <v>1896.25</v>
      </c>
      <c r="D866" s="4">
        <f>'3 Charging Stations '!I917</f>
        <v>1896.1000000000004</v>
      </c>
      <c r="E866" s="4">
        <f>'4 Charging Stations'!H911</f>
        <v>1370.4</v>
      </c>
    </row>
    <row r="867" spans="1:5">
      <c r="A867" s="51">
        <v>866</v>
      </c>
      <c r="B867" s="4">
        <f>'1 Charging Station'!H899</f>
        <v>3221.7000000000003</v>
      </c>
      <c r="C867" s="4">
        <f>'2 Charging Stations'!AF919</f>
        <v>3335.8</v>
      </c>
      <c r="D867" s="4">
        <f>'3 Charging Stations '!I918</f>
        <v>2855.8</v>
      </c>
      <c r="E867" s="4">
        <f>'4 Charging Stations'!H912</f>
        <v>2375.8000000000002</v>
      </c>
    </row>
    <row r="868" spans="1:5">
      <c r="A868" s="51">
        <v>867</v>
      </c>
      <c r="B868" s="4">
        <f>'1 Charging Station'!H900</f>
        <v>1599.35</v>
      </c>
      <c r="C868" s="4">
        <f>'2 Charging Stations'!AF920</f>
        <v>3335.8</v>
      </c>
      <c r="D868" s="4">
        <f>'3 Charging Stations '!I919</f>
        <v>1347.7000000000003</v>
      </c>
      <c r="E868" s="4">
        <f>'4 Charging Stations'!H913</f>
        <v>2375.8000000000002</v>
      </c>
    </row>
    <row r="869" spans="1:5">
      <c r="A869" s="51">
        <v>868</v>
      </c>
      <c r="B869" s="4">
        <f>'1 Charging Station'!H901</f>
        <v>3038.9</v>
      </c>
      <c r="C869" s="4">
        <f>'2 Charging Stations'!AF921</f>
        <v>3335.8</v>
      </c>
      <c r="D869" s="4">
        <f>'3 Charging Stations '!I920</f>
        <v>2855.8</v>
      </c>
      <c r="E869" s="4">
        <f>'4 Charging Stations'!H914</f>
        <v>2375.8000000000002</v>
      </c>
    </row>
    <row r="870" spans="1:5">
      <c r="A870" s="51">
        <v>869</v>
      </c>
      <c r="B870" s="4">
        <f>'1 Charging Station'!H902</f>
        <v>1759.3000000000002</v>
      </c>
      <c r="C870" s="4">
        <f>'2 Charging Stations'!AF922</f>
        <v>1827.7000000000003</v>
      </c>
      <c r="D870" s="4">
        <f>'3 Charging Stations '!I921</f>
        <v>1279.1500000000001</v>
      </c>
      <c r="E870" s="4">
        <f>'4 Charging Stations'!H915</f>
        <v>1370.4</v>
      </c>
    </row>
    <row r="871" spans="1:5">
      <c r="A871" s="51">
        <v>870</v>
      </c>
      <c r="B871" s="4">
        <f>'1 Charging Station'!H903</f>
        <v>1599.35</v>
      </c>
      <c r="C871" s="4">
        <f>'2 Charging Stations'!AF923</f>
        <v>1713.4500000000003</v>
      </c>
      <c r="D871" s="4">
        <f>'3 Charging Stations '!I922</f>
        <v>1690.4500000000003</v>
      </c>
      <c r="E871" s="4">
        <f>'4 Charging Stations'!H916</f>
        <v>2375.8000000000002</v>
      </c>
    </row>
    <row r="872" spans="1:5">
      <c r="A872" s="51">
        <v>871</v>
      </c>
      <c r="B872" s="4">
        <f>'1 Charging Station'!H904</f>
        <v>3335.9500000000003</v>
      </c>
      <c r="C872" s="4">
        <f>'2 Charging Stations'!AF924</f>
        <v>1736.3000000000002</v>
      </c>
      <c r="D872" s="4">
        <f>'3 Charging Stations '!I923</f>
        <v>1873.25</v>
      </c>
      <c r="E872" s="4">
        <f>'4 Charging Stations'!H917</f>
        <v>2375.8000000000002</v>
      </c>
    </row>
    <row r="873" spans="1:5">
      <c r="A873" s="51">
        <v>872</v>
      </c>
      <c r="B873" s="4">
        <f>'1 Charging Station'!H905</f>
        <v>1850.7000000000003</v>
      </c>
      <c r="C873" s="4">
        <f>'2 Charging Stations'!AF925</f>
        <v>1850.5500000000002</v>
      </c>
      <c r="D873" s="4">
        <f>'3 Charging Stations '!I924</f>
        <v>1827.5500000000002</v>
      </c>
      <c r="E873" s="4">
        <f>'4 Charging Stations'!H918</f>
        <v>2375.8000000000002</v>
      </c>
    </row>
    <row r="874" spans="1:5">
      <c r="A874" s="51">
        <v>873</v>
      </c>
      <c r="B874" s="4">
        <f>'1 Charging Station'!H906</f>
        <v>3427.3500000000004</v>
      </c>
      <c r="C874" s="4">
        <f>'2 Charging Stations'!AF926</f>
        <v>3221.55</v>
      </c>
      <c r="D874" s="4">
        <f>'3 Charging Stations '!I925</f>
        <v>2855.8</v>
      </c>
      <c r="E874" s="4">
        <f>'4 Charging Stations'!H919</f>
        <v>753.45000000000027</v>
      </c>
    </row>
    <row r="875" spans="1:5">
      <c r="A875" s="51">
        <v>874</v>
      </c>
      <c r="B875" s="4">
        <f>'1 Charging Station'!H907</f>
        <v>3290.2500000000005</v>
      </c>
      <c r="C875" s="4">
        <f>'2 Charging Stations'!AF927</f>
        <v>3290.1000000000004</v>
      </c>
      <c r="D875" s="4">
        <f>'3 Charging Stations '!I926</f>
        <v>2855.8</v>
      </c>
      <c r="E875" s="4">
        <f>'4 Charging Stations'!H920</f>
        <v>1279</v>
      </c>
    </row>
    <row r="876" spans="1:5">
      <c r="A876" s="51">
        <v>875</v>
      </c>
      <c r="B876" s="4">
        <f>'1 Charging Station'!H908</f>
        <v>1942.1000000000004</v>
      </c>
      <c r="C876" s="4">
        <f>'2 Charging Stations'!AF928</f>
        <v>3335.8</v>
      </c>
      <c r="D876" s="4">
        <f>'3 Charging Stations '!I927</f>
        <v>2855.8</v>
      </c>
      <c r="E876" s="4">
        <f>'4 Charging Stations'!H921</f>
        <v>1324.7000000000003</v>
      </c>
    </row>
    <row r="877" spans="1:5">
      <c r="A877" s="51">
        <v>876</v>
      </c>
      <c r="B877" s="4">
        <f>'1 Charging Station'!H909</f>
        <v>3107.4500000000003</v>
      </c>
      <c r="C877" s="4">
        <f>'2 Charging Stations'!AF929</f>
        <v>3335.8</v>
      </c>
      <c r="D877" s="4">
        <f>'3 Charging Stations '!I928</f>
        <v>2855.8</v>
      </c>
      <c r="E877" s="4">
        <f>'4 Charging Stations'!H922</f>
        <v>1370.4</v>
      </c>
    </row>
    <row r="878" spans="1:5">
      <c r="A878" s="51">
        <v>877</v>
      </c>
      <c r="B878" s="4">
        <f>'1 Charging Station'!H910</f>
        <v>1667.9</v>
      </c>
      <c r="C878" s="4">
        <f>'2 Charging Stations'!AF930</f>
        <v>1416.4</v>
      </c>
      <c r="D878" s="4">
        <f>'3 Charging Stations '!I929</f>
        <v>1644.75</v>
      </c>
      <c r="E878" s="4">
        <f>'4 Charging Stations'!H923</f>
        <v>2375.8000000000002</v>
      </c>
    </row>
    <row r="879" spans="1:5">
      <c r="A879" s="51">
        <v>878</v>
      </c>
      <c r="B879" s="4">
        <f>'1 Charging Station'!H911</f>
        <v>3541.6000000000004</v>
      </c>
      <c r="C879" s="4">
        <f>'2 Charging Stations'!AF931</f>
        <v>3335.8</v>
      </c>
      <c r="D879" s="4">
        <f>'3 Charging Stations '!I930</f>
        <v>2855.8</v>
      </c>
      <c r="E879" s="4">
        <f>'4 Charging Stations'!H924</f>
        <v>1370.4</v>
      </c>
    </row>
    <row r="880" spans="1:5">
      <c r="A880" s="51">
        <v>879</v>
      </c>
      <c r="B880" s="4">
        <f>'1 Charging Station'!H912</f>
        <v>1850.7000000000003</v>
      </c>
      <c r="C880" s="4">
        <f>'2 Charging Stations'!AF932</f>
        <v>3335.8</v>
      </c>
      <c r="D880" s="4">
        <f>'3 Charging Stations '!I931</f>
        <v>1873.25</v>
      </c>
      <c r="E880" s="4">
        <f>'4 Charging Stations'!H925</f>
        <v>2375.8000000000002</v>
      </c>
    </row>
    <row r="881" spans="1:5">
      <c r="A881" s="51">
        <v>880</v>
      </c>
      <c r="B881" s="4">
        <f>'1 Charging Station'!H913</f>
        <v>3495.9</v>
      </c>
      <c r="C881" s="4">
        <f>'2 Charging Stations'!AF933</f>
        <v>3335.8</v>
      </c>
      <c r="D881" s="4">
        <f>'3 Charging Stations '!I932</f>
        <v>2855.8</v>
      </c>
      <c r="E881" s="4">
        <f>'4 Charging Stations'!H926</f>
        <v>2375.8000000000002</v>
      </c>
    </row>
    <row r="882" spans="1:5">
      <c r="A882" s="51">
        <v>881</v>
      </c>
      <c r="B882" s="4">
        <f>'1 Charging Station'!H914</f>
        <v>3107.4500000000003</v>
      </c>
      <c r="C882" s="4">
        <f>'2 Charging Stations'!AF934</f>
        <v>1896.25</v>
      </c>
      <c r="D882" s="4">
        <f>'3 Charging Stations '!I933</f>
        <v>2855.8</v>
      </c>
      <c r="E882" s="4">
        <f>'4 Charging Stations'!H927</f>
        <v>1301.8500000000004</v>
      </c>
    </row>
    <row r="883" spans="1:5">
      <c r="A883" s="51">
        <v>882</v>
      </c>
      <c r="B883" s="4">
        <f>'1 Charging Station'!H915</f>
        <v>3244.55</v>
      </c>
      <c r="C883" s="4">
        <f>'2 Charging Stations'!AF935</f>
        <v>1667.75</v>
      </c>
      <c r="D883" s="4">
        <f>'3 Charging Stations '!I934</f>
        <v>1644.75</v>
      </c>
      <c r="E883" s="4">
        <f>'4 Charging Stations'!H928</f>
        <v>2375.8000000000002</v>
      </c>
    </row>
    <row r="884" spans="1:5">
      <c r="A884" s="51">
        <v>883</v>
      </c>
      <c r="B884" s="4">
        <f>'1 Charging Station'!H916</f>
        <v>3290.2500000000005</v>
      </c>
      <c r="C884" s="4">
        <f>'2 Charging Stations'!AF936</f>
        <v>3221.55</v>
      </c>
      <c r="D884" s="4">
        <f>'3 Charging Stations '!I935</f>
        <v>2855.8</v>
      </c>
      <c r="E884" s="4">
        <f>'4 Charging Stations'!H929</f>
        <v>2375.8000000000002</v>
      </c>
    </row>
    <row r="885" spans="1:5">
      <c r="A885" s="51">
        <v>884</v>
      </c>
      <c r="B885" s="4">
        <f>'1 Charging Station'!H917</f>
        <v>3313.1000000000004</v>
      </c>
      <c r="C885" s="4">
        <f>'2 Charging Stations'!AF937</f>
        <v>3335.8</v>
      </c>
      <c r="D885" s="4">
        <f>'3 Charging Stations '!I936</f>
        <v>1530.5</v>
      </c>
      <c r="E885" s="4">
        <f>'4 Charging Stations'!H930</f>
        <v>2375.8000000000002</v>
      </c>
    </row>
    <row r="886" spans="1:5">
      <c r="A886" s="51">
        <v>885</v>
      </c>
      <c r="B886" s="4">
        <f>'1 Charging Station'!H918</f>
        <v>3313.1000000000004</v>
      </c>
      <c r="C886" s="4">
        <f>'2 Charging Stations'!AF938</f>
        <v>3335.8</v>
      </c>
      <c r="D886" s="4">
        <f>'3 Charging Stations '!I937</f>
        <v>1530.5</v>
      </c>
      <c r="E886" s="4">
        <f>'4 Charging Stations'!H931</f>
        <v>1050.5</v>
      </c>
    </row>
    <row r="887" spans="1:5">
      <c r="A887" s="51">
        <v>886</v>
      </c>
      <c r="B887" s="4">
        <f>'1 Charging Station'!H919</f>
        <v>3473.05</v>
      </c>
      <c r="C887" s="4">
        <f>'2 Charging Stations'!AF939</f>
        <v>1873.4</v>
      </c>
      <c r="D887" s="4">
        <f>'3 Charging Stations '!I938</f>
        <v>1804.7000000000003</v>
      </c>
      <c r="E887" s="4">
        <f>'4 Charging Stations'!H932</f>
        <v>1187.6000000000004</v>
      </c>
    </row>
    <row r="888" spans="1:5">
      <c r="A888" s="51">
        <v>887</v>
      </c>
      <c r="B888" s="4">
        <f>'1 Charging Station'!H920</f>
        <v>3404.5000000000005</v>
      </c>
      <c r="C888" s="4">
        <f>'2 Charging Stations'!AF940</f>
        <v>1530.65</v>
      </c>
      <c r="D888" s="4">
        <f>'3 Charging Stations '!I939</f>
        <v>1759</v>
      </c>
      <c r="E888" s="4">
        <f>'4 Charging Stations'!H933</f>
        <v>2375.8000000000002</v>
      </c>
    </row>
    <row r="889" spans="1:5">
      <c r="A889" s="51">
        <v>888</v>
      </c>
      <c r="B889" s="4">
        <f>'1 Charging Station'!H921</f>
        <v>3495.9</v>
      </c>
      <c r="C889" s="4">
        <f>'2 Charging Stations'!AF941</f>
        <v>1804.8500000000004</v>
      </c>
      <c r="D889" s="4">
        <f>'3 Charging Stations '!I940</f>
        <v>2855.8</v>
      </c>
      <c r="E889" s="4">
        <f>'4 Charging Stations'!H934</f>
        <v>2375.8000000000002</v>
      </c>
    </row>
    <row r="890" spans="1:5">
      <c r="A890" s="51">
        <v>889</v>
      </c>
      <c r="B890" s="4">
        <f>'1 Charging Station'!H922</f>
        <v>1919.25</v>
      </c>
      <c r="C890" s="4">
        <f>'2 Charging Stations'!AF942</f>
        <v>3267.25</v>
      </c>
      <c r="D890" s="4">
        <f>'3 Charging Stations '!I941</f>
        <v>2855.8</v>
      </c>
      <c r="E890" s="4">
        <f>'4 Charging Stations'!H935</f>
        <v>2375.8000000000002</v>
      </c>
    </row>
    <row r="891" spans="1:5">
      <c r="A891" s="51">
        <v>890</v>
      </c>
      <c r="B891" s="4">
        <f>'1 Charging Station'!H923</f>
        <v>3130.3</v>
      </c>
      <c r="C891" s="4">
        <f>'2 Charging Stations'!AF943</f>
        <v>3335.8</v>
      </c>
      <c r="D891" s="4">
        <f>'3 Charging Stations '!I942</f>
        <v>2855.8</v>
      </c>
      <c r="E891" s="4">
        <f>'4 Charging Stations'!H936</f>
        <v>2375.8000000000002</v>
      </c>
    </row>
    <row r="892" spans="1:5">
      <c r="A892" s="51">
        <v>891</v>
      </c>
      <c r="B892" s="4">
        <f>'1 Charging Station'!H924</f>
        <v>1850.7000000000003</v>
      </c>
      <c r="C892" s="4">
        <f>'2 Charging Stations'!AF944</f>
        <v>3335.8</v>
      </c>
      <c r="D892" s="4">
        <f>'3 Charging Stations '!I943</f>
        <v>2855.8</v>
      </c>
      <c r="E892" s="4">
        <f>'4 Charging Stations'!H937</f>
        <v>2375.8000000000002</v>
      </c>
    </row>
    <row r="893" spans="1:5">
      <c r="A893" s="51">
        <v>892</v>
      </c>
      <c r="B893" s="4">
        <f>'1 Charging Station'!H925</f>
        <v>1805</v>
      </c>
      <c r="C893" s="4">
        <f>'2 Charging Stations'!AF945</f>
        <v>1576.3500000000004</v>
      </c>
      <c r="D893" s="4">
        <f>'3 Charging Stations '!I944</f>
        <v>1736.15</v>
      </c>
      <c r="E893" s="4">
        <f>'4 Charging Stations'!H938</f>
        <v>1119.0500000000002</v>
      </c>
    </row>
    <row r="894" spans="1:5">
      <c r="A894" s="51">
        <v>893</v>
      </c>
      <c r="B894" s="4">
        <f>'1 Charging Station'!H926</f>
        <v>3084.6000000000004</v>
      </c>
      <c r="C894" s="4">
        <f>'2 Charging Stations'!AF946</f>
        <v>3335.8</v>
      </c>
      <c r="D894" s="4">
        <f>'3 Charging Stations '!I945</f>
        <v>2855.8</v>
      </c>
      <c r="E894" s="4">
        <f>'4 Charging Stations'!H939</f>
        <v>2375.8000000000002</v>
      </c>
    </row>
    <row r="895" spans="1:5">
      <c r="A895" s="51">
        <v>894</v>
      </c>
      <c r="B895" s="4">
        <f>'1 Charging Station'!H927</f>
        <v>3495.9</v>
      </c>
      <c r="C895" s="4">
        <f>'2 Charging Stations'!AF947</f>
        <v>3312.95</v>
      </c>
      <c r="D895" s="4">
        <f>'3 Charging Stations '!I946</f>
        <v>2855.8</v>
      </c>
      <c r="E895" s="4">
        <f>'4 Charging Stations'!H940</f>
        <v>2375.8000000000002</v>
      </c>
    </row>
    <row r="896" spans="1:5">
      <c r="A896" s="51">
        <v>895</v>
      </c>
      <c r="B896" s="4">
        <f>'1 Charging Station'!H928</f>
        <v>3290.2500000000005</v>
      </c>
      <c r="C896" s="4">
        <f>'2 Charging Stations'!AF948</f>
        <v>3335.8</v>
      </c>
      <c r="D896" s="4">
        <f>'3 Charging Stations '!I947</f>
        <v>2855.8</v>
      </c>
      <c r="E896" s="4">
        <f>'4 Charging Stations'!H941</f>
        <v>2375.8000000000002</v>
      </c>
    </row>
    <row r="897" spans="1:5">
      <c r="A897" s="51">
        <v>896</v>
      </c>
      <c r="B897" s="4">
        <f>'1 Charging Station'!H929</f>
        <v>3016.05</v>
      </c>
      <c r="C897" s="4">
        <f>'2 Charging Stations'!AF949</f>
        <v>3335.8</v>
      </c>
      <c r="D897" s="4">
        <f>'3 Charging Stations '!I948</f>
        <v>2855.8</v>
      </c>
      <c r="E897" s="4">
        <f>'4 Charging Stations'!H942</f>
        <v>2375.8000000000002</v>
      </c>
    </row>
    <row r="898" spans="1:5">
      <c r="A898" s="51">
        <v>897</v>
      </c>
      <c r="B898" s="4">
        <f>'1 Charging Station'!H930</f>
        <v>3815.8</v>
      </c>
      <c r="C898" s="4">
        <f>'2 Charging Stations'!AF950</f>
        <v>3335.8</v>
      </c>
      <c r="D898" s="4">
        <f>'3 Charging Stations '!I949</f>
        <v>2855.8</v>
      </c>
      <c r="E898" s="4">
        <f>'4 Charging Stations'!H943</f>
        <v>2375.8000000000002</v>
      </c>
    </row>
    <row r="899" spans="1:5">
      <c r="A899" s="51">
        <v>898</v>
      </c>
      <c r="B899" s="4">
        <f>'1 Charging Station'!H931</f>
        <v>1827.8500000000004</v>
      </c>
      <c r="C899" s="4">
        <f>'2 Charging Stations'!AF951</f>
        <v>1804.8500000000004</v>
      </c>
      <c r="D899" s="4">
        <f>'3 Charging Stations '!I950</f>
        <v>2855.8</v>
      </c>
      <c r="E899" s="4">
        <f>'4 Charging Stations'!H944</f>
        <v>2375.8000000000002</v>
      </c>
    </row>
    <row r="900" spans="1:5">
      <c r="A900" s="51">
        <v>899</v>
      </c>
      <c r="B900" s="4">
        <f>'1 Charging Station'!H932</f>
        <v>3267.4</v>
      </c>
      <c r="C900" s="4">
        <f>'2 Charging Stations'!AF952</f>
        <v>3335.8</v>
      </c>
      <c r="D900" s="4">
        <f>'3 Charging Stations '!I951</f>
        <v>2855.8</v>
      </c>
      <c r="E900" s="4">
        <f>'4 Charging Stations'!H945</f>
        <v>2375.8000000000002</v>
      </c>
    </row>
    <row r="901" spans="1:5">
      <c r="A901" s="51">
        <v>900</v>
      </c>
      <c r="B901" s="4">
        <f>'1 Charging Station'!H933</f>
        <v>1919.25</v>
      </c>
      <c r="C901" s="4">
        <f>'2 Charging Stations'!AF953</f>
        <v>3335.8</v>
      </c>
      <c r="D901" s="4">
        <f>'3 Charging Stations '!I952</f>
        <v>2855.8</v>
      </c>
      <c r="E901" s="4">
        <f>'4 Charging Stations'!H946</f>
        <v>1164.75</v>
      </c>
    </row>
    <row r="902" spans="1:5">
      <c r="A902" s="51">
        <v>901</v>
      </c>
      <c r="B902" s="4">
        <f>'1 Charging Station'!H934</f>
        <v>3290.2500000000005</v>
      </c>
      <c r="C902" s="4">
        <f>'2 Charging Stations'!AF954</f>
        <v>3335.8</v>
      </c>
      <c r="D902" s="4">
        <f>'3 Charging Stations '!I953</f>
        <v>1599.0500000000002</v>
      </c>
      <c r="E902" s="4">
        <f>'4 Charging Stations'!H947</f>
        <v>2375.8000000000002</v>
      </c>
    </row>
    <row r="903" spans="1:5">
      <c r="A903" s="51">
        <v>902</v>
      </c>
      <c r="B903" s="4">
        <f>'1 Charging Station'!H935</f>
        <v>3267.4</v>
      </c>
      <c r="C903" s="4">
        <f>'2 Charging Stations'!AF955</f>
        <v>3335.8</v>
      </c>
      <c r="D903" s="4">
        <f>'3 Charging Stations '!I954</f>
        <v>2855.8</v>
      </c>
      <c r="E903" s="4">
        <f>'4 Charging Stations'!H948</f>
        <v>2375.8000000000002</v>
      </c>
    </row>
    <row r="904" spans="1:5">
      <c r="A904" s="51">
        <v>903</v>
      </c>
      <c r="B904" s="4">
        <f>'1 Charging Station'!H936</f>
        <v>3016.05</v>
      </c>
      <c r="C904" s="4">
        <f>'2 Charging Stations'!AF956</f>
        <v>1827.7000000000003</v>
      </c>
      <c r="D904" s="4">
        <f>'3 Charging Stations '!I955</f>
        <v>2855.8</v>
      </c>
      <c r="E904" s="4">
        <f>'4 Charging Stations'!H949</f>
        <v>1119.0500000000002</v>
      </c>
    </row>
    <row r="905" spans="1:5">
      <c r="A905" s="51">
        <v>904</v>
      </c>
      <c r="B905" s="4">
        <f>'1 Charging Station'!H937</f>
        <v>3450.2000000000003</v>
      </c>
      <c r="C905" s="4">
        <f>'2 Charging Stations'!AF957</f>
        <v>3335.8</v>
      </c>
      <c r="D905" s="4">
        <f>'3 Charging Stations '!I956</f>
        <v>1713.3000000000002</v>
      </c>
      <c r="E905" s="4">
        <f>'4 Charging Stations'!H950</f>
        <v>1073.3500000000004</v>
      </c>
    </row>
    <row r="906" spans="1:5">
      <c r="A906" s="51">
        <v>905</v>
      </c>
      <c r="B906" s="4">
        <f>'1 Charging Station'!H938</f>
        <v>1736.4500000000003</v>
      </c>
      <c r="C906" s="4">
        <f>'2 Charging Stations'!AF958</f>
        <v>1736.3000000000002</v>
      </c>
      <c r="D906" s="4">
        <f>'3 Charging Stations '!I957</f>
        <v>2855.8</v>
      </c>
      <c r="E906" s="4">
        <f>'4 Charging Stations'!H951</f>
        <v>1050.5</v>
      </c>
    </row>
    <row r="907" spans="1:5">
      <c r="A907" s="51">
        <v>906</v>
      </c>
      <c r="B907" s="4">
        <f>'1 Charging Station'!H939</f>
        <v>3221.7000000000003</v>
      </c>
      <c r="C907" s="4">
        <f>'2 Charging Stations'!AF959</f>
        <v>1827.7000000000003</v>
      </c>
      <c r="D907" s="4">
        <f>'3 Charging Stations '!I958</f>
        <v>2855.8</v>
      </c>
      <c r="E907" s="4">
        <f>'4 Charging Stations'!H952</f>
        <v>2375.8000000000002</v>
      </c>
    </row>
    <row r="908" spans="1:5">
      <c r="A908" s="51">
        <v>907</v>
      </c>
      <c r="B908" s="4">
        <f>'1 Charging Station'!H940</f>
        <v>1622.2000000000003</v>
      </c>
      <c r="C908" s="4">
        <f>'2 Charging Stations'!AF960</f>
        <v>3335.8</v>
      </c>
      <c r="D908" s="4">
        <f>'3 Charging Stations '!I959</f>
        <v>1850.4</v>
      </c>
      <c r="E908" s="4">
        <f>'4 Charging Stations'!H953</f>
        <v>2375.8000000000002</v>
      </c>
    </row>
    <row r="909" spans="1:5">
      <c r="A909" s="51">
        <v>908</v>
      </c>
      <c r="B909" s="4">
        <f>'1 Charging Station'!H941</f>
        <v>1919.25</v>
      </c>
      <c r="C909" s="4">
        <f>'2 Charging Stations'!AF961</f>
        <v>1873.4</v>
      </c>
      <c r="D909" s="4">
        <f>'3 Charging Stations '!I960</f>
        <v>2855.8</v>
      </c>
      <c r="E909" s="4">
        <f>'4 Charging Stations'!H954</f>
        <v>1279</v>
      </c>
    </row>
    <row r="910" spans="1:5">
      <c r="A910" s="51">
        <v>909</v>
      </c>
      <c r="B910" s="4">
        <f>'1 Charging Station'!H942</f>
        <v>3473.05</v>
      </c>
      <c r="C910" s="4">
        <f>'2 Charging Stations'!AF962</f>
        <v>3335.8</v>
      </c>
      <c r="D910" s="4">
        <f>'3 Charging Stations '!I961</f>
        <v>1576.2000000000003</v>
      </c>
      <c r="E910" s="4">
        <f>'4 Charging Stations'!H955</f>
        <v>2375.8000000000002</v>
      </c>
    </row>
    <row r="911" spans="1:5">
      <c r="A911" s="51">
        <v>910</v>
      </c>
      <c r="B911" s="4">
        <f>'1 Charging Station'!H943</f>
        <v>3313.1000000000004</v>
      </c>
      <c r="C911" s="4">
        <f>'2 Charging Stations'!AF963</f>
        <v>1804.8500000000004</v>
      </c>
      <c r="D911" s="4">
        <f>'3 Charging Stations '!I962</f>
        <v>1804.7000000000003</v>
      </c>
      <c r="E911" s="4">
        <f>'4 Charging Stations'!H956</f>
        <v>2375.8000000000002</v>
      </c>
    </row>
    <row r="912" spans="1:5">
      <c r="A912" s="51">
        <v>911</v>
      </c>
      <c r="B912" s="4">
        <f>'1 Charging Station'!H944</f>
        <v>3038.9</v>
      </c>
      <c r="C912" s="4">
        <f>'2 Charging Stations'!AF964</f>
        <v>1713.4500000000003</v>
      </c>
      <c r="D912" s="4">
        <f>'3 Charging Stations '!I963</f>
        <v>1759</v>
      </c>
      <c r="E912" s="4">
        <f>'4 Charging Stations'!H957</f>
        <v>1210.4500000000003</v>
      </c>
    </row>
    <row r="913" spans="1:5">
      <c r="A913" s="51">
        <v>912</v>
      </c>
      <c r="B913" s="4">
        <f>'1 Charging Station'!H945</f>
        <v>3130.3</v>
      </c>
      <c r="C913" s="4">
        <f>'2 Charging Stations'!AF965</f>
        <v>3335.8</v>
      </c>
      <c r="D913" s="4">
        <f>'3 Charging Stations '!I964</f>
        <v>2855.8</v>
      </c>
      <c r="E913" s="4">
        <f>'4 Charging Stations'!H958</f>
        <v>1347.5500000000002</v>
      </c>
    </row>
    <row r="914" spans="1:5">
      <c r="A914" s="51">
        <v>913</v>
      </c>
      <c r="B914" s="4">
        <f>'1 Charging Station'!H946</f>
        <v>3084.6000000000004</v>
      </c>
      <c r="C914" s="4">
        <f>'2 Charging Stations'!AF966</f>
        <v>3335.8</v>
      </c>
      <c r="D914" s="4">
        <f>'3 Charging Stations '!I965</f>
        <v>2855.8</v>
      </c>
      <c r="E914" s="4">
        <f>'4 Charging Stations'!H959</f>
        <v>2375.8000000000002</v>
      </c>
    </row>
    <row r="915" spans="1:5">
      <c r="A915" s="51">
        <v>914</v>
      </c>
      <c r="B915" s="4">
        <f>'1 Charging Station'!H947</f>
        <v>3153.15</v>
      </c>
      <c r="C915" s="4">
        <f>'2 Charging Stations'!AF967</f>
        <v>1804.8500000000004</v>
      </c>
      <c r="D915" s="4">
        <f>'3 Charging Stations '!I966</f>
        <v>1461.9500000000003</v>
      </c>
      <c r="E915" s="4">
        <f>'4 Charging Stations'!H960</f>
        <v>2375.8000000000002</v>
      </c>
    </row>
    <row r="916" spans="1:5">
      <c r="A916" s="51">
        <v>915</v>
      </c>
      <c r="B916" s="4">
        <f>'1 Charging Station'!H948</f>
        <v>3038.9</v>
      </c>
      <c r="C916" s="4">
        <f>'2 Charging Stations'!AF968</f>
        <v>3290.1000000000004</v>
      </c>
      <c r="D916" s="4">
        <f>'3 Charging Stations '!I967</f>
        <v>1850.4</v>
      </c>
      <c r="E916" s="4">
        <f>'4 Charging Stations'!H961</f>
        <v>730.60000000000036</v>
      </c>
    </row>
    <row r="917" spans="1:5">
      <c r="A917" s="51">
        <v>916</v>
      </c>
      <c r="B917" s="4">
        <f>'1 Charging Station'!H949</f>
        <v>1850.7000000000003</v>
      </c>
      <c r="C917" s="4">
        <f>'2 Charging Stations'!AF969</f>
        <v>3335.8</v>
      </c>
      <c r="D917" s="4">
        <f>'3 Charging Stations '!I968</f>
        <v>1644.75</v>
      </c>
      <c r="E917" s="4">
        <f>'4 Charging Stations'!H962</f>
        <v>1370.4</v>
      </c>
    </row>
    <row r="918" spans="1:5">
      <c r="A918" s="51">
        <v>917</v>
      </c>
      <c r="B918" s="4">
        <f>'1 Charging Station'!H950</f>
        <v>3153.15</v>
      </c>
      <c r="C918" s="4">
        <f>'2 Charging Stations'!AF970</f>
        <v>3335.8</v>
      </c>
      <c r="D918" s="4">
        <f>'3 Charging Stations '!I969</f>
        <v>2855.8</v>
      </c>
      <c r="E918" s="4">
        <f>'4 Charging Stations'!H963</f>
        <v>2375.8000000000002</v>
      </c>
    </row>
    <row r="919" spans="1:5">
      <c r="A919" s="51">
        <v>918</v>
      </c>
      <c r="B919" s="4">
        <f>'1 Charging Station'!H951</f>
        <v>1736.4500000000003</v>
      </c>
      <c r="C919" s="4">
        <f>'2 Charging Stations'!AF971</f>
        <v>3335.8</v>
      </c>
      <c r="D919" s="4">
        <f>'3 Charging Stations '!I970</f>
        <v>1896.1000000000004</v>
      </c>
      <c r="E919" s="4">
        <f>'4 Charging Stations'!H964</f>
        <v>2375.8000000000002</v>
      </c>
    </row>
    <row r="920" spans="1:5">
      <c r="A920" s="51">
        <v>919</v>
      </c>
      <c r="B920" s="4">
        <f>'1 Charging Station'!H952</f>
        <v>3450.2000000000003</v>
      </c>
      <c r="C920" s="4">
        <f>'2 Charging Stations'!AF972</f>
        <v>1850.5500000000002</v>
      </c>
      <c r="D920" s="4">
        <f>'3 Charging Stations '!I971</f>
        <v>2855.8</v>
      </c>
      <c r="E920" s="4">
        <f>'4 Charging Stations'!H965</f>
        <v>2375.8000000000002</v>
      </c>
    </row>
    <row r="921" spans="1:5">
      <c r="A921" s="51">
        <v>920</v>
      </c>
      <c r="B921" s="4">
        <f>'1 Charging Station'!H953</f>
        <v>3473.05</v>
      </c>
      <c r="C921" s="4">
        <f>'2 Charging Stations'!AF973</f>
        <v>1850.5500000000002</v>
      </c>
      <c r="D921" s="4">
        <f>'3 Charging Stations '!I972</f>
        <v>959.25</v>
      </c>
      <c r="E921" s="4">
        <f>'4 Charging Stations'!H966</f>
        <v>1324.7000000000003</v>
      </c>
    </row>
    <row r="922" spans="1:5">
      <c r="A922" s="51">
        <v>921</v>
      </c>
      <c r="B922" s="4">
        <f>'1 Charging Station'!H954</f>
        <v>1850.7000000000003</v>
      </c>
      <c r="C922" s="4">
        <f>'2 Charging Stations'!AF974</f>
        <v>1256.4500000000003</v>
      </c>
      <c r="D922" s="4">
        <f>'3 Charging Stations '!I973</f>
        <v>1736.15</v>
      </c>
      <c r="E922" s="4">
        <f>'4 Charging Stations'!H967</f>
        <v>2375.8000000000002</v>
      </c>
    </row>
    <row r="923" spans="1:5">
      <c r="A923" s="51">
        <v>922</v>
      </c>
      <c r="B923" s="4">
        <f>'1 Charging Station'!H955</f>
        <v>1873.5500000000002</v>
      </c>
      <c r="C923" s="4">
        <f>'2 Charging Stations'!AF975</f>
        <v>3335.8</v>
      </c>
      <c r="D923" s="4">
        <f>'3 Charging Stations '!I974</f>
        <v>2855.8</v>
      </c>
      <c r="E923" s="4">
        <f>'4 Charging Stations'!H968</f>
        <v>1324.7000000000003</v>
      </c>
    </row>
    <row r="924" spans="1:5">
      <c r="A924" s="51">
        <v>923</v>
      </c>
      <c r="B924" s="4">
        <f>'1 Charging Station'!H956</f>
        <v>1827.8500000000004</v>
      </c>
      <c r="C924" s="4">
        <f>'2 Charging Stations'!AF976</f>
        <v>1484.9500000000003</v>
      </c>
      <c r="D924" s="4">
        <f>'3 Charging Stations '!I975</f>
        <v>1713.3000000000002</v>
      </c>
      <c r="E924" s="4">
        <f>'4 Charging Stations'!H969</f>
        <v>2375.8000000000002</v>
      </c>
    </row>
    <row r="925" spans="1:5">
      <c r="A925" s="51">
        <v>924</v>
      </c>
      <c r="B925" s="4">
        <f>'1 Charging Station'!H957</f>
        <v>3655.8500000000004</v>
      </c>
      <c r="C925" s="4">
        <f>'2 Charging Stations'!AF977</f>
        <v>1644.9</v>
      </c>
      <c r="D925" s="4">
        <f>'3 Charging Stations '!I976</f>
        <v>2855.8</v>
      </c>
      <c r="E925" s="4">
        <f>'4 Charging Stations'!H970</f>
        <v>2375.8000000000002</v>
      </c>
    </row>
    <row r="926" spans="1:5">
      <c r="A926" s="51">
        <v>925</v>
      </c>
      <c r="B926" s="4">
        <f>'1 Charging Station'!H958</f>
        <v>3016.05</v>
      </c>
      <c r="C926" s="4">
        <f>'2 Charging Stations'!AF978</f>
        <v>3335.8</v>
      </c>
      <c r="D926" s="4">
        <f>'3 Charging Stations '!I977</f>
        <v>2855.8</v>
      </c>
      <c r="E926" s="4">
        <f>'4 Charging Stations'!H971</f>
        <v>1324.7000000000003</v>
      </c>
    </row>
    <row r="927" spans="1:5">
      <c r="A927" s="51">
        <v>926</v>
      </c>
      <c r="B927" s="4">
        <f>'1 Charging Station'!H959</f>
        <v>1805</v>
      </c>
      <c r="C927" s="4">
        <f>'2 Charging Stations'!AF979</f>
        <v>1713.4500000000003</v>
      </c>
      <c r="D927" s="4">
        <f>'3 Charging Stations '!I978</f>
        <v>2855.8</v>
      </c>
      <c r="E927" s="4">
        <f>'4 Charging Stations'!H972</f>
        <v>2375.8000000000002</v>
      </c>
    </row>
    <row r="928" spans="1:5">
      <c r="A928" s="51">
        <v>927</v>
      </c>
      <c r="B928" s="4">
        <f>'1 Charging Station'!H960</f>
        <v>1690.75</v>
      </c>
      <c r="C928" s="4">
        <f>'2 Charging Stations'!AF980</f>
        <v>1804.8500000000004</v>
      </c>
      <c r="D928" s="4">
        <f>'3 Charging Stations '!I979</f>
        <v>2855.8</v>
      </c>
      <c r="E928" s="4">
        <f>'4 Charging Stations'!H973</f>
        <v>2375.8000000000002</v>
      </c>
    </row>
    <row r="929" spans="1:5">
      <c r="A929" s="51">
        <v>928</v>
      </c>
      <c r="B929" s="4">
        <f>'1 Charging Station'!H961</f>
        <v>1576.5</v>
      </c>
      <c r="C929" s="4">
        <f>'2 Charging Stations'!AF981</f>
        <v>3335.8</v>
      </c>
      <c r="D929" s="4">
        <f>'3 Charging Stations '!I980</f>
        <v>2855.8</v>
      </c>
      <c r="E929" s="4">
        <f>'4 Charging Stations'!H974</f>
        <v>2375.8000000000002</v>
      </c>
    </row>
    <row r="930" spans="1:5">
      <c r="A930" s="51">
        <v>929</v>
      </c>
      <c r="B930" s="4">
        <f>'1 Charging Station'!H962</f>
        <v>1736.4500000000003</v>
      </c>
      <c r="C930" s="4">
        <f>'2 Charging Stations'!AF982</f>
        <v>3335.8</v>
      </c>
      <c r="D930" s="4">
        <f>'3 Charging Stations '!I981</f>
        <v>1873.25</v>
      </c>
      <c r="E930" s="4">
        <f>'4 Charging Stations'!H975</f>
        <v>1073.3500000000004</v>
      </c>
    </row>
    <row r="931" spans="1:5">
      <c r="A931" s="51">
        <v>930</v>
      </c>
      <c r="B931" s="4">
        <f>'1 Charging Station'!H963</f>
        <v>3404.5000000000005</v>
      </c>
      <c r="C931" s="4">
        <f>'2 Charging Stations'!AF983</f>
        <v>3335.8</v>
      </c>
      <c r="D931" s="4">
        <f>'3 Charging Stations '!I982</f>
        <v>1553.3500000000004</v>
      </c>
      <c r="E931" s="4">
        <f>'4 Charging Stations'!H976</f>
        <v>2375.8000000000002</v>
      </c>
    </row>
    <row r="932" spans="1:5">
      <c r="A932" s="51">
        <v>931</v>
      </c>
      <c r="B932" s="4">
        <f>'1 Charging Station'!H964</f>
        <v>3084.6000000000004</v>
      </c>
      <c r="C932" s="4">
        <f>'2 Charging Stations'!AF984</f>
        <v>3335.8</v>
      </c>
      <c r="D932" s="4">
        <f>'3 Charging Stations '!I983</f>
        <v>2855.8</v>
      </c>
      <c r="E932" s="4">
        <f>'4 Charging Stations'!H977</f>
        <v>1324.7000000000003</v>
      </c>
    </row>
    <row r="933" spans="1:5">
      <c r="A933" s="51">
        <v>932</v>
      </c>
      <c r="B933" s="4">
        <f>'1 Charging Station'!H965</f>
        <v>1713.6000000000004</v>
      </c>
      <c r="C933" s="4">
        <f>'2 Charging Stations'!AF985</f>
        <v>3335.8</v>
      </c>
      <c r="D933" s="4">
        <f>'3 Charging Stations '!I984</f>
        <v>2855.8</v>
      </c>
      <c r="E933" s="4">
        <f>'4 Charging Stations'!H978</f>
        <v>1279</v>
      </c>
    </row>
    <row r="934" spans="1:5">
      <c r="A934" s="51">
        <v>933</v>
      </c>
      <c r="B934" s="4">
        <f>'1 Charging Station'!H966</f>
        <v>3381.65</v>
      </c>
      <c r="C934" s="4">
        <f>'2 Charging Stations'!AF986</f>
        <v>3335.8</v>
      </c>
      <c r="D934" s="4">
        <f>'3 Charging Stations '!I985</f>
        <v>2855.8</v>
      </c>
      <c r="E934" s="4">
        <f>'4 Charging Stations'!H979</f>
        <v>2375.8000000000002</v>
      </c>
    </row>
    <row r="935" spans="1:5">
      <c r="A935" s="51">
        <v>934</v>
      </c>
      <c r="B935" s="4">
        <f>'1 Charging Station'!H967</f>
        <v>3747.25</v>
      </c>
      <c r="C935" s="4">
        <f>'2 Charging Stations'!AF987</f>
        <v>3221.55</v>
      </c>
      <c r="D935" s="4">
        <f>'3 Charging Stations '!I986</f>
        <v>1896.1000000000004</v>
      </c>
      <c r="E935" s="4">
        <f>'4 Charging Stations'!H980</f>
        <v>2375.8000000000002</v>
      </c>
    </row>
    <row r="936" spans="1:5">
      <c r="A936" s="51">
        <v>935</v>
      </c>
      <c r="B936" s="4">
        <f>'1 Charging Station'!H968</f>
        <v>3450.2000000000003</v>
      </c>
      <c r="C936" s="4">
        <f>'2 Charging Stations'!AF988</f>
        <v>1576.3500000000004</v>
      </c>
      <c r="D936" s="4">
        <f>'3 Charging Stations '!I987</f>
        <v>2855.8</v>
      </c>
      <c r="E936" s="4">
        <f>'4 Charging Stations'!H981</f>
        <v>2375.8000000000002</v>
      </c>
    </row>
    <row r="937" spans="1:5">
      <c r="A937" s="51">
        <v>936</v>
      </c>
      <c r="B937" s="4">
        <f>'1 Charging Station'!H969</f>
        <v>3290.2500000000005</v>
      </c>
      <c r="C937" s="4">
        <f>'2 Charging Stations'!AF989</f>
        <v>3335.8</v>
      </c>
      <c r="D937" s="4">
        <f>'3 Charging Stations '!I988</f>
        <v>2855.8</v>
      </c>
      <c r="E937" s="4">
        <f>'4 Charging Stations'!H982</f>
        <v>2375.8000000000002</v>
      </c>
    </row>
    <row r="938" spans="1:5">
      <c r="A938" s="51">
        <v>937</v>
      </c>
      <c r="B938" s="4">
        <f>'1 Charging Station'!H970</f>
        <v>1690.75</v>
      </c>
      <c r="C938" s="4">
        <f>'2 Charging Stations'!AF990</f>
        <v>1439.25</v>
      </c>
      <c r="D938" s="4">
        <f>'3 Charging Stations '!I989</f>
        <v>2855.8</v>
      </c>
      <c r="E938" s="4">
        <f>'4 Charging Stations'!H983</f>
        <v>2375.8000000000002</v>
      </c>
    </row>
    <row r="939" spans="1:5">
      <c r="A939" s="51">
        <v>938</v>
      </c>
      <c r="B939" s="4">
        <f>'1 Charging Station'!H971</f>
        <v>3815.8</v>
      </c>
      <c r="C939" s="4">
        <f>'2 Charging Stations'!AF991</f>
        <v>1576.3500000000004</v>
      </c>
      <c r="D939" s="4">
        <f>'3 Charging Stations '!I990</f>
        <v>2855.8</v>
      </c>
      <c r="E939" s="4">
        <f>'4 Charging Stations'!H984</f>
        <v>2375.8000000000002</v>
      </c>
    </row>
    <row r="940" spans="1:5">
      <c r="A940" s="51">
        <v>939</v>
      </c>
      <c r="B940" s="4">
        <f>'1 Charging Station'!H972</f>
        <v>1530.8000000000002</v>
      </c>
      <c r="C940" s="4">
        <f>'2 Charging Stations'!AF992</f>
        <v>3335.8</v>
      </c>
      <c r="D940" s="4">
        <f>'3 Charging Stations '!I991</f>
        <v>2855.8</v>
      </c>
      <c r="E940" s="4">
        <f>'4 Charging Stations'!H985</f>
        <v>1256.1500000000001</v>
      </c>
    </row>
    <row r="941" spans="1:5">
      <c r="A941" s="51">
        <v>940</v>
      </c>
      <c r="B941" s="4">
        <f>'1 Charging Station'!H973</f>
        <v>1599.35</v>
      </c>
      <c r="C941" s="4">
        <f>'2 Charging Stations'!AF993</f>
        <v>3335.8</v>
      </c>
      <c r="D941" s="4">
        <f>'3 Charging Stations '!I992</f>
        <v>2855.8</v>
      </c>
      <c r="E941" s="4">
        <f>'4 Charging Stations'!H986</f>
        <v>2375.8000000000002</v>
      </c>
    </row>
    <row r="942" spans="1:5">
      <c r="A942" s="51">
        <v>941</v>
      </c>
      <c r="B942" s="4">
        <f>'1 Charging Station'!H974</f>
        <v>1530.8000000000002</v>
      </c>
      <c r="C942" s="4">
        <f>'2 Charging Stations'!AF994</f>
        <v>3267.25</v>
      </c>
      <c r="D942" s="4">
        <f>'3 Charging Stations '!I993</f>
        <v>2855.8</v>
      </c>
      <c r="E942" s="4">
        <f>'4 Charging Stations'!H987</f>
        <v>2375.8000000000002</v>
      </c>
    </row>
    <row r="943" spans="1:5">
      <c r="A943" s="51">
        <v>942</v>
      </c>
      <c r="B943" s="4">
        <f>'1 Charging Station'!H975</f>
        <v>3358.8</v>
      </c>
      <c r="C943" s="4">
        <f>'2 Charging Stations'!AF995</f>
        <v>1804.8500000000004</v>
      </c>
      <c r="D943" s="4">
        <f>'3 Charging Stations '!I994</f>
        <v>2855.8</v>
      </c>
      <c r="E943" s="4">
        <f>'4 Charging Stations'!H988</f>
        <v>2375.8000000000002</v>
      </c>
    </row>
    <row r="944" spans="1:5">
      <c r="A944" s="51">
        <v>943</v>
      </c>
      <c r="B944" s="4">
        <f>'1 Charging Station'!H976</f>
        <v>3153.15</v>
      </c>
      <c r="C944" s="4">
        <f>'2 Charging Stations'!AF996</f>
        <v>1370.7000000000003</v>
      </c>
      <c r="D944" s="4">
        <f>'3 Charging Stations '!I995</f>
        <v>1599.0500000000002</v>
      </c>
      <c r="E944" s="4">
        <f>'4 Charging Stations'!H989</f>
        <v>2375.8000000000002</v>
      </c>
    </row>
    <row r="945" spans="1:5">
      <c r="A945" s="51">
        <v>944</v>
      </c>
      <c r="B945" s="4">
        <f>'1 Charging Station'!H977</f>
        <v>3221.7000000000003</v>
      </c>
      <c r="C945" s="4">
        <f>'2 Charging Stations'!AF997</f>
        <v>1370.7000000000003</v>
      </c>
      <c r="D945" s="4">
        <f>'3 Charging Stations '!I996</f>
        <v>2855.8</v>
      </c>
      <c r="E945" s="4">
        <f>'4 Charging Stations'!H990</f>
        <v>2375.8000000000002</v>
      </c>
    </row>
    <row r="946" spans="1:5">
      <c r="A946" s="51">
        <v>945</v>
      </c>
      <c r="B946" s="4">
        <f>'1 Charging Station'!H978</f>
        <v>1736.4500000000003</v>
      </c>
      <c r="C946" s="4">
        <f>'2 Charging Stations'!AF998</f>
        <v>3312.95</v>
      </c>
      <c r="D946" s="4">
        <f>'3 Charging Stations '!I997</f>
        <v>2855.8</v>
      </c>
      <c r="E946" s="4">
        <f>'4 Charging Stations'!H991</f>
        <v>1119.0500000000002</v>
      </c>
    </row>
    <row r="947" spans="1:5">
      <c r="A947" s="51">
        <v>946</v>
      </c>
      <c r="B947" s="4">
        <f>'1 Charging Station'!H979</f>
        <v>3107.4500000000003</v>
      </c>
      <c r="C947" s="4">
        <f>'2 Charging Stations'!AF999</f>
        <v>3335.8</v>
      </c>
      <c r="D947" s="4">
        <f>'3 Charging Stations '!I998</f>
        <v>2855.8</v>
      </c>
      <c r="E947" s="4">
        <f>'4 Charging Stations'!H992</f>
        <v>2375.8000000000002</v>
      </c>
    </row>
    <row r="948" spans="1:5">
      <c r="A948" s="51">
        <v>947</v>
      </c>
      <c r="B948" s="4">
        <f>'1 Charging Station'!H980</f>
        <v>1553.65</v>
      </c>
      <c r="C948" s="4">
        <f>'2 Charging Stations'!AF1000</f>
        <v>3335.8</v>
      </c>
      <c r="D948" s="4">
        <f>'3 Charging Stations '!I999</f>
        <v>2855.8</v>
      </c>
      <c r="E948" s="4">
        <f>'4 Charging Stations'!H993</f>
        <v>1141.9000000000001</v>
      </c>
    </row>
    <row r="949" spans="1:5">
      <c r="A949" s="51">
        <v>948</v>
      </c>
      <c r="B949" s="4">
        <f>'1 Charging Station'!H981</f>
        <v>3724.4000000000005</v>
      </c>
      <c r="C949" s="4">
        <f>'2 Charging Stations'!AF1001</f>
        <v>3244.4000000000005</v>
      </c>
      <c r="D949" s="4">
        <f>'3 Charging Stations '!I1000</f>
        <v>2855.8</v>
      </c>
      <c r="E949" s="4">
        <f>'4 Charging Stations'!H994</f>
        <v>2375.8000000000002</v>
      </c>
    </row>
    <row r="950" spans="1:5">
      <c r="A950" s="51">
        <v>949</v>
      </c>
      <c r="B950" s="4">
        <f>'1 Charging Station'!H982</f>
        <v>1690.75</v>
      </c>
      <c r="C950" s="4">
        <f>'2 Charging Stations'!AF1002</f>
        <v>3335.8</v>
      </c>
      <c r="D950" s="4">
        <f>'3 Charging Stations '!I1001</f>
        <v>2855.8</v>
      </c>
      <c r="E950" s="4">
        <f>'4 Charging Stations'!H995</f>
        <v>2375.8000000000002</v>
      </c>
    </row>
    <row r="951" spans="1:5">
      <c r="A951" s="51">
        <v>950</v>
      </c>
      <c r="B951" s="4">
        <f>'1 Charging Station'!H983</f>
        <v>3198.8500000000004</v>
      </c>
      <c r="C951" s="4">
        <f>'2 Charging Stations'!AF1003</f>
        <v>3290.1000000000004</v>
      </c>
      <c r="D951" s="4">
        <f>'3 Charging Stations '!I1002</f>
        <v>2855.8</v>
      </c>
      <c r="E951" s="4">
        <f>'4 Charging Stations'!H996</f>
        <v>1279</v>
      </c>
    </row>
    <row r="952" spans="1:5">
      <c r="A952" s="51">
        <v>951</v>
      </c>
      <c r="B952" s="4">
        <f>'1 Charging Station'!H984</f>
        <v>1873.5500000000002</v>
      </c>
      <c r="C952" s="4">
        <f>'2 Charging Stations'!AF1004</f>
        <v>3335.8</v>
      </c>
      <c r="D952" s="4">
        <f>'3 Charging Stations '!I1003</f>
        <v>2855.8</v>
      </c>
      <c r="E952" s="4">
        <f>'4 Charging Stations'!H997</f>
        <v>2375.8000000000002</v>
      </c>
    </row>
    <row r="953" spans="1:5">
      <c r="A953" s="51">
        <v>952</v>
      </c>
      <c r="B953" s="4">
        <f>'1 Charging Station'!H985</f>
        <v>1302.3000000000002</v>
      </c>
      <c r="C953" s="4">
        <f>'2 Charging Stations'!AF1005</f>
        <v>1667.75</v>
      </c>
      <c r="D953" s="4">
        <f>'3 Charging Stations '!I1004</f>
        <v>1736.15</v>
      </c>
      <c r="E953" s="4">
        <f>'4 Charging Stations'!H998</f>
        <v>2375.8000000000002</v>
      </c>
    </row>
    <row r="954" spans="1:5">
      <c r="A954" s="51">
        <v>953</v>
      </c>
      <c r="B954" s="4">
        <f>'1 Charging Station'!H986</f>
        <v>3221.7000000000003</v>
      </c>
      <c r="C954" s="4">
        <f>'2 Charging Stations'!AF1006</f>
        <v>3335.8</v>
      </c>
      <c r="D954" s="4">
        <f>'3 Charging Stations '!I1005</f>
        <v>2855.8</v>
      </c>
      <c r="E954" s="4">
        <f>'4 Charging Stations'!H999</f>
        <v>2375.8000000000002</v>
      </c>
    </row>
    <row r="955" spans="1:5">
      <c r="A955" s="51">
        <v>954</v>
      </c>
      <c r="B955" s="4">
        <f>'1 Charging Station'!H987</f>
        <v>1850.7000000000003</v>
      </c>
      <c r="C955" s="4">
        <f>'2 Charging Stations'!AF1007</f>
        <v>3290.1000000000004</v>
      </c>
      <c r="D955" s="4">
        <f>'3 Charging Stations '!I1006</f>
        <v>2855.8</v>
      </c>
      <c r="E955" s="4">
        <f>'4 Charging Stations'!H1000</f>
        <v>2375.8000000000002</v>
      </c>
    </row>
    <row r="956" spans="1:5">
      <c r="A956" s="51">
        <v>955</v>
      </c>
      <c r="B956" s="4">
        <f>'1 Charging Station'!H988</f>
        <v>1919.25</v>
      </c>
      <c r="C956" s="4">
        <f>'2 Charging Stations'!AF1008</f>
        <v>3335.8</v>
      </c>
      <c r="D956" s="4">
        <f>'3 Charging Stations '!I1007</f>
        <v>2855.8</v>
      </c>
      <c r="E956" s="4">
        <f>'4 Charging Stations'!H1001</f>
        <v>2375.8000000000002</v>
      </c>
    </row>
    <row r="957" spans="1:5">
      <c r="A957" s="51">
        <v>956</v>
      </c>
      <c r="B957" s="4">
        <f>'1 Charging Station'!H989</f>
        <v>3770.1000000000004</v>
      </c>
      <c r="C957" s="4">
        <f>'2 Charging Stations'!AF1009</f>
        <v>3335.8</v>
      </c>
      <c r="D957" s="4">
        <f>'3 Charging Stations '!I1008</f>
        <v>1804.7000000000003</v>
      </c>
      <c r="E957" s="4">
        <f>'4 Charging Stations'!H1002</f>
        <v>2375.8000000000002</v>
      </c>
    </row>
    <row r="958" spans="1:5">
      <c r="A958" s="51">
        <v>957</v>
      </c>
      <c r="B958" s="4">
        <f>'1 Charging Station'!H990</f>
        <v>1736.4500000000003</v>
      </c>
      <c r="C958" s="4">
        <f>'2 Charging Stations'!AF1010</f>
        <v>1896.25</v>
      </c>
      <c r="D958" s="4">
        <f>'3 Charging Stations '!I1009</f>
        <v>2855.8</v>
      </c>
      <c r="E958" s="4">
        <f>'4 Charging Stations'!H1003</f>
        <v>2375.8000000000002</v>
      </c>
    </row>
    <row r="959" spans="1:5">
      <c r="A959" s="51">
        <v>958</v>
      </c>
      <c r="B959" s="4">
        <f>'1 Charging Station'!H991</f>
        <v>1622.2000000000003</v>
      </c>
      <c r="C959" s="4">
        <f>'2 Charging Stations'!AF1011</f>
        <v>1850.5500000000002</v>
      </c>
      <c r="D959" s="4">
        <f>'3 Charging Stations '!I1010</f>
        <v>1690.4500000000003</v>
      </c>
      <c r="E959" s="4">
        <f>'4 Charging Stations'!H1004</f>
        <v>1279</v>
      </c>
    </row>
    <row r="960" spans="1:5">
      <c r="A960" s="51">
        <v>959</v>
      </c>
      <c r="B960" s="4">
        <f>'1 Charging Station'!H992</f>
        <v>1873.5500000000002</v>
      </c>
      <c r="C960" s="4">
        <f>'2 Charging Stations'!AF1012</f>
        <v>3335.8</v>
      </c>
      <c r="D960" s="4">
        <f>'3 Charging Stations '!I1011</f>
        <v>2855.8</v>
      </c>
      <c r="E960" s="4">
        <f>'4 Charging Stations'!H1005</f>
        <v>2375.8000000000002</v>
      </c>
    </row>
    <row r="961" spans="1:5">
      <c r="A961" s="51">
        <v>960</v>
      </c>
      <c r="B961" s="4">
        <f>'1 Charging Station'!H993</f>
        <v>3404.5000000000005</v>
      </c>
      <c r="C961" s="4">
        <f>'2 Charging Stations'!AF1013</f>
        <v>1896.25</v>
      </c>
      <c r="D961" s="4">
        <f>'3 Charging Stations '!I1012</f>
        <v>2855.8</v>
      </c>
      <c r="E961" s="4">
        <f>'4 Charging Stations'!H1006</f>
        <v>2375.8000000000002</v>
      </c>
    </row>
    <row r="962" spans="1:5">
      <c r="A962" s="51">
        <v>961</v>
      </c>
      <c r="B962" s="4">
        <f>'1 Charging Station'!H994</f>
        <v>3404.5000000000005</v>
      </c>
      <c r="C962" s="4">
        <f>'2 Charging Stations'!AF1014</f>
        <v>3335.8</v>
      </c>
      <c r="D962" s="4">
        <f>'3 Charging Stations '!I1013</f>
        <v>2855.8</v>
      </c>
      <c r="E962" s="4">
        <f>'4 Charging Stations'!H1007</f>
        <v>2375.8000000000002</v>
      </c>
    </row>
    <row r="963" spans="1:5">
      <c r="A963" s="51">
        <v>962</v>
      </c>
      <c r="B963" s="4">
        <f>'1 Charging Station'!H995</f>
        <v>3130.3</v>
      </c>
      <c r="C963" s="4">
        <f>'2 Charging Stations'!AF1015</f>
        <v>3335.8</v>
      </c>
      <c r="D963" s="4">
        <f>'3 Charging Stations '!I1014</f>
        <v>1461.9500000000003</v>
      </c>
      <c r="E963" s="4">
        <f>'4 Charging Stations'!H1008</f>
        <v>2375.8000000000002</v>
      </c>
    </row>
    <row r="964" spans="1:5">
      <c r="A964" s="51">
        <v>963</v>
      </c>
      <c r="B964" s="4">
        <f>'1 Charging Station'!H996</f>
        <v>1896.4</v>
      </c>
      <c r="C964" s="4">
        <f>'2 Charging Stations'!AF1016</f>
        <v>3335.8</v>
      </c>
      <c r="D964" s="4">
        <f>'3 Charging Stations '!I1015</f>
        <v>1599.0500000000002</v>
      </c>
      <c r="E964" s="4">
        <f>'4 Charging Stations'!H1009</f>
        <v>2375.8000000000002</v>
      </c>
    </row>
    <row r="965" spans="1:5">
      <c r="A965" s="51">
        <v>964</v>
      </c>
      <c r="B965" s="4">
        <f>'1 Charging Station'!H997</f>
        <v>1942.1000000000004</v>
      </c>
      <c r="C965" s="4">
        <f>'2 Charging Stations'!AF1017</f>
        <v>1256.4500000000003</v>
      </c>
      <c r="D965" s="4">
        <f>'3 Charging Stations '!I1016</f>
        <v>1599.0500000000002</v>
      </c>
      <c r="E965" s="4">
        <f>'4 Charging Stations'!H1010</f>
        <v>2375.8000000000002</v>
      </c>
    </row>
    <row r="966" spans="1:5">
      <c r="A966" s="51">
        <v>965</v>
      </c>
      <c r="B966" s="4">
        <f>'1 Charging Station'!H998</f>
        <v>3815.8</v>
      </c>
      <c r="C966" s="4">
        <f>'2 Charging Stations'!AF1018</f>
        <v>1850.5500000000002</v>
      </c>
      <c r="D966" s="4">
        <f>'3 Charging Stations '!I1017</f>
        <v>1736.15</v>
      </c>
      <c r="E966" s="4">
        <f>'4 Charging Stations'!H1011</f>
        <v>2375.8000000000002</v>
      </c>
    </row>
    <row r="967" spans="1:5">
      <c r="A967" s="51">
        <v>966</v>
      </c>
      <c r="B967" s="4">
        <f>'1 Charging Station'!H999</f>
        <v>3221.7000000000003</v>
      </c>
      <c r="C967" s="4">
        <f>'2 Charging Stations'!AF1019</f>
        <v>3290.1000000000004</v>
      </c>
      <c r="D967" s="4">
        <f>'3 Charging Stations '!I1018</f>
        <v>2855.8</v>
      </c>
      <c r="E967" s="4">
        <f>'4 Charging Stations'!H1012</f>
        <v>2375.8000000000002</v>
      </c>
    </row>
    <row r="968" spans="1:5">
      <c r="A968" s="51">
        <v>967</v>
      </c>
      <c r="B968" s="4">
        <f>'1 Charging Station'!H1000</f>
        <v>3198.8500000000004</v>
      </c>
      <c r="C968" s="4">
        <f>'2 Charging Stations'!AF1020</f>
        <v>3335.8</v>
      </c>
      <c r="D968" s="4">
        <f>'3 Charging Stations '!I1019</f>
        <v>2855.8</v>
      </c>
      <c r="E968" s="4">
        <f>'4 Charging Stations'!H1013</f>
        <v>1187.6000000000004</v>
      </c>
    </row>
    <row r="969" spans="1:5">
      <c r="A969" s="51">
        <v>968</v>
      </c>
      <c r="B969" s="4">
        <f>'1 Charging Station'!H1001</f>
        <v>1690.75</v>
      </c>
      <c r="C969" s="4">
        <f>'2 Charging Stations'!AF1021</f>
        <v>3335.8</v>
      </c>
      <c r="D969" s="4">
        <f>'3 Charging Stations '!I1020</f>
        <v>2855.8</v>
      </c>
      <c r="E969" s="4">
        <f>'4 Charging Stations'!H1014</f>
        <v>2375.8000000000002</v>
      </c>
    </row>
    <row r="970" spans="1:5">
      <c r="A970" s="51">
        <v>969</v>
      </c>
      <c r="B970" s="4">
        <f>'1 Charging Station'!H1002</f>
        <v>3084.6000000000004</v>
      </c>
      <c r="C970" s="4">
        <f>'2 Charging Stations'!AF1022</f>
        <v>3335.8</v>
      </c>
      <c r="D970" s="4">
        <f>'3 Charging Stations '!I1021</f>
        <v>2855.8</v>
      </c>
      <c r="E970" s="4">
        <f>'4 Charging Stations'!H1015</f>
        <v>1416.1000000000004</v>
      </c>
    </row>
    <row r="971" spans="1:5">
      <c r="A971" s="51">
        <v>970</v>
      </c>
      <c r="B971" s="4">
        <f>'1 Charging Station'!H1003</f>
        <v>1873.5500000000002</v>
      </c>
      <c r="C971" s="4">
        <f>'2 Charging Stations'!AF1023</f>
        <v>3335.8</v>
      </c>
      <c r="D971" s="4">
        <f>'3 Charging Stations '!I1022</f>
        <v>2855.8</v>
      </c>
      <c r="E971" s="4">
        <f>'4 Charging Stations'!H1016</f>
        <v>2375.8000000000002</v>
      </c>
    </row>
    <row r="972" spans="1:5">
      <c r="A972" s="51">
        <v>971</v>
      </c>
      <c r="B972" s="4">
        <f>'1 Charging Station'!H1004</f>
        <v>1919.25</v>
      </c>
      <c r="C972" s="4">
        <f>'2 Charging Stations'!AF1024</f>
        <v>3244.4000000000005</v>
      </c>
      <c r="D972" s="4">
        <f>'3 Charging Stations '!I1023</f>
        <v>2855.8</v>
      </c>
      <c r="E972" s="4">
        <f>'4 Charging Stations'!H1017</f>
        <v>2375.8000000000002</v>
      </c>
    </row>
    <row r="973" spans="1:5">
      <c r="A973" s="51">
        <v>972</v>
      </c>
      <c r="B973" s="4">
        <f>'1 Charging Station'!H1005</f>
        <v>3335.9500000000003</v>
      </c>
      <c r="C973" s="4">
        <f>'2 Charging Stations'!AF1025</f>
        <v>3335.8</v>
      </c>
      <c r="D973" s="4">
        <f>'3 Charging Stations '!I1024</f>
        <v>1644.75</v>
      </c>
      <c r="E973" s="4">
        <f>'4 Charging Stations'!H1018</f>
        <v>2375.8000000000002</v>
      </c>
    </row>
    <row r="974" spans="1:5">
      <c r="A974" s="51">
        <v>973</v>
      </c>
      <c r="B974" s="4">
        <f>'1 Charging Station'!H1006</f>
        <v>3084.6000000000004</v>
      </c>
      <c r="C974" s="4">
        <f>'2 Charging Stations'!AF1026</f>
        <v>1850.5500000000002</v>
      </c>
      <c r="D974" s="4">
        <f>'3 Charging Stations '!I1025</f>
        <v>2855.8</v>
      </c>
      <c r="E974" s="4">
        <f>'4 Charging Stations'!H1019</f>
        <v>1393.25</v>
      </c>
    </row>
    <row r="975" spans="1:5">
      <c r="A975" s="51">
        <v>974</v>
      </c>
      <c r="B975" s="4">
        <f>'1 Charging Station'!H1007</f>
        <v>3633</v>
      </c>
      <c r="C975" s="4">
        <f>'2 Charging Stations'!AF1027</f>
        <v>3335.8</v>
      </c>
      <c r="D975" s="4">
        <f>'3 Charging Stations '!I1026</f>
        <v>2855.8</v>
      </c>
      <c r="E975" s="4">
        <f>'4 Charging Stations'!H1020</f>
        <v>1370.4</v>
      </c>
    </row>
    <row r="976" spans="1:5">
      <c r="A976" s="51">
        <v>975</v>
      </c>
      <c r="B976" s="4">
        <f>'1 Charging Station'!H1008</f>
        <v>3404.5000000000005</v>
      </c>
      <c r="C976" s="4">
        <f>'2 Charging Stations'!AF1028</f>
        <v>3335.8</v>
      </c>
      <c r="D976" s="4">
        <f>'3 Charging Stations '!I1027</f>
        <v>1736.15</v>
      </c>
      <c r="E976" s="4">
        <f>'4 Charging Stations'!H1021</f>
        <v>2375.8000000000002</v>
      </c>
    </row>
    <row r="977" spans="1:5">
      <c r="A977" s="51">
        <v>976</v>
      </c>
      <c r="B977" s="4">
        <f>'1 Charging Station'!H1009</f>
        <v>3381.65</v>
      </c>
      <c r="C977" s="4">
        <f>'2 Charging Stations'!AF1029</f>
        <v>3335.8</v>
      </c>
      <c r="D977" s="4">
        <f>'3 Charging Stations '!I1028</f>
        <v>2855.8</v>
      </c>
      <c r="E977" s="4">
        <f>'4 Charging Stations'!H1022</f>
        <v>2375.8000000000002</v>
      </c>
    </row>
    <row r="978" spans="1:5">
      <c r="A978" s="51">
        <v>977</v>
      </c>
      <c r="B978" s="4">
        <f>'1 Charging Station'!H1010</f>
        <v>3016.05</v>
      </c>
      <c r="C978" s="4">
        <f>'2 Charging Stations'!AF1030</f>
        <v>1804.8500000000004</v>
      </c>
      <c r="D978" s="4">
        <f>'3 Charging Stations '!I1029</f>
        <v>1484.8000000000002</v>
      </c>
      <c r="E978" s="4">
        <f>'4 Charging Stations'!H1023</f>
        <v>1324.7000000000003</v>
      </c>
    </row>
    <row r="979" spans="1:5">
      <c r="A979" s="51">
        <v>978</v>
      </c>
      <c r="B979" s="4">
        <f>'1 Charging Station'!H1011</f>
        <v>3153.15</v>
      </c>
      <c r="C979" s="4">
        <f>'2 Charging Stations'!AF1031</f>
        <v>3335.8</v>
      </c>
      <c r="D979" s="4">
        <f>'3 Charging Stations '!I1030</f>
        <v>1599.0500000000002</v>
      </c>
      <c r="E979" s="4">
        <f>'4 Charging Stations'!H1024</f>
        <v>2375.8000000000002</v>
      </c>
    </row>
    <row r="980" spans="1:5">
      <c r="A980" s="51">
        <v>979</v>
      </c>
      <c r="B980" s="4">
        <f>'1 Charging Station'!H1012</f>
        <v>1576.5</v>
      </c>
      <c r="C980" s="4">
        <f>'2 Charging Stations'!AF1032</f>
        <v>1804.8500000000004</v>
      </c>
      <c r="D980" s="4">
        <f>'3 Charging Stations '!I1031</f>
        <v>2855.8</v>
      </c>
      <c r="E980" s="4">
        <f>'4 Charging Stations'!H1025</f>
        <v>2375.8000000000002</v>
      </c>
    </row>
    <row r="981" spans="1:5">
      <c r="A981" s="51">
        <v>980</v>
      </c>
      <c r="B981" s="4">
        <f>'1 Charging Station'!H1013</f>
        <v>3267.4</v>
      </c>
      <c r="C981" s="4">
        <f>'2 Charging Stations'!AF1033</f>
        <v>3335.8</v>
      </c>
      <c r="D981" s="4">
        <f>'3 Charging Stations '!I1032</f>
        <v>2855.8</v>
      </c>
      <c r="E981" s="4">
        <f>'4 Charging Stations'!H1026</f>
        <v>2375.8000000000002</v>
      </c>
    </row>
    <row r="982" spans="1:5">
      <c r="A982" s="51">
        <v>981</v>
      </c>
      <c r="B982" s="4">
        <f>'1 Charging Station'!H1014</f>
        <v>3176</v>
      </c>
      <c r="C982" s="4">
        <f>'2 Charging Stations'!AF1034</f>
        <v>1873.4</v>
      </c>
      <c r="D982" s="4">
        <f>'3 Charging Stations '!I1033</f>
        <v>2855.8</v>
      </c>
      <c r="E982" s="4">
        <f>'4 Charging Stations'!H1027</f>
        <v>1210.4500000000003</v>
      </c>
    </row>
    <row r="983" spans="1:5">
      <c r="A983" s="51">
        <v>982</v>
      </c>
      <c r="B983" s="4">
        <f>'1 Charging Station'!H1015</f>
        <v>1759.3000000000002</v>
      </c>
      <c r="C983" s="4">
        <f>'2 Charging Stations'!AF1035</f>
        <v>3335.8</v>
      </c>
      <c r="D983" s="4">
        <f>'3 Charging Stations '!I1034</f>
        <v>1347.7000000000003</v>
      </c>
      <c r="E983" s="4">
        <f>'4 Charging Stations'!H1028</f>
        <v>2375.8000000000002</v>
      </c>
    </row>
    <row r="984" spans="1:5">
      <c r="A984" s="51">
        <v>983</v>
      </c>
      <c r="B984" s="4">
        <f>'1 Charging Station'!H1016</f>
        <v>1919.25</v>
      </c>
      <c r="C984" s="4">
        <f>'2 Charging Stations'!AF1036</f>
        <v>1873.4</v>
      </c>
      <c r="D984" s="4">
        <f>'3 Charging Stations '!I1035</f>
        <v>1827.5500000000002</v>
      </c>
      <c r="E984" s="4">
        <f>'4 Charging Stations'!H1029</f>
        <v>1187.6000000000004</v>
      </c>
    </row>
    <row r="985" spans="1:5">
      <c r="A985" s="51">
        <v>984</v>
      </c>
      <c r="B985" s="4">
        <f>'1 Charging Station'!H1017</f>
        <v>1873.5500000000002</v>
      </c>
      <c r="C985" s="4">
        <f>'2 Charging Stations'!AF1037</f>
        <v>1759.15</v>
      </c>
      <c r="D985" s="4">
        <f>'3 Charging Stations '!I1036</f>
        <v>2855.8</v>
      </c>
      <c r="E985" s="4">
        <f>'4 Charging Stations'!H1030</f>
        <v>1416.1000000000004</v>
      </c>
    </row>
    <row r="986" spans="1:5">
      <c r="A986" s="51">
        <v>985</v>
      </c>
      <c r="B986" s="4">
        <f>'1 Charging Station'!H1018</f>
        <v>3313.1000000000004</v>
      </c>
      <c r="C986" s="4">
        <f>'2 Charging Stations'!AF1038</f>
        <v>3290.1000000000004</v>
      </c>
      <c r="D986" s="4">
        <f>'3 Charging Stations '!I1037</f>
        <v>2855.8</v>
      </c>
      <c r="E986" s="4">
        <f>'4 Charging Stations'!H1031</f>
        <v>2375.8000000000002</v>
      </c>
    </row>
    <row r="987" spans="1:5">
      <c r="A987" s="51">
        <v>986</v>
      </c>
      <c r="B987" s="4">
        <f>'1 Charging Station'!H1019</f>
        <v>3290.2500000000005</v>
      </c>
      <c r="C987" s="4">
        <f>'2 Charging Stations'!AF1039</f>
        <v>3198.7</v>
      </c>
      <c r="D987" s="4">
        <f>'3 Charging Stations '!I1038</f>
        <v>2855.8</v>
      </c>
      <c r="E987" s="4">
        <f>'4 Charging Stations'!H1032</f>
        <v>1347.5500000000002</v>
      </c>
    </row>
    <row r="988" spans="1:5">
      <c r="A988" s="51">
        <v>987</v>
      </c>
      <c r="B988" s="4">
        <f>'1 Charging Station'!H1020</f>
        <v>3541.6000000000004</v>
      </c>
      <c r="C988" s="4">
        <f>'2 Charging Stations'!AF1040</f>
        <v>1759.15</v>
      </c>
      <c r="D988" s="4">
        <f>'3 Charging Stations '!I1039</f>
        <v>2855.8</v>
      </c>
      <c r="E988" s="4">
        <f>'4 Charging Stations'!H1033</f>
        <v>2375.8000000000002</v>
      </c>
    </row>
    <row r="989" spans="1:5">
      <c r="A989" s="51">
        <v>988</v>
      </c>
      <c r="B989" s="4">
        <f>'1 Charging Station'!H1021</f>
        <v>3655.8500000000004</v>
      </c>
      <c r="C989" s="4">
        <f>'2 Charging Stations'!AF1041</f>
        <v>3335.8</v>
      </c>
      <c r="D989" s="4">
        <f>'3 Charging Stations '!I1040</f>
        <v>1759</v>
      </c>
      <c r="E989" s="4">
        <f>'4 Charging Stations'!H1034</f>
        <v>1393.25</v>
      </c>
    </row>
    <row r="990" spans="1:5">
      <c r="A990" s="51">
        <v>989</v>
      </c>
      <c r="B990" s="4">
        <f>'1 Charging Station'!H1022</f>
        <v>3198.8500000000004</v>
      </c>
      <c r="C990" s="4">
        <f>'2 Charging Stations'!AF1042</f>
        <v>3335.8</v>
      </c>
      <c r="D990" s="4">
        <f>'3 Charging Stations '!I1041</f>
        <v>1759</v>
      </c>
      <c r="E990" s="4">
        <f>'4 Charging Stations'!H1035</f>
        <v>2375.8000000000002</v>
      </c>
    </row>
    <row r="991" spans="1:5">
      <c r="A991" s="51">
        <v>990</v>
      </c>
      <c r="B991" s="4">
        <f>'1 Charging Station'!H1023</f>
        <v>1805</v>
      </c>
      <c r="C991" s="4">
        <f>'2 Charging Stations'!AF1043</f>
        <v>1782</v>
      </c>
      <c r="D991" s="4">
        <f>'3 Charging Stations '!I1042</f>
        <v>1210.6000000000004</v>
      </c>
      <c r="E991" s="4">
        <f>'4 Charging Stations'!H1036</f>
        <v>2375.8000000000002</v>
      </c>
    </row>
    <row r="992" spans="1:5">
      <c r="A992" s="51">
        <v>991</v>
      </c>
      <c r="B992" s="4">
        <f>'1 Charging Station'!H1024</f>
        <v>3335.9500000000003</v>
      </c>
      <c r="C992" s="4">
        <f>'2 Charging Stations'!AF1044</f>
        <v>1873.4</v>
      </c>
      <c r="D992" s="4">
        <f>'3 Charging Stations '!I1043</f>
        <v>2855.8</v>
      </c>
      <c r="E992" s="4">
        <f>'4 Charging Stations'!H1037</f>
        <v>1233.3000000000002</v>
      </c>
    </row>
    <row r="993" spans="1:5">
      <c r="A993" s="51">
        <v>992</v>
      </c>
      <c r="B993" s="4">
        <f>'1 Charging Station'!H1025</f>
        <v>3267.4</v>
      </c>
      <c r="C993" s="4">
        <f>'2 Charging Stations'!AF1045</f>
        <v>1850.5500000000002</v>
      </c>
      <c r="D993" s="4">
        <f>'3 Charging Stations '!I1044</f>
        <v>2855.8</v>
      </c>
      <c r="E993" s="4">
        <f>'4 Charging Stations'!H1038</f>
        <v>2375.8000000000002</v>
      </c>
    </row>
    <row r="994" spans="1:5">
      <c r="A994" s="51">
        <v>993</v>
      </c>
      <c r="B994" s="4">
        <f>'1 Charging Station'!H1026</f>
        <v>3541.6000000000004</v>
      </c>
      <c r="C994" s="4">
        <f>'2 Charging Stations'!AF1046</f>
        <v>1576.3500000000004</v>
      </c>
      <c r="D994" s="4">
        <f>'3 Charging Stations '!I1045</f>
        <v>1918.9500000000003</v>
      </c>
      <c r="E994" s="4">
        <f>'4 Charging Stations'!H1039</f>
        <v>1370.4</v>
      </c>
    </row>
    <row r="995" spans="1:5">
      <c r="A995" s="51">
        <v>994</v>
      </c>
      <c r="B995" s="4">
        <f>'1 Charging Station'!H1027</f>
        <v>1553.65</v>
      </c>
      <c r="C995" s="4">
        <f>'2 Charging Stations'!AF1047</f>
        <v>3335.8</v>
      </c>
      <c r="D995" s="4">
        <f>'3 Charging Stations '!I1046</f>
        <v>1713.3000000000002</v>
      </c>
      <c r="E995" s="4">
        <f>'4 Charging Stations'!H1040</f>
        <v>2375.8000000000002</v>
      </c>
    </row>
    <row r="996" spans="1:5">
      <c r="A996" s="51">
        <v>995</v>
      </c>
      <c r="B996" s="4">
        <f>'1 Charging Station'!H1028</f>
        <v>1645.0500000000002</v>
      </c>
      <c r="C996" s="4">
        <f>'2 Charging Stations'!AF1048</f>
        <v>3290.1000000000004</v>
      </c>
      <c r="D996" s="4">
        <f>'3 Charging Stations '!I1047</f>
        <v>1850.4</v>
      </c>
      <c r="E996" s="4">
        <f>'4 Charging Stations'!H1041</f>
        <v>1370.4</v>
      </c>
    </row>
    <row r="997" spans="1:5">
      <c r="A997" s="51">
        <v>996</v>
      </c>
      <c r="B997" s="4">
        <f>'1 Charging Station'!H1029</f>
        <v>1873.5500000000002</v>
      </c>
      <c r="C997" s="4">
        <f>'2 Charging Stations'!AF1049</f>
        <v>1507.8000000000002</v>
      </c>
      <c r="D997" s="4">
        <f>'3 Charging Stations '!I1048</f>
        <v>2855.8</v>
      </c>
      <c r="E997" s="4">
        <f>'4 Charging Stations'!H1042</f>
        <v>2375.8000000000002</v>
      </c>
    </row>
    <row r="998" spans="1:5">
      <c r="A998" s="51">
        <v>997</v>
      </c>
      <c r="B998" s="4">
        <f>'1 Charging Station'!H1030</f>
        <v>3038.9</v>
      </c>
      <c r="C998" s="4">
        <f>'2 Charging Stations'!AF1050</f>
        <v>1713.4500000000003</v>
      </c>
      <c r="D998" s="4">
        <f>'3 Charging Stations '!I1049</f>
        <v>1759</v>
      </c>
      <c r="E998" s="4">
        <f>'4 Charging Stations'!H1043</f>
        <v>2375.8000000000002</v>
      </c>
    </row>
    <row r="999" spans="1:5">
      <c r="A999" s="51">
        <v>998</v>
      </c>
      <c r="B999" s="4">
        <f>'1 Charging Station'!H1031</f>
        <v>3335.9500000000003</v>
      </c>
      <c r="C999" s="4">
        <f>'2 Charging Stations'!AF1051</f>
        <v>1827.7000000000003</v>
      </c>
      <c r="D999" s="4">
        <f>'3 Charging Stations '!I1050</f>
        <v>2855.8</v>
      </c>
      <c r="E999" s="4">
        <f>'4 Charging Stations'!H1044</f>
        <v>1004.8000000000002</v>
      </c>
    </row>
    <row r="1000" spans="1:5">
      <c r="A1000" s="51">
        <v>999</v>
      </c>
      <c r="B1000" s="4">
        <f>'1 Charging Station'!H1032</f>
        <v>3290.2500000000005</v>
      </c>
      <c r="C1000" s="4">
        <f>'2 Charging Stations'!AF1052</f>
        <v>1850.5500000000002</v>
      </c>
      <c r="D1000" s="4">
        <f>'3 Charging Stations '!I1051</f>
        <v>2855.8</v>
      </c>
      <c r="E1000" s="4">
        <f>'4 Charging Stations'!H1045</f>
        <v>2375.8000000000002</v>
      </c>
    </row>
    <row r="1001" spans="1:5">
      <c r="A1001" s="51">
        <v>1000</v>
      </c>
      <c r="B1001" s="4">
        <f>'1 Charging Station'!H1033</f>
        <v>3130.3</v>
      </c>
      <c r="C1001" s="4">
        <f>'2 Charging Stations'!AF1053</f>
        <v>3335.8</v>
      </c>
      <c r="D1001" s="4">
        <f>'3 Charging Stations '!I1052</f>
        <v>1804.7000000000003</v>
      </c>
      <c r="E1001" s="4">
        <f>'4 Charging Stations'!H1046</f>
        <v>1370.4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2ADF-FF98-4BCA-9A86-1FF76FAD8053}">
  <dimension ref="A1:N1001"/>
  <sheetViews>
    <sheetView workbookViewId="0">
      <selection activeCell="Q11" sqref="Q11"/>
    </sheetView>
  </sheetViews>
  <sheetFormatPr baseColWidth="10" defaultColWidth="8.83203125" defaultRowHeight="16"/>
  <cols>
    <col min="8" max="8" width="10" bestFit="1" customWidth="1"/>
    <col min="10" max="10" width="13.33203125" bestFit="1" customWidth="1"/>
    <col min="11" max="14" width="10" bestFit="1" customWidth="1"/>
  </cols>
  <sheetData>
    <row r="1" spans="1:14">
      <c r="A1" s="361" t="s">
        <v>91</v>
      </c>
      <c r="B1" s="351" t="str">
        <f>'2 Charging Stations'!H53</f>
        <v>Profit 2</v>
      </c>
      <c r="C1" s="351" t="str">
        <f>'2 Charging Stations'!T53</f>
        <v>Profit 3</v>
      </c>
      <c r="D1" s="351" t="str">
        <f>'2 Charging Stations'!AF53</f>
        <v>Profit 4</v>
      </c>
      <c r="E1" s="351" t="str">
        <f>'2 Charging Stations'!AR53</f>
        <v>Profit 5</v>
      </c>
      <c r="G1" s="359" t="s">
        <v>150</v>
      </c>
      <c r="H1" s="359" t="s">
        <v>151</v>
      </c>
      <c r="J1" s="356" t="s">
        <v>152</v>
      </c>
      <c r="K1" s="363" t="s">
        <v>104</v>
      </c>
      <c r="L1" s="363" t="s">
        <v>105</v>
      </c>
      <c r="M1" s="363" t="s">
        <v>106</v>
      </c>
      <c r="N1" s="363" t="s">
        <v>107</v>
      </c>
    </row>
    <row r="2" spans="1:14">
      <c r="A2" s="51">
        <v>1</v>
      </c>
      <c r="B2">
        <f>'2 Charging Stations'!H54</f>
        <v>2650.3</v>
      </c>
      <c r="C2">
        <f>'2 Charging Stations'!T54</f>
        <v>1667.75</v>
      </c>
      <c r="D2">
        <f>'2 Charging Stations'!AF54</f>
        <v>3335.8</v>
      </c>
      <c r="E2">
        <f>'2 Charging Stations'!AR54</f>
        <v>1530.65</v>
      </c>
      <c r="G2" s="3" t="s">
        <v>154</v>
      </c>
      <c r="H2" s="360">
        <v>949</v>
      </c>
      <c r="J2" s="362" t="s">
        <v>154</v>
      </c>
      <c r="K2" s="3" cm="1">
        <f t="array" ref="K2:K13">FREQUENCY(B2:B1001,$H$2:$H$12)</f>
        <v>17</v>
      </c>
      <c r="L2" s="3" cm="1">
        <f t="array" ref="L2:L13">FREQUENCY(C2:C1001,$H$2:$H$12)</f>
        <v>1</v>
      </c>
      <c r="M2" s="3" cm="1">
        <f t="array" ref="M2:M13">FREQUENCY(D2:D1001,$H$2:$H$12)</f>
        <v>1</v>
      </c>
      <c r="N2" s="3" cm="1">
        <f t="array" ref="N2:N13">FREQUENCY(E2:E1001,$H$2:$H$12)</f>
        <v>5</v>
      </c>
    </row>
    <row r="3" spans="1:14">
      <c r="A3" s="51">
        <v>2</v>
      </c>
      <c r="B3">
        <f>'2 Charging Stations'!H55</f>
        <v>3335.8</v>
      </c>
      <c r="C3">
        <f>'2 Charging Stations'!T55</f>
        <v>1644.9</v>
      </c>
      <c r="D3">
        <f>'2 Charging Stations'!AF55</f>
        <v>1827.7000000000003</v>
      </c>
      <c r="E3">
        <f>'2 Charging Stations'!AR55</f>
        <v>2878.8</v>
      </c>
      <c r="G3" s="3" t="s">
        <v>155</v>
      </c>
      <c r="H3" s="360">
        <v>1249</v>
      </c>
      <c r="J3" s="362" t="s">
        <v>155</v>
      </c>
      <c r="K3" s="3">
        <v>143</v>
      </c>
      <c r="L3" s="3">
        <v>24</v>
      </c>
      <c r="M3" s="3">
        <v>4</v>
      </c>
      <c r="N3" s="3">
        <v>40</v>
      </c>
    </row>
    <row r="4" spans="1:14">
      <c r="A4" s="51">
        <v>3</v>
      </c>
      <c r="B4">
        <f>'2 Charging Stations'!H56</f>
        <v>2718.8500000000004</v>
      </c>
      <c r="C4">
        <f>'2 Charging Stations'!T56</f>
        <v>1279.3000000000002</v>
      </c>
      <c r="D4">
        <f>'2 Charging Stations'!AF56</f>
        <v>1759.15</v>
      </c>
      <c r="E4">
        <f>'2 Charging Stations'!AR56</f>
        <v>2787.4</v>
      </c>
      <c r="G4" s="3" t="s">
        <v>156</v>
      </c>
      <c r="H4" s="360">
        <v>1549</v>
      </c>
      <c r="J4" s="362" t="s">
        <v>156</v>
      </c>
      <c r="K4" s="3">
        <v>252</v>
      </c>
      <c r="L4" s="3">
        <v>213</v>
      </c>
      <c r="M4" s="3">
        <v>46</v>
      </c>
      <c r="N4" s="3">
        <v>271</v>
      </c>
    </row>
    <row r="5" spans="1:14">
      <c r="A5" s="51">
        <v>4</v>
      </c>
      <c r="B5">
        <f>'2 Charging Stations'!H57</f>
        <v>2924.5000000000005</v>
      </c>
      <c r="C5">
        <f>'2 Charging Stations'!T57</f>
        <v>3335.8</v>
      </c>
      <c r="D5">
        <f>'2 Charging Stations'!AF57</f>
        <v>3335.8</v>
      </c>
      <c r="E5">
        <f>'2 Charging Stations'!AR57</f>
        <v>3312.95</v>
      </c>
      <c r="G5" s="3" t="s">
        <v>157</v>
      </c>
      <c r="H5" s="360">
        <v>1849</v>
      </c>
      <c r="J5" s="362" t="s">
        <v>157</v>
      </c>
      <c r="K5" s="3">
        <v>0</v>
      </c>
      <c r="L5" s="3">
        <v>170</v>
      </c>
      <c r="M5" s="3">
        <v>201</v>
      </c>
      <c r="N5" s="3">
        <v>95</v>
      </c>
    </row>
    <row r="6" spans="1:14">
      <c r="A6" s="51">
        <v>5</v>
      </c>
      <c r="B6">
        <f>'2 Charging Stations'!H58</f>
        <v>3221.55</v>
      </c>
      <c r="C6">
        <f>'2 Charging Stations'!T58</f>
        <v>3175.8500000000004</v>
      </c>
      <c r="D6">
        <f>'2 Charging Stations'!AF58</f>
        <v>3335.8</v>
      </c>
      <c r="E6">
        <f>'2 Charging Stations'!AR58</f>
        <v>1576.3500000000004</v>
      </c>
      <c r="G6" s="3" t="s">
        <v>158</v>
      </c>
      <c r="H6" s="360">
        <v>2149</v>
      </c>
      <c r="J6" s="362" t="s">
        <v>158</v>
      </c>
      <c r="K6" s="3">
        <v>0</v>
      </c>
      <c r="L6" s="3">
        <v>0</v>
      </c>
      <c r="M6" s="3">
        <v>133</v>
      </c>
      <c r="N6" s="3">
        <v>0</v>
      </c>
    </row>
    <row r="7" spans="1:14">
      <c r="A7" s="51">
        <v>6</v>
      </c>
      <c r="B7">
        <f>'2 Charging Stations'!H59</f>
        <v>1302.1500000000001</v>
      </c>
      <c r="C7">
        <f>'2 Charging Stations'!T59</f>
        <v>1667.75</v>
      </c>
      <c r="D7">
        <f>'2 Charging Stations'!AF59</f>
        <v>3335.8</v>
      </c>
      <c r="E7">
        <f>'2 Charging Stations'!AR59</f>
        <v>1325</v>
      </c>
      <c r="G7" s="3" t="s">
        <v>159</v>
      </c>
      <c r="H7" s="360">
        <v>2449</v>
      </c>
      <c r="J7" s="362" t="s">
        <v>159</v>
      </c>
      <c r="K7" s="3">
        <v>0</v>
      </c>
      <c r="L7" s="3">
        <v>0</v>
      </c>
      <c r="M7" s="3">
        <v>0</v>
      </c>
      <c r="N7" s="3">
        <v>0</v>
      </c>
    </row>
    <row r="8" spans="1:14">
      <c r="A8" s="51">
        <v>7</v>
      </c>
      <c r="B8">
        <f>'2 Charging Stations'!H60</f>
        <v>2696</v>
      </c>
      <c r="C8">
        <f>'2 Charging Stations'!T60</f>
        <v>1690.6000000000004</v>
      </c>
      <c r="D8">
        <f>'2 Charging Stations'!AF60</f>
        <v>1850.5500000000002</v>
      </c>
      <c r="E8">
        <f>'2 Charging Stations'!AR60</f>
        <v>1484.9500000000003</v>
      </c>
      <c r="G8" s="3" t="s">
        <v>160</v>
      </c>
      <c r="H8" s="360">
        <v>2749</v>
      </c>
      <c r="J8" s="362" t="s">
        <v>160</v>
      </c>
      <c r="K8" s="3">
        <v>260</v>
      </c>
      <c r="L8" s="3">
        <v>0</v>
      </c>
      <c r="M8" s="3">
        <v>0</v>
      </c>
      <c r="N8" s="3">
        <v>12</v>
      </c>
    </row>
    <row r="9" spans="1:14">
      <c r="A9" s="51">
        <v>8</v>
      </c>
      <c r="B9">
        <f>'2 Charging Stations'!H61</f>
        <v>1302.1500000000001</v>
      </c>
      <c r="C9">
        <f>'2 Charging Stations'!T61</f>
        <v>3015.9</v>
      </c>
      <c r="D9">
        <f>'2 Charging Stations'!AF61</f>
        <v>3335.8</v>
      </c>
      <c r="E9">
        <f>'2 Charging Stations'!AR61</f>
        <v>2855.9500000000003</v>
      </c>
      <c r="G9" s="3" t="s">
        <v>161</v>
      </c>
      <c r="H9" s="360">
        <v>3049</v>
      </c>
      <c r="J9" s="362" t="s">
        <v>161</v>
      </c>
      <c r="K9" s="3">
        <v>213</v>
      </c>
      <c r="L9" s="3">
        <v>218</v>
      </c>
      <c r="M9" s="3">
        <v>0</v>
      </c>
      <c r="N9" s="3">
        <v>288</v>
      </c>
    </row>
    <row r="10" spans="1:14">
      <c r="A10" s="51">
        <v>9</v>
      </c>
      <c r="B10">
        <f>'2 Charging Stations'!H62</f>
        <v>2513.2000000000003</v>
      </c>
      <c r="C10">
        <f>'2 Charging Stations'!T62</f>
        <v>3198.7</v>
      </c>
      <c r="D10">
        <f>'2 Charging Stations'!AF62</f>
        <v>3335.8</v>
      </c>
      <c r="E10">
        <f>'2 Charging Stations'!AR62</f>
        <v>1530.65</v>
      </c>
      <c r="G10" s="3" t="s">
        <v>162</v>
      </c>
      <c r="H10" s="360">
        <v>3349</v>
      </c>
      <c r="J10" s="362" t="s">
        <v>162</v>
      </c>
      <c r="K10" s="358">
        <v>115</v>
      </c>
      <c r="L10" s="358">
        <v>374</v>
      </c>
      <c r="M10" s="364">
        <v>615</v>
      </c>
      <c r="N10" s="358">
        <v>289</v>
      </c>
    </row>
    <row r="11" spans="1:14">
      <c r="A11" s="51">
        <v>10</v>
      </c>
      <c r="B11">
        <f>'2 Charging Stations'!H63</f>
        <v>-851</v>
      </c>
      <c r="C11">
        <f>'2 Charging Stations'!T63</f>
        <v>1644.9</v>
      </c>
      <c r="D11">
        <f>'2 Charging Stations'!AF63</f>
        <v>3335.8</v>
      </c>
      <c r="E11">
        <f>'2 Charging Stations'!AR63</f>
        <v>1393.5500000000002</v>
      </c>
      <c r="G11" s="3" t="s">
        <v>163</v>
      </c>
      <c r="H11" s="360">
        <v>3649</v>
      </c>
      <c r="J11" s="362" t="s">
        <v>163</v>
      </c>
      <c r="K11" s="3">
        <v>0</v>
      </c>
      <c r="L11" s="3">
        <v>0</v>
      </c>
      <c r="M11" s="3">
        <v>0</v>
      </c>
      <c r="N11" s="3">
        <v>0</v>
      </c>
    </row>
    <row r="12" spans="1:14">
      <c r="A12" s="51">
        <v>11</v>
      </c>
      <c r="B12">
        <f>'2 Charging Stations'!H64</f>
        <v>1073.6500000000001</v>
      </c>
      <c r="C12">
        <f>'2 Charging Stations'!T64</f>
        <v>1690.6000000000004</v>
      </c>
      <c r="D12">
        <f>'2 Charging Stations'!AF64</f>
        <v>1484.9500000000003</v>
      </c>
      <c r="E12">
        <f>'2 Charging Stations'!AR64</f>
        <v>3038.7500000000005</v>
      </c>
      <c r="G12" s="3" t="s">
        <v>164</v>
      </c>
      <c r="H12" s="360">
        <v>3949</v>
      </c>
      <c r="J12" s="362" t="s">
        <v>164</v>
      </c>
      <c r="K12" s="3">
        <v>0</v>
      </c>
      <c r="L12" s="3">
        <v>0</v>
      </c>
      <c r="M12" s="3">
        <v>0</v>
      </c>
      <c r="N12" s="3">
        <v>0</v>
      </c>
    </row>
    <row r="13" spans="1:14">
      <c r="A13" s="51">
        <v>12</v>
      </c>
      <c r="B13">
        <f>'2 Charging Stations'!H65</f>
        <v>2833.1000000000004</v>
      </c>
      <c r="C13">
        <f>'2 Charging Stations'!T65</f>
        <v>1279.3000000000002</v>
      </c>
      <c r="D13">
        <f>'2 Charging Stations'!AF65</f>
        <v>1804.8500000000004</v>
      </c>
      <c r="E13">
        <f>'2 Charging Stations'!AR65</f>
        <v>1325</v>
      </c>
      <c r="K13">
        <v>0</v>
      </c>
      <c r="L13">
        <v>0</v>
      </c>
      <c r="M13">
        <v>0</v>
      </c>
      <c r="N13">
        <v>0</v>
      </c>
    </row>
    <row r="14" spans="1:14">
      <c r="A14" s="51">
        <v>13</v>
      </c>
      <c r="B14">
        <f>'2 Charging Stations'!H66</f>
        <v>3244.4000000000005</v>
      </c>
      <c r="C14">
        <f>'2 Charging Stations'!T66</f>
        <v>2970.2000000000003</v>
      </c>
      <c r="D14">
        <f>'2 Charging Stations'!AF66</f>
        <v>1690.6000000000004</v>
      </c>
      <c r="E14">
        <f>'2 Charging Stations'!AR66</f>
        <v>2970.2000000000003</v>
      </c>
    </row>
    <row r="15" spans="1:14">
      <c r="A15" s="51">
        <v>14</v>
      </c>
      <c r="B15">
        <f>'2 Charging Stations'!H67</f>
        <v>3153</v>
      </c>
      <c r="C15">
        <f>'2 Charging Stations'!T67</f>
        <v>3038.7500000000005</v>
      </c>
      <c r="D15">
        <f>'2 Charging Stations'!AF67</f>
        <v>3335.8</v>
      </c>
      <c r="E15">
        <f>'2 Charging Stations'!AR67</f>
        <v>1576.3500000000004</v>
      </c>
      <c r="J15" s="368" t="s">
        <v>165</v>
      </c>
      <c r="K15" s="367">
        <f>'2 Charging Stations'!J50</f>
        <v>2181.0014500000002</v>
      </c>
      <c r="L15" s="367">
        <f>'2 Charging Stations'!V50</f>
        <v>2461.9245999999998</v>
      </c>
      <c r="M15" s="366">
        <f>'2 Charging Stations'!AH50</f>
        <v>2710.8753499999953</v>
      </c>
      <c r="N15" s="367">
        <f>'2 Charging Stations'!AT50</f>
        <v>2391.1124499999987</v>
      </c>
    </row>
    <row r="16" spans="1:14">
      <c r="A16" s="51">
        <v>15</v>
      </c>
      <c r="B16">
        <f>'2 Charging Stations'!H68</f>
        <v>2627.4500000000003</v>
      </c>
      <c r="C16">
        <f>'2 Charging Stations'!T68</f>
        <v>3015.9</v>
      </c>
      <c r="D16">
        <f>'2 Charging Stations'!AF68</f>
        <v>1919.1000000000004</v>
      </c>
      <c r="E16">
        <f>'2 Charging Stations'!AR68</f>
        <v>2855.9500000000003</v>
      </c>
    </row>
    <row r="17" spans="1:5">
      <c r="A17" s="51">
        <v>16</v>
      </c>
      <c r="B17">
        <f>'2 Charging Stations'!H69</f>
        <v>2650.3</v>
      </c>
      <c r="C17">
        <f>'2 Charging Stations'!T69</f>
        <v>1439.25</v>
      </c>
      <c r="D17">
        <f>'2 Charging Stations'!AF69</f>
        <v>3335.8</v>
      </c>
      <c r="E17">
        <f>'2 Charging Stations'!AR69</f>
        <v>3015.9</v>
      </c>
    </row>
    <row r="18" spans="1:5">
      <c r="A18" s="51">
        <v>17</v>
      </c>
      <c r="B18">
        <f>'2 Charging Stations'!H70</f>
        <v>1073.6500000000001</v>
      </c>
      <c r="C18">
        <f>'2 Charging Stations'!T70</f>
        <v>1644.9</v>
      </c>
      <c r="D18">
        <f>'2 Charging Stations'!AF70</f>
        <v>3335.8</v>
      </c>
      <c r="E18">
        <f>'2 Charging Stations'!AR70</f>
        <v>3312.95</v>
      </c>
    </row>
    <row r="19" spans="1:5">
      <c r="A19" s="51">
        <v>18</v>
      </c>
      <c r="B19">
        <f>'2 Charging Stations'!H71</f>
        <v>2536.0500000000002</v>
      </c>
      <c r="C19">
        <f>'2 Charging Stations'!T71</f>
        <v>1530.65</v>
      </c>
      <c r="D19">
        <f>'2 Charging Stations'!AF71</f>
        <v>1667.75</v>
      </c>
      <c r="E19">
        <f>'2 Charging Stations'!AR71</f>
        <v>1530.65</v>
      </c>
    </row>
    <row r="20" spans="1:5">
      <c r="A20" s="51">
        <v>19</v>
      </c>
      <c r="B20">
        <f>'2 Charging Stations'!H72</f>
        <v>1279.3000000000002</v>
      </c>
      <c r="C20">
        <f>'2 Charging Stations'!T72</f>
        <v>3130.15</v>
      </c>
      <c r="D20">
        <f>'2 Charging Stations'!AF72</f>
        <v>1873.4</v>
      </c>
      <c r="E20">
        <f>'2 Charging Stations'!AR72</f>
        <v>1599.2000000000003</v>
      </c>
    </row>
    <row r="21" spans="1:5">
      <c r="A21" s="51">
        <v>20</v>
      </c>
      <c r="B21">
        <f>'2 Charging Stations'!H73</f>
        <v>1233.6000000000004</v>
      </c>
      <c r="C21">
        <f>'2 Charging Stations'!T73</f>
        <v>1644.9</v>
      </c>
      <c r="D21">
        <f>'2 Charging Stations'!AF73</f>
        <v>3335.8</v>
      </c>
      <c r="E21">
        <f>'2 Charging Stations'!AR73</f>
        <v>3244.4000000000005</v>
      </c>
    </row>
    <row r="22" spans="1:5">
      <c r="A22" s="51">
        <v>21</v>
      </c>
      <c r="B22">
        <f>'2 Charging Stations'!H74</f>
        <v>2604.6000000000004</v>
      </c>
      <c r="C22">
        <f>'2 Charging Stations'!T74</f>
        <v>1690.6000000000004</v>
      </c>
      <c r="D22">
        <f>'2 Charging Stations'!AF74</f>
        <v>1713.4500000000003</v>
      </c>
      <c r="E22">
        <f>'2 Charging Stations'!AR74</f>
        <v>2970.2000000000003</v>
      </c>
    </row>
    <row r="23" spans="1:5">
      <c r="A23" s="51">
        <v>22</v>
      </c>
      <c r="B23">
        <f>'2 Charging Stations'!H75</f>
        <v>1370.7000000000003</v>
      </c>
      <c r="C23">
        <f>'2 Charging Stations'!T75</f>
        <v>2878.8</v>
      </c>
      <c r="D23">
        <f>'2 Charging Stations'!AF75</f>
        <v>1919.1000000000004</v>
      </c>
      <c r="E23">
        <f>'2 Charging Stations'!AR75</f>
        <v>3015.9</v>
      </c>
    </row>
    <row r="24" spans="1:5">
      <c r="A24" s="51">
        <v>23</v>
      </c>
      <c r="B24">
        <f>'2 Charging Stations'!H76</f>
        <v>3175.8500000000004</v>
      </c>
      <c r="C24">
        <f>'2 Charging Stations'!T76</f>
        <v>3335.8</v>
      </c>
      <c r="D24">
        <f>'2 Charging Stations'!AF76</f>
        <v>3335.8</v>
      </c>
      <c r="E24">
        <f>'2 Charging Stations'!AR76</f>
        <v>1576.3500000000004</v>
      </c>
    </row>
    <row r="25" spans="1:5">
      <c r="A25" s="51">
        <v>24</v>
      </c>
      <c r="B25">
        <f>'2 Charging Stations'!H77</f>
        <v>2581.75</v>
      </c>
      <c r="C25">
        <f>'2 Charging Stations'!T77</f>
        <v>3107.3</v>
      </c>
      <c r="D25">
        <f>'2 Charging Stations'!AF77</f>
        <v>3335.8</v>
      </c>
      <c r="E25">
        <f>'2 Charging Stations'!AR77</f>
        <v>1302.1500000000001</v>
      </c>
    </row>
    <row r="26" spans="1:5">
      <c r="A26" s="51">
        <v>25</v>
      </c>
      <c r="B26">
        <f>'2 Charging Stations'!H78</f>
        <v>2741.7000000000003</v>
      </c>
      <c r="C26">
        <f>'2 Charging Stations'!T78</f>
        <v>2970.2000000000003</v>
      </c>
      <c r="D26">
        <f>'2 Charging Stations'!AF78</f>
        <v>1347.8500000000004</v>
      </c>
      <c r="E26">
        <f>'2 Charging Stations'!AR78</f>
        <v>1599.2000000000003</v>
      </c>
    </row>
    <row r="27" spans="1:5">
      <c r="A27" s="51">
        <v>26</v>
      </c>
      <c r="B27">
        <f>'2 Charging Stations'!H79</f>
        <v>1393.5500000000002</v>
      </c>
      <c r="C27">
        <f>'2 Charging Stations'!T79</f>
        <v>2855.9500000000003</v>
      </c>
      <c r="D27">
        <f>'2 Charging Stations'!AF79</f>
        <v>3335.8</v>
      </c>
      <c r="E27">
        <f>'2 Charging Stations'!AR79</f>
        <v>3335.8</v>
      </c>
    </row>
    <row r="28" spans="1:5">
      <c r="A28" s="51">
        <v>27</v>
      </c>
      <c r="B28">
        <f>'2 Charging Stations'!H80</f>
        <v>3335.8</v>
      </c>
      <c r="C28">
        <f>'2 Charging Stations'!T80</f>
        <v>1347.8500000000004</v>
      </c>
      <c r="D28">
        <f>'2 Charging Stations'!AF80</f>
        <v>1622.0500000000002</v>
      </c>
      <c r="E28">
        <f>'2 Charging Stations'!AR80</f>
        <v>1530.65</v>
      </c>
    </row>
    <row r="29" spans="1:5">
      <c r="A29" s="51">
        <v>28</v>
      </c>
      <c r="B29">
        <f>'2 Charging Stations'!H81</f>
        <v>2718.8500000000004</v>
      </c>
      <c r="C29">
        <f>'2 Charging Stations'!T81</f>
        <v>3335.8</v>
      </c>
      <c r="D29">
        <f>'2 Charging Stations'!AF81</f>
        <v>3335.8</v>
      </c>
      <c r="E29">
        <f>'2 Charging Stations'!AR81</f>
        <v>2764.55</v>
      </c>
    </row>
    <row r="30" spans="1:5">
      <c r="A30" s="51">
        <v>29</v>
      </c>
      <c r="B30">
        <f>'2 Charging Stations'!H82</f>
        <v>2718.8500000000004</v>
      </c>
      <c r="C30">
        <f>'2 Charging Stations'!T82</f>
        <v>1462.1000000000004</v>
      </c>
      <c r="D30">
        <f>'2 Charging Stations'!AF82</f>
        <v>3335.8</v>
      </c>
      <c r="E30">
        <f>'2 Charging Stations'!AR82</f>
        <v>1599.2000000000003</v>
      </c>
    </row>
    <row r="31" spans="1:5">
      <c r="A31" s="51">
        <v>30</v>
      </c>
      <c r="B31">
        <f>'2 Charging Stations'!H83</f>
        <v>2764.55</v>
      </c>
      <c r="C31">
        <f>'2 Charging Stations'!T83</f>
        <v>3221.55</v>
      </c>
      <c r="D31">
        <f>'2 Charging Stations'!AF83</f>
        <v>3335.8</v>
      </c>
      <c r="E31">
        <f>'2 Charging Stations'!AR83</f>
        <v>2970.2000000000003</v>
      </c>
    </row>
    <row r="32" spans="1:5">
      <c r="A32" s="51">
        <v>31</v>
      </c>
      <c r="B32">
        <f>'2 Charging Stations'!H84</f>
        <v>1393.5500000000002</v>
      </c>
      <c r="C32">
        <f>'2 Charging Stations'!T84</f>
        <v>2970.2000000000003</v>
      </c>
      <c r="D32">
        <f>'2 Charging Stations'!AF84</f>
        <v>1759.15</v>
      </c>
      <c r="E32">
        <f>'2 Charging Stations'!AR84</f>
        <v>1599.2000000000003</v>
      </c>
    </row>
    <row r="33" spans="1:5">
      <c r="A33" s="51">
        <v>32</v>
      </c>
      <c r="B33">
        <f>'2 Charging Stations'!H85</f>
        <v>1370.7000000000003</v>
      </c>
      <c r="C33">
        <f>'2 Charging Stations'!T85</f>
        <v>2993.05</v>
      </c>
      <c r="D33">
        <f>'2 Charging Stations'!AF85</f>
        <v>3335.8</v>
      </c>
      <c r="E33">
        <f>'2 Charging Stations'!AR85</f>
        <v>3084.4500000000003</v>
      </c>
    </row>
    <row r="34" spans="1:5">
      <c r="A34" s="51">
        <v>33</v>
      </c>
      <c r="B34">
        <f>'2 Charging Stations'!H86</f>
        <v>2833.1000000000004</v>
      </c>
      <c r="C34">
        <f>'2 Charging Stations'!T86</f>
        <v>1256.4500000000003</v>
      </c>
      <c r="D34">
        <f>'2 Charging Stations'!AF86</f>
        <v>3335.8</v>
      </c>
      <c r="E34">
        <f>'2 Charging Stations'!AR86</f>
        <v>1370.7000000000003</v>
      </c>
    </row>
    <row r="35" spans="1:5">
      <c r="A35" s="51">
        <v>34</v>
      </c>
      <c r="B35">
        <f>'2 Charging Stations'!H87</f>
        <v>2947.3500000000004</v>
      </c>
      <c r="C35">
        <f>'2 Charging Stations'!T87</f>
        <v>2993.05</v>
      </c>
      <c r="D35">
        <f>'2 Charging Stations'!AF87</f>
        <v>3335.8</v>
      </c>
      <c r="E35">
        <f>'2 Charging Stations'!AR87</f>
        <v>3084.4500000000003</v>
      </c>
    </row>
    <row r="36" spans="1:5">
      <c r="A36" s="51">
        <v>35</v>
      </c>
      <c r="B36">
        <f>'2 Charging Stations'!H88</f>
        <v>1325</v>
      </c>
      <c r="C36">
        <f>'2 Charging Stations'!T88</f>
        <v>1599.2000000000003</v>
      </c>
      <c r="D36">
        <f>'2 Charging Stations'!AF88</f>
        <v>1690.6000000000004</v>
      </c>
      <c r="E36">
        <f>'2 Charging Stations'!AR88</f>
        <v>1439.25</v>
      </c>
    </row>
    <row r="37" spans="1:5">
      <c r="A37" s="51">
        <v>36</v>
      </c>
      <c r="B37">
        <f>'2 Charging Stations'!H89</f>
        <v>2673.15</v>
      </c>
      <c r="C37">
        <f>'2 Charging Stations'!T89</f>
        <v>1462.1000000000004</v>
      </c>
      <c r="D37">
        <f>'2 Charging Stations'!AF89</f>
        <v>3335.8</v>
      </c>
      <c r="E37">
        <f>'2 Charging Stations'!AR89</f>
        <v>2787.4</v>
      </c>
    </row>
    <row r="38" spans="1:5">
      <c r="A38" s="51">
        <v>37</v>
      </c>
      <c r="B38">
        <f>'2 Charging Stations'!H90</f>
        <v>3130.15</v>
      </c>
      <c r="C38">
        <f>'2 Charging Stations'!T90</f>
        <v>3175.8500000000004</v>
      </c>
      <c r="D38">
        <f>'2 Charging Stations'!AF90</f>
        <v>1873.4</v>
      </c>
      <c r="E38">
        <f>'2 Charging Stations'!AR90</f>
        <v>1507.8000000000002</v>
      </c>
    </row>
    <row r="39" spans="1:5">
      <c r="A39" s="51">
        <v>38</v>
      </c>
      <c r="B39">
        <f>'2 Charging Stations'!H91</f>
        <v>2718.8500000000004</v>
      </c>
      <c r="C39">
        <f>'2 Charging Stations'!T91</f>
        <v>3335.8</v>
      </c>
      <c r="D39">
        <f>'2 Charging Stations'!AF91</f>
        <v>1919.1000000000004</v>
      </c>
      <c r="E39">
        <f>'2 Charging Stations'!AR91</f>
        <v>3335.8</v>
      </c>
    </row>
    <row r="40" spans="1:5">
      <c r="A40" s="51">
        <v>39</v>
      </c>
      <c r="B40">
        <f>'2 Charging Stations'!H92</f>
        <v>1233.6000000000004</v>
      </c>
      <c r="C40">
        <f>'2 Charging Stations'!T92</f>
        <v>3335.8</v>
      </c>
      <c r="D40">
        <f>'2 Charging Stations'!AF92</f>
        <v>1530.65</v>
      </c>
      <c r="E40">
        <f>'2 Charging Stations'!AR92</f>
        <v>616.65000000000009</v>
      </c>
    </row>
    <row r="41" spans="1:5">
      <c r="A41" s="51">
        <v>40</v>
      </c>
      <c r="B41">
        <f>'2 Charging Stations'!H93</f>
        <v>1439.25</v>
      </c>
      <c r="C41">
        <f>'2 Charging Stations'!T93</f>
        <v>2924.5000000000005</v>
      </c>
      <c r="D41">
        <f>'2 Charging Stations'!AF93</f>
        <v>3312.95</v>
      </c>
      <c r="E41">
        <f>'2 Charging Stations'!AR93</f>
        <v>3335.8</v>
      </c>
    </row>
    <row r="42" spans="1:5">
      <c r="A42" s="51">
        <v>41</v>
      </c>
      <c r="B42">
        <f>'2 Charging Stations'!H94</f>
        <v>1439.25</v>
      </c>
      <c r="C42">
        <f>'2 Charging Stations'!T94</f>
        <v>3335.8</v>
      </c>
      <c r="D42">
        <f>'2 Charging Stations'!AF94</f>
        <v>1530.65</v>
      </c>
      <c r="E42">
        <f>'2 Charging Stations'!AR94</f>
        <v>3038.7500000000005</v>
      </c>
    </row>
    <row r="43" spans="1:5">
      <c r="A43" s="51">
        <v>42</v>
      </c>
      <c r="B43">
        <f>'2 Charging Stations'!H95</f>
        <v>3175.8500000000004</v>
      </c>
      <c r="C43">
        <f>'2 Charging Stations'!T95</f>
        <v>2878.8</v>
      </c>
      <c r="D43">
        <f>'2 Charging Stations'!AF95</f>
        <v>3335.8</v>
      </c>
      <c r="E43">
        <f>'2 Charging Stations'!AR95</f>
        <v>2970.2000000000003</v>
      </c>
    </row>
    <row r="44" spans="1:5">
      <c r="A44" s="51">
        <v>43</v>
      </c>
      <c r="B44">
        <f>'2 Charging Stations'!H96</f>
        <v>2696</v>
      </c>
      <c r="C44">
        <f>'2 Charging Stations'!T96</f>
        <v>2993.05</v>
      </c>
      <c r="D44">
        <f>'2 Charging Stations'!AF96</f>
        <v>3335.8</v>
      </c>
      <c r="E44">
        <f>'2 Charging Stations'!AR96</f>
        <v>1210.75</v>
      </c>
    </row>
    <row r="45" spans="1:5">
      <c r="A45" s="51">
        <v>44</v>
      </c>
      <c r="B45">
        <f>'2 Charging Stations'!H97</f>
        <v>3084.4500000000003</v>
      </c>
      <c r="C45">
        <f>'2 Charging Stations'!T97</f>
        <v>2878.8</v>
      </c>
      <c r="D45">
        <f>'2 Charging Stations'!AF97</f>
        <v>3335.8</v>
      </c>
      <c r="E45">
        <f>'2 Charging Stations'!AR97</f>
        <v>3038.7500000000005</v>
      </c>
    </row>
    <row r="46" spans="1:5">
      <c r="A46" s="51">
        <v>45</v>
      </c>
      <c r="B46">
        <f>'2 Charging Stations'!H98</f>
        <v>3244.4000000000005</v>
      </c>
      <c r="C46">
        <f>'2 Charging Stations'!T98</f>
        <v>1119.3499999999999</v>
      </c>
      <c r="D46">
        <f>'2 Charging Stations'!AF98</f>
        <v>3267.25</v>
      </c>
      <c r="E46">
        <f>'2 Charging Stations'!AR98</f>
        <v>2901.65</v>
      </c>
    </row>
    <row r="47" spans="1:5">
      <c r="A47" s="51">
        <v>46</v>
      </c>
      <c r="B47">
        <f>'2 Charging Stations'!H99</f>
        <v>1416.4</v>
      </c>
      <c r="C47">
        <f>'2 Charging Stations'!T99</f>
        <v>3290.1000000000004</v>
      </c>
      <c r="D47">
        <f>'2 Charging Stations'!AF99</f>
        <v>1919.1000000000004</v>
      </c>
      <c r="E47">
        <f>'2 Charging Stations'!AR99</f>
        <v>3153</v>
      </c>
    </row>
    <row r="48" spans="1:5">
      <c r="A48" s="51">
        <v>47</v>
      </c>
      <c r="B48">
        <f>'2 Charging Stations'!H100</f>
        <v>1370.7000000000003</v>
      </c>
      <c r="C48">
        <f>'2 Charging Stations'!T100</f>
        <v>3175.8500000000004</v>
      </c>
      <c r="D48">
        <f>'2 Charging Stations'!AF100</f>
        <v>3335.8</v>
      </c>
      <c r="E48">
        <f>'2 Charging Stations'!AR100</f>
        <v>3221.55</v>
      </c>
    </row>
    <row r="49" spans="1:5">
      <c r="A49" s="51">
        <v>48</v>
      </c>
      <c r="B49">
        <f>'2 Charging Stations'!H101</f>
        <v>1233.6000000000004</v>
      </c>
      <c r="C49">
        <f>'2 Charging Stations'!T101</f>
        <v>1690.6000000000004</v>
      </c>
      <c r="D49">
        <f>'2 Charging Stations'!AF101</f>
        <v>3335.8</v>
      </c>
      <c r="E49">
        <f>'2 Charging Stations'!AR101</f>
        <v>2764.55</v>
      </c>
    </row>
    <row r="50" spans="1:5">
      <c r="A50" s="51">
        <v>49</v>
      </c>
      <c r="B50">
        <f>'2 Charging Stations'!H102</f>
        <v>2993.05</v>
      </c>
      <c r="C50">
        <f>'2 Charging Stations'!T102</f>
        <v>1530.65</v>
      </c>
      <c r="D50">
        <f>'2 Charging Stations'!AF102</f>
        <v>3335.8</v>
      </c>
      <c r="E50">
        <f>'2 Charging Stations'!AR102</f>
        <v>3335.8</v>
      </c>
    </row>
    <row r="51" spans="1:5">
      <c r="A51" s="51">
        <v>50</v>
      </c>
      <c r="B51">
        <f>'2 Charging Stations'!H103</f>
        <v>1187.9000000000001</v>
      </c>
      <c r="C51">
        <f>'2 Charging Stations'!T103</f>
        <v>2901.65</v>
      </c>
      <c r="D51">
        <f>'2 Charging Stations'!AF103</f>
        <v>3335.8</v>
      </c>
      <c r="E51">
        <f>'2 Charging Stations'!AR103</f>
        <v>2855.9500000000003</v>
      </c>
    </row>
    <row r="52" spans="1:5">
      <c r="A52" s="51">
        <v>51</v>
      </c>
      <c r="B52">
        <f>'2 Charging Stations'!H104</f>
        <v>2513.2000000000003</v>
      </c>
      <c r="C52">
        <f>'2 Charging Stations'!T104</f>
        <v>2970.2000000000003</v>
      </c>
      <c r="D52">
        <f>'2 Charging Stations'!AF104</f>
        <v>1850.5500000000002</v>
      </c>
      <c r="E52">
        <f>'2 Charging Stations'!AR104</f>
        <v>3175.8500000000004</v>
      </c>
    </row>
    <row r="53" spans="1:5">
      <c r="A53" s="51">
        <v>52</v>
      </c>
      <c r="B53">
        <f>'2 Charging Stations'!H105</f>
        <v>3061.6000000000004</v>
      </c>
      <c r="C53">
        <f>'2 Charging Stations'!T105</f>
        <v>1530.65</v>
      </c>
      <c r="D53">
        <f>'2 Charging Stations'!AF105</f>
        <v>1782</v>
      </c>
      <c r="E53">
        <f>'2 Charging Stations'!AR105</f>
        <v>3335.8</v>
      </c>
    </row>
    <row r="54" spans="1:5">
      <c r="A54" s="51">
        <v>53</v>
      </c>
      <c r="B54">
        <f>'2 Charging Stations'!H106</f>
        <v>2558.9</v>
      </c>
      <c r="C54">
        <f>'2 Charging Stations'!T106</f>
        <v>3335.8</v>
      </c>
      <c r="D54">
        <f>'2 Charging Stations'!AF106</f>
        <v>1850.5500000000002</v>
      </c>
      <c r="E54">
        <f>'2 Charging Stations'!AR106</f>
        <v>1210.75</v>
      </c>
    </row>
    <row r="55" spans="1:5">
      <c r="A55" s="51">
        <v>54</v>
      </c>
      <c r="B55">
        <f>'2 Charging Stations'!H107</f>
        <v>2901.65</v>
      </c>
      <c r="C55">
        <f>'2 Charging Stations'!T107</f>
        <v>1370.7000000000003</v>
      </c>
      <c r="D55">
        <f>'2 Charging Stations'!AF107</f>
        <v>1759.15</v>
      </c>
      <c r="E55">
        <f>'2 Charging Stations'!AR107</f>
        <v>2787.4</v>
      </c>
    </row>
    <row r="56" spans="1:5">
      <c r="A56" s="51">
        <v>55</v>
      </c>
      <c r="B56">
        <f>'2 Charging Stations'!H108</f>
        <v>2718.8500000000004</v>
      </c>
      <c r="C56">
        <f>'2 Charging Stations'!T108</f>
        <v>1644.9</v>
      </c>
      <c r="D56">
        <f>'2 Charging Stations'!AF108</f>
        <v>1713.4500000000003</v>
      </c>
      <c r="E56">
        <f>'2 Charging Stations'!AR108</f>
        <v>2970.2000000000003</v>
      </c>
    </row>
    <row r="57" spans="1:5">
      <c r="A57" s="51">
        <v>56</v>
      </c>
      <c r="B57">
        <f>'2 Charging Stations'!H109</f>
        <v>1393.5500000000002</v>
      </c>
      <c r="C57">
        <f>'2 Charging Stations'!T109</f>
        <v>1667.75</v>
      </c>
      <c r="D57">
        <f>'2 Charging Stations'!AF109</f>
        <v>3335.8</v>
      </c>
      <c r="E57">
        <f>'2 Charging Stations'!AR109</f>
        <v>3084.4500000000003</v>
      </c>
    </row>
    <row r="58" spans="1:5">
      <c r="A58" s="51">
        <v>57</v>
      </c>
      <c r="B58">
        <f>'2 Charging Stations'!H110</f>
        <v>1439.25</v>
      </c>
      <c r="C58">
        <f>'2 Charging Stations'!T110</f>
        <v>2901.65</v>
      </c>
      <c r="D58">
        <f>'2 Charging Stations'!AF110</f>
        <v>1782</v>
      </c>
      <c r="E58">
        <f>'2 Charging Stations'!AR110</f>
        <v>3335.8</v>
      </c>
    </row>
    <row r="59" spans="1:5">
      <c r="A59" s="51">
        <v>58</v>
      </c>
      <c r="B59">
        <f>'2 Charging Stations'!H111</f>
        <v>868</v>
      </c>
      <c r="C59">
        <f>'2 Charging Stations'!T111</f>
        <v>3107.3</v>
      </c>
      <c r="D59">
        <f>'2 Charging Stations'!AF111</f>
        <v>1827.7000000000003</v>
      </c>
      <c r="E59">
        <f>'2 Charging Stations'!AR111</f>
        <v>2993.05</v>
      </c>
    </row>
    <row r="60" spans="1:5">
      <c r="A60" s="51">
        <v>59</v>
      </c>
      <c r="B60">
        <f>'2 Charging Stations'!H112</f>
        <v>2947.3500000000004</v>
      </c>
      <c r="C60">
        <f>'2 Charging Stations'!T112</f>
        <v>1599.2000000000003</v>
      </c>
      <c r="D60">
        <f>'2 Charging Stations'!AF112</f>
        <v>3335.8</v>
      </c>
      <c r="E60">
        <f>'2 Charging Stations'!AR112</f>
        <v>3335.8</v>
      </c>
    </row>
    <row r="61" spans="1:5">
      <c r="A61" s="51">
        <v>60</v>
      </c>
      <c r="B61">
        <f>'2 Charging Stations'!H113</f>
        <v>1439.25</v>
      </c>
      <c r="C61">
        <f>'2 Charging Stations'!T113</f>
        <v>2993.05</v>
      </c>
      <c r="D61">
        <f>'2 Charging Stations'!AF113</f>
        <v>3335.8</v>
      </c>
      <c r="E61">
        <f>'2 Charging Stations'!AR113</f>
        <v>1599.2000000000003</v>
      </c>
    </row>
    <row r="62" spans="1:5">
      <c r="A62" s="51">
        <v>61</v>
      </c>
      <c r="B62">
        <f>'2 Charging Stations'!H114</f>
        <v>2581.75</v>
      </c>
      <c r="C62">
        <f>'2 Charging Stations'!T114</f>
        <v>1644.9</v>
      </c>
      <c r="D62">
        <f>'2 Charging Stations'!AF114</f>
        <v>3312.95</v>
      </c>
      <c r="E62">
        <f>'2 Charging Stations'!AR114</f>
        <v>1347.8500000000004</v>
      </c>
    </row>
    <row r="63" spans="1:5">
      <c r="A63" s="51">
        <v>62</v>
      </c>
      <c r="B63">
        <f>'2 Charging Stations'!H115</f>
        <v>2993.05</v>
      </c>
      <c r="C63">
        <f>'2 Charging Stations'!T115</f>
        <v>1530.65</v>
      </c>
      <c r="D63">
        <f>'2 Charging Stations'!AF115</f>
        <v>1736.3000000000002</v>
      </c>
      <c r="E63">
        <f>'2 Charging Stations'!AR115</f>
        <v>1530.65</v>
      </c>
    </row>
    <row r="64" spans="1:5">
      <c r="A64" s="51">
        <v>63</v>
      </c>
      <c r="B64">
        <f>'2 Charging Stations'!H116</f>
        <v>1165.0500000000002</v>
      </c>
      <c r="C64">
        <f>'2 Charging Stations'!T116</f>
        <v>3335.8</v>
      </c>
      <c r="D64">
        <f>'2 Charging Stations'!AF116</f>
        <v>3335.8</v>
      </c>
      <c r="E64">
        <f>'2 Charging Stations'!AR116</f>
        <v>1599.2000000000003</v>
      </c>
    </row>
    <row r="65" spans="1:5">
      <c r="A65" s="51">
        <v>64</v>
      </c>
      <c r="B65">
        <f>'2 Charging Stations'!H117</f>
        <v>2855.9500000000003</v>
      </c>
      <c r="C65">
        <f>'2 Charging Stations'!T117</f>
        <v>1347.8500000000004</v>
      </c>
      <c r="D65">
        <f>'2 Charging Stations'!AF117</f>
        <v>3335.8</v>
      </c>
      <c r="E65">
        <f>'2 Charging Stations'!AR117</f>
        <v>1530.65</v>
      </c>
    </row>
    <row r="66" spans="1:5">
      <c r="A66" s="51">
        <v>65</v>
      </c>
      <c r="B66">
        <f>'2 Charging Stations'!H118</f>
        <v>3198.7</v>
      </c>
      <c r="C66">
        <f>'2 Charging Stations'!T118</f>
        <v>3061.6000000000004</v>
      </c>
      <c r="D66">
        <f>'2 Charging Stations'!AF118</f>
        <v>3312.95</v>
      </c>
      <c r="E66">
        <f>'2 Charging Stations'!AR118</f>
        <v>1462.1000000000004</v>
      </c>
    </row>
    <row r="67" spans="1:5">
      <c r="A67" s="51">
        <v>66</v>
      </c>
      <c r="B67">
        <f>'2 Charging Stations'!H119</f>
        <v>2718.8500000000004</v>
      </c>
      <c r="C67">
        <f>'2 Charging Stations'!T119</f>
        <v>2924.5000000000005</v>
      </c>
      <c r="D67">
        <f>'2 Charging Stations'!AF119</f>
        <v>3335.8</v>
      </c>
      <c r="E67">
        <f>'2 Charging Stations'!AR119</f>
        <v>3061.6000000000004</v>
      </c>
    </row>
    <row r="68" spans="1:5">
      <c r="A68" s="51">
        <v>67</v>
      </c>
      <c r="B68">
        <f>'2 Charging Stations'!H120</f>
        <v>3335.8</v>
      </c>
      <c r="C68">
        <f>'2 Charging Stations'!T120</f>
        <v>1279.3000000000002</v>
      </c>
      <c r="D68">
        <f>'2 Charging Stations'!AF120</f>
        <v>3290.1000000000004</v>
      </c>
      <c r="E68">
        <f>'2 Charging Stations'!AR120</f>
        <v>3335.8</v>
      </c>
    </row>
    <row r="69" spans="1:5">
      <c r="A69" s="51">
        <v>68</v>
      </c>
      <c r="B69">
        <f>'2 Charging Stations'!H121</f>
        <v>2558.9</v>
      </c>
      <c r="C69">
        <f>'2 Charging Stations'!T121</f>
        <v>1439.25</v>
      </c>
      <c r="D69">
        <f>'2 Charging Stations'!AF121</f>
        <v>1850.5500000000002</v>
      </c>
      <c r="E69">
        <f>'2 Charging Stations'!AR121</f>
        <v>3267.25</v>
      </c>
    </row>
    <row r="70" spans="1:5">
      <c r="A70" s="51">
        <v>69</v>
      </c>
      <c r="B70">
        <f>'2 Charging Stations'!H122</f>
        <v>1393.5500000000002</v>
      </c>
      <c r="C70">
        <f>'2 Charging Stations'!T122</f>
        <v>1210.75</v>
      </c>
      <c r="D70">
        <f>'2 Charging Stations'!AF122</f>
        <v>3221.55</v>
      </c>
      <c r="E70">
        <f>'2 Charging Stations'!AR122</f>
        <v>1256.4500000000003</v>
      </c>
    </row>
    <row r="71" spans="1:5">
      <c r="A71" s="51">
        <v>70</v>
      </c>
      <c r="B71">
        <f>'2 Charging Stations'!H123</f>
        <v>1393.5500000000002</v>
      </c>
      <c r="C71">
        <f>'2 Charging Stations'!T123</f>
        <v>1667.75</v>
      </c>
      <c r="D71">
        <f>'2 Charging Stations'!AF123</f>
        <v>1919.1000000000004</v>
      </c>
      <c r="E71">
        <f>'2 Charging Stations'!AR123</f>
        <v>3244.4000000000005</v>
      </c>
    </row>
    <row r="72" spans="1:5">
      <c r="A72" s="51">
        <v>71</v>
      </c>
      <c r="B72">
        <f>'2 Charging Stations'!H124</f>
        <v>1325</v>
      </c>
      <c r="C72">
        <f>'2 Charging Stations'!T124</f>
        <v>1644.9</v>
      </c>
      <c r="D72">
        <f>'2 Charging Stations'!AF124</f>
        <v>3335.8</v>
      </c>
      <c r="E72">
        <f>'2 Charging Stations'!AR124</f>
        <v>3084.4500000000003</v>
      </c>
    </row>
    <row r="73" spans="1:5">
      <c r="A73" s="51">
        <v>72</v>
      </c>
      <c r="B73">
        <f>'2 Charging Stations'!H125</f>
        <v>1165.0500000000002</v>
      </c>
      <c r="C73">
        <f>'2 Charging Stations'!T125</f>
        <v>3335.8</v>
      </c>
      <c r="D73">
        <f>'2 Charging Stations'!AF125</f>
        <v>1804.8500000000004</v>
      </c>
      <c r="E73">
        <f>'2 Charging Stations'!AR125</f>
        <v>2901.65</v>
      </c>
    </row>
    <row r="74" spans="1:5">
      <c r="A74" s="51">
        <v>73</v>
      </c>
      <c r="B74">
        <f>'2 Charging Stations'!H126</f>
        <v>3084.4500000000003</v>
      </c>
      <c r="C74">
        <f>'2 Charging Stations'!T126</f>
        <v>1393.5500000000002</v>
      </c>
      <c r="D74">
        <f>'2 Charging Stations'!AF126</f>
        <v>3335.8</v>
      </c>
      <c r="E74">
        <f>'2 Charging Stations'!AR126</f>
        <v>1599.2000000000003</v>
      </c>
    </row>
    <row r="75" spans="1:5">
      <c r="A75" s="51">
        <v>74</v>
      </c>
      <c r="B75">
        <f>'2 Charging Stations'!H127</f>
        <v>1393.5500000000002</v>
      </c>
      <c r="C75">
        <f>'2 Charging Stations'!T127</f>
        <v>1644.9</v>
      </c>
      <c r="D75">
        <f>'2 Charging Stations'!AF127</f>
        <v>3335.8</v>
      </c>
      <c r="E75">
        <f>'2 Charging Stations'!AR127</f>
        <v>1507.8000000000002</v>
      </c>
    </row>
    <row r="76" spans="1:5">
      <c r="A76" s="51">
        <v>75</v>
      </c>
      <c r="B76">
        <f>'2 Charging Stations'!H128</f>
        <v>2833.1000000000004</v>
      </c>
      <c r="C76">
        <f>'2 Charging Stations'!T128</f>
        <v>3153</v>
      </c>
      <c r="D76">
        <f>'2 Charging Stations'!AF128</f>
        <v>1919.1000000000004</v>
      </c>
      <c r="E76">
        <f>'2 Charging Stations'!AR128</f>
        <v>3244.4000000000005</v>
      </c>
    </row>
    <row r="77" spans="1:5">
      <c r="A77" s="51">
        <v>76</v>
      </c>
      <c r="B77">
        <f>'2 Charging Stations'!H129</f>
        <v>1233.6000000000004</v>
      </c>
      <c r="C77">
        <f>'2 Charging Stations'!T129</f>
        <v>2878.8</v>
      </c>
      <c r="D77">
        <f>'2 Charging Stations'!AF129</f>
        <v>3335.8</v>
      </c>
      <c r="E77">
        <f>'2 Charging Stations'!AR129</f>
        <v>2993.05</v>
      </c>
    </row>
    <row r="78" spans="1:5">
      <c r="A78" s="51">
        <v>77</v>
      </c>
      <c r="B78">
        <f>'2 Charging Stations'!H130</f>
        <v>1370.7000000000003</v>
      </c>
      <c r="C78">
        <f>'2 Charging Stations'!T130</f>
        <v>2993.05</v>
      </c>
      <c r="D78">
        <f>'2 Charging Stations'!AF130</f>
        <v>3335.8</v>
      </c>
      <c r="E78">
        <f>'2 Charging Stations'!AR130</f>
        <v>1507.8000000000002</v>
      </c>
    </row>
    <row r="79" spans="1:5">
      <c r="A79" s="51">
        <v>78</v>
      </c>
      <c r="B79">
        <f>'2 Charging Stations'!H131</f>
        <v>1370.7000000000003</v>
      </c>
      <c r="C79">
        <f>'2 Charging Stations'!T131</f>
        <v>1553.5</v>
      </c>
      <c r="D79">
        <f>'2 Charging Stations'!AF131</f>
        <v>1804.8500000000004</v>
      </c>
      <c r="E79">
        <f>'2 Charging Stations'!AR131</f>
        <v>2833.1000000000004</v>
      </c>
    </row>
    <row r="80" spans="1:5">
      <c r="A80" s="51">
        <v>79</v>
      </c>
      <c r="B80">
        <f>'2 Charging Stations'!H132</f>
        <v>1439.25</v>
      </c>
      <c r="C80">
        <f>'2 Charging Stations'!T132</f>
        <v>1393.5500000000002</v>
      </c>
      <c r="D80">
        <f>'2 Charging Stations'!AF132</f>
        <v>3335.8</v>
      </c>
      <c r="E80">
        <f>'2 Charging Stations'!AR132</f>
        <v>3107.3</v>
      </c>
    </row>
    <row r="81" spans="1:5">
      <c r="A81" s="51">
        <v>80</v>
      </c>
      <c r="B81">
        <f>'2 Charging Stations'!H133</f>
        <v>2878.8</v>
      </c>
      <c r="C81">
        <f>'2 Charging Stations'!T133</f>
        <v>3267.25</v>
      </c>
      <c r="D81">
        <f>'2 Charging Stations'!AF133</f>
        <v>1896.25</v>
      </c>
      <c r="E81">
        <f>'2 Charging Stations'!AR133</f>
        <v>1233.6000000000004</v>
      </c>
    </row>
    <row r="82" spans="1:5">
      <c r="A82" s="51">
        <v>81</v>
      </c>
      <c r="B82">
        <f>'2 Charging Stations'!H134</f>
        <v>2810.2500000000005</v>
      </c>
      <c r="C82">
        <f>'2 Charging Stations'!T134</f>
        <v>1553.5</v>
      </c>
      <c r="D82">
        <f>'2 Charging Stations'!AF134</f>
        <v>3335.8</v>
      </c>
      <c r="E82">
        <f>'2 Charging Stations'!AR134</f>
        <v>2787.4</v>
      </c>
    </row>
    <row r="83" spans="1:5">
      <c r="A83" s="51">
        <v>82</v>
      </c>
      <c r="B83">
        <f>'2 Charging Stations'!H135</f>
        <v>2787.4</v>
      </c>
      <c r="C83">
        <f>'2 Charging Stations'!T135</f>
        <v>2901.65</v>
      </c>
      <c r="D83">
        <f>'2 Charging Stations'!AF135</f>
        <v>3290.1000000000004</v>
      </c>
      <c r="E83">
        <f>'2 Charging Stations'!AR135</f>
        <v>3335.8</v>
      </c>
    </row>
    <row r="84" spans="1:5">
      <c r="A84" s="51">
        <v>83</v>
      </c>
      <c r="B84">
        <f>'2 Charging Stations'!H136</f>
        <v>2947.3500000000004</v>
      </c>
      <c r="C84">
        <f>'2 Charging Stations'!T136</f>
        <v>1439.25</v>
      </c>
      <c r="D84">
        <f>'2 Charging Stations'!AF136</f>
        <v>3335.8</v>
      </c>
      <c r="E84">
        <f>'2 Charging Stations'!AR136</f>
        <v>1370.7000000000003</v>
      </c>
    </row>
    <row r="85" spans="1:5">
      <c r="A85" s="51">
        <v>84</v>
      </c>
      <c r="B85">
        <f>'2 Charging Stations'!H137</f>
        <v>2536.0500000000002</v>
      </c>
      <c r="C85">
        <f>'2 Charging Stations'!T137</f>
        <v>1507.8000000000002</v>
      </c>
      <c r="D85">
        <f>'2 Charging Stations'!AF137</f>
        <v>3335.8</v>
      </c>
      <c r="E85">
        <f>'2 Charging Stations'!AR137</f>
        <v>2787.4</v>
      </c>
    </row>
    <row r="86" spans="1:5">
      <c r="A86" s="51">
        <v>85</v>
      </c>
      <c r="B86">
        <f>'2 Charging Stations'!H138</f>
        <v>2650.3</v>
      </c>
      <c r="C86">
        <f>'2 Charging Stations'!T138</f>
        <v>1393.5500000000002</v>
      </c>
      <c r="D86">
        <f>'2 Charging Stations'!AF138</f>
        <v>3335.8</v>
      </c>
      <c r="E86">
        <f>'2 Charging Stations'!AR138</f>
        <v>1576.3500000000004</v>
      </c>
    </row>
    <row r="87" spans="1:5">
      <c r="A87" s="51">
        <v>86</v>
      </c>
      <c r="B87">
        <f>'2 Charging Stations'!H139</f>
        <v>2855.9500000000003</v>
      </c>
      <c r="C87">
        <f>'2 Charging Stations'!T139</f>
        <v>3335.8</v>
      </c>
      <c r="D87">
        <f>'2 Charging Stations'!AF139</f>
        <v>1713.4500000000003</v>
      </c>
      <c r="E87">
        <f>'2 Charging Stations'!AR139</f>
        <v>3312.95</v>
      </c>
    </row>
    <row r="88" spans="1:5">
      <c r="A88" s="51">
        <v>87</v>
      </c>
      <c r="B88">
        <f>'2 Charging Stations'!H140</f>
        <v>2673.15</v>
      </c>
      <c r="C88">
        <f>'2 Charging Stations'!T140</f>
        <v>1667.75</v>
      </c>
      <c r="D88">
        <f>'2 Charging Stations'!AF140</f>
        <v>3335.8</v>
      </c>
      <c r="E88">
        <f>'2 Charging Stations'!AR140</f>
        <v>1484.9500000000003</v>
      </c>
    </row>
    <row r="89" spans="1:5">
      <c r="A89" s="51">
        <v>88</v>
      </c>
      <c r="B89">
        <f>'2 Charging Stations'!H141</f>
        <v>1325</v>
      </c>
      <c r="C89">
        <f>'2 Charging Stations'!T141</f>
        <v>1690.6000000000004</v>
      </c>
      <c r="D89">
        <f>'2 Charging Stations'!AF141</f>
        <v>3335.8</v>
      </c>
      <c r="E89">
        <f>'2 Charging Stations'!AR141</f>
        <v>2970.2000000000003</v>
      </c>
    </row>
    <row r="90" spans="1:5">
      <c r="A90" s="51">
        <v>89</v>
      </c>
      <c r="B90">
        <f>'2 Charging Stations'!H142</f>
        <v>2581.75</v>
      </c>
      <c r="C90">
        <f>'2 Charging Stations'!T142</f>
        <v>959.40000000000009</v>
      </c>
      <c r="D90">
        <f>'2 Charging Stations'!AF142</f>
        <v>3335.8</v>
      </c>
      <c r="E90">
        <f>'2 Charging Stations'!AR142</f>
        <v>1325</v>
      </c>
    </row>
    <row r="91" spans="1:5">
      <c r="A91" s="51">
        <v>90</v>
      </c>
      <c r="B91">
        <f>'2 Charging Stations'!H143</f>
        <v>1325</v>
      </c>
      <c r="C91">
        <f>'2 Charging Stations'!T143</f>
        <v>3198.7</v>
      </c>
      <c r="D91">
        <f>'2 Charging Stations'!AF143</f>
        <v>1576.3500000000004</v>
      </c>
      <c r="E91">
        <f>'2 Charging Stations'!AR143</f>
        <v>1507.8000000000002</v>
      </c>
    </row>
    <row r="92" spans="1:5">
      <c r="A92" s="51">
        <v>91</v>
      </c>
      <c r="B92">
        <f>'2 Charging Stations'!H144</f>
        <v>1439.25</v>
      </c>
      <c r="C92">
        <f>'2 Charging Stations'!T144</f>
        <v>3084.4500000000003</v>
      </c>
      <c r="D92">
        <f>'2 Charging Stations'!AF144</f>
        <v>3198.7</v>
      </c>
      <c r="E92">
        <f>'2 Charging Stations'!AR144</f>
        <v>3221.55</v>
      </c>
    </row>
    <row r="93" spans="1:5">
      <c r="A93" s="51">
        <v>92</v>
      </c>
      <c r="B93">
        <f>'2 Charging Stations'!H145</f>
        <v>2650.3</v>
      </c>
      <c r="C93">
        <f>'2 Charging Stations'!T145</f>
        <v>3244.4000000000005</v>
      </c>
      <c r="D93">
        <f>'2 Charging Stations'!AF145</f>
        <v>3335.8</v>
      </c>
      <c r="E93">
        <f>'2 Charging Stations'!AR145</f>
        <v>1530.65</v>
      </c>
    </row>
    <row r="94" spans="1:5">
      <c r="A94" s="51">
        <v>93</v>
      </c>
      <c r="B94">
        <f>'2 Charging Stations'!H146</f>
        <v>2947.3500000000004</v>
      </c>
      <c r="C94">
        <f>'2 Charging Stations'!T146</f>
        <v>3335.8</v>
      </c>
      <c r="D94">
        <f>'2 Charging Stations'!AF146</f>
        <v>1850.5500000000002</v>
      </c>
      <c r="E94">
        <f>'2 Charging Stations'!AR146</f>
        <v>1484.9500000000003</v>
      </c>
    </row>
    <row r="95" spans="1:5">
      <c r="A95" s="51">
        <v>94</v>
      </c>
      <c r="B95">
        <f>'2 Charging Stations'!H147</f>
        <v>2878.8</v>
      </c>
      <c r="C95">
        <f>'2 Charging Stations'!T147</f>
        <v>1667.75</v>
      </c>
      <c r="D95">
        <f>'2 Charging Stations'!AF147</f>
        <v>3335.8</v>
      </c>
      <c r="E95">
        <f>'2 Charging Stations'!AR147</f>
        <v>959.40000000000009</v>
      </c>
    </row>
    <row r="96" spans="1:5">
      <c r="A96" s="51">
        <v>95</v>
      </c>
      <c r="B96">
        <f>'2 Charging Stations'!H148</f>
        <v>3335.8</v>
      </c>
      <c r="C96">
        <f>'2 Charging Stations'!T148</f>
        <v>3198.7</v>
      </c>
      <c r="D96">
        <f>'2 Charging Stations'!AF148</f>
        <v>1599.2000000000003</v>
      </c>
      <c r="E96">
        <f>'2 Charging Stations'!AR148</f>
        <v>2764.55</v>
      </c>
    </row>
    <row r="97" spans="1:5">
      <c r="A97" s="51">
        <v>96</v>
      </c>
      <c r="B97">
        <f>'2 Charging Stations'!H149</f>
        <v>2741.7000000000003</v>
      </c>
      <c r="C97">
        <f>'2 Charging Stations'!T149</f>
        <v>1644.9</v>
      </c>
      <c r="D97">
        <f>'2 Charging Stations'!AF149</f>
        <v>1850.5500000000002</v>
      </c>
      <c r="E97">
        <f>'2 Charging Stations'!AR149</f>
        <v>3335.8</v>
      </c>
    </row>
    <row r="98" spans="1:5">
      <c r="A98" s="51">
        <v>97</v>
      </c>
      <c r="B98">
        <f>'2 Charging Stations'!H150</f>
        <v>1050.8000000000002</v>
      </c>
      <c r="C98">
        <f>'2 Charging Stations'!T150</f>
        <v>3153</v>
      </c>
      <c r="D98">
        <f>'2 Charging Stations'!AF150</f>
        <v>3335.8</v>
      </c>
      <c r="E98">
        <f>'2 Charging Stations'!AR150</f>
        <v>1530.65</v>
      </c>
    </row>
    <row r="99" spans="1:5">
      <c r="A99" s="51">
        <v>98</v>
      </c>
      <c r="B99">
        <f>'2 Charging Stations'!H151</f>
        <v>2741.7000000000003</v>
      </c>
      <c r="C99">
        <f>'2 Charging Stations'!T151</f>
        <v>1553.5</v>
      </c>
      <c r="D99">
        <f>'2 Charging Stations'!AF151</f>
        <v>3335.8</v>
      </c>
      <c r="E99">
        <f>'2 Charging Stations'!AR151</f>
        <v>1142.2000000000003</v>
      </c>
    </row>
    <row r="100" spans="1:5">
      <c r="A100" s="51">
        <v>99</v>
      </c>
      <c r="B100">
        <f>'2 Charging Stations'!H152</f>
        <v>2604.6000000000004</v>
      </c>
      <c r="C100">
        <f>'2 Charging Stations'!T152</f>
        <v>1325</v>
      </c>
      <c r="D100">
        <f>'2 Charging Stations'!AF152</f>
        <v>3335.8</v>
      </c>
      <c r="E100">
        <f>'2 Charging Stations'!AR152</f>
        <v>3335.8</v>
      </c>
    </row>
    <row r="101" spans="1:5">
      <c r="A101" s="51">
        <v>100</v>
      </c>
      <c r="B101">
        <f>'2 Charging Stations'!H153</f>
        <v>2947.3500000000004</v>
      </c>
      <c r="C101">
        <f>'2 Charging Stations'!T153</f>
        <v>2947.3500000000004</v>
      </c>
      <c r="D101">
        <f>'2 Charging Stations'!AF153</f>
        <v>1759.15</v>
      </c>
      <c r="E101">
        <f>'2 Charging Stations'!AR153</f>
        <v>3061.6000000000004</v>
      </c>
    </row>
    <row r="102" spans="1:5">
      <c r="A102" s="51">
        <v>101</v>
      </c>
      <c r="B102">
        <f>'2 Charging Stations'!H154</f>
        <v>2536.0500000000002</v>
      </c>
      <c r="C102">
        <f>'2 Charging Stations'!T154</f>
        <v>2924.5000000000005</v>
      </c>
      <c r="D102">
        <f>'2 Charging Stations'!AF154</f>
        <v>1759.15</v>
      </c>
      <c r="E102">
        <f>'2 Charging Stations'!AR154</f>
        <v>3130.15</v>
      </c>
    </row>
    <row r="103" spans="1:5">
      <c r="A103" s="51">
        <v>102</v>
      </c>
      <c r="B103">
        <f>'2 Charging Stations'!H155</f>
        <v>2947.3500000000004</v>
      </c>
      <c r="C103">
        <f>'2 Charging Stations'!T155</f>
        <v>3335.8</v>
      </c>
      <c r="D103">
        <f>'2 Charging Stations'!AF155</f>
        <v>1896.25</v>
      </c>
      <c r="E103">
        <f>'2 Charging Stations'!AR155</f>
        <v>3312.95</v>
      </c>
    </row>
    <row r="104" spans="1:5">
      <c r="A104" s="51">
        <v>103</v>
      </c>
      <c r="B104">
        <f>'2 Charging Stations'!H156</f>
        <v>1347.8500000000004</v>
      </c>
      <c r="C104">
        <f>'2 Charging Stations'!T156</f>
        <v>3084.4500000000003</v>
      </c>
      <c r="D104">
        <f>'2 Charging Stations'!AF156</f>
        <v>1553.5</v>
      </c>
      <c r="E104">
        <f>'2 Charging Stations'!AR156</f>
        <v>1347.8500000000004</v>
      </c>
    </row>
    <row r="105" spans="1:5">
      <c r="A105" s="51">
        <v>104</v>
      </c>
      <c r="B105">
        <f>'2 Charging Stations'!H157</f>
        <v>2810.2500000000005</v>
      </c>
      <c r="C105">
        <f>'2 Charging Stations'!T157</f>
        <v>1484.9500000000003</v>
      </c>
      <c r="D105">
        <f>'2 Charging Stations'!AF157</f>
        <v>3335.8</v>
      </c>
      <c r="E105">
        <f>'2 Charging Stations'!AR157</f>
        <v>3175.8500000000004</v>
      </c>
    </row>
    <row r="106" spans="1:5">
      <c r="A106" s="51">
        <v>105</v>
      </c>
      <c r="B106">
        <f>'2 Charging Stations'!H158</f>
        <v>982.25000000000023</v>
      </c>
      <c r="C106">
        <f>'2 Charging Stations'!T158</f>
        <v>3038.7500000000005</v>
      </c>
      <c r="D106">
        <f>'2 Charging Stations'!AF158</f>
        <v>1850.5500000000002</v>
      </c>
      <c r="E106">
        <f>'2 Charging Stations'!AR158</f>
        <v>3267.25</v>
      </c>
    </row>
    <row r="107" spans="1:5">
      <c r="A107" s="51">
        <v>106</v>
      </c>
      <c r="B107">
        <f>'2 Charging Stations'!H159</f>
        <v>2970.2000000000003</v>
      </c>
      <c r="C107">
        <f>'2 Charging Stations'!T159</f>
        <v>1484.9500000000003</v>
      </c>
      <c r="D107">
        <f>'2 Charging Stations'!AF159</f>
        <v>3267.25</v>
      </c>
      <c r="E107">
        <f>'2 Charging Stations'!AR159</f>
        <v>2947.3500000000004</v>
      </c>
    </row>
    <row r="108" spans="1:5">
      <c r="A108" s="51">
        <v>107</v>
      </c>
      <c r="B108">
        <f>'2 Charging Stations'!H160</f>
        <v>2878.8</v>
      </c>
      <c r="C108">
        <f>'2 Charging Stations'!T160</f>
        <v>3038.7500000000005</v>
      </c>
      <c r="D108">
        <f>'2 Charging Stations'!AF160</f>
        <v>3335.8</v>
      </c>
      <c r="E108">
        <f>'2 Charging Stations'!AR160</f>
        <v>1599.2000000000003</v>
      </c>
    </row>
    <row r="109" spans="1:5">
      <c r="A109" s="51">
        <v>108</v>
      </c>
      <c r="B109">
        <f>'2 Charging Stations'!H161</f>
        <v>1416.4</v>
      </c>
      <c r="C109">
        <f>'2 Charging Stations'!T161</f>
        <v>1347.8500000000004</v>
      </c>
      <c r="D109">
        <f>'2 Charging Stations'!AF161</f>
        <v>3290.1000000000004</v>
      </c>
      <c r="E109">
        <f>'2 Charging Stations'!AR161</f>
        <v>3335.8</v>
      </c>
    </row>
    <row r="110" spans="1:5">
      <c r="A110" s="51">
        <v>109</v>
      </c>
      <c r="B110">
        <f>'2 Charging Stations'!H162</f>
        <v>1370.7000000000003</v>
      </c>
      <c r="C110">
        <f>'2 Charging Stations'!T162</f>
        <v>3107.3</v>
      </c>
      <c r="D110">
        <f>'2 Charging Stations'!AF162</f>
        <v>1850.5500000000002</v>
      </c>
      <c r="E110">
        <f>'2 Charging Stations'!AR162</f>
        <v>3107.3</v>
      </c>
    </row>
    <row r="111" spans="1:5">
      <c r="A111" s="51">
        <v>110</v>
      </c>
      <c r="B111">
        <f>'2 Charging Stations'!H163</f>
        <v>2764.55</v>
      </c>
      <c r="C111">
        <f>'2 Charging Stations'!T163</f>
        <v>1553.5</v>
      </c>
      <c r="D111">
        <f>'2 Charging Stations'!AF163</f>
        <v>3335.8</v>
      </c>
      <c r="E111">
        <f>'2 Charging Stations'!AR163</f>
        <v>2833.1000000000004</v>
      </c>
    </row>
    <row r="112" spans="1:5">
      <c r="A112" s="51">
        <v>111</v>
      </c>
      <c r="B112">
        <f>'2 Charging Stations'!H164</f>
        <v>2650.3</v>
      </c>
      <c r="C112">
        <f>'2 Charging Stations'!T164</f>
        <v>3130.15</v>
      </c>
      <c r="D112">
        <f>'2 Charging Stations'!AF164</f>
        <v>3244.4000000000005</v>
      </c>
      <c r="E112">
        <f>'2 Charging Stations'!AR164</f>
        <v>3061.6000000000004</v>
      </c>
    </row>
    <row r="113" spans="1:5">
      <c r="A113" s="51">
        <v>112</v>
      </c>
      <c r="B113">
        <f>'2 Charging Stations'!H165</f>
        <v>2764.55</v>
      </c>
      <c r="C113">
        <f>'2 Charging Stations'!T165</f>
        <v>1690.6000000000004</v>
      </c>
      <c r="D113">
        <f>'2 Charging Stations'!AF165</f>
        <v>1782</v>
      </c>
      <c r="E113">
        <f>'2 Charging Stations'!AR165</f>
        <v>3335.8</v>
      </c>
    </row>
    <row r="114" spans="1:5">
      <c r="A114" s="51">
        <v>113</v>
      </c>
      <c r="B114">
        <f>'2 Charging Stations'!H166</f>
        <v>3244.4000000000005</v>
      </c>
      <c r="C114">
        <f>'2 Charging Stations'!T166</f>
        <v>3335.8</v>
      </c>
      <c r="D114">
        <f>'2 Charging Stations'!AF166</f>
        <v>3335.8</v>
      </c>
      <c r="E114">
        <f>'2 Charging Stations'!AR166</f>
        <v>3175.8500000000004</v>
      </c>
    </row>
    <row r="115" spans="1:5">
      <c r="A115" s="51">
        <v>114</v>
      </c>
      <c r="B115">
        <f>'2 Charging Stations'!H167</f>
        <v>3038.7500000000005</v>
      </c>
      <c r="C115">
        <f>'2 Charging Stations'!T167</f>
        <v>2993.05</v>
      </c>
      <c r="D115">
        <f>'2 Charging Stations'!AF167</f>
        <v>3335.8</v>
      </c>
      <c r="E115">
        <f>'2 Charging Stations'!AR167</f>
        <v>1005.1000000000001</v>
      </c>
    </row>
    <row r="116" spans="1:5">
      <c r="A116" s="51">
        <v>115</v>
      </c>
      <c r="B116">
        <f>'2 Charging Stations'!H168</f>
        <v>1370.7000000000003</v>
      </c>
      <c r="C116">
        <f>'2 Charging Stations'!T168</f>
        <v>3153</v>
      </c>
      <c r="D116">
        <f>'2 Charging Stations'!AF168</f>
        <v>1919.1000000000004</v>
      </c>
      <c r="E116">
        <f>'2 Charging Stations'!AR168</f>
        <v>3175.8500000000004</v>
      </c>
    </row>
    <row r="117" spans="1:5">
      <c r="A117" s="51">
        <v>116</v>
      </c>
      <c r="B117">
        <f>'2 Charging Stations'!H169</f>
        <v>3153</v>
      </c>
      <c r="C117">
        <f>'2 Charging Stations'!T169</f>
        <v>3335.8</v>
      </c>
      <c r="D117">
        <f>'2 Charging Stations'!AF169</f>
        <v>3335.8</v>
      </c>
      <c r="E117">
        <f>'2 Charging Stations'!AR169</f>
        <v>3107.3</v>
      </c>
    </row>
    <row r="118" spans="1:5">
      <c r="A118" s="51">
        <v>117</v>
      </c>
      <c r="B118">
        <f>'2 Charging Stations'!H170</f>
        <v>3130.15</v>
      </c>
      <c r="C118">
        <f>'2 Charging Stations'!T170</f>
        <v>3130.15</v>
      </c>
      <c r="D118">
        <f>'2 Charging Stations'!AF170</f>
        <v>3335.8</v>
      </c>
      <c r="E118">
        <f>'2 Charging Stations'!AR170</f>
        <v>3175.8500000000004</v>
      </c>
    </row>
    <row r="119" spans="1:5">
      <c r="A119" s="51">
        <v>118</v>
      </c>
      <c r="B119">
        <f>'2 Charging Stations'!H171</f>
        <v>1165.0500000000002</v>
      </c>
      <c r="C119">
        <f>'2 Charging Stations'!T171</f>
        <v>1507.8000000000002</v>
      </c>
      <c r="D119">
        <f>'2 Charging Stations'!AF171</f>
        <v>3335.8</v>
      </c>
      <c r="E119">
        <f>'2 Charging Stations'!AR171</f>
        <v>3130.15</v>
      </c>
    </row>
    <row r="120" spans="1:5">
      <c r="A120" s="51">
        <v>119</v>
      </c>
      <c r="B120">
        <f>'2 Charging Stations'!H172</f>
        <v>2993.05</v>
      </c>
      <c r="C120">
        <f>'2 Charging Stations'!T172</f>
        <v>3335.8</v>
      </c>
      <c r="D120">
        <f>'2 Charging Stations'!AF172</f>
        <v>3335.8</v>
      </c>
      <c r="E120">
        <f>'2 Charging Stations'!AR172</f>
        <v>2970.2000000000003</v>
      </c>
    </row>
    <row r="121" spans="1:5">
      <c r="A121" s="51">
        <v>120</v>
      </c>
      <c r="B121">
        <f>'2 Charging Stations'!H173</f>
        <v>1233.6000000000004</v>
      </c>
      <c r="C121">
        <f>'2 Charging Stations'!T173</f>
        <v>3335.8</v>
      </c>
      <c r="D121">
        <f>'2 Charging Stations'!AF173</f>
        <v>1919.1000000000004</v>
      </c>
      <c r="E121">
        <f>'2 Charging Stations'!AR173</f>
        <v>1599.2000000000003</v>
      </c>
    </row>
    <row r="122" spans="1:5">
      <c r="A122" s="51">
        <v>121</v>
      </c>
      <c r="B122">
        <f>'2 Charging Stations'!H174</f>
        <v>2536.0500000000002</v>
      </c>
      <c r="C122">
        <f>'2 Charging Stations'!T174</f>
        <v>3130.15</v>
      </c>
      <c r="D122">
        <f>'2 Charging Stations'!AF174</f>
        <v>3335.8</v>
      </c>
      <c r="E122">
        <f>'2 Charging Stations'!AR174</f>
        <v>3335.8</v>
      </c>
    </row>
    <row r="123" spans="1:5">
      <c r="A123" s="51">
        <v>122</v>
      </c>
      <c r="B123">
        <f>'2 Charging Stations'!H175</f>
        <v>1210.75</v>
      </c>
      <c r="C123">
        <f>'2 Charging Stations'!T175</f>
        <v>2947.3500000000004</v>
      </c>
      <c r="D123">
        <f>'2 Charging Stations'!AF175</f>
        <v>3335.8</v>
      </c>
      <c r="E123">
        <f>'2 Charging Stations'!AR175</f>
        <v>3221.55</v>
      </c>
    </row>
    <row r="124" spans="1:5">
      <c r="A124" s="51">
        <v>123</v>
      </c>
      <c r="B124">
        <f>'2 Charging Stations'!H176</f>
        <v>3198.7</v>
      </c>
      <c r="C124">
        <f>'2 Charging Stations'!T176</f>
        <v>1599.2000000000003</v>
      </c>
      <c r="D124">
        <f>'2 Charging Stations'!AF176</f>
        <v>3335.8</v>
      </c>
      <c r="E124">
        <f>'2 Charging Stations'!AR176</f>
        <v>1210.75</v>
      </c>
    </row>
    <row r="125" spans="1:5">
      <c r="A125" s="51">
        <v>124</v>
      </c>
      <c r="B125">
        <f>'2 Charging Stations'!H177</f>
        <v>2581.75</v>
      </c>
      <c r="C125">
        <f>'2 Charging Stations'!T177</f>
        <v>1256.4500000000003</v>
      </c>
      <c r="D125">
        <f>'2 Charging Stations'!AF177</f>
        <v>3221.55</v>
      </c>
      <c r="E125">
        <f>'2 Charging Stations'!AR177</f>
        <v>2764.55</v>
      </c>
    </row>
    <row r="126" spans="1:5">
      <c r="A126" s="51">
        <v>125</v>
      </c>
      <c r="B126">
        <f>'2 Charging Stations'!H178</f>
        <v>2558.9</v>
      </c>
      <c r="C126">
        <f>'2 Charging Stations'!T178</f>
        <v>3267.25</v>
      </c>
      <c r="D126">
        <f>'2 Charging Stations'!AF178</f>
        <v>3335.8</v>
      </c>
      <c r="E126">
        <f>'2 Charging Stations'!AR178</f>
        <v>3290.1000000000004</v>
      </c>
    </row>
    <row r="127" spans="1:5">
      <c r="A127" s="51">
        <v>126</v>
      </c>
      <c r="B127">
        <f>'2 Charging Stations'!H179</f>
        <v>3130.15</v>
      </c>
      <c r="C127">
        <f>'2 Charging Stations'!T179</f>
        <v>1439.25</v>
      </c>
      <c r="D127">
        <f>'2 Charging Stations'!AF179</f>
        <v>3335.8</v>
      </c>
      <c r="E127">
        <f>'2 Charging Stations'!AR179</f>
        <v>3130.15</v>
      </c>
    </row>
    <row r="128" spans="1:5">
      <c r="A128" s="51">
        <v>127</v>
      </c>
      <c r="B128">
        <f>'2 Charging Stations'!H180</f>
        <v>1325</v>
      </c>
      <c r="C128">
        <f>'2 Charging Stations'!T180</f>
        <v>1302.1500000000001</v>
      </c>
      <c r="D128">
        <f>'2 Charging Stations'!AF180</f>
        <v>3335.8</v>
      </c>
      <c r="E128">
        <f>'2 Charging Stations'!AR180</f>
        <v>3130.15</v>
      </c>
    </row>
    <row r="129" spans="1:5">
      <c r="A129" s="51">
        <v>128</v>
      </c>
      <c r="B129">
        <f>'2 Charging Stations'!H181</f>
        <v>1210.75</v>
      </c>
      <c r="C129">
        <f>'2 Charging Stations'!T181</f>
        <v>1599.2000000000003</v>
      </c>
      <c r="D129">
        <f>'2 Charging Stations'!AF181</f>
        <v>3335.8</v>
      </c>
      <c r="E129">
        <f>'2 Charging Stations'!AR181</f>
        <v>1416.4</v>
      </c>
    </row>
    <row r="130" spans="1:5">
      <c r="A130" s="51">
        <v>129</v>
      </c>
      <c r="B130">
        <f>'2 Charging Stations'!H182</f>
        <v>3015.9</v>
      </c>
      <c r="C130">
        <f>'2 Charging Stations'!T182</f>
        <v>2924.5000000000005</v>
      </c>
      <c r="D130">
        <f>'2 Charging Stations'!AF182</f>
        <v>3335.8</v>
      </c>
      <c r="E130">
        <f>'2 Charging Stations'!AR182</f>
        <v>3015.9</v>
      </c>
    </row>
    <row r="131" spans="1:5">
      <c r="A131" s="51">
        <v>130</v>
      </c>
      <c r="B131">
        <f>'2 Charging Stations'!H183</f>
        <v>3198.7</v>
      </c>
      <c r="C131">
        <f>'2 Charging Stations'!T183</f>
        <v>3335.8</v>
      </c>
      <c r="D131">
        <f>'2 Charging Stations'!AF183</f>
        <v>3244.4000000000005</v>
      </c>
      <c r="E131">
        <f>'2 Charging Stations'!AR183</f>
        <v>1416.4</v>
      </c>
    </row>
    <row r="132" spans="1:5">
      <c r="A132" s="51">
        <v>131</v>
      </c>
      <c r="B132">
        <f>'2 Charging Stations'!H184</f>
        <v>2604.6000000000004</v>
      </c>
      <c r="C132">
        <f>'2 Charging Stations'!T184</f>
        <v>1599.2000000000003</v>
      </c>
      <c r="D132">
        <f>'2 Charging Stations'!AF184</f>
        <v>3335.8</v>
      </c>
      <c r="E132">
        <f>'2 Charging Stations'!AR184</f>
        <v>1439.25</v>
      </c>
    </row>
    <row r="133" spans="1:5">
      <c r="A133" s="51">
        <v>132</v>
      </c>
      <c r="B133">
        <f>'2 Charging Stations'!H185</f>
        <v>2764.55</v>
      </c>
      <c r="C133">
        <f>'2 Charging Stations'!T185</f>
        <v>1279.3000000000002</v>
      </c>
      <c r="D133">
        <f>'2 Charging Stations'!AF185</f>
        <v>3335.8</v>
      </c>
      <c r="E133">
        <f>'2 Charging Stations'!AR185</f>
        <v>2901.65</v>
      </c>
    </row>
    <row r="134" spans="1:5">
      <c r="A134" s="51">
        <v>133</v>
      </c>
      <c r="B134">
        <f>'2 Charging Stations'!H186</f>
        <v>2833.1000000000004</v>
      </c>
      <c r="C134">
        <f>'2 Charging Stations'!T186</f>
        <v>1462.1000000000004</v>
      </c>
      <c r="D134">
        <f>'2 Charging Stations'!AF186</f>
        <v>3198.7</v>
      </c>
      <c r="E134">
        <f>'2 Charging Stations'!AR186</f>
        <v>2993.05</v>
      </c>
    </row>
    <row r="135" spans="1:5">
      <c r="A135" s="51">
        <v>134</v>
      </c>
      <c r="B135">
        <f>'2 Charging Stations'!H187</f>
        <v>3107.3</v>
      </c>
      <c r="C135">
        <f>'2 Charging Stations'!T187</f>
        <v>2901.65</v>
      </c>
      <c r="D135">
        <f>'2 Charging Stations'!AF187</f>
        <v>1850.5500000000002</v>
      </c>
      <c r="E135">
        <f>'2 Charging Stations'!AR187</f>
        <v>2855.9500000000003</v>
      </c>
    </row>
    <row r="136" spans="1:5">
      <c r="A136" s="51">
        <v>135</v>
      </c>
      <c r="B136">
        <f>'2 Charging Stations'!H188</f>
        <v>3175.8500000000004</v>
      </c>
      <c r="C136">
        <f>'2 Charging Stations'!T188</f>
        <v>3335.8</v>
      </c>
      <c r="D136">
        <f>'2 Charging Stations'!AF188</f>
        <v>3267.25</v>
      </c>
      <c r="E136">
        <f>'2 Charging Stations'!AR188</f>
        <v>3290.1000000000004</v>
      </c>
    </row>
    <row r="137" spans="1:5">
      <c r="A137" s="51">
        <v>136</v>
      </c>
      <c r="B137">
        <f>'2 Charging Stations'!H189</f>
        <v>1279.3000000000002</v>
      </c>
      <c r="C137">
        <f>'2 Charging Stations'!T189</f>
        <v>3335.8</v>
      </c>
      <c r="D137">
        <f>'2 Charging Stations'!AF189</f>
        <v>3335.8</v>
      </c>
      <c r="E137">
        <f>'2 Charging Stations'!AR189</f>
        <v>2810.2500000000005</v>
      </c>
    </row>
    <row r="138" spans="1:5">
      <c r="A138" s="51">
        <v>137</v>
      </c>
      <c r="B138">
        <f>'2 Charging Stations'!H190</f>
        <v>2673.15</v>
      </c>
      <c r="C138">
        <f>'2 Charging Stations'!T190</f>
        <v>1187.9000000000001</v>
      </c>
      <c r="D138">
        <f>'2 Charging Stations'!AF190</f>
        <v>3290.1000000000004</v>
      </c>
      <c r="E138">
        <f>'2 Charging Stations'!AR190</f>
        <v>1484.9500000000003</v>
      </c>
    </row>
    <row r="139" spans="1:5">
      <c r="A139" s="51">
        <v>138</v>
      </c>
      <c r="B139">
        <f>'2 Charging Stations'!H191</f>
        <v>2970.2000000000003</v>
      </c>
      <c r="C139">
        <f>'2 Charging Stations'!T191</f>
        <v>2947.3500000000004</v>
      </c>
      <c r="D139">
        <f>'2 Charging Stations'!AF191</f>
        <v>1850.5500000000002</v>
      </c>
      <c r="E139">
        <f>'2 Charging Stations'!AR191</f>
        <v>2810.2500000000005</v>
      </c>
    </row>
    <row r="140" spans="1:5">
      <c r="A140" s="51">
        <v>139</v>
      </c>
      <c r="B140">
        <f>'2 Charging Stations'!H192</f>
        <v>1439.25</v>
      </c>
      <c r="C140">
        <f>'2 Charging Stations'!T192</f>
        <v>3175.8500000000004</v>
      </c>
      <c r="D140">
        <f>'2 Charging Stations'!AF192</f>
        <v>3335.8</v>
      </c>
      <c r="E140">
        <f>'2 Charging Stations'!AR192</f>
        <v>1599.2000000000003</v>
      </c>
    </row>
    <row r="141" spans="1:5">
      <c r="A141" s="51">
        <v>140</v>
      </c>
      <c r="B141">
        <f>'2 Charging Stations'!H193</f>
        <v>3267.25</v>
      </c>
      <c r="C141">
        <f>'2 Charging Stations'!T193</f>
        <v>1644.9</v>
      </c>
      <c r="D141">
        <f>'2 Charging Stations'!AF193</f>
        <v>1919.1000000000004</v>
      </c>
      <c r="E141">
        <f>'2 Charging Stations'!AR193</f>
        <v>1530.65</v>
      </c>
    </row>
    <row r="142" spans="1:5">
      <c r="A142" s="51">
        <v>141</v>
      </c>
      <c r="B142">
        <f>'2 Charging Stations'!H194</f>
        <v>2558.9</v>
      </c>
      <c r="C142">
        <f>'2 Charging Stations'!T194</f>
        <v>3335.8</v>
      </c>
      <c r="D142">
        <f>'2 Charging Stations'!AF194</f>
        <v>3335.8</v>
      </c>
      <c r="E142">
        <f>'2 Charging Stations'!AR194</f>
        <v>1370.7000000000003</v>
      </c>
    </row>
    <row r="143" spans="1:5">
      <c r="A143" s="51">
        <v>142</v>
      </c>
      <c r="B143">
        <f>'2 Charging Stations'!H195</f>
        <v>868</v>
      </c>
      <c r="C143">
        <f>'2 Charging Stations'!T195</f>
        <v>1690.6000000000004</v>
      </c>
      <c r="D143">
        <f>'2 Charging Stations'!AF195</f>
        <v>3335.8</v>
      </c>
      <c r="E143">
        <f>'2 Charging Stations'!AR195</f>
        <v>3038.7500000000005</v>
      </c>
    </row>
    <row r="144" spans="1:5">
      <c r="A144" s="51">
        <v>143</v>
      </c>
      <c r="B144">
        <f>'2 Charging Stations'!H196</f>
        <v>2627.4500000000003</v>
      </c>
      <c r="C144">
        <f>'2 Charging Stations'!T196</f>
        <v>3175.8500000000004</v>
      </c>
      <c r="D144">
        <f>'2 Charging Stations'!AF196</f>
        <v>3335.8</v>
      </c>
      <c r="E144">
        <f>'2 Charging Stations'!AR196</f>
        <v>3335.8</v>
      </c>
    </row>
    <row r="145" spans="1:5">
      <c r="A145" s="51">
        <v>144</v>
      </c>
      <c r="B145">
        <f>'2 Charging Stations'!H197</f>
        <v>1142.2000000000003</v>
      </c>
      <c r="C145">
        <f>'2 Charging Stations'!T197</f>
        <v>1439.25</v>
      </c>
      <c r="D145">
        <f>'2 Charging Stations'!AF197</f>
        <v>1553.5</v>
      </c>
      <c r="E145">
        <f>'2 Charging Stations'!AR197</f>
        <v>3335.8</v>
      </c>
    </row>
    <row r="146" spans="1:5">
      <c r="A146" s="51">
        <v>145</v>
      </c>
      <c r="B146">
        <f>'2 Charging Stations'!H198</f>
        <v>1119.3499999999999</v>
      </c>
      <c r="C146">
        <f>'2 Charging Stations'!T198</f>
        <v>3335.8</v>
      </c>
      <c r="D146">
        <f>'2 Charging Stations'!AF198</f>
        <v>3335.8</v>
      </c>
      <c r="E146">
        <f>'2 Charging Stations'!AR198</f>
        <v>2947.3500000000004</v>
      </c>
    </row>
    <row r="147" spans="1:5">
      <c r="A147" s="51">
        <v>146</v>
      </c>
      <c r="B147">
        <f>'2 Charging Stations'!H199</f>
        <v>1256.4500000000003</v>
      </c>
      <c r="C147">
        <f>'2 Charging Stations'!T199</f>
        <v>3335.8</v>
      </c>
      <c r="D147">
        <f>'2 Charging Stations'!AF199</f>
        <v>3335.8</v>
      </c>
      <c r="E147">
        <f>'2 Charging Stations'!AR199</f>
        <v>3175.8500000000004</v>
      </c>
    </row>
    <row r="148" spans="1:5">
      <c r="A148" s="51">
        <v>147</v>
      </c>
      <c r="B148">
        <f>'2 Charging Stations'!H200</f>
        <v>2810.2500000000005</v>
      </c>
      <c r="C148">
        <f>'2 Charging Stations'!T200</f>
        <v>3130.15</v>
      </c>
      <c r="D148">
        <f>'2 Charging Stations'!AF200</f>
        <v>3335.8</v>
      </c>
      <c r="E148">
        <f>'2 Charging Stations'!AR200</f>
        <v>1347.8500000000004</v>
      </c>
    </row>
    <row r="149" spans="1:5">
      <c r="A149" s="51">
        <v>148</v>
      </c>
      <c r="B149">
        <f>'2 Charging Stations'!H201</f>
        <v>3312.95</v>
      </c>
      <c r="C149">
        <f>'2 Charging Stations'!T201</f>
        <v>2901.65</v>
      </c>
      <c r="D149">
        <f>'2 Charging Stations'!AF201</f>
        <v>3335.8</v>
      </c>
      <c r="E149">
        <f>'2 Charging Stations'!AR201</f>
        <v>3175.8500000000004</v>
      </c>
    </row>
    <row r="150" spans="1:5">
      <c r="A150" s="51">
        <v>149</v>
      </c>
      <c r="B150">
        <f>'2 Charging Stations'!H202</f>
        <v>2627.4500000000003</v>
      </c>
      <c r="C150">
        <f>'2 Charging Stations'!T202</f>
        <v>1484.9500000000003</v>
      </c>
      <c r="D150">
        <f>'2 Charging Stations'!AF202</f>
        <v>1233.6000000000004</v>
      </c>
      <c r="E150">
        <f>'2 Charging Stations'!AR202</f>
        <v>3061.6000000000004</v>
      </c>
    </row>
    <row r="151" spans="1:5">
      <c r="A151" s="51">
        <v>150</v>
      </c>
      <c r="B151">
        <f>'2 Charging Stations'!H203</f>
        <v>868</v>
      </c>
      <c r="C151">
        <f>'2 Charging Stations'!T203</f>
        <v>1622.0500000000002</v>
      </c>
      <c r="D151">
        <f>'2 Charging Stations'!AF203</f>
        <v>3335.8</v>
      </c>
      <c r="E151">
        <f>'2 Charging Stations'!AR203</f>
        <v>3198.7</v>
      </c>
    </row>
    <row r="152" spans="1:5">
      <c r="A152" s="51">
        <v>151</v>
      </c>
      <c r="B152">
        <f>'2 Charging Stations'!H204</f>
        <v>2878.8</v>
      </c>
      <c r="C152">
        <f>'2 Charging Stations'!T204</f>
        <v>2924.5000000000005</v>
      </c>
      <c r="D152">
        <f>'2 Charging Stations'!AF204</f>
        <v>3335.8</v>
      </c>
      <c r="E152">
        <f>'2 Charging Stations'!AR204</f>
        <v>3084.4500000000003</v>
      </c>
    </row>
    <row r="153" spans="1:5">
      <c r="A153" s="51">
        <v>152</v>
      </c>
      <c r="B153">
        <f>'2 Charging Stations'!H205</f>
        <v>1347.8500000000004</v>
      </c>
      <c r="C153">
        <f>'2 Charging Stations'!T205</f>
        <v>1484.9500000000003</v>
      </c>
      <c r="D153">
        <f>'2 Charging Stations'!AF205</f>
        <v>3335.8</v>
      </c>
      <c r="E153">
        <f>'2 Charging Stations'!AR205</f>
        <v>1416.4</v>
      </c>
    </row>
    <row r="154" spans="1:5">
      <c r="A154" s="51">
        <v>153</v>
      </c>
      <c r="B154">
        <f>'2 Charging Stations'!H206</f>
        <v>1370.7000000000003</v>
      </c>
      <c r="C154">
        <f>'2 Charging Stations'!T206</f>
        <v>1599.2000000000003</v>
      </c>
      <c r="D154">
        <f>'2 Charging Stations'!AF206</f>
        <v>3335.8</v>
      </c>
      <c r="E154">
        <f>'2 Charging Stations'!AR206</f>
        <v>3061.6000000000004</v>
      </c>
    </row>
    <row r="155" spans="1:5">
      <c r="A155" s="51">
        <v>154</v>
      </c>
      <c r="B155">
        <f>'2 Charging Stations'!H207</f>
        <v>1393.5500000000002</v>
      </c>
      <c r="C155">
        <f>'2 Charging Stations'!T207</f>
        <v>3312.95</v>
      </c>
      <c r="D155">
        <f>'2 Charging Stations'!AF207</f>
        <v>1759.15</v>
      </c>
      <c r="E155">
        <f>'2 Charging Stations'!AR207</f>
        <v>1507.8000000000002</v>
      </c>
    </row>
    <row r="156" spans="1:5">
      <c r="A156" s="51">
        <v>155</v>
      </c>
      <c r="B156">
        <f>'2 Charging Stations'!H208</f>
        <v>2833.1000000000004</v>
      </c>
      <c r="C156">
        <f>'2 Charging Stations'!T208</f>
        <v>3335.8</v>
      </c>
      <c r="D156">
        <f>'2 Charging Stations'!AF208</f>
        <v>3198.7</v>
      </c>
      <c r="E156">
        <f>'2 Charging Stations'!AR208</f>
        <v>1553.5</v>
      </c>
    </row>
    <row r="157" spans="1:5">
      <c r="A157" s="51">
        <v>156</v>
      </c>
      <c r="B157">
        <f>'2 Charging Stations'!H209</f>
        <v>1325</v>
      </c>
      <c r="C157">
        <f>'2 Charging Stations'!T209</f>
        <v>1484.9500000000003</v>
      </c>
      <c r="D157">
        <f>'2 Charging Stations'!AF209</f>
        <v>3335.8</v>
      </c>
      <c r="E157">
        <f>'2 Charging Stations'!AR209</f>
        <v>1530.65</v>
      </c>
    </row>
    <row r="158" spans="1:5">
      <c r="A158" s="51">
        <v>157</v>
      </c>
      <c r="B158">
        <f>'2 Charging Stations'!H210</f>
        <v>2741.7000000000003</v>
      </c>
      <c r="C158">
        <f>'2 Charging Stations'!T210</f>
        <v>1325</v>
      </c>
      <c r="D158">
        <f>'2 Charging Stations'!AF210</f>
        <v>3335.8</v>
      </c>
      <c r="E158">
        <f>'2 Charging Stations'!AR210</f>
        <v>1576.3500000000004</v>
      </c>
    </row>
    <row r="159" spans="1:5">
      <c r="A159" s="51">
        <v>158</v>
      </c>
      <c r="B159">
        <f>'2 Charging Stations'!H211</f>
        <v>1325</v>
      </c>
      <c r="C159">
        <f>'2 Charging Stations'!T211</f>
        <v>3061.6000000000004</v>
      </c>
      <c r="D159">
        <f>'2 Charging Stations'!AF211</f>
        <v>3335.8</v>
      </c>
      <c r="E159">
        <f>'2 Charging Stations'!AR211</f>
        <v>2764.55</v>
      </c>
    </row>
    <row r="160" spans="1:5">
      <c r="A160" s="51">
        <v>159</v>
      </c>
      <c r="B160">
        <f>'2 Charging Stations'!H212</f>
        <v>2764.55</v>
      </c>
      <c r="C160">
        <f>'2 Charging Stations'!T212</f>
        <v>1484.9500000000003</v>
      </c>
      <c r="D160">
        <f>'2 Charging Stations'!AF212</f>
        <v>3335.8</v>
      </c>
      <c r="E160">
        <f>'2 Charging Stations'!AR212</f>
        <v>3061.6000000000004</v>
      </c>
    </row>
    <row r="161" spans="1:5">
      <c r="A161" s="51">
        <v>160</v>
      </c>
      <c r="B161">
        <f>'2 Charging Stations'!H213</f>
        <v>2650.3</v>
      </c>
      <c r="C161">
        <f>'2 Charging Stations'!T213</f>
        <v>1416.4</v>
      </c>
      <c r="D161">
        <f>'2 Charging Stations'!AF213</f>
        <v>1256.4500000000003</v>
      </c>
      <c r="E161">
        <f>'2 Charging Stations'!AR213</f>
        <v>3175.8500000000004</v>
      </c>
    </row>
    <row r="162" spans="1:5">
      <c r="A162" s="51">
        <v>161</v>
      </c>
      <c r="B162">
        <f>'2 Charging Stations'!H214</f>
        <v>1416.4</v>
      </c>
      <c r="C162">
        <f>'2 Charging Stations'!T214</f>
        <v>1416.4</v>
      </c>
      <c r="D162">
        <f>'2 Charging Stations'!AF214</f>
        <v>1484.9500000000003</v>
      </c>
      <c r="E162">
        <f>'2 Charging Stations'!AR214</f>
        <v>3335.8</v>
      </c>
    </row>
    <row r="163" spans="1:5">
      <c r="A163" s="51">
        <v>162</v>
      </c>
      <c r="B163">
        <f>'2 Charging Stations'!H215</f>
        <v>3130.15</v>
      </c>
      <c r="C163">
        <f>'2 Charging Stations'!T215</f>
        <v>3038.7500000000005</v>
      </c>
      <c r="D163">
        <f>'2 Charging Stations'!AF215</f>
        <v>3335.8</v>
      </c>
      <c r="E163">
        <f>'2 Charging Stations'!AR215</f>
        <v>1347.8500000000004</v>
      </c>
    </row>
    <row r="164" spans="1:5">
      <c r="A164" s="51">
        <v>163</v>
      </c>
      <c r="B164">
        <f>'2 Charging Stations'!H216</f>
        <v>1073.6500000000001</v>
      </c>
      <c r="C164">
        <f>'2 Charging Stations'!T216</f>
        <v>3084.4500000000003</v>
      </c>
      <c r="D164">
        <f>'2 Charging Stations'!AF216</f>
        <v>3335.8</v>
      </c>
      <c r="E164">
        <f>'2 Charging Stations'!AR216</f>
        <v>1530.65</v>
      </c>
    </row>
    <row r="165" spans="1:5">
      <c r="A165" s="51">
        <v>164</v>
      </c>
      <c r="B165">
        <f>'2 Charging Stations'!H217</f>
        <v>2718.8500000000004</v>
      </c>
      <c r="C165">
        <f>'2 Charging Stations'!T217</f>
        <v>2901.65</v>
      </c>
      <c r="D165">
        <f>'2 Charging Stations'!AF217</f>
        <v>3335.8</v>
      </c>
      <c r="E165">
        <f>'2 Charging Stations'!AR217</f>
        <v>3335.8</v>
      </c>
    </row>
    <row r="166" spans="1:5">
      <c r="A166" s="51">
        <v>165</v>
      </c>
      <c r="B166">
        <f>'2 Charging Stations'!H218</f>
        <v>1005.1000000000001</v>
      </c>
      <c r="C166">
        <f>'2 Charging Stations'!T218</f>
        <v>3244.4000000000005</v>
      </c>
      <c r="D166">
        <f>'2 Charging Stations'!AF218</f>
        <v>3335.8</v>
      </c>
      <c r="E166">
        <f>'2 Charging Stations'!AR218</f>
        <v>2810.2500000000005</v>
      </c>
    </row>
    <row r="167" spans="1:5">
      <c r="A167" s="51">
        <v>166</v>
      </c>
      <c r="B167">
        <f>'2 Charging Stations'!H219</f>
        <v>2558.9</v>
      </c>
      <c r="C167">
        <f>'2 Charging Stations'!T219</f>
        <v>1644.9</v>
      </c>
      <c r="D167">
        <f>'2 Charging Stations'!AF219</f>
        <v>1462.1000000000004</v>
      </c>
      <c r="E167">
        <f>'2 Charging Stations'!AR219</f>
        <v>1210.75</v>
      </c>
    </row>
    <row r="168" spans="1:5">
      <c r="A168" s="51">
        <v>167</v>
      </c>
      <c r="B168">
        <f>'2 Charging Stations'!H220</f>
        <v>3290.1000000000004</v>
      </c>
      <c r="C168">
        <f>'2 Charging Stations'!T220</f>
        <v>1484.9500000000003</v>
      </c>
      <c r="D168">
        <f>'2 Charging Stations'!AF220</f>
        <v>3312.95</v>
      </c>
      <c r="E168">
        <f>'2 Charging Stations'!AR220</f>
        <v>3267.25</v>
      </c>
    </row>
    <row r="169" spans="1:5">
      <c r="A169" s="51">
        <v>168</v>
      </c>
      <c r="B169">
        <f>'2 Charging Stations'!H221</f>
        <v>1256.4500000000003</v>
      </c>
      <c r="C169">
        <f>'2 Charging Stations'!T221</f>
        <v>3107.3</v>
      </c>
      <c r="D169">
        <f>'2 Charging Stations'!AF221</f>
        <v>3335.8</v>
      </c>
      <c r="E169">
        <f>'2 Charging Stations'!AR221</f>
        <v>1576.3500000000004</v>
      </c>
    </row>
    <row r="170" spans="1:5">
      <c r="A170" s="51">
        <v>169</v>
      </c>
      <c r="B170">
        <f>'2 Charging Stations'!H222</f>
        <v>1439.25</v>
      </c>
      <c r="C170">
        <f>'2 Charging Stations'!T222</f>
        <v>3335.8</v>
      </c>
      <c r="D170">
        <f>'2 Charging Stations'!AF222</f>
        <v>3335.8</v>
      </c>
      <c r="E170">
        <f>'2 Charging Stations'!AR222</f>
        <v>1439.25</v>
      </c>
    </row>
    <row r="171" spans="1:5">
      <c r="A171" s="51">
        <v>170</v>
      </c>
      <c r="B171">
        <f>'2 Charging Stations'!H223</f>
        <v>3335.8</v>
      </c>
      <c r="C171">
        <f>'2 Charging Stations'!T223</f>
        <v>2901.65</v>
      </c>
      <c r="D171">
        <f>'2 Charging Stations'!AF223</f>
        <v>3335.8</v>
      </c>
      <c r="E171">
        <f>'2 Charging Stations'!AR223</f>
        <v>2901.65</v>
      </c>
    </row>
    <row r="172" spans="1:5">
      <c r="A172" s="51">
        <v>171</v>
      </c>
      <c r="B172">
        <f>'2 Charging Stations'!H224</f>
        <v>2696</v>
      </c>
      <c r="C172">
        <f>'2 Charging Stations'!T224</f>
        <v>1484.9500000000003</v>
      </c>
      <c r="D172">
        <f>'2 Charging Stations'!AF224</f>
        <v>1690.6000000000004</v>
      </c>
      <c r="E172">
        <f>'2 Charging Stations'!AR224</f>
        <v>1393.5500000000002</v>
      </c>
    </row>
    <row r="173" spans="1:5">
      <c r="A173" s="51">
        <v>172</v>
      </c>
      <c r="B173">
        <f>'2 Charging Stations'!H225</f>
        <v>3061.6000000000004</v>
      </c>
      <c r="C173">
        <f>'2 Charging Stations'!T225</f>
        <v>3198.7</v>
      </c>
      <c r="D173">
        <f>'2 Charging Stations'!AF225</f>
        <v>3335.8</v>
      </c>
      <c r="E173">
        <f>'2 Charging Stations'!AR225</f>
        <v>1530.65</v>
      </c>
    </row>
    <row r="174" spans="1:5">
      <c r="A174" s="51">
        <v>173</v>
      </c>
      <c r="B174">
        <f>'2 Charging Stations'!H226</f>
        <v>2878.8</v>
      </c>
      <c r="C174">
        <f>'2 Charging Stations'!T226</f>
        <v>3335.8</v>
      </c>
      <c r="D174">
        <f>'2 Charging Stations'!AF226</f>
        <v>3312.95</v>
      </c>
      <c r="E174">
        <f>'2 Charging Stations'!AR226</f>
        <v>1439.25</v>
      </c>
    </row>
    <row r="175" spans="1:5">
      <c r="A175" s="51">
        <v>174</v>
      </c>
      <c r="B175">
        <f>'2 Charging Stations'!H227</f>
        <v>1416.4</v>
      </c>
      <c r="C175">
        <f>'2 Charging Stations'!T227</f>
        <v>3221.55</v>
      </c>
      <c r="D175">
        <f>'2 Charging Stations'!AF227</f>
        <v>1850.5500000000002</v>
      </c>
      <c r="E175">
        <f>'2 Charging Stations'!AR227</f>
        <v>2810.2500000000005</v>
      </c>
    </row>
    <row r="176" spans="1:5">
      <c r="A176" s="51">
        <v>175</v>
      </c>
      <c r="B176">
        <f>'2 Charging Stations'!H228</f>
        <v>1233.6000000000004</v>
      </c>
      <c r="C176">
        <f>'2 Charging Stations'!T228</f>
        <v>1027.95</v>
      </c>
      <c r="D176">
        <f>'2 Charging Stations'!AF228</f>
        <v>3335.8</v>
      </c>
      <c r="E176">
        <f>'2 Charging Stations'!AR228</f>
        <v>3335.8</v>
      </c>
    </row>
    <row r="177" spans="1:5">
      <c r="A177" s="51">
        <v>176</v>
      </c>
      <c r="B177">
        <f>'2 Charging Stations'!H229</f>
        <v>1187.9000000000001</v>
      </c>
      <c r="C177">
        <f>'2 Charging Stations'!T229</f>
        <v>3221.55</v>
      </c>
      <c r="D177">
        <f>'2 Charging Stations'!AF229</f>
        <v>3335.8</v>
      </c>
      <c r="E177">
        <f>'2 Charging Stations'!AR229</f>
        <v>1507.8000000000002</v>
      </c>
    </row>
    <row r="178" spans="1:5">
      <c r="A178" s="51">
        <v>177</v>
      </c>
      <c r="B178">
        <f>'2 Charging Stations'!H230</f>
        <v>2833.1000000000004</v>
      </c>
      <c r="C178">
        <f>'2 Charging Stations'!T230</f>
        <v>1644.9</v>
      </c>
      <c r="D178">
        <f>'2 Charging Stations'!AF230</f>
        <v>3312.95</v>
      </c>
      <c r="E178">
        <f>'2 Charging Stations'!AR230</f>
        <v>3015.9</v>
      </c>
    </row>
    <row r="179" spans="1:5">
      <c r="A179" s="51">
        <v>178</v>
      </c>
      <c r="B179">
        <f>'2 Charging Stations'!H231</f>
        <v>2970.2000000000003</v>
      </c>
      <c r="C179">
        <f>'2 Charging Stations'!T231</f>
        <v>1667.75</v>
      </c>
      <c r="D179">
        <f>'2 Charging Stations'!AF231</f>
        <v>3335.8</v>
      </c>
      <c r="E179">
        <f>'2 Charging Stations'!AR231</f>
        <v>1599.2000000000003</v>
      </c>
    </row>
    <row r="180" spans="1:5">
      <c r="A180" s="51">
        <v>179</v>
      </c>
      <c r="B180">
        <f>'2 Charging Stations'!H232</f>
        <v>2924.5000000000005</v>
      </c>
      <c r="C180">
        <f>'2 Charging Stations'!T232</f>
        <v>3335.8</v>
      </c>
      <c r="D180">
        <f>'2 Charging Stations'!AF232</f>
        <v>1827.7000000000003</v>
      </c>
      <c r="E180">
        <f>'2 Charging Stations'!AR232</f>
        <v>2878.8</v>
      </c>
    </row>
    <row r="181" spans="1:5">
      <c r="A181" s="51">
        <v>180</v>
      </c>
      <c r="B181">
        <f>'2 Charging Stations'!H233</f>
        <v>2673.15</v>
      </c>
      <c r="C181">
        <f>'2 Charging Stations'!T233</f>
        <v>1347.8500000000004</v>
      </c>
      <c r="D181">
        <f>'2 Charging Stations'!AF233</f>
        <v>3335.8</v>
      </c>
      <c r="E181">
        <f>'2 Charging Stations'!AR233</f>
        <v>2993.05</v>
      </c>
    </row>
    <row r="182" spans="1:5">
      <c r="A182" s="51">
        <v>181</v>
      </c>
      <c r="B182">
        <f>'2 Charging Stations'!H234</f>
        <v>2581.75</v>
      </c>
      <c r="C182">
        <f>'2 Charging Stations'!T234</f>
        <v>2924.5000000000005</v>
      </c>
      <c r="D182">
        <f>'2 Charging Stations'!AF234</f>
        <v>1302.1500000000001</v>
      </c>
      <c r="E182">
        <f>'2 Charging Stations'!AR234</f>
        <v>2833.1000000000004</v>
      </c>
    </row>
    <row r="183" spans="1:5">
      <c r="A183" s="51">
        <v>182</v>
      </c>
      <c r="B183">
        <f>'2 Charging Stations'!H235</f>
        <v>1439.25</v>
      </c>
      <c r="C183">
        <f>'2 Charging Stations'!T235</f>
        <v>3198.7</v>
      </c>
      <c r="D183">
        <f>'2 Charging Stations'!AF235</f>
        <v>3335.8</v>
      </c>
      <c r="E183">
        <f>'2 Charging Stations'!AR235</f>
        <v>1599.2000000000003</v>
      </c>
    </row>
    <row r="184" spans="1:5">
      <c r="A184" s="51">
        <v>183</v>
      </c>
      <c r="B184">
        <f>'2 Charging Stations'!H236</f>
        <v>2604.6000000000004</v>
      </c>
      <c r="C184">
        <f>'2 Charging Stations'!T236</f>
        <v>1622.0500000000002</v>
      </c>
      <c r="D184">
        <f>'2 Charging Stations'!AF236</f>
        <v>1850.5500000000002</v>
      </c>
      <c r="E184">
        <f>'2 Charging Stations'!AR236</f>
        <v>1462.1000000000004</v>
      </c>
    </row>
    <row r="185" spans="1:5">
      <c r="A185" s="51">
        <v>184</v>
      </c>
      <c r="B185">
        <f>'2 Charging Stations'!H237</f>
        <v>2581.75</v>
      </c>
      <c r="C185">
        <f>'2 Charging Stations'!T237</f>
        <v>1530.65</v>
      </c>
      <c r="D185">
        <f>'2 Charging Stations'!AF237</f>
        <v>3335.8</v>
      </c>
      <c r="E185">
        <f>'2 Charging Stations'!AR237</f>
        <v>3335.8</v>
      </c>
    </row>
    <row r="186" spans="1:5">
      <c r="A186" s="51">
        <v>185</v>
      </c>
      <c r="B186">
        <f>'2 Charging Stations'!H238</f>
        <v>2718.8500000000004</v>
      </c>
      <c r="C186">
        <f>'2 Charging Stations'!T238</f>
        <v>3198.7</v>
      </c>
      <c r="D186">
        <f>'2 Charging Stations'!AF238</f>
        <v>1782</v>
      </c>
      <c r="E186">
        <f>'2 Charging Stations'!AR238</f>
        <v>3084.4500000000003</v>
      </c>
    </row>
    <row r="187" spans="1:5">
      <c r="A187" s="51">
        <v>186</v>
      </c>
      <c r="B187">
        <f>'2 Charging Stations'!H239</f>
        <v>2787.4</v>
      </c>
      <c r="C187">
        <f>'2 Charging Stations'!T239</f>
        <v>3175.8500000000004</v>
      </c>
      <c r="D187">
        <f>'2 Charging Stations'!AF239</f>
        <v>685.2</v>
      </c>
      <c r="E187">
        <f>'2 Charging Stations'!AR239</f>
        <v>1484.9500000000003</v>
      </c>
    </row>
    <row r="188" spans="1:5">
      <c r="A188" s="51">
        <v>187</v>
      </c>
      <c r="B188">
        <f>'2 Charging Stations'!H240</f>
        <v>1050.8000000000002</v>
      </c>
      <c r="C188">
        <f>'2 Charging Stations'!T240</f>
        <v>3312.95</v>
      </c>
      <c r="D188">
        <f>'2 Charging Stations'!AF240</f>
        <v>1530.65</v>
      </c>
      <c r="E188">
        <f>'2 Charging Stations'!AR240</f>
        <v>2764.55</v>
      </c>
    </row>
    <row r="189" spans="1:5">
      <c r="A189" s="51">
        <v>188</v>
      </c>
      <c r="B189">
        <f>'2 Charging Stations'!H241</f>
        <v>1210.75</v>
      </c>
      <c r="C189">
        <f>'2 Charging Stations'!T241</f>
        <v>3335.8</v>
      </c>
      <c r="D189">
        <f>'2 Charging Stations'!AF241</f>
        <v>3335.8</v>
      </c>
      <c r="E189">
        <f>'2 Charging Stations'!AR241</f>
        <v>1393.5500000000002</v>
      </c>
    </row>
    <row r="190" spans="1:5">
      <c r="A190" s="51">
        <v>189</v>
      </c>
      <c r="B190">
        <f>'2 Charging Stations'!H242</f>
        <v>2833.1000000000004</v>
      </c>
      <c r="C190">
        <f>'2 Charging Stations'!T242</f>
        <v>3175.8500000000004</v>
      </c>
      <c r="D190">
        <f>'2 Charging Stations'!AF242</f>
        <v>1599.2000000000003</v>
      </c>
      <c r="E190">
        <f>'2 Charging Stations'!AR242</f>
        <v>1484.9500000000003</v>
      </c>
    </row>
    <row r="191" spans="1:5">
      <c r="A191" s="51">
        <v>190</v>
      </c>
      <c r="B191">
        <f>'2 Charging Stations'!H243</f>
        <v>1325</v>
      </c>
      <c r="C191">
        <f>'2 Charging Stations'!T243</f>
        <v>2993.05</v>
      </c>
      <c r="D191">
        <f>'2 Charging Stations'!AF243</f>
        <v>3335.8</v>
      </c>
      <c r="E191">
        <f>'2 Charging Stations'!AR243</f>
        <v>959.40000000000009</v>
      </c>
    </row>
    <row r="192" spans="1:5">
      <c r="A192" s="51">
        <v>191</v>
      </c>
      <c r="B192">
        <f>'2 Charging Stations'!H244</f>
        <v>2536.0500000000002</v>
      </c>
      <c r="C192">
        <f>'2 Charging Stations'!T244</f>
        <v>1576.3500000000004</v>
      </c>
      <c r="D192">
        <f>'2 Charging Stations'!AF244</f>
        <v>1827.7000000000003</v>
      </c>
      <c r="E192">
        <f>'2 Charging Stations'!AR244</f>
        <v>3335.8</v>
      </c>
    </row>
    <row r="193" spans="1:5">
      <c r="A193" s="51">
        <v>192</v>
      </c>
      <c r="B193">
        <f>'2 Charging Stations'!H245</f>
        <v>1370.7000000000003</v>
      </c>
      <c r="C193">
        <f>'2 Charging Stations'!T245</f>
        <v>3267.25</v>
      </c>
      <c r="D193">
        <f>'2 Charging Stations'!AF245</f>
        <v>3335.8</v>
      </c>
      <c r="E193">
        <f>'2 Charging Stations'!AR245</f>
        <v>1347.8500000000004</v>
      </c>
    </row>
    <row r="194" spans="1:5">
      <c r="A194" s="51">
        <v>193</v>
      </c>
      <c r="B194">
        <f>'2 Charging Stations'!H246</f>
        <v>1325</v>
      </c>
      <c r="C194">
        <f>'2 Charging Stations'!T246</f>
        <v>1599.2000000000003</v>
      </c>
      <c r="D194">
        <f>'2 Charging Stations'!AF246</f>
        <v>3335.8</v>
      </c>
      <c r="E194">
        <f>'2 Charging Stations'!AR246</f>
        <v>1599.2000000000003</v>
      </c>
    </row>
    <row r="195" spans="1:5">
      <c r="A195" s="51">
        <v>194</v>
      </c>
      <c r="B195">
        <f>'2 Charging Stations'!H247</f>
        <v>2581.75</v>
      </c>
      <c r="C195">
        <f>'2 Charging Stations'!T247</f>
        <v>3335.8</v>
      </c>
      <c r="D195">
        <f>'2 Charging Stations'!AF247</f>
        <v>3335.8</v>
      </c>
      <c r="E195">
        <f>'2 Charging Stations'!AR247</f>
        <v>2924.5000000000005</v>
      </c>
    </row>
    <row r="196" spans="1:5">
      <c r="A196" s="51">
        <v>195</v>
      </c>
      <c r="B196">
        <f>'2 Charging Stations'!H248</f>
        <v>2901.65</v>
      </c>
      <c r="C196">
        <f>'2 Charging Stations'!T248</f>
        <v>3335.8</v>
      </c>
      <c r="D196">
        <f>'2 Charging Stations'!AF248</f>
        <v>3335.8</v>
      </c>
      <c r="E196">
        <f>'2 Charging Stations'!AR248</f>
        <v>2764.55</v>
      </c>
    </row>
    <row r="197" spans="1:5">
      <c r="A197" s="51">
        <v>196</v>
      </c>
      <c r="B197">
        <f>'2 Charging Stations'!H249</f>
        <v>2696</v>
      </c>
      <c r="C197">
        <f>'2 Charging Stations'!T249</f>
        <v>1644.9</v>
      </c>
      <c r="D197">
        <f>'2 Charging Stations'!AF249</f>
        <v>3335.8</v>
      </c>
      <c r="E197">
        <f>'2 Charging Stations'!AR249</f>
        <v>1507.8000000000002</v>
      </c>
    </row>
    <row r="198" spans="1:5">
      <c r="A198" s="51">
        <v>197</v>
      </c>
      <c r="B198">
        <f>'2 Charging Stations'!H250</f>
        <v>1210.75</v>
      </c>
      <c r="C198">
        <f>'2 Charging Stations'!T250</f>
        <v>1484.9500000000003</v>
      </c>
      <c r="D198">
        <f>'2 Charging Stations'!AF250</f>
        <v>1919.1000000000004</v>
      </c>
      <c r="E198">
        <f>'2 Charging Stations'!AR250</f>
        <v>1484.9500000000003</v>
      </c>
    </row>
    <row r="199" spans="1:5">
      <c r="A199" s="51">
        <v>198</v>
      </c>
      <c r="B199">
        <f>'2 Charging Stations'!H251</f>
        <v>1210.75</v>
      </c>
      <c r="C199">
        <f>'2 Charging Stations'!T251</f>
        <v>2970.2000000000003</v>
      </c>
      <c r="D199">
        <f>'2 Charging Stations'!AF251</f>
        <v>3335.8</v>
      </c>
      <c r="E199">
        <f>'2 Charging Stations'!AR251</f>
        <v>3015.9</v>
      </c>
    </row>
    <row r="200" spans="1:5">
      <c r="A200" s="51">
        <v>199</v>
      </c>
      <c r="B200">
        <f>'2 Charging Stations'!H252</f>
        <v>1370.7000000000003</v>
      </c>
      <c r="C200">
        <f>'2 Charging Stations'!T252</f>
        <v>3244.4000000000005</v>
      </c>
      <c r="D200">
        <f>'2 Charging Stations'!AF252</f>
        <v>3335.8</v>
      </c>
      <c r="E200">
        <f>'2 Charging Stations'!AR252</f>
        <v>1416.4</v>
      </c>
    </row>
    <row r="201" spans="1:5">
      <c r="A201" s="51">
        <v>200</v>
      </c>
      <c r="B201">
        <f>'2 Charging Stations'!H253</f>
        <v>1210.75</v>
      </c>
      <c r="C201">
        <f>'2 Charging Stations'!T253</f>
        <v>1644.9</v>
      </c>
      <c r="D201">
        <f>'2 Charging Stations'!AF253</f>
        <v>1759.15</v>
      </c>
      <c r="E201">
        <f>'2 Charging Stations'!AR253</f>
        <v>3084.4500000000003</v>
      </c>
    </row>
    <row r="202" spans="1:5">
      <c r="A202" s="51">
        <v>201</v>
      </c>
      <c r="B202">
        <f>'2 Charging Stations'!H254</f>
        <v>1165.0500000000002</v>
      </c>
      <c r="C202">
        <f>'2 Charging Stations'!T254</f>
        <v>2993.05</v>
      </c>
      <c r="D202">
        <f>'2 Charging Stations'!AF254</f>
        <v>1804.8500000000004</v>
      </c>
      <c r="E202">
        <f>'2 Charging Stations'!AR254</f>
        <v>3107.3</v>
      </c>
    </row>
    <row r="203" spans="1:5">
      <c r="A203" s="51">
        <v>202</v>
      </c>
      <c r="B203">
        <f>'2 Charging Stations'!H255</f>
        <v>2810.2500000000005</v>
      </c>
      <c r="C203">
        <f>'2 Charging Stations'!T255</f>
        <v>3335.8</v>
      </c>
      <c r="D203">
        <f>'2 Charging Stations'!AF255</f>
        <v>1850.5500000000002</v>
      </c>
      <c r="E203">
        <f>'2 Charging Stations'!AR255</f>
        <v>3061.6000000000004</v>
      </c>
    </row>
    <row r="204" spans="1:5">
      <c r="A204" s="51">
        <v>203</v>
      </c>
      <c r="B204">
        <f>'2 Charging Stations'!H256</f>
        <v>1393.5500000000002</v>
      </c>
      <c r="C204">
        <f>'2 Charging Stations'!T256</f>
        <v>2970.2000000000003</v>
      </c>
      <c r="D204">
        <f>'2 Charging Stations'!AF256</f>
        <v>3335.8</v>
      </c>
      <c r="E204">
        <f>'2 Charging Stations'!AR256</f>
        <v>2947.3500000000004</v>
      </c>
    </row>
    <row r="205" spans="1:5">
      <c r="A205" s="51">
        <v>204</v>
      </c>
      <c r="B205">
        <f>'2 Charging Stations'!H257</f>
        <v>2604.6000000000004</v>
      </c>
      <c r="C205">
        <f>'2 Charging Stations'!T257</f>
        <v>2947.3500000000004</v>
      </c>
      <c r="D205">
        <f>'2 Charging Stations'!AF257</f>
        <v>3267.25</v>
      </c>
      <c r="E205">
        <f>'2 Charging Stations'!AR257</f>
        <v>3335.8</v>
      </c>
    </row>
    <row r="206" spans="1:5">
      <c r="A206" s="51">
        <v>205</v>
      </c>
      <c r="B206">
        <f>'2 Charging Stations'!H258</f>
        <v>1439.25</v>
      </c>
      <c r="C206">
        <f>'2 Charging Stations'!T258</f>
        <v>3335.8</v>
      </c>
      <c r="D206">
        <f>'2 Charging Stations'!AF258</f>
        <v>3335.8</v>
      </c>
      <c r="E206">
        <f>'2 Charging Stations'!AR258</f>
        <v>2901.65</v>
      </c>
    </row>
    <row r="207" spans="1:5">
      <c r="A207" s="51">
        <v>206</v>
      </c>
      <c r="B207">
        <f>'2 Charging Stations'!H259</f>
        <v>2581.75</v>
      </c>
      <c r="C207">
        <f>'2 Charging Stations'!T259</f>
        <v>1667.75</v>
      </c>
      <c r="D207">
        <f>'2 Charging Stations'!AF259</f>
        <v>1507.8000000000002</v>
      </c>
      <c r="E207">
        <f>'2 Charging Stations'!AR259</f>
        <v>1599.2000000000003</v>
      </c>
    </row>
    <row r="208" spans="1:5">
      <c r="A208" s="51">
        <v>207</v>
      </c>
      <c r="B208">
        <f>'2 Charging Stations'!H260</f>
        <v>2924.5000000000005</v>
      </c>
      <c r="C208">
        <f>'2 Charging Stations'!T260</f>
        <v>1439.25</v>
      </c>
      <c r="D208">
        <f>'2 Charging Stations'!AF260</f>
        <v>3335.8</v>
      </c>
      <c r="E208">
        <f>'2 Charging Stations'!AR260</f>
        <v>3153</v>
      </c>
    </row>
    <row r="209" spans="1:5">
      <c r="A209" s="51">
        <v>208</v>
      </c>
      <c r="B209">
        <f>'2 Charging Stations'!H261</f>
        <v>2536.0500000000002</v>
      </c>
      <c r="C209">
        <f>'2 Charging Stations'!T261</f>
        <v>1507.8000000000002</v>
      </c>
      <c r="D209">
        <f>'2 Charging Stations'!AF261</f>
        <v>3335.8</v>
      </c>
      <c r="E209">
        <f>'2 Charging Stations'!AR261</f>
        <v>1576.3500000000004</v>
      </c>
    </row>
    <row r="210" spans="1:5">
      <c r="A210" s="51">
        <v>209</v>
      </c>
      <c r="B210">
        <f>'2 Charging Stations'!H262</f>
        <v>2947.3500000000004</v>
      </c>
      <c r="C210">
        <f>'2 Charging Stations'!T262</f>
        <v>2878.8</v>
      </c>
      <c r="D210">
        <f>'2 Charging Stations'!AF262</f>
        <v>3335.8</v>
      </c>
      <c r="E210">
        <f>'2 Charging Stations'!AR262</f>
        <v>2901.65</v>
      </c>
    </row>
    <row r="211" spans="1:5">
      <c r="A211" s="51">
        <v>210</v>
      </c>
      <c r="B211">
        <f>'2 Charging Stations'!H263</f>
        <v>1325</v>
      </c>
      <c r="C211">
        <f>'2 Charging Stations'!T263</f>
        <v>1644.9</v>
      </c>
      <c r="D211">
        <f>'2 Charging Stations'!AF263</f>
        <v>3335.8</v>
      </c>
      <c r="E211">
        <f>'2 Charging Stations'!AR263</f>
        <v>1210.75</v>
      </c>
    </row>
    <row r="212" spans="1:5">
      <c r="A212" s="51">
        <v>211</v>
      </c>
      <c r="B212">
        <f>'2 Charging Stations'!H264</f>
        <v>1347.8500000000004</v>
      </c>
      <c r="C212">
        <f>'2 Charging Stations'!T264</f>
        <v>2855.9500000000003</v>
      </c>
      <c r="D212">
        <f>'2 Charging Stations'!AF264</f>
        <v>3290.1000000000004</v>
      </c>
      <c r="E212">
        <f>'2 Charging Stations'!AR264</f>
        <v>2741.7000000000003</v>
      </c>
    </row>
    <row r="213" spans="1:5">
      <c r="A213" s="51">
        <v>212</v>
      </c>
      <c r="B213">
        <f>'2 Charging Stations'!H265</f>
        <v>2764.55</v>
      </c>
      <c r="C213">
        <f>'2 Charging Stations'!T265</f>
        <v>1302.1500000000001</v>
      </c>
      <c r="D213">
        <f>'2 Charging Stations'!AF265</f>
        <v>1142.2000000000003</v>
      </c>
      <c r="E213">
        <f>'2 Charging Stations'!AR265</f>
        <v>1484.9500000000003</v>
      </c>
    </row>
    <row r="214" spans="1:5">
      <c r="A214" s="51">
        <v>213</v>
      </c>
      <c r="B214">
        <f>'2 Charging Stations'!H266</f>
        <v>3130.15</v>
      </c>
      <c r="C214">
        <f>'2 Charging Stations'!T266</f>
        <v>2993.05</v>
      </c>
      <c r="D214">
        <f>'2 Charging Stations'!AF266</f>
        <v>3290.1000000000004</v>
      </c>
      <c r="E214">
        <f>'2 Charging Stations'!AR266</f>
        <v>2764.55</v>
      </c>
    </row>
    <row r="215" spans="1:5">
      <c r="A215" s="51">
        <v>214</v>
      </c>
      <c r="B215">
        <f>'2 Charging Stations'!H267</f>
        <v>1119.3499999999999</v>
      </c>
      <c r="C215">
        <f>'2 Charging Stations'!T267</f>
        <v>2924.5000000000005</v>
      </c>
      <c r="D215">
        <f>'2 Charging Stations'!AF267</f>
        <v>1850.5500000000002</v>
      </c>
      <c r="E215">
        <f>'2 Charging Stations'!AR267</f>
        <v>2787.4</v>
      </c>
    </row>
    <row r="216" spans="1:5">
      <c r="A216" s="51">
        <v>215</v>
      </c>
      <c r="B216">
        <f>'2 Charging Stations'!H268</f>
        <v>2604.6000000000004</v>
      </c>
      <c r="C216">
        <f>'2 Charging Stations'!T268</f>
        <v>1622.0500000000002</v>
      </c>
      <c r="D216">
        <f>'2 Charging Stations'!AF268</f>
        <v>1576.3500000000004</v>
      </c>
      <c r="E216">
        <f>'2 Charging Stations'!AR268</f>
        <v>3130.15</v>
      </c>
    </row>
    <row r="217" spans="1:5">
      <c r="A217" s="51">
        <v>216</v>
      </c>
      <c r="B217">
        <f>'2 Charging Stations'!H269</f>
        <v>2513.2000000000003</v>
      </c>
      <c r="C217">
        <f>'2 Charging Stations'!T269</f>
        <v>3290.1000000000004</v>
      </c>
      <c r="D217">
        <f>'2 Charging Stations'!AF269</f>
        <v>3335.8</v>
      </c>
      <c r="E217">
        <f>'2 Charging Stations'!AR269</f>
        <v>1393.5500000000002</v>
      </c>
    </row>
    <row r="218" spans="1:5">
      <c r="A218" s="51">
        <v>217</v>
      </c>
      <c r="B218">
        <f>'2 Charging Stations'!H270</f>
        <v>2513.2000000000003</v>
      </c>
      <c r="C218">
        <f>'2 Charging Stations'!T270</f>
        <v>3335.8</v>
      </c>
      <c r="D218">
        <f>'2 Charging Stations'!AF270</f>
        <v>1919.1000000000004</v>
      </c>
      <c r="E218">
        <f>'2 Charging Stations'!AR270</f>
        <v>3312.95</v>
      </c>
    </row>
    <row r="219" spans="1:5">
      <c r="A219" s="51">
        <v>218</v>
      </c>
      <c r="B219">
        <f>'2 Charging Stations'!H271</f>
        <v>2673.15</v>
      </c>
      <c r="C219">
        <f>'2 Charging Stations'!T271</f>
        <v>3198.7</v>
      </c>
      <c r="D219">
        <f>'2 Charging Stations'!AF271</f>
        <v>1896.25</v>
      </c>
      <c r="E219">
        <f>'2 Charging Stations'!AR271</f>
        <v>1165.0500000000002</v>
      </c>
    </row>
    <row r="220" spans="1:5">
      <c r="A220" s="51">
        <v>219</v>
      </c>
      <c r="B220">
        <f>'2 Charging Stations'!H272</f>
        <v>1347.8500000000004</v>
      </c>
      <c r="C220">
        <f>'2 Charging Stations'!T272</f>
        <v>1279.3000000000002</v>
      </c>
      <c r="D220">
        <f>'2 Charging Stations'!AF272</f>
        <v>3221.55</v>
      </c>
      <c r="E220">
        <f>'2 Charging Stations'!AR272</f>
        <v>1484.9500000000003</v>
      </c>
    </row>
    <row r="221" spans="1:5">
      <c r="A221" s="51">
        <v>220</v>
      </c>
      <c r="B221">
        <f>'2 Charging Stations'!H273</f>
        <v>1210.75</v>
      </c>
      <c r="C221">
        <f>'2 Charging Stations'!T273</f>
        <v>1393.5500000000002</v>
      </c>
      <c r="D221">
        <f>'2 Charging Stations'!AF273</f>
        <v>1713.4500000000003</v>
      </c>
      <c r="E221">
        <f>'2 Charging Stations'!AR273</f>
        <v>3061.6000000000004</v>
      </c>
    </row>
    <row r="222" spans="1:5">
      <c r="A222" s="51">
        <v>221</v>
      </c>
      <c r="B222">
        <f>'2 Charging Stations'!H274</f>
        <v>1119.3499999999999</v>
      </c>
      <c r="C222">
        <f>'2 Charging Stations'!T274</f>
        <v>1576.3500000000004</v>
      </c>
      <c r="D222">
        <f>'2 Charging Stations'!AF274</f>
        <v>3335.8</v>
      </c>
      <c r="E222">
        <f>'2 Charging Stations'!AR274</f>
        <v>2810.2500000000005</v>
      </c>
    </row>
    <row r="223" spans="1:5">
      <c r="A223" s="51">
        <v>222</v>
      </c>
      <c r="B223">
        <f>'2 Charging Stations'!H275</f>
        <v>2558.9</v>
      </c>
      <c r="C223">
        <f>'2 Charging Stations'!T275</f>
        <v>3335.8</v>
      </c>
      <c r="D223">
        <f>'2 Charging Stations'!AF275</f>
        <v>1690.6000000000004</v>
      </c>
      <c r="E223">
        <f>'2 Charging Stations'!AR275</f>
        <v>1530.65</v>
      </c>
    </row>
    <row r="224" spans="1:5">
      <c r="A224" s="51">
        <v>223</v>
      </c>
      <c r="B224">
        <f>'2 Charging Stations'!H276</f>
        <v>2513.2000000000003</v>
      </c>
      <c r="C224">
        <f>'2 Charging Stations'!T276</f>
        <v>3153</v>
      </c>
      <c r="D224">
        <f>'2 Charging Stations'!AF276</f>
        <v>1553.5</v>
      </c>
      <c r="E224">
        <f>'2 Charging Stations'!AR276</f>
        <v>1599.2000000000003</v>
      </c>
    </row>
    <row r="225" spans="1:5">
      <c r="A225" s="51">
        <v>224</v>
      </c>
      <c r="B225">
        <f>'2 Charging Stations'!H277</f>
        <v>2718.8500000000004</v>
      </c>
      <c r="C225">
        <f>'2 Charging Stations'!T277</f>
        <v>1599.2000000000003</v>
      </c>
      <c r="D225">
        <f>'2 Charging Stations'!AF277</f>
        <v>1827.7000000000003</v>
      </c>
      <c r="E225">
        <f>'2 Charging Stations'!AR277</f>
        <v>2833.1000000000004</v>
      </c>
    </row>
    <row r="226" spans="1:5">
      <c r="A226" s="51">
        <v>225</v>
      </c>
      <c r="B226">
        <f>'2 Charging Stations'!H278</f>
        <v>3061.6000000000004</v>
      </c>
      <c r="C226">
        <f>'2 Charging Stations'!T278</f>
        <v>2947.3500000000004</v>
      </c>
      <c r="D226">
        <f>'2 Charging Stations'!AF278</f>
        <v>3335.8</v>
      </c>
      <c r="E226">
        <f>'2 Charging Stations'!AR278</f>
        <v>1370.7000000000003</v>
      </c>
    </row>
    <row r="227" spans="1:5">
      <c r="A227" s="51">
        <v>226</v>
      </c>
      <c r="B227">
        <f>'2 Charging Stations'!H279</f>
        <v>2787.4</v>
      </c>
      <c r="C227">
        <f>'2 Charging Stations'!T279</f>
        <v>3335.8</v>
      </c>
      <c r="D227">
        <f>'2 Charging Stations'!AF279</f>
        <v>3335.8</v>
      </c>
      <c r="E227">
        <f>'2 Charging Stations'!AR279</f>
        <v>3084.4500000000003</v>
      </c>
    </row>
    <row r="228" spans="1:5">
      <c r="A228" s="51">
        <v>227</v>
      </c>
      <c r="B228">
        <f>'2 Charging Stations'!H280</f>
        <v>1325</v>
      </c>
      <c r="C228">
        <f>'2 Charging Stations'!T280</f>
        <v>3153</v>
      </c>
      <c r="D228">
        <f>'2 Charging Stations'!AF280</f>
        <v>3198.7</v>
      </c>
      <c r="E228">
        <f>'2 Charging Stations'!AR280</f>
        <v>1302.1500000000001</v>
      </c>
    </row>
    <row r="229" spans="1:5">
      <c r="A229" s="51">
        <v>228</v>
      </c>
      <c r="B229">
        <f>'2 Charging Stations'!H281</f>
        <v>3335.8</v>
      </c>
      <c r="C229">
        <f>'2 Charging Stations'!T281</f>
        <v>3335.8</v>
      </c>
      <c r="D229">
        <f>'2 Charging Stations'!AF281</f>
        <v>1850.5500000000002</v>
      </c>
      <c r="E229">
        <f>'2 Charging Stations'!AR281</f>
        <v>1439.25</v>
      </c>
    </row>
    <row r="230" spans="1:5">
      <c r="A230" s="51">
        <v>229</v>
      </c>
      <c r="B230">
        <f>'2 Charging Stations'!H282</f>
        <v>2833.1000000000004</v>
      </c>
      <c r="C230">
        <f>'2 Charging Stations'!T282</f>
        <v>3015.9</v>
      </c>
      <c r="D230">
        <f>'2 Charging Stations'!AF282</f>
        <v>1370.7000000000003</v>
      </c>
      <c r="E230">
        <f>'2 Charging Stations'!AR282</f>
        <v>1439.25</v>
      </c>
    </row>
    <row r="231" spans="1:5">
      <c r="A231" s="51">
        <v>230</v>
      </c>
      <c r="B231">
        <f>'2 Charging Stations'!H283</f>
        <v>1370.7000000000003</v>
      </c>
      <c r="C231">
        <f>'2 Charging Stations'!T283</f>
        <v>1530.65</v>
      </c>
      <c r="D231">
        <f>'2 Charging Stations'!AF283</f>
        <v>1804.8500000000004</v>
      </c>
      <c r="E231">
        <f>'2 Charging Stations'!AR283</f>
        <v>1347.8500000000004</v>
      </c>
    </row>
    <row r="232" spans="1:5">
      <c r="A232" s="51">
        <v>231</v>
      </c>
      <c r="B232">
        <f>'2 Charging Stations'!H284</f>
        <v>2696</v>
      </c>
      <c r="C232">
        <f>'2 Charging Stations'!T284</f>
        <v>3312.95</v>
      </c>
      <c r="D232">
        <f>'2 Charging Stations'!AF284</f>
        <v>3198.7</v>
      </c>
      <c r="E232">
        <f>'2 Charging Stations'!AR284</f>
        <v>2833.1000000000004</v>
      </c>
    </row>
    <row r="233" spans="1:5">
      <c r="A233" s="51">
        <v>232</v>
      </c>
      <c r="B233">
        <f>'2 Charging Stations'!H285</f>
        <v>1050.8000000000002</v>
      </c>
      <c r="C233">
        <f>'2 Charging Stations'!T285</f>
        <v>3335.8</v>
      </c>
      <c r="D233">
        <f>'2 Charging Stations'!AF285</f>
        <v>3335.8</v>
      </c>
      <c r="E233">
        <f>'2 Charging Stations'!AR285</f>
        <v>1073.6500000000001</v>
      </c>
    </row>
    <row r="234" spans="1:5">
      <c r="A234" s="51">
        <v>233</v>
      </c>
      <c r="B234">
        <f>'2 Charging Stations'!H286</f>
        <v>1370.7000000000003</v>
      </c>
      <c r="C234">
        <f>'2 Charging Stations'!T286</f>
        <v>2947.3500000000004</v>
      </c>
      <c r="D234">
        <f>'2 Charging Stations'!AF286</f>
        <v>1919.1000000000004</v>
      </c>
      <c r="E234">
        <f>'2 Charging Stations'!AR286</f>
        <v>1599.2000000000003</v>
      </c>
    </row>
    <row r="235" spans="1:5">
      <c r="A235" s="51">
        <v>234</v>
      </c>
      <c r="B235">
        <f>'2 Charging Stations'!H287</f>
        <v>1233.6000000000004</v>
      </c>
      <c r="C235">
        <f>'2 Charging Stations'!T287</f>
        <v>3335.8</v>
      </c>
      <c r="D235">
        <f>'2 Charging Stations'!AF287</f>
        <v>1736.3000000000002</v>
      </c>
      <c r="E235">
        <f>'2 Charging Stations'!AR287</f>
        <v>3107.3</v>
      </c>
    </row>
    <row r="236" spans="1:5">
      <c r="A236" s="51">
        <v>235</v>
      </c>
      <c r="B236">
        <f>'2 Charging Stations'!H288</f>
        <v>1279.3000000000002</v>
      </c>
      <c r="C236">
        <f>'2 Charging Stations'!T288</f>
        <v>1439.25</v>
      </c>
      <c r="D236">
        <f>'2 Charging Stations'!AF288</f>
        <v>1873.4</v>
      </c>
      <c r="E236">
        <f>'2 Charging Stations'!AR288</f>
        <v>3335.8</v>
      </c>
    </row>
    <row r="237" spans="1:5">
      <c r="A237" s="51">
        <v>236</v>
      </c>
      <c r="B237">
        <f>'2 Charging Stations'!H289</f>
        <v>913.7</v>
      </c>
      <c r="C237">
        <f>'2 Charging Stations'!T289</f>
        <v>2855.9500000000003</v>
      </c>
      <c r="D237">
        <f>'2 Charging Stations'!AF289</f>
        <v>1850.5500000000002</v>
      </c>
      <c r="E237">
        <f>'2 Charging Stations'!AR289</f>
        <v>1439.25</v>
      </c>
    </row>
    <row r="238" spans="1:5">
      <c r="A238" s="51">
        <v>237</v>
      </c>
      <c r="B238">
        <f>'2 Charging Stations'!H290</f>
        <v>3267.25</v>
      </c>
      <c r="C238">
        <f>'2 Charging Stations'!T290</f>
        <v>3244.4000000000005</v>
      </c>
      <c r="D238">
        <f>'2 Charging Stations'!AF290</f>
        <v>1804.8500000000004</v>
      </c>
      <c r="E238">
        <f>'2 Charging Stations'!AR290</f>
        <v>3130.15</v>
      </c>
    </row>
    <row r="239" spans="1:5">
      <c r="A239" s="51">
        <v>238</v>
      </c>
      <c r="B239">
        <f>'2 Charging Stations'!H291</f>
        <v>3107.3</v>
      </c>
      <c r="C239">
        <f>'2 Charging Stations'!T291</f>
        <v>1119.3499999999999</v>
      </c>
      <c r="D239">
        <f>'2 Charging Stations'!AF291</f>
        <v>3335.8</v>
      </c>
      <c r="E239">
        <f>'2 Charging Stations'!AR291</f>
        <v>1370.7000000000003</v>
      </c>
    </row>
    <row r="240" spans="1:5">
      <c r="A240" s="51">
        <v>239</v>
      </c>
      <c r="B240">
        <f>'2 Charging Stations'!H292</f>
        <v>3061.6000000000004</v>
      </c>
      <c r="C240">
        <f>'2 Charging Stations'!T292</f>
        <v>3175.8500000000004</v>
      </c>
      <c r="D240">
        <f>'2 Charging Stations'!AF292</f>
        <v>3335.8</v>
      </c>
      <c r="E240">
        <f>'2 Charging Stations'!AR292</f>
        <v>1325</v>
      </c>
    </row>
    <row r="241" spans="1:5">
      <c r="A241" s="51">
        <v>240</v>
      </c>
      <c r="B241">
        <f>'2 Charging Stations'!H293</f>
        <v>2673.15</v>
      </c>
      <c r="C241">
        <f>'2 Charging Stations'!T293</f>
        <v>3198.7</v>
      </c>
      <c r="D241">
        <f>'2 Charging Stations'!AF293</f>
        <v>3335.8</v>
      </c>
      <c r="E241">
        <f>'2 Charging Stations'!AR293</f>
        <v>1210.75</v>
      </c>
    </row>
    <row r="242" spans="1:5">
      <c r="A242" s="51">
        <v>241</v>
      </c>
      <c r="B242">
        <f>'2 Charging Stations'!H294</f>
        <v>2536.0500000000002</v>
      </c>
      <c r="C242">
        <f>'2 Charging Stations'!T294</f>
        <v>1005.1000000000001</v>
      </c>
      <c r="D242">
        <f>'2 Charging Stations'!AF294</f>
        <v>1690.6000000000004</v>
      </c>
      <c r="E242">
        <f>'2 Charging Stations'!AR294</f>
        <v>2741.7000000000003</v>
      </c>
    </row>
    <row r="243" spans="1:5">
      <c r="A243" s="51">
        <v>242</v>
      </c>
      <c r="B243">
        <f>'2 Charging Stations'!H295</f>
        <v>3015.9</v>
      </c>
      <c r="C243">
        <f>'2 Charging Stations'!T295</f>
        <v>3335.8</v>
      </c>
      <c r="D243">
        <f>'2 Charging Stations'!AF295</f>
        <v>1919.1000000000004</v>
      </c>
      <c r="E243">
        <f>'2 Charging Stations'!AR295</f>
        <v>1553.5</v>
      </c>
    </row>
    <row r="244" spans="1:5">
      <c r="A244" s="51">
        <v>243</v>
      </c>
      <c r="B244">
        <f>'2 Charging Stations'!H296</f>
        <v>2855.9500000000003</v>
      </c>
      <c r="C244">
        <f>'2 Charging Stations'!T296</f>
        <v>3335.8</v>
      </c>
      <c r="D244">
        <f>'2 Charging Stations'!AF296</f>
        <v>1782</v>
      </c>
      <c r="E244">
        <f>'2 Charging Stations'!AR296</f>
        <v>2901.65</v>
      </c>
    </row>
    <row r="245" spans="1:5">
      <c r="A245" s="51">
        <v>244</v>
      </c>
      <c r="B245">
        <f>'2 Charging Stations'!H297</f>
        <v>2513.2000000000003</v>
      </c>
      <c r="C245">
        <f>'2 Charging Stations'!T297</f>
        <v>3130.15</v>
      </c>
      <c r="D245">
        <f>'2 Charging Stations'!AF297</f>
        <v>3335.8</v>
      </c>
      <c r="E245">
        <f>'2 Charging Stations'!AR297</f>
        <v>3335.8</v>
      </c>
    </row>
    <row r="246" spans="1:5">
      <c r="A246" s="51">
        <v>245</v>
      </c>
      <c r="B246">
        <f>'2 Charging Stations'!H298</f>
        <v>2536.0500000000002</v>
      </c>
      <c r="C246">
        <f>'2 Charging Stations'!T298</f>
        <v>1667.75</v>
      </c>
      <c r="D246">
        <f>'2 Charging Stations'!AF298</f>
        <v>3335.8</v>
      </c>
      <c r="E246">
        <f>'2 Charging Stations'!AR298</f>
        <v>1210.75</v>
      </c>
    </row>
    <row r="247" spans="1:5">
      <c r="A247" s="51">
        <v>246</v>
      </c>
      <c r="B247">
        <f>'2 Charging Stations'!H299</f>
        <v>2947.3500000000004</v>
      </c>
      <c r="C247">
        <f>'2 Charging Stations'!T299</f>
        <v>1690.6000000000004</v>
      </c>
      <c r="D247">
        <f>'2 Charging Stations'!AF299</f>
        <v>1804.8500000000004</v>
      </c>
      <c r="E247">
        <f>'2 Charging Stations'!AR299</f>
        <v>1484.9500000000003</v>
      </c>
    </row>
    <row r="248" spans="1:5">
      <c r="A248" s="51">
        <v>247</v>
      </c>
      <c r="B248">
        <f>'2 Charging Stations'!H300</f>
        <v>1347.8500000000004</v>
      </c>
      <c r="C248">
        <f>'2 Charging Stations'!T300</f>
        <v>1325</v>
      </c>
      <c r="D248">
        <f>'2 Charging Stations'!AF300</f>
        <v>3335.8</v>
      </c>
      <c r="E248">
        <f>'2 Charging Stations'!AR300</f>
        <v>3335.8</v>
      </c>
    </row>
    <row r="249" spans="1:5">
      <c r="A249" s="51">
        <v>248</v>
      </c>
      <c r="B249">
        <f>'2 Charging Stations'!H301</f>
        <v>1005.1000000000001</v>
      </c>
      <c r="C249">
        <f>'2 Charging Stations'!T301</f>
        <v>3084.4500000000003</v>
      </c>
      <c r="D249">
        <f>'2 Charging Stations'!AF301</f>
        <v>1599.2000000000003</v>
      </c>
      <c r="E249">
        <f>'2 Charging Stations'!AR301</f>
        <v>1439.25</v>
      </c>
    </row>
    <row r="250" spans="1:5">
      <c r="A250" s="51">
        <v>249</v>
      </c>
      <c r="B250">
        <f>'2 Charging Stations'!H302</f>
        <v>1165.0500000000002</v>
      </c>
      <c r="C250">
        <f>'2 Charging Stations'!T302</f>
        <v>1325</v>
      </c>
      <c r="D250">
        <f>'2 Charging Stations'!AF302</f>
        <v>1782</v>
      </c>
      <c r="E250">
        <f>'2 Charging Stations'!AR302</f>
        <v>1530.65</v>
      </c>
    </row>
    <row r="251" spans="1:5">
      <c r="A251" s="51">
        <v>250</v>
      </c>
      <c r="B251">
        <f>'2 Charging Stations'!H303</f>
        <v>1256.4500000000003</v>
      </c>
      <c r="C251">
        <f>'2 Charging Stations'!T303</f>
        <v>1667.75</v>
      </c>
      <c r="D251">
        <f>'2 Charging Stations'!AF303</f>
        <v>1713.4500000000003</v>
      </c>
      <c r="E251">
        <f>'2 Charging Stations'!AR303</f>
        <v>1484.9500000000003</v>
      </c>
    </row>
    <row r="252" spans="1:5">
      <c r="A252" s="51">
        <v>251</v>
      </c>
      <c r="B252">
        <f>'2 Charging Stations'!H304</f>
        <v>1027.95</v>
      </c>
      <c r="C252">
        <f>'2 Charging Stations'!T304</f>
        <v>1530.65</v>
      </c>
      <c r="D252">
        <f>'2 Charging Stations'!AF304</f>
        <v>1827.7000000000003</v>
      </c>
      <c r="E252">
        <f>'2 Charging Stations'!AR304</f>
        <v>3038.7500000000005</v>
      </c>
    </row>
    <row r="253" spans="1:5">
      <c r="A253" s="51">
        <v>252</v>
      </c>
      <c r="B253">
        <f>'2 Charging Stations'!H305</f>
        <v>2787.4</v>
      </c>
      <c r="C253">
        <f>'2 Charging Stations'!T305</f>
        <v>3130.15</v>
      </c>
      <c r="D253">
        <f>'2 Charging Stations'!AF305</f>
        <v>1530.65</v>
      </c>
      <c r="E253">
        <f>'2 Charging Stations'!AR305</f>
        <v>3130.15</v>
      </c>
    </row>
    <row r="254" spans="1:5">
      <c r="A254" s="51">
        <v>253</v>
      </c>
      <c r="B254">
        <f>'2 Charging Stations'!H306</f>
        <v>2741.7000000000003</v>
      </c>
      <c r="C254">
        <f>'2 Charging Stations'!T306</f>
        <v>1644.9</v>
      </c>
      <c r="D254">
        <f>'2 Charging Stations'!AF306</f>
        <v>1713.4500000000003</v>
      </c>
      <c r="E254">
        <f>'2 Charging Stations'!AR306</f>
        <v>1462.1000000000004</v>
      </c>
    </row>
    <row r="255" spans="1:5">
      <c r="A255" s="51">
        <v>254</v>
      </c>
      <c r="B255">
        <f>'2 Charging Stations'!H307</f>
        <v>2673.15</v>
      </c>
      <c r="C255">
        <f>'2 Charging Stations'!T307</f>
        <v>1599.2000000000003</v>
      </c>
      <c r="D255">
        <f>'2 Charging Stations'!AF307</f>
        <v>3221.55</v>
      </c>
      <c r="E255">
        <f>'2 Charging Stations'!AR307</f>
        <v>3061.6000000000004</v>
      </c>
    </row>
    <row r="256" spans="1:5">
      <c r="A256" s="51">
        <v>255</v>
      </c>
      <c r="B256">
        <f>'2 Charging Stations'!H308</f>
        <v>1439.25</v>
      </c>
      <c r="C256">
        <f>'2 Charging Stations'!T308</f>
        <v>1530.65</v>
      </c>
      <c r="D256">
        <f>'2 Charging Stations'!AF308</f>
        <v>3335.8</v>
      </c>
      <c r="E256">
        <f>'2 Charging Stations'!AR308</f>
        <v>1530.65</v>
      </c>
    </row>
    <row r="257" spans="1:5">
      <c r="A257" s="51">
        <v>256</v>
      </c>
      <c r="B257">
        <f>'2 Charging Stations'!H309</f>
        <v>2604.6000000000004</v>
      </c>
      <c r="C257">
        <f>'2 Charging Stations'!T309</f>
        <v>3153</v>
      </c>
      <c r="D257">
        <f>'2 Charging Stations'!AF309</f>
        <v>3335.8</v>
      </c>
      <c r="E257">
        <f>'2 Charging Stations'!AR309</f>
        <v>3312.95</v>
      </c>
    </row>
    <row r="258" spans="1:5">
      <c r="A258" s="51">
        <v>257</v>
      </c>
      <c r="B258">
        <f>'2 Charging Stations'!H310</f>
        <v>2581.75</v>
      </c>
      <c r="C258">
        <f>'2 Charging Stations'!T310</f>
        <v>3312.95</v>
      </c>
      <c r="D258">
        <f>'2 Charging Stations'!AF310</f>
        <v>3335.8</v>
      </c>
      <c r="E258">
        <f>'2 Charging Stations'!AR310</f>
        <v>3335.8</v>
      </c>
    </row>
    <row r="259" spans="1:5">
      <c r="A259" s="51">
        <v>258</v>
      </c>
      <c r="B259">
        <f>'2 Charging Stations'!H311</f>
        <v>2558.9</v>
      </c>
      <c r="C259">
        <f>'2 Charging Stations'!T311</f>
        <v>1530.65</v>
      </c>
      <c r="D259">
        <f>'2 Charging Stations'!AF311</f>
        <v>1804.8500000000004</v>
      </c>
      <c r="E259">
        <f>'2 Charging Stations'!AR311</f>
        <v>1599.2000000000003</v>
      </c>
    </row>
    <row r="260" spans="1:5">
      <c r="A260" s="51">
        <v>259</v>
      </c>
      <c r="B260">
        <f>'2 Charging Stations'!H312</f>
        <v>1416.4</v>
      </c>
      <c r="C260">
        <f>'2 Charging Stations'!T312</f>
        <v>3335.8</v>
      </c>
      <c r="D260">
        <f>'2 Charging Stations'!AF312</f>
        <v>3312.95</v>
      </c>
      <c r="E260">
        <f>'2 Charging Stations'!AR312</f>
        <v>3175.8500000000004</v>
      </c>
    </row>
    <row r="261" spans="1:5">
      <c r="A261" s="51">
        <v>260</v>
      </c>
      <c r="B261">
        <f>'2 Charging Stations'!H313</f>
        <v>1416.4</v>
      </c>
      <c r="C261">
        <f>'2 Charging Stations'!T313</f>
        <v>1667.75</v>
      </c>
      <c r="D261">
        <f>'2 Charging Stations'!AF313</f>
        <v>3221.55</v>
      </c>
      <c r="E261">
        <f>'2 Charging Stations'!AR313</f>
        <v>1484.9500000000003</v>
      </c>
    </row>
    <row r="262" spans="1:5">
      <c r="A262" s="51">
        <v>261</v>
      </c>
      <c r="B262">
        <f>'2 Charging Stations'!H314</f>
        <v>2741.7000000000003</v>
      </c>
      <c r="C262">
        <f>'2 Charging Stations'!T314</f>
        <v>2970.2000000000003</v>
      </c>
      <c r="D262">
        <f>'2 Charging Stations'!AF314</f>
        <v>1667.75</v>
      </c>
      <c r="E262">
        <f>'2 Charging Stations'!AR314</f>
        <v>3335.8</v>
      </c>
    </row>
    <row r="263" spans="1:5">
      <c r="A263" s="51">
        <v>262</v>
      </c>
      <c r="B263">
        <f>'2 Charging Stations'!H315</f>
        <v>1325</v>
      </c>
      <c r="C263">
        <f>'2 Charging Stations'!T315</f>
        <v>3061.6000000000004</v>
      </c>
      <c r="D263">
        <f>'2 Charging Stations'!AF315</f>
        <v>1713.4500000000003</v>
      </c>
      <c r="E263">
        <f>'2 Charging Stations'!AR315</f>
        <v>1439.25</v>
      </c>
    </row>
    <row r="264" spans="1:5">
      <c r="A264" s="51">
        <v>263</v>
      </c>
      <c r="B264">
        <f>'2 Charging Stations'!H316</f>
        <v>1370.7000000000003</v>
      </c>
      <c r="C264">
        <f>'2 Charging Stations'!T316</f>
        <v>3335.8</v>
      </c>
      <c r="D264">
        <f>'2 Charging Stations'!AF316</f>
        <v>3335.8</v>
      </c>
      <c r="E264">
        <f>'2 Charging Stations'!AR316</f>
        <v>3290.1000000000004</v>
      </c>
    </row>
    <row r="265" spans="1:5">
      <c r="A265" s="51">
        <v>264</v>
      </c>
      <c r="B265">
        <f>'2 Charging Stations'!H317</f>
        <v>1233.6000000000004</v>
      </c>
      <c r="C265">
        <f>'2 Charging Stations'!T317</f>
        <v>2878.8</v>
      </c>
      <c r="D265">
        <f>'2 Charging Stations'!AF317</f>
        <v>3335.8</v>
      </c>
      <c r="E265">
        <f>'2 Charging Stations'!AR317</f>
        <v>1256.4500000000003</v>
      </c>
    </row>
    <row r="266" spans="1:5">
      <c r="A266" s="51">
        <v>265</v>
      </c>
      <c r="B266">
        <f>'2 Charging Stations'!H318</f>
        <v>1279.3000000000002</v>
      </c>
      <c r="C266">
        <f>'2 Charging Stations'!T318</f>
        <v>1302.1500000000001</v>
      </c>
      <c r="D266">
        <f>'2 Charging Stations'!AF318</f>
        <v>3335.8</v>
      </c>
      <c r="E266">
        <f>'2 Charging Stations'!AR318</f>
        <v>1370.7000000000003</v>
      </c>
    </row>
    <row r="267" spans="1:5">
      <c r="A267" s="51">
        <v>266</v>
      </c>
      <c r="B267">
        <f>'2 Charging Stations'!H319</f>
        <v>2650.3</v>
      </c>
      <c r="C267">
        <f>'2 Charging Stations'!T319</f>
        <v>3084.4500000000003</v>
      </c>
      <c r="D267">
        <f>'2 Charging Stations'!AF319</f>
        <v>3335.8</v>
      </c>
      <c r="E267">
        <f>'2 Charging Stations'!AR319</f>
        <v>3267.25</v>
      </c>
    </row>
    <row r="268" spans="1:5">
      <c r="A268" s="51">
        <v>267</v>
      </c>
      <c r="B268">
        <f>'2 Charging Stations'!H320</f>
        <v>2947.3500000000004</v>
      </c>
      <c r="C268">
        <f>'2 Charging Stations'!T320</f>
        <v>3175.8500000000004</v>
      </c>
      <c r="D268">
        <f>'2 Charging Stations'!AF320</f>
        <v>1759.15</v>
      </c>
      <c r="E268">
        <f>'2 Charging Stations'!AR320</f>
        <v>1370.7000000000003</v>
      </c>
    </row>
    <row r="269" spans="1:5">
      <c r="A269" s="51">
        <v>268</v>
      </c>
      <c r="B269">
        <f>'2 Charging Stations'!H321</f>
        <v>2901.65</v>
      </c>
      <c r="C269">
        <f>'2 Charging Stations'!T321</f>
        <v>2901.65</v>
      </c>
      <c r="D269">
        <f>'2 Charging Stations'!AF321</f>
        <v>1644.9</v>
      </c>
      <c r="E269">
        <f>'2 Charging Stations'!AR321</f>
        <v>3335.8</v>
      </c>
    </row>
    <row r="270" spans="1:5">
      <c r="A270" s="51">
        <v>269</v>
      </c>
      <c r="B270">
        <f>'2 Charging Stations'!H322</f>
        <v>2650.3</v>
      </c>
      <c r="C270">
        <f>'2 Charging Stations'!T322</f>
        <v>2924.5000000000005</v>
      </c>
      <c r="D270">
        <f>'2 Charging Stations'!AF322</f>
        <v>3335.8</v>
      </c>
      <c r="E270">
        <f>'2 Charging Stations'!AR322</f>
        <v>1576.3500000000004</v>
      </c>
    </row>
    <row r="271" spans="1:5">
      <c r="A271" s="51">
        <v>270</v>
      </c>
      <c r="B271">
        <f>'2 Charging Stations'!H323</f>
        <v>2993.05</v>
      </c>
      <c r="C271">
        <f>'2 Charging Stations'!T323</f>
        <v>3335.8</v>
      </c>
      <c r="D271">
        <f>'2 Charging Stations'!AF323</f>
        <v>3335.8</v>
      </c>
      <c r="E271">
        <f>'2 Charging Stations'!AR323</f>
        <v>2855.9500000000003</v>
      </c>
    </row>
    <row r="272" spans="1:5">
      <c r="A272" s="51">
        <v>271</v>
      </c>
      <c r="B272">
        <f>'2 Charging Stations'!H324</f>
        <v>2558.9</v>
      </c>
      <c r="C272">
        <f>'2 Charging Stations'!T324</f>
        <v>3267.25</v>
      </c>
      <c r="D272">
        <f>'2 Charging Stations'!AF324</f>
        <v>3335.8</v>
      </c>
      <c r="E272">
        <f>'2 Charging Stations'!AR324</f>
        <v>3335.8</v>
      </c>
    </row>
    <row r="273" spans="1:5">
      <c r="A273" s="51">
        <v>272</v>
      </c>
      <c r="B273">
        <f>'2 Charging Stations'!H325</f>
        <v>1165.0500000000002</v>
      </c>
      <c r="C273">
        <f>'2 Charging Stations'!T325</f>
        <v>3084.4500000000003</v>
      </c>
      <c r="D273">
        <f>'2 Charging Stations'!AF325</f>
        <v>3335.8</v>
      </c>
      <c r="E273">
        <f>'2 Charging Stations'!AR325</f>
        <v>2970.2000000000003</v>
      </c>
    </row>
    <row r="274" spans="1:5">
      <c r="A274" s="51">
        <v>273</v>
      </c>
      <c r="B274">
        <f>'2 Charging Stations'!H326</f>
        <v>1165.0500000000002</v>
      </c>
      <c r="C274">
        <f>'2 Charging Stations'!T326</f>
        <v>3221.55</v>
      </c>
      <c r="D274">
        <f>'2 Charging Stations'!AF326</f>
        <v>1804.8500000000004</v>
      </c>
      <c r="E274">
        <f>'2 Charging Stations'!AR326</f>
        <v>3335.8</v>
      </c>
    </row>
    <row r="275" spans="1:5">
      <c r="A275" s="51">
        <v>274</v>
      </c>
      <c r="B275">
        <f>'2 Charging Stations'!H327</f>
        <v>1050.8000000000002</v>
      </c>
      <c r="C275">
        <f>'2 Charging Stations'!T327</f>
        <v>3335.8</v>
      </c>
      <c r="D275">
        <f>'2 Charging Stations'!AF327</f>
        <v>1919.1000000000004</v>
      </c>
      <c r="E275">
        <f>'2 Charging Stations'!AR327</f>
        <v>1279.3000000000002</v>
      </c>
    </row>
    <row r="276" spans="1:5">
      <c r="A276" s="51">
        <v>275</v>
      </c>
      <c r="B276">
        <f>'2 Charging Stations'!H328</f>
        <v>2718.8500000000004</v>
      </c>
      <c r="C276">
        <f>'2 Charging Stations'!T328</f>
        <v>1553.5</v>
      </c>
      <c r="D276">
        <f>'2 Charging Stations'!AF328</f>
        <v>3335.8</v>
      </c>
      <c r="E276">
        <f>'2 Charging Stations'!AR328</f>
        <v>913.7</v>
      </c>
    </row>
    <row r="277" spans="1:5">
      <c r="A277" s="51">
        <v>276</v>
      </c>
      <c r="B277">
        <f>'2 Charging Stations'!H329</f>
        <v>2741.7000000000003</v>
      </c>
      <c r="C277">
        <f>'2 Charging Stations'!T329</f>
        <v>2924.5000000000005</v>
      </c>
      <c r="D277">
        <f>'2 Charging Stations'!AF329</f>
        <v>1759.15</v>
      </c>
      <c r="E277">
        <f>'2 Charging Stations'!AR329</f>
        <v>3335.8</v>
      </c>
    </row>
    <row r="278" spans="1:5">
      <c r="A278" s="51">
        <v>277</v>
      </c>
      <c r="B278">
        <f>'2 Charging Stations'!H330</f>
        <v>2764.55</v>
      </c>
      <c r="C278">
        <f>'2 Charging Stations'!T330</f>
        <v>1690.6000000000004</v>
      </c>
      <c r="D278">
        <f>'2 Charging Stations'!AF330</f>
        <v>3335.8</v>
      </c>
      <c r="E278">
        <f>'2 Charging Stations'!AR330</f>
        <v>2993.05</v>
      </c>
    </row>
    <row r="279" spans="1:5">
      <c r="A279" s="51">
        <v>278</v>
      </c>
      <c r="B279">
        <f>'2 Charging Stations'!H331</f>
        <v>1027.95</v>
      </c>
      <c r="C279">
        <f>'2 Charging Stations'!T331</f>
        <v>3175.8500000000004</v>
      </c>
      <c r="D279">
        <f>'2 Charging Stations'!AF331</f>
        <v>1804.8500000000004</v>
      </c>
      <c r="E279">
        <f>'2 Charging Stations'!AR331</f>
        <v>3267.25</v>
      </c>
    </row>
    <row r="280" spans="1:5">
      <c r="A280" s="51">
        <v>279</v>
      </c>
      <c r="B280">
        <f>'2 Charging Stations'!H332</f>
        <v>2924.5000000000005</v>
      </c>
      <c r="C280">
        <f>'2 Charging Stations'!T332</f>
        <v>2878.8</v>
      </c>
      <c r="D280">
        <f>'2 Charging Stations'!AF332</f>
        <v>3244.4000000000005</v>
      </c>
      <c r="E280">
        <f>'2 Charging Stations'!AR332</f>
        <v>3015.9</v>
      </c>
    </row>
    <row r="281" spans="1:5">
      <c r="A281" s="51">
        <v>280</v>
      </c>
      <c r="B281">
        <f>'2 Charging Stations'!H333</f>
        <v>1279.3000000000002</v>
      </c>
      <c r="C281">
        <f>'2 Charging Stations'!T333</f>
        <v>2993.05</v>
      </c>
      <c r="D281">
        <f>'2 Charging Stations'!AF333</f>
        <v>3335.8</v>
      </c>
      <c r="E281">
        <f>'2 Charging Stations'!AR333</f>
        <v>2901.65</v>
      </c>
    </row>
    <row r="282" spans="1:5">
      <c r="A282" s="51">
        <v>281</v>
      </c>
      <c r="B282">
        <f>'2 Charging Stations'!H334</f>
        <v>1279.3000000000002</v>
      </c>
      <c r="C282">
        <f>'2 Charging Stations'!T334</f>
        <v>1256.4500000000003</v>
      </c>
      <c r="D282">
        <f>'2 Charging Stations'!AF334</f>
        <v>1759.15</v>
      </c>
      <c r="E282">
        <f>'2 Charging Stations'!AR334</f>
        <v>2878.8</v>
      </c>
    </row>
    <row r="283" spans="1:5">
      <c r="A283" s="51">
        <v>282</v>
      </c>
      <c r="B283">
        <f>'2 Charging Stations'!H335</f>
        <v>3175.8500000000004</v>
      </c>
      <c r="C283">
        <f>'2 Charging Stations'!T335</f>
        <v>1599.2000000000003</v>
      </c>
      <c r="D283">
        <f>'2 Charging Stations'!AF335</f>
        <v>1644.9</v>
      </c>
      <c r="E283">
        <f>'2 Charging Stations'!AR335</f>
        <v>2878.8</v>
      </c>
    </row>
    <row r="284" spans="1:5">
      <c r="A284" s="51">
        <v>283</v>
      </c>
      <c r="B284">
        <f>'2 Charging Stations'!H336</f>
        <v>1005.1000000000001</v>
      </c>
      <c r="C284">
        <f>'2 Charging Stations'!T336</f>
        <v>1439.25</v>
      </c>
      <c r="D284">
        <f>'2 Charging Stations'!AF336</f>
        <v>3335.8</v>
      </c>
      <c r="E284">
        <f>'2 Charging Stations'!AR336</f>
        <v>1325</v>
      </c>
    </row>
    <row r="285" spans="1:5">
      <c r="A285" s="51">
        <v>284</v>
      </c>
      <c r="B285">
        <f>'2 Charging Stations'!H337</f>
        <v>1325</v>
      </c>
      <c r="C285">
        <f>'2 Charging Stations'!T337</f>
        <v>3038.7500000000005</v>
      </c>
      <c r="D285">
        <f>'2 Charging Stations'!AF337</f>
        <v>1439.25</v>
      </c>
      <c r="E285">
        <f>'2 Charging Stations'!AR337</f>
        <v>3335.8</v>
      </c>
    </row>
    <row r="286" spans="1:5">
      <c r="A286" s="51">
        <v>285</v>
      </c>
      <c r="B286">
        <f>'2 Charging Stations'!H338</f>
        <v>2787.4</v>
      </c>
      <c r="C286">
        <f>'2 Charging Stations'!T338</f>
        <v>3335.8</v>
      </c>
      <c r="D286">
        <f>'2 Charging Stations'!AF338</f>
        <v>3335.8</v>
      </c>
      <c r="E286">
        <f>'2 Charging Stations'!AR338</f>
        <v>2878.8</v>
      </c>
    </row>
    <row r="287" spans="1:5">
      <c r="A287" s="51">
        <v>286</v>
      </c>
      <c r="B287">
        <f>'2 Charging Stations'!H339</f>
        <v>1279.3000000000002</v>
      </c>
      <c r="C287">
        <f>'2 Charging Stations'!T339</f>
        <v>1142.2000000000003</v>
      </c>
      <c r="D287">
        <f>'2 Charging Stations'!AF339</f>
        <v>3335.8</v>
      </c>
      <c r="E287">
        <f>'2 Charging Stations'!AR339</f>
        <v>2970.2000000000003</v>
      </c>
    </row>
    <row r="288" spans="1:5">
      <c r="A288" s="51">
        <v>287</v>
      </c>
      <c r="B288">
        <f>'2 Charging Stations'!H340</f>
        <v>2970.2000000000003</v>
      </c>
      <c r="C288">
        <f>'2 Charging Stations'!T340</f>
        <v>2947.3500000000004</v>
      </c>
      <c r="D288">
        <f>'2 Charging Stations'!AF340</f>
        <v>1667.75</v>
      </c>
      <c r="E288">
        <f>'2 Charging Stations'!AR340</f>
        <v>3335.8</v>
      </c>
    </row>
    <row r="289" spans="1:5">
      <c r="A289" s="51">
        <v>288</v>
      </c>
      <c r="B289">
        <f>'2 Charging Stations'!H341</f>
        <v>3130.15</v>
      </c>
      <c r="C289">
        <f>'2 Charging Stations'!T341</f>
        <v>1393.5500000000002</v>
      </c>
      <c r="D289">
        <f>'2 Charging Stations'!AF341</f>
        <v>3335.8</v>
      </c>
      <c r="E289">
        <f>'2 Charging Stations'!AR341</f>
        <v>1462.1000000000004</v>
      </c>
    </row>
    <row r="290" spans="1:5">
      <c r="A290" s="51">
        <v>289</v>
      </c>
      <c r="B290">
        <f>'2 Charging Stations'!H342</f>
        <v>1210.75</v>
      </c>
      <c r="C290">
        <f>'2 Charging Stations'!T342</f>
        <v>2993.05</v>
      </c>
      <c r="D290">
        <f>'2 Charging Stations'!AF342</f>
        <v>1873.4</v>
      </c>
      <c r="E290">
        <f>'2 Charging Stations'!AR342</f>
        <v>913.7</v>
      </c>
    </row>
    <row r="291" spans="1:5">
      <c r="A291" s="51">
        <v>290</v>
      </c>
      <c r="B291">
        <f>'2 Charging Stations'!H343</f>
        <v>1279.3000000000002</v>
      </c>
      <c r="C291">
        <f>'2 Charging Stations'!T343</f>
        <v>3335.8</v>
      </c>
      <c r="D291">
        <f>'2 Charging Stations'!AF343</f>
        <v>3335.8</v>
      </c>
      <c r="E291">
        <f>'2 Charging Stations'!AR343</f>
        <v>1507.8000000000002</v>
      </c>
    </row>
    <row r="292" spans="1:5">
      <c r="A292" s="51">
        <v>291</v>
      </c>
      <c r="B292">
        <f>'2 Charging Stations'!H344</f>
        <v>2581.75</v>
      </c>
      <c r="C292">
        <f>'2 Charging Stations'!T344</f>
        <v>1279.3000000000002</v>
      </c>
      <c r="D292">
        <f>'2 Charging Stations'!AF344</f>
        <v>3335.8</v>
      </c>
      <c r="E292">
        <f>'2 Charging Stations'!AR344</f>
        <v>1553.5</v>
      </c>
    </row>
    <row r="293" spans="1:5">
      <c r="A293" s="51">
        <v>292</v>
      </c>
      <c r="B293">
        <f>'2 Charging Stations'!H345</f>
        <v>1233.6000000000004</v>
      </c>
      <c r="C293">
        <f>'2 Charging Stations'!T345</f>
        <v>1622.0500000000002</v>
      </c>
      <c r="D293">
        <f>'2 Charging Stations'!AF345</f>
        <v>3335.8</v>
      </c>
      <c r="E293">
        <f>'2 Charging Stations'!AR345</f>
        <v>3335.8</v>
      </c>
    </row>
    <row r="294" spans="1:5">
      <c r="A294" s="51">
        <v>293</v>
      </c>
      <c r="B294">
        <f>'2 Charging Stations'!H346</f>
        <v>2833.1000000000004</v>
      </c>
      <c r="C294">
        <f>'2 Charging Stations'!T346</f>
        <v>1553.5</v>
      </c>
      <c r="D294">
        <f>'2 Charging Stations'!AF346</f>
        <v>3335.8</v>
      </c>
      <c r="E294">
        <f>'2 Charging Stations'!AR346</f>
        <v>3221.55</v>
      </c>
    </row>
    <row r="295" spans="1:5">
      <c r="A295" s="51">
        <v>294</v>
      </c>
      <c r="B295">
        <f>'2 Charging Stations'!H347</f>
        <v>1439.25</v>
      </c>
      <c r="C295">
        <f>'2 Charging Stations'!T347</f>
        <v>3084.4500000000003</v>
      </c>
      <c r="D295">
        <f>'2 Charging Stations'!AF347</f>
        <v>3335.8</v>
      </c>
      <c r="E295">
        <f>'2 Charging Stations'!AR347</f>
        <v>3267.25</v>
      </c>
    </row>
    <row r="296" spans="1:5">
      <c r="A296" s="51">
        <v>295</v>
      </c>
      <c r="B296">
        <f>'2 Charging Stations'!H348</f>
        <v>1302.1500000000001</v>
      </c>
      <c r="C296">
        <f>'2 Charging Stations'!T348</f>
        <v>1553.5</v>
      </c>
      <c r="D296">
        <f>'2 Charging Stations'!AF348</f>
        <v>1644.9</v>
      </c>
      <c r="E296">
        <f>'2 Charging Stations'!AR348</f>
        <v>2855.9500000000003</v>
      </c>
    </row>
    <row r="297" spans="1:5">
      <c r="A297" s="51">
        <v>296</v>
      </c>
      <c r="B297">
        <f>'2 Charging Stations'!H349</f>
        <v>2581.75</v>
      </c>
      <c r="C297">
        <f>'2 Charging Stations'!T349</f>
        <v>1576.3500000000004</v>
      </c>
      <c r="D297">
        <f>'2 Charging Stations'!AF349</f>
        <v>1644.9</v>
      </c>
      <c r="E297">
        <f>'2 Charging Stations'!AR349</f>
        <v>3335.8</v>
      </c>
    </row>
    <row r="298" spans="1:5">
      <c r="A298" s="51">
        <v>297</v>
      </c>
      <c r="B298">
        <f>'2 Charging Stations'!H350</f>
        <v>2833.1000000000004</v>
      </c>
      <c r="C298">
        <f>'2 Charging Stations'!T350</f>
        <v>3335.8</v>
      </c>
      <c r="D298">
        <f>'2 Charging Stations'!AF350</f>
        <v>3335.8</v>
      </c>
      <c r="E298">
        <f>'2 Charging Stations'!AR350</f>
        <v>1576.3500000000004</v>
      </c>
    </row>
    <row r="299" spans="1:5">
      <c r="A299" s="51">
        <v>298</v>
      </c>
      <c r="B299">
        <f>'2 Charging Stations'!H351</f>
        <v>2627.4500000000003</v>
      </c>
      <c r="C299">
        <f>'2 Charging Stations'!T351</f>
        <v>1370.7000000000003</v>
      </c>
      <c r="D299">
        <f>'2 Charging Stations'!AF351</f>
        <v>3335.8</v>
      </c>
      <c r="E299">
        <f>'2 Charging Stations'!AR351</f>
        <v>2787.4</v>
      </c>
    </row>
    <row r="300" spans="1:5">
      <c r="A300" s="51">
        <v>299</v>
      </c>
      <c r="B300">
        <f>'2 Charging Stations'!H352</f>
        <v>2810.2500000000005</v>
      </c>
      <c r="C300">
        <f>'2 Charging Stations'!T352</f>
        <v>1370.7000000000003</v>
      </c>
      <c r="D300">
        <f>'2 Charging Stations'!AF352</f>
        <v>1439.25</v>
      </c>
      <c r="E300">
        <f>'2 Charging Stations'!AR352</f>
        <v>2924.5000000000005</v>
      </c>
    </row>
    <row r="301" spans="1:5">
      <c r="A301" s="51">
        <v>300</v>
      </c>
      <c r="B301">
        <f>'2 Charging Stations'!H353</f>
        <v>2650.3</v>
      </c>
      <c r="C301">
        <f>'2 Charging Stations'!T353</f>
        <v>1667.75</v>
      </c>
      <c r="D301">
        <f>'2 Charging Stations'!AF353</f>
        <v>3335.8</v>
      </c>
      <c r="E301">
        <f>'2 Charging Stations'!AR353</f>
        <v>3061.6000000000004</v>
      </c>
    </row>
    <row r="302" spans="1:5">
      <c r="A302" s="51">
        <v>301</v>
      </c>
      <c r="B302">
        <f>'2 Charging Stations'!H354</f>
        <v>2833.1000000000004</v>
      </c>
      <c r="C302">
        <f>'2 Charging Stations'!T354</f>
        <v>2947.3500000000004</v>
      </c>
      <c r="D302">
        <f>'2 Charging Stations'!AF354</f>
        <v>3335.8</v>
      </c>
      <c r="E302">
        <f>'2 Charging Stations'!AR354</f>
        <v>2855.9500000000003</v>
      </c>
    </row>
    <row r="303" spans="1:5">
      <c r="A303" s="51">
        <v>302</v>
      </c>
      <c r="B303">
        <f>'2 Charging Stations'!H355</f>
        <v>845.15000000000009</v>
      </c>
      <c r="C303">
        <f>'2 Charging Stations'!T355</f>
        <v>3244.4000000000005</v>
      </c>
      <c r="D303">
        <f>'2 Charging Stations'!AF355</f>
        <v>1896.25</v>
      </c>
      <c r="E303">
        <f>'2 Charging Stations'!AR355</f>
        <v>2924.5000000000005</v>
      </c>
    </row>
    <row r="304" spans="1:5">
      <c r="A304" s="51">
        <v>303</v>
      </c>
      <c r="B304">
        <f>'2 Charging Stations'!H356</f>
        <v>2536.0500000000002</v>
      </c>
      <c r="C304">
        <f>'2 Charging Stations'!T356</f>
        <v>2878.8</v>
      </c>
      <c r="D304">
        <f>'2 Charging Stations'!AF356</f>
        <v>3335.8</v>
      </c>
      <c r="E304">
        <f>'2 Charging Stations'!AR356</f>
        <v>3015.9</v>
      </c>
    </row>
    <row r="305" spans="1:5">
      <c r="A305" s="51">
        <v>304</v>
      </c>
      <c r="B305">
        <f>'2 Charging Stations'!H357</f>
        <v>2513.2000000000003</v>
      </c>
      <c r="C305">
        <f>'2 Charging Stations'!T357</f>
        <v>3335.8</v>
      </c>
      <c r="D305">
        <f>'2 Charging Stations'!AF357</f>
        <v>3335.8</v>
      </c>
      <c r="E305">
        <f>'2 Charging Stations'!AR357</f>
        <v>2947.3500000000004</v>
      </c>
    </row>
    <row r="306" spans="1:5">
      <c r="A306" s="51">
        <v>305</v>
      </c>
      <c r="B306">
        <f>'2 Charging Stations'!H358</f>
        <v>3335.8</v>
      </c>
      <c r="C306">
        <f>'2 Charging Stations'!T358</f>
        <v>1644.9</v>
      </c>
      <c r="D306">
        <f>'2 Charging Stations'!AF358</f>
        <v>3335.8</v>
      </c>
      <c r="E306">
        <f>'2 Charging Stations'!AR358</f>
        <v>1553.5</v>
      </c>
    </row>
    <row r="307" spans="1:5">
      <c r="A307" s="51">
        <v>306</v>
      </c>
      <c r="B307">
        <f>'2 Charging Stations'!H359</f>
        <v>3335.8</v>
      </c>
      <c r="C307">
        <f>'2 Charging Stations'!T359</f>
        <v>2947.3500000000004</v>
      </c>
      <c r="D307">
        <f>'2 Charging Stations'!AF359</f>
        <v>3335.8</v>
      </c>
      <c r="E307">
        <f>'2 Charging Stations'!AR359</f>
        <v>1416.4</v>
      </c>
    </row>
    <row r="308" spans="1:5">
      <c r="A308" s="51">
        <v>307</v>
      </c>
      <c r="B308">
        <f>'2 Charging Stations'!H360</f>
        <v>2513.2000000000003</v>
      </c>
      <c r="C308">
        <f>'2 Charging Stations'!T360</f>
        <v>3198.7</v>
      </c>
      <c r="D308">
        <f>'2 Charging Stations'!AF360</f>
        <v>3335.8</v>
      </c>
      <c r="E308">
        <f>'2 Charging Stations'!AR360</f>
        <v>1484.9500000000003</v>
      </c>
    </row>
    <row r="309" spans="1:5">
      <c r="A309" s="51">
        <v>308</v>
      </c>
      <c r="B309">
        <f>'2 Charging Stations'!H361</f>
        <v>1302.1500000000001</v>
      </c>
      <c r="C309">
        <f>'2 Charging Stations'!T361</f>
        <v>2855.9500000000003</v>
      </c>
      <c r="D309">
        <f>'2 Charging Stations'!AF361</f>
        <v>1919.1000000000004</v>
      </c>
      <c r="E309">
        <f>'2 Charging Stations'!AR361</f>
        <v>1599.2000000000003</v>
      </c>
    </row>
    <row r="310" spans="1:5">
      <c r="A310" s="51">
        <v>309</v>
      </c>
      <c r="B310">
        <f>'2 Charging Stations'!H362</f>
        <v>3015.9</v>
      </c>
      <c r="C310">
        <f>'2 Charging Stations'!T362</f>
        <v>3015.9</v>
      </c>
      <c r="D310">
        <f>'2 Charging Stations'!AF362</f>
        <v>1850.5500000000002</v>
      </c>
      <c r="E310">
        <f>'2 Charging Stations'!AR362</f>
        <v>2810.2500000000005</v>
      </c>
    </row>
    <row r="311" spans="1:5">
      <c r="A311" s="51">
        <v>310</v>
      </c>
      <c r="B311">
        <f>'2 Charging Stations'!H363</f>
        <v>1325</v>
      </c>
      <c r="C311">
        <f>'2 Charging Stations'!T363</f>
        <v>1599.2000000000003</v>
      </c>
      <c r="D311">
        <f>'2 Charging Stations'!AF363</f>
        <v>3335.8</v>
      </c>
      <c r="E311">
        <f>'2 Charging Stations'!AR363</f>
        <v>2764.55</v>
      </c>
    </row>
    <row r="312" spans="1:5">
      <c r="A312" s="51">
        <v>311</v>
      </c>
      <c r="B312">
        <f>'2 Charging Stations'!H364</f>
        <v>1325</v>
      </c>
      <c r="C312">
        <f>'2 Charging Stations'!T364</f>
        <v>1599.2000000000003</v>
      </c>
      <c r="D312">
        <f>'2 Charging Stations'!AF364</f>
        <v>1713.4500000000003</v>
      </c>
      <c r="E312">
        <f>'2 Charging Stations'!AR364</f>
        <v>3335.8</v>
      </c>
    </row>
    <row r="313" spans="1:5">
      <c r="A313" s="51">
        <v>312</v>
      </c>
      <c r="B313">
        <f>'2 Charging Stations'!H365</f>
        <v>2696</v>
      </c>
      <c r="C313">
        <f>'2 Charging Stations'!T365</f>
        <v>1530.65</v>
      </c>
      <c r="D313">
        <f>'2 Charging Stations'!AF365</f>
        <v>1165.0500000000002</v>
      </c>
      <c r="E313">
        <f>'2 Charging Stations'!AR365</f>
        <v>1439.25</v>
      </c>
    </row>
    <row r="314" spans="1:5">
      <c r="A314" s="51">
        <v>313</v>
      </c>
      <c r="B314">
        <f>'2 Charging Stations'!H366</f>
        <v>1165.0500000000002</v>
      </c>
      <c r="C314">
        <f>'2 Charging Stations'!T366</f>
        <v>1416.4</v>
      </c>
      <c r="D314">
        <f>'2 Charging Stations'!AF366</f>
        <v>3335.8</v>
      </c>
      <c r="E314">
        <f>'2 Charging Stations'!AR366</f>
        <v>1325</v>
      </c>
    </row>
    <row r="315" spans="1:5">
      <c r="A315" s="51">
        <v>314</v>
      </c>
      <c r="B315">
        <f>'2 Charging Stations'!H367</f>
        <v>2673.15</v>
      </c>
      <c r="C315">
        <f>'2 Charging Stations'!T367</f>
        <v>1667.75</v>
      </c>
      <c r="D315">
        <f>'2 Charging Stations'!AF367</f>
        <v>3335.8</v>
      </c>
      <c r="E315">
        <f>'2 Charging Stations'!AR367</f>
        <v>2924.5000000000005</v>
      </c>
    </row>
    <row r="316" spans="1:5">
      <c r="A316" s="51">
        <v>315</v>
      </c>
      <c r="B316">
        <f>'2 Charging Stations'!H368</f>
        <v>2741.7000000000003</v>
      </c>
      <c r="C316">
        <f>'2 Charging Stations'!T368</f>
        <v>3312.95</v>
      </c>
      <c r="D316">
        <f>'2 Charging Stations'!AF368</f>
        <v>1690.6000000000004</v>
      </c>
      <c r="E316">
        <f>'2 Charging Stations'!AR368</f>
        <v>1530.65</v>
      </c>
    </row>
    <row r="317" spans="1:5">
      <c r="A317" s="51">
        <v>316</v>
      </c>
      <c r="B317">
        <f>'2 Charging Stations'!H369</f>
        <v>1210.75</v>
      </c>
      <c r="C317">
        <f>'2 Charging Stations'!T369</f>
        <v>1416.4</v>
      </c>
      <c r="D317">
        <f>'2 Charging Stations'!AF369</f>
        <v>3335.8</v>
      </c>
      <c r="E317">
        <f>'2 Charging Stations'!AR369</f>
        <v>3061.6000000000004</v>
      </c>
    </row>
    <row r="318" spans="1:5">
      <c r="A318" s="51">
        <v>317</v>
      </c>
      <c r="B318">
        <f>'2 Charging Stations'!H370</f>
        <v>3198.7</v>
      </c>
      <c r="C318">
        <f>'2 Charging Stations'!T370</f>
        <v>1690.6000000000004</v>
      </c>
      <c r="D318">
        <f>'2 Charging Stations'!AF370</f>
        <v>1782</v>
      </c>
      <c r="E318">
        <f>'2 Charging Stations'!AR370</f>
        <v>2878.8</v>
      </c>
    </row>
    <row r="319" spans="1:5">
      <c r="A319" s="51">
        <v>318</v>
      </c>
      <c r="B319">
        <f>'2 Charging Stations'!H371</f>
        <v>2718.8500000000004</v>
      </c>
      <c r="C319">
        <f>'2 Charging Stations'!T371</f>
        <v>1530.65</v>
      </c>
      <c r="D319">
        <f>'2 Charging Stations'!AF371</f>
        <v>1713.4500000000003</v>
      </c>
      <c r="E319">
        <f>'2 Charging Stations'!AR371</f>
        <v>2855.9500000000003</v>
      </c>
    </row>
    <row r="320" spans="1:5">
      <c r="A320" s="51">
        <v>319</v>
      </c>
      <c r="B320">
        <f>'2 Charging Stations'!H372</f>
        <v>2970.2000000000003</v>
      </c>
      <c r="C320">
        <f>'2 Charging Stations'!T372</f>
        <v>3038.7500000000005</v>
      </c>
      <c r="D320">
        <f>'2 Charging Stations'!AF372</f>
        <v>3335.8</v>
      </c>
      <c r="E320">
        <f>'2 Charging Stations'!AR372</f>
        <v>3312.95</v>
      </c>
    </row>
    <row r="321" spans="1:5">
      <c r="A321" s="51">
        <v>320</v>
      </c>
      <c r="B321">
        <f>'2 Charging Stations'!H373</f>
        <v>1370.7000000000003</v>
      </c>
      <c r="C321">
        <f>'2 Charging Stations'!T373</f>
        <v>1690.6000000000004</v>
      </c>
      <c r="D321">
        <f>'2 Charging Stations'!AF373</f>
        <v>3335.8</v>
      </c>
      <c r="E321">
        <f>'2 Charging Stations'!AR373</f>
        <v>2970.2000000000003</v>
      </c>
    </row>
    <row r="322" spans="1:5">
      <c r="A322" s="51">
        <v>321</v>
      </c>
      <c r="B322">
        <f>'2 Charging Stations'!H374</f>
        <v>3107.3</v>
      </c>
      <c r="C322">
        <f>'2 Charging Stations'!T374</f>
        <v>2993.05</v>
      </c>
      <c r="D322">
        <f>'2 Charging Stations'!AF374</f>
        <v>3335.8</v>
      </c>
      <c r="E322">
        <f>'2 Charging Stations'!AR374</f>
        <v>1325</v>
      </c>
    </row>
    <row r="323" spans="1:5">
      <c r="A323" s="51">
        <v>322</v>
      </c>
      <c r="B323">
        <f>'2 Charging Stations'!H375</f>
        <v>2513.2000000000003</v>
      </c>
      <c r="C323">
        <f>'2 Charging Stations'!T375</f>
        <v>3267.25</v>
      </c>
      <c r="D323">
        <f>'2 Charging Stations'!AF375</f>
        <v>1919.1000000000004</v>
      </c>
      <c r="E323">
        <f>'2 Charging Stations'!AR375</f>
        <v>1530.65</v>
      </c>
    </row>
    <row r="324" spans="1:5">
      <c r="A324" s="51">
        <v>323</v>
      </c>
      <c r="B324">
        <f>'2 Charging Stations'!H376</f>
        <v>2855.9500000000003</v>
      </c>
      <c r="C324">
        <f>'2 Charging Stations'!T376</f>
        <v>2855.9500000000003</v>
      </c>
      <c r="D324">
        <f>'2 Charging Stations'!AF376</f>
        <v>1622.0500000000002</v>
      </c>
      <c r="E324">
        <f>'2 Charging Stations'!AR376</f>
        <v>1393.5500000000002</v>
      </c>
    </row>
    <row r="325" spans="1:5">
      <c r="A325" s="51">
        <v>324</v>
      </c>
      <c r="B325">
        <f>'2 Charging Stations'!H377</f>
        <v>1119.3499999999999</v>
      </c>
      <c r="C325">
        <f>'2 Charging Stations'!T377</f>
        <v>2878.8</v>
      </c>
      <c r="D325">
        <f>'2 Charging Stations'!AF377</f>
        <v>3335.8</v>
      </c>
      <c r="E325">
        <f>'2 Charging Stations'!AR377</f>
        <v>2901.65</v>
      </c>
    </row>
    <row r="326" spans="1:5">
      <c r="A326" s="51">
        <v>325</v>
      </c>
      <c r="B326">
        <f>'2 Charging Stations'!H378</f>
        <v>868</v>
      </c>
      <c r="C326">
        <f>'2 Charging Stations'!T378</f>
        <v>3107.3</v>
      </c>
      <c r="D326">
        <f>'2 Charging Stations'!AF378</f>
        <v>3335.8</v>
      </c>
      <c r="E326">
        <f>'2 Charging Stations'!AR378</f>
        <v>3084.4500000000003</v>
      </c>
    </row>
    <row r="327" spans="1:5">
      <c r="A327" s="51">
        <v>326</v>
      </c>
      <c r="B327">
        <f>'2 Charging Stations'!H379</f>
        <v>3221.55</v>
      </c>
      <c r="C327">
        <f>'2 Charging Stations'!T379</f>
        <v>1484.9500000000003</v>
      </c>
      <c r="D327">
        <f>'2 Charging Stations'!AF379</f>
        <v>1919.1000000000004</v>
      </c>
      <c r="E327">
        <f>'2 Charging Stations'!AR379</f>
        <v>3335.8</v>
      </c>
    </row>
    <row r="328" spans="1:5">
      <c r="A328" s="51">
        <v>327</v>
      </c>
      <c r="B328">
        <f>'2 Charging Stations'!H380</f>
        <v>2581.75</v>
      </c>
      <c r="C328">
        <f>'2 Charging Stations'!T380</f>
        <v>1484.9500000000003</v>
      </c>
      <c r="D328">
        <f>'2 Charging Stations'!AF380</f>
        <v>1804.8500000000004</v>
      </c>
      <c r="E328">
        <f>'2 Charging Stations'!AR380</f>
        <v>1530.65</v>
      </c>
    </row>
    <row r="329" spans="1:5">
      <c r="A329" s="51">
        <v>328</v>
      </c>
      <c r="B329">
        <f>'2 Charging Stations'!H381</f>
        <v>2650.3</v>
      </c>
      <c r="C329">
        <f>'2 Charging Stations'!T381</f>
        <v>1667.75</v>
      </c>
      <c r="D329">
        <f>'2 Charging Stations'!AF381</f>
        <v>3335.8</v>
      </c>
      <c r="E329">
        <f>'2 Charging Stations'!AR381</f>
        <v>2833.1000000000004</v>
      </c>
    </row>
    <row r="330" spans="1:5">
      <c r="A330" s="51">
        <v>329</v>
      </c>
      <c r="B330">
        <f>'2 Charging Stations'!H382</f>
        <v>1279.3000000000002</v>
      </c>
      <c r="C330">
        <f>'2 Charging Stations'!T382</f>
        <v>3198.7</v>
      </c>
      <c r="D330">
        <f>'2 Charging Stations'!AF382</f>
        <v>3335.8</v>
      </c>
      <c r="E330">
        <f>'2 Charging Stations'!AR382</f>
        <v>3198.7</v>
      </c>
    </row>
    <row r="331" spans="1:5">
      <c r="A331" s="51">
        <v>330</v>
      </c>
      <c r="B331">
        <f>'2 Charging Stations'!H383</f>
        <v>890.85000000000014</v>
      </c>
      <c r="C331">
        <f>'2 Charging Stations'!T383</f>
        <v>3130.15</v>
      </c>
      <c r="D331">
        <f>'2 Charging Stations'!AF383</f>
        <v>3312.95</v>
      </c>
      <c r="E331">
        <f>'2 Charging Stations'!AR383</f>
        <v>3130.15</v>
      </c>
    </row>
    <row r="332" spans="1:5">
      <c r="A332" s="51">
        <v>331</v>
      </c>
      <c r="B332">
        <f>'2 Charging Stations'!H384</f>
        <v>1302.1500000000001</v>
      </c>
      <c r="C332">
        <f>'2 Charging Stations'!T384</f>
        <v>3244.4000000000005</v>
      </c>
      <c r="D332">
        <f>'2 Charging Stations'!AF384</f>
        <v>3335.8</v>
      </c>
      <c r="E332">
        <f>'2 Charging Stations'!AR384</f>
        <v>1484.9500000000003</v>
      </c>
    </row>
    <row r="333" spans="1:5">
      <c r="A333" s="51">
        <v>332</v>
      </c>
      <c r="B333">
        <f>'2 Charging Stations'!H385</f>
        <v>1073.6500000000001</v>
      </c>
      <c r="C333">
        <f>'2 Charging Stations'!T385</f>
        <v>3061.6000000000004</v>
      </c>
      <c r="D333">
        <f>'2 Charging Stations'!AF385</f>
        <v>3335.8</v>
      </c>
      <c r="E333">
        <f>'2 Charging Stations'!AR385</f>
        <v>1530.65</v>
      </c>
    </row>
    <row r="334" spans="1:5">
      <c r="A334" s="51">
        <v>333</v>
      </c>
      <c r="B334">
        <f>'2 Charging Stations'!H386</f>
        <v>753.75</v>
      </c>
      <c r="C334">
        <f>'2 Charging Stations'!T386</f>
        <v>2855.9500000000003</v>
      </c>
      <c r="D334">
        <f>'2 Charging Stations'!AF386</f>
        <v>3244.4000000000005</v>
      </c>
      <c r="E334">
        <f>'2 Charging Stations'!AR386</f>
        <v>3335.8</v>
      </c>
    </row>
    <row r="335" spans="1:5">
      <c r="A335" s="51">
        <v>334</v>
      </c>
      <c r="B335">
        <f>'2 Charging Stations'!H387</f>
        <v>2970.2000000000003</v>
      </c>
      <c r="C335">
        <f>'2 Charging Stations'!T387</f>
        <v>3061.6000000000004</v>
      </c>
      <c r="D335">
        <f>'2 Charging Stations'!AF387</f>
        <v>3267.25</v>
      </c>
      <c r="E335">
        <f>'2 Charging Stations'!AR387</f>
        <v>3290.1000000000004</v>
      </c>
    </row>
    <row r="336" spans="1:5">
      <c r="A336" s="51">
        <v>335</v>
      </c>
      <c r="B336">
        <f>'2 Charging Stations'!H388</f>
        <v>1370.7000000000003</v>
      </c>
      <c r="C336">
        <f>'2 Charging Stations'!T388</f>
        <v>3061.6000000000004</v>
      </c>
      <c r="D336">
        <f>'2 Charging Stations'!AF388</f>
        <v>3312.95</v>
      </c>
      <c r="E336">
        <f>'2 Charging Stations'!AR388</f>
        <v>3335.8</v>
      </c>
    </row>
    <row r="337" spans="1:5">
      <c r="A337" s="51">
        <v>336</v>
      </c>
      <c r="B337">
        <f>'2 Charging Stations'!H389</f>
        <v>1416.4</v>
      </c>
      <c r="C337">
        <f>'2 Charging Stations'!T389</f>
        <v>1644.9</v>
      </c>
      <c r="D337">
        <f>'2 Charging Stations'!AF389</f>
        <v>1713.4500000000003</v>
      </c>
      <c r="E337">
        <f>'2 Charging Stations'!AR389</f>
        <v>3221.55</v>
      </c>
    </row>
    <row r="338" spans="1:5">
      <c r="A338" s="51">
        <v>337</v>
      </c>
      <c r="B338">
        <f>'2 Charging Stations'!H390</f>
        <v>1439.25</v>
      </c>
      <c r="C338">
        <f>'2 Charging Stations'!T390</f>
        <v>3335.8</v>
      </c>
      <c r="D338">
        <f>'2 Charging Stations'!AF390</f>
        <v>3335.8</v>
      </c>
      <c r="E338">
        <f>'2 Charging Stations'!AR390</f>
        <v>3221.55</v>
      </c>
    </row>
    <row r="339" spans="1:5">
      <c r="A339" s="51">
        <v>338</v>
      </c>
      <c r="B339">
        <f>'2 Charging Stations'!H391</f>
        <v>2924.5000000000005</v>
      </c>
      <c r="C339">
        <f>'2 Charging Stations'!T391</f>
        <v>1210.75</v>
      </c>
      <c r="D339">
        <f>'2 Charging Stations'!AF391</f>
        <v>3335.8</v>
      </c>
      <c r="E339">
        <f>'2 Charging Stations'!AR391</f>
        <v>3335.8</v>
      </c>
    </row>
    <row r="340" spans="1:5">
      <c r="A340" s="51">
        <v>339</v>
      </c>
      <c r="B340">
        <f>'2 Charging Stations'!H392</f>
        <v>2810.2500000000005</v>
      </c>
      <c r="C340">
        <f>'2 Charging Stations'!T392</f>
        <v>2855.9500000000003</v>
      </c>
      <c r="D340">
        <f>'2 Charging Stations'!AF392</f>
        <v>1782</v>
      </c>
      <c r="E340">
        <f>'2 Charging Stations'!AR392</f>
        <v>2855.9500000000003</v>
      </c>
    </row>
    <row r="341" spans="1:5">
      <c r="A341" s="51">
        <v>340</v>
      </c>
      <c r="B341">
        <f>'2 Charging Stations'!H393</f>
        <v>2878.8</v>
      </c>
      <c r="C341">
        <f>'2 Charging Stations'!T393</f>
        <v>3107.3</v>
      </c>
      <c r="D341">
        <f>'2 Charging Stations'!AF393</f>
        <v>1919.1000000000004</v>
      </c>
      <c r="E341">
        <f>'2 Charging Stations'!AR393</f>
        <v>1530.65</v>
      </c>
    </row>
    <row r="342" spans="1:5">
      <c r="A342" s="51">
        <v>341</v>
      </c>
      <c r="B342">
        <f>'2 Charging Stations'!H394</f>
        <v>2970.2000000000003</v>
      </c>
      <c r="C342">
        <f>'2 Charging Stations'!T394</f>
        <v>3153</v>
      </c>
      <c r="D342">
        <f>'2 Charging Stations'!AF394</f>
        <v>3335.8</v>
      </c>
      <c r="E342">
        <f>'2 Charging Stations'!AR394</f>
        <v>1599.2000000000003</v>
      </c>
    </row>
    <row r="343" spans="1:5">
      <c r="A343" s="51">
        <v>342</v>
      </c>
      <c r="B343">
        <f>'2 Charging Stations'!H395</f>
        <v>1302.1500000000001</v>
      </c>
      <c r="C343">
        <f>'2 Charging Stations'!T395</f>
        <v>2993.05</v>
      </c>
      <c r="D343">
        <f>'2 Charging Stations'!AF395</f>
        <v>1530.65</v>
      </c>
      <c r="E343">
        <f>'2 Charging Stations'!AR395</f>
        <v>3221.55</v>
      </c>
    </row>
    <row r="344" spans="1:5">
      <c r="A344" s="51">
        <v>343</v>
      </c>
      <c r="B344">
        <f>'2 Charging Stations'!H396</f>
        <v>1370.7000000000003</v>
      </c>
      <c r="C344">
        <f>'2 Charging Stations'!T396</f>
        <v>3107.3</v>
      </c>
      <c r="D344">
        <f>'2 Charging Stations'!AF396</f>
        <v>3335.8</v>
      </c>
      <c r="E344">
        <f>'2 Charging Stations'!AR396</f>
        <v>1484.9500000000003</v>
      </c>
    </row>
    <row r="345" spans="1:5">
      <c r="A345" s="51">
        <v>344</v>
      </c>
      <c r="B345">
        <f>'2 Charging Stations'!H397</f>
        <v>3290.1000000000004</v>
      </c>
      <c r="C345">
        <f>'2 Charging Stations'!T397</f>
        <v>2970.2000000000003</v>
      </c>
      <c r="D345">
        <f>'2 Charging Stations'!AF397</f>
        <v>3335.8</v>
      </c>
      <c r="E345">
        <f>'2 Charging Stations'!AR397</f>
        <v>1233.6000000000004</v>
      </c>
    </row>
    <row r="346" spans="1:5">
      <c r="A346" s="51">
        <v>345</v>
      </c>
      <c r="B346">
        <f>'2 Charging Stations'!H398</f>
        <v>1210.75</v>
      </c>
      <c r="C346">
        <f>'2 Charging Stations'!T398</f>
        <v>3015.9</v>
      </c>
      <c r="D346">
        <f>'2 Charging Stations'!AF398</f>
        <v>3335.8</v>
      </c>
      <c r="E346">
        <f>'2 Charging Stations'!AR398</f>
        <v>1462.1000000000004</v>
      </c>
    </row>
    <row r="347" spans="1:5">
      <c r="A347" s="51">
        <v>346</v>
      </c>
      <c r="B347">
        <f>'2 Charging Stations'!H399</f>
        <v>2833.1000000000004</v>
      </c>
      <c r="C347">
        <f>'2 Charging Stations'!T399</f>
        <v>2970.2000000000003</v>
      </c>
      <c r="D347">
        <f>'2 Charging Stations'!AF399</f>
        <v>3290.1000000000004</v>
      </c>
      <c r="E347">
        <f>'2 Charging Stations'!AR399</f>
        <v>2741.7000000000003</v>
      </c>
    </row>
    <row r="348" spans="1:5">
      <c r="A348" s="51">
        <v>347</v>
      </c>
      <c r="B348">
        <f>'2 Charging Stations'!H400</f>
        <v>3130.15</v>
      </c>
      <c r="C348">
        <f>'2 Charging Stations'!T400</f>
        <v>1690.6000000000004</v>
      </c>
      <c r="D348">
        <f>'2 Charging Stations'!AF400</f>
        <v>1827.7000000000003</v>
      </c>
      <c r="E348">
        <f>'2 Charging Stations'!AR400</f>
        <v>1325</v>
      </c>
    </row>
    <row r="349" spans="1:5">
      <c r="A349" s="51">
        <v>348</v>
      </c>
      <c r="B349">
        <f>'2 Charging Stations'!H401</f>
        <v>1325</v>
      </c>
      <c r="C349">
        <f>'2 Charging Stations'!T401</f>
        <v>1370.7000000000003</v>
      </c>
      <c r="D349">
        <f>'2 Charging Stations'!AF401</f>
        <v>3198.7</v>
      </c>
      <c r="E349">
        <f>'2 Charging Stations'!AR401</f>
        <v>1370.7000000000003</v>
      </c>
    </row>
    <row r="350" spans="1:5">
      <c r="A350" s="51">
        <v>349</v>
      </c>
      <c r="B350">
        <f>'2 Charging Stations'!H402</f>
        <v>1370.7000000000003</v>
      </c>
      <c r="C350">
        <f>'2 Charging Stations'!T402</f>
        <v>3335.8</v>
      </c>
      <c r="D350">
        <f>'2 Charging Stations'!AF402</f>
        <v>3335.8</v>
      </c>
      <c r="E350">
        <f>'2 Charging Stations'!AR402</f>
        <v>1256.4500000000003</v>
      </c>
    </row>
    <row r="351" spans="1:5">
      <c r="A351" s="51">
        <v>350</v>
      </c>
      <c r="B351">
        <f>'2 Charging Stations'!H403</f>
        <v>1165.0500000000002</v>
      </c>
      <c r="C351">
        <f>'2 Charging Stations'!T403</f>
        <v>1233.6000000000004</v>
      </c>
      <c r="D351">
        <f>'2 Charging Stations'!AF403</f>
        <v>3335.8</v>
      </c>
      <c r="E351">
        <f>'2 Charging Stations'!AR403</f>
        <v>1279.3000000000002</v>
      </c>
    </row>
    <row r="352" spans="1:5">
      <c r="A352" s="51">
        <v>351</v>
      </c>
      <c r="B352">
        <f>'2 Charging Stations'!H404</f>
        <v>2581.75</v>
      </c>
      <c r="C352">
        <f>'2 Charging Stations'!T404</f>
        <v>1484.9500000000003</v>
      </c>
      <c r="D352">
        <f>'2 Charging Stations'!AF404</f>
        <v>3335.8</v>
      </c>
      <c r="E352">
        <f>'2 Charging Stations'!AR404</f>
        <v>1416.4</v>
      </c>
    </row>
    <row r="353" spans="1:5">
      <c r="A353" s="51">
        <v>352</v>
      </c>
      <c r="B353">
        <f>'2 Charging Stations'!H405</f>
        <v>2993.05</v>
      </c>
      <c r="C353">
        <f>'2 Charging Stations'!T405</f>
        <v>1599.2000000000003</v>
      </c>
      <c r="D353">
        <f>'2 Charging Stations'!AF405</f>
        <v>3290.1000000000004</v>
      </c>
      <c r="E353">
        <f>'2 Charging Stations'!AR405</f>
        <v>3153</v>
      </c>
    </row>
    <row r="354" spans="1:5">
      <c r="A354" s="51">
        <v>353</v>
      </c>
      <c r="B354">
        <f>'2 Charging Stations'!H406</f>
        <v>2741.7000000000003</v>
      </c>
      <c r="C354">
        <f>'2 Charging Stations'!T406</f>
        <v>1599.2000000000003</v>
      </c>
      <c r="D354">
        <f>'2 Charging Stations'!AF406</f>
        <v>3335.8</v>
      </c>
      <c r="E354">
        <f>'2 Charging Stations'!AR406</f>
        <v>2833.1000000000004</v>
      </c>
    </row>
    <row r="355" spans="1:5">
      <c r="A355" s="51">
        <v>354</v>
      </c>
      <c r="B355">
        <f>'2 Charging Stations'!H407</f>
        <v>2810.2500000000005</v>
      </c>
      <c r="C355">
        <f>'2 Charging Stations'!T407</f>
        <v>3198.7</v>
      </c>
      <c r="D355">
        <f>'2 Charging Stations'!AF407</f>
        <v>3335.8</v>
      </c>
      <c r="E355">
        <f>'2 Charging Stations'!AR407</f>
        <v>3335.8</v>
      </c>
    </row>
    <row r="356" spans="1:5">
      <c r="A356" s="51">
        <v>355</v>
      </c>
      <c r="B356">
        <f>'2 Charging Stations'!H408</f>
        <v>1393.5500000000002</v>
      </c>
      <c r="C356">
        <f>'2 Charging Stations'!T408</f>
        <v>2924.5000000000005</v>
      </c>
      <c r="D356">
        <f>'2 Charging Stations'!AF408</f>
        <v>3335.8</v>
      </c>
      <c r="E356">
        <f>'2 Charging Stations'!AR408</f>
        <v>2993.05</v>
      </c>
    </row>
    <row r="357" spans="1:5">
      <c r="A357" s="51">
        <v>356</v>
      </c>
      <c r="B357">
        <f>'2 Charging Stations'!H409</f>
        <v>2513.2000000000003</v>
      </c>
      <c r="C357">
        <f>'2 Charging Stations'!T409</f>
        <v>3244.4000000000005</v>
      </c>
      <c r="D357">
        <f>'2 Charging Stations'!AF409</f>
        <v>1530.65</v>
      </c>
      <c r="E357">
        <f>'2 Charging Stations'!AR409</f>
        <v>3335.8</v>
      </c>
    </row>
    <row r="358" spans="1:5">
      <c r="A358" s="51">
        <v>357</v>
      </c>
      <c r="B358">
        <f>'2 Charging Stations'!H410</f>
        <v>3335.8</v>
      </c>
      <c r="C358">
        <f>'2 Charging Stations'!T410</f>
        <v>1302.1500000000001</v>
      </c>
      <c r="D358">
        <f>'2 Charging Stations'!AF410</f>
        <v>1827.7000000000003</v>
      </c>
      <c r="E358">
        <f>'2 Charging Stations'!AR410</f>
        <v>1530.65</v>
      </c>
    </row>
    <row r="359" spans="1:5">
      <c r="A359" s="51">
        <v>358</v>
      </c>
      <c r="B359">
        <f>'2 Charging Stations'!H411</f>
        <v>2581.75</v>
      </c>
      <c r="C359">
        <f>'2 Charging Stations'!T411</f>
        <v>1553.5</v>
      </c>
      <c r="D359">
        <f>'2 Charging Stations'!AF411</f>
        <v>3198.7</v>
      </c>
      <c r="E359">
        <f>'2 Charging Stations'!AR411</f>
        <v>1416.4</v>
      </c>
    </row>
    <row r="360" spans="1:5">
      <c r="A360" s="51">
        <v>359</v>
      </c>
      <c r="B360">
        <f>'2 Charging Stations'!H412</f>
        <v>1233.6000000000004</v>
      </c>
      <c r="C360">
        <f>'2 Charging Stations'!T412</f>
        <v>3198.7</v>
      </c>
      <c r="D360">
        <f>'2 Charging Stations'!AF412</f>
        <v>1873.4</v>
      </c>
      <c r="E360">
        <f>'2 Charging Stations'!AR412</f>
        <v>1599.2000000000003</v>
      </c>
    </row>
    <row r="361" spans="1:5">
      <c r="A361" s="51">
        <v>360</v>
      </c>
      <c r="B361">
        <f>'2 Charging Stations'!H413</f>
        <v>2673.15</v>
      </c>
      <c r="C361">
        <f>'2 Charging Stations'!T413</f>
        <v>1370.7000000000003</v>
      </c>
      <c r="D361">
        <f>'2 Charging Stations'!AF413</f>
        <v>3335.8</v>
      </c>
      <c r="E361">
        <f>'2 Charging Stations'!AR413</f>
        <v>3312.95</v>
      </c>
    </row>
    <row r="362" spans="1:5">
      <c r="A362" s="51">
        <v>361</v>
      </c>
      <c r="B362">
        <f>'2 Charging Stations'!H414</f>
        <v>1005.1000000000001</v>
      </c>
      <c r="C362">
        <f>'2 Charging Stations'!T414</f>
        <v>1530.65</v>
      </c>
      <c r="D362">
        <f>'2 Charging Stations'!AF414</f>
        <v>3335.8</v>
      </c>
      <c r="E362">
        <f>'2 Charging Stations'!AR414</f>
        <v>1553.5</v>
      </c>
    </row>
    <row r="363" spans="1:5">
      <c r="A363" s="51">
        <v>362</v>
      </c>
      <c r="B363">
        <f>'2 Charging Stations'!H415</f>
        <v>2947.3500000000004</v>
      </c>
      <c r="C363">
        <f>'2 Charging Stations'!T415</f>
        <v>1462.1000000000004</v>
      </c>
      <c r="D363">
        <f>'2 Charging Stations'!AF415</f>
        <v>1896.25</v>
      </c>
      <c r="E363">
        <f>'2 Charging Stations'!AR415</f>
        <v>2993.05</v>
      </c>
    </row>
    <row r="364" spans="1:5">
      <c r="A364" s="51">
        <v>363</v>
      </c>
      <c r="B364">
        <f>'2 Charging Stations'!H416</f>
        <v>2993.05</v>
      </c>
      <c r="C364">
        <f>'2 Charging Stations'!T416</f>
        <v>1599.2000000000003</v>
      </c>
      <c r="D364">
        <f>'2 Charging Stations'!AF416</f>
        <v>3335.8</v>
      </c>
      <c r="E364">
        <f>'2 Charging Stations'!AR416</f>
        <v>1210.75</v>
      </c>
    </row>
    <row r="365" spans="1:5">
      <c r="A365" s="51">
        <v>364</v>
      </c>
      <c r="B365">
        <f>'2 Charging Stations'!H417</f>
        <v>1279.3000000000002</v>
      </c>
      <c r="C365">
        <f>'2 Charging Stations'!T417</f>
        <v>1484.9500000000003</v>
      </c>
      <c r="D365">
        <f>'2 Charging Stations'!AF417</f>
        <v>3335.8</v>
      </c>
      <c r="E365">
        <f>'2 Charging Stations'!AR417</f>
        <v>3084.4500000000003</v>
      </c>
    </row>
    <row r="366" spans="1:5">
      <c r="A366" s="51">
        <v>365</v>
      </c>
      <c r="B366">
        <f>'2 Charging Stations'!H418</f>
        <v>2650.3</v>
      </c>
      <c r="C366">
        <f>'2 Charging Stations'!T418</f>
        <v>3221.55</v>
      </c>
      <c r="D366">
        <f>'2 Charging Stations'!AF418</f>
        <v>1782</v>
      </c>
      <c r="E366">
        <f>'2 Charging Stations'!AR418</f>
        <v>890.85000000000014</v>
      </c>
    </row>
    <row r="367" spans="1:5">
      <c r="A367" s="51">
        <v>366</v>
      </c>
      <c r="B367">
        <f>'2 Charging Stations'!H419</f>
        <v>3107.3</v>
      </c>
      <c r="C367">
        <f>'2 Charging Stations'!T419</f>
        <v>2901.65</v>
      </c>
      <c r="D367">
        <f>'2 Charging Stations'!AF419</f>
        <v>3335.8</v>
      </c>
      <c r="E367">
        <f>'2 Charging Stations'!AR419</f>
        <v>1256.4500000000003</v>
      </c>
    </row>
    <row r="368" spans="1:5">
      <c r="A368" s="51">
        <v>367</v>
      </c>
      <c r="B368">
        <f>'2 Charging Stations'!H420</f>
        <v>2855.9500000000003</v>
      </c>
      <c r="C368">
        <f>'2 Charging Stations'!T420</f>
        <v>1599.2000000000003</v>
      </c>
      <c r="D368">
        <f>'2 Charging Stations'!AF420</f>
        <v>1576.3500000000004</v>
      </c>
      <c r="E368">
        <f>'2 Charging Stations'!AR420</f>
        <v>3312.95</v>
      </c>
    </row>
    <row r="369" spans="1:5">
      <c r="A369" s="51">
        <v>368</v>
      </c>
      <c r="B369">
        <f>'2 Charging Stations'!H421</f>
        <v>3335.8</v>
      </c>
      <c r="C369">
        <f>'2 Charging Stations'!T421</f>
        <v>2993.05</v>
      </c>
      <c r="D369">
        <f>'2 Charging Stations'!AF421</f>
        <v>1827.7000000000003</v>
      </c>
      <c r="E369">
        <f>'2 Charging Stations'!AR421</f>
        <v>3290.1000000000004</v>
      </c>
    </row>
    <row r="370" spans="1:5">
      <c r="A370" s="51">
        <v>369</v>
      </c>
      <c r="B370">
        <f>'2 Charging Stations'!H422</f>
        <v>2878.8</v>
      </c>
      <c r="C370">
        <f>'2 Charging Stations'!T422</f>
        <v>3153</v>
      </c>
      <c r="D370">
        <f>'2 Charging Stations'!AF422</f>
        <v>3335.8</v>
      </c>
      <c r="E370">
        <f>'2 Charging Stations'!AR422</f>
        <v>2833.1000000000004</v>
      </c>
    </row>
    <row r="371" spans="1:5">
      <c r="A371" s="51">
        <v>370</v>
      </c>
      <c r="B371">
        <f>'2 Charging Stations'!H423</f>
        <v>1439.25</v>
      </c>
      <c r="C371">
        <f>'2 Charging Stations'!T423</f>
        <v>3107.3</v>
      </c>
      <c r="D371">
        <f>'2 Charging Stations'!AF423</f>
        <v>1599.2000000000003</v>
      </c>
      <c r="E371">
        <f>'2 Charging Stations'!AR423</f>
        <v>3038.7500000000005</v>
      </c>
    </row>
    <row r="372" spans="1:5">
      <c r="A372" s="51">
        <v>371</v>
      </c>
      <c r="B372">
        <f>'2 Charging Stations'!H424</f>
        <v>2696</v>
      </c>
      <c r="C372">
        <f>'2 Charging Stations'!T424</f>
        <v>1370.7000000000003</v>
      </c>
      <c r="D372">
        <f>'2 Charging Stations'!AF424</f>
        <v>3335.8</v>
      </c>
      <c r="E372">
        <f>'2 Charging Stations'!AR424</f>
        <v>1370.7000000000003</v>
      </c>
    </row>
    <row r="373" spans="1:5">
      <c r="A373" s="51">
        <v>372</v>
      </c>
      <c r="B373">
        <f>'2 Charging Stations'!H425</f>
        <v>1210.75</v>
      </c>
      <c r="C373">
        <f>'2 Charging Stations'!T425</f>
        <v>1599.2000000000003</v>
      </c>
      <c r="D373">
        <f>'2 Charging Stations'!AF425</f>
        <v>3335.8</v>
      </c>
      <c r="E373">
        <f>'2 Charging Stations'!AR425</f>
        <v>1553.5</v>
      </c>
    </row>
    <row r="374" spans="1:5">
      <c r="A374" s="51">
        <v>373</v>
      </c>
      <c r="B374">
        <f>'2 Charging Stations'!H426</f>
        <v>1279.3000000000002</v>
      </c>
      <c r="C374">
        <f>'2 Charging Stations'!T426</f>
        <v>1667.75</v>
      </c>
      <c r="D374">
        <f>'2 Charging Stations'!AF426</f>
        <v>3335.8</v>
      </c>
      <c r="E374">
        <f>'2 Charging Stations'!AR426</f>
        <v>3153</v>
      </c>
    </row>
    <row r="375" spans="1:5">
      <c r="A375" s="51">
        <v>374</v>
      </c>
      <c r="B375">
        <f>'2 Charging Stations'!H427</f>
        <v>2855.9500000000003</v>
      </c>
      <c r="C375">
        <f>'2 Charging Stations'!T427</f>
        <v>3312.95</v>
      </c>
      <c r="D375">
        <f>'2 Charging Stations'!AF427</f>
        <v>3335.8</v>
      </c>
      <c r="E375">
        <f>'2 Charging Stations'!AR427</f>
        <v>3335.8</v>
      </c>
    </row>
    <row r="376" spans="1:5">
      <c r="A376" s="51">
        <v>375</v>
      </c>
      <c r="B376">
        <f>'2 Charging Stations'!H428</f>
        <v>1393.5500000000002</v>
      </c>
      <c r="C376">
        <f>'2 Charging Stations'!T428</f>
        <v>3290.1000000000004</v>
      </c>
      <c r="D376">
        <f>'2 Charging Stations'!AF428</f>
        <v>1804.8500000000004</v>
      </c>
      <c r="E376">
        <f>'2 Charging Stations'!AR428</f>
        <v>2855.9500000000003</v>
      </c>
    </row>
    <row r="377" spans="1:5">
      <c r="A377" s="51">
        <v>376</v>
      </c>
      <c r="B377">
        <f>'2 Charging Stations'!H429</f>
        <v>1050.8000000000002</v>
      </c>
      <c r="C377">
        <f>'2 Charging Stations'!T429</f>
        <v>3038.7500000000005</v>
      </c>
      <c r="D377">
        <f>'2 Charging Stations'!AF429</f>
        <v>1804.8500000000004</v>
      </c>
      <c r="E377">
        <f>'2 Charging Stations'!AR429</f>
        <v>1439.25</v>
      </c>
    </row>
    <row r="378" spans="1:5">
      <c r="A378" s="51">
        <v>377</v>
      </c>
      <c r="B378">
        <f>'2 Charging Stations'!H430</f>
        <v>3130.15</v>
      </c>
      <c r="C378">
        <f>'2 Charging Stations'!T430</f>
        <v>3198.7</v>
      </c>
      <c r="D378">
        <f>'2 Charging Stations'!AF430</f>
        <v>3335.8</v>
      </c>
      <c r="E378">
        <f>'2 Charging Stations'!AR430</f>
        <v>2993.05</v>
      </c>
    </row>
    <row r="379" spans="1:5">
      <c r="A379" s="51">
        <v>378</v>
      </c>
      <c r="B379">
        <f>'2 Charging Stations'!H431</f>
        <v>2718.8500000000004</v>
      </c>
      <c r="C379">
        <f>'2 Charging Stations'!T431</f>
        <v>1553.5</v>
      </c>
      <c r="D379">
        <f>'2 Charging Stations'!AF431</f>
        <v>1690.6000000000004</v>
      </c>
      <c r="E379">
        <f>'2 Charging Stations'!AR431</f>
        <v>1553.5</v>
      </c>
    </row>
    <row r="380" spans="1:5">
      <c r="A380" s="51">
        <v>379</v>
      </c>
      <c r="B380">
        <f>'2 Charging Stations'!H432</f>
        <v>1165.0500000000002</v>
      </c>
      <c r="C380">
        <f>'2 Charging Stations'!T432</f>
        <v>1667.75</v>
      </c>
      <c r="D380">
        <f>'2 Charging Stations'!AF432</f>
        <v>3335.8</v>
      </c>
      <c r="E380">
        <f>'2 Charging Stations'!AR432</f>
        <v>1233.6000000000004</v>
      </c>
    </row>
    <row r="381" spans="1:5">
      <c r="A381" s="51">
        <v>380</v>
      </c>
      <c r="B381">
        <f>'2 Charging Stations'!H433</f>
        <v>2810.2500000000005</v>
      </c>
      <c r="C381">
        <f>'2 Charging Stations'!T433</f>
        <v>1484.9500000000003</v>
      </c>
      <c r="D381">
        <f>'2 Charging Stations'!AF433</f>
        <v>3335.8</v>
      </c>
      <c r="E381">
        <f>'2 Charging Stations'!AR433</f>
        <v>2901.65</v>
      </c>
    </row>
    <row r="382" spans="1:5">
      <c r="A382" s="51">
        <v>381</v>
      </c>
      <c r="B382">
        <f>'2 Charging Stations'!H434</f>
        <v>1325</v>
      </c>
      <c r="C382">
        <f>'2 Charging Stations'!T434</f>
        <v>3244.4000000000005</v>
      </c>
      <c r="D382">
        <f>'2 Charging Stations'!AF434</f>
        <v>3290.1000000000004</v>
      </c>
      <c r="E382">
        <f>'2 Charging Stations'!AR434</f>
        <v>1393.5500000000002</v>
      </c>
    </row>
    <row r="383" spans="1:5">
      <c r="A383" s="51">
        <v>382</v>
      </c>
      <c r="B383">
        <f>'2 Charging Stations'!H435</f>
        <v>1187.9000000000001</v>
      </c>
      <c r="C383">
        <f>'2 Charging Stations'!T435</f>
        <v>3153</v>
      </c>
      <c r="D383">
        <f>'2 Charging Stations'!AF435</f>
        <v>3335.8</v>
      </c>
      <c r="E383">
        <f>'2 Charging Stations'!AR435</f>
        <v>2764.55</v>
      </c>
    </row>
    <row r="384" spans="1:5">
      <c r="A384" s="51">
        <v>383</v>
      </c>
      <c r="B384">
        <f>'2 Charging Stations'!H436</f>
        <v>1416.4</v>
      </c>
      <c r="C384">
        <f>'2 Charging Stations'!T436</f>
        <v>3267.25</v>
      </c>
      <c r="D384">
        <f>'2 Charging Stations'!AF436</f>
        <v>1553.5</v>
      </c>
      <c r="E384">
        <f>'2 Charging Stations'!AR436</f>
        <v>3038.7500000000005</v>
      </c>
    </row>
    <row r="385" spans="1:5">
      <c r="A385" s="51">
        <v>384</v>
      </c>
      <c r="B385">
        <f>'2 Charging Stations'!H437</f>
        <v>1439.25</v>
      </c>
      <c r="C385">
        <f>'2 Charging Stations'!T437</f>
        <v>3198.7</v>
      </c>
      <c r="D385">
        <f>'2 Charging Stations'!AF437</f>
        <v>1919.1000000000004</v>
      </c>
      <c r="E385">
        <f>'2 Charging Stations'!AR437</f>
        <v>1416.4</v>
      </c>
    </row>
    <row r="386" spans="1:5">
      <c r="A386" s="51">
        <v>385</v>
      </c>
      <c r="B386">
        <f>'2 Charging Stations'!H438</f>
        <v>3175.8500000000004</v>
      </c>
      <c r="C386">
        <f>'2 Charging Stations'!T438</f>
        <v>1599.2000000000003</v>
      </c>
      <c r="D386">
        <f>'2 Charging Stations'!AF438</f>
        <v>1759.15</v>
      </c>
      <c r="E386">
        <f>'2 Charging Stations'!AR438</f>
        <v>3130.15</v>
      </c>
    </row>
    <row r="387" spans="1:5">
      <c r="A387" s="51">
        <v>386</v>
      </c>
      <c r="B387">
        <f>'2 Charging Stations'!H439</f>
        <v>2604.6000000000004</v>
      </c>
      <c r="C387">
        <f>'2 Charging Stations'!T439</f>
        <v>3130.15</v>
      </c>
      <c r="D387">
        <f>'2 Charging Stations'!AF439</f>
        <v>3335.8</v>
      </c>
      <c r="E387">
        <f>'2 Charging Stations'!AR439</f>
        <v>1507.8000000000002</v>
      </c>
    </row>
    <row r="388" spans="1:5">
      <c r="A388" s="51">
        <v>387</v>
      </c>
      <c r="B388">
        <f>'2 Charging Stations'!H440</f>
        <v>2855.9500000000003</v>
      </c>
      <c r="C388">
        <f>'2 Charging Stations'!T440</f>
        <v>3198.7</v>
      </c>
      <c r="D388">
        <f>'2 Charging Stations'!AF440</f>
        <v>3335.8</v>
      </c>
      <c r="E388">
        <f>'2 Charging Stations'!AR440</f>
        <v>1530.65</v>
      </c>
    </row>
    <row r="389" spans="1:5">
      <c r="A389" s="51">
        <v>388</v>
      </c>
      <c r="B389">
        <f>'2 Charging Stations'!H441</f>
        <v>2970.2000000000003</v>
      </c>
      <c r="C389">
        <f>'2 Charging Stations'!T441</f>
        <v>1644.9</v>
      </c>
      <c r="D389">
        <f>'2 Charging Stations'!AF441</f>
        <v>1850.5500000000002</v>
      </c>
      <c r="E389">
        <f>'2 Charging Stations'!AR441</f>
        <v>1119.3499999999999</v>
      </c>
    </row>
    <row r="390" spans="1:5">
      <c r="A390" s="51">
        <v>389</v>
      </c>
      <c r="B390">
        <f>'2 Charging Stations'!H442</f>
        <v>2604.6000000000004</v>
      </c>
      <c r="C390">
        <f>'2 Charging Stations'!T442</f>
        <v>3130.15</v>
      </c>
      <c r="D390">
        <f>'2 Charging Stations'!AF442</f>
        <v>3335.8</v>
      </c>
      <c r="E390">
        <f>'2 Charging Stations'!AR442</f>
        <v>3198.7</v>
      </c>
    </row>
    <row r="391" spans="1:5">
      <c r="A391" s="51">
        <v>390</v>
      </c>
      <c r="B391">
        <f>'2 Charging Stations'!H443</f>
        <v>3153</v>
      </c>
      <c r="C391">
        <f>'2 Charging Stations'!T443</f>
        <v>1507.8000000000002</v>
      </c>
      <c r="D391">
        <f>'2 Charging Stations'!AF443</f>
        <v>3335.8</v>
      </c>
      <c r="E391">
        <f>'2 Charging Stations'!AR443</f>
        <v>1484.9500000000003</v>
      </c>
    </row>
    <row r="392" spans="1:5">
      <c r="A392" s="51">
        <v>391</v>
      </c>
      <c r="B392">
        <f>'2 Charging Stations'!H444</f>
        <v>1256.4500000000003</v>
      </c>
      <c r="C392">
        <f>'2 Charging Stations'!T444</f>
        <v>3061.6000000000004</v>
      </c>
      <c r="D392">
        <f>'2 Charging Stations'!AF444</f>
        <v>3335.8</v>
      </c>
      <c r="E392">
        <f>'2 Charging Stations'!AR444</f>
        <v>3175.8500000000004</v>
      </c>
    </row>
    <row r="393" spans="1:5">
      <c r="A393" s="51">
        <v>392</v>
      </c>
      <c r="B393">
        <f>'2 Charging Stations'!H445</f>
        <v>1325</v>
      </c>
      <c r="C393">
        <f>'2 Charging Stations'!T445</f>
        <v>3153</v>
      </c>
      <c r="D393">
        <f>'2 Charging Stations'!AF445</f>
        <v>3335.8</v>
      </c>
      <c r="E393">
        <f>'2 Charging Stations'!AR445</f>
        <v>3335.8</v>
      </c>
    </row>
    <row r="394" spans="1:5">
      <c r="A394" s="51">
        <v>393</v>
      </c>
      <c r="B394">
        <f>'2 Charging Stations'!H446</f>
        <v>1233.6000000000004</v>
      </c>
      <c r="C394">
        <f>'2 Charging Stations'!T446</f>
        <v>1370.7000000000003</v>
      </c>
      <c r="D394">
        <f>'2 Charging Stations'!AF446</f>
        <v>1919.1000000000004</v>
      </c>
      <c r="E394">
        <f>'2 Charging Stations'!AR446</f>
        <v>1165.0500000000002</v>
      </c>
    </row>
    <row r="395" spans="1:5">
      <c r="A395" s="51">
        <v>394</v>
      </c>
      <c r="B395">
        <f>'2 Charging Stations'!H447</f>
        <v>2650.3</v>
      </c>
      <c r="C395">
        <f>'2 Charging Stations'!T447</f>
        <v>3153</v>
      </c>
      <c r="D395">
        <f>'2 Charging Stations'!AF447</f>
        <v>3335.8</v>
      </c>
      <c r="E395">
        <f>'2 Charging Stations'!AR447</f>
        <v>3153</v>
      </c>
    </row>
    <row r="396" spans="1:5">
      <c r="A396" s="51">
        <v>395</v>
      </c>
      <c r="B396">
        <f>'2 Charging Stations'!H448</f>
        <v>1370.7000000000003</v>
      </c>
      <c r="C396">
        <f>'2 Charging Stations'!T448</f>
        <v>2947.3500000000004</v>
      </c>
      <c r="D396">
        <f>'2 Charging Stations'!AF448</f>
        <v>3335.8</v>
      </c>
      <c r="E396">
        <f>'2 Charging Stations'!AR448</f>
        <v>2924.5000000000005</v>
      </c>
    </row>
    <row r="397" spans="1:5">
      <c r="A397" s="51">
        <v>396</v>
      </c>
      <c r="B397">
        <f>'2 Charging Stations'!H449</f>
        <v>1416.4</v>
      </c>
      <c r="C397">
        <f>'2 Charging Stations'!T449</f>
        <v>1530.65</v>
      </c>
      <c r="D397">
        <f>'2 Charging Stations'!AF449</f>
        <v>3335.8</v>
      </c>
      <c r="E397">
        <f>'2 Charging Stations'!AR449</f>
        <v>1530.65</v>
      </c>
    </row>
    <row r="398" spans="1:5">
      <c r="A398" s="51">
        <v>397</v>
      </c>
      <c r="B398">
        <f>'2 Charging Stations'!H450</f>
        <v>1256.4500000000003</v>
      </c>
      <c r="C398">
        <f>'2 Charging Stations'!T450</f>
        <v>3244.4000000000005</v>
      </c>
      <c r="D398">
        <f>'2 Charging Stations'!AF450</f>
        <v>1599.2000000000003</v>
      </c>
      <c r="E398">
        <f>'2 Charging Stations'!AR450</f>
        <v>2810.2500000000005</v>
      </c>
    </row>
    <row r="399" spans="1:5">
      <c r="A399" s="51">
        <v>398</v>
      </c>
      <c r="B399">
        <f>'2 Charging Stations'!H451</f>
        <v>2741.7000000000003</v>
      </c>
      <c r="C399">
        <f>'2 Charging Stations'!T451</f>
        <v>3084.4500000000003</v>
      </c>
      <c r="D399">
        <f>'2 Charging Stations'!AF451</f>
        <v>1919.1000000000004</v>
      </c>
      <c r="E399">
        <f>'2 Charging Stations'!AR451</f>
        <v>1439.25</v>
      </c>
    </row>
    <row r="400" spans="1:5">
      <c r="A400" s="51">
        <v>399</v>
      </c>
      <c r="B400">
        <f>'2 Charging Stations'!H452</f>
        <v>3290.1000000000004</v>
      </c>
      <c r="C400">
        <f>'2 Charging Stations'!T452</f>
        <v>3335.8</v>
      </c>
      <c r="D400">
        <f>'2 Charging Stations'!AF452</f>
        <v>3312.95</v>
      </c>
      <c r="E400">
        <f>'2 Charging Stations'!AR452</f>
        <v>2878.8</v>
      </c>
    </row>
    <row r="401" spans="1:5">
      <c r="A401" s="51">
        <v>400</v>
      </c>
      <c r="B401">
        <f>'2 Charging Stations'!H453</f>
        <v>2513.2000000000003</v>
      </c>
      <c r="C401">
        <f>'2 Charging Stations'!T453</f>
        <v>3335.8</v>
      </c>
      <c r="D401">
        <f>'2 Charging Stations'!AF453</f>
        <v>1850.5500000000002</v>
      </c>
      <c r="E401">
        <f>'2 Charging Stations'!AR453</f>
        <v>1302.1500000000001</v>
      </c>
    </row>
    <row r="402" spans="1:5">
      <c r="A402" s="51">
        <v>401</v>
      </c>
      <c r="B402">
        <f>'2 Charging Stations'!H454</f>
        <v>1005.1000000000001</v>
      </c>
      <c r="C402">
        <f>'2 Charging Stations'!T454</f>
        <v>2878.8</v>
      </c>
      <c r="D402">
        <f>'2 Charging Stations'!AF454</f>
        <v>3290.1000000000004</v>
      </c>
      <c r="E402">
        <f>'2 Charging Stations'!AR454</f>
        <v>1530.65</v>
      </c>
    </row>
    <row r="403" spans="1:5">
      <c r="A403" s="51">
        <v>402</v>
      </c>
      <c r="B403">
        <f>'2 Charging Stations'!H455</f>
        <v>1233.6000000000004</v>
      </c>
      <c r="C403">
        <f>'2 Charging Stations'!T455</f>
        <v>1667.75</v>
      </c>
      <c r="D403">
        <f>'2 Charging Stations'!AF455</f>
        <v>3335.8</v>
      </c>
      <c r="E403">
        <f>'2 Charging Stations'!AR455</f>
        <v>3335.8</v>
      </c>
    </row>
    <row r="404" spans="1:5">
      <c r="A404" s="51">
        <v>403</v>
      </c>
      <c r="B404">
        <f>'2 Charging Stations'!H456</f>
        <v>1142.2000000000003</v>
      </c>
      <c r="C404">
        <f>'2 Charging Stations'!T456</f>
        <v>2855.9500000000003</v>
      </c>
      <c r="D404">
        <f>'2 Charging Stations'!AF456</f>
        <v>1827.7000000000003</v>
      </c>
      <c r="E404">
        <f>'2 Charging Stations'!AR456</f>
        <v>3175.8500000000004</v>
      </c>
    </row>
    <row r="405" spans="1:5">
      <c r="A405" s="51">
        <v>404</v>
      </c>
      <c r="B405">
        <f>'2 Charging Stations'!H457</f>
        <v>1439.25</v>
      </c>
      <c r="C405">
        <f>'2 Charging Stations'!T457</f>
        <v>1644.9</v>
      </c>
      <c r="D405">
        <f>'2 Charging Stations'!AF457</f>
        <v>1644.9</v>
      </c>
      <c r="E405">
        <f>'2 Charging Stations'!AR457</f>
        <v>3335.8</v>
      </c>
    </row>
    <row r="406" spans="1:5">
      <c r="A406" s="51">
        <v>405</v>
      </c>
      <c r="B406">
        <f>'2 Charging Stations'!H458</f>
        <v>3198.7</v>
      </c>
      <c r="C406">
        <f>'2 Charging Stations'!T458</f>
        <v>1484.9500000000003</v>
      </c>
      <c r="D406">
        <f>'2 Charging Stations'!AF458</f>
        <v>3335.8</v>
      </c>
      <c r="E406">
        <f>'2 Charging Stations'!AR458</f>
        <v>3198.7</v>
      </c>
    </row>
    <row r="407" spans="1:5">
      <c r="A407" s="51">
        <v>406</v>
      </c>
      <c r="B407">
        <f>'2 Charging Stations'!H459</f>
        <v>2650.3</v>
      </c>
      <c r="C407">
        <f>'2 Charging Stations'!T459</f>
        <v>3084.4500000000003</v>
      </c>
      <c r="D407">
        <f>'2 Charging Stations'!AF459</f>
        <v>3335.8</v>
      </c>
      <c r="E407">
        <f>'2 Charging Stations'!AR459</f>
        <v>3335.8</v>
      </c>
    </row>
    <row r="408" spans="1:5">
      <c r="A408" s="51">
        <v>407</v>
      </c>
      <c r="B408">
        <f>'2 Charging Stations'!H460</f>
        <v>1370.7000000000003</v>
      </c>
      <c r="C408">
        <f>'2 Charging Stations'!T460</f>
        <v>3084.4500000000003</v>
      </c>
      <c r="D408">
        <f>'2 Charging Stations'!AF460</f>
        <v>3198.7</v>
      </c>
      <c r="E408">
        <f>'2 Charging Stations'!AR460</f>
        <v>2993.05</v>
      </c>
    </row>
    <row r="409" spans="1:5">
      <c r="A409" s="51">
        <v>408</v>
      </c>
      <c r="B409">
        <f>'2 Charging Stations'!H461</f>
        <v>1210.75</v>
      </c>
      <c r="C409">
        <f>'2 Charging Stations'!T461</f>
        <v>3335.8</v>
      </c>
      <c r="D409">
        <f>'2 Charging Stations'!AF461</f>
        <v>3335.8</v>
      </c>
      <c r="E409">
        <f>'2 Charging Stations'!AR461</f>
        <v>3335.8</v>
      </c>
    </row>
    <row r="410" spans="1:5">
      <c r="A410" s="51">
        <v>409</v>
      </c>
      <c r="B410">
        <f>'2 Charging Stations'!H462</f>
        <v>2627.4500000000003</v>
      </c>
      <c r="C410">
        <f>'2 Charging Stations'!T462</f>
        <v>3198.7</v>
      </c>
      <c r="D410">
        <f>'2 Charging Stations'!AF462</f>
        <v>3244.4000000000005</v>
      </c>
      <c r="E410">
        <f>'2 Charging Stations'!AR462</f>
        <v>1325</v>
      </c>
    </row>
    <row r="411" spans="1:5">
      <c r="A411" s="51">
        <v>410</v>
      </c>
      <c r="B411">
        <f>'2 Charging Stations'!H463</f>
        <v>2558.9</v>
      </c>
      <c r="C411">
        <f>'2 Charging Stations'!T463</f>
        <v>1599.2000000000003</v>
      </c>
      <c r="D411">
        <f>'2 Charging Stations'!AF463</f>
        <v>3335.8</v>
      </c>
      <c r="E411">
        <f>'2 Charging Stations'!AR463</f>
        <v>3335.8</v>
      </c>
    </row>
    <row r="412" spans="1:5">
      <c r="A412" s="51">
        <v>411</v>
      </c>
      <c r="B412">
        <f>'2 Charging Stations'!H464</f>
        <v>1005.1000000000001</v>
      </c>
      <c r="C412">
        <f>'2 Charging Stations'!T464</f>
        <v>1644.9</v>
      </c>
      <c r="D412">
        <f>'2 Charging Stations'!AF464</f>
        <v>3335.8</v>
      </c>
      <c r="E412">
        <f>'2 Charging Stations'!AR464</f>
        <v>3015.9</v>
      </c>
    </row>
    <row r="413" spans="1:5">
      <c r="A413" s="51">
        <v>412</v>
      </c>
      <c r="B413">
        <f>'2 Charging Stations'!H465</f>
        <v>2741.7000000000003</v>
      </c>
      <c r="C413">
        <f>'2 Charging Stations'!T465</f>
        <v>3335.8</v>
      </c>
      <c r="D413">
        <f>'2 Charging Stations'!AF465</f>
        <v>1896.25</v>
      </c>
      <c r="E413">
        <f>'2 Charging Stations'!AR465</f>
        <v>1416.4</v>
      </c>
    </row>
    <row r="414" spans="1:5">
      <c r="A414" s="51">
        <v>413</v>
      </c>
      <c r="B414">
        <f>'2 Charging Stations'!H466</f>
        <v>2650.3</v>
      </c>
      <c r="C414">
        <f>'2 Charging Stations'!T466</f>
        <v>1622.0500000000002</v>
      </c>
      <c r="D414">
        <f>'2 Charging Stations'!AF466</f>
        <v>3267.25</v>
      </c>
      <c r="E414">
        <f>'2 Charging Stations'!AR466</f>
        <v>1347.8500000000004</v>
      </c>
    </row>
    <row r="415" spans="1:5">
      <c r="A415" s="51">
        <v>414</v>
      </c>
      <c r="B415">
        <f>'2 Charging Stations'!H467</f>
        <v>2878.8</v>
      </c>
      <c r="C415">
        <f>'2 Charging Stations'!T467</f>
        <v>1530.65</v>
      </c>
      <c r="D415">
        <f>'2 Charging Stations'!AF467</f>
        <v>3335.8</v>
      </c>
      <c r="E415">
        <f>'2 Charging Stations'!AR467</f>
        <v>3153</v>
      </c>
    </row>
    <row r="416" spans="1:5">
      <c r="A416" s="51">
        <v>415</v>
      </c>
      <c r="B416">
        <f>'2 Charging Stations'!H468</f>
        <v>1439.25</v>
      </c>
      <c r="C416">
        <f>'2 Charging Stations'!T468</f>
        <v>1279.3000000000002</v>
      </c>
      <c r="D416">
        <f>'2 Charging Stations'!AF468</f>
        <v>1644.9</v>
      </c>
      <c r="E416">
        <f>'2 Charging Stations'!AR468</f>
        <v>1576.3500000000004</v>
      </c>
    </row>
    <row r="417" spans="1:5">
      <c r="A417" s="51">
        <v>416</v>
      </c>
      <c r="B417">
        <f>'2 Charging Stations'!H469</f>
        <v>2604.6000000000004</v>
      </c>
      <c r="C417">
        <f>'2 Charging Stations'!T469</f>
        <v>2878.8</v>
      </c>
      <c r="D417">
        <f>'2 Charging Stations'!AF469</f>
        <v>3335.8</v>
      </c>
      <c r="E417">
        <f>'2 Charging Stations'!AR469</f>
        <v>2787.4</v>
      </c>
    </row>
    <row r="418" spans="1:5">
      <c r="A418" s="51">
        <v>417</v>
      </c>
      <c r="B418">
        <f>'2 Charging Stations'!H470</f>
        <v>2833.1000000000004</v>
      </c>
      <c r="C418">
        <f>'2 Charging Stations'!T470</f>
        <v>3198.7</v>
      </c>
      <c r="D418">
        <f>'2 Charging Stations'!AF470</f>
        <v>3335.8</v>
      </c>
      <c r="E418">
        <f>'2 Charging Stations'!AR470</f>
        <v>1210.75</v>
      </c>
    </row>
    <row r="419" spans="1:5">
      <c r="A419" s="51">
        <v>418</v>
      </c>
      <c r="B419">
        <f>'2 Charging Stations'!H471</f>
        <v>2604.6000000000004</v>
      </c>
      <c r="C419">
        <f>'2 Charging Stations'!T471</f>
        <v>2947.3500000000004</v>
      </c>
      <c r="D419">
        <f>'2 Charging Stations'!AF471</f>
        <v>1850.5500000000002</v>
      </c>
      <c r="E419">
        <f>'2 Charging Stations'!AR471</f>
        <v>2764.55</v>
      </c>
    </row>
    <row r="420" spans="1:5">
      <c r="A420" s="51">
        <v>419</v>
      </c>
      <c r="B420">
        <f>'2 Charging Stations'!H472</f>
        <v>3015.9</v>
      </c>
      <c r="C420">
        <f>'2 Charging Stations'!T472</f>
        <v>3335.8</v>
      </c>
      <c r="D420">
        <f>'2 Charging Stations'!AF472</f>
        <v>1850.5500000000002</v>
      </c>
      <c r="E420">
        <f>'2 Charging Stations'!AR472</f>
        <v>1530.65</v>
      </c>
    </row>
    <row r="421" spans="1:5">
      <c r="A421" s="51">
        <v>420</v>
      </c>
      <c r="B421">
        <f>'2 Charging Stations'!H473</f>
        <v>1279.3000000000002</v>
      </c>
      <c r="C421">
        <f>'2 Charging Stations'!T473</f>
        <v>1439.25</v>
      </c>
      <c r="D421">
        <f>'2 Charging Stations'!AF473</f>
        <v>3198.7</v>
      </c>
      <c r="E421">
        <f>'2 Charging Stations'!AR473</f>
        <v>2855.9500000000003</v>
      </c>
    </row>
    <row r="422" spans="1:5">
      <c r="A422" s="51">
        <v>421</v>
      </c>
      <c r="B422">
        <f>'2 Charging Stations'!H474</f>
        <v>2810.2500000000005</v>
      </c>
      <c r="C422">
        <f>'2 Charging Stations'!T474</f>
        <v>3335.8</v>
      </c>
      <c r="D422">
        <f>'2 Charging Stations'!AF474</f>
        <v>3335.8</v>
      </c>
      <c r="E422">
        <f>'2 Charging Stations'!AR474</f>
        <v>2924.5000000000005</v>
      </c>
    </row>
    <row r="423" spans="1:5">
      <c r="A423" s="51">
        <v>422</v>
      </c>
      <c r="B423">
        <f>'2 Charging Stations'!H475</f>
        <v>1416.4</v>
      </c>
      <c r="C423">
        <f>'2 Charging Stations'!T475</f>
        <v>3335.8</v>
      </c>
      <c r="D423">
        <f>'2 Charging Stations'!AF475</f>
        <v>3198.7</v>
      </c>
      <c r="E423">
        <f>'2 Charging Stations'!AR475</f>
        <v>3335.8</v>
      </c>
    </row>
    <row r="424" spans="1:5">
      <c r="A424" s="51">
        <v>423</v>
      </c>
      <c r="B424">
        <f>'2 Charging Stations'!H476</f>
        <v>1119.3499999999999</v>
      </c>
      <c r="C424">
        <f>'2 Charging Stations'!T476</f>
        <v>1484.9500000000003</v>
      </c>
      <c r="D424">
        <f>'2 Charging Stations'!AF476</f>
        <v>1553.5</v>
      </c>
      <c r="E424">
        <f>'2 Charging Stations'!AR476</f>
        <v>2947.3500000000004</v>
      </c>
    </row>
    <row r="425" spans="1:5">
      <c r="A425" s="51">
        <v>424</v>
      </c>
      <c r="B425">
        <f>'2 Charging Stations'!H477</f>
        <v>1325</v>
      </c>
      <c r="C425">
        <f>'2 Charging Stations'!T477</f>
        <v>3015.9</v>
      </c>
      <c r="D425">
        <f>'2 Charging Stations'!AF477</f>
        <v>3335.8</v>
      </c>
      <c r="E425">
        <f>'2 Charging Stations'!AR477</f>
        <v>1484.9500000000003</v>
      </c>
    </row>
    <row r="426" spans="1:5">
      <c r="A426" s="51">
        <v>425</v>
      </c>
      <c r="B426">
        <f>'2 Charging Stations'!H478</f>
        <v>3153</v>
      </c>
      <c r="C426">
        <f>'2 Charging Stations'!T478</f>
        <v>1507.8000000000002</v>
      </c>
      <c r="D426">
        <f>'2 Charging Stations'!AF478</f>
        <v>3335.8</v>
      </c>
      <c r="E426">
        <f>'2 Charging Stations'!AR478</f>
        <v>3335.8</v>
      </c>
    </row>
    <row r="427" spans="1:5">
      <c r="A427" s="51">
        <v>426</v>
      </c>
      <c r="B427">
        <f>'2 Charging Stations'!H479</f>
        <v>2536.0500000000002</v>
      </c>
      <c r="C427">
        <f>'2 Charging Stations'!T479</f>
        <v>3061.6000000000004</v>
      </c>
      <c r="D427">
        <f>'2 Charging Stations'!AF479</f>
        <v>1576.3500000000004</v>
      </c>
      <c r="E427">
        <f>'2 Charging Stations'!AR479</f>
        <v>3130.15</v>
      </c>
    </row>
    <row r="428" spans="1:5">
      <c r="A428" s="51">
        <v>427</v>
      </c>
      <c r="B428">
        <f>'2 Charging Stations'!H480</f>
        <v>2833.1000000000004</v>
      </c>
      <c r="C428">
        <f>'2 Charging Stations'!T480</f>
        <v>1165.0500000000002</v>
      </c>
      <c r="D428">
        <f>'2 Charging Stations'!AF480</f>
        <v>1919.1000000000004</v>
      </c>
      <c r="E428">
        <f>'2 Charging Stations'!AR480</f>
        <v>1279.3000000000002</v>
      </c>
    </row>
    <row r="429" spans="1:5">
      <c r="A429" s="51">
        <v>428</v>
      </c>
      <c r="B429">
        <f>'2 Charging Stations'!H481</f>
        <v>1210.75</v>
      </c>
      <c r="C429">
        <f>'2 Charging Stations'!T481</f>
        <v>1439.25</v>
      </c>
      <c r="D429">
        <f>'2 Charging Stations'!AF481</f>
        <v>3335.8</v>
      </c>
      <c r="E429">
        <f>'2 Charging Stations'!AR481</f>
        <v>1530.65</v>
      </c>
    </row>
    <row r="430" spans="1:5">
      <c r="A430" s="51">
        <v>429</v>
      </c>
      <c r="B430">
        <f>'2 Charging Stations'!H482</f>
        <v>2970.2000000000003</v>
      </c>
      <c r="C430">
        <f>'2 Charging Stations'!T482</f>
        <v>3335.8</v>
      </c>
      <c r="D430">
        <f>'2 Charging Stations'!AF482</f>
        <v>3335.8</v>
      </c>
      <c r="E430">
        <f>'2 Charging Stations'!AR482</f>
        <v>3061.6000000000004</v>
      </c>
    </row>
    <row r="431" spans="1:5">
      <c r="A431" s="51">
        <v>430</v>
      </c>
      <c r="B431">
        <f>'2 Charging Stations'!H483</f>
        <v>1347.8500000000004</v>
      </c>
      <c r="C431">
        <f>'2 Charging Stations'!T483</f>
        <v>1439.25</v>
      </c>
      <c r="D431">
        <f>'2 Charging Stations'!AF483</f>
        <v>3290.1000000000004</v>
      </c>
      <c r="E431">
        <f>'2 Charging Stations'!AR483</f>
        <v>2924.5000000000005</v>
      </c>
    </row>
    <row r="432" spans="1:5">
      <c r="A432" s="51">
        <v>431</v>
      </c>
      <c r="B432">
        <f>'2 Charging Stations'!H484</f>
        <v>2970.2000000000003</v>
      </c>
      <c r="C432">
        <f>'2 Charging Stations'!T484</f>
        <v>1576.3500000000004</v>
      </c>
      <c r="D432">
        <f>'2 Charging Stations'!AF484</f>
        <v>3335.8</v>
      </c>
      <c r="E432">
        <f>'2 Charging Stations'!AR484</f>
        <v>2993.05</v>
      </c>
    </row>
    <row r="433" spans="1:5">
      <c r="A433" s="51">
        <v>432</v>
      </c>
      <c r="B433">
        <f>'2 Charging Stations'!H485</f>
        <v>3221.55</v>
      </c>
      <c r="C433">
        <f>'2 Charging Stations'!T485</f>
        <v>1439.25</v>
      </c>
      <c r="D433">
        <f>'2 Charging Stations'!AF485</f>
        <v>3335.8</v>
      </c>
      <c r="E433">
        <f>'2 Charging Stations'!AR485</f>
        <v>1530.65</v>
      </c>
    </row>
    <row r="434" spans="1:5">
      <c r="A434" s="51">
        <v>433</v>
      </c>
      <c r="B434">
        <f>'2 Charging Stations'!H486</f>
        <v>2558.9</v>
      </c>
      <c r="C434">
        <f>'2 Charging Stations'!T486</f>
        <v>3175.8500000000004</v>
      </c>
      <c r="D434">
        <f>'2 Charging Stations'!AF486</f>
        <v>3335.8</v>
      </c>
      <c r="E434">
        <f>'2 Charging Stations'!AR486</f>
        <v>1462.1000000000004</v>
      </c>
    </row>
    <row r="435" spans="1:5">
      <c r="A435" s="51">
        <v>434</v>
      </c>
      <c r="B435">
        <f>'2 Charging Stations'!H487</f>
        <v>2878.8</v>
      </c>
      <c r="C435">
        <f>'2 Charging Stations'!T487</f>
        <v>3015.9</v>
      </c>
      <c r="D435">
        <f>'2 Charging Stations'!AF487</f>
        <v>3335.8</v>
      </c>
      <c r="E435">
        <f>'2 Charging Stations'!AR487</f>
        <v>1393.5500000000002</v>
      </c>
    </row>
    <row r="436" spans="1:5">
      <c r="A436" s="51">
        <v>435</v>
      </c>
      <c r="B436">
        <f>'2 Charging Stations'!H488</f>
        <v>1096.5</v>
      </c>
      <c r="C436">
        <f>'2 Charging Stations'!T488</f>
        <v>1599.2000000000003</v>
      </c>
      <c r="D436">
        <f>'2 Charging Stations'!AF488</f>
        <v>1553.5</v>
      </c>
      <c r="E436">
        <f>'2 Charging Stations'!AR488</f>
        <v>2901.65</v>
      </c>
    </row>
    <row r="437" spans="1:5">
      <c r="A437" s="51">
        <v>436</v>
      </c>
      <c r="B437">
        <f>'2 Charging Stations'!H489</f>
        <v>3335.8</v>
      </c>
      <c r="C437">
        <f>'2 Charging Stations'!T489</f>
        <v>1439.25</v>
      </c>
      <c r="D437">
        <f>'2 Charging Stations'!AF489</f>
        <v>1919.1000000000004</v>
      </c>
      <c r="E437">
        <f>'2 Charging Stations'!AR489</f>
        <v>1599.2000000000003</v>
      </c>
    </row>
    <row r="438" spans="1:5">
      <c r="A438" s="51">
        <v>437</v>
      </c>
      <c r="B438">
        <f>'2 Charging Stations'!H490</f>
        <v>2673.15</v>
      </c>
      <c r="C438">
        <f>'2 Charging Stations'!T490</f>
        <v>3290.1000000000004</v>
      </c>
      <c r="D438">
        <f>'2 Charging Stations'!AF490</f>
        <v>3335.8</v>
      </c>
      <c r="E438">
        <f>'2 Charging Stations'!AR490</f>
        <v>3290.1000000000004</v>
      </c>
    </row>
    <row r="439" spans="1:5">
      <c r="A439" s="51">
        <v>438</v>
      </c>
      <c r="B439">
        <f>'2 Charging Stations'!H491</f>
        <v>1416.4</v>
      </c>
      <c r="C439">
        <f>'2 Charging Stations'!T491</f>
        <v>2878.8</v>
      </c>
      <c r="D439">
        <f>'2 Charging Stations'!AF491</f>
        <v>3335.8</v>
      </c>
      <c r="E439">
        <f>'2 Charging Stations'!AR491</f>
        <v>1576.3500000000004</v>
      </c>
    </row>
    <row r="440" spans="1:5">
      <c r="A440" s="51">
        <v>439</v>
      </c>
      <c r="B440">
        <f>'2 Charging Stations'!H492</f>
        <v>2536.0500000000002</v>
      </c>
      <c r="C440">
        <f>'2 Charging Stations'!T492</f>
        <v>2924.5000000000005</v>
      </c>
      <c r="D440">
        <f>'2 Charging Stations'!AF492</f>
        <v>3335.8</v>
      </c>
      <c r="E440">
        <f>'2 Charging Stations'!AR492</f>
        <v>2764.55</v>
      </c>
    </row>
    <row r="441" spans="1:5">
      <c r="A441" s="51">
        <v>440</v>
      </c>
      <c r="B441">
        <f>'2 Charging Stations'!H493</f>
        <v>868</v>
      </c>
      <c r="C441">
        <f>'2 Charging Stations'!T493</f>
        <v>3015.9</v>
      </c>
      <c r="D441">
        <f>'2 Charging Stations'!AF493</f>
        <v>3335.8</v>
      </c>
      <c r="E441">
        <f>'2 Charging Stations'!AR493</f>
        <v>2787.4</v>
      </c>
    </row>
    <row r="442" spans="1:5">
      <c r="A442" s="51">
        <v>441</v>
      </c>
      <c r="B442">
        <f>'2 Charging Stations'!H494</f>
        <v>1279.3000000000002</v>
      </c>
      <c r="C442">
        <f>'2 Charging Stations'!T494</f>
        <v>1416.4</v>
      </c>
      <c r="D442">
        <f>'2 Charging Stations'!AF494</f>
        <v>1530.65</v>
      </c>
      <c r="E442">
        <f>'2 Charging Stations'!AR494</f>
        <v>3335.8</v>
      </c>
    </row>
    <row r="443" spans="1:5">
      <c r="A443" s="51">
        <v>442</v>
      </c>
      <c r="B443">
        <f>'2 Charging Stations'!H495</f>
        <v>1302.1500000000001</v>
      </c>
      <c r="C443">
        <f>'2 Charging Stations'!T495</f>
        <v>3061.6000000000004</v>
      </c>
      <c r="D443">
        <f>'2 Charging Stations'!AF495</f>
        <v>1804.8500000000004</v>
      </c>
      <c r="E443">
        <f>'2 Charging Stations'!AR495</f>
        <v>1439.25</v>
      </c>
    </row>
    <row r="444" spans="1:5">
      <c r="A444" s="51">
        <v>443</v>
      </c>
      <c r="B444">
        <f>'2 Charging Stations'!H496</f>
        <v>2673.15</v>
      </c>
      <c r="C444">
        <f>'2 Charging Stations'!T496</f>
        <v>1279.3000000000002</v>
      </c>
      <c r="D444">
        <f>'2 Charging Stations'!AF496</f>
        <v>3335.8</v>
      </c>
      <c r="E444">
        <f>'2 Charging Stations'!AR496</f>
        <v>3335.8</v>
      </c>
    </row>
    <row r="445" spans="1:5">
      <c r="A445" s="51">
        <v>444</v>
      </c>
      <c r="B445">
        <f>'2 Charging Stations'!H497</f>
        <v>2764.55</v>
      </c>
      <c r="C445">
        <f>'2 Charging Stations'!T497</f>
        <v>2855.9500000000003</v>
      </c>
      <c r="D445">
        <f>'2 Charging Stations'!AF497</f>
        <v>3335.8</v>
      </c>
      <c r="E445">
        <f>'2 Charging Stations'!AR497</f>
        <v>1576.3500000000004</v>
      </c>
    </row>
    <row r="446" spans="1:5">
      <c r="A446" s="51">
        <v>445</v>
      </c>
      <c r="B446">
        <f>'2 Charging Stations'!H498</f>
        <v>1233.6000000000004</v>
      </c>
      <c r="C446">
        <f>'2 Charging Stations'!T498</f>
        <v>1393.5500000000002</v>
      </c>
      <c r="D446">
        <f>'2 Charging Stations'!AF498</f>
        <v>3335.8</v>
      </c>
      <c r="E446">
        <f>'2 Charging Stations'!AR498</f>
        <v>3175.8500000000004</v>
      </c>
    </row>
    <row r="447" spans="1:5">
      <c r="A447" s="51">
        <v>446</v>
      </c>
      <c r="B447">
        <f>'2 Charging Stations'!H499</f>
        <v>3015.9</v>
      </c>
      <c r="C447">
        <f>'2 Charging Stations'!T499</f>
        <v>3335.8</v>
      </c>
      <c r="D447">
        <f>'2 Charging Stations'!AF499</f>
        <v>3335.8</v>
      </c>
      <c r="E447">
        <f>'2 Charging Stations'!AR499</f>
        <v>1142.2000000000003</v>
      </c>
    </row>
    <row r="448" spans="1:5">
      <c r="A448" s="51">
        <v>447</v>
      </c>
      <c r="B448">
        <f>'2 Charging Stations'!H500</f>
        <v>2581.75</v>
      </c>
      <c r="C448">
        <f>'2 Charging Stations'!T500</f>
        <v>1439.25</v>
      </c>
      <c r="D448">
        <f>'2 Charging Stations'!AF500</f>
        <v>3335.8</v>
      </c>
      <c r="E448">
        <f>'2 Charging Stations'!AR500</f>
        <v>959.40000000000009</v>
      </c>
    </row>
    <row r="449" spans="1:5">
      <c r="A449" s="51">
        <v>448</v>
      </c>
      <c r="B449">
        <f>'2 Charging Stations'!H501</f>
        <v>2536.0500000000002</v>
      </c>
      <c r="C449">
        <f>'2 Charging Stations'!T501</f>
        <v>3107.3</v>
      </c>
      <c r="D449">
        <f>'2 Charging Stations'!AF501</f>
        <v>1759.15</v>
      </c>
      <c r="E449">
        <f>'2 Charging Stations'!AR501</f>
        <v>2741.7000000000003</v>
      </c>
    </row>
    <row r="450" spans="1:5">
      <c r="A450" s="51">
        <v>449</v>
      </c>
      <c r="B450">
        <f>'2 Charging Stations'!H502</f>
        <v>1393.5500000000002</v>
      </c>
      <c r="C450">
        <f>'2 Charging Stations'!T502</f>
        <v>1439.25</v>
      </c>
      <c r="D450">
        <f>'2 Charging Stations'!AF502</f>
        <v>1622.0500000000002</v>
      </c>
      <c r="E450">
        <f>'2 Charging Stations'!AR502</f>
        <v>1599.2000000000003</v>
      </c>
    </row>
    <row r="451" spans="1:5">
      <c r="A451" s="51">
        <v>450</v>
      </c>
      <c r="B451">
        <f>'2 Charging Stations'!H503</f>
        <v>959.40000000000009</v>
      </c>
      <c r="C451">
        <f>'2 Charging Stations'!T503</f>
        <v>3312.95</v>
      </c>
      <c r="D451">
        <f>'2 Charging Stations'!AF503</f>
        <v>1759.15</v>
      </c>
      <c r="E451">
        <f>'2 Charging Stations'!AR503</f>
        <v>1553.5</v>
      </c>
    </row>
    <row r="452" spans="1:5">
      <c r="A452" s="51">
        <v>451</v>
      </c>
      <c r="B452">
        <f>'2 Charging Stations'!H504</f>
        <v>2696</v>
      </c>
      <c r="C452">
        <f>'2 Charging Stations'!T504</f>
        <v>3061.6000000000004</v>
      </c>
      <c r="D452">
        <f>'2 Charging Stations'!AF504</f>
        <v>1667.75</v>
      </c>
      <c r="E452">
        <f>'2 Charging Stations'!AR504</f>
        <v>2787.4</v>
      </c>
    </row>
    <row r="453" spans="1:5">
      <c r="A453" s="51">
        <v>452</v>
      </c>
      <c r="B453">
        <f>'2 Charging Stations'!H505</f>
        <v>2878.8</v>
      </c>
      <c r="C453">
        <f>'2 Charging Stations'!T505</f>
        <v>1073.6500000000001</v>
      </c>
      <c r="D453">
        <f>'2 Charging Stations'!AF505</f>
        <v>1850.5500000000002</v>
      </c>
      <c r="E453">
        <f>'2 Charging Stations'!AR505</f>
        <v>1599.2000000000003</v>
      </c>
    </row>
    <row r="454" spans="1:5">
      <c r="A454" s="51">
        <v>453</v>
      </c>
      <c r="B454">
        <f>'2 Charging Stations'!H506</f>
        <v>1073.6500000000001</v>
      </c>
      <c r="C454">
        <f>'2 Charging Stations'!T506</f>
        <v>1439.25</v>
      </c>
      <c r="D454">
        <f>'2 Charging Stations'!AF506</f>
        <v>3335.8</v>
      </c>
      <c r="E454">
        <f>'2 Charging Stations'!AR506</f>
        <v>1462.1000000000004</v>
      </c>
    </row>
    <row r="455" spans="1:5">
      <c r="A455" s="51">
        <v>454</v>
      </c>
      <c r="B455">
        <f>'2 Charging Stations'!H507</f>
        <v>2810.2500000000005</v>
      </c>
      <c r="C455">
        <f>'2 Charging Stations'!T507</f>
        <v>3084.4500000000003</v>
      </c>
      <c r="D455">
        <f>'2 Charging Stations'!AF507</f>
        <v>3335.8</v>
      </c>
      <c r="E455">
        <f>'2 Charging Stations'!AR507</f>
        <v>1530.65</v>
      </c>
    </row>
    <row r="456" spans="1:5">
      <c r="A456" s="51">
        <v>455</v>
      </c>
      <c r="B456">
        <f>'2 Charging Stations'!H508</f>
        <v>2536.0500000000002</v>
      </c>
      <c r="C456">
        <f>'2 Charging Stations'!T508</f>
        <v>3015.9</v>
      </c>
      <c r="D456">
        <f>'2 Charging Stations'!AF508</f>
        <v>3335.8</v>
      </c>
      <c r="E456">
        <f>'2 Charging Stations'!AR508</f>
        <v>1325</v>
      </c>
    </row>
    <row r="457" spans="1:5">
      <c r="A457" s="51">
        <v>456</v>
      </c>
      <c r="B457">
        <f>'2 Charging Stations'!H509</f>
        <v>2924.5000000000005</v>
      </c>
      <c r="C457">
        <f>'2 Charging Stations'!T509</f>
        <v>3015.9</v>
      </c>
      <c r="D457">
        <f>'2 Charging Stations'!AF509</f>
        <v>3335.8</v>
      </c>
      <c r="E457">
        <f>'2 Charging Stations'!AR509</f>
        <v>3244.4000000000005</v>
      </c>
    </row>
    <row r="458" spans="1:5">
      <c r="A458" s="51">
        <v>457</v>
      </c>
      <c r="B458">
        <f>'2 Charging Stations'!H510</f>
        <v>1439.25</v>
      </c>
      <c r="C458">
        <f>'2 Charging Stations'!T510</f>
        <v>3335.8</v>
      </c>
      <c r="D458">
        <f>'2 Charging Stations'!AF510</f>
        <v>3335.8</v>
      </c>
      <c r="E458">
        <f>'2 Charging Stations'!AR510</f>
        <v>3335.8</v>
      </c>
    </row>
    <row r="459" spans="1:5">
      <c r="A459" s="51">
        <v>458</v>
      </c>
      <c r="B459">
        <f>'2 Charging Stations'!H511</f>
        <v>2558.9</v>
      </c>
      <c r="C459">
        <f>'2 Charging Stations'!T511</f>
        <v>1599.2000000000003</v>
      </c>
      <c r="D459">
        <f>'2 Charging Stations'!AF511</f>
        <v>3312.95</v>
      </c>
      <c r="E459">
        <f>'2 Charging Stations'!AR511</f>
        <v>2764.55</v>
      </c>
    </row>
    <row r="460" spans="1:5">
      <c r="A460" s="51">
        <v>459</v>
      </c>
      <c r="B460">
        <f>'2 Charging Stations'!H512</f>
        <v>2924.5000000000005</v>
      </c>
      <c r="C460">
        <f>'2 Charging Stations'!T512</f>
        <v>3175.8500000000004</v>
      </c>
      <c r="D460">
        <f>'2 Charging Stations'!AF512</f>
        <v>3335.8</v>
      </c>
      <c r="E460">
        <f>'2 Charging Stations'!AR512</f>
        <v>2878.8</v>
      </c>
    </row>
    <row r="461" spans="1:5">
      <c r="A461" s="51">
        <v>460</v>
      </c>
      <c r="B461">
        <f>'2 Charging Stations'!H513</f>
        <v>2536.0500000000002</v>
      </c>
      <c r="C461">
        <f>'2 Charging Stations'!T513</f>
        <v>2947.3500000000004</v>
      </c>
      <c r="D461">
        <f>'2 Charging Stations'!AF513</f>
        <v>3335.8</v>
      </c>
      <c r="E461">
        <f>'2 Charging Stations'!AR513</f>
        <v>2901.65</v>
      </c>
    </row>
    <row r="462" spans="1:5">
      <c r="A462" s="51">
        <v>461</v>
      </c>
      <c r="B462">
        <f>'2 Charging Stations'!H514</f>
        <v>2604.6000000000004</v>
      </c>
      <c r="C462">
        <f>'2 Charging Stations'!T514</f>
        <v>2878.8</v>
      </c>
      <c r="D462">
        <f>'2 Charging Stations'!AF514</f>
        <v>3335.8</v>
      </c>
      <c r="E462">
        <f>'2 Charging Stations'!AR514</f>
        <v>1576.3500000000004</v>
      </c>
    </row>
    <row r="463" spans="1:5">
      <c r="A463" s="51">
        <v>462</v>
      </c>
      <c r="B463">
        <f>'2 Charging Stations'!H515</f>
        <v>2558.9</v>
      </c>
      <c r="C463">
        <f>'2 Charging Stations'!T515</f>
        <v>3335.8</v>
      </c>
      <c r="D463">
        <f>'2 Charging Stations'!AF515</f>
        <v>3335.8</v>
      </c>
      <c r="E463">
        <f>'2 Charging Stations'!AR515</f>
        <v>1530.65</v>
      </c>
    </row>
    <row r="464" spans="1:5">
      <c r="A464" s="51">
        <v>463</v>
      </c>
      <c r="B464">
        <f>'2 Charging Stations'!H516</f>
        <v>2696</v>
      </c>
      <c r="C464">
        <f>'2 Charging Stations'!T516</f>
        <v>3312.95</v>
      </c>
      <c r="D464">
        <f>'2 Charging Stations'!AF516</f>
        <v>1690.6000000000004</v>
      </c>
      <c r="E464">
        <f>'2 Charging Stations'!AR516</f>
        <v>1599.2000000000003</v>
      </c>
    </row>
    <row r="465" spans="1:5">
      <c r="A465" s="51">
        <v>464</v>
      </c>
      <c r="B465">
        <f>'2 Charging Stations'!H517</f>
        <v>2513.2000000000003</v>
      </c>
      <c r="C465">
        <f>'2 Charging Stations'!T517</f>
        <v>3061.6000000000004</v>
      </c>
      <c r="D465">
        <f>'2 Charging Stations'!AF517</f>
        <v>1873.4</v>
      </c>
      <c r="E465">
        <f>'2 Charging Stations'!AR517</f>
        <v>1484.9500000000003</v>
      </c>
    </row>
    <row r="466" spans="1:5">
      <c r="A466" s="51">
        <v>465</v>
      </c>
      <c r="B466">
        <f>'2 Charging Stations'!H518</f>
        <v>2810.2500000000005</v>
      </c>
      <c r="C466">
        <f>'2 Charging Stations'!T518</f>
        <v>3335.8</v>
      </c>
      <c r="D466">
        <f>'2 Charging Stations'!AF518</f>
        <v>3290.1000000000004</v>
      </c>
      <c r="E466">
        <f>'2 Charging Stations'!AR518</f>
        <v>3244.4000000000005</v>
      </c>
    </row>
    <row r="467" spans="1:5">
      <c r="A467" s="51">
        <v>466</v>
      </c>
      <c r="B467">
        <f>'2 Charging Stations'!H519</f>
        <v>3153</v>
      </c>
      <c r="C467">
        <f>'2 Charging Stations'!T519</f>
        <v>1667.75</v>
      </c>
      <c r="D467">
        <f>'2 Charging Stations'!AF519</f>
        <v>3312.95</v>
      </c>
      <c r="E467">
        <f>'2 Charging Stations'!AR519</f>
        <v>1599.2000000000003</v>
      </c>
    </row>
    <row r="468" spans="1:5">
      <c r="A468" s="51">
        <v>467</v>
      </c>
      <c r="B468">
        <f>'2 Charging Stations'!H520</f>
        <v>2970.2000000000003</v>
      </c>
      <c r="C468">
        <f>'2 Charging Stations'!T520</f>
        <v>3244.4000000000005</v>
      </c>
      <c r="D468">
        <f>'2 Charging Stations'!AF520</f>
        <v>3335.8</v>
      </c>
      <c r="E468">
        <f>'2 Charging Stations'!AR520</f>
        <v>3335.8</v>
      </c>
    </row>
    <row r="469" spans="1:5">
      <c r="A469" s="51">
        <v>468</v>
      </c>
      <c r="B469">
        <f>'2 Charging Stations'!H521</f>
        <v>1370.7000000000003</v>
      </c>
      <c r="C469">
        <f>'2 Charging Stations'!T521</f>
        <v>1347.8500000000004</v>
      </c>
      <c r="D469">
        <f>'2 Charging Stations'!AF521</f>
        <v>3290.1000000000004</v>
      </c>
      <c r="E469">
        <f>'2 Charging Stations'!AR521</f>
        <v>2787.4</v>
      </c>
    </row>
    <row r="470" spans="1:5">
      <c r="A470" s="51">
        <v>469</v>
      </c>
      <c r="B470">
        <f>'2 Charging Stations'!H522</f>
        <v>2536.0500000000002</v>
      </c>
      <c r="C470">
        <f>'2 Charging Stations'!T522</f>
        <v>3153</v>
      </c>
      <c r="D470">
        <f>'2 Charging Stations'!AF522</f>
        <v>1919.1000000000004</v>
      </c>
      <c r="E470">
        <f>'2 Charging Stations'!AR522</f>
        <v>1553.5</v>
      </c>
    </row>
    <row r="471" spans="1:5">
      <c r="A471" s="51">
        <v>470</v>
      </c>
      <c r="B471">
        <f>'2 Charging Stations'!H523</f>
        <v>2970.2000000000003</v>
      </c>
      <c r="C471">
        <f>'2 Charging Stations'!T523</f>
        <v>3107.3</v>
      </c>
      <c r="D471">
        <f>'2 Charging Stations'!AF523</f>
        <v>3335.8</v>
      </c>
      <c r="E471">
        <f>'2 Charging Stations'!AR523</f>
        <v>2924.5000000000005</v>
      </c>
    </row>
    <row r="472" spans="1:5">
      <c r="A472" s="51">
        <v>471</v>
      </c>
      <c r="B472">
        <f>'2 Charging Stations'!H524</f>
        <v>3153</v>
      </c>
      <c r="C472">
        <f>'2 Charging Stations'!T524</f>
        <v>2947.3500000000004</v>
      </c>
      <c r="D472">
        <f>'2 Charging Stations'!AF524</f>
        <v>3335.8</v>
      </c>
      <c r="E472">
        <f>'2 Charging Stations'!AR524</f>
        <v>3335.8</v>
      </c>
    </row>
    <row r="473" spans="1:5">
      <c r="A473" s="51">
        <v>472</v>
      </c>
      <c r="B473">
        <f>'2 Charging Stations'!H525</f>
        <v>1347.8500000000004</v>
      </c>
      <c r="C473">
        <f>'2 Charging Stations'!T525</f>
        <v>3335.8</v>
      </c>
      <c r="D473">
        <f>'2 Charging Stations'!AF525</f>
        <v>3335.8</v>
      </c>
      <c r="E473">
        <f>'2 Charging Stations'!AR525</f>
        <v>2833.1000000000004</v>
      </c>
    </row>
    <row r="474" spans="1:5">
      <c r="A474" s="51">
        <v>473</v>
      </c>
      <c r="B474">
        <f>'2 Charging Stations'!H526</f>
        <v>1005.1000000000001</v>
      </c>
      <c r="C474">
        <f>'2 Charging Stations'!T526</f>
        <v>2993.05</v>
      </c>
      <c r="D474">
        <f>'2 Charging Stations'!AF526</f>
        <v>1850.5500000000002</v>
      </c>
      <c r="E474">
        <f>'2 Charging Stations'!AR526</f>
        <v>1462.1000000000004</v>
      </c>
    </row>
    <row r="475" spans="1:5">
      <c r="A475" s="51">
        <v>474</v>
      </c>
      <c r="B475">
        <f>'2 Charging Stations'!H527</f>
        <v>2741.7000000000003</v>
      </c>
      <c r="C475">
        <f>'2 Charging Stations'!T527</f>
        <v>1644.9</v>
      </c>
      <c r="D475">
        <f>'2 Charging Stations'!AF527</f>
        <v>3335.8</v>
      </c>
      <c r="E475">
        <f>'2 Charging Stations'!AR527</f>
        <v>2878.8</v>
      </c>
    </row>
    <row r="476" spans="1:5">
      <c r="A476" s="51">
        <v>475</v>
      </c>
      <c r="B476">
        <f>'2 Charging Stations'!H528</f>
        <v>2696</v>
      </c>
      <c r="C476">
        <f>'2 Charging Stations'!T528</f>
        <v>1599.2000000000003</v>
      </c>
      <c r="D476">
        <f>'2 Charging Stations'!AF528</f>
        <v>1804.8500000000004</v>
      </c>
      <c r="E476">
        <f>'2 Charging Stations'!AR528</f>
        <v>2833.1000000000004</v>
      </c>
    </row>
    <row r="477" spans="1:5">
      <c r="A477" s="51">
        <v>476</v>
      </c>
      <c r="B477">
        <f>'2 Charging Stations'!H529</f>
        <v>1165.0500000000002</v>
      </c>
      <c r="C477">
        <f>'2 Charging Stations'!T529</f>
        <v>3038.7500000000005</v>
      </c>
      <c r="D477">
        <f>'2 Charging Stations'!AF529</f>
        <v>3335.8</v>
      </c>
      <c r="E477">
        <f>'2 Charging Stations'!AR529</f>
        <v>1393.5500000000002</v>
      </c>
    </row>
    <row r="478" spans="1:5">
      <c r="A478" s="51">
        <v>477</v>
      </c>
      <c r="B478">
        <f>'2 Charging Stations'!H530</f>
        <v>1302.1500000000001</v>
      </c>
      <c r="C478">
        <f>'2 Charging Stations'!T530</f>
        <v>1393.5500000000002</v>
      </c>
      <c r="D478">
        <f>'2 Charging Stations'!AF530</f>
        <v>1690.6000000000004</v>
      </c>
      <c r="E478">
        <f>'2 Charging Stations'!AR530</f>
        <v>1599.2000000000003</v>
      </c>
    </row>
    <row r="479" spans="1:5">
      <c r="A479" s="51">
        <v>478</v>
      </c>
      <c r="B479">
        <f>'2 Charging Stations'!H531</f>
        <v>2947.3500000000004</v>
      </c>
      <c r="C479">
        <f>'2 Charging Stations'!T531</f>
        <v>2970.2000000000003</v>
      </c>
      <c r="D479">
        <f>'2 Charging Stations'!AF531</f>
        <v>1736.3000000000002</v>
      </c>
      <c r="E479">
        <f>'2 Charging Stations'!AR531</f>
        <v>3084.4500000000003</v>
      </c>
    </row>
    <row r="480" spans="1:5">
      <c r="A480" s="51">
        <v>479</v>
      </c>
      <c r="B480">
        <f>'2 Charging Stations'!H532</f>
        <v>2581.75</v>
      </c>
      <c r="C480">
        <f>'2 Charging Stations'!T532</f>
        <v>1393.5500000000002</v>
      </c>
      <c r="D480">
        <f>'2 Charging Stations'!AF532</f>
        <v>3335.8</v>
      </c>
      <c r="E480">
        <f>'2 Charging Stations'!AR532</f>
        <v>3061.6000000000004</v>
      </c>
    </row>
    <row r="481" spans="1:5">
      <c r="A481" s="51">
        <v>480</v>
      </c>
      <c r="B481">
        <f>'2 Charging Stations'!H533</f>
        <v>1210.75</v>
      </c>
      <c r="C481">
        <f>'2 Charging Stations'!T533</f>
        <v>2993.05</v>
      </c>
      <c r="D481">
        <f>'2 Charging Stations'!AF533</f>
        <v>3335.8</v>
      </c>
      <c r="E481">
        <f>'2 Charging Stations'!AR533</f>
        <v>3198.7</v>
      </c>
    </row>
    <row r="482" spans="1:5">
      <c r="A482" s="51">
        <v>481</v>
      </c>
      <c r="B482">
        <f>'2 Charging Stations'!H534</f>
        <v>2650.3</v>
      </c>
      <c r="C482">
        <f>'2 Charging Stations'!T534</f>
        <v>1256.4500000000003</v>
      </c>
      <c r="D482">
        <f>'2 Charging Stations'!AF534</f>
        <v>1690.6000000000004</v>
      </c>
      <c r="E482">
        <f>'2 Charging Stations'!AR534</f>
        <v>1484.9500000000003</v>
      </c>
    </row>
    <row r="483" spans="1:5">
      <c r="A483" s="51">
        <v>482</v>
      </c>
      <c r="B483">
        <f>'2 Charging Stations'!H535</f>
        <v>2787.4</v>
      </c>
      <c r="C483">
        <f>'2 Charging Stations'!T535</f>
        <v>1119.3499999999999</v>
      </c>
      <c r="D483">
        <f>'2 Charging Stations'!AF535</f>
        <v>3335.8</v>
      </c>
      <c r="E483">
        <f>'2 Charging Stations'!AR535</f>
        <v>3153</v>
      </c>
    </row>
    <row r="484" spans="1:5">
      <c r="A484" s="51">
        <v>483</v>
      </c>
      <c r="B484">
        <f>'2 Charging Stations'!H536</f>
        <v>1302.1500000000001</v>
      </c>
      <c r="C484">
        <f>'2 Charging Stations'!T536</f>
        <v>3175.8500000000004</v>
      </c>
      <c r="D484">
        <f>'2 Charging Stations'!AF536</f>
        <v>1622.0500000000002</v>
      </c>
      <c r="E484">
        <f>'2 Charging Stations'!AR536</f>
        <v>2787.4</v>
      </c>
    </row>
    <row r="485" spans="1:5">
      <c r="A485" s="51">
        <v>484</v>
      </c>
      <c r="B485">
        <f>'2 Charging Stations'!H537</f>
        <v>1119.3499999999999</v>
      </c>
      <c r="C485">
        <f>'2 Charging Stations'!T537</f>
        <v>2924.5000000000005</v>
      </c>
      <c r="D485">
        <f>'2 Charging Stations'!AF537</f>
        <v>1622.0500000000002</v>
      </c>
      <c r="E485">
        <f>'2 Charging Stations'!AR537</f>
        <v>3061.6000000000004</v>
      </c>
    </row>
    <row r="486" spans="1:5">
      <c r="A486" s="51">
        <v>485</v>
      </c>
      <c r="B486">
        <f>'2 Charging Stations'!H538</f>
        <v>2924.5000000000005</v>
      </c>
      <c r="C486">
        <f>'2 Charging Stations'!T538</f>
        <v>1119.3499999999999</v>
      </c>
      <c r="D486">
        <f>'2 Charging Stations'!AF538</f>
        <v>3267.25</v>
      </c>
      <c r="E486">
        <f>'2 Charging Stations'!AR538</f>
        <v>1553.5</v>
      </c>
    </row>
    <row r="487" spans="1:5">
      <c r="A487" s="51">
        <v>486</v>
      </c>
      <c r="B487">
        <f>'2 Charging Stations'!H539</f>
        <v>3335.8</v>
      </c>
      <c r="C487">
        <f>'2 Charging Stations'!T539</f>
        <v>1210.75</v>
      </c>
      <c r="D487">
        <f>'2 Charging Stations'!AF539</f>
        <v>3335.8</v>
      </c>
      <c r="E487">
        <f>'2 Charging Stations'!AR539</f>
        <v>3130.15</v>
      </c>
    </row>
    <row r="488" spans="1:5">
      <c r="A488" s="51">
        <v>487</v>
      </c>
      <c r="B488">
        <f>'2 Charging Stations'!H540</f>
        <v>3038.7500000000005</v>
      </c>
      <c r="C488">
        <f>'2 Charging Stations'!T540</f>
        <v>3107.3</v>
      </c>
      <c r="D488">
        <f>'2 Charging Stations'!AF540</f>
        <v>3335.8</v>
      </c>
      <c r="E488">
        <f>'2 Charging Stations'!AR540</f>
        <v>1576.3500000000004</v>
      </c>
    </row>
    <row r="489" spans="1:5">
      <c r="A489" s="51">
        <v>488</v>
      </c>
      <c r="B489">
        <f>'2 Charging Stations'!H541</f>
        <v>2558.9</v>
      </c>
      <c r="C489">
        <f>'2 Charging Stations'!T541</f>
        <v>2970.2000000000003</v>
      </c>
      <c r="D489">
        <f>'2 Charging Stations'!AF541</f>
        <v>1462.1000000000004</v>
      </c>
      <c r="E489">
        <f>'2 Charging Stations'!AR541</f>
        <v>2787.4</v>
      </c>
    </row>
    <row r="490" spans="1:5">
      <c r="A490" s="51">
        <v>489</v>
      </c>
      <c r="B490">
        <f>'2 Charging Stations'!H542</f>
        <v>3061.6000000000004</v>
      </c>
      <c r="C490">
        <f>'2 Charging Stations'!T542</f>
        <v>1165.0500000000002</v>
      </c>
      <c r="D490">
        <f>'2 Charging Stations'!AF542</f>
        <v>3267.25</v>
      </c>
      <c r="E490">
        <f>'2 Charging Stations'!AR542</f>
        <v>3015.9</v>
      </c>
    </row>
    <row r="491" spans="1:5">
      <c r="A491" s="51">
        <v>490</v>
      </c>
      <c r="B491">
        <f>'2 Charging Stations'!H543</f>
        <v>1370.7000000000003</v>
      </c>
      <c r="C491">
        <f>'2 Charging Stations'!T543</f>
        <v>1416.4</v>
      </c>
      <c r="D491">
        <f>'2 Charging Stations'!AF543</f>
        <v>3335.8</v>
      </c>
      <c r="E491">
        <f>'2 Charging Stations'!AR543</f>
        <v>2833.1000000000004</v>
      </c>
    </row>
    <row r="492" spans="1:5">
      <c r="A492" s="51">
        <v>491</v>
      </c>
      <c r="B492">
        <f>'2 Charging Stations'!H544</f>
        <v>2536.0500000000002</v>
      </c>
      <c r="C492">
        <f>'2 Charging Stations'!T544</f>
        <v>1484.9500000000003</v>
      </c>
      <c r="D492">
        <f>'2 Charging Stations'!AF544</f>
        <v>1919.1000000000004</v>
      </c>
      <c r="E492">
        <f>'2 Charging Stations'!AR544</f>
        <v>1507.8000000000002</v>
      </c>
    </row>
    <row r="493" spans="1:5">
      <c r="A493" s="51">
        <v>492</v>
      </c>
      <c r="B493">
        <f>'2 Charging Stations'!H545</f>
        <v>1210.75</v>
      </c>
      <c r="C493">
        <f>'2 Charging Stations'!T545</f>
        <v>1484.9500000000003</v>
      </c>
      <c r="D493">
        <f>'2 Charging Stations'!AF545</f>
        <v>1736.3000000000002</v>
      </c>
      <c r="E493">
        <f>'2 Charging Stations'!AR545</f>
        <v>2970.2000000000003</v>
      </c>
    </row>
    <row r="494" spans="1:5">
      <c r="A494" s="51">
        <v>493</v>
      </c>
      <c r="B494">
        <f>'2 Charging Stations'!H546</f>
        <v>2604.6000000000004</v>
      </c>
      <c r="C494">
        <f>'2 Charging Stations'!T546</f>
        <v>2924.5000000000005</v>
      </c>
      <c r="D494">
        <f>'2 Charging Stations'!AF546</f>
        <v>3335.8</v>
      </c>
      <c r="E494">
        <f>'2 Charging Stations'!AR546</f>
        <v>1439.25</v>
      </c>
    </row>
    <row r="495" spans="1:5">
      <c r="A495" s="51">
        <v>494</v>
      </c>
      <c r="B495">
        <f>'2 Charging Stations'!H547</f>
        <v>2650.3</v>
      </c>
      <c r="C495">
        <f>'2 Charging Stations'!T547</f>
        <v>1644.9</v>
      </c>
      <c r="D495">
        <f>'2 Charging Stations'!AF547</f>
        <v>3221.55</v>
      </c>
      <c r="E495">
        <f>'2 Charging Stations'!AR547</f>
        <v>1599.2000000000003</v>
      </c>
    </row>
    <row r="496" spans="1:5">
      <c r="A496" s="51">
        <v>495</v>
      </c>
      <c r="B496">
        <f>'2 Charging Stations'!H548</f>
        <v>1370.7000000000003</v>
      </c>
      <c r="C496">
        <f>'2 Charging Stations'!T548</f>
        <v>3153</v>
      </c>
      <c r="D496">
        <f>'2 Charging Stations'!AF548</f>
        <v>3221.55</v>
      </c>
      <c r="E496">
        <f>'2 Charging Stations'!AR548</f>
        <v>1462.1000000000004</v>
      </c>
    </row>
    <row r="497" spans="1:5">
      <c r="A497" s="51">
        <v>496</v>
      </c>
      <c r="B497">
        <f>'2 Charging Stations'!H549</f>
        <v>3335.8</v>
      </c>
      <c r="C497">
        <f>'2 Charging Stations'!T549</f>
        <v>3335.8</v>
      </c>
      <c r="D497">
        <f>'2 Charging Stations'!AF549</f>
        <v>3312.95</v>
      </c>
      <c r="E497">
        <f>'2 Charging Stations'!AR549</f>
        <v>2901.65</v>
      </c>
    </row>
    <row r="498" spans="1:5">
      <c r="A498" s="51">
        <v>497</v>
      </c>
      <c r="B498">
        <f>'2 Charging Stations'!H550</f>
        <v>2673.15</v>
      </c>
      <c r="C498">
        <f>'2 Charging Stations'!T550</f>
        <v>2901.65</v>
      </c>
      <c r="D498">
        <f>'2 Charging Stations'!AF550</f>
        <v>3335.8</v>
      </c>
      <c r="E498">
        <f>'2 Charging Stations'!AR550</f>
        <v>2901.65</v>
      </c>
    </row>
    <row r="499" spans="1:5">
      <c r="A499" s="51">
        <v>498</v>
      </c>
      <c r="B499">
        <f>'2 Charging Stations'!H551</f>
        <v>1325</v>
      </c>
      <c r="C499">
        <f>'2 Charging Stations'!T551</f>
        <v>1393.5500000000002</v>
      </c>
      <c r="D499">
        <f>'2 Charging Stations'!AF551</f>
        <v>3267.25</v>
      </c>
      <c r="E499">
        <f>'2 Charging Stations'!AR551</f>
        <v>1484.9500000000003</v>
      </c>
    </row>
    <row r="500" spans="1:5">
      <c r="A500" s="51">
        <v>499</v>
      </c>
      <c r="B500">
        <f>'2 Charging Stations'!H552</f>
        <v>1302.1500000000001</v>
      </c>
      <c r="C500">
        <f>'2 Charging Stations'!T552</f>
        <v>2901.65</v>
      </c>
      <c r="D500">
        <f>'2 Charging Stations'!AF552</f>
        <v>1599.2000000000003</v>
      </c>
      <c r="E500">
        <f>'2 Charging Stations'!AR552</f>
        <v>2810.2500000000005</v>
      </c>
    </row>
    <row r="501" spans="1:5">
      <c r="A501" s="51">
        <v>500</v>
      </c>
      <c r="B501">
        <f>'2 Charging Stations'!H553</f>
        <v>1165.0500000000002</v>
      </c>
      <c r="C501">
        <f>'2 Charging Stations'!T553</f>
        <v>3198.7</v>
      </c>
      <c r="D501">
        <f>'2 Charging Stations'!AF553</f>
        <v>3335.8</v>
      </c>
      <c r="E501">
        <f>'2 Charging Stations'!AR553</f>
        <v>1302.1500000000001</v>
      </c>
    </row>
    <row r="502" spans="1:5">
      <c r="A502" s="51">
        <v>501</v>
      </c>
      <c r="B502">
        <f>'2 Charging Stations'!H554</f>
        <v>1370.7000000000003</v>
      </c>
      <c r="C502">
        <f>'2 Charging Stations'!T554</f>
        <v>3107.3</v>
      </c>
      <c r="D502">
        <f>'2 Charging Stations'!AF554</f>
        <v>3335.8</v>
      </c>
      <c r="E502">
        <f>'2 Charging Stations'!AR554</f>
        <v>3244.4000000000005</v>
      </c>
    </row>
    <row r="503" spans="1:5">
      <c r="A503" s="51">
        <v>502</v>
      </c>
      <c r="B503">
        <f>'2 Charging Stations'!H555</f>
        <v>2970.2000000000003</v>
      </c>
      <c r="C503">
        <f>'2 Charging Stations'!T555</f>
        <v>1507.8000000000002</v>
      </c>
      <c r="D503">
        <f>'2 Charging Stations'!AF555</f>
        <v>1850.5500000000002</v>
      </c>
      <c r="E503">
        <f>'2 Charging Stations'!AR555</f>
        <v>3244.4000000000005</v>
      </c>
    </row>
    <row r="504" spans="1:5">
      <c r="A504" s="51">
        <v>503</v>
      </c>
      <c r="B504">
        <f>'2 Charging Stations'!H556</f>
        <v>2627.4500000000003</v>
      </c>
      <c r="C504">
        <f>'2 Charging Stations'!T556</f>
        <v>2993.05</v>
      </c>
      <c r="D504">
        <f>'2 Charging Stations'!AF556</f>
        <v>1827.7000000000003</v>
      </c>
      <c r="E504">
        <f>'2 Charging Stations'!AR556</f>
        <v>2810.2500000000005</v>
      </c>
    </row>
    <row r="505" spans="1:5">
      <c r="A505" s="51">
        <v>504</v>
      </c>
      <c r="B505">
        <f>'2 Charging Stations'!H557</f>
        <v>1439.25</v>
      </c>
      <c r="C505">
        <f>'2 Charging Stations'!T557</f>
        <v>3244.4000000000005</v>
      </c>
      <c r="D505">
        <f>'2 Charging Stations'!AF557</f>
        <v>3335.8</v>
      </c>
      <c r="E505">
        <f>'2 Charging Stations'!AR557</f>
        <v>2810.2500000000005</v>
      </c>
    </row>
    <row r="506" spans="1:5">
      <c r="A506" s="51">
        <v>505</v>
      </c>
      <c r="B506">
        <f>'2 Charging Stations'!H558</f>
        <v>1165.0500000000002</v>
      </c>
      <c r="C506">
        <f>'2 Charging Stations'!T558</f>
        <v>1599.2000000000003</v>
      </c>
      <c r="D506">
        <f>'2 Charging Stations'!AF558</f>
        <v>3335.8</v>
      </c>
      <c r="E506">
        <f>'2 Charging Stations'!AR558</f>
        <v>1347.8500000000004</v>
      </c>
    </row>
    <row r="507" spans="1:5">
      <c r="A507" s="51">
        <v>506</v>
      </c>
      <c r="B507">
        <f>'2 Charging Stations'!H559</f>
        <v>2718.8500000000004</v>
      </c>
      <c r="C507">
        <f>'2 Charging Stations'!T559</f>
        <v>3107.3</v>
      </c>
      <c r="D507">
        <f>'2 Charging Stations'!AF559</f>
        <v>1759.15</v>
      </c>
      <c r="E507">
        <f>'2 Charging Stations'!AR559</f>
        <v>3267.25</v>
      </c>
    </row>
    <row r="508" spans="1:5">
      <c r="A508" s="51">
        <v>507</v>
      </c>
      <c r="B508">
        <f>'2 Charging Stations'!H560</f>
        <v>2741.7000000000003</v>
      </c>
      <c r="C508">
        <f>'2 Charging Stations'!T560</f>
        <v>3015.9</v>
      </c>
      <c r="D508">
        <f>'2 Charging Stations'!AF560</f>
        <v>3221.55</v>
      </c>
      <c r="E508">
        <f>'2 Charging Stations'!AR560</f>
        <v>3290.1000000000004</v>
      </c>
    </row>
    <row r="509" spans="1:5">
      <c r="A509" s="51">
        <v>508</v>
      </c>
      <c r="B509">
        <f>'2 Charging Stations'!H561</f>
        <v>2673.15</v>
      </c>
      <c r="C509">
        <f>'2 Charging Stations'!T561</f>
        <v>3335.8</v>
      </c>
      <c r="D509">
        <f>'2 Charging Stations'!AF561</f>
        <v>1873.4</v>
      </c>
      <c r="E509">
        <f>'2 Charging Stations'!AR561</f>
        <v>1370.7000000000003</v>
      </c>
    </row>
    <row r="510" spans="1:5">
      <c r="A510" s="51">
        <v>509</v>
      </c>
      <c r="B510">
        <f>'2 Charging Stations'!H562</f>
        <v>3153</v>
      </c>
      <c r="C510">
        <f>'2 Charging Stations'!T562</f>
        <v>3335.8</v>
      </c>
      <c r="D510">
        <f>'2 Charging Stations'!AF562</f>
        <v>1599.2000000000003</v>
      </c>
      <c r="E510">
        <f>'2 Charging Stations'!AR562</f>
        <v>1484.9500000000003</v>
      </c>
    </row>
    <row r="511" spans="1:5">
      <c r="A511" s="51">
        <v>510</v>
      </c>
      <c r="B511">
        <f>'2 Charging Stations'!H563</f>
        <v>2627.4500000000003</v>
      </c>
      <c r="C511">
        <f>'2 Charging Stations'!T563</f>
        <v>3038.7500000000005</v>
      </c>
      <c r="D511">
        <f>'2 Charging Stations'!AF563</f>
        <v>1713.4500000000003</v>
      </c>
      <c r="E511">
        <f>'2 Charging Stations'!AR563</f>
        <v>3335.8</v>
      </c>
    </row>
    <row r="512" spans="1:5">
      <c r="A512" s="51">
        <v>511</v>
      </c>
      <c r="B512">
        <f>'2 Charging Stations'!H564</f>
        <v>3335.8</v>
      </c>
      <c r="C512">
        <f>'2 Charging Stations'!T564</f>
        <v>1599.2000000000003</v>
      </c>
      <c r="D512">
        <f>'2 Charging Stations'!AF564</f>
        <v>3290.1000000000004</v>
      </c>
      <c r="E512">
        <f>'2 Charging Stations'!AR564</f>
        <v>3290.1000000000004</v>
      </c>
    </row>
    <row r="513" spans="1:5">
      <c r="A513" s="51">
        <v>512</v>
      </c>
      <c r="B513">
        <f>'2 Charging Stations'!H565</f>
        <v>2558.9</v>
      </c>
      <c r="C513">
        <f>'2 Charging Stations'!T565</f>
        <v>3267.25</v>
      </c>
      <c r="D513">
        <f>'2 Charging Stations'!AF565</f>
        <v>3335.8</v>
      </c>
      <c r="E513">
        <f>'2 Charging Stations'!AR565</f>
        <v>3335.8</v>
      </c>
    </row>
    <row r="514" spans="1:5">
      <c r="A514" s="51">
        <v>513</v>
      </c>
      <c r="B514">
        <f>'2 Charging Stations'!H566</f>
        <v>1210.75</v>
      </c>
      <c r="C514">
        <f>'2 Charging Stations'!T566</f>
        <v>3221.55</v>
      </c>
      <c r="D514">
        <f>'2 Charging Stations'!AF566</f>
        <v>1919.1000000000004</v>
      </c>
      <c r="E514">
        <f>'2 Charging Stations'!AR566</f>
        <v>3084.4500000000003</v>
      </c>
    </row>
    <row r="515" spans="1:5">
      <c r="A515" s="51">
        <v>514</v>
      </c>
      <c r="B515">
        <f>'2 Charging Stations'!H567</f>
        <v>2673.15</v>
      </c>
      <c r="C515">
        <f>'2 Charging Stations'!T567</f>
        <v>2947.3500000000004</v>
      </c>
      <c r="D515">
        <f>'2 Charging Stations'!AF567</f>
        <v>3335.8</v>
      </c>
      <c r="E515">
        <f>'2 Charging Stations'!AR567</f>
        <v>1576.3500000000004</v>
      </c>
    </row>
    <row r="516" spans="1:5">
      <c r="A516" s="51">
        <v>515</v>
      </c>
      <c r="B516">
        <f>'2 Charging Stations'!H568</f>
        <v>1279.3000000000002</v>
      </c>
      <c r="C516">
        <f>'2 Charging Stations'!T568</f>
        <v>3153</v>
      </c>
      <c r="D516">
        <f>'2 Charging Stations'!AF568</f>
        <v>1759.15</v>
      </c>
      <c r="E516">
        <f>'2 Charging Stations'!AR568</f>
        <v>3061.6000000000004</v>
      </c>
    </row>
    <row r="517" spans="1:5">
      <c r="A517" s="51">
        <v>516</v>
      </c>
      <c r="B517">
        <f>'2 Charging Stations'!H569</f>
        <v>2764.55</v>
      </c>
      <c r="C517">
        <f>'2 Charging Stations'!T569</f>
        <v>3267.25</v>
      </c>
      <c r="D517">
        <f>'2 Charging Stations'!AF569</f>
        <v>3335.8</v>
      </c>
      <c r="E517">
        <f>'2 Charging Stations'!AR569</f>
        <v>1530.65</v>
      </c>
    </row>
    <row r="518" spans="1:5">
      <c r="A518" s="51">
        <v>517</v>
      </c>
      <c r="B518">
        <f>'2 Charging Stations'!H570</f>
        <v>1393.5500000000002</v>
      </c>
      <c r="C518">
        <f>'2 Charging Stations'!T570</f>
        <v>3015.9</v>
      </c>
      <c r="D518">
        <f>'2 Charging Stations'!AF570</f>
        <v>1873.4</v>
      </c>
      <c r="E518">
        <f>'2 Charging Stations'!AR570</f>
        <v>1233.6000000000004</v>
      </c>
    </row>
    <row r="519" spans="1:5">
      <c r="A519" s="51">
        <v>518</v>
      </c>
      <c r="B519">
        <f>'2 Charging Stations'!H571</f>
        <v>3198.7</v>
      </c>
      <c r="C519">
        <f>'2 Charging Stations'!T571</f>
        <v>3335.8</v>
      </c>
      <c r="D519">
        <f>'2 Charging Stations'!AF571</f>
        <v>1759.15</v>
      </c>
      <c r="E519">
        <f>'2 Charging Stations'!AR571</f>
        <v>1165.0500000000002</v>
      </c>
    </row>
    <row r="520" spans="1:5">
      <c r="A520" s="51">
        <v>519</v>
      </c>
      <c r="B520">
        <f>'2 Charging Stations'!H572</f>
        <v>1279.3000000000002</v>
      </c>
      <c r="C520">
        <f>'2 Charging Stations'!T572</f>
        <v>3015.9</v>
      </c>
      <c r="D520">
        <f>'2 Charging Stations'!AF572</f>
        <v>3335.8</v>
      </c>
      <c r="E520">
        <f>'2 Charging Stations'!AR572</f>
        <v>1484.9500000000003</v>
      </c>
    </row>
    <row r="521" spans="1:5">
      <c r="A521" s="51">
        <v>520</v>
      </c>
      <c r="B521">
        <f>'2 Charging Stations'!H573</f>
        <v>2764.55</v>
      </c>
      <c r="C521">
        <f>'2 Charging Stations'!T573</f>
        <v>1599.2000000000003</v>
      </c>
      <c r="D521">
        <f>'2 Charging Stations'!AF573</f>
        <v>1850.5500000000002</v>
      </c>
      <c r="E521">
        <f>'2 Charging Stations'!AR573</f>
        <v>3153</v>
      </c>
    </row>
    <row r="522" spans="1:5">
      <c r="A522" s="51">
        <v>521</v>
      </c>
      <c r="B522">
        <f>'2 Charging Stations'!H574</f>
        <v>1119.3499999999999</v>
      </c>
      <c r="C522">
        <f>'2 Charging Stations'!T574</f>
        <v>3107.3</v>
      </c>
      <c r="D522">
        <f>'2 Charging Stations'!AF574</f>
        <v>3335.8</v>
      </c>
      <c r="E522">
        <f>'2 Charging Stations'!AR574</f>
        <v>3335.8</v>
      </c>
    </row>
    <row r="523" spans="1:5">
      <c r="A523" s="51">
        <v>522</v>
      </c>
      <c r="B523">
        <f>'2 Charging Stations'!H575</f>
        <v>1325</v>
      </c>
      <c r="C523">
        <f>'2 Charging Stations'!T575</f>
        <v>3061.6000000000004</v>
      </c>
      <c r="D523">
        <f>'2 Charging Stations'!AF575</f>
        <v>3335.8</v>
      </c>
      <c r="E523">
        <f>'2 Charging Stations'!AR575</f>
        <v>3335.8</v>
      </c>
    </row>
    <row r="524" spans="1:5">
      <c r="A524" s="51">
        <v>523</v>
      </c>
      <c r="B524">
        <f>'2 Charging Stations'!H576</f>
        <v>1347.8500000000004</v>
      </c>
      <c r="C524">
        <f>'2 Charging Stations'!T576</f>
        <v>3198.7</v>
      </c>
      <c r="D524">
        <f>'2 Charging Stations'!AF576</f>
        <v>1873.4</v>
      </c>
      <c r="E524">
        <f>'2 Charging Stations'!AR576</f>
        <v>2764.55</v>
      </c>
    </row>
    <row r="525" spans="1:5">
      <c r="A525" s="51">
        <v>524</v>
      </c>
      <c r="B525">
        <f>'2 Charging Stations'!H577</f>
        <v>845.15000000000009</v>
      </c>
      <c r="C525">
        <f>'2 Charging Stations'!T577</f>
        <v>2970.2000000000003</v>
      </c>
      <c r="D525">
        <f>'2 Charging Stations'!AF577</f>
        <v>3335.8</v>
      </c>
      <c r="E525">
        <f>'2 Charging Stations'!AR577</f>
        <v>2878.8</v>
      </c>
    </row>
    <row r="526" spans="1:5">
      <c r="A526" s="51">
        <v>525</v>
      </c>
      <c r="B526">
        <f>'2 Charging Stations'!H578</f>
        <v>2673.15</v>
      </c>
      <c r="C526">
        <f>'2 Charging Stations'!T578</f>
        <v>1530.65</v>
      </c>
      <c r="D526">
        <f>'2 Charging Stations'!AF578</f>
        <v>1873.4</v>
      </c>
      <c r="E526">
        <f>'2 Charging Stations'!AR578</f>
        <v>3335.8</v>
      </c>
    </row>
    <row r="527" spans="1:5">
      <c r="A527" s="51">
        <v>526</v>
      </c>
      <c r="B527">
        <f>'2 Charging Stations'!H579</f>
        <v>2993.05</v>
      </c>
      <c r="C527">
        <f>'2 Charging Stations'!T579</f>
        <v>1576.3500000000004</v>
      </c>
      <c r="D527">
        <f>'2 Charging Stations'!AF579</f>
        <v>1690.6000000000004</v>
      </c>
      <c r="E527">
        <f>'2 Charging Stations'!AR579</f>
        <v>1393.5500000000002</v>
      </c>
    </row>
    <row r="528" spans="1:5">
      <c r="A528" s="51">
        <v>527</v>
      </c>
      <c r="B528">
        <f>'2 Charging Stations'!H580</f>
        <v>2650.3</v>
      </c>
      <c r="C528">
        <f>'2 Charging Stations'!T580</f>
        <v>1393.5500000000002</v>
      </c>
      <c r="D528">
        <f>'2 Charging Stations'!AF580</f>
        <v>1736.3000000000002</v>
      </c>
      <c r="E528">
        <f>'2 Charging Stations'!AR580</f>
        <v>3038.7500000000005</v>
      </c>
    </row>
    <row r="529" spans="1:5">
      <c r="A529" s="51">
        <v>528</v>
      </c>
      <c r="B529">
        <f>'2 Charging Stations'!H581</f>
        <v>1096.5</v>
      </c>
      <c r="C529">
        <f>'2 Charging Stations'!T581</f>
        <v>1484.9500000000003</v>
      </c>
      <c r="D529">
        <f>'2 Charging Stations'!AF581</f>
        <v>3335.8</v>
      </c>
      <c r="E529">
        <f>'2 Charging Stations'!AR581</f>
        <v>3335.8</v>
      </c>
    </row>
    <row r="530" spans="1:5">
      <c r="A530" s="51">
        <v>529</v>
      </c>
      <c r="B530">
        <f>'2 Charging Stations'!H582</f>
        <v>3335.8</v>
      </c>
      <c r="C530">
        <f>'2 Charging Stations'!T582</f>
        <v>1644.9</v>
      </c>
      <c r="D530">
        <f>'2 Charging Stations'!AF582</f>
        <v>3267.25</v>
      </c>
      <c r="E530">
        <f>'2 Charging Stations'!AR582</f>
        <v>1507.8000000000002</v>
      </c>
    </row>
    <row r="531" spans="1:5">
      <c r="A531" s="51">
        <v>530</v>
      </c>
      <c r="B531">
        <f>'2 Charging Stations'!H583</f>
        <v>2924.5000000000005</v>
      </c>
      <c r="C531">
        <f>'2 Charging Stations'!T583</f>
        <v>3244.4000000000005</v>
      </c>
      <c r="D531">
        <f>'2 Charging Stations'!AF583</f>
        <v>1484.9500000000003</v>
      </c>
      <c r="E531">
        <f>'2 Charging Stations'!AR583</f>
        <v>1553.5</v>
      </c>
    </row>
    <row r="532" spans="1:5">
      <c r="A532" s="51">
        <v>531</v>
      </c>
      <c r="B532">
        <f>'2 Charging Stations'!H584</f>
        <v>2696</v>
      </c>
      <c r="C532">
        <f>'2 Charging Stations'!T584</f>
        <v>3198.7</v>
      </c>
      <c r="D532">
        <f>'2 Charging Stations'!AF584</f>
        <v>1439.25</v>
      </c>
      <c r="E532">
        <f>'2 Charging Stations'!AR584</f>
        <v>3015.9</v>
      </c>
    </row>
    <row r="533" spans="1:5">
      <c r="A533" s="51">
        <v>532</v>
      </c>
      <c r="B533">
        <f>'2 Charging Stations'!H585</f>
        <v>1119.3499999999999</v>
      </c>
      <c r="C533">
        <f>'2 Charging Stations'!T585</f>
        <v>1325</v>
      </c>
      <c r="D533">
        <f>'2 Charging Stations'!AF585</f>
        <v>1850.5500000000002</v>
      </c>
      <c r="E533">
        <f>'2 Charging Stations'!AR585</f>
        <v>1599.2000000000003</v>
      </c>
    </row>
    <row r="534" spans="1:5">
      <c r="A534" s="51">
        <v>533</v>
      </c>
      <c r="B534">
        <f>'2 Charging Stations'!H586</f>
        <v>2764.55</v>
      </c>
      <c r="C534">
        <f>'2 Charging Stations'!T586</f>
        <v>2947.3500000000004</v>
      </c>
      <c r="D534">
        <f>'2 Charging Stations'!AF586</f>
        <v>1850.5500000000002</v>
      </c>
      <c r="E534">
        <f>'2 Charging Stations'!AR586</f>
        <v>2787.4</v>
      </c>
    </row>
    <row r="535" spans="1:5">
      <c r="A535" s="51">
        <v>534</v>
      </c>
      <c r="B535">
        <f>'2 Charging Stations'!H587</f>
        <v>2833.1000000000004</v>
      </c>
      <c r="C535">
        <f>'2 Charging Stations'!T587</f>
        <v>3335.8</v>
      </c>
      <c r="D535">
        <f>'2 Charging Stations'!AF587</f>
        <v>1850.5500000000002</v>
      </c>
      <c r="E535">
        <f>'2 Charging Stations'!AR587</f>
        <v>3153</v>
      </c>
    </row>
    <row r="536" spans="1:5">
      <c r="A536" s="51">
        <v>535</v>
      </c>
      <c r="B536">
        <f>'2 Charging Stations'!H588</f>
        <v>2855.9500000000003</v>
      </c>
      <c r="C536">
        <f>'2 Charging Stations'!T588</f>
        <v>3175.8500000000004</v>
      </c>
      <c r="D536">
        <f>'2 Charging Stations'!AF588</f>
        <v>3290.1000000000004</v>
      </c>
      <c r="E536">
        <f>'2 Charging Stations'!AR588</f>
        <v>2764.55</v>
      </c>
    </row>
    <row r="537" spans="1:5">
      <c r="A537" s="51">
        <v>536</v>
      </c>
      <c r="B537">
        <f>'2 Charging Stations'!H589</f>
        <v>1279.3000000000002</v>
      </c>
      <c r="C537">
        <f>'2 Charging Stations'!T589</f>
        <v>3061.6000000000004</v>
      </c>
      <c r="D537">
        <f>'2 Charging Stations'!AF589</f>
        <v>3335.8</v>
      </c>
      <c r="E537">
        <f>'2 Charging Stations'!AR589</f>
        <v>3335.8</v>
      </c>
    </row>
    <row r="538" spans="1:5">
      <c r="A538" s="51">
        <v>537</v>
      </c>
      <c r="B538">
        <f>'2 Charging Stations'!H590</f>
        <v>1165.0500000000002</v>
      </c>
      <c r="C538">
        <f>'2 Charging Stations'!T590</f>
        <v>3335.8</v>
      </c>
      <c r="D538">
        <f>'2 Charging Stations'!AF590</f>
        <v>3335.8</v>
      </c>
      <c r="E538">
        <f>'2 Charging Stations'!AR590</f>
        <v>2810.2500000000005</v>
      </c>
    </row>
    <row r="539" spans="1:5">
      <c r="A539" s="51">
        <v>538</v>
      </c>
      <c r="B539">
        <f>'2 Charging Stations'!H591</f>
        <v>3061.6000000000004</v>
      </c>
      <c r="C539">
        <f>'2 Charging Stations'!T591</f>
        <v>1484.9500000000003</v>
      </c>
      <c r="D539">
        <f>'2 Charging Stations'!AF591</f>
        <v>1827.7000000000003</v>
      </c>
      <c r="E539">
        <f>'2 Charging Stations'!AR591</f>
        <v>3312.95</v>
      </c>
    </row>
    <row r="540" spans="1:5">
      <c r="A540" s="51">
        <v>539</v>
      </c>
      <c r="B540">
        <f>'2 Charging Stations'!H592</f>
        <v>2947.3500000000004</v>
      </c>
      <c r="C540">
        <f>'2 Charging Stations'!T592</f>
        <v>2924.5000000000005</v>
      </c>
      <c r="D540">
        <f>'2 Charging Stations'!AF592</f>
        <v>1919.1000000000004</v>
      </c>
      <c r="E540">
        <f>'2 Charging Stations'!AR592</f>
        <v>3221.55</v>
      </c>
    </row>
    <row r="541" spans="1:5">
      <c r="A541" s="51">
        <v>540</v>
      </c>
      <c r="B541">
        <f>'2 Charging Stations'!H593</f>
        <v>1416.4</v>
      </c>
      <c r="C541">
        <f>'2 Charging Stations'!T593</f>
        <v>1690.6000000000004</v>
      </c>
      <c r="D541">
        <f>'2 Charging Stations'!AF593</f>
        <v>3335.8</v>
      </c>
      <c r="E541">
        <f>'2 Charging Stations'!AR593</f>
        <v>1302.1500000000001</v>
      </c>
    </row>
    <row r="542" spans="1:5">
      <c r="A542" s="51">
        <v>541</v>
      </c>
      <c r="B542">
        <f>'2 Charging Stations'!H594</f>
        <v>1347.8500000000004</v>
      </c>
      <c r="C542">
        <f>'2 Charging Stations'!T594</f>
        <v>2878.8</v>
      </c>
      <c r="D542">
        <f>'2 Charging Stations'!AF594</f>
        <v>1462.1000000000004</v>
      </c>
      <c r="E542">
        <f>'2 Charging Stations'!AR594</f>
        <v>3312.95</v>
      </c>
    </row>
    <row r="543" spans="1:5">
      <c r="A543" s="51">
        <v>542</v>
      </c>
      <c r="B543">
        <f>'2 Charging Stations'!H595</f>
        <v>3038.7500000000005</v>
      </c>
      <c r="C543">
        <f>'2 Charging Stations'!T595</f>
        <v>1622.0500000000002</v>
      </c>
      <c r="D543">
        <f>'2 Charging Stations'!AF595</f>
        <v>1850.5500000000002</v>
      </c>
      <c r="E543">
        <f>'2 Charging Stations'!AR595</f>
        <v>2741.7000000000003</v>
      </c>
    </row>
    <row r="544" spans="1:5">
      <c r="A544" s="51">
        <v>543</v>
      </c>
      <c r="B544">
        <f>'2 Charging Stations'!H596</f>
        <v>2604.6000000000004</v>
      </c>
      <c r="C544">
        <f>'2 Charging Stations'!T596</f>
        <v>3244.4000000000005</v>
      </c>
      <c r="D544">
        <f>'2 Charging Stations'!AF596</f>
        <v>1804.8500000000004</v>
      </c>
      <c r="E544">
        <f>'2 Charging Stations'!AR596</f>
        <v>3335.8</v>
      </c>
    </row>
    <row r="545" spans="1:5">
      <c r="A545" s="51">
        <v>544</v>
      </c>
      <c r="B545">
        <f>'2 Charging Stations'!H597</f>
        <v>3312.95</v>
      </c>
      <c r="C545">
        <f>'2 Charging Stations'!T597</f>
        <v>3335.8</v>
      </c>
      <c r="D545">
        <f>'2 Charging Stations'!AF597</f>
        <v>1919.1000000000004</v>
      </c>
      <c r="E545">
        <f>'2 Charging Stations'!AR597</f>
        <v>2741.7000000000003</v>
      </c>
    </row>
    <row r="546" spans="1:5">
      <c r="A546" s="51">
        <v>545</v>
      </c>
      <c r="B546">
        <f>'2 Charging Stations'!H598</f>
        <v>1439.25</v>
      </c>
      <c r="C546">
        <f>'2 Charging Stations'!T598</f>
        <v>1622.0500000000002</v>
      </c>
      <c r="D546">
        <f>'2 Charging Stations'!AF598</f>
        <v>3198.7</v>
      </c>
      <c r="E546">
        <f>'2 Charging Stations'!AR598</f>
        <v>3335.8</v>
      </c>
    </row>
    <row r="547" spans="1:5">
      <c r="A547" s="51">
        <v>546</v>
      </c>
      <c r="B547">
        <f>'2 Charging Stations'!H599</f>
        <v>2718.8500000000004</v>
      </c>
      <c r="C547">
        <f>'2 Charging Stations'!T599</f>
        <v>3335.8</v>
      </c>
      <c r="D547">
        <f>'2 Charging Stations'!AF599</f>
        <v>3221.55</v>
      </c>
      <c r="E547">
        <f>'2 Charging Stations'!AR599</f>
        <v>3038.7500000000005</v>
      </c>
    </row>
    <row r="548" spans="1:5">
      <c r="A548" s="51">
        <v>547</v>
      </c>
      <c r="B548">
        <f>'2 Charging Stations'!H600</f>
        <v>3153</v>
      </c>
      <c r="C548">
        <f>'2 Charging Stations'!T600</f>
        <v>3335.8</v>
      </c>
      <c r="D548">
        <f>'2 Charging Stations'!AF600</f>
        <v>3335.8</v>
      </c>
      <c r="E548">
        <f>'2 Charging Stations'!AR600</f>
        <v>1484.9500000000003</v>
      </c>
    </row>
    <row r="549" spans="1:5">
      <c r="A549" s="51">
        <v>548</v>
      </c>
      <c r="B549">
        <f>'2 Charging Stations'!H601</f>
        <v>1165.0500000000002</v>
      </c>
      <c r="C549">
        <f>'2 Charging Stations'!T601</f>
        <v>3038.7500000000005</v>
      </c>
      <c r="D549">
        <f>'2 Charging Stations'!AF601</f>
        <v>3335.8</v>
      </c>
      <c r="E549">
        <f>'2 Charging Stations'!AR601</f>
        <v>1599.2000000000003</v>
      </c>
    </row>
    <row r="550" spans="1:5">
      <c r="A550" s="51">
        <v>549</v>
      </c>
      <c r="B550">
        <f>'2 Charging Stations'!H602</f>
        <v>2764.55</v>
      </c>
      <c r="C550">
        <f>'2 Charging Stations'!T602</f>
        <v>1576.3500000000004</v>
      </c>
      <c r="D550">
        <f>'2 Charging Stations'!AF602</f>
        <v>3267.25</v>
      </c>
      <c r="E550">
        <f>'2 Charging Stations'!AR602</f>
        <v>2947.3500000000004</v>
      </c>
    </row>
    <row r="551" spans="1:5">
      <c r="A551" s="51">
        <v>550</v>
      </c>
      <c r="B551">
        <f>'2 Charging Stations'!H603</f>
        <v>2718.8500000000004</v>
      </c>
      <c r="C551">
        <f>'2 Charging Stations'!T603</f>
        <v>3084.4500000000003</v>
      </c>
      <c r="D551">
        <f>'2 Charging Stations'!AF603</f>
        <v>1759.15</v>
      </c>
      <c r="E551">
        <f>'2 Charging Stations'!AR603</f>
        <v>1439.25</v>
      </c>
    </row>
    <row r="552" spans="1:5">
      <c r="A552" s="51">
        <v>551</v>
      </c>
      <c r="B552">
        <f>'2 Charging Stations'!H604</f>
        <v>2627.4500000000003</v>
      </c>
      <c r="C552">
        <f>'2 Charging Stations'!T604</f>
        <v>1644.9</v>
      </c>
      <c r="D552">
        <f>'2 Charging Stations'!AF604</f>
        <v>3244.4000000000005</v>
      </c>
      <c r="E552">
        <f>'2 Charging Stations'!AR604</f>
        <v>2947.3500000000004</v>
      </c>
    </row>
    <row r="553" spans="1:5">
      <c r="A553" s="51">
        <v>552</v>
      </c>
      <c r="B553">
        <f>'2 Charging Stations'!H605</f>
        <v>2764.55</v>
      </c>
      <c r="C553">
        <f>'2 Charging Stations'!T605</f>
        <v>1644.9</v>
      </c>
      <c r="D553">
        <f>'2 Charging Stations'!AF605</f>
        <v>3335.8</v>
      </c>
      <c r="E553">
        <f>'2 Charging Stations'!AR605</f>
        <v>1553.5</v>
      </c>
    </row>
    <row r="554" spans="1:5">
      <c r="A554" s="51">
        <v>553</v>
      </c>
      <c r="B554">
        <f>'2 Charging Stations'!H606</f>
        <v>1416.4</v>
      </c>
      <c r="C554">
        <f>'2 Charging Stations'!T606</f>
        <v>1416.4</v>
      </c>
      <c r="D554">
        <f>'2 Charging Stations'!AF606</f>
        <v>1690.6000000000004</v>
      </c>
      <c r="E554">
        <f>'2 Charging Stations'!AR606</f>
        <v>2947.3500000000004</v>
      </c>
    </row>
    <row r="555" spans="1:5">
      <c r="A555" s="51">
        <v>554</v>
      </c>
      <c r="B555">
        <f>'2 Charging Stations'!H607</f>
        <v>2718.8500000000004</v>
      </c>
      <c r="C555">
        <f>'2 Charging Stations'!T607</f>
        <v>3175.8500000000004</v>
      </c>
      <c r="D555">
        <f>'2 Charging Stations'!AF607</f>
        <v>3335.8</v>
      </c>
      <c r="E555">
        <f>'2 Charging Stations'!AR607</f>
        <v>1233.6000000000004</v>
      </c>
    </row>
    <row r="556" spans="1:5">
      <c r="A556" s="51">
        <v>555</v>
      </c>
      <c r="B556">
        <f>'2 Charging Stations'!H608</f>
        <v>1256.4500000000003</v>
      </c>
      <c r="C556">
        <f>'2 Charging Stations'!T608</f>
        <v>1393.5500000000002</v>
      </c>
      <c r="D556">
        <f>'2 Charging Stations'!AF608</f>
        <v>3312.95</v>
      </c>
      <c r="E556">
        <f>'2 Charging Stations'!AR608</f>
        <v>2947.3500000000004</v>
      </c>
    </row>
    <row r="557" spans="1:5">
      <c r="A557" s="51">
        <v>556</v>
      </c>
      <c r="B557">
        <f>'2 Charging Stations'!H609</f>
        <v>2878.8</v>
      </c>
      <c r="C557">
        <f>'2 Charging Stations'!T609</f>
        <v>1576.3500000000004</v>
      </c>
      <c r="D557">
        <f>'2 Charging Stations'!AF609</f>
        <v>1896.25</v>
      </c>
      <c r="E557">
        <f>'2 Charging Stations'!AR609</f>
        <v>959.40000000000009</v>
      </c>
    </row>
    <row r="558" spans="1:5">
      <c r="A558" s="51">
        <v>557</v>
      </c>
      <c r="B558">
        <f>'2 Charging Stations'!H610</f>
        <v>3107.3</v>
      </c>
      <c r="C558">
        <f>'2 Charging Stations'!T610</f>
        <v>3130.15</v>
      </c>
      <c r="D558">
        <f>'2 Charging Stations'!AF610</f>
        <v>1690.6000000000004</v>
      </c>
      <c r="E558">
        <f>'2 Charging Stations'!AR610</f>
        <v>3244.4000000000005</v>
      </c>
    </row>
    <row r="559" spans="1:5">
      <c r="A559" s="51">
        <v>558</v>
      </c>
      <c r="B559">
        <f>'2 Charging Stations'!H611</f>
        <v>2787.4</v>
      </c>
      <c r="C559">
        <f>'2 Charging Stations'!T611</f>
        <v>1690.6000000000004</v>
      </c>
      <c r="D559">
        <f>'2 Charging Stations'!AF611</f>
        <v>1850.5500000000002</v>
      </c>
      <c r="E559">
        <f>'2 Charging Stations'!AR611</f>
        <v>3335.8</v>
      </c>
    </row>
    <row r="560" spans="1:5">
      <c r="A560" s="51">
        <v>559</v>
      </c>
      <c r="B560">
        <f>'2 Charging Stations'!H612</f>
        <v>1073.6500000000001</v>
      </c>
      <c r="C560">
        <f>'2 Charging Stations'!T612</f>
        <v>1507.8000000000002</v>
      </c>
      <c r="D560">
        <f>'2 Charging Stations'!AF612</f>
        <v>1256.4500000000003</v>
      </c>
      <c r="E560">
        <f>'2 Charging Stations'!AR612</f>
        <v>1484.9500000000003</v>
      </c>
    </row>
    <row r="561" spans="1:5">
      <c r="A561" s="51">
        <v>560</v>
      </c>
      <c r="B561">
        <f>'2 Charging Stations'!H613</f>
        <v>2513.2000000000003</v>
      </c>
      <c r="C561">
        <f>'2 Charging Stations'!T613</f>
        <v>1484.9500000000003</v>
      </c>
      <c r="D561">
        <f>'2 Charging Stations'!AF613</f>
        <v>3244.4000000000005</v>
      </c>
      <c r="E561">
        <f>'2 Charging Stations'!AR613</f>
        <v>1370.7000000000003</v>
      </c>
    </row>
    <row r="562" spans="1:5">
      <c r="A562" s="51">
        <v>561</v>
      </c>
      <c r="B562">
        <f>'2 Charging Stations'!H614</f>
        <v>1439.25</v>
      </c>
      <c r="C562">
        <f>'2 Charging Stations'!T614</f>
        <v>2924.5000000000005</v>
      </c>
      <c r="D562">
        <f>'2 Charging Stations'!AF614</f>
        <v>3335.8</v>
      </c>
      <c r="E562">
        <f>'2 Charging Stations'!AR614</f>
        <v>3061.6000000000004</v>
      </c>
    </row>
    <row r="563" spans="1:5">
      <c r="A563" s="51">
        <v>562</v>
      </c>
      <c r="B563">
        <f>'2 Charging Stations'!H615</f>
        <v>2970.2000000000003</v>
      </c>
      <c r="C563">
        <f>'2 Charging Stations'!T615</f>
        <v>3175.8500000000004</v>
      </c>
      <c r="D563">
        <f>'2 Charging Stations'!AF615</f>
        <v>3335.8</v>
      </c>
      <c r="E563">
        <f>'2 Charging Stations'!AR615</f>
        <v>2833.1000000000004</v>
      </c>
    </row>
    <row r="564" spans="1:5">
      <c r="A564" s="51">
        <v>563</v>
      </c>
      <c r="B564">
        <f>'2 Charging Stations'!H616</f>
        <v>2650.3</v>
      </c>
      <c r="C564">
        <f>'2 Charging Stations'!T616</f>
        <v>1439.25</v>
      </c>
      <c r="D564">
        <f>'2 Charging Stations'!AF616</f>
        <v>3335.8</v>
      </c>
      <c r="E564">
        <f>'2 Charging Stations'!AR616</f>
        <v>1233.6000000000004</v>
      </c>
    </row>
    <row r="565" spans="1:5">
      <c r="A565" s="51">
        <v>564</v>
      </c>
      <c r="B565">
        <f>'2 Charging Stations'!H617</f>
        <v>1370.7000000000003</v>
      </c>
      <c r="C565">
        <f>'2 Charging Stations'!T617</f>
        <v>3335.8</v>
      </c>
      <c r="D565">
        <f>'2 Charging Stations'!AF617</f>
        <v>3290.1000000000004</v>
      </c>
      <c r="E565">
        <f>'2 Charging Stations'!AR617</f>
        <v>3107.3</v>
      </c>
    </row>
    <row r="566" spans="1:5">
      <c r="A566" s="51">
        <v>565</v>
      </c>
      <c r="B566">
        <f>'2 Charging Stations'!H618</f>
        <v>1347.8500000000004</v>
      </c>
      <c r="C566">
        <f>'2 Charging Stations'!T618</f>
        <v>3335.8</v>
      </c>
      <c r="D566">
        <f>'2 Charging Stations'!AF618</f>
        <v>3335.8</v>
      </c>
      <c r="E566">
        <f>'2 Charging Stations'!AR618</f>
        <v>2993.05</v>
      </c>
    </row>
    <row r="567" spans="1:5">
      <c r="A567" s="51">
        <v>566</v>
      </c>
      <c r="B567">
        <f>'2 Charging Stations'!H619</f>
        <v>1416.4</v>
      </c>
      <c r="C567">
        <f>'2 Charging Stations'!T619</f>
        <v>1599.2000000000003</v>
      </c>
      <c r="D567">
        <f>'2 Charging Stations'!AF619</f>
        <v>3335.8</v>
      </c>
      <c r="E567">
        <f>'2 Charging Stations'!AR619</f>
        <v>2810.2500000000005</v>
      </c>
    </row>
    <row r="568" spans="1:5">
      <c r="A568" s="51">
        <v>567</v>
      </c>
      <c r="B568">
        <f>'2 Charging Stations'!H620</f>
        <v>3335.8</v>
      </c>
      <c r="C568">
        <f>'2 Charging Stations'!T620</f>
        <v>3335.8</v>
      </c>
      <c r="D568">
        <f>'2 Charging Stations'!AF620</f>
        <v>1347.8500000000004</v>
      </c>
      <c r="E568">
        <f>'2 Charging Stations'!AR620</f>
        <v>2810.2500000000005</v>
      </c>
    </row>
    <row r="569" spans="1:5">
      <c r="A569" s="51">
        <v>568</v>
      </c>
      <c r="B569">
        <f>'2 Charging Stations'!H621</f>
        <v>1165.0500000000002</v>
      </c>
      <c r="C569">
        <f>'2 Charging Stations'!T621</f>
        <v>3130.15</v>
      </c>
      <c r="D569">
        <f>'2 Charging Stations'!AF621</f>
        <v>1896.25</v>
      </c>
      <c r="E569">
        <f>'2 Charging Stations'!AR621</f>
        <v>2787.4</v>
      </c>
    </row>
    <row r="570" spans="1:5">
      <c r="A570" s="51">
        <v>569</v>
      </c>
      <c r="B570">
        <f>'2 Charging Stations'!H622</f>
        <v>1370.7000000000003</v>
      </c>
      <c r="C570">
        <f>'2 Charging Stations'!T622</f>
        <v>3290.1000000000004</v>
      </c>
      <c r="D570">
        <f>'2 Charging Stations'!AF622</f>
        <v>1804.8500000000004</v>
      </c>
      <c r="E570">
        <f>'2 Charging Stations'!AR622</f>
        <v>3335.8</v>
      </c>
    </row>
    <row r="571" spans="1:5">
      <c r="A571" s="51">
        <v>570</v>
      </c>
      <c r="B571">
        <f>'2 Charging Stations'!H623</f>
        <v>1347.8500000000004</v>
      </c>
      <c r="C571">
        <f>'2 Charging Stations'!T623</f>
        <v>2970.2000000000003</v>
      </c>
      <c r="D571">
        <f>'2 Charging Stations'!AF623</f>
        <v>1873.4</v>
      </c>
      <c r="E571">
        <f>'2 Charging Stations'!AR623</f>
        <v>1325</v>
      </c>
    </row>
    <row r="572" spans="1:5">
      <c r="A572" s="51">
        <v>571</v>
      </c>
      <c r="B572">
        <f>'2 Charging Stations'!H624</f>
        <v>2947.3500000000004</v>
      </c>
      <c r="C572">
        <f>'2 Charging Stations'!T624</f>
        <v>3107.3</v>
      </c>
      <c r="D572">
        <f>'2 Charging Stations'!AF624</f>
        <v>3335.8</v>
      </c>
      <c r="E572">
        <f>'2 Charging Stations'!AR624</f>
        <v>3267.25</v>
      </c>
    </row>
    <row r="573" spans="1:5">
      <c r="A573" s="51">
        <v>572</v>
      </c>
      <c r="B573">
        <f>'2 Charging Stations'!H625</f>
        <v>2650.3</v>
      </c>
      <c r="C573">
        <f>'2 Charging Stations'!T625</f>
        <v>1690.6000000000004</v>
      </c>
      <c r="D573">
        <f>'2 Charging Stations'!AF625</f>
        <v>1530.65</v>
      </c>
      <c r="E573">
        <f>'2 Charging Stations'!AR625</f>
        <v>2810.2500000000005</v>
      </c>
    </row>
    <row r="574" spans="1:5">
      <c r="A574" s="51">
        <v>573</v>
      </c>
      <c r="B574">
        <f>'2 Charging Stations'!H626</f>
        <v>2924.5000000000005</v>
      </c>
      <c r="C574">
        <f>'2 Charging Stations'!T626</f>
        <v>1119.3499999999999</v>
      </c>
      <c r="D574">
        <f>'2 Charging Stations'!AF626</f>
        <v>3335.8</v>
      </c>
      <c r="E574">
        <f>'2 Charging Stations'!AR626</f>
        <v>3038.7500000000005</v>
      </c>
    </row>
    <row r="575" spans="1:5">
      <c r="A575" s="51">
        <v>574</v>
      </c>
      <c r="B575">
        <f>'2 Charging Stations'!H627</f>
        <v>1096.5</v>
      </c>
      <c r="C575">
        <f>'2 Charging Stations'!T627</f>
        <v>1279.3000000000002</v>
      </c>
      <c r="D575">
        <f>'2 Charging Stations'!AF627</f>
        <v>3335.8</v>
      </c>
      <c r="E575">
        <f>'2 Charging Stations'!AR627</f>
        <v>1462.1000000000004</v>
      </c>
    </row>
    <row r="576" spans="1:5">
      <c r="A576" s="51">
        <v>575</v>
      </c>
      <c r="B576">
        <f>'2 Charging Stations'!H628</f>
        <v>1439.25</v>
      </c>
      <c r="C576">
        <f>'2 Charging Stations'!T628</f>
        <v>3335.8</v>
      </c>
      <c r="D576">
        <f>'2 Charging Stations'!AF628</f>
        <v>3335.8</v>
      </c>
      <c r="E576">
        <f>'2 Charging Stations'!AR628</f>
        <v>1439.25</v>
      </c>
    </row>
    <row r="577" spans="1:5">
      <c r="A577" s="51">
        <v>576</v>
      </c>
      <c r="B577">
        <f>'2 Charging Stations'!H629</f>
        <v>3084.4500000000003</v>
      </c>
      <c r="C577">
        <f>'2 Charging Stations'!T629</f>
        <v>1439.25</v>
      </c>
      <c r="D577">
        <f>'2 Charging Stations'!AF629</f>
        <v>3335.8</v>
      </c>
      <c r="E577">
        <f>'2 Charging Stations'!AR629</f>
        <v>3175.8500000000004</v>
      </c>
    </row>
    <row r="578" spans="1:5">
      <c r="A578" s="51">
        <v>577</v>
      </c>
      <c r="B578">
        <f>'2 Charging Stations'!H630</f>
        <v>3107.3</v>
      </c>
      <c r="C578">
        <f>'2 Charging Stations'!T630</f>
        <v>3335.8</v>
      </c>
      <c r="D578">
        <f>'2 Charging Stations'!AF630</f>
        <v>3290.1000000000004</v>
      </c>
      <c r="E578">
        <f>'2 Charging Stations'!AR630</f>
        <v>3061.6000000000004</v>
      </c>
    </row>
    <row r="579" spans="1:5">
      <c r="A579" s="51">
        <v>578</v>
      </c>
      <c r="B579">
        <f>'2 Charging Stations'!H631</f>
        <v>1370.7000000000003</v>
      </c>
      <c r="C579">
        <f>'2 Charging Stations'!T631</f>
        <v>3267.25</v>
      </c>
      <c r="D579">
        <f>'2 Charging Stations'!AF631</f>
        <v>1507.8000000000002</v>
      </c>
      <c r="E579">
        <f>'2 Charging Stations'!AR631</f>
        <v>1439.25</v>
      </c>
    </row>
    <row r="580" spans="1:5">
      <c r="A580" s="51">
        <v>579</v>
      </c>
      <c r="B580">
        <f>'2 Charging Stations'!H632</f>
        <v>2718.8500000000004</v>
      </c>
      <c r="C580">
        <f>'2 Charging Stations'!T632</f>
        <v>3198.7</v>
      </c>
      <c r="D580">
        <f>'2 Charging Stations'!AF632</f>
        <v>3335.8</v>
      </c>
      <c r="E580">
        <f>'2 Charging Stations'!AR632</f>
        <v>3015.9</v>
      </c>
    </row>
    <row r="581" spans="1:5">
      <c r="A581" s="51">
        <v>580</v>
      </c>
      <c r="B581">
        <f>'2 Charging Stations'!H633</f>
        <v>2787.4</v>
      </c>
      <c r="C581">
        <f>'2 Charging Stations'!T633</f>
        <v>1553.5</v>
      </c>
      <c r="D581">
        <f>'2 Charging Stations'!AF633</f>
        <v>3290.1000000000004</v>
      </c>
      <c r="E581">
        <f>'2 Charging Stations'!AR633</f>
        <v>3335.8</v>
      </c>
    </row>
    <row r="582" spans="1:5">
      <c r="A582" s="51">
        <v>581</v>
      </c>
      <c r="B582">
        <f>'2 Charging Stations'!H634</f>
        <v>2718.8500000000004</v>
      </c>
      <c r="C582">
        <f>'2 Charging Stations'!T634</f>
        <v>1530.65</v>
      </c>
      <c r="D582">
        <f>'2 Charging Stations'!AF634</f>
        <v>3335.8</v>
      </c>
      <c r="E582">
        <f>'2 Charging Stations'!AR634</f>
        <v>3015.9</v>
      </c>
    </row>
    <row r="583" spans="1:5">
      <c r="A583" s="51">
        <v>582</v>
      </c>
      <c r="B583">
        <f>'2 Charging Stations'!H635</f>
        <v>708.05000000000018</v>
      </c>
      <c r="C583">
        <f>'2 Charging Stations'!T635</f>
        <v>1576.3500000000004</v>
      </c>
      <c r="D583">
        <f>'2 Charging Stations'!AF635</f>
        <v>3244.4000000000005</v>
      </c>
      <c r="E583">
        <f>'2 Charging Stations'!AR635</f>
        <v>3267.25</v>
      </c>
    </row>
    <row r="584" spans="1:5">
      <c r="A584" s="51">
        <v>583</v>
      </c>
      <c r="B584">
        <f>'2 Charging Stations'!H636</f>
        <v>3015.9</v>
      </c>
      <c r="C584">
        <f>'2 Charging Stations'!T636</f>
        <v>3061.6000000000004</v>
      </c>
      <c r="D584">
        <f>'2 Charging Stations'!AF636</f>
        <v>1622.0500000000002</v>
      </c>
      <c r="E584">
        <f>'2 Charging Stations'!AR636</f>
        <v>2947.3500000000004</v>
      </c>
    </row>
    <row r="585" spans="1:5">
      <c r="A585" s="51">
        <v>584</v>
      </c>
      <c r="B585">
        <f>'2 Charging Stations'!H637</f>
        <v>1233.6000000000004</v>
      </c>
      <c r="C585">
        <f>'2 Charging Stations'!T637</f>
        <v>3335.8</v>
      </c>
      <c r="D585">
        <f>'2 Charging Stations'!AF637</f>
        <v>3335.8</v>
      </c>
      <c r="E585">
        <f>'2 Charging Stations'!AR637</f>
        <v>3335.8</v>
      </c>
    </row>
    <row r="586" spans="1:5">
      <c r="A586" s="51">
        <v>585</v>
      </c>
      <c r="B586">
        <f>'2 Charging Stations'!H638</f>
        <v>2787.4</v>
      </c>
      <c r="C586">
        <f>'2 Charging Stations'!T638</f>
        <v>3335.8</v>
      </c>
      <c r="D586">
        <f>'2 Charging Stations'!AF638</f>
        <v>1713.4500000000003</v>
      </c>
      <c r="E586">
        <f>'2 Charging Stations'!AR638</f>
        <v>3335.8</v>
      </c>
    </row>
    <row r="587" spans="1:5">
      <c r="A587" s="51">
        <v>586</v>
      </c>
      <c r="B587">
        <f>'2 Charging Stations'!H639</f>
        <v>2650.3</v>
      </c>
      <c r="C587">
        <f>'2 Charging Stations'!T639</f>
        <v>3335.8</v>
      </c>
      <c r="D587">
        <f>'2 Charging Stations'!AF639</f>
        <v>3335.8</v>
      </c>
      <c r="E587">
        <f>'2 Charging Stations'!AR639</f>
        <v>1165.0500000000002</v>
      </c>
    </row>
    <row r="588" spans="1:5">
      <c r="A588" s="51">
        <v>587</v>
      </c>
      <c r="B588">
        <f>'2 Charging Stations'!H640</f>
        <v>2513.2000000000003</v>
      </c>
      <c r="C588">
        <f>'2 Charging Stations'!T640</f>
        <v>3107.3</v>
      </c>
      <c r="D588">
        <f>'2 Charging Stations'!AF640</f>
        <v>1439.25</v>
      </c>
      <c r="E588">
        <f>'2 Charging Stations'!AR640</f>
        <v>2764.55</v>
      </c>
    </row>
    <row r="589" spans="1:5">
      <c r="A589" s="51">
        <v>588</v>
      </c>
      <c r="B589">
        <f>'2 Charging Stations'!H641</f>
        <v>2810.2500000000005</v>
      </c>
      <c r="C589">
        <f>'2 Charging Stations'!T641</f>
        <v>2855.9500000000003</v>
      </c>
      <c r="D589">
        <f>'2 Charging Stations'!AF641</f>
        <v>3335.8</v>
      </c>
      <c r="E589">
        <f>'2 Charging Stations'!AR641</f>
        <v>1484.9500000000003</v>
      </c>
    </row>
    <row r="590" spans="1:5">
      <c r="A590" s="51">
        <v>589</v>
      </c>
      <c r="B590">
        <f>'2 Charging Stations'!H642</f>
        <v>1210.75</v>
      </c>
      <c r="C590">
        <f>'2 Charging Stations'!T642</f>
        <v>1644.9</v>
      </c>
      <c r="D590">
        <f>'2 Charging Stations'!AF642</f>
        <v>1873.4</v>
      </c>
      <c r="E590">
        <f>'2 Charging Stations'!AR642</f>
        <v>3244.4000000000005</v>
      </c>
    </row>
    <row r="591" spans="1:5">
      <c r="A591" s="51">
        <v>590</v>
      </c>
      <c r="B591">
        <f>'2 Charging Stations'!H643</f>
        <v>1393.5500000000002</v>
      </c>
      <c r="C591">
        <f>'2 Charging Stations'!T643</f>
        <v>2924.5000000000005</v>
      </c>
      <c r="D591">
        <f>'2 Charging Stations'!AF643</f>
        <v>1804.8500000000004</v>
      </c>
      <c r="E591">
        <f>'2 Charging Stations'!AR643</f>
        <v>1370.7000000000003</v>
      </c>
    </row>
    <row r="592" spans="1:5">
      <c r="A592" s="51">
        <v>591</v>
      </c>
      <c r="B592">
        <f>'2 Charging Stations'!H644</f>
        <v>1210.75</v>
      </c>
      <c r="C592">
        <f>'2 Charging Stations'!T644</f>
        <v>2855.9500000000003</v>
      </c>
      <c r="D592">
        <f>'2 Charging Stations'!AF644</f>
        <v>1896.25</v>
      </c>
      <c r="E592">
        <f>'2 Charging Stations'!AR644</f>
        <v>1599.2000000000003</v>
      </c>
    </row>
    <row r="593" spans="1:5">
      <c r="A593" s="51">
        <v>592</v>
      </c>
      <c r="B593">
        <f>'2 Charging Stations'!H645</f>
        <v>1187.9000000000001</v>
      </c>
      <c r="C593">
        <f>'2 Charging Stations'!T645</f>
        <v>1507.8000000000002</v>
      </c>
      <c r="D593">
        <f>'2 Charging Stations'!AF645</f>
        <v>3335.8</v>
      </c>
      <c r="E593">
        <f>'2 Charging Stations'!AR645</f>
        <v>1347.8500000000004</v>
      </c>
    </row>
    <row r="594" spans="1:5">
      <c r="A594" s="51">
        <v>593</v>
      </c>
      <c r="B594">
        <f>'2 Charging Stations'!H646</f>
        <v>3244.4000000000005</v>
      </c>
      <c r="C594">
        <f>'2 Charging Stations'!T646</f>
        <v>3107.3</v>
      </c>
      <c r="D594">
        <f>'2 Charging Stations'!AF646</f>
        <v>3335.8</v>
      </c>
      <c r="E594">
        <f>'2 Charging Stations'!AR646</f>
        <v>1507.8000000000002</v>
      </c>
    </row>
    <row r="595" spans="1:5">
      <c r="A595" s="51">
        <v>594</v>
      </c>
      <c r="B595">
        <f>'2 Charging Stations'!H647</f>
        <v>3038.7500000000005</v>
      </c>
      <c r="C595">
        <f>'2 Charging Stations'!T647</f>
        <v>3061.6000000000004</v>
      </c>
      <c r="D595">
        <f>'2 Charging Stations'!AF647</f>
        <v>3335.8</v>
      </c>
      <c r="E595">
        <f>'2 Charging Stations'!AR647</f>
        <v>1576.3500000000004</v>
      </c>
    </row>
    <row r="596" spans="1:5">
      <c r="A596" s="51">
        <v>595</v>
      </c>
      <c r="B596">
        <f>'2 Charging Stations'!H648</f>
        <v>2855.9500000000003</v>
      </c>
      <c r="C596">
        <f>'2 Charging Stations'!T648</f>
        <v>3175.8500000000004</v>
      </c>
      <c r="D596">
        <f>'2 Charging Stations'!AF648</f>
        <v>3267.25</v>
      </c>
      <c r="E596">
        <f>'2 Charging Stations'!AR648</f>
        <v>2878.8</v>
      </c>
    </row>
    <row r="597" spans="1:5">
      <c r="A597" s="51">
        <v>596</v>
      </c>
      <c r="B597">
        <f>'2 Charging Stations'!H649</f>
        <v>2993.05</v>
      </c>
      <c r="C597">
        <f>'2 Charging Stations'!T649</f>
        <v>3335.8</v>
      </c>
      <c r="D597">
        <f>'2 Charging Stations'!AF649</f>
        <v>3335.8</v>
      </c>
      <c r="E597">
        <f>'2 Charging Stations'!AR649</f>
        <v>3335.8</v>
      </c>
    </row>
    <row r="598" spans="1:5">
      <c r="A598" s="51">
        <v>597</v>
      </c>
      <c r="B598">
        <f>'2 Charging Stations'!H650</f>
        <v>2855.9500000000003</v>
      </c>
      <c r="C598">
        <f>'2 Charging Stations'!T650</f>
        <v>1462.1000000000004</v>
      </c>
      <c r="D598">
        <f>'2 Charging Stations'!AF650</f>
        <v>1873.4</v>
      </c>
      <c r="E598">
        <f>'2 Charging Stations'!AR650</f>
        <v>3221.55</v>
      </c>
    </row>
    <row r="599" spans="1:5">
      <c r="A599" s="51">
        <v>598</v>
      </c>
      <c r="B599">
        <f>'2 Charging Stations'!H651</f>
        <v>2764.55</v>
      </c>
      <c r="C599">
        <f>'2 Charging Stations'!T651</f>
        <v>1325</v>
      </c>
      <c r="D599">
        <f>'2 Charging Stations'!AF651</f>
        <v>1850.5500000000002</v>
      </c>
      <c r="E599">
        <f>'2 Charging Stations'!AR651</f>
        <v>1599.2000000000003</v>
      </c>
    </row>
    <row r="600" spans="1:5">
      <c r="A600" s="51">
        <v>599</v>
      </c>
      <c r="B600">
        <f>'2 Charging Stations'!H652</f>
        <v>2924.5000000000005</v>
      </c>
      <c r="C600">
        <f>'2 Charging Stations'!T652</f>
        <v>1530.65</v>
      </c>
      <c r="D600">
        <f>'2 Charging Stations'!AF652</f>
        <v>3198.7</v>
      </c>
      <c r="E600">
        <f>'2 Charging Stations'!AR652</f>
        <v>1370.7000000000003</v>
      </c>
    </row>
    <row r="601" spans="1:5">
      <c r="A601" s="51">
        <v>600</v>
      </c>
      <c r="B601">
        <f>'2 Charging Stations'!H653</f>
        <v>868</v>
      </c>
      <c r="C601">
        <f>'2 Charging Stations'!T653</f>
        <v>3015.9</v>
      </c>
      <c r="D601">
        <f>'2 Charging Stations'!AF653</f>
        <v>3335.8</v>
      </c>
      <c r="E601">
        <f>'2 Charging Stations'!AR653</f>
        <v>1530.65</v>
      </c>
    </row>
    <row r="602" spans="1:5">
      <c r="A602" s="51">
        <v>601</v>
      </c>
      <c r="B602">
        <f>'2 Charging Stations'!H654</f>
        <v>708.05000000000018</v>
      </c>
      <c r="C602">
        <f>'2 Charging Stations'!T654</f>
        <v>1439.25</v>
      </c>
      <c r="D602">
        <f>'2 Charging Stations'!AF654</f>
        <v>3221.55</v>
      </c>
      <c r="E602">
        <f>'2 Charging Stations'!AR654</f>
        <v>1187.9000000000001</v>
      </c>
    </row>
    <row r="603" spans="1:5">
      <c r="A603" s="51">
        <v>602</v>
      </c>
      <c r="B603">
        <f>'2 Charging Stations'!H655</f>
        <v>3130.15</v>
      </c>
      <c r="C603">
        <f>'2 Charging Stations'!T655</f>
        <v>1393.5500000000002</v>
      </c>
      <c r="D603">
        <f>'2 Charging Stations'!AF655</f>
        <v>3290.1000000000004</v>
      </c>
      <c r="E603">
        <f>'2 Charging Stations'!AR655</f>
        <v>2741.7000000000003</v>
      </c>
    </row>
    <row r="604" spans="1:5">
      <c r="A604" s="51">
        <v>603</v>
      </c>
      <c r="B604">
        <f>'2 Charging Stations'!H656</f>
        <v>3130.15</v>
      </c>
      <c r="C604">
        <f>'2 Charging Stations'!T656</f>
        <v>3107.3</v>
      </c>
      <c r="D604">
        <f>'2 Charging Stations'!AF656</f>
        <v>1850.5500000000002</v>
      </c>
      <c r="E604">
        <f>'2 Charging Stations'!AR656</f>
        <v>3015.9</v>
      </c>
    </row>
    <row r="605" spans="1:5">
      <c r="A605" s="51">
        <v>604</v>
      </c>
      <c r="B605">
        <f>'2 Charging Stations'!H657</f>
        <v>1256.4500000000003</v>
      </c>
      <c r="C605">
        <f>'2 Charging Stations'!T657</f>
        <v>1690.6000000000004</v>
      </c>
      <c r="D605">
        <f>'2 Charging Stations'!AF657</f>
        <v>3198.7</v>
      </c>
      <c r="E605">
        <f>'2 Charging Stations'!AR657</f>
        <v>3153</v>
      </c>
    </row>
    <row r="606" spans="1:5">
      <c r="A606" s="51">
        <v>605</v>
      </c>
      <c r="B606">
        <f>'2 Charging Stations'!H658</f>
        <v>1347.8500000000004</v>
      </c>
      <c r="C606">
        <f>'2 Charging Stations'!T658</f>
        <v>1439.25</v>
      </c>
      <c r="D606">
        <f>'2 Charging Stations'!AF658</f>
        <v>1667.75</v>
      </c>
      <c r="E606">
        <f>'2 Charging Stations'!AR658</f>
        <v>1416.4</v>
      </c>
    </row>
    <row r="607" spans="1:5">
      <c r="A607" s="51">
        <v>606</v>
      </c>
      <c r="B607">
        <f>'2 Charging Stations'!H659</f>
        <v>1165.0500000000002</v>
      </c>
      <c r="C607">
        <f>'2 Charging Stations'!T659</f>
        <v>3061.6000000000004</v>
      </c>
      <c r="D607">
        <f>'2 Charging Stations'!AF659</f>
        <v>1736.3000000000002</v>
      </c>
      <c r="E607">
        <f>'2 Charging Stations'!AR659</f>
        <v>3015.9</v>
      </c>
    </row>
    <row r="608" spans="1:5">
      <c r="A608" s="51">
        <v>607</v>
      </c>
      <c r="B608">
        <f>'2 Charging Stations'!H660</f>
        <v>1073.6500000000001</v>
      </c>
      <c r="C608">
        <f>'2 Charging Stations'!T660</f>
        <v>3312.95</v>
      </c>
      <c r="D608">
        <f>'2 Charging Stations'!AF660</f>
        <v>3335.8</v>
      </c>
      <c r="E608">
        <f>'2 Charging Stations'!AR660</f>
        <v>1599.2000000000003</v>
      </c>
    </row>
    <row r="609" spans="1:5">
      <c r="A609" s="51">
        <v>608</v>
      </c>
      <c r="B609">
        <f>'2 Charging Stations'!H661</f>
        <v>2833.1000000000004</v>
      </c>
      <c r="C609">
        <f>'2 Charging Stations'!T661</f>
        <v>1347.8500000000004</v>
      </c>
      <c r="D609">
        <f>'2 Charging Stations'!AF661</f>
        <v>3335.8</v>
      </c>
      <c r="E609">
        <f>'2 Charging Stations'!AR661</f>
        <v>3335.8</v>
      </c>
    </row>
    <row r="610" spans="1:5">
      <c r="A610" s="51">
        <v>609</v>
      </c>
      <c r="B610">
        <f>'2 Charging Stations'!H662</f>
        <v>3038.7500000000005</v>
      </c>
      <c r="C610">
        <f>'2 Charging Stations'!T662</f>
        <v>3335.8</v>
      </c>
      <c r="D610">
        <f>'2 Charging Stations'!AF662</f>
        <v>1690.6000000000004</v>
      </c>
      <c r="E610">
        <f>'2 Charging Stations'!AR662</f>
        <v>2833.1000000000004</v>
      </c>
    </row>
    <row r="611" spans="1:5">
      <c r="A611" s="51">
        <v>610</v>
      </c>
      <c r="B611">
        <f>'2 Charging Stations'!H663</f>
        <v>1165.0500000000002</v>
      </c>
      <c r="C611">
        <f>'2 Charging Stations'!T663</f>
        <v>1370.7000000000003</v>
      </c>
      <c r="D611">
        <f>'2 Charging Stations'!AF663</f>
        <v>1667.75</v>
      </c>
      <c r="E611">
        <f>'2 Charging Stations'!AR663</f>
        <v>3267.25</v>
      </c>
    </row>
    <row r="612" spans="1:5">
      <c r="A612" s="51">
        <v>611</v>
      </c>
      <c r="B612">
        <f>'2 Charging Stations'!H664</f>
        <v>3335.8</v>
      </c>
      <c r="C612">
        <f>'2 Charging Stations'!T664</f>
        <v>3175.8500000000004</v>
      </c>
      <c r="D612">
        <f>'2 Charging Stations'!AF664</f>
        <v>3335.8</v>
      </c>
      <c r="E612">
        <f>'2 Charging Stations'!AR664</f>
        <v>2993.05</v>
      </c>
    </row>
    <row r="613" spans="1:5">
      <c r="A613" s="51">
        <v>612</v>
      </c>
      <c r="B613">
        <f>'2 Charging Stations'!H665</f>
        <v>2718.8500000000004</v>
      </c>
      <c r="C613">
        <f>'2 Charging Stations'!T665</f>
        <v>1553.5</v>
      </c>
      <c r="D613">
        <f>'2 Charging Stations'!AF665</f>
        <v>3335.8</v>
      </c>
      <c r="E613">
        <f>'2 Charging Stations'!AR665</f>
        <v>2878.8</v>
      </c>
    </row>
    <row r="614" spans="1:5">
      <c r="A614" s="51">
        <v>613</v>
      </c>
      <c r="B614">
        <f>'2 Charging Stations'!H666</f>
        <v>1439.25</v>
      </c>
      <c r="C614">
        <f>'2 Charging Stations'!T666</f>
        <v>1210.75</v>
      </c>
      <c r="D614">
        <f>'2 Charging Stations'!AF666</f>
        <v>1919.1000000000004</v>
      </c>
      <c r="E614">
        <f>'2 Charging Stations'!AR666</f>
        <v>2901.65</v>
      </c>
    </row>
    <row r="615" spans="1:5">
      <c r="A615" s="51">
        <v>614</v>
      </c>
      <c r="B615">
        <f>'2 Charging Stations'!H667</f>
        <v>1325</v>
      </c>
      <c r="C615">
        <f>'2 Charging Stations'!T667</f>
        <v>1553.5</v>
      </c>
      <c r="D615">
        <f>'2 Charging Stations'!AF667</f>
        <v>3335.8</v>
      </c>
      <c r="E615">
        <f>'2 Charging Stations'!AR667</f>
        <v>1210.75</v>
      </c>
    </row>
    <row r="616" spans="1:5">
      <c r="A616" s="51">
        <v>615</v>
      </c>
      <c r="B616">
        <f>'2 Charging Stations'!H668</f>
        <v>2718.8500000000004</v>
      </c>
      <c r="C616">
        <f>'2 Charging Stations'!T668</f>
        <v>3335.8</v>
      </c>
      <c r="D616">
        <f>'2 Charging Stations'!AF668</f>
        <v>3335.8</v>
      </c>
      <c r="E616">
        <f>'2 Charging Stations'!AR668</f>
        <v>1439.25</v>
      </c>
    </row>
    <row r="617" spans="1:5">
      <c r="A617" s="51">
        <v>616</v>
      </c>
      <c r="B617">
        <f>'2 Charging Stations'!H669</f>
        <v>2673.15</v>
      </c>
      <c r="C617">
        <f>'2 Charging Stations'!T669</f>
        <v>3061.6000000000004</v>
      </c>
      <c r="D617">
        <f>'2 Charging Stations'!AF669</f>
        <v>3290.1000000000004</v>
      </c>
      <c r="E617">
        <f>'2 Charging Stations'!AR669</f>
        <v>2741.7000000000003</v>
      </c>
    </row>
    <row r="618" spans="1:5">
      <c r="A618" s="51">
        <v>617</v>
      </c>
      <c r="B618">
        <f>'2 Charging Stations'!H670</f>
        <v>1370.7000000000003</v>
      </c>
      <c r="C618">
        <f>'2 Charging Stations'!T670</f>
        <v>1576.3500000000004</v>
      </c>
      <c r="D618">
        <f>'2 Charging Stations'!AF670</f>
        <v>3335.8</v>
      </c>
      <c r="E618">
        <f>'2 Charging Stations'!AR670</f>
        <v>3335.8</v>
      </c>
    </row>
    <row r="619" spans="1:5">
      <c r="A619" s="51">
        <v>618</v>
      </c>
      <c r="B619">
        <f>'2 Charging Stations'!H671</f>
        <v>2970.2000000000003</v>
      </c>
      <c r="C619">
        <f>'2 Charging Stations'!T671</f>
        <v>3107.3</v>
      </c>
      <c r="D619">
        <f>'2 Charging Stations'!AF671</f>
        <v>1667.75</v>
      </c>
      <c r="E619">
        <f>'2 Charging Stations'!AR671</f>
        <v>2878.8</v>
      </c>
    </row>
    <row r="620" spans="1:5">
      <c r="A620" s="51">
        <v>619</v>
      </c>
      <c r="B620">
        <f>'2 Charging Stations'!H672</f>
        <v>1416.4</v>
      </c>
      <c r="C620">
        <f>'2 Charging Stations'!T672</f>
        <v>3335.8</v>
      </c>
      <c r="D620">
        <f>'2 Charging Stations'!AF672</f>
        <v>1599.2000000000003</v>
      </c>
      <c r="E620">
        <f>'2 Charging Stations'!AR672</f>
        <v>3335.8</v>
      </c>
    </row>
    <row r="621" spans="1:5">
      <c r="A621" s="51">
        <v>620</v>
      </c>
      <c r="B621">
        <f>'2 Charging Stations'!H673</f>
        <v>2764.55</v>
      </c>
      <c r="C621">
        <f>'2 Charging Stations'!T673</f>
        <v>1553.5</v>
      </c>
      <c r="D621">
        <f>'2 Charging Stations'!AF673</f>
        <v>3335.8</v>
      </c>
      <c r="E621">
        <f>'2 Charging Stations'!AR673</f>
        <v>1439.25</v>
      </c>
    </row>
    <row r="622" spans="1:5">
      <c r="A622" s="51">
        <v>621</v>
      </c>
      <c r="B622">
        <f>'2 Charging Stations'!H674</f>
        <v>2741.7000000000003</v>
      </c>
      <c r="C622">
        <f>'2 Charging Stations'!T674</f>
        <v>3107.3</v>
      </c>
      <c r="D622">
        <f>'2 Charging Stations'!AF674</f>
        <v>3335.8</v>
      </c>
      <c r="E622">
        <f>'2 Charging Stations'!AR674</f>
        <v>3335.8</v>
      </c>
    </row>
    <row r="623" spans="1:5">
      <c r="A623" s="51">
        <v>622</v>
      </c>
      <c r="B623">
        <f>'2 Charging Stations'!H675</f>
        <v>1279.3000000000002</v>
      </c>
      <c r="C623">
        <f>'2 Charging Stations'!T675</f>
        <v>1599.2000000000003</v>
      </c>
      <c r="D623">
        <f>'2 Charging Stations'!AF675</f>
        <v>3335.8</v>
      </c>
      <c r="E623">
        <f>'2 Charging Stations'!AR675</f>
        <v>1210.75</v>
      </c>
    </row>
    <row r="624" spans="1:5">
      <c r="A624" s="51">
        <v>623</v>
      </c>
      <c r="B624">
        <f>'2 Charging Stations'!H676</f>
        <v>2558.9</v>
      </c>
      <c r="C624">
        <f>'2 Charging Stations'!T676</f>
        <v>3335.8</v>
      </c>
      <c r="D624">
        <f>'2 Charging Stations'!AF676</f>
        <v>3335.8</v>
      </c>
      <c r="E624">
        <f>'2 Charging Stations'!AR676</f>
        <v>3038.7500000000005</v>
      </c>
    </row>
    <row r="625" spans="1:5">
      <c r="A625" s="51">
        <v>624</v>
      </c>
      <c r="B625">
        <f>'2 Charging Stations'!H677</f>
        <v>1005.1000000000001</v>
      </c>
      <c r="C625">
        <f>'2 Charging Stations'!T677</f>
        <v>1370.7000000000003</v>
      </c>
      <c r="D625">
        <f>'2 Charging Stations'!AF677</f>
        <v>3335.8</v>
      </c>
      <c r="E625">
        <f>'2 Charging Stations'!AR677</f>
        <v>2970.2000000000003</v>
      </c>
    </row>
    <row r="626" spans="1:5">
      <c r="A626" s="51">
        <v>625</v>
      </c>
      <c r="B626">
        <f>'2 Charging Stations'!H678</f>
        <v>1325</v>
      </c>
      <c r="C626">
        <f>'2 Charging Stations'!T678</f>
        <v>3335.8</v>
      </c>
      <c r="D626">
        <f>'2 Charging Stations'!AF678</f>
        <v>3335.8</v>
      </c>
      <c r="E626">
        <f>'2 Charging Stations'!AR678</f>
        <v>1507.8000000000002</v>
      </c>
    </row>
    <row r="627" spans="1:5">
      <c r="A627" s="51">
        <v>626</v>
      </c>
      <c r="B627">
        <f>'2 Charging Stations'!H679</f>
        <v>1256.4500000000003</v>
      </c>
      <c r="C627">
        <f>'2 Charging Stations'!T679</f>
        <v>1622.0500000000002</v>
      </c>
      <c r="D627">
        <f>'2 Charging Stations'!AF679</f>
        <v>1599.2000000000003</v>
      </c>
      <c r="E627">
        <f>'2 Charging Stations'!AR679</f>
        <v>2901.65</v>
      </c>
    </row>
    <row r="628" spans="1:5">
      <c r="A628" s="51">
        <v>627</v>
      </c>
      <c r="B628">
        <f>'2 Charging Stations'!H680</f>
        <v>1416.4</v>
      </c>
      <c r="C628">
        <f>'2 Charging Stations'!T680</f>
        <v>3312.95</v>
      </c>
      <c r="D628">
        <f>'2 Charging Stations'!AF680</f>
        <v>3244.4000000000005</v>
      </c>
      <c r="E628">
        <f>'2 Charging Stations'!AR680</f>
        <v>1530.65</v>
      </c>
    </row>
    <row r="629" spans="1:5">
      <c r="A629" s="51">
        <v>628</v>
      </c>
      <c r="B629">
        <f>'2 Charging Stations'!H681</f>
        <v>2581.75</v>
      </c>
      <c r="C629">
        <f>'2 Charging Stations'!T681</f>
        <v>1690.6000000000004</v>
      </c>
      <c r="D629">
        <f>'2 Charging Stations'!AF681</f>
        <v>3335.8</v>
      </c>
      <c r="E629">
        <f>'2 Charging Stations'!AR681</f>
        <v>3084.4500000000003</v>
      </c>
    </row>
    <row r="630" spans="1:5">
      <c r="A630" s="51">
        <v>629</v>
      </c>
      <c r="B630">
        <f>'2 Charging Stations'!H682</f>
        <v>2673.15</v>
      </c>
      <c r="C630">
        <f>'2 Charging Stations'!T682</f>
        <v>3107.3</v>
      </c>
      <c r="D630">
        <f>'2 Charging Stations'!AF682</f>
        <v>3267.25</v>
      </c>
      <c r="E630">
        <f>'2 Charging Stations'!AR682</f>
        <v>2924.5000000000005</v>
      </c>
    </row>
    <row r="631" spans="1:5">
      <c r="A631" s="51">
        <v>630</v>
      </c>
      <c r="B631">
        <f>'2 Charging Stations'!H683</f>
        <v>2924.5000000000005</v>
      </c>
      <c r="C631">
        <f>'2 Charging Stations'!T683</f>
        <v>2970.2000000000003</v>
      </c>
      <c r="D631">
        <f>'2 Charging Stations'!AF683</f>
        <v>3335.8</v>
      </c>
      <c r="E631">
        <f>'2 Charging Stations'!AR683</f>
        <v>1530.65</v>
      </c>
    </row>
    <row r="632" spans="1:5">
      <c r="A632" s="51">
        <v>631</v>
      </c>
      <c r="B632">
        <f>'2 Charging Stations'!H684</f>
        <v>2558.9</v>
      </c>
      <c r="C632">
        <f>'2 Charging Stations'!T684</f>
        <v>2855.9500000000003</v>
      </c>
      <c r="D632">
        <f>'2 Charging Stations'!AF684</f>
        <v>3335.8</v>
      </c>
      <c r="E632">
        <f>'2 Charging Stations'!AR684</f>
        <v>1553.5</v>
      </c>
    </row>
    <row r="633" spans="1:5">
      <c r="A633" s="51">
        <v>632</v>
      </c>
      <c r="B633">
        <f>'2 Charging Stations'!H685</f>
        <v>1416.4</v>
      </c>
      <c r="C633">
        <f>'2 Charging Stations'!T685</f>
        <v>1370.7000000000003</v>
      </c>
      <c r="D633">
        <f>'2 Charging Stations'!AF685</f>
        <v>3335.8</v>
      </c>
      <c r="E633">
        <f>'2 Charging Stations'!AR685</f>
        <v>1599.2000000000003</v>
      </c>
    </row>
    <row r="634" spans="1:5">
      <c r="A634" s="51">
        <v>633</v>
      </c>
      <c r="B634">
        <f>'2 Charging Stations'!H686</f>
        <v>2604.6000000000004</v>
      </c>
      <c r="C634">
        <f>'2 Charging Stations'!T686</f>
        <v>1553.5</v>
      </c>
      <c r="D634">
        <f>'2 Charging Stations'!AF686</f>
        <v>3267.25</v>
      </c>
      <c r="E634">
        <f>'2 Charging Stations'!AR686</f>
        <v>2855.9500000000003</v>
      </c>
    </row>
    <row r="635" spans="1:5">
      <c r="A635" s="51">
        <v>634</v>
      </c>
      <c r="B635">
        <f>'2 Charging Stations'!H687</f>
        <v>1325</v>
      </c>
      <c r="C635">
        <f>'2 Charging Stations'!T687</f>
        <v>2970.2000000000003</v>
      </c>
      <c r="D635">
        <f>'2 Charging Stations'!AF687</f>
        <v>1530.65</v>
      </c>
      <c r="E635">
        <f>'2 Charging Stations'!AR687</f>
        <v>2855.9500000000003</v>
      </c>
    </row>
    <row r="636" spans="1:5">
      <c r="A636" s="51">
        <v>635</v>
      </c>
      <c r="B636">
        <f>'2 Charging Stations'!H688</f>
        <v>1347.8500000000004</v>
      </c>
      <c r="C636">
        <f>'2 Charging Stations'!T688</f>
        <v>2901.65</v>
      </c>
      <c r="D636">
        <f>'2 Charging Stations'!AF688</f>
        <v>3335.8</v>
      </c>
      <c r="E636">
        <f>'2 Charging Stations'!AR688</f>
        <v>1347.8500000000004</v>
      </c>
    </row>
    <row r="637" spans="1:5">
      <c r="A637" s="51">
        <v>636</v>
      </c>
      <c r="B637">
        <f>'2 Charging Stations'!H689</f>
        <v>2513.2000000000003</v>
      </c>
      <c r="C637">
        <f>'2 Charging Stations'!T689</f>
        <v>3061.6000000000004</v>
      </c>
      <c r="D637">
        <f>'2 Charging Stations'!AF689</f>
        <v>3335.8</v>
      </c>
      <c r="E637">
        <f>'2 Charging Stations'!AR689</f>
        <v>1530.65</v>
      </c>
    </row>
    <row r="638" spans="1:5">
      <c r="A638" s="51">
        <v>637</v>
      </c>
      <c r="B638">
        <f>'2 Charging Stations'!H690</f>
        <v>3130.15</v>
      </c>
      <c r="C638">
        <f>'2 Charging Stations'!T690</f>
        <v>2970.2000000000003</v>
      </c>
      <c r="D638">
        <f>'2 Charging Stations'!AF690</f>
        <v>3335.8</v>
      </c>
      <c r="E638">
        <f>'2 Charging Stations'!AR690</f>
        <v>1347.8500000000004</v>
      </c>
    </row>
    <row r="639" spans="1:5">
      <c r="A639" s="51">
        <v>638</v>
      </c>
      <c r="B639">
        <f>'2 Charging Stations'!H691</f>
        <v>2855.9500000000003</v>
      </c>
      <c r="C639">
        <f>'2 Charging Stations'!T691</f>
        <v>2878.8</v>
      </c>
      <c r="D639">
        <f>'2 Charging Stations'!AF691</f>
        <v>3335.8</v>
      </c>
      <c r="E639">
        <f>'2 Charging Stations'!AR691</f>
        <v>2855.9500000000003</v>
      </c>
    </row>
    <row r="640" spans="1:5">
      <c r="A640" s="51">
        <v>639</v>
      </c>
      <c r="B640">
        <f>'2 Charging Stations'!H692</f>
        <v>1325</v>
      </c>
      <c r="C640">
        <f>'2 Charging Stations'!T692</f>
        <v>1325</v>
      </c>
      <c r="D640">
        <f>'2 Charging Stations'!AF692</f>
        <v>1827.7000000000003</v>
      </c>
      <c r="E640">
        <f>'2 Charging Stations'!AR692</f>
        <v>2810.2500000000005</v>
      </c>
    </row>
    <row r="641" spans="1:5">
      <c r="A641" s="51">
        <v>640</v>
      </c>
      <c r="B641">
        <f>'2 Charging Stations'!H693</f>
        <v>2970.2000000000003</v>
      </c>
      <c r="C641">
        <f>'2 Charging Stations'!T693</f>
        <v>1416.4</v>
      </c>
      <c r="D641">
        <f>'2 Charging Stations'!AF693</f>
        <v>3335.8</v>
      </c>
      <c r="E641">
        <f>'2 Charging Stations'!AR693</f>
        <v>3335.8</v>
      </c>
    </row>
    <row r="642" spans="1:5">
      <c r="A642" s="51">
        <v>641</v>
      </c>
      <c r="B642">
        <f>'2 Charging Stations'!H694</f>
        <v>3153</v>
      </c>
      <c r="C642">
        <f>'2 Charging Stations'!T694</f>
        <v>3061.6000000000004</v>
      </c>
      <c r="D642">
        <f>'2 Charging Stations'!AF694</f>
        <v>1827.7000000000003</v>
      </c>
      <c r="E642">
        <f>'2 Charging Stations'!AR694</f>
        <v>3015.9</v>
      </c>
    </row>
    <row r="643" spans="1:5">
      <c r="A643" s="51">
        <v>642</v>
      </c>
      <c r="B643">
        <f>'2 Charging Stations'!H695</f>
        <v>2947.3500000000004</v>
      </c>
      <c r="C643">
        <f>'2 Charging Stations'!T695</f>
        <v>1256.4500000000003</v>
      </c>
      <c r="D643">
        <f>'2 Charging Stations'!AF695</f>
        <v>3335.8</v>
      </c>
      <c r="E643">
        <f>'2 Charging Stations'!AR695</f>
        <v>2970.2000000000003</v>
      </c>
    </row>
    <row r="644" spans="1:5">
      <c r="A644" s="51">
        <v>643</v>
      </c>
      <c r="B644">
        <f>'2 Charging Stations'!H696</f>
        <v>1119.3499999999999</v>
      </c>
      <c r="C644">
        <f>'2 Charging Stations'!T696</f>
        <v>1553.5</v>
      </c>
      <c r="D644">
        <f>'2 Charging Stations'!AF696</f>
        <v>1919.1000000000004</v>
      </c>
      <c r="E644">
        <f>'2 Charging Stations'!AR696</f>
        <v>2833.1000000000004</v>
      </c>
    </row>
    <row r="645" spans="1:5">
      <c r="A645" s="51">
        <v>644</v>
      </c>
      <c r="B645">
        <f>'2 Charging Stations'!H697</f>
        <v>1393.5500000000002</v>
      </c>
      <c r="C645">
        <f>'2 Charging Stations'!T697</f>
        <v>1530.65</v>
      </c>
      <c r="D645">
        <f>'2 Charging Stations'!AF697</f>
        <v>3221.55</v>
      </c>
      <c r="E645">
        <f>'2 Charging Stations'!AR697</f>
        <v>1576.3500000000004</v>
      </c>
    </row>
    <row r="646" spans="1:5">
      <c r="A646" s="51">
        <v>645</v>
      </c>
      <c r="B646">
        <f>'2 Charging Stations'!H698</f>
        <v>1279.3000000000002</v>
      </c>
      <c r="C646">
        <f>'2 Charging Stations'!T698</f>
        <v>3061.6000000000004</v>
      </c>
      <c r="D646">
        <f>'2 Charging Stations'!AF698</f>
        <v>1873.4</v>
      </c>
      <c r="E646">
        <f>'2 Charging Stations'!AR698</f>
        <v>1439.25</v>
      </c>
    </row>
    <row r="647" spans="1:5">
      <c r="A647" s="51">
        <v>646</v>
      </c>
      <c r="B647">
        <f>'2 Charging Stations'!H699</f>
        <v>1119.3499999999999</v>
      </c>
      <c r="C647">
        <f>'2 Charging Stations'!T699</f>
        <v>3335.8</v>
      </c>
      <c r="D647">
        <f>'2 Charging Stations'!AF699</f>
        <v>3335.8</v>
      </c>
      <c r="E647">
        <f>'2 Charging Stations'!AR699</f>
        <v>2901.65</v>
      </c>
    </row>
    <row r="648" spans="1:5">
      <c r="A648" s="51">
        <v>647</v>
      </c>
      <c r="B648">
        <f>'2 Charging Stations'!H700</f>
        <v>1073.6500000000001</v>
      </c>
      <c r="C648">
        <f>'2 Charging Stations'!T700</f>
        <v>2993.05</v>
      </c>
      <c r="D648">
        <f>'2 Charging Stations'!AF700</f>
        <v>3335.8</v>
      </c>
      <c r="E648">
        <f>'2 Charging Stations'!AR700</f>
        <v>2878.8</v>
      </c>
    </row>
    <row r="649" spans="1:5">
      <c r="A649" s="51">
        <v>648</v>
      </c>
      <c r="B649">
        <f>'2 Charging Stations'!H701</f>
        <v>3015.9</v>
      </c>
      <c r="C649">
        <f>'2 Charging Stations'!T701</f>
        <v>3312.95</v>
      </c>
      <c r="D649">
        <f>'2 Charging Stations'!AF701</f>
        <v>3335.8</v>
      </c>
      <c r="E649">
        <f>'2 Charging Stations'!AR701</f>
        <v>3175.8500000000004</v>
      </c>
    </row>
    <row r="650" spans="1:5">
      <c r="A650" s="51">
        <v>649</v>
      </c>
      <c r="B650">
        <f>'2 Charging Stations'!H702</f>
        <v>1439.25</v>
      </c>
      <c r="C650">
        <f>'2 Charging Stations'!T702</f>
        <v>2855.9500000000003</v>
      </c>
      <c r="D650">
        <f>'2 Charging Stations'!AF702</f>
        <v>3335.8</v>
      </c>
      <c r="E650">
        <f>'2 Charging Stations'!AR702</f>
        <v>2741.7000000000003</v>
      </c>
    </row>
    <row r="651" spans="1:5">
      <c r="A651" s="51">
        <v>650</v>
      </c>
      <c r="B651">
        <f>'2 Charging Stations'!H703</f>
        <v>2581.75</v>
      </c>
      <c r="C651">
        <f>'2 Charging Stations'!T703</f>
        <v>1644.9</v>
      </c>
      <c r="D651">
        <f>'2 Charging Stations'!AF703</f>
        <v>3335.8</v>
      </c>
      <c r="E651">
        <f>'2 Charging Stations'!AR703</f>
        <v>1279.3000000000002</v>
      </c>
    </row>
    <row r="652" spans="1:5">
      <c r="A652" s="51">
        <v>651</v>
      </c>
      <c r="B652">
        <f>'2 Charging Stations'!H704</f>
        <v>1439.25</v>
      </c>
      <c r="C652">
        <f>'2 Charging Stations'!T704</f>
        <v>1279.3000000000002</v>
      </c>
      <c r="D652">
        <f>'2 Charging Stations'!AF704</f>
        <v>1827.7000000000003</v>
      </c>
      <c r="E652">
        <f>'2 Charging Stations'!AR704</f>
        <v>3335.8</v>
      </c>
    </row>
    <row r="653" spans="1:5">
      <c r="A653" s="51">
        <v>652</v>
      </c>
      <c r="B653">
        <f>'2 Charging Stations'!H705</f>
        <v>2764.55</v>
      </c>
      <c r="C653">
        <f>'2 Charging Stations'!T705</f>
        <v>2970.2000000000003</v>
      </c>
      <c r="D653">
        <f>'2 Charging Stations'!AF705</f>
        <v>1804.8500000000004</v>
      </c>
      <c r="E653">
        <f>'2 Charging Stations'!AR705</f>
        <v>2947.3500000000004</v>
      </c>
    </row>
    <row r="654" spans="1:5">
      <c r="A654" s="51">
        <v>653</v>
      </c>
      <c r="B654">
        <f>'2 Charging Stations'!H706</f>
        <v>1096.5</v>
      </c>
      <c r="C654">
        <f>'2 Charging Stations'!T706</f>
        <v>3107.3</v>
      </c>
      <c r="D654">
        <f>'2 Charging Stations'!AF706</f>
        <v>1850.5500000000002</v>
      </c>
      <c r="E654">
        <f>'2 Charging Stations'!AR706</f>
        <v>3335.8</v>
      </c>
    </row>
    <row r="655" spans="1:5">
      <c r="A655" s="51">
        <v>654</v>
      </c>
      <c r="B655">
        <f>'2 Charging Stations'!H707</f>
        <v>1393.5500000000002</v>
      </c>
      <c r="C655">
        <f>'2 Charging Stations'!T707</f>
        <v>1439.25</v>
      </c>
      <c r="D655">
        <f>'2 Charging Stations'!AF707</f>
        <v>1759.15</v>
      </c>
      <c r="E655">
        <f>'2 Charging Stations'!AR707</f>
        <v>3335.8</v>
      </c>
    </row>
    <row r="656" spans="1:5">
      <c r="A656" s="51">
        <v>655</v>
      </c>
      <c r="B656">
        <f>'2 Charging Stations'!H708</f>
        <v>1439.25</v>
      </c>
      <c r="C656">
        <f>'2 Charging Stations'!T708</f>
        <v>2901.65</v>
      </c>
      <c r="D656">
        <f>'2 Charging Stations'!AF708</f>
        <v>3198.7</v>
      </c>
      <c r="E656">
        <f>'2 Charging Stations'!AR708</f>
        <v>3015.9</v>
      </c>
    </row>
    <row r="657" spans="1:5">
      <c r="A657" s="51">
        <v>656</v>
      </c>
      <c r="B657">
        <f>'2 Charging Stations'!H709</f>
        <v>2924.5000000000005</v>
      </c>
      <c r="C657">
        <f>'2 Charging Stations'!T709</f>
        <v>1599.2000000000003</v>
      </c>
      <c r="D657">
        <f>'2 Charging Stations'!AF709</f>
        <v>1919.1000000000004</v>
      </c>
      <c r="E657">
        <f>'2 Charging Stations'!AR709</f>
        <v>1622.0500000000002</v>
      </c>
    </row>
    <row r="658" spans="1:5">
      <c r="A658" s="51">
        <v>657</v>
      </c>
      <c r="B658">
        <f>'2 Charging Stations'!H710</f>
        <v>1416.4</v>
      </c>
      <c r="C658">
        <f>'2 Charging Stations'!T710</f>
        <v>3312.95</v>
      </c>
      <c r="D658">
        <f>'2 Charging Stations'!AF710</f>
        <v>3335.8</v>
      </c>
      <c r="E658">
        <f>'2 Charging Stations'!AR710</f>
        <v>1576.3500000000004</v>
      </c>
    </row>
    <row r="659" spans="1:5">
      <c r="A659" s="51">
        <v>658</v>
      </c>
      <c r="B659">
        <f>'2 Charging Stations'!H711</f>
        <v>1119.3499999999999</v>
      </c>
      <c r="C659">
        <f>'2 Charging Stations'!T711</f>
        <v>1530.65</v>
      </c>
      <c r="D659">
        <f>'2 Charging Stations'!AF711</f>
        <v>1804.8500000000004</v>
      </c>
      <c r="E659">
        <f>'2 Charging Stations'!AR711</f>
        <v>2993.05</v>
      </c>
    </row>
    <row r="660" spans="1:5">
      <c r="A660" s="51">
        <v>659</v>
      </c>
      <c r="B660">
        <f>'2 Charging Stations'!H712</f>
        <v>2696</v>
      </c>
      <c r="C660">
        <f>'2 Charging Stations'!T712</f>
        <v>3221.55</v>
      </c>
      <c r="D660">
        <f>'2 Charging Stations'!AF712</f>
        <v>1530.65</v>
      </c>
      <c r="E660">
        <f>'2 Charging Stations'!AR712</f>
        <v>3335.8</v>
      </c>
    </row>
    <row r="661" spans="1:5">
      <c r="A661" s="51">
        <v>660</v>
      </c>
      <c r="B661">
        <f>'2 Charging Stations'!H713</f>
        <v>2581.75</v>
      </c>
      <c r="C661">
        <f>'2 Charging Stations'!T713</f>
        <v>2970.2000000000003</v>
      </c>
      <c r="D661">
        <f>'2 Charging Stations'!AF713</f>
        <v>3335.8</v>
      </c>
      <c r="E661">
        <f>'2 Charging Stations'!AR713</f>
        <v>3015.9</v>
      </c>
    </row>
    <row r="662" spans="1:5">
      <c r="A662" s="51">
        <v>661</v>
      </c>
      <c r="B662">
        <f>'2 Charging Stations'!H714</f>
        <v>3015.9</v>
      </c>
      <c r="C662">
        <f>'2 Charging Stations'!T714</f>
        <v>3335.8</v>
      </c>
      <c r="D662">
        <f>'2 Charging Stations'!AF714</f>
        <v>1804.8500000000004</v>
      </c>
      <c r="E662">
        <f>'2 Charging Stations'!AR714</f>
        <v>3015.9</v>
      </c>
    </row>
    <row r="663" spans="1:5">
      <c r="A663" s="51">
        <v>662</v>
      </c>
      <c r="B663">
        <f>'2 Charging Stations'!H715</f>
        <v>2970.2000000000003</v>
      </c>
      <c r="C663">
        <f>'2 Charging Stations'!T715</f>
        <v>3335.8</v>
      </c>
      <c r="D663">
        <f>'2 Charging Stations'!AF715</f>
        <v>3335.8</v>
      </c>
      <c r="E663">
        <f>'2 Charging Stations'!AR715</f>
        <v>2855.9500000000003</v>
      </c>
    </row>
    <row r="664" spans="1:5">
      <c r="A664" s="51">
        <v>663</v>
      </c>
      <c r="B664">
        <f>'2 Charging Stations'!H716</f>
        <v>959.40000000000009</v>
      </c>
      <c r="C664">
        <f>'2 Charging Stations'!T716</f>
        <v>1484.9500000000003</v>
      </c>
      <c r="D664">
        <f>'2 Charging Stations'!AF716</f>
        <v>1850.5500000000002</v>
      </c>
      <c r="E664">
        <f>'2 Charging Stations'!AR716</f>
        <v>1599.2000000000003</v>
      </c>
    </row>
    <row r="665" spans="1:5">
      <c r="A665" s="51">
        <v>664</v>
      </c>
      <c r="B665">
        <f>'2 Charging Stations'!H717</f>
        <v>2604.6000000000004</v>
      </c>
      <c r="C665">
        <f>'2 Charging Stations'!T717</f>
        <v>1210.75</v>
      </c>
      <c r="D665">
        <f>'2 Charging Stations'!AF717</f>
        <v>1759.15</v>
      </c>
      <c r="E665">
        <f>'2 Charging Stations'!AR717</f>
        <v>3175.8500000000004</v>
      </c>
    </row>
    <row r="666" spans="1:5">
      <c r="A666" s="51">
        <v>665</v>
      </c>
      <c r="B666">
        <f>'2 Charging Stations'!H718</f>
        <v>2558.9</v>
      </c>
      <c r="C666">
        <f>'2 Charging Stations'!T718</f>
        <v>3061.6000000000004</v>
      </c>
      <c r="D666">
        <f>'2 Charging Stations'!AF718</f>
        <v>3244.4000000000005</v>
      </c>
      <c r="E666">
        <f>'2 Charging Stations'!AR718</f>
        <v>1530.65</v>
      </c>
    </row>
    <row r="667" spans="1:5">
      <c r="A667" s="51">
        <v>666</v>
      </c>
      <c r="B667">
        <f>'2 Charging Stations'!H719</f>
        <v>1325</v>
      </c>
      <c r="C667">
        <f>'2 Charging Stations'!T719</f>
        <v>1462.1000000000004</v>
      </c>
      <c r="D667">
        <f>'2 Charging Stations'!AF719</f>
        <v>3335.8</v>
      </c>
      <c r="E667">
        <f>'2 Charging Stations'!AR719</f>
        <v>1416.4</v>
      </c>
    </row>
    <row r="668" spans="1:5">
      <c r="A668" s="51">
        <v>667</v>
      </c>
      <c r="B668">
        <f>'2 Charging Stations'!H720</f>
        <v>2970.2000000000003</v>
      </c>
      <c r="C668">
        <f>'2 Charging Stations'!T720</f>
        <v>3038.7500000000005</v>
      </c>
      <c r="D668">
        <f>'2 Charging Stations'!AF720</f>
        <v>3335.8</v>
      </c>
      <c r="E668">
        <f>'2 Charging Stations'!AR720</f>
        <v>1484.9500000000003</v>
      </c>
    </row>
    <row r="669" spans="1:5">
      <c r="A669" s="51">
        <v>668</v>
      </c>
      <c r="B669">
        <f>'2 Charging Stations'!H721</f>
        <v>1187.9000000000001</v>
      </c>
      <c r="C669">
        <f>'2 Charging Stations'!T721</f>
        <v>3130.15</v>
      </c>
      <c r="D669">
        <f>'2 Charging Stations'!AF721</f>
        <v>3335.8</v>
      </c>
      <c r="E669">
        <f>'2 Charging Stations'!AR721</f>
        <v>2764.55</v>
      </c>
    </row>
    <row r="670" spans="1:5">
      <c r="A670" s="51">
        <v>669</v>
      </c>
      <c r="B670">
        <f>'2 Charging Stations'!H722</f>
        <v>2604.6000000000004</v>
      </c>
      <c r="C670">
        <f>'2 Charging Stations'!T722</f>
        <v>3267.25</v>
      </c>
      <c r="D670">
        <f>'2 Charging Stations'!AF722</f>
        <v>1873.4</v>
      </c>
      <c r="E670">
        <f>'2 Charging Stations'!AR722</f>
        <v>2833.1000000000004</v>
      </c>
    </row>
    <row r="671" spans="1:5">
      <c r="A671" s="51">
        <v>670</v>
      </c>
      <c r="B671">
        <f>'2 Charging Stations'!H723</f>
        <v>2558.9</v>
      </c>
      <c r="C671">
        <f>'2 Charging Stations'!T723</f>
        <v>3221.55</v>
      </c>
      <c r="D671">
        <f>'2 Charging Stations'!AF723</f>
        <v>1850.5500000000002</v>
      </c>
      <c r="E671">
        <f>'2 Charging Stations'!AR723</f>
        <v>1599.2000000000003</v>
      </c>
    </row>
    <row r="672" spans="1:5">
      <c r="A672" s="51">
        <v>671</v>
      </c>
      <c r="B672">
        <f>'2 Charging Stations'!H724</f>
        <v>2924.5000000000005</v>
      </c>
      <c r="C672">
        <f>'2 Charging Stations'!T724</f>
        <v>2924.5000000000005</v>
      </c>
      <c r="D672">
        <f>'2 Charging Stations'!AF724</f>
        <v>3335.8</v>
      </c>
      <c r="E672">
        <f>'2 Charging Stations'!AR724</f>
        <v>3084.4500000000003</v>
      </c>
    </row>
    <row r="673" spans="1:5">
      <c r="A673" s="51">
        <v>672</v>
      </c>
      <c r="B673">
        <f>'2 Charging Stations'!H725</f>
        <v>2673.15</v>
      </c>
      <c r="C673">
        <f>'2 Charging Stations'!T725</f>
        <v>1484.9500000000003</v>
      </c>
      <c r="D673">
        <f>'2 Charging Stations'!AF725</f>
        <v>3335.8</v>
      </c>
      <c r="E673">
        <f>'2 Charging Stations'!AR725</f>
        <v>2764.55</v>
      </c>
    </row>
    <row r="674" spans="1:5">
      <c r="A674" s="51">
        <v>673</v>
      </c>
      <c r="B674">
        <f>'2 Charging Stations'!H726</f>
        <v>2947.3500000000004</v>
      </c>
      <c r="C674">
        <f>'2 Charging Stations'!T726</f>
        <v>3335.8</v>
      </c>
      <c r="D674">
        <f>'2 Charging Stations'!AF726</f>
        <v>3335.8</v>
      </c>
      <c r="E674">
        <f>'2 Charging Stations'!AR726</f>
        <v>3153</v>
      </c>
    </row>
    <row r="675" spans="1:5">
      <c r="A675" s="51">
        <v>674</v>
      </c>
      <c r="B675">
        <f>'2 Charging Stations'!H727</f>
        <v>3084.4500000000003</v>
      </c>
      <c r="C675">
        <f>'2 Charging Stations'!T727</f>
        <v>3038.7500000000005</v>
      </c>
      <c r="D675">
        <f>'2 Charging Stations'!AF727</f>
        <v>3335.8</v>
      </c>
      <c r="E675">
        <f>'2 Charging Stations'!AR727</f>
        <v>3221.55</v>
      </c>
    </row>
    <row r="676" spans="1:5">
      <c r="A676" s="51">
        <v>675</v>
      </c>
      <c r="B676">
        <f>'2 Charging Stations'!H728</f>
        <v>1439.25</v>
      </c>
      <c r="C676">
        <f>'2 Charging Stations'!T728</f>
        <v>3038.7500000000005</v>
      </c>
      <c r="D676">
        <f>'2 Charging Stations'!AF728</f>
        <v>1713.4500000000003</v>
      </c>
      <c r="E676">
        <f>'2 Charging Stations'!AR728</f>
        <v>3015.9</v>
      </c>
    </row>
    <row r="677" spans="1:5">
      <c r="A677" s="51">
        <v>676</v>
      </c>
      <c r="B677">
        <f>'2 Charging Stations'!H729</f>
        <v>2855.9500000000003</v>
      </c>
      <c r="C677">
        <f>'2 Charging Stations'!T729</f>
        <v>2901.65</v>
      </c>
      <c r="D677">
        <f>'2 Charging Stations'!AF729</f>
        <v>3335.8</v>
      </c>
      <c r="E677">
        <f>'2 Charging Stations'!AR729</f>
        <v>3198.7</v>
      </c>
    </row>
    <row r="678" spans="1:5">
      <c r="A678" s="51">
        <v>677</v>
      </c>
      <c r="B678">
        <f>'2 Charging Stations'!H730</f>
        <v>2787.4</v>
      </c>
      <c r="C678">
        <f>'2 Charging Stations'!T730</f>
        <v>2970.2000000000003</v>
      </c>
      <c r="D678">
        <f>'2 Charging Stations'!AF730</f>
        <v>3335.8</v>
      </c>
      <c r="E678">
        <f>'2 Charging Stations'!AR730</f>
        <v>1279.3000000000002</v>
      </c>
    </row>
    <row r="679" spans="1:5">
      <c r="A679" s="51">
        <v>678</v>
      </c>
      <c r="B679">
        <f>'2 Charging Stations'!H731</f>
        <v>2901.65</v>
      </c>
      <c r="C679">
        <f>'2 Charging Stations'!T731</f>
        <v>2947.3500000000004</v>
      </c>
      <c r="D679">
        <f>'2 Charging Stations'!AF731</f>
        <v>1873.4</v>
      </c>
      <c r="E679">
        <f>'2 Charging Stations'!AR731</f>
        <v>1599.2000000000003</v>
      </c>
    </row>
    <row r="680" spans="1:5">
      <c r="A680" s="51">
        <v>679</v>
      </c>
      <c r="B680">
        <f>'2 Charging Stations'!H732</f>
        <v>2673.15</v>
      </c>
      <c r="C680">
        <f>'2 Charging Stations'!T732</f>
        <v>1416.4</v>
      </c>
      <c r="D680">
        <f>'2 Charging Stations'!AF732</f>
        <v>1599.2000000000003</v>
      </c>
      <c r="E680">
        <f>'2 Charging Stations'!AR732</f>
        <v>1439.25</v>
      </c>
    </row>
    <row r="681" spans="1:5">
      <c r="A681" s="51">
        <v>680</v>
      </c>
      <c r="B681">
        <f>'2 Charging Stations'!H733</f>
        <v>1370.7000000000003</v>
      </c>
      <c r="C681">
        <f>'2 Charging Stations'!T733</f>
        <v>3335.8</v>
      </c>
      <c r="D681">
        <f>'2 Charging Stations'!AF733</f>
        <v>1576.3500000000004</v>
      </c>
      <c r="E681">
        <f>'2 Charging Stations'!AR733</f>
        <v>2947.3500000000004</v>
      </c>
    </row>
    <row r="682" spans="1:5">
      <c r="A682" s="51">
        <v>681</v>
      </c>
      <c r="B682">
        <f>'2 Charging Stations'!H734</f>
        <v>1439.25</v>
      </c>
      <c r="C682">
        <f>'2 Charging Stations'!T734</f>
        <v>1576.3500000000004</v>
      </c>
      <c r="D682">
        <f>'2 Charging Stations'!AF734</f>
        <v>3335.8</v>
      </c>
      <c r="E682">
        <f>'2 Charging Stations'!AR734</f>
        <v>2810.2500000000005</v>
      </c>
    </row>
    <row r="683" spans="1:5">
      <c r="A683" s="51">
        <v>682</v>
      </c>
      <c r="B683">
        <f>'2 Charging Stations'!H735</f>
        <v>2604.6000000000004</v>
      </c>
      <c r="C683">
        <f>'2 Charging Stations'!T735</f>
        <v>2855.9500000000003</v>
      </c>
      <c r="D683">
        <f>'2 Charging Stations'!AF735</f>
        <v>3335.8</v>
      </c>
      <c r="E683">
        <f>'2 Charging Stations'!AR735</f>
        <v>1370.7000000000003</v>
      </c>
    </row>
    <row r="684" spans="1:5">
      <c r="A684" s="51">
        <v>683</v>
      </c>
      <c r="B684">
        <f>'2 Charging Stations'!H736</f>
        <v>2764.55</v>
      </c>
      <c r="C684">
        <f>'2 Charging Stations'!T736</f>
        <v>2901.65</v>
      </c>
      <c r="D684">
        <f>'2 Charging Stations'!AF736</f>
        <v>1599.2000000000003</v>
      </c>
      <c r="E684">
        <f>'2 Charging Stations'!AR736</f>
        <v>2787.4</v>
      </c>
    </row>
    <row r="685" spans="1:5">
      <c r="A685" s="51">
        <v>684</v>
      </c>
      <c r="B685">
        <f>'2 Charging Stations'!H737</f>
        <v>2673.15</v>
      </c>
      <c r="C685">
        <f>'2 Charging Stations'!T737</f>
        <v>2970.2000000000003</v>
      </c>
      <c r="D685">
        <f>'2 Charging Stations'!AF737</f>
        <v>3221.55</v>
      </c>
      <c r="E685">
        <f>'2 Charging Stations'!AR737</f>
        <v>2901.65</v>
      </c>
    </row>
    <row r="686" spans="1:5">
      <c r="A686" s="51">
        <v>685</v>
      </c>
      <c r="B686">
        <f>'2 Charging Stations'!H738</f>
        <v>2650.3</v>
      </c>
      <c r="C686">
        <f>'2 Charging Stations'!T738</f>
        <v>1553.5</v>
      </c>
      <c r="D686">
        <f>'2 Charging Stations'!AF738</f>
        <v>3335.8</v>
      </c>
      <c r="E686">
        <f>'2 Charging Stations'!AR738</f>
        <v>1484.9500000000003</v>
      </c>
    </row>
    <row r="687" spans="1:5">
      <c r="A687" s="51">
        <v>686</v>
      </c>
      <c r="B687">
        <f>'2 Charging Stations'!H739</f>
        <v>1187.9000000000001</v>
      </c>
      <c r="C687">
        <f>'2 Charging Stations'!T739</f>
        <v>3107.3</v>
      </c>
      <c r="D687">
        <f>'2 Charging Stations'!AF739</f>
        <v>1782</v>
      </c>
      <c r="E687">
        <f>'2 Charging Stations'!AR739</f>
        <v>2947.3500000000004</v>
      </c>
    </row>
    <row r="688" spans="1:5">
      <c r="A688" s="51">
        <v>687</v>
      </c>
      <c r="B688">
        <f>'2 Charging Stations'!H740</f>
        <v>1325</v>
      </c>
      <c r="C688">
        <f>'2 Charging Stations'!T740</f>
        <v>1484.9500000000003</v>
      </c>
      <c r="D688">
        <f>'2 Charging Stations'!AF740</f>
        <v>1896.25</v>
      </c>
      <c r="E688">
        <f>'2 Charging Stations'!AR740</f>
        <v>1325</v>
      </c>
    </row>
    <row r="689" spans="1:5">
      <c r="A689" s="51">
        <v>688</v>
      </c>
      <c r="B689">
        <f>'2 Charging Stations'!H741</f>
        <v>2901.65</v>
      </c>
      <c r="C689">
        <f>'2 Charging Stations'!T741</f>
        <v>3290.1000000000004</v>
      </c>
      <c r="D689">
        <f>'2 Charging Stations'!AF741</f>
        <v>3312.95</v>
      </c>
      <c r="E689">
        <f>'2 Charging Stations'!AR741</f>
        <v>2993.05</v>
      </c>
    </row>
    <row r="690" spans="1:5">
      <c r="A690" s="51">
        <v>689</v>
      </c>
      <c r="B690">
        <f>'2 Charging Stations'!H742</f>
        <v>1439.25</v>
      </c>
      <c r="C690">
        <f>'2 Charging Stations'!T742</f>
        <v>3221.55</v>
      </c>
      <c r="D690">
        <f>'2 Charging Stations'!AF742</f>
        <v>3335.8</v>
      </c>
      <c r="E690">
        <f>'2 Charging Stations'!AR742</f>
        <v>3267.25</v>
      </c>
    </row>
    <row r="691" spans="1:5">
      <c r="A691" s="51">
        <v>690</v>
      </c>
      <c r="B691">
        <f>'2 Charging Stations'!H743</f>
        <v>1439.25</v>
      </c>
      <c r="C691">
        <f>'2 Charging Stations'!T743</f>
        <v>1416.4</v>
      </c>
      <c r="D691">
        <f>'2 Charging Stations'!AF743</f>
        <v>1804.8500000000004</v>
      </c>
      <c r="E691">
        <f>'2 Charging Stations'!AR743</f>
        <v>1233.6000000000004</v>
      </c>
    </row>
    <row r="692" spans="1:5">
      <c r="A692" s="51">
        <v>691</v>
      </c>
      <c r="B692">
        <f>'2 Charging Stations'!H744</f>
        <v>2855.9500000000003</v>
      </c>
      <c r="C692">
        <f>'2 Charging Stations'!T744</f>
        <v>3335.8</v>
      </c>
      <c r="D692">
        <f>'2 Charging Stations'!AF744</f>
        <v>1804.8500000000004</v>
      </c>
      <c r="E692">
        <f>'2 Charging Stations'!AR744</f>
        <v>1302.1500000000001</v>
      </c>
    </row>
    <row r="693" spans="1:5">
      <c r="A693" s="51">
        <v>692</v>
      </c>
      <c r="B693">
        <f>'2 Charging Stations'!H745</f>
        <v>1370.7000000000003</v>
      </c>
      <c r="C693">
        <f>'2 Charging Stations'!T745</f>
        <v>1599.2000000000003</v>
      </c>
      <c r="D693">
        <f>'2 Charging Stations'!AF745</f>
        <v>1827.7000000000003</v>
      </c>
      <c r="E693">
        <f>'2 Charging Stations'!AR745</f>
        <v>2970.2000000000003</v>
      </c>
    </row>
    <row r="694" spans="1:5">
      <c r="A694" s="51">
        <v>693</v>
      </c>
      <c r="B694">
        <f>'2 Charging Stations'!H746</f>
        <v>1393.5500000000002</v>
      </c>
      <c r="C694">
        <f>'2 Charging Stations'!T746</f>
        <v>1416.4</v>
      </c>
      <c r="D694">
        <f>'2 Charging Stations'!AF746</f>
        <v>3335.8</v>
      </c>
      <c r="E694">
        <f>'2 Charging Stations'!AR746</f>
        <v>2993.05</v>
      </c>
    </row>
    <row r="695" spans="1:5">
      <c r="A695" s="51">
        <v>694</v>
      </c>
      <c r="B695">
        <f>'2 Charging Stations'!H747</f>
        <v>1256.4500000000003</v>
      </c>
      <c r="C695">
        <f>'2 Charging Stations'!T747</f>
        <v>3335.8</v>
      </c>
      <c r="D695">
        <f>'2 Charging Stations'!AF747</f>
        <v>1919.1000000000004</v>
      </c>
      <c r="E695">
        <f>'2 Charging Stations'!AR747</f>
        <v>3335.8</v>
      </c>
    </row>
    <row r="696" spans="1:5">
      <c r="A696" s="51">
        <v>695</v>
      </c>
      <c r="B696">
        <f>'2 Charging Stations'!H748</f>
        <v>1347.8500000000004</v>
      </c>
      <c r="C696">
        <f>'2 Charging Stations'!T748</f>
        <v>1530.65</v>
      </c>
      <c r="D696">
        <f>'2 Charging Stations'!AF748</f>
        <v>1850.5500000000002</v>
      </c>
      <c r="E696">
        <f>'2 Charging Stations'!AR748</f>
        <v>1439.25</v>
      </c>
    </row>
    <row r="697" spans="1:5">
      <c r="A697" s="51">
        <v>696</v>
      </c>
      <c r="B697">
        <f>'2 Charging Stations'!H749</f>
        <v>959.40000000000009</v>
      </c>
      <c r="C697">
        <f>'2 Charging Stations'!T749</f>
        <v>1599.2000000000003</v>
      </c>
      <c r="D697">
        <f>'2 Charging Stations'!AF749</f>
        <v>3335.8</v>
      </c>
      <c r="E697">
        <f>'2 Charging Stations'!AR749</f>
        <v>1599.2000000000003</v>
      </c>
    </row>
    <row r="698" spans="1:5">
      <c r="A698" s="51">
        <v>697</v>
      </c>
      <c r="B698">
        <f>'2 Charging Stations'!H750</f>
        <v>3335.8</v>
      </c>
      <c r="C698">
        <f>'2 Charging Stations'!T750</f>
        <v>1439.25</v>
      </c>
      <c r="D698">
        <f>'2 Charging Stations'!AF750</f>
        <v>3335.8</v>
      </c>
      <c r="E698">
        <f>'2 Charging Stations'!AR750</f>
        <v>1530.65</v>
      </c>
    </row>
    <row r="699" spans="1:5">
      <c r="A699" s="51">
        <v>698</v>
      </c>
      <c r="B699">
        <f>'2 Charging Stations'!H751</f>
        <v>1325</v>
      </c>
      <c r="C699">
        <f>'2 Charging Stations'!T751</f>
        <v>2924.5000000000005</v>
      </c>
      <c r="D699">
        <f>'2 Charging Stations'!AF751</f>
        <v>3335.8</v>
      </c>
      <c r="E699">
        <f>'2 Charging Stations'!AR751</f>
        <v>2901.65</v>
      </c>
    </row>
    <row r="700" spans="1:5">
      <c r="A700" s="51">
        <v>699</v>
      </c>
      <c r="B700">
        <f>'2 Charging Stations'!H752</f>
        <v>2558.9</v>
      </c>
      <c r="C700">
        <f>'2 Charging Stations'!T752</f>
        <v>3015.9</v>
      </c>
      <c r="D700">
        <f>'2 Charging Stations'!AF752</f>
        <v>3198.7</v>
      </c>
      <c r="E700">
        <f>'2 Charging Stations'!AR752</f>
        <v>1462.1000000000004</v>
      </c>
    </row>
    <row r="701" spans="1:5">
      <c r="A701" s="51">
        <v>700</v>
      </c>
      <c r="B701">
        <f>'2 Charging Stations'!H753</f>
        <v>2513.2000000000003</v>
      </c>
      <c r="C701">
        <f>'2 Charging Stations'!T753</f>
        <v>3015.9</v>
      </c>
      <c r="D701">
        <f>'2 Charging Stations'!AF753</f>
        <v>3335.8</v>
      </c>
      <c r="E701">
        <f>'2 Charging Stations'!AR753</f>
        <v>2855.9500000000003</v>
      </c>
    </row>
    <row r="702" spans="1:5">
      <c r="A702" s="51">
        <v>701</v>
      </c>
      <c r="B702">
        <f>'2 Charging Stations'!H754</f>
        <v>2718.8500000000004</v>
      </c>
      <c r="C702">
        <f>'2 Charging Stations'!T754</f>
        <v>1576.3500000000004</v>
      </c>
      <c r="D702">
        <f>'2 Charging Stations'!AF754</f>
        <v>3335.8</v>
      </c>
      <c r="E702">
        <f>'2 Charging Stations'!AR754</f>
        <v>3015.9</v>
      </c>
    </row>
    <row r="703" spans="1:5">
      <c r="A703" s="51">
        <v>702</v>
      </c>
      <c r="B703">
        <f>'2 Charging Stations'!H755</f>
        <v>1005.1000000000001</v>
      </c>
      <c r="C703">
        <f>'2 Charging Stations'!T755</f>
        <v>3335.8</v>
      </c>
      <c r="D703">
        <f>'2 Charging Stations'!AF755</f>
        <v>1804.8500000000004</v>
      </c>
      <c r="E703">
        <f>'2 Charging Stations'!AR755</f>
        <v>3038.7500000000005</v>
      </c>
    </row>
    <row r="704" spans="1:5">
      <c r="A704" s="51">
        <v>703</v>
      </c>
      <c r="B704">
        <f>'2 Charging Stations'!H756</f>
        <v>2513.2000000000003</v>
      </c>
      <c r="C704">
        <f>'2 Charging Stations'!T756</f>
        <v>3335.8</v>
      </c>
      <c r="D704">
        <f>'2 Charging Stations'!AF756</f>
        <v>3335.8</v>
      </c>
      <c r="E704">
        <f>'2 Charging Stations'!AR756</f>
        <v>1370.7000000000003</v>
      </c>
    </row>
    <row r="705" spans="1:5">
      <c r="A705" s="51">
        <v>704</v>
      </c>
      <c r="B705">
        <f>'2 Charging Stations'!H757</f>
        <v>2741.7000000000003</v>
      </c>
      <c r="C705">
        <f>'2 Charging Stations'!T757</f>
        <v>3335.8</v>
      </c>
      <c r="D705">
        <f>'2 Charging Stations'!AF757</f>
        <v>3335.8</v>
      </c>
      <c r="E705">
        <f>'2 Charging Stations'!AR757</f>
        <v>3221.55</v>
      </c>
    </row>
    <row r="706" spans="1:5">
      <c r="A706" s="51">
        <v>705</v>
      </c>
      <c r="B706">
        <f>'2 Charging Stations'!H758</f>
        <v>2581.75</v>
      </c>
      <c r="C706">
        <f>'2 Charging Stations'!T758</f>
        <v>1484.9500000000003</v>
      </c>
      <c r="D706">
        <f>'2 Charging Stations'!AF758</f>
        <v>1804.8500000000004</v>
      </c>
      <c r="E706">
        <f>'2 Charging Stations'!AR758</f>
        <v>2855.9500000000003</v>
      </c>
    </row>
    <row r="707" spans="1:5">
      <c r="A707" s="51">
        <v>706</v>
      </c>
      <c r="B707">
        <f>'2 Charging Stations'!H759</f>
        <v>2718.8500000000004</v>
      </c>
      <c r="C707">
        <f>'2 Charging Stations'!T759</f>
        <v>1233.6000000000004</v>
      </c>
      <c r="D707">
        <f>'2 Charging Stations'!AF759</f>
        <v>1690.6000000000004</v>
      </c>
      <c r="E707">
        <f>'2 Charging Stations'!AR759</f>
        <v>1484.9500000000003</v>
      </c>
    </row>
    <row r="708" spans="1:5">
      <c r="A708" s="51">
        <v>707</v>
      </c>
      <c r="B708">
        <f>'2 Charging Stations'!H760</f>
        <v>2581.75</v>
      </c>
      <c r="C708">
        <f>'2 Charging Stations'!T760</f>
        <v>1462.1000000000004</v>
      </c>
      <c r="D708">
        <f>'2 Charging Stations'!AF760</f>
        <v>3335.8</v>
      </c>
      <c r="E708">
        <f>'2 Charging Stations'!AR760</f>
        <v>1599.2000000000003</v>
      </c>
    </row>
    <row r="709" spans="1:5">
      <c r="A709" s="51">
        <v>708</v>
      </c>
      <c r="B709">
        <f>'2 Charging Stations'!H761</f>
        <v>1325</v>
      </c>
      <c r="C709">
        <f>'2 Charging Stations'!T761</f>
        <v>3335.8</v>
      </c>
      <c r="D709">
        <f>'2 Charging Stations'!AF761</f>
        <v>3335.8</v>
      </c>
      <c r="E709">
        <f>'2 Charging Stations'!AR761</f>
        <v>1599.2000000000003</v>
      </c>
    </row>
    <row r="710" spans="1:5">
      <c r="A710" s="51">
        <v>709</v>
      </c>
      <c r="B710">
        <f>'2 Charging Stations'!H762</f>
        <v>2924.5000000000005</v>
      </c>
      <c r="C710">
        <f>'2 Charging Stations'!T762</f>
        <v>2947.3500000000004</v>
      </c>
      <c r="D710">
        <f>'2 Charging Stations'!AF762</f>
        <v>3244.4000000000005</v>
      </c>
      <c r="E710">
        <f>'2 Charging Stations'!AR762</f>
        <v>1187.9000000000001</v>
      </c>
    </row>
    <row r="711" spans="1:5">
      <c r="A711" s="51">
        <v>710</v>
      </c>
      <c r="B711">
        <f>'2 Charging Stations'!H763</f>
        <v>959.40000000000009</v>
      </c>
      <c r="C711">
        <f>'2 Charging Stations'!T763</f>
        <v>1530.65</v>
      </c>
      <c r="D711">
        <f>'2 Charging Stations'!AF763</f>
        <v>3335.8</v>
      </c>
      <c r="E711">
        <f>'2 Charging Stations'!AR763</f>
        <v>2855.9500000000003</v>
      </c>
    </row>
    <row r="712" spans="1:5">
      <c r="A712" s="51">
        <v>711</v>
      </c>
      <c r="B712">
        <f>'2 Charging Stations'!H764</f>
        <v>1347.8500000000004</v>
      </c>
      <c r="C712">
        <f>'2 Charging Stations'!T764</f>
        <v>1439.25</v>
      </c>
      <c r="D712">
        <f>'2 Charging Stations'!AF764</f>
        <v>1690.6000000000004</v>
      </c>
      <c r="E712">
        <f>'2 Charging Stations'!AR764</f>
        <v>3084.4500000000003</v>
      </c>
    </row>
    <row r="713" spans="1:5">
      <c r="A713" s="51">
        <v>712</v>
      </c>
      <c r="B713">
        <f>'2 Charging Stations'!H765</f>
        <v>1119.3499999999999</v>
      </c>
      <c r="C713">
        <f>'2 Charging Stations'!T765</f>
        <v>2924.5000000000005</v>
      </c>
      <c r="D713">
        <f>'2 Charging Stations'!AF765</f>
        <v>3335.8</v>
      </c>
      <c r="E713">
        <f>'2 Charging Stations'!AR765</f>
        <v>1599.2000000000003</v>
      </c>
    </row>
    <row r="714" spans="1:5">
      <c r="A714" s="51">
        <v>713</v>
      </c>
      <c r="B714">
        <f>'2 Charging Stations'!H766</f>
        <v>2673.15</v>
      </c>
      <c r="C714">
        <f>'2 Charging Stations'!T766</f>
        <v>2993.05</v>
      </c>
      <c r="D714">
        <f>'2 Charging Stations'!AF766</f>
        <v>1393.5500000000002</v>
      </c>
      <c r="E714">
        <f>'2 Charging Stations'!AR766</f>
        <v>1370.7000000000003</v>
      </c>
    </row>
    <row r="715" spans="1:5">
      <c r="A715" s="51">
        <v>714</v>
      </c>
      <c r="B715">
        <f>'2 Charging Stations'!H767</f>
        <v>1370.7000000000003</v>
      </c>
      <c r="C715">
        <f>'2 Charging Stations'!T767</f>
        <v>1484.9500000000003</v>
      </c>
      <c r="D715">
        <f>'2 Charging Stations'!AF767</f>
        <v>3335.8</v>
      </c>
      <c r="E715">
        <f>'2 Charging Stations'!AR767</f>
        <v>3130.15</v>
      </c>
    </row>
    <row r="716" spans="1:5">
      <c r="A716" s="51">
        <v>715</v>
      </c>
      <c r="B716">
        <f>'2 Charging Stations'!H768</f>
        <v>1439.25</v>
      </c>
      <c r="C716">
        <f>'2 Charging Stations'!T768</f>
        <v>1599.2000000000003</v>
      </c>
      <c r="D716">
        <f>'2 Charging Stations'!AF768</f>
        <v>3335.8</v>
      </c>
      <c r="E716">
        <f>'2 Charging Stations'!AR768</f>
        <v>1599.2000000000003</v>
      </c>
    </row>
    <row r="717" spans="1:5">
      <c r="A717" s="51">
        <v>716</v>
      </c>
      <c r="B717">
        <f>'2 Charging Stations'!H769</f>
        <v>2764.55</v>
      </c>
      <c r="C717">
        <f>'2 Charging Stations'!T769</f>
        <v>3335.8</v>
      </c>
      <c r="D717">
        <f>'2 Charging Stations'!AF769</f>
        <v>3335.8</v>
      </c>
      <c r="E717">
        <f>'2 Charging Stations'!AR769</f>
        <v>1439.25</v>
      </c>
    </row>
    <row r="718" spans="1:5">
      <c r="A718" s="51">
        <v>717</v>
      </c>
      <c r="B718">
        <f>'2 Charging Stations'!H770</f>
        <v>1347.8500000000004</v>
      </c>
      <c r="C718">
        <f>'2 Charging Stations'!T770</f>
        <v>1325</v>
      </c>
      <c r="D718">
        <f>'2 Charging Stations'!AF770</f>
        <v>1896.25</v>
      </c>
      <c r="E718">
        <f>'2 Charging Stations'!AR770</f>
        <v>2970.2000000000003</v>
      </c>
    </row>
    <row r="719" spans="1:5">
      <c r="A719" s="51">
        <v>718</v>
      </c>
      <c r="B719">
        <f>'2 Charging Stations'!H771</f>
        <v>1393.5500000000002</v>
      </c>
      <c r="C719">
        <f>'2 Charging Stations'!T771</f>
        <v>1622.0500000000002</v>
      </c>
      <c r="D719">
        <f>'2 Charging Stations'!AF771</f>
        <v>3335.8</v>
      </c>
      <c r="E719">
        <f>'2 Charging Stations'!AR771</f>
        <v>3335.8</v>
      </c>
    </row>
    <row r="720" spans="1:5">
      <c r="A720" s="51">
        <v>719</v>
      </c>
      <c r="B720">
        <f>'2 Charging Stations'!H772</f>
        <v>3221.55</v>
      </c>
      <c r="C720">
        <f>'2 Charging Stations'!T772</f>
        <v>1530.65</v>
      </c>
      <c r="D720">
        <f>'2 Charging Stations'!AF772</f>
        <v>3335.8</v>
      </c>
      <c r="E720">
        <f>'2 Charging Stations'!AR772</f>
        <v>1439.25</v>
      </c>
    </row>
    <row r="721" spans="1:5">
      <c r="A721" s="51">
        <v>720</v>
      </c>
      <c r="B721">
        <f>'2 Charging Stations'!H773</f>
        <v>3061.6000000000004</v>
      </c>
      <c r="C721">
        <f>'2 Charging Stations'!T773</f>
        <v>2993.05</v>
      </c>
      <c r="D721">
        <f>'2 Charging Stations'!AF773</f>
        <v>3335.8</v>
      </c>
      <c r="E721">
        <f>'2 Charging Stations'!AR773</f>
        <v>2855.9500000000003</v>
      </c>
    </row>
    <row r="722" spans="1:5">
      <c r="A722" s="51">
        <v>721</v>
      </c>
      <c r="B722">
        <f>'2 Charging Stations'!H774</f>
        <v>2833.1000000000004</v>
      </c>
      <c r="C722">
        <f>'2 Charging Stations'!T774</f>
        <v>3335.8</v>
      </c>
      <c r="D722">
        <f>'2 Charging Stations'!AF774</f>
        <v>3335.8</v>
      </c>
      <c r="E722">
        <f>'2 Charging Stations'!AR774</f>
        <v>1439.25</v>
      </c>
    </row>
    <row r="723" spans="1:5">
      <c r="A723" s="51">
        <v>722</v>
      </c>
      <c r="B723">
        <f>'2 Charging Stations'!H775</f>
        <v>2764.55</v>
      </c>
      <c r="C723">
        <f>'2 Charging Stations'!T775</f>
        <v>1302.1500000000001</v>
      </c>
      <c r="D723">
        <f>'2 Charging Stations'!AF775</f>
        <v>1187.9000000000001</v>
      </c>
      <c r="E723">
        <f>'2 Charging Stations'!AR775</f>
        <v>3335.8</v>
      </c>
    </row>
    <row r="724" spans="1:5">
      <c r="A724" s="51">
        <v>723</v>
      </c>
      <c r="B724">
        <f>'2 Charging Stations'!H776</f>
        <v>2878.8</v>
      </c>
      <c r="C724">
        <f>'2 Charging Stations'!T776</f>
        <v>3312.95</v>
      </c>
      <c r="D724">
        <f>'2 Charging Stations'!AF776</f>
        <v>3335.8</v>
      </c>
      <c r="E724">
        <f>'2 Charging Stations'!AR776</f>
        <v>936.55000000000018</v>
      </c>
    </row>
    <row r="725" spans="1:5">
      <c r="A725" s="51">
        <v>724</v>
      </c>
      <c r="B725">
        <f>'2 Charging Stations'!H777</f>
        <v>1302.1500000000001</v>
      </c>
      <c r="C725">
        <f>'2 Charging Stations'!T777</f>
        <v>1690.6000000000004</v>
      </c>
      <c r="D725">
        <f>'2 Charging Stations'!AF777</f>
        <v>1599.2000000000003</v>
      </c>
      <c r="E725">
        <f>'2 Charging Stations'!AR777</f>
        <v>2878.8</v>
      </c>
    </row>
    <row r="726" spans="1:5">
      <c r="A726" s="51">
        <v>725</v>
      </c>
      <c r="B726">
        <f>'2 Charging Stations'!H778</f>
        <v>1256.4500000000003</v>
      </c>
      <c r="C726">
        <f>'2 Charging Stations'!T778</f>
        <v>3335.8</v>
      </c>
      <c r="D726">
        <f>'2 Charging Stations'!AF778</f>
        <v>3335.8</v>
      </c>
      <c r="E726">
        <f>'2 Charging Stations'!AR778</f>
        <v>2878.8</v>
      </c>
    </row>
    <row r="727" spans="1:5">
      <c r="A727" s="51">
        <v>726</v>
      </c>
      <c r="B727">
        <f>'2 Charging Stations'!H779</f>
        <v>2878.8</v>
      </c>
      <c r="C727">
        <f>'2 Charging Stations'!T779</f>
        <v>1279.3000000000002</v>
      </c>
      <c r="D727">
        <f>'2 Charging Stations'!AF779</f>
        <v>1919.1000000000004</v>
      </c>
      <c r="E727">
        <f>'2 Charging Stations'!AR779</f>
        <v>1439.25</v>
      </c>
    </row>
    <row r="728" spans="1:5">
      <c r="A728" s="51">
        <v>727</v>
      </c>
      <c r="B728">
        <f>'2 Charging Stations'!H780</f>
        <v>2536.0500000000002</v>
      </c>
      <c r="C728">
        <f>'2 Charging Stations'!T780</f>
        <v>3335.8</v>
      </c>
      <c r="D728">
        <f>'2 Charging Stations'!AF780</f>
        <v>1804.8500000000004</v>
      </c>
      <c r="E728">
        <f>'2 Charging Stations'!AR780</f>
        <v>1530.65</v>
      </c>
    </row>
    <row r="729" spans="1:5">
      <c r="A729" s="51">
        <v>728</v>
      </c>
      <c r="B729">
        <f>'2 Charging Stations'!H781</f>
        <v>2855.9500000000003</v>
      </c>
      <c r="C729">
        <f>'2 Charging Stations'!T781</f>
        <v>2970.2000000000003</v>
      </c>
      <c r="D729">
        <f>'2 Charging Stations'!AF781</f>
        <v>3335.8</v>
      </c>
      <c r="E729">
        <f>'2 Charging Stations'!AR781</f>
        <v>2810.2500000000005</v>
      </c>
    </row>
    <row r="730" spans="1:5">
      <c r="A730" s="51">
        <v>729</v>
      </c>
      <c r="B730">
        <f>'2 Charging Stations'!H782</f>
        <v>2581.75</v>
      </c>
      <c r="C730">
        <f>'2 Charging Stations'!T782</f>
        <v>3107.3</v>
      </c>
      <c r="D730">
        <f>'2 Charging Stations'!AF782</f>
        <v>3335.8</v>
      </c>
      <c r="E730">
        <f>'2 Charging Stations'!AR782</f>
        <v>1576.3500000000004</v>
      </c>
    </row>
    <row r="731" spans="1:5">
      <c r="A731" s="51">
        <v>730</v>
      </c>
      <c r="B731">
        <f>'2 Charging Stations'!H783</f>
        <v>1325</v>
      </c>
      <c r="C731">
        <f>'2 Charging Stations'!T783</f>
        <v>2901.65</v>
      </c>
      <c r="D731">
        <f>'2 Charging Stations'!AF783</f>
        <v>3335.8</v>
      </c>
      <c r="E731">
        <f>'2 Charging Stations'!AR783</f>
        <v>1370.7000000000003</v>
      </c>
    </row>
    <row r="732" spans="1:5">
      <c r="A732" s="51">
        <v>731</v>
      </c>
      <c r="B732">
        <f>'2 Charging Stations'!H784</f>
        <v>1279.3000000000002</v>
      </c>
      <c r="C732">
        <f>'2 Charging Stations'!T784</f>
        <v>2855.9500000000003</v>
      </c>
      <c r="D732">
        <f>'2 Charging Stations'!AF784</f>
        <v>3335.8</v>
      </c>
      <c r="E732">
        <f>'2 Charging Stations'!AR784</f>
        <v>1507.8000000000002</v>
      </c>
    </row>
    <row r="733" spans="1:5">
      <c r="A733" s="51">
        <v>732</v>
      </c>
      <c r="B733">
        <f>'2 Charging Stations'!H785</f>
        <v>2650.3</v>
      </c>
      <c r="C733">
        <f>'2 Charging Stations'!T785</f>
        <v>2970.2000000000003</v>
      </c>
      <c r="D733">
        <f>'2 Charging Stations'!AF785</f>
        <v>3335.8</v>
      </c>
      <c r="E733">
        <f>'2 Charging Stations'!AR785</f>
        <v>2833.1000000000004</v>
      </c>
    </row>
    <row r="734" spans="1:5">
      <c r="A734" s="51">
        <v>733</v>
      </c>
      <c r="B734">
        <f>'2 Charging Stations'!H786</f>
        <v>2924.5000000000005</v>
      </c>
      <c r="C734">
        <f>'2 Charging Stations'!T786</f>
        <v>1576.3500000000004</v>
      </c>
      <c r="D734">
        <f>'2 Charging Stations'!AF786</f>
        <v>3312.95</v>
      </c>
      <c r="E734">
        <f>'2 Charging Stations'!AR786</f>
        <v>1165.0500000000002</v>
      </c>
    </row>
    <row r="735" spans="1:5">
      <c r="A735" s="51">
        <v>734</v>
      </c>
      <c r="B735">
        <f>'2 Charging Stations'!H787</f>
        <v>1233.6000000000004</v>
      </c>
      <c r="C735">
        <f>'2 Charging Stations'!T787</f>
        <v>3335.8</v>
      </c>
      <c r="D735">
        <f>'2 Charging Stations'!AF787</f>
        <v>1713.4500000000003</v>
      </c>
      <c r="E735">
        <f>'2 Charging Stations'!AR787</f>
        <v>1370.7000000000003</v>
      </c>
    </row>
    <row r="736" spans="1:5">
      <c r="A736" s="51">
        <v>735</v>
      </c>
      <c r="B736">
        <f>'2 Charging Stations'!H788</f>
        <v>3198.7</v>
      </c>
      <c r="C736">
        <f>'2 Charging Stations'!T788</f>
        <v>3130.15</v>
      </c>
      <c r="D736">
        <f>'2 Charging Stations'!AF788</f>
        <v>1393.5500000000002</v>
      </c>
      <c r="E736">
        <f>'2 Charging Stations'!AR788</f>
        <v>2993.05</v>
      </c>
    </row>
    <row r="737" spans="1:5">
      <c r="A737" s="51">
        <v>736</v>
      </c>
      <c r="B737">
        <f>'2 Charging Stations'!H789</f>
        <v>2604.6000000000004</v>
      </c>
      <c r="C737">
        <f>'2 Charging Stations'!T789</f>
        <v>3335.8</v>
      </c>
      <c r="D737">
        <f>'2 Charging Stations'!AF789</f>
        <v>1919.1000000000004</v>
      </c>
      <c r="E737">
        <f>'2 Charging Stations'!AR789</f>
        <v>3153</v>
      </c>
    </row>
    <row r="738" spans="1:5">
      <c r="A738" s="51">
        <v>737</v>
      </c>
      <c r="B738">
        <f>'2 Charging Stations'!H790</f>
        <v>799.45</v>
      </c>
      <c r="C738">
        <f>'2 Charging Stations'!T790</f>
        <v>3335.8</v>
      </c>
      <c r="D738">
        <f>'2 Charging Stations'!AF790</f>
        <v>3335.8</v>
      </c>
      <c r="E738">
        <f>'2 Charging Stations'!AR790</f>
        <v>1599.2000000000003</v>
      </c>
    </row>
    <row r="739" spans="1:5">
      <c r="A739" s="51">
        <v>738</v>
      </c>
      <c r="B739">
        <f>'2 Charging Stations'!H791</f>
        <v>1393.5500000000002</v>
      </c>
      <c r="C739">
        <f>'2 Charging Stations'!T791</f>
        <v>3015.9</v>
      </c>
      <c r="D739">
        <f>'2 Charging Stations'!AF791</f>
        <v>3335.8</v>
      </c>
      <c r="E739">
        <f>'2 Charging Stations'!AR791</f>
        <v>2947.3500000000004</v>
      </c>
    </row>
    <row r="740" spans="1:5">
      <c r="A740" s="51">
        <v>739</v>
      </c>
      <c r="B740">
        <f>'2 Charging Stations'!H792</f>
        <v>2650.3</v>
      </c>
      <c r="C740">
        <f>'2 Charging Stations'!T792</f>
        <v>1507.8000000000002</v>
      </c>
      <c r="D740">
        <f>'2 Charging Stations'!AF792</f>
        <v>1919.1000000000004</v>
      </c>
      <c r="E740">
        <f>'2 Charging Stations'!AR792</f>
        <v>1553.5</v>
      </c>
    </row>
    <row r="741" spans="1:5">
      <c r="A741" s="51">
        <v>740</v>
      </c>
      <c r="B741">
        <f>'2 Charging Stations'!H793</f>
        <v>3015.9</v>
      </c>
      <c r="C741">
        <f>'2 Charging Stations'!T793</f>
        <v>3038.7500000000005</v>
      </c>
      <c r="D741">
        <f>'2 Charging Stations'!AF793</f>
        <v>3335.8</v>
      </c>
      <c r="E741">
        <f>'2 Charging Stations'!AR793</f>
        <v>1347.8500000000004</v>
      </c>
    </row>
    <row r="742" spans="1:5">
      <c r="A742" s="51">
        <v>741</v>
      </c>
      <c r="B742">
        <f>'2 Charging Stations'!H794</f>
        <v>1439.25</v>
      </c>
      <c r="C742">
        <f>'2 Charging Stations'!T794</f>
        <v>2901.65</v>
      </c>
      <c r="D742">
        <f>'2 Charging Stations'!AF794</f>
        <v>1325</v>
      </c>
      <c r="E742">
        <f>'2 Charging Stations'!AR794</f>
        <v>3335.8</v>
      </c>
    </row>
    <row r="743" spans="1:5">
      <c r="A743" s="51">
        <v>742</v>
      </c>
      <c r="B743">
        <f>'2 Charging Stations'!H795</f>
        <v>1119.3499999999999</v>
      </c>
      <c r="C743">
        <f>'2 Charging Stations'!T795</f>
        <v>3084.4500000000003</v>
      </c>
      <c r="D743">
        <f>'2 Charging Stations'!AF795</f>
        <v>3312.95</v>
      </c>
      <c r="E743">
        <f>'2 Charging Stations'!AR795</f>
        <v>1416.4</v>
      </c>
    </row>
    <row r="744" spans="1:5">
      <c r="A744" s="51">
        <v>743</v>
      </c>
      <c r="B744">
        <f>'2 Charging Stations'!H796</f>
        <v>2581.75</v>
      </c>
      <c r="C744">
        <f>'2 Charging Stations'!T796</f>
        <v>3335.8</v>
      </c>
      <c r="D744">
        <f>'2 Charging Stations'!AF796</f>
        <v>3335.8</v>
      </c>
      <c r="E744">
        <f>'2 Charging Stations'!AR796</f>
        <v>3015.9</v>
      </c>
    </row>
    <row r="745" spans="1:5">
      <c r="A745" s="51">
        <v>744</v>
      </c>
      <c r="B745">
        <f>'2 Charging Stations'!H797</f>
        <v>3107.3</v>
      </c>
      <c r="C745">
        <f>'2 Charging Stations'!T797</f>
        <v>1644.9</v>
      </c>
      <c r="D745">
        <f>'2 Charging Stations'!AF797</f>
        <v>1622.0500000000002</v>
      </c>
      <c r="E745">
        <f>'2 Charging Stations'!AR797</f>
        <v>3175.8500000000004</v>
      </c>
    </row>
    <row r="746" spans="1:5">
      <c r="A746" s="51">
        <v>745</v>
      </c>
      <c r="B746">
        <f>'2 Charging Stations'!H798</f>
        <v>2787.4</v>
      </c>
      <c r="C746">
        <f>'2 Charging Stations'!T798</f>
        <v>2901.65</v>
      </c>
      <c r="D746">
        <f>'2 Charging Stations'!AF798</f>
        <v>3267.25</v>
      </c>
      <c r="E746">
        <f>'2 Charging Stations'!AR798</f>
        <v>3061.6000000000004</v>
      </c>
    </row>
    <row r="747" spans="1:5">
      <c r="A747" s="51">
        <v>746</v>
      </c>
      <c r="B747">
        <f>'2 Charging Stations'!H799</f>
        <v>2855.9500000000003</v>
      </c>
      <c r="C747">
        <f>'2 Charging Stations'!T799</f>
        <v>3198.7</v>
      </c>
      <c r="D747">
        <f>'2 Charging Stations'!AF799</f>
        <v>3335.8</v>
      </c>
      <c r="E747">
        <f>'2 Charging Stations'!AR799</f>
        <v>2810.2500000000005</v>
      </c>
    </row>
    <row r="748" spans="1:5">
      <c r="A748" s="51">
        <v>747</v>
      </c>
      <c r="B748">
        <f>'2 Charging Stations'!H800</f>
        <v>2924.5000000000005</v>
      </c>
      <c r="C748">
        <f>'2 Charging Stations'!T800</f>
        <v>2924.5000000000005</v>
      </c>
      <c r="D748">
        <f>'2 Charging Stations'!AF800</f>
        <v>3335.8</v>
      </c>
      <c r="E748">
        <f>'2 Charging Stations'!AR800</f>
        <v>2833.1000000000004</v>
      </c>
    </row>
    <row r="749" spans="1:5">
      <c r="A749" s="51">
        <v>748</v>
      </c>
      <c r="B749">
        <f>'2 Charging Stations'!H801</f>
        <v>1370.7000000000003</v>
      </c>
      <c r="C749">
        <f>'2 Charging Stations'!T801</f>
        <v>3267.25</v>
      </c>
      <c r="D749">
        <f>'2 Charging Stations'!AF801</f>
        <v>1553.5</v>
      </c>
      <c r="E749">
        <f>'2 Charging Stations'!AR801</f>
        <v>2970.2000000000003</v>
      </c>
    </row>
    <row r="750" spans="1:5">
      <c r="A750" s="51">
        <v>749</v>
      </c>
      <c r="B750">
        <f>'2 Charging Stations'!H802</f>
        <v>3221.55</v>
      </c>
      <c r="C750">
        <f>'2 Charging Stations'!T802</f>
        <v>3335.8</v>
      </c>
      <c r="D750">
        <f>'2 Charging Stations'!AF802</f>
        <v>3335.8</v>
      </c>
      <c r="E750">
        <f>'2 Charging Stations'!AR802</f>
        <v>2947.3500000000004</v>
      </c>
    </row>
    <row r="751" spans="1:5">
      <c r="A751" s="51">
        <v>750</v>
      </c>
      <c r="B751">
        <f>'2 Charging Stations'!H803</f>
        <v>1050.8000000000002</v>
      </c>
      <c r="C751">
        <f>'2 Charging Stations'!T803</f>
        <v>2855.9500000000003</v>
      </c>
      <c r="D751">
        <f>'2 Charging Stations'!AF803</f>
        <v>1804.8500000000004</v>
      </c>
      <c r="E751">
        <f>'2 Charging Stations'!AR803</f>
        <v>1439.25</v>
      </c>
    </row>
    <row r="752" spans="1:5">
      <c r="A752" s="51">
        <v>751</v>
      </c>
      <c r="B752">
        <f>'2 Charging Stations'!H804</f>
        <v>1325</v>
      </c>
      <c r="C752">
        <f>'2 Charging Stations'!T804</f>
        <v>3038.7500000000005</v>
      </c>
      <c r="D752">
        <f>'2 Charging Stations'!AF804</f>
        <v>1599.2000000000003</v>
      </c>
      <c r="E752">
        <f>'2 Charging Stations'!AR804</f>
        <v>1553.5</v>
      </c>
    </row>
    <row r="753" spans="1:5">
      <c r="A753" s="51">
        <v>752</v>
      </c>
      <c r="B753">
        <f>'2 Charging Stations'!H805</f>
        <v>1279.3000000000002</v>
      </c>
      <c r="C753">
        <f>'2 Charging Stations'!T805</f>
        <v>2970.2000000000003</v>
      </c>
      <c r="D753">
        <f>'2 Charging Stations'!AF805</f>
        <v>1919.1000000000004</v>
      </c>
      <c r="E753">
        <f>'2 Charging Stations'!AR805</f>
        <v>3335.8</v>
      </c>
    </row>
    <row r="754" spans="1:5">
      <c r="A754" s="51">
        <v>753</v>
      </c>
      <c r="B754">
        <f>'2 Charging Stations'!H806</f>
        <v>1370.7000000000003</v>
      </c>
      <c r="C754">
        <f>'2 Charging Stations'!T806</f>
        <v>3107.3</v>
      </c>
      <c r="D754">
        <f>'2 Charging Stations'!AF806</f>
        <v>1713.4500000000003</v>
      </c>
      <c r="E754">
        <f>'2 Charging Stations'!AR806</f>
        <v>1279.3000000000002</v>
      </c>
    </row>
    <row r="755" spans="1:5">
      <c r="A755" s="51">
        <v>754</v>
      </c>
      <c r="B755">
        <f>'2 Charging Stations'!H807</f>
        <v>1279.3000000000002</v>
      </c>
      <c r="C755">
        <f>'2 Charging Stations'!T807</f>
        <v>1690.6000000000004</v>
      </c>
      <c r="D755">
        <f>'2 Charging Stations'!AF807</f>
        <v>3335.8</v>
      </c>
      <c r="E755">
        <f>'2 Charging Stations'!AR807</f>
        <v>3107.3</v>
      </c>
    </row>
    <row r="756" spans="1:5">
      <c r="A756" s="51">
        <v>755</v>
      </c>
      <c r="B756">
        <f>'2 Charging Stations'!H808</f>
        <v>1370.7000000000003</v>
      </c>
      <c r="C756">
        <f>'2 Charging Stations'!T808</f>
        <v>1622.0500000000002</v>
      </c>
      <c r="D756">
        <f>'2 Charging Stations'!AF808</f>
        <v>1919.1000000000004</v>
      </c>
      <c r="E756">
        <f>'2 Charging Stations'!AR808</f>
        <v>3015.9</v>
      </c>
    </row>
    <row r="757" spans="1:5">
      <c r="A757" s="51">
        <v>756</v>
      </c>
      <c r="B757">
        <f>'2 Charging Stations'!H809</f>
        <v>3084.4500000000003</v>
      </c>
      <c r="C757">
        <f>'2 Charging Stations'!T809</f>
        <v>1667.75</v>
      </c>
      <c r="D757">
        <f>'2 Charging Stations'!AF809</f>
        <v>3335.8</v>
      </c>
      <c r="E757">
        <f>'2 Charging Stations'!AR809</f>
        <v>2878.8</v>
      </c>
    </row>
    <row r="758" spans="1:5">
      <c r="A758" s="51">
        <v>757</v>
      </c>
      <c r="B758">
        <f>'2 Charging Stations'!H810</f>
        <v>3198.7</v>
      </c>
      <c r="C758">
        <f>'2 Charging Stations'!T810</f>
        <v>3084.4500000000003</v>
      </c>
      <c r="D758">
        <f>'2 Charging Stations'!AF810</f>
        <v>1279.3000000000002</v>
      </c>
      <c r="E758">
        <f>'2 Charging Stations'!AR810</f>
        <v>2787.4</v>
      </c>
    </row>
    <row r="759" spans="1:5">
      <c r="A759" s="51">
        <v>758</v>
      </c>
      <c r="B759">
        <f>'2 Charging Stations'!H811</f>
        <v>2741.7000000000003</v>
      </c>
      <c r="C759">
        <f>'2 Charging Stations'!T811</f>
        <v>3312.95</v>
      </c>
      <c r="D759">
        <f>'2 Charging Stations'!AF811</f>
        <v>1736.3000000000002</v>
      </c>
      <c r="E759">
        <f>'2 Charging Stations'!AR811</f>
        <v>1325</v>
      </c>
    </row>
    <row r="760" spans="1:5">
      <c r="A760" s="51">
        <v>759</v>
      </c>
      <c r="B760">
        <f>'2 Charging Stations'!H812</f>
        <v>2558.9</v>
      </c>
      <c r="C760">
        <f>'2 Charging Stations'!T812</f>
        <v>1439.25</v>
      </c>
      <c r="D760">
        <f>'2 Charging Stations'!AF812</f>
        <v>3335.8</v>
      </c>
      <c r="E760">
        <f>'2 Charging Stations'!AR812</f>
        <v>2855.9500000000003</v>
      </c>
    </row>
    <row r="761" spans="1:5">
      <c r="A761" s="51">
        <v>760</v>
      </c>
      <c r="B761">
        <f>'2 Charging Stations'!H813</f>
        <v>2993.05</v>
      </c>
      <c r="C761">
        <f>'2 Charging Stations'!T813</f>
        <v>3312.95</v>
      </c>
      <c r="D761">
        <f>'2 Charging Stations'!AF813</f>
        <v>3335.8</v>
      </c>
      <c r="E761">
        <f>'2 Charging Stations'!AR813</f>
        <v>1416.4</v>
      </c>
    </row>
    <row r="762" spans="1:5">
      <c r="A762" s="51">
        <v>761</v>
      </c>
      <c r="B762">
        <f>'2 Charging Stations'!H814</f>
        <v>1279.3000000000002</v>
      </c>
      <c r="C762">
        <f>'2 Charging Stations'!T814</f>
        <v>3335.8</v>
      </c>
      <c r="D762">
        <f>'2 Charging Stations'!AF814</f>
        <v>3267.25</v>
      </c>
      <c r="E762">
        <f>'2 Charging Stations'!AR814</f>
        <v>2833.1000000000004</v>
      </c>
    </row>
    <row r="763" spans="1:5">
      <c r="A763" s="51">
        <v>762</v>
      </c>
      <c r="B763">
        <f>'2 Charging Stations'!H815</f>
        <v>1210.75</v>
      </c>
      <c r="C763">
        <f>'2 Charging Stations'!T815</f>
        <v>1530.65</v>
      </c>
      <c r="D763">
        <f>'2 Charging Stations'!AF815</f>
        <v>3335.8</v>
      </c>
      <c r="E763">
        <f>'2 Charging Stations'!AR815</f>
        <v>1393.5500000000002</v>
      </c>
    </row>
    <row r="764" spans="1:5">
      <c r="A764" s="51">
        <v>763</v>
      </c>
      <c r="B764">
        <f>'2 Charging Stations'!H816</f>
        <v>2764.55</v>
      </c>
      <c r="C764">
        <f>'2 Charging Stations'!T816</f>
        <v>3335.8</v>
      </c>
      <c r="D764">
        <f>'2 Charging Stations'!AF816</f>
        <v>3267.25</v>
      </c>
      <c r="E764">
        <f>'2 Charging Stations'!AR816</f>
        <v>2993.05</v>
      </c>
    </row>
    <row r="765" spans="1:5">
      <c r="A765" s="51">
        <v>764</v>
      </c>
      <c r="B765">
        <f>'2 Charging Stations'!H817</f>
        <v>3335.8</v>
      </c>
      <c r="C765">
        <f>'2 Charging Stations'!T817</f>
        <v>3335.8</v>
      </c>
      <c r="D765">
        <f>'2 Charging Stations'!AF817</f>
        <v>3335.8</v>
      </c>
      <c r="E765">
        <f>'2 Charging Stations'!AR817</f>
        <v>1370.7000000000003</v>
      </c>
    </row>
    <row r="766" spans="1:5">
      <c r="A766" s="51">
        <v>765</v>
      </c>
      <c r="B766">
        <f>'2 Charging Stations'!H818</f>
        <v>1279.3000000000002</v>
      </c>
      <c r="C766">
        <f>'2 Charging Stations'!T818</f>
        <v>2993.05</v>
      </c>
      <c r="D766">
        <f>'2 Charging Stations'!AF818</f>
        <v>3335.8</v>
      </c>
      <c r="E766">
        <f>'2 Charging Stations'!AR818</f>
        <v>1302.1500000000001</v>
      </c>
    </row>
    <row r="767" spans="1:5">
      <c r="A767" s="51">
        <v>766</v>
      </c>
      <c r="B767">
        <f>'2 Charging Stations'!H819</f>
        <v>2581.75</v>
      </c>
      <c r="C767">
        <f>'2 Charging Stations'!T819</f>
        <v>1507.8000000000002</v>
      </c>
      <c r="D767">
        <f>'2 Charging Stations'!AF819</f>
        <v>1873.4</v>
      </c>
      <c r="E767">
        <f>'2 Charging Stations'!AR819</f>
        <v>1507.8000000000002</v>
      </c>
    </row>
    <row r="768" spans="1:5">
      <c r="A768" s="51">
        <v>767</v>
      </c>
      <c r="B768">
        <f>'2 Charging Stations'!H820</f>
        <v>1142.2000000000003</v>
      </c>
      <c r="C768">
        <f>'2 Charging Stations'!T820</f>
        <v>3335.8</v>
      </c>
      <c r="D768">
        <f>'2 Charging Stations'!AF820</f>
        <v>3335.8</v>
      </c>
      <c r="E768">
        <f>'2 Charging Stations'!AR820</f>
        <v>2970.2000000000003</v>
      </c>
    </row>
    <row r="769" spans="1:5">
      <c r="A769" s="51">
        <v>768</v>
      </c>
      <c r="B769">
        <f>'2 Charging Stations'!H821</f>
        <v>2581.75</v>
      </c>
      <c r="C769">
        <f>'2 Charging Stations'!T821</f>
        <v>2970.2000000000003</v>
      </c>
      <c r="D769">
        <f>'2 Charging Stations'!AF821</f>
        <v>3335.8</v>
      </c>
      <c r="E769">
        <f>'2 Charging Stations'!AR821</f>
        <v>3198.7</v>
      </c>
    </row>
    <row r="770" spans="1:5">
      <c r="A770" s="51">
        <v>769</v>
      </c>
      <c r="B770">
        <f>'2 Charging Stations'!H822</f>
        <v>2650.3</v>
      </c>
      <c r="C770">
        <f>'2 Charging Stations'!T822</f>
        <v>3061.6000000000004</v>
      </c>
      <c r="D770">
        <f>'2 Charging Stations'!AF822</f>
        <v>1782</v>
      </c>
      <c r="E770">
        <f>'2 Charging Stations'!AR822</f>
        <v>2810.2500000000005</v>
      </c>
    </row>
    <row r="771" spans="1:5">
      <c r="A771" s="51">
        <v>770</v>
      </c>
      <c r="B771">
        <f>'2 Charging Stations'!H823</f>
        <v>2901.65</v>
      </c>
      <c r="C771">
        <f>'2 Charging Stations'!T823</f>
        <v>1530.65</v>
      </c>
      <c r="D771">
        <f>'2 Charging Stations'!AF823</f>
        <v>3198.7</v>
      </c>
      <c r="E771">
        <f>'2 Charging Stations'!AR823</f>
        <v>3290.1000000000004</v>
      </c>
    </row>
    <row r="772" spans="1:5">
      <c r="A772" s="51">
        <v>771</v>
      </c>
      <c r="B772">
        <f>'2 Charging Stations'!H824</f>
        <v>959.40000000000009</v>
      </c>
      <c r="C772">
        <f>'2 Charging Stations'!T824</f>
        <v>2924.5000000000005</v>
      </c>
      <c r="D772">
        <f>'2 Charging Stations'!AF824</f>
        <v>1370.7000000000003</v>
      </c>
      <c r="E772">
        <f>'2 Charging Stations'!AR824</f>
        <v>2947.3500000000004</v>
      </c>
    </row>
    <row r="773" spans="1:5">
      <c r="A773" s="51">
        <v>772</v>
      </c>
      <c r="B773">
        <f>'2 Charging Stations'!H825</f>
        <v>3084.4500000000003</v>
      </c>
      <c r="C773">
        <f>'2 Charging Stations'!T825</f>
        <v>1690.6000000000004</v>
      </c>
      <c r="D773">
        <f>'2 Charging Stations'!AF825</f>
        <v>3335.8</v>
      </c>
      <c r="E773">
        <f>'2 Charging Stations'!AR825</f>
        <v>3244.4000000000005</v>
      </c>
    </row>
    <row r="774" spans="1:5">
      <c r="A774" s="51">
        <v>773</v>
      </c>
      <c r="B774">
        <f>'2 Charging Stations'!H826</f>
        <v>2787.4</v>
      </c>
      <c r="C774">
        <f>'2 Charging Stations'!T826</f>
        <v>3221.55</v>
      </c>
      <c r="D774">
        <f>'2 Charging Stations'!AF826</f>
        <v>1644.9</v>
      </c>
      <c r="E774">
        <f>'2 Charging Stations'!AR826</f>
        <v>2901.65</v>
      </c>
    </row>
    <row r="775" spans="1:5">
      <c r="A775" s="51">
        <v>774</v>
      </c>
      <c r="B775">
        <f>'2 Charging Stations'!H827</f>
        <v>2718.8500000000004</v>
      </c>
      <c r="C775">
        <f>'2 Charging Stations'!T827</f>
        <v>1462.1000000000004</v>
      </c>
      <c r="D775">
        <f>'2 Charging Stations'!AF827</f>
        <v>1896.25</v>
      </c>
      <c r="E775">
        <f>'2 Charging Stations'!AR827</f>
        <v>1507.8000000000002</v>
      </c>
    </row>
    <row r="776" spans="1:5">
      <c r="A776" s="51">
        <v>775</v>
      </c>
      <c r="B776">
        <f>'2 Charging Stations'!H828</f>
        <v>1347.8500000000004</v>
      </c>
      <c r="C776">
        <f>'2 Charging Stations'!T828</f>
        <v>3335.8</v>
      </c>
      <c r="D776">
        <f>'2 Charging Stations'!AF828</f>
        <v>3335.8</v>
      </c>
      <c r="E776">
        <f>'2 Charging Stations'!AR828</f>
        <v>3084.4500000000003</v>
      </c>
    </row>
    <row r="777" spans="1:5">
      <c r="A777" s="51">
        <v>776</v>
      </c>
      <c r="B777">
        <f>'2 Charging Stations'!H829</f>
        <v>2673.15</v>
      </c>
      <c r="C777">
        <f>'2 Charging Stations'!T829</f>
        <v>3107.3</v>
      </c>
      <c r="D777">
        <f>'2 Charging Stations'!AF829</f>
        <v>1804.8500000000004</v>
      </c>
      <c r="E777">
        <f>'2 Charging Stations'!AR829</f>
        <v>3335.8</v>
      </c>
    </row>
    <row r="778" spans="1:5">
      <c r="A778" s="51">
        <v>777</v>
      </c>
      <c r="B778">
        <f>'2 Charging Stations'!H830</f>
        <v>1119.3499999999999</v>
      </c>
      <c r="C778">
        <f>'2 Charging Stations'!T830</f>
        <v>3335.8</v>
      </c>
      <c r="D778">
        <f>'2 Charging Stations'!AF830</f>
        <v>1599.2000000000003</v>
      </c>
      <c r="E778">
        <f>'2 Charging Stations'!AR830</f>
        <v>1256.4500000000003</v>
      </c>
    </row>
    <row r="779" spans="1:5">
      <c r="A779" s="51">
        <v>778</v>
      </c>
      <c r="B779">
        <f>'2 Charging Stations'!H831</f>
        <v>2764.55</v>
      </c>
      <c r="C779">
        <f>'2 Charging Stations'!T831</f>
        <v>3335.8</v>
      </c>
      <c r="D779">
        <f>'2 Charging Stations'!AF831</f>
        <v>1622.0500000000002</v>
      </c>
      <c r="E779">
        <f>'2 Charging Stations'!AR831</f>
        <v>3335.8</v>
      </c>
    </row>
    <row r="780" spans="1:5">
      <c r="A780" s="51">
        <v>779</v>
      </c>
      <c r="B780">
        <f>'2 Charging Stations'!H832</f>
        <v>1439.25</v>
      </c>
      <c r="C780">
        <f>'2 Charging Stations'!T832</f>
        <v>1370.7000000000003</v>
      </c>
      <c r="D780">
        <f>'2 Charging Stations'!AF832</f>
        <v>1462.1000000000004</v>
      </c>
      <c r="E780">
        <f>'2 Charging Stations'!AR832</f>
        <v>1530.65</v>
      </c>
    </row>
    <row r="781" spans="1:5">
      <c r="A781" s="51">
        <v>780</v>
      </c>
      <c r="B781">
        <f>'2 Charging Stations'!H833</f>
        <v>3107.3</v>
      </c>
      <c r="C781">
        <f>'2 Charging Stations'!T833</f>
        <v>1416.4</v>
      </c>
      <c r="D781">
        <f>'2 Charging Stations'!AF833</f>
        <v>3267.25</v>
      </c>
      <c r="E781">
        <f>'2 Charging Stations'!AR833</f>
        <v>1439.25</v>
      </c>
    </row>
    <row r="782" spans="1:5">
      <c r="A782" s="51">
        <v>781</v>
      </c>
      <c r="B782">
        <f>'2 Charging Stations'!H834</f>
        <v>1370.7000000000003</v>
      </c>
      <c r="C782">
        <f>'2 Charging Stations'!T834</f>
        <v>1187.9000000000001</v>
      </c>
      <c r="D782">
        <f>'2 Charging Stations'!AF834</f>
        <v>3335.8</v>
      </c>
      <c r="E782">
        <f>'2 Charging Stations'!AR834</f>
        <v>2970.2000000000003</v>
      </c>
    </row>
    <row r="783" spans="1:5">
      <c r="A783" s="51">
        <v>782</v>
      </c>
      <c r="B783">
        <f>'2 Charging Stations'!H835</f>
        <v>1256.4500000000003</v>
      </c>
      <c r="C783">
        <f>'2 Charging Stations'!T835</f>
        <v>1622.0500000000002</v>
      </c>
      <c r="D783">
        <f>'2 Charging Stations'!AF835</f>
        <v>3312.95</v>
      </c>
      <c r="E783">
        <f>'2 Charging Stations'!AR835</f>
        <v>3015.9</v>
      </c>
    </row>
    <row r="784" spans="1:5">
      <c r="A784" s="51">
        <v>783</v>
      </c>
      <c r="B784">
        <f>'2 Charging Stations'!H836</f>
        <v>2787.4</v>
      </c>
      <c r="C784">
        <f>'2 Charging Stations'!T836</f>
        <v>3153</v>
      </c>
      <c r="D784">
        <f>'2 Charging Stations'!AF836</f>
        <v>3335.8</v>
      </c>
      <c r="E784">
        <f>'2 Charging Stations'!AR836</f>
        <v>2810.2500000000005</v>
      </c>
    </row>
    <row r="785" spans="1:5">
      <c r="A785" s="51">
        <v>784</v>
      </c>
      <c r="B785">
        <f>'2 Charging Stations'!H837</f>
        <v>1393.5500000000002</v>
      </c>
      <c r="C785">
        <f>'2 Charging Stations'!T837</f>
        <v>3335.8</v>
      </c>
      <c r="D785">
        <f>'2 Charging Stations'!AF837</f>
        <v>3335.8</v>
      </c>
      <c r="E785">
        <f>'2 Charging Stations'!AR837</f>
        <v>3175.8500000000004</v>
      </c>
    </row>
    <row r="786" spans="1:5">
      <c r="A786" s="51">
        <v>785</v>
      </c>
      <c r="B786">
        <f>'2 Charging Stations'!H838</f>
        <v>1279.3000000000002</v>
      </c>
      <c r="C786">
        <f>'2 Charging Stations'!T838</f>
        <v>3061.6000000000004</v>
      </c>
      <c r="D786">
        <f>'2 Charging Stations'!AF838</f>
        <v>1919.1000000000004</v>
      </c>
      <c r="E786">
        <f>'2 Charging Stations'!AR838</f>
        <v>1599.2000000000003</v>
      </c>
    </row>
    <row r="787" spans="1:5">
      <c r="A787" s="51">
        <v>786</v>
      </c>
      <c r="B787">
        <f>'2 Charging Stations'!H839</f>
        <v>3130.15</v>
      </c>
      <c r="C787">
        <f>'2 Charging Stations'!T839</f>
        <v>1462.1000000000004</v>
      </c>
      <c r="D787">
        <f>'2 Charging Stations'!AF839</f>
        <v>1690.6000000000004</v>
      </c>
      <c r="E787">
        <f>'2 Charging Stations'!AR839</f>
        <v>1439.25</v>
      </c>
    </row>
    <row r="788" spans="1:5">
      <c r="A788" s="51">
        <v>787</v>
      </c>
      <c r="B788">
        <f>'2 Charging Stations'!H840</f>
        <v>2673.15</v>
      </c>
      <c r="C788">
        <f>'2 Charging Stations'!T840</f>
        <v>2901.65</v>
      </c>
      <c r="D788">
        <f>'2 Charging Stations'!AF840</f>
        <v>1919.1000000000004</v>
      </c>
      <c r="E788">
        <f>'2 Charging Stations'!AR840</f>
        <v>3198.7</v>
      </c>
    </row>
    <row r="789" spans="1:5">
      <c r="A789" s="51">
        <v>788</v>
      </c>
      <c r="B789">
        <f>'2 Charging Stations'!H841</f>
        <v>2833.1000000000004</v>
      </c>
      <c r="C789">
        <f>'2 Charging Stations'!T841</f>
        <v>1667.75</v>
      </c>
      <c r="D789">
        <f>'2 Charging Stations'!AF841</f>
        <v>1804.8500000000004</v>
      </c>
      <c r="E789">
        <f>'2 Charging Stations'!AR841</f>
        <v>1325</v>
      </c>
    </row>
    <row r="790" spans="1:5">
      <c r="A790" s="51">
        <v>789</v>
      </c>
      <c r="B790">
        <f>'2 Charging Stations'!H842</f>
        <v>2947.3500000000004</v>
      </c>
      <c r="C790">
        <f>'2 Charging Stations'!T842</f>
        <v>1690.6000000000004</v>
      </c>
      <c r="D790">
        <f>'2 Charging Stations'!AF842</f>
        <v>3335.8</v>
      </c>
      <c r="E790">
        <f>'2 Charging Stations'!AR842</f>
        <v>3221.55</v>
      </c>
    </row>
    <row r="791" spans="1:5">
      <c r="A791" s="51">
        <v>790</v>
      </c>
      <c r="B791">
        <f>'2 Charging Stations'!H843</f>
        <v>1325</v>
      </c>
      <c r="C791">
        <f>'2 Charging Stations'!T843</f>
        <v>1530.65</v>
      </c>
      <c r="D791">
        <f>'2 Charging Stations'!AF843</f>
        <v>3267.25</v>
      </c>
      <c r="E791">
        <f>'2 Charging Stations'!AR843</f>
        <v>1325</v>
      </c>
    </row>
    <row r="792" spans="1:5">
      <c r="A792" s="51">
        <v>791</v>
      </c>
      <c r="B792">
        <f>'2 Charging Stations'!H844</f>
        <v>3335.8</v>
      </c>
      <c r="C792">
        <f>'2 Charging Stations'!T844</f>
        <v>3015.9</v>
      </c>
      <c r="D792">
        <f>'2 Charging Stations'!AF844</f>
        <v>1759.15</v>
      </c>
      <c r="E792">
        <f>'2 Charging Stations'!AR844</f>
        <v>3015.9</v>
      </c>
    </row>
    <row r="793" spans="1:5">
      <c r="A793" s="51">
        <v>792</v>
      </c>
      <c r="B793">
        <f>'2 Charging Stations'!H845</f>
        <v>1370.7000000000003</v>
      </c>
      <c r="C793">
        <f>'2 Charging Stations'!T845</f>
        <v>1484.9500000000003</v>
      </c>
      <c r="D793">
        <f>'2 Charging Stations'!AF845</f>
        <v>3335.8</v>
      </c>
      <c r="E793">
        <f>'2 Charging Stations'!AR845</f>
        <v>3061.6000000000004</v>
      </c>
    </row>
    <row r="794" spans="1:5">
      <c r="A794" s="51">
        <v>793</v>
      </c>
      <c r="B794">
        <f>'2 Charging Stations'!H846</f>
        <v>1165.0500000000002</v>
      </c>
      <c r="C794">
        <f>'2 Charging Stations'!T846</f>
        <v>1622.0500000000002</v>
      </c>
      <c r="D794">
        <f>'2 Charging Stations'!AF846</f>
        <v>3335.8</v>
      </c>
      <c r="E794">
        <f>'2 Charging Stations'!AR846</f>
        <v>1530.65</v>
      </c>
    </row>
    <row r="795" spans="1:5">
      <c r="A795" s="51">
        <v>794</v>
      </c>
      <c r="B795">
        <f>'2 Charging Stations'!H847</f>
        <v>1119.3499999999999</v>
      </c>
      <c r="C795">
        <f>'2 Charging Stations'!T847</f>
        <v>2993.05</v>
      </c>
      <c r="D795">
        <f>'2 Charging Stations'!AF847</f>
        <v>3335.8</v>
      </c>
      <c r="E795">
        <f>'2 Charging Stations'!AR847</f>
        <v>2970.2000000000003</v>
      </c>
    </row>
    <row r="796" spans="1:5">
      <c r="A796" s="51">
        <v>795</v>
      </c>
      <c r="B796">
        <f>'2 Charging Stations'!H848</f>
        <v>1325</v>
      </c>
      <c r="C796">
        <f>'2 Charging Stations'!T848</f>
        <v>2901.65</v>
      </c>
      <c r="D796">
        <f>'2 Charging Stations'!AF848</f>
        <v>1759.15</v>
      </c>
      <c r="E796">
        <f>'2 Charging Stations'!AR848</f>
        <v>2970.2000000000003</v>
      </c>
    </row>
    <row r="797" spans="1:5">
      <c r="A797" s="51">
        <v>796</v>
      </c>
      <c r="B797">
        <f>'2 Charging Stations'!H849</f>
        <v>2741.7000000000003</v>
      </c>
      <c r="C797">
        <f>'2 Charging Stations'!T849</f>
        <v>3175.8500000000004</v>
      </c>
      <c r="D797">
        <f>'2 Charging Stations'!AF849</f>
        <v>3335.8</v>
      </c>
      <c r="E797">
        <f>'2 Charging Stations'!AR849</f>
        <v>3335.8</v>
      </c>
    </row>
    <row r="798" spans="1:5">
      <c r="A798" s="51">
        <v>797</v>
      </c>
      <c r="B798">
        <f>'2 Charging Stations'!H850</f>
        <v>2650.3</v>
      </c>
      <c r="C798">
        <f>'2 Charging Stations'!T850</f>
        <v>3335.8</v>
      </c>
      <c r="D798">
        <f>'2 Charging Stations'!AF850</f>
        <v>1782</v>
      </c>
      <c r="E798">
        <f>'2 Charging Stations'!AR850</f>
        <v>1096.5</v>
      </c>
    </row>
    <row r="799" spans="1:5">
      <c r="A799" s="51">
        <v>798</v>
      </c>
      <c r="B799">
        <f>'2 Charging Stations'!H851</f>
        <v>2878.8</v>
      </c>
      <c r="C799">
        <f>'2 Charging Stations'!T851</f>
        <v>3335.8</v>
      </c>
      <c r="D799">
        <f>'2 Charging Stations'!AF851</f>
        <v>3335.8</v>
      </c>
      <c r="E799">
        <f>'2 Charging Stations'!AR851</f>
        <v>2993.05</v>
      </c>
    </row>
    <row r="800" spans="1:5">
      <c r="A800" s="51">
        <v>799</v>
      </c>
      <c r="B800">
        <f>'2 Charging Stations'!H852</f>
        <v>2833.1000000000004</v>
      </c>
      <c r="C800">
        <f>'2 Charging Stations'!T852</f>
        <v>2901.65</v>
      </c>
      <c r="D800">
        <f>'2 Charging Stations'!AF852</f>
        <v>3335.8</v>
      </c>
      <c r="E800">
        <f>'2 Charging Stations'!AR852</f>
        <v>3335.8</v>
      </c>
    </row>
    <row r="801" spans="1:5">
      <c r="A801" s="51">
        <v>800</v>
      </c>
      <c r="B801">
        <f>'2 Charging Stations'!H853</f>
        <v>2901.65</v>
      </c>
      <c r="C801">
        <f>'2 Charging Stations'!T853</f>
        <v>1644.9</v>
      </c>
      <c r="D801">
        <f>'2 Charging Stations'!AF853</f>
        <v>3335.8</v>
      </c>
      <c r="E801">
        <f>'2 Charging Stations'!AR853</f>
        <v>3335.8</v>
      </c>
    </row>
    <row r="802" spans="1:5">
      <c r="A802" s="51">
        <v>801</v>
      </c>
      <c r="B802">
        <f>'2 Charging Stations'!H854</f>
        <v>2810.2500000000005</v>
      </c>
      <c r="C802">
        <f>'2 Charging Stations'!T854</f>
        <v>1439.25</v>
      </c>
      <c r="D802">
        <f>'2 Charging Stations'!AF854</f>
        <v>3335.8</v>
      </c>
      <c r="E802">
        <f>'2 Charging Stations'!AR854</f>
        <v>1187.9000000000001</v>
      </c>
    </row>
    <row r="803" spans="1:5">
      <c r="A803" s="51">
        <v>802</v>
      </c>
      <c r="B803">
        <f>'2 Charging Stations'!H855</f>
        <v>1370.7000000000003</v>
      </c>
      <c r="C803">
        <f>'2 Charging Stations'!T855</f>
        <v>3335.8</v>
      </c>
      <c r="D803">
        <f>'2 Charging Stations'!AF855</f>
        <v>3335.8</v>
      </c>
      <c r="E803">
        <f>'2 Charging Stations'!AR855</f>
        <v>2901.65</v>
      </c>
    </row>
    <row r="804" spans="1:5">
      <c r="A804" s="51">
        <v>803</v>
      </c>
      <c r="B804">
        <f>'2 Charging Stations'!H856</f>
        <v>2513.2000000000003</v>
      </c>
      <c r="C804">
        <f>'2 Charging Stations'!T856</f>
        <v>3312.95</v>
      </c>
      <c r="D804">
        <f>'2 Charging Stations'!AF856</f>
        <v>1919.1000000000004</v>
      </c>
      <c r="E804">
        <f>'2 Charging Stations'!AR856</f>
        <v>1210.75</v>
      </c>
    </row>
    <row r="805" spans="1:5">
      <c r="A805" s="51">
        <v>804</v>
      </c>
      <c r="B805">
        <f>'2 Charging Stations'!H857</f>
        <v>1165.0500000000002</v>
      </c>
      <c r="C805">
        <f>'2 Charging Stations'!T857</f>
        <v>2878.8</v>
      </c>
      <c r="D805">
        <f>'2 Charging Stations'!AF857</f>
        <v>3312.95</v>
      </c>
      <c r="E805">
        <f>'2 Charging Stations'!AR857</f>
        <v>3335.8</v>
      </c>
    </row>
    <row r="806" spans="1:5">
      <c r="A806" s="51">
        <v>805</v>
      </c>
      <c r="B806">
        <f>'2 Charging Stations'!H858</f>
        <v>1279.3000000000002</v>
      </c>
      <c r="C806">
        <f>'2 Charging Stations'!T858</f>
        <v>2947.3500000000004</v>
      </c>
      <c r="D806">
        <f>'2 Charging Stations'!AF858</f>
        <v>3335.8</v>
      </c>
      <c r="E806">
        <f>'2 Charging Stations'!AR858</f>
        <v>1347.8500000000004</v>
      </c>
    </row>
    <row r="807" spans="1:5">
      <c r="A807" s="51">
        <v>806</v>
      </c>
      <c r="B807">
        <f>'2 Charging Stations'!H859</f>
        <v>1165.0500000000002</v>
      </c>
      <c r="C807">
        <f>'2 Charging Stations'!T859</f>
        <v>1644.9</v>
      </c>
      <c r="D807">
        <f>'2 Charging Stations'!AF859</f>
        <v>1782</v>
      </c>
      <c r="E807">
        <f>'2 Charging Stations'!AR859</f>
        <v>2741.7000000000003</v>
      </c>
    </row>
    <row r="808" spans="1:5">
      <c r="A808" s="51">
        <v>807</v>
      </c>
      <c r="B808">
        <f>'2 Charging Stations'!H860</f>
        <v>3312.95</v>
      </c>
      <c r="C808">
        <f>'2 Charging Stations'!T860</f>
        <v>3107.3</v>
      </c>
      <c r="D808">
        <f>'2 Charging Stations'!AF860</f>
        <v>1896.25</v>
      </c>
      <c r="E808">
        <f>'2 Charging Stations'!AR860</f>
        <v>1393.5500000000002</v>
      </c>
    </row>
    <row r="809" spans="1:5">
      <c r="A809" s="51">
        <v>808</v>
      </c>
      <c r="B809">
        <f>'2 Charging Stations'!H861</f>
        <v>2581.75</v>
      </c>
      <c r="C809">
        <f>'2 Charging Stations'!T861</f>
        <v>1210.75</v>
      </c>
      <c r="D809">
        <f>'2 Charging Stations'!AF861</f>
        <v>3198.7</v>
      </c>
      <c r="E809">
        <f>'2 Charging Stations'!AR861</f>
        <v>3107.3</v>
      </c>
    </row>
    <row r="810" spans="1:5">
      <c r="A810" s="51">
        <v>809</v>
      </c>
      <c r="B810">
        <f>'2 Charging Stations'!H862</f>
        <v>2696</v>
      </c>
      <c r="C810">
        <f>'2 Charging Stations'!T862</f>
        <v>2901.65</v>
      </c>
      <c r="D810">
        <f>'2 Charging Stations'!AF862</f>
        <v>1873.4</v>
      </c>
      <c r="E810">
        <f>'2 Charging Stations'!AR862</f>
        <v>1279.3000000000002</v>
      </c>
    </row>
    <row r="811" spans="1:5">
      <c r="A811" s="51">
        <v>810</v>
      </c>
      <c r="B811">
        <f>'2 Charging Stations'!H863</f>
        <v>2787.4</v>
      </c>
      <c r="C811">
        <f>'2 Charging Stations'!T863</f>
        <v>2901.65</v>
      </c>
      <c r="D811">
        <f>'2 Charging Stations'!AF863</f>
        <v>3335.8</v>
      </c>
      <c r="E811">
        <f>'2 Charging Stations'!AR863</f>
        <v>1416.4</v>
      </c>
    </row>
    <row r="812" spans="1:5">
      <c r="A812" s="51">
        <v>811</v>
      </c>
      <c r="B812">
        <f>'2 Charging Stations'!H864</f>
        <v>1005.1000000000001</v>
      </c>
      <c r="C812">
        <f>'2 Charging Stations'!T864</f>
        <v>1599.2000000000003</v>
      </c>
      <c r="D812">
        <f>'2 Charging Stations'!AF864</f>
        <v>1713.4500000000003</v>
      </c>
      <c r="E812">
        <f>'2 Charging Stations'!AR864</f>
        <v>3061.6000000000004</v>
      </c>
    </row>
    <row r="813" spans="1:5">
      <c r="A813" s="51">
        <v>812</v>
      </c>
      <c r="B813">
        <f>'2 Charging Stations'!H865</f>
        <v>2810.2500000000005</v>
      </c>
      <c r="C813">
        <f>'2 Charging Stations'!T865</f>
        <v>3335.8</v>
      </c>
      <c r="D813">
        <f>'2 Charging Stations'!AF865</f>
        <v>3221.55</v>
      </c>
      <c r="E813">
        <f>'2 Charging Stations'!AR865</f>
        <v>2901.65</v>
      </c>
    </row>
    <row r="814" spans="1:5">
      <c r="A814" s="51">
        <v>813</v>
      </c>
      <c r="B814">
        <f>'2 Charging Stations'!H866</f>
        <v>2764.55</v>
      </c>
      <c r="C814">
        <f>'2 Charging Stations'!T866</f>
        <v>3153</v>
      </c>
      <c r="D814">
        <f>'2 Charging Stations'!AF866</f>
        <v>3335.8</v>
      </c>
      <c r="E814">
        <f>'2 Charging Stations'!AR866</f>
        <v>1256.4500000000003</v>
      </c>
    </row>
    <row r="815" spans="1:5">
      <c r="A815" s="51">
        <v>814</v>
      </c>
      <c r="B815">
        <f>'2 Charging Stations'!H867</f>
        <v>2993.05</v>
      </c>
      <c r="C815">
        <f>'2 Charging Stations'!T867</f>
        <v>2878.8</v>
      </c>
      <c r="D815">
        <f>'2 Charging Stations'!AF867</f>
        <v>3312.95</v>
      </c>
      <c r="E815">
        <f>'2 Charging Stations'!AR867</f>
        <v>3015.9</v>
      </c>
    </row>
    <row r="816" spans="1:5">
      <c r="A816" s="51">
        <v>815</v>
      </c>
      <c r="B816">
        <f>'2 Charging Stations'!H868</f>
        <v>1439.25</v>
      </c>
      <c r="C816">
        <f>'2 Charging Stations'!T868</f>
        <v>1370.7000000000003</v>
      </c>
      <c r="D816">
        <f>'2 Charging Stations'!AF868</f>
        <v>1850.5500000000002</v>
      </c>
      <c r="E816">
        <f>'2 Charging Stations'!AR868</f>
        <v>2947.3500000000004</v>
      </c>
    </row>
    <row r="817" spans="1:5">
      <c r="A817" s="51">
        <v>816</v>
      </c>
      <c r="B817">
        <f>'2 Charging Stations'!H869</f>
        <v>2924.5000000000005</v>
      </c>
      <c r="C817">
        <f>'2 Charging Stations'!T869</f>
        <v>1553.5</v>
      </c>
      <c r="D817">
        <f>'2 Charging Stations'!AF869</f>
        <v>3335.8</v>
      </c>
      <c r="E817">
        <f>'2 Charging Stations'!AR869</f>
        <v>1599.2000000000003</v>
      </c>
    </row>
    <row r="818" spans="1:5">
      <c r="A818" s="51">
        <v>817</v>
      </c>
      <c r="B818">
        <f>'2 Charging Stations'!H870</f>
        <v>1027.95</v>
      </c>
      <c r="C818">
        <f>'2 Charging Stations'!T870</f>
        <v>3198.7</v>
      </c>
      <c r="D818">
        <f>'2 Charging Stations'!AF870</f>
        <v>1919.1000000000004</v>
      </c>
      <c r="E818">
        <f>'2 Charging Stations'!AR870</f>
        <v>3244.4000000000005</v>
      </c>
    </row>
    <row r="819" spans="1:5">
      <c r="A819" s="51">
        <v>818</v>
      </c>
      <c r="B819">
        <f>'2 Charging Stations'!H871</f>
        <v>1210.75</v>
      </c>
      <c r="C819">
        <f>'2 Charging Stations'!T871</f>
        <v>2970.2000000000003</v>
      </c>
      <c r="D819">
        <f>'2 Charging Stations'!AF871</f>
        <v>3335.8</v>
      </c>
      <c r="E819">
        <f>'2 Charging Stations'!AR871</f>
        <v>3061.6000000000004</v>
      </c>
    </row>
    <row r="820" spans="1:5">
      <c r="A820" s="51">
        <v>819</v>
      </c>
      <c r="B820">
        <f>'2 Charging Stations'!H872</f>
        <v>1416.4</v>
      </c>
      <c r="C820">
        <f>'2 Charging Stations'!T872</f>
        <v>1667.75</v>
      </c>
      <c r="D820">
        <f>'2 Charging Stations'!AF872</f>
        <v>3335.8</v>
      </c>
      <c r="E820">
        <f>'2 Charging Stations'!AR872</f>
        <v>1530.65</v>
      </c>
    </row>
    <row r="821" spans="1:5">
      <c r="A821" s="51">
        <v>820</v>
      </c>
      <c r="B821">
        <f>'2 Charging Stations'!H873</f>
        <v>2581.75</v>
      </c>
      <c r="C821">
        <f>'2 Charging Stations'!T873</f>
        <v>1622.0500000000002</v>
      </c>
      <c r="D821">
        <f>'2 Charging Stations'!AF873</f>
        <v>3335.8</v>
      </c>
      <c r="E821">
        <f>'2 Charging Stations'!AR873</f>
        <v>1599.2000000000003</v>
      </c>
    </row>
    <row r="822" spans="1:5">
      <c r="A822" s="51">
        <v>821</v>
      </c>
      <c r="B822">
        <f>'2 Charging Stations'!H874</f>
        <v>2604.6000000000004</v>
      </c>
      <c r="C822">
        <f>'2 Charging Stations'!T874</f>
        <v>3335.8</v>
      </c>
      <c r="D822">
        <f>'2 Charging Stations'!AF874</f>
        <v>3335.8</v>
      </c>
      <c r="E822">
        <f>'2 Charging Stations'!AR874</f>
        <v>1439.25</v>
      </c>
    </row>
    <row r="823" spans="1:5">
      <c r="A823" s="51">
        <v>822</v>
      </c>
      <c r="B823">
        <f>'2 Charging Stations'!H875</f>
        <v>2581.75</v>
      </c>
      <c r="C823">
        <f>'2 Charging Stations'!T875</f>
        <v>1439.25</v>
      </c>
      <c r="D823">
        <f>'2 Charging Stations'!AF875</f>
        <v>3335.8</v>
      </c>
      <c r="E823">
        <f>'2 Charging Stations'!AR875</f>
        <v>1599.2000000000003</v>
      </c>
    </row>
    <row r="824" spans="1:5">
      <c r="A824" s="51">
        <v>823</v>
      </c>
      <c r="B824">
        <f>'2 Charging Stations'!H876</f>
        <v>2650.3</v>
      </c>
      <c r="C824">
        <f>'2 Charging Stations'!T876</f>
        <v>3335.8</v>
      </c>
      <c r="D824">
        <f>'2 Charging Stations'!AF876</f>
        <v>3335.8</v>
      </c>
      <c r="E824">
        <f>'2 Charging Stations'!AR876</f>
        <v>1507.8000000000002</v>
      </c>
    </row>
    <row r="825" spans="1:5">
      <c r="A825" s="51">
        <v>824</v>
      </c>
      <c r="B825">
        <f>'2 Charging Stations'!H877</f>
        <v>3153</v>
      </c>
      <c r="C825">
        <f>'2 Charging Stations'!T877</f>
        <v>3335.8</v>
      </c>
      <c r="D825">
        <f>'2 Charging Stations'!AF877</f>
        <v>1919.1000000000004</v>
      </c>
      <c r="E825">
        <f>'2 Charging Stations'!AR877</f>
        <v>2810.2500000000005</v>
      </c>
    </row>
    <row r="826" spans="1:5">
      <c r="A826" s="51">
        <v>825</v>
      </c>
      <c r="B826">
        <f>'2 Charging Stations'!H878</f>
        <v>2718.8500000000004</v>
      </c>
      <c r="C826">
        <f>'2 Charging Stations'!T878</f>
        <v>2924.5000000000005</v>
      </c>
      <c r="D826">
        <f>'2 Charging Stations'!AF878</f>
        <v>3335.8</v>
      </c>
      <c r="E826">
        <f>'2 Charging Stations'!AR878</f>
        <v>1393.5500000000002</v>
      </c>
    </row>
    <row r="827" spans="1:5">
      <c r="A827" s="51">
        <v>826</v>
      </c>
      <c r="B827">
        <f>'2 Charging Stations'!H879</f>
        <v>1325</v>
      </c>
      <c r="C827">
        <f>'2 Charging Stations'!T879</f>
        <v>3221.55</v>
      </c>
      <c r="D827">
        <f>'2 Charging Stations'!AF879</f>
        <v>1462.1000000000004</v>
      </c>
      <c r="E827">
        <f>'2 Charging Stations'!AR879</f>
        <v>2970.2000000000003</v>
      </c>
    </row>
    <row r="828" spans="1:5">
      <c r="A828" s="51">
        <v>827</v>
      </c>
      <c r="B828">
        <f>'2 Charging Stations'!H880</f>
        <v>2924.5000000000005</v>
      </c>
      <c r="C828">
        <f>'2 Charging Stations'!T880</f>
        <v>1416.4</v>
      </c>
      <c r="D828">
        <f>'2 Charging Stations'!AF880</f>
        <v>3335.8</v>
      </c>
      <c r="E828">
        <f>'2 Charging Stations'!AR880</f>
        <v>3061.6000000000004</v>
      </c>
    </row>
    <row r="829" spans="1:5">
      <c r="A829" s="51">
        <v>828</v>
      </c>
      <c r="B829">
        <f>'2 Charging Stations'!H881</f>
        <v>2810.2500000000005</v>
      </c>
      <c r="C829">
        <f>'2 Charging Stations'!T881</f>
        <v>2947.3500000000004</v>
      </c>
      <c r="D829">
        <f>'2 Charging Stations'!AF881</f>
        <v>3335.8</v>
      </c>
      <c r="E829">
        <f>'2 Charging Stations'!AR881</f>
        <v>2924.5000000000005</v>
      </c>
    </row>
    <row r="830" spans="1:5">
      <c r="A830" s="51">
        <v>829</v>
      </c>
      <c r="B830">
        <f>'2 Charging Stations'!H882</f>
        <v>1416.4</v>
      </c>
      <c r="C830">
        <f>'2 Charging Stations'!T882</f>
        <v>1667.75</v>
      </c>
      <c r="D830">
        <f>'2 Charging Stations'!AF882</f>
        <v>3198.7</v>
      </c>
      <c r="E830">
        <f>'2 Charging Stations'!AR882</f>
        <v>2764.55</v>
      </c>
    </row>
    <row r="831" spans="1:5">
      <c r="A831" s="51">
        <v>830</v>
      </c>
      <c r="B831">
        <f>'2 Charging Stations'!H883</f>
        <v>2741.7000000000003</v>
      </c>
      <c r="C831">
        <f>'2 Charging Stations'!T883</f>
        <v>1530.65</v>
      </c>
      <c r="D831">
        <f>'2 Charging Stations'!AF883</f>
        <v>1325</v>
      </c>
      <c r="E831">
        <f>'2 Charging Stations'!AR883</f>
        <v>1530.65</v>
      </c>
    </row>
    <row r="832" spans="1:5">
      <c r="A832" s="51">
        <v>831</v>
      </c>
      <c r="B832">
        <f>'2 Charging Stations'!H884</f>
        <v>1027.95</v>
      </c>
      <c r="C832">
        <f>'2 Charging Stations'!T884</f>
        <v>3130.15</v>
      </c>
      <c r="D832">
        <f>'2 Charging Stations'!AF884</f>
        <v>3335.8</v>
      </c>
      <c r="E832">
        <f>'2 Charging Stations'!AR884</f>
        <v>1599.2000000000003</v>
      </c>
    </row>
    <row r="833" spans="1:5">
      <c r="A833" s="51">
        <v>832</v>
      </c>
      <c r="B833">
        <f>'2 Charging Stations'!H885</f>
        <v>1119.3499999999999</v>
      </c>
      <c r="C833">
        <f>'2 Charging Stations'!T885</f>
        <v>1576.3500000000004</v>
      </c>
      <c r="D833">
        <f>'2 Charging Stations'!AF885</f>
        <v>1759.15</v>
      </c>
      <c r="E833">
        <f>'2 Charging Stations'!AR885</f>
        <v>1462.1000000000004</v>
      </c>
    </row>
    <row r="834" spans="1:5">
      <c r="A834" s="51">
        <v>833</v>
      </c>
      <c r="B834">
        <f>'2 Charging Stations'!H886</f>
        <v>2650.3</v>
      </c>
      <c r="C834">
        <f>'2 Charging Stations'!T886</f>
        <v>2947.3500000000004</v>
      </c>
      <c r="D834">
        <f>'2 Charging Stations'!AF886</f>
        <v>1919.1000000000004</v>
      </c>
      <c r="E834">
        <f>'2 Charging Stations'!AR886</f>
        <v>2810.2500000000005</v>
      </c>
    </row>
    <row r="835" spans="1:5">
      <c r="A835" s="51">
        <v>834</v>
      </c>
      <c r="B835">
        <f>'2 Charging Stations'!H887</f>
        <v>2558.9</v>
      </c>
      <c r="C835">
        <f>'2 Charging Stations'!T887</f>
        <v>2947.3500000000004</v>
      </c>
      <c r="D835">
        <f>'2 Charging Stations'!AF887</f>
        <v>3335.8</v>
      </c>
      <c r="E835">
        <f>'2 Charging Stations'!AR887</f>
        <v>1279.3000000000002</v>
      </c>
    </row>
    <row r="836" spans="1:5">
      <c r="A836" s="51">
        <v>835</v>
      </c>
      <c r="B836">
        <f>'2 Charging Stations'!H888</f>
        <v>2513.2000000000003</v>
      </c>
      <c r="C836">
        <f>'2 Charging Stations'!T888</f>
        <v>1530.65</v>
      </c>
      <c r="D836">
        <f>'2 Charging Stations'!AF888</f>
        <v>3335.8</v>
      </c>
      <c r="E836">
        <f>'2 Charging Stations'!AR888</f>
        <v>3061.6000000000004</v>
      </c>
    </row>
    <row r="837" spans="1:5">
      <c r="A837" s="51">
        <v>836</v>
      </c>
      <c r="B837">
        <f>'2 Charging Stations'!H889</f>
        <v>2947.3500000000004</v>
      </c>
      <c r="C837">
        <f>'2 Charging Stations'!T889</f>
        <v>799.45</v>
      </c>
      <c r="D837">
        <f>'2 Charging Stations'!AF889</f>
        <v>3335.8</v>
      </c>
      <c r="E837">
        <f>'2 Charging Stations'!AR889</f>
        <v>3061.6000000000004</v>
      </c>
    </row>
    <row r="838" spans="1:5">
      <c r="A838" s="51">
        <v>837</v>
      </c>
      <c r="B838">
        <f>'2 Charging Stations'!H890</f>
        <v>1370.7000000000003</v>
      </c>
      <c r="C838">
        <f>'2 Charging Stations'!T890</f>
        <v>2878.8</v>
      </c>
      <c r="D838">
        <f>'2 Charging Stations'!AF890</f>
        <v>1736.3000000000002</v>
      </c>
      <c r="E838">
        <f>'2 Charging Stations'!AR890</f>
        <v>1393.5500000000002</v>
      </c>
    </row>
    <row r="839" spans="1:5">
      <c r="A839" s="51">
        <v>838</v>
      </c>
      <c r="B839">
        <f>'2 Charging Stations'!H891</f>
        <v>2696</v>
      </c>
      <c r="C839">
        <f>'2 Charging Stations'!T891</f>
        <v>3244.4000000000005</v>
      </c>
      <c r="D839">
        <f>'2 Charging Stations'!AF891</f>
        <v>3335.8</v>
      </c>
      <c r="E839">
        <f>'2 Charging Stations'!AR891</f>
        <v>3335.8</v>
      </c>
    </row>
    <row r="840" spans="1:5">
      <c r="A840" s="51">
        <v>839</v>
      </c>
      <c r="B840">
        <f>'2 Charging Stations'!H892</f>
        <v>3267.25</v>
      </c>
      <c r="C840">
        <f>'2 Charging Stations'!T892</f>
        <v>1073.6500000000001</v>
      </c>
      <c r="D840">
        <f>'2 Charging Stations'!AF892</f>
        <v>3335.8</v>
      </c>
      <c r="E840">
        <f>'2 Charging Stations'!AR892</f>
        <v>3335.8</v>
      </c>
    </row>
    <row r="841" spans="1:5">
      <c r="A841" s="51">
        <v>840</v>
      </c>
      <c r="B841">
        <f>'2 Charging Stations'!H893</f>
        <v>1165.0500000000002</v>
      </c>
      <c r="C841">
        <f>'2 Charging Stations'!T893</f>
        <v>1462.1000000000004</v>
      </c>
      <c r="D841">
        <f>'2 Charging Stations'!AF893</f>
        <v>1690.6000000000004</v>
      </c>
      <c r="E841">
        <f>'2 Charging Stations'!AR893</f>
        <v>1553.5</v>
      </c>
    </row>
    <row r="842" spans="1:5">
      <c r="A842" s="51">
        <v>841</v>
      </c>
      <c r="B842">
        <f>'2 Charging Stations'!H894</f>
        <v>2787.4</v>
      </c>
      <c r="C842">
        <f>'2 Charging Stations'!T894</f>
        <v>1599.2000000000003</v>
      </c>
      <c r="D842">
        <f>'2 Charging Stations'!AF894</f>
        <v>3335.8</v>
      </c>
      <c r="E842">
        <f>'2 Charging Stations'!AR894</f>
        <v>1279.3000000000002</v>
      </c>
    </row>
    <row r="843" spans="1:5">
      <c r="A843" s="51">
        <v>842</v>
      </c>
      <c r="B843">
        <f>'2 Charging Stations'!H895</f>
        <v>1347.8500000000004</v>
      </c>
      <c r="C843">
        <f>'2 Charging Stations'!T895</f>
        <v>3335.8</v>
      </c>
      <c r="D843">
        <f>'2 Charging Stations'!AF895</f>
        <v>3335.8</v>
      </c>
      <c r="E843">
        <f>'2 Charging Stations'!AR895</f>
        <v>3335.8</v>
      </c>
    </row>
    <row r="844" spans="1:5">
      <c r="A844" s="51">
        <v>843</v>
      </c>
      <c r="B844">
        <f>'2 Charging Stations'!H896</f>
        <v>2764.55</v>
      </c>
      <c r="C844">
        <f>'2 Charging Stations'!T896</f>
        <v>2993.05</v>
      </c>
      <c r="D844">
        <f>'2 Charging Stations'!AF896</f>
        <v>1850.5500000000002</v>
      </c>
      <c r="E844">
        <f>'2 Charging Stations'!AR896</f>
        <v>1279.3000000000002</v>
      </c>
    </row>
    <row r="845" spans="1:5">
      <c r="A845" s="51">
        <v>844</v>
      </c>
      <c r="B845">
        <f>'2 Charging Stations'!H897</f>
        <v>2696</v>
      </c>
      <c r="C845">
        <f>'2 Charging Stations'!T897</f>
        <v>1690.6000000000004</v>
      </c>
      <c r="D845">
        <f>'2 Charging Stations'!AF897</f>
        <v>3335.8</v>
      </c>
      <c r="E845">
        <f>'2 Charging Stations'!AR897</f>
        <v>2924.5000000000005</v>
      </c>
    </row>
    <row r="846" spans="1:5">
      <c r="A846" s="51">
        <v>845</v>
      </c>
      <c r="B846">
        <f>'2 Charging Stations'!H898</f>
        <v>3107.3</v>
      </c>
      <c r="C846">
        <f>'2 Charging Stations'!T898</f>
        <v>3335.8</v>
      </c>
      <c r="D846">
        <f>'2 Charging Stations'!AF898</f>
        <v>3335.8</v>
      </c>
      <c r="E846">
        <f>'2 Charging Stations'!AR898</f>
        <v>1484.9500000000003</v>
      </c>
    </row>
    <row r="847" spans="1:5">
      <c r="A847" s="51">
        <v>846</v>
      </c>
      <c r="B847">
        <f>'2 Charging Stations'!H899</f>
        <v>1370.7000000000003</v>
      </c>
      <c r="C847">
        <f>'2 Charging Stations'!T899</f>
        <v>1484.9500000000003</v>
      </c>
      <c r="D847">
        <f>'2 Charging Stations'!AF899</f>
        <v>3335.8</v>
      </c>
      <c r="E847">
        <f>'2 Charging Stations'!AR899</f>
        <v>2947.3500000000004</v>
      </c>
    </row>
    <row r="848" spans="1:5">
      <c r="A848" s="51">
        <v>847</v>
      </c>
      <c r="B848">
        <f>'2 Charging Stations'!H900</f>
        <v>2741.7000000000003</v>
      </c>
      <c r="C848">
        <f>'2 Charging Stations'!T900</f>
        <v>1484.9500000000003</v>
      </c>
      <c r="D848">
        <f>'2 Charging Stations'!AF900</f>
        <v>3335.8</v>
      </c>
      <c r="E848">
        <f>'2 Charging Stations'!AR900</f>
        <v>1370.7000000000003</v>
      </c>
    </row>
    <row r="849" spans="1:5">
      <c r="A849" s="51">
        <v>848</v>
      </c>
      <c r="B849">
        <f>'2 Charging Stations'!H901</f>
        <v>2718.8500000000004</v>
      </c>
      <c r="C849">
        <f>'2 Charging Stations'!T901</f>
        <v>2947.3500000000004</v>
      </c>
      <c r="D849">
        <f>'2 Charging Stations'!AF901</f>
        <v>1804.8500000000004</v>
      </c>
      <c r="E849">
        <f>'2 Charging Stations'!AR901</f>
        <v>2947.3500000000004</v>
      </c>
    </row>
    <row r="850" spans="1:5">
      <c r="A850" s="51">
        <v>849</v>
      </c>
      <c r="B850">
        <f>'2 Charging Stations'!H902</f>
        <v>1210.75</v>
      </c>
      <c r="C850">
        <f>'2 Charging Stations'!T902</f>
        <v>2970.2000000000003</v>
      </c>
      <c r="D850">
        <f>'2 Charging Stations'!AF902</f>
        <v>1804.8500000000004</v>
      </c>
      <c r="E850">
        <f>'2 Charging Stations'!AR902</f>
        <v>2878.8</v>
      </c>
    </row>
    <row r="851" spans="1:5">
      <c r="A851" s="51">
        <v>850</v>
      </c>
      <c r="B851">
        <f>'2 Charging Stations'!H903</f>
        <v>1393.5500000000002</v>
      </c>
      <c r="C851">
        <f>'2 Charging Stations'!T903</f>
        <v>3130.15</v>
      </c>
      <c r="D851">
        <f>'2 Charging Stations'!AF903</f>
        <v>1713.4500000000003</v>
      </c>
      <c r="E851">
        <f>'2 Charging Stations'!AR903</f>
        <v>1530.65</v>
      </c>
    </row>
    <row r="852" spans="1:5">
      <c r="A852" s="51">
        <v>851</v>
      </c>
      <c r="B852">
        <f>'2 Charging Stations'!H904</f>
        <v>1393.5500000000002</v>
      </c>
      <c r="C852">
        <f>'2 Charging Stations'!T904</f>
        <v>3153</v>
      </c>
      <c r="D852">
        <f>'2 Charging Stations'!AF904</f>
        <v>1850.5500000000002</v>
      </c>
      <c r="E852">
        <f>'2 Charging Stations'!AR904</f>
        <v>1599.2000000000003</v>
      </c>
    </row>
    <row r="853" spans="1:5">
      <c r="A853" s="51">
        <v>852</v>
      </c>
      <c r="B853">
        <f>'2 Charging Stations'!H905</f>
        <v>3221.55</v>
      </c>
      <c r="C853">
        <f>'2 Charging Stations'!T905</f>
        <v>3335.8</v>
      </c>
      <c r="D853">
        <f>'2 Charging Stations'!AF905</f>
        <v>3335.8</v>
      </c>
      <c r="E853">
        <f>'2 Charging Stations'!AR905</f>
        <v>2833.1000000000004</v>
      </c>
    </row>
    <row r="854" spans="1:5">
      <c r="A854" s="51">
        <v>853</v>
      </c>
      <c r="B854">
        <f>'2 Charging Stations'!H906</f>
        <v>2536.0500000000002</v>
      </c>
      <c r="C854">
        <f>'2 Charging Stations'!T906</f>
        <v>1667.75</v>
      </c>
      <c r="D854">
        <f>'2 Charging Stations'!AF906</f>
        <v>3312.95</v>
      </c>
      <c r="E854">
        <f>'2 Charging Stations'!AR906</f>
        <v>1530.65</v>
      </c>
    </row>
    <row r="855" spans="1:5">
      <c r="A855" s="51">
        <v>854</v>
      </c>
      <c r="B855">
        <f>'2 Charging Stations'!H907</f>
        <v>3267.25</v>
      </c>
      <c r="C855">
        <f>'2 Charging Stations'!T907</f>
        <v>1416.4</v>
      </c>
      <c r="D855">
        <f>'2 Charging Stations'!AF907</f>
        <v>3335.8</v>
      </c>
      <c r="E855">
        <f>'2 Charging Stations'!AR907</f>
        <v>3107.3</v>
      </c>
    </row>
    <row r="856" spans="1:5">
      <c r="A856" s="51">
        <v>855</v>
      </c>
      <c r="B856">
        <f>'2 Charging Stations'!H908</f>
        <v>1210.75</v>
      </c>
      <c r="C856">
        <f>'2 Charging Stations'!T908</f>
        <v>3335.8</v>
      </c>
      <c r="D856">
        <f>'2 Charging Stations'!AF908</f>
        <v>3335.8</v>
      </c>
      <c r="E856">
        <f>'2 Charging Stations'!AR908</f>
        <v>2810.2500000000005</v>
      </c>
    </row>
    <row r="857" spans="1:5">
      <c r="A857" s="51">
        <v>856</v>
      </c>
      <c r="B857">
        <f>'2 Charging Stations'!H909</f>
        <v>2924.5000000000005</v>
      </c>
      <c r="C857">
        <f>'2 Charging Stations'!T909</f>
        <v>3107.3</v>
      </c>
      <c r="D857">
        <f>'2 Charging Stations'!AF909</f>
        <v>1896.25</v>
      </c>
      <c r="E857">
        <f>'2 Charging Stations'!AR909</f>
        <v>3175.8500000000004</v>
      </c>
    </row>
    <row r="858" spans="1:5">
      <c r="A858" s="51">
        <v>857</v>
      </c>
      <c r="B858">
        <f>'2 Charging Stations'!H910</f>
        <v>2650.3</v>
      </c>
      <c r="C858">
        <f>'2 Charging Stations'!T910</f>
        <v>3061.6000000000004</v>
      </c>
      <c r="D858">
        <f>'2 Charging Stations'!AF910</f>
        <v>3335.8</v>
      </c>
      <c r="E858">
        <f>'2 Charging Stations'!AR910</f>
        <v>3221.55</v>
      </c>
    </row>
    <row r="859" spans="1:5">
      <c r="A859" s="51">
        <v>858</v>
      </c>
      <c r="B859">
        <f>'2 Charging Stations'!H911</f>
        <v>2833.1000000000004</v>
      </c>
      <c r="C859">
        <f>'2 Charging Stations'!T911</f>
        <v>2970.2000000000003</v>
      </c>
      <c r="D859">
        <f>'2 Charging Stations'!AF911</f>
        <v>1919.1000000000004</v>
      </c>
      <c r="E859">
        <f>'2 Charging Stations'!AR911</f>
        <v>1507.8000000000002</v>
      </c>
    </row>
    <row r="860" spans="1:5">
      <c r="A860" s="51">
        <v>859</v>
      </c>
      <c r="B860">
        <f>'2 Charging Stations'!H912</f>
        <v>1165.0500000000002</v>
      </c>
      <c r="C860">
        <f>'2 Charging Stations'!T912</f>
        <v>3038.7500000000005</v>
      </c>
      <c r="D860">
        <f>'2 Charging Stations'!AF912</f>
        <v>1896.25</v>
      </c>
      <c r="E860">
        <f>'2 Charging Stations'!AR912</f>
        <v>1325</v>
      </c>
    </row>
    <row r="861" spans="1:5">
      <c r="A861" s="51">
        <v>860</v>
      </c>
      <c r="B861">
        <f>'2 Charging Stations'!H913</f>
        <v>959.40000000000009</v>
      </c>
      <c r="C861">
        <f>'2 Charging Stations'!T913</f>
        <v>3335.8</v>
      </c>
      <c r="D861">
        <f>'2 Charging Stations'!AF913</f>
        <v>3312.95</v>
      </c>
      <c r="E861">
        <f>'2 Charging Stations'!AR913</f>
        <v>2924.5000000000005</v>
      </c>
    </row>
    <row r="862" spans="1:5">
      <c r="A862" s="51">
        <v>861</v>
      </c>
      <c r="B862">
        <f>'2 Charging Stations'!H914</f>
        <v>3335.8</v>
      </c>
      <c r="C862">
        <f>'2 Charging Stations'!T914</f>
        <v>1370.7000000000003</v>
      </c>
      <c r="D862">
        <f>'2 Charging Stations'!AF914</f>
        <v>3335.8</v>
      </c>
      <c r="E862">
        <f>'2 Charging Stations'!AR914</f>
        <v>2855.9500000000003</v>
      </c>
    </row>
    <row r="863" spans="1:5">
      <c r="A863" s="51">
        <v>862</v>
      </c>
      <c r="B863">
        <f>'2 Charging Stations'!H915</f>
        <v>1347.8500000000004</v>
      </c>
      <c r="C863">
        <f>'2 Charging Stations'!T915</f>
        <v>1370.7000000000003</v>
      </c>
      <c r="D863">
        <f>'2 Charging Stations'!AF915</f>
        <v>1325</v>
      </c>
      <c r="E863">
        <f>'2 Charging Stations'!AR915</f>
        <v>1302.1500000000001</v>
      </c>
    </row>
    <row r="864" spans="1:5">
      <c r="A864" s="51">
        <v>863</v>
      </c>
      <c r="B864">
        <f>'2 Charging Stations'!H916</f>
        <v>1119.3499999999999</v>
      </c>
      <c r="C864">
        <f>'2 Charging Stations'!T916</f>
        <v>3015.9</v>
      </c>
      <c r="D864">
        <f>'2 Charging Stations'!AF916</f>
        <v>3335.8</v>
      </c>
      <c r="E864">
        <f>'2 Charging Stations'!AR916</f>
        <v>2833.1000000000004</v>
      </c>
    </row>
    <row r="865" spans="1:5">
      <c r="A865" s="51">
        <v>864</v>
      </c>
      <c r="B865">
        <f>'2 Charging Stations'!H917</f>
        <v>1370.7000000000003</v>
      </c>
      <c r="C865">
        <f>'2 Charging Stations'!T917</f>
        <v>1576.3500000000004</v>
      </c>
      <c r="D865">
        <f>'2 Charging Stations'!AF917</f>
        <v>3335.8</v>
      </c>
      <c r="E865">
        <f>'2 Charging Stations'!AR917</f>
        <v>1530.65</v>
      </c>
    </row>
    <row r="866" spans="1:5">
      <c r="A866" s="51">
        <v>865</v>
      </c>
      <c r="B866">
        <f>'2 Charging Stations'!H918</f>
        <v>2787.4</v>
      </c>
      <c r="C866">
        <f>'2 Charging Stations'!T918</f>
        <v>1439.25</v>
      </c>
      <c r="D866">
        <f>'2 Charging Stations'!AF918</f>
        <v>1896.25</v>
      </c>
      <c r="E866">
        <f>'2 Charging Stations'!AR918</f>
        <v>3015.9</v>
      </c>
    </row>
    <row r="867" spans="1:5">
      <c r="A867" s="51">
        <v>866</v>
      </c>
      <c r="B867">
        <f>'2 Charging Stations'!H919</f>
        <v>3015.9</v>
      </c>
      <c r="C867">
        <f>'2 Charging Stations'!T919</f>
        <v>3130.15</v>
      </c>
      <c r="D867">
        <f>'2 Charging Stations'!AF919</f>
        <v>3335.8</v>
      </c>
      <c r="E867">
        <f>'2 Charging Stations'!AR919</f>
        <v>2764.55</v>
      </c>
    </row>
    <row r="868" spans="1:5">
      <c r="A868" s="51">
        <v>867</v>
      </c>
      <c r="B868">
        <f>'2 Charging Stations'!H920</f>
        <v>2764.55</v>
      </c>
      <c r="C868">
        <f>'2 Charging Stations'!T920</f>
        <v>2993.05</v>
      </c>
      <c r="D868">
        <f>'2 Charging Stations'!AF920</f>
        <v>3335.8</v>
      </c>
      <c r="E868">
        <f>'2 Charging Stations'!AR920</f>
        <v>2833.1000000000004</v>
      </c>
    </row>
    <row r="869" spans="1:5">
      <c r="A869" s="51">
        <v>868</v>
      </c>
      <c r="B869">
        <f>'2 Charging Stations'!H921</f>
        <v>1210.75</v>
      </c>
      <c r="C869">
        <f>'2 Charging Stations'!T921</f>
        <v>3107.3</v>
      </c>
      <c r="D869">
        <f>'2 Charging Stations'!AF921</f>
        <v>3335.8</v>
      </c>
      <c r="E869">
        <f>'2 Charging Stations'!AR921</f>
        <v>3084.4500000000003</v>
      </c>
    </row>
    <row r="870" spans="1:5">
      <c r="A870" s="51">
        <v>869</v>
      </c>
      <c r="B870">
        <f>'2 Charging Stations'!H922</f>
        <v>2810.2500000000005</v>
      </c>
      <c r="C870">
        <f>'2 Charging Stations'!T922</f>
        <v>3153</v>
      </c>
      <c r="D870">
        <f>'2 Charging Stations'!AF922</f>
        <v>1827.7000000000003</v>
      </c>
      <c r="E870">
        <f>'2 Charging Stations'!AR922</f>
        <v>2970.2000000000003</v>
      </c>
    </row>
    <row r="871" spans="1:5">
      <c r="A871" s="51">
        <v>870</v>
      </c>
      <c r="B871">
        <f>'2 Charging Stations'!H923</f>
        <v>2718.8500000000004</v>
      </c>
      <c r="C871">
        <f>'2 Charging Stations'!T923</f>
        <v>3107.3</v>
      </c>
      <c r="D871">
        <f>'2 Charging Stations'!AF923</f>
        <v>1713.4500000000003</v>
      </c>
      <c r="E871">
        <f>'2 Charging Stations'!AR923</f>
        <v>3335.8</v>
      </c>
    </row>
    <row r="872" spans="1:5">
      <c r="A872" s="51">
        <v>871</v>
      </c>
      <c r="B872">
        <f>'2 Charging Stations'!H924</f>
        <v>2878.8</v>
      </c>
      <c r="C872">
        <f>'2 Charging Stations'!T924</f>
        <v>1530.65</v>
      </c>
      <c r="D872">
        <f>'2 Charging Stations'!AF924</f>
        <v>1736.3000000000002</v>
      </c>
      <c r="E872">
        <f>'2 Charging Stations'!AR924</f>
        <v>1530.65</v>
      </c>
    </row>
    <row r="873" spans="1:5">
      <c r="A873" s="51">
        <v>872</v>
      </c>
      <c r="B873">
        <f>'2 Charging Stations'!H925</f>
        <v>2604.6000000000004</v>
      </c>
      <c r="C873">
        <f>'2 Charging Stations'!T925</f>
        <v>1439.25</v>
      </c>
      <c r="D873">
        <f>'2 Charging Stations'!AF925</f>
        <v>1850.5500000000002</v>
      </c>
      <c r="E873">
        <f>'2 Charging Stations'!AR925</f>
        <v>1370.7000000000003</v>
      </c>
    </row>
    <row r="874" spans="1:5">
      <c r="A874" s="51">
        <v>873</v>
      </c>
      <c r="B874">
        <f>'2 Charging Stations'!H926</f>
        <v>1325</v>
      </c>
      <c r="C874">
        <f>'2 Charging Stations'!T926</f>
        <v>1439.25</v>
      </c>
      <c r="D874">
        <f>'2 Charging Stations'!AF926</f>
        <v>3221.55</v>
      </c>
      <c r="E874">
        <f>'2 Charging Stations'!AR926</f>
        <v>3175.8500000000004</v>
      </c>
    </row>
    <row r="875" spans="1:5">
      <c r="A875" s="51">
        <v>874</v>
      </c>
      <c r="B875">
        <f>'2 Charging Stations'!H927</f>
        <v>1439.25</v>
      </c>
      <c r="C875">
        <f>'2 Charging Stations'!T927</f>
        <v>1644.9</v>
      </c>
      <c r="D875">
        <f>'2 Charging Stations'!AF927</f>
        <v>3290.1000000000004</v>
      </c>
      <c r="E875">
        <f>'2 Charging Stations'!AR927</f>
        <v>1393.5500000000002</v>
      </c>
    </row>
    <row r="876" spans="1:5">
      <c r="A876" s="51">
        <v>875</v>
      </c>
      <c r="B876">
        <f>'2 Charging Stations'!H928</f>
        <v>2650.3</v>
      </c>
      <c r="C876">
        <f>'2 Charging Stations'!T928</f>
        <v>3267.25</v>
      </c>
      <c r="D876">
        <f>'2 Charging Stations'!AF928</f>
        <v>3335.8</v>
      </c>
      <c r="E876">
        <f>'2 Charging Stations'!AR928</f>
        <v>3038.7500000000005</v>
      </c>
    </row>
    <row r="877" spans="1:5">
      <c r="A877" s="51">
        <v>876</v>
      </c>
      <c r="B877">
        <f>'2 Charging Stations'!H929</f>
        <v>1325</v>
      </c>
      <c r="C877">
        <f>'2 Charging Stations'!T929</f>
        <v>2970.2000000000003</v>
      </c>
      <c r="D877">
        <f>'2 Charging Stations'!AF929</f>
        <v>3335.8</v>
      </c>
      <c r="E877">
        <f>'2 Charging Stations'!AR929</f>
        <v>2787.4</v>
      </c>
    </row>
    <row r="878" spans="1:5">
      <c r="A878" s="51">
        <v>877</v>
      </c>
      <c r="B878">
        <f>'2 Charging Stations'!H930</f>
        <v>1370.7000000000003</v>
      </c>
      <c r="C878">
        <f>'2 Charging Stations'!T930</f>
        <v>3107.3</v>
      </c>
      <c r="D878">
        <f>'2 Charging Stations'!AF930</f>
        <v>1416.4</v>
      </c>
      <c r="E878">
        <f>'2 Charging Stations'!AR930</f>
        <v>3335.8</v>
      </c>
    </row>
    <row r="879" spans="1:5">
      <c r="A879" s="51">
        <v>878</v>
      </c>
      <c r="B879">
        <f>'2 Charging Stations'!H931</f>
        <v>2513.2000000000003</v>
      </c>
      <c r="C879">
        <f>'2 Charging Stations'!T931</f>
        <v>2970.2000000000003</v>
      </c>
      <c r="D879">
        <f>'2 Charging Stations'!AF931</f>
        <v>3335.8</v>
      </c>
      <c r="E879">
        <f>'2 Charging Stations'!AR931</f>
        <v>2901.65</v>
      </c>
    </row>
    <row r="880" spans="1:5">
      <c r="A880" s="51">
        <v>879</v>
      </c>
      <c r="B880">
        <f>'2 Charging Stations'!H932</f>
        <v>2855.9500000000003</v>
      </c>
      <c r="C880">
        <f>'2 Charging Stations'!T932</f>
        <v>3335.8</v>
      </c>
      <c r="D880">
        <f>'2 Charging Stations'!AF932</f>
        <v>3335.8</v>
      </c>
      <c r="E880">
        <f>'2 Charging Stations'!AR932</f>
        <v>3335.8</v>
      </c>
    </row>
    <row r="881" spans="1:5">
      <c r="A881" s="51">
        <v>880</v>
      </c>
      <c r="B881">
        <f>'2 Charging Stations'!H933</f>
        <v>1439.25</v>
      </c>
      <c r="C881">
        <f>'2 Charging Stations'!T933</f>
        <v>3335.8</v>
      </c>
      <c r="D881">
        <f>'2 Charging Stations'!AF933</f>
        <v>3335.8</v>
      </c>
      <c r="E881">
        <f>'2 Charging Stations'!AR933</f>
        <v>1484.9500000000003</v>
      </c>
    </row>
    <row r="882" spans="1:5">
      <c r="A882" s="51">
        <v>881</v>
      </c>
      <c r="B882">
        <f>'2 Charging Stations'!H934</f>
        <v>1370.7000000000003</v>
      </c>
      <c r="C882">
        <f>'2 Charging Stations'!T934</f>
        <v>2993.05</v>
      </c>
      <c r="D882">
        <f>'2 Charging Stations'!AF934</f>
        <v>1896.25</v>
      </c>
      <c r="E882">
        <f>'2 Charging Stations'!AR934</f>
        <v>1530.65</v>
      </c>
    </row>
    <row r="883" spans="1:5">
      <c r="A883" s="51">
        <v>882</v>
      </c>
      <c r="B883">
        <f>'2 Charging Stations'!H935</f>
        <v>1370.7000000000003</v>
      </c>
      <c r="C883">
        <f>'2 Charging Stations'!T935</f>
        <v>1370.7000000000003</v>
      </c>
      <c r="D883">
        <f>'2 Charging Stations'!AF935</f>
        <v>1667.75</v>
      </c>
      <c r="E883">
        <f>'2 Charging Stations'!AR935</f>
        <v>2833.1000000000004</v>
      </c>
    </row>
    <row r="884" spans="1:5">
      <c r="A884" s="51">
        <v>883</v>
      </c>
      <c r="B884">
        <f>'2 Charging Stations'!H936</f>
        <v>2627.4500000000003</v>
      </c>
      <c r="C884">
        <f>'2 Charging Stations'!T936</f>
        <v>3175.8500000000004</v>
      </c>
      <c r="D884">
        <f>'2 Charging Stations'!AF936</f>
        <v>3221.55</v>
      </c>
      <c r="E884">
        <f>'2 Charging Stations'!AR936</f>
        <v>1302.1500000000001</v>
      </c>
    </row>
    <row r="885" spans="1:5">
      <c r="A885" s="51">
        <v>884</v>
      </c>
      <c r="B885">
        <f>'2 Charging Stations'!H937</f>
        <v>1370.7000000000003</v>
      </c>
      <c r="C885">
        <f>'2 Charging Stations'!T937</f>
        <v>1530.65</v>
      </c>
      <c r="D885">
        <f>'2 Charging Stations'!AF937</f>
        <v>3335.8</v>
      </c>
      <c r="E885">
        <f>'2 Charging Stations'!AR937</f>
        <v>1302.1500000000001</v>
      </c>
    </row>
    <row r="886" spans="1:5">
      <c r="A886" s="51">
        <v>885</v>
      </c>
      <c r="B886">
        <f>'2 Charging Stations'!H938</f>
        <v>1279.3000000000002</v>
      </c>
      <c r="C886">
        <f>'2 Charging Stations'!T938</f>
        <v>3130.15</v>
      </c>
      <c r="D886">
        <f>'2 Charging Stations'!AF938</f>
        <v>3335.8</v>
      </c>
      <c r="E886">
        <f>'2 Charging Stations'!AR938</f>
        <v>3335.8</v>
      </c>
    </row>
    <row r="887" spans="1:5">
      <c r="A887" s="51">
        <v>886</v>
      </c>
      <c r="B887">
        <f>'2 Charging Stations'!H939</f>
        <v>1416.4</v>
      </c>
      <c r="C887">
        <f>'2 Charging Stations'!T939</f>
        <v>1530.65</v>
      </c>
      <c r="D887">
        <f>'2 Charging Stations'!AF939</f>
        <v>1873.4</v>
      </c>
      <c r="E887">
        <f>'2 Charging Stations'!AR939</f>
        <v>1553.5</v>
      </c>
    </row>
    <row r="888" spans="1:5">
      <c r="A888" s="51">
        <v>887</v>
      </c>
      <c r="B888">
        <f>'2 Charging Stations'!H940</f>
        <v>2558.9</v>
      </c>
      <c r="C888">
        <f>'2 Charging Stations'!T940</f>
        <v>1553.5</v>
      </c>
      <c r="D888">
        <f>'2 Charging Stations'!AF940</f>
        <v>1530.65</v>
      </c>
      <c r="E888">
        <f>'2 Charging Stations'!AR940</f>
        <v>3244.4000000000005</v>
      </c>
    </row>
    <row r="889" spans="1:5">
      <c r="A889" s="51">
        <v>888</v>
      </c>
      <c r="B889">
        <f>'2 Charging Stations'!H941</f>
        <v>3130.15</v>
      </c>
      <c r="C889">
        <f>'2 Charging Stations'!T941</f>
        <v>3267.25</v>
      </c>
      <c r="D889">
        <f>'2 Charging Stations'!AF941</f>
        <v>1804.8500000000004</v>
      </c>
      <c r="E889">
        <f>'2 Charging Stations'!AR941</f>
        <v>1553.5</v>
      </c>
    </row>
    <row r="890" spans="1:5">
      <c r="A890" s="51">
        <v>889</v>
      </c>
      <c r="B890">
        <f>'2 Charging Stations'!H942</f>
        <v>1210.75</v>
      </c>
      <c r="C890">
        <f>'2 Charging Stations'!T942</f>
        <v>1462.1000000000004</v>
      </c>
      <c r="D890">
        <f>'2 Charging Stations'!AF942</f>
        <v>3267.25</v>
      </c>
      <c r="E890">
        <f>'2 Charging Stations'!AR942</f>
        <v>982.25000000000023</v>
      </c>
    </row>
    <row r="891" spans="1:5">
      <c r="A891" s="51">
        <v>890</v>
      </c>
      <c r="B891">
        <f>'2 Charging Stations'!H943</f>
        <v>1302.1500000000001</v>
      </c>
      <c r="C891">
        <f>'2 Charging Stations'!T943</f>
        <v>3175.8500000000004</v>
      </c>
      <c r="D891">
        <f>'2 Charging Stations'!AF943</f>
        <v>3335.8</v>
      </c>
      <c r="E891">
        <f>'2 Charging Stations'!AR943</f>
        <v>1507.8000000000002</v>
      </c>
    </row>
    <row r="892" spans="1:5">
      <c r="A892" s="51">
        <v>891</v>
      </c>
      <c r="B892">
        <f>'2 Charging Stations'!H944</f>
        <v>1370.7000000000003</v>
      </c>
      <c r="C892">
        <f>'2 Charging Stations'!T944</f>
        <v>3335.8</v>
      </c>
      <c r="D892">
        <f>'2 Charging Stations'!AF944</f>
        <v>3335.8</v>
      </c>
      <c r="E892">
        <f>'2 Charging Stations'!AR944</f>
        <v>3015.9</v>
      </c>
    </row>
    <row r="893" spans="1:5">
      <c r="A893" s="51">
        <v>892</v>
      </c>
      <c r="B893">
        <f>'2 Charging Stations'!H945</f>
        <v>2833.1000000000004</v>
      </c>
      <c r="C893">
        <f>'2 Charging Stations'!T945</f>
        <v>1599.2000000000003</v>
      </c>
      <c r="D893">
        <f>'2 Charging Stations'!AF945</f>
        <v>1576.3500000000004</v>
      </c>
      <c r="E893">
        <f>'2 Charging Stations'!AR945</f>
        <v>1279.3000000000002</v>
      </c>
    </row>
    <row r="894" spans="1:5">
      <c r="A894" s="51">
        <v>893</v>
      </c>
      <c r="B894">
        <f>'2 Charging Stations'!H946</f>
        <v>2558.9</v>
      </c>
      <c r="C894">
        <f>'2 Charging Stations'!T946</f>
        <v>1279.3000000000002</v>
      </c>
      <c r="D894">
        <f>'2 Charging Stations'!AF946</f>
        <v>3335.8</v>
      </c>
      <c r="E894">
        <f>'2 Charging Stations'!AR946</f>
        <v>2833.1000000000004</v>
      </c>
    </row>
    <row r="895" spans="1:5">
      <c r="A895" s="51">
        <v>894</v>
      </c>
      <c r="B895">
        <f>'2 Charging Stations'!H947</f>
        <v>2650.3</v>
      </c>
      <c r="C895">
        <f>'2 Charging Stations'!T947</f>
        <v>3107.3</v>
      </c>
      <c r="D895">
        <f>'2 Charging Stations'!AF947</f>
        <v>3312.95</v>
      </c>
      <c r="E895">
        <f>'2 Charging Stations'!AR947</f>
        <v>1484.9500000000003</v>
      </c>
    </row>
    <row r="896" spans="1:5">
      <c r="A896" s="51">
        <v>895</v>
      </c>
      <c r="B896">
        <f>'2 Charging Stations'!H948</f>
        <v>2878.8</v>
      </c>
      <c r="C896">
        <f>'2 Charging Stations'!T948</f>
        <v>3130.15</v>
      </c>
      <c r="D896">
        <f>'2 Charging Stations'!AF948</f>
        <v>3335.8</v>
      </c>
      <c r="E896">
        <f>'2 Charging Stations'!AR948</f>
        <v>1484.9500000000003</v>
      </c>
    </row>
    <row r="897" spans="1:5">
      <c r="A897" s="51">
        <v>896</v>
      </c>
      <c r="B897">
        <f>'2 Charging Stations'!H949</f>
        <v>1302.1500000000001</v>
      </c>
      <c r="C897">
        <f>'2 Charging Stations'!T949</f>
        <v>2924.5000000000005</v>
      </c>
      <c r="D897">
        <f>'2 Charging Stations'!AF949</f>
        <v>3335.8</v>
      </c>
      <c r="E897">
        <f>'2 Charging Stations'!AR949</f>
        <v>3335.8</v>
      </c>
    </row>
    <row r="898" spans="1:5">
      <c r="A898" s="51">
        <v>897</v>
      </c>
      <c r="B898">
        <f>'2 Charging Stations'!H950</f>
        <v>1050.8000000000002</v>
      </c>
      <c r="C898">
        <f>'2 Charging Stations'!T950</f>
        <v>1553.5</v>
      </c>
      <c r="D898">
        <f>'2 Charging Stations'!AF950</f>
        <v>3335.8</v>
      </c>
      <c r="E898">
        <f>'2 Charging Stations'!AR950</f>
        <v>3335.8</v>
      </c>
    </row>
    <row r="899" spans="1:5">
      <c r="A899" s="51">
        <v>898</v>
      </c>
      <c r="B899">
        <f>'2 Charging Stations'!H951</f>
        <v>982.25000000000023</v>
      </c>
      <c r="C899">
        <f>'2 Charging Stations'!T951</f>
        <v>3267.25</v>
      </c>
      <c r="D899">
        <f>'2 Charging Stations'!AF951</f>
        <v>1804.8500000000004</v>
      </c>
      <c r="E899">
        <f>'2 Charging Stations'!AR951</f>
        <v>3153</v>
      </c>
    </row>
    <row r="900" spans="1:5">
      <c r="A900" s="51">
        <v>899</v>
      </c>
      <c r="B900">
        <f>'2 Charging Stations'!H952</f>
        <v>2764.55</v>
      </c>
      <c r="C900">
        <f>'2 Charging Stations'!T952</f>
        <v>3061.6000000000004</v>
      </c>
      <c r="D900">
        <f>'2 Charging Stations'!AF952</f>
        <v>3335.8</v>
      </c>
      <c r="E900">
        <f>'2 Charging Stations'!AR952</f>
        <v>1507.8000000000002</v>
      </c>
    </row>
    <row r="901" spans="1:5">
      <c r="A901" s="51">
        <v>900</v>
      </c>
      <c r="B901">
        <f>'2 Charging Stations'!H953</f>
        <v>2855.9500000000003</v>
      </c>
      <c r="C901">
        <f>'2 Charging Stations'!T953</f>
        <v>3335.8</v>
      </c>
      <c r="D901">
        <f>'2 Charging Stations'!AF953</f>
        <v>3335.8</v>
      </c>
      <c r="E901">
        <f>'2 Charging Stations'!AR953</f>
        <v>2901.65</v>
      </c>
    </row>
    <row r="902" spans="1:5">
      <c r="A902" s="51">
        <v>901</v>
      </c>
      <c r="B902">
        <f>'2 Charging Stations'!H954</f>
        <v>1370.7000000000003</v>
      </c>
      <c r="C902">
        <f>'2 Charging Stations'!T954</f>
        <v>3335.8</v>
      </c>
      <c r="D902">
        <f>'2 Charging Stations'!AF954</f>
        <v>3335.8</v>
      </c>
      <c r="E902">
        <f>'2 Charging Stations'!AR954</f>
        <v>3107.3</v>
      </c>
    </row>
    <row r="903" spans="1:5">
      <c r="A903" s="51">
        <v>902</v>
      </c>
      <c r="B903">
        <f>'2 Charging Stations'!H955</f>
        <v>3038.7500000000005</v>
      </c>
      <c r="C903">
        <f>'2 Charging Stations'!T955</f>
        <v>1644.9</v>
      </c>
      <c r="D903">
        <f>'2 Charging Stations'!AF955</f>
        <v>3335.8</v>
      </c>
      <c r="E903">
        <f>'2 Charging Stations'!AR955</f>
        <v>2810.2500000000005</v>
      </c>
    </row>
    <row r="904" spans="1:5">
      <c r="A904" s="51">
        <v>903</v>
      </c>
      <c r="B904">
        <f>'2 Charging Stations'!H956</f>
        <v>1393.5500000000002</v>
      </c>
      <c r="C904">
        <f>'2 Charging Stations'!T956</f>
        <v>1622.0500000000002</v>
      </c>
      <c r="D904">
        <f>'2 Charging Stations'!AF956</f>
        <v>1827.7000000000003</v>
      </c>
      <c r="E904">
        <f>'2 Charging Stations'!AR956</f>
        <v>1484.9500000000003</v>
      </c>
    </row>
    <row r="905" spans="1:5">
      <c r="A905" s="51">
        <v>904</v>
      </c>
      <c r="B905">
        <f>'2 Charging Stations'!H957</f>
        <v>1279.3000000000002</v>
      </c>
      <c r="C905">
        <f>'2 Charging Stations'!T957</f>
        <v>1484.9500000000003</v>
      </c>
      <c r="D905">
        <f>'2 Charging Stations'!AF957</f>
        <v>3335.8</v>
      </c>
      <c r="E905">
        <f>'2 Charging Stations'!AR957</f>
        <v>1370.7000000000003</v>
      </c>
    </row>
    <row r="906" spans="1:5">
      <c r="A906" s="51">
        <v>905</v>
      </c>
      <c r="B906">
        <f>'2 Charging Stations'!H958</f>
        <v>1050.8000000000002</v>
      </c>
      <c r="C906">
        <f>'2 Charging Stations'!T958</f>
        <v>3107.3</v>
      </c>
      <c r="D906">
        <f>'2 Charging Stations'!AF958</f>
        <v>1736.3000000000002</v>
      </c>
      <c r="E906">
        <f>'2 Charging Stations'!AR958</f>
        <v>3290.1000000000004</v>
      </c>
    </row>
    <row r="907" spans="1:5">
      <c r="A907" s="51">
        <v>906</v>
      </c>
      <c r="B907">
        <f>'2 Charging Stations'!H959</f>
        <v>3015.9</v>
      </c>
      <c r="C907">
        <f>'2 Charging Stations'!T959</f>
        <v>3335.8</v>
      </c>
      <c r="D907">
        <f>'2 Charging Stations'!AF959</f>
        <v>1827.7000000000003</v>
      </c>
      <c r="E907">
        <f>'2 Charging Stations'!AR959</f>
        <v>3335.8</v>
      </c>
    </row>
    <row r="908" spans="1:5">
      <c r="A908" s="51">
        <v>907</v>
      </c>
      <c r="B908">
        <f>'2 Charging Stations'!H960</f>
        <v>3038.7500000000005</v>
      </c>
      <c r="C908">
        <f>'2 Charging Stations'!T960</f>
        <v>1507.8000000000002</v>
      </c>
      <c r="D908">
        <f>'2 Charging Stations'!AF960</f>
        <v>3335.8</v>
      </c>
      <c r="E908">
        <f>'2 Charging Stations'!AR960</f>
        <v>2741.7000000000003</v>
      </c>
    </row>
    <row r="909" spans="1:5">
      <c r="A909" s="51">
        <v>908</v>
      </c>
      <c r="B909">
        <f>'2 Charging Stations'!H961</f>
        <v>2718.8500000000004</v>
      </c>
      <c r="C909">
        <f>'2 Charging Stations'!T961</f>
        <v>3153</v>
      </c>
      <c r="D909">
        <f>'2 Charging Stations'!AF961</f>
        <v>1873.4</v>
      </c>
      <c r="E909">
        <f>'2 Charging Stations'!AR961</f>
        <v>2901.65</v>
      </c>
    </row>
    <row r="910" spans="1:5">
      <c r="A910" s="51">
        <v>909</v>
      </c>
      <c r="B910">
        <f>'2 Charging Stations'!H962</f>
        <v>2558.9</v>
      </c>
      <c r="C910">
        <f>'2 Charging Stations'!T962</f>
        <v>1279.3000000000002</v>
      </c>
      <c r="D910">
        <f>'2 Charging Stations'!AF962</f>
        <v>3335.8</v>
      </c>
      <c r="E910">
        <f>'2 Charging Stations'!AR962</f>
        <v>2901.65</v>
      </c>
    </row>
    <row r="911" spans="1:5">
      <c r="A911" s="51">
        <v>910</v>
      </c>
      <c r="B911">
        <f>'2 Charging Stations'!H963</f>
        <v>2558.9</v>
      </c>
      <c r="C911">
        <f>'2 Charging Stations'!T963</f>
        <v>1530.65</v>
      </c>
      <c r="D911">
        <f>'2 Charging Stations'!AF963</f>
        <v>1804.8500000000004</v>
      </c>
      <c r="E911">
        <f>'2 Charging Stations'!AR963</f>
        <v>1462.1000000000004</v>
      </c>
    </row>
    <row r="912" spans="1:5">
      <c r="A912" s="51">
        <v>911</v>
      </c>
      <c r="B912">
        <f>'2 Charging Stations'!H964</f>
        <v>3038.7500000000005</v>
      </c>
      <c r="C912">
        <f>'2 Charging Stations'!T964</f>
        <v>3335.8</v>
      </c>
      <c r="D912">
        <f>'2 Charging Stations'!AF964</f>
        <v>1713.4500000000003</v>
      </c>
      <c r="E912">
        <f>'2 Charging Stations'!AR964</f>
        <v>3175.8500000000004</v>
      </c>
    </row>
    <row r="913" spans="1:5">
      <c r="A913" s="51">
        <v>912</v>
      </c>
      <c r="B913">
        <f>'2 Charging Stations'!H965</f>
        <v>1050.8000000000002</v>
      </c>
      <c r="C913">
        <f>'2 Charging Stations'!T965</f>
        <v>2970.2000000000003</v>
      </c>
      <c r="D913">
        <f>'2 Charging Stations'!AF965</f>
        <v>3335.8</v>
      </c>
      <c r="E913">
        <f>'2 Charging Stations'!AR965</f>
        <v>1553.5</v>
      </c>
    </row>
    <row r="914" spans="1:5">
      <c r="A914" s="51">
        <v>913</v>
      </c>
      <c r="B914">
        <f>'2 Charging Stations'!H966</f>
        <v>845.15000000000009</v>
      </c>
      <c r="C914">
        <f>'2 Charging Stations'!T966</f>
        <v>3038.7500000000005</v>
      </c>
      <c r="D914">
        <f>'2 Charging Stations'!AF966</f>
        <v>3335.8</v>
      </c>
      <c r="E914">
        <f>'2 Charging Stations'!AR966</f>
        <v>3153</v>
      </c>
    </row>
    <row r="915" spans="1:5">
      <c r="A915" s="51">
        <v>914</v>
      </c>
      <c r="B915">
        <f>'2 Charging Stations'!H967</f>
        <v>1005.1000000000001</v>
      </c>
      <c r="C915">
        <f>'2 Charging Stations'!T967</f>
        <v>1530.65</v>
      </c>
      <c r="D915">
        <f>'2 Charging Stations'!AF967</f>
        <v>1804.8500000000004</v>
      </c>
      <c r="E915">
        <f>'2 Charging Stations'!AR967</f>
        <v>3335.8</v>
      </c>
    </row>
    <row r="916" spans="1:5">
      <c r="A916" s="51">
        <v>915</v>
      </c>
      <c r="B916">
        <f>'2 Charging Stations'!H968</f>
        <v>1347.8500000000004</v>
      </c>
      <c r="C916">
        <f>'2 Charging Stations'!T968</f>
        <v>1599.2000000000003</v>
      </c>
      <c r="D916">
        <f>'2 Charging Stations'!AF968</f>
        <v>3290.1000000000004</v>
      </c>
      <c r="E916">
        <f>'2 Charging Stations'!AR968</f>
        <v>3038.7500000000005</v>
      </c>
    </row>
    <row r="917" spans="1:5">
      <c r="A917" s="51">
        <v>916</v>
      </c>
      <c r="B917">
        <f>'2 Charging Stations'!H969</f>
        <v>1393.5500000000002</v>
      </c>
      <c r="C917">
        <f>'2 Charging Stations'!T969</f>
        <v>2901.65</v>
      </c>
      <c r="D917">
        <f>'2 Charging Stations'!AF969</f>
        <v>3335.8</v>
      </c>
      <c r="E917">
        <f>'2 Charging Stations'!AR969</f>
        <v>2833.1000000000004</v>
      </c>
    </row>
    <row r="918" spans="1:5">
      <c r="A918" s="51">
        <v>917</v>
      </c>
      <c r="B918">
        <f>'2 Charging Stations'!H970</f>
        <v>1279.3000000000002</v>
      </c>
      <c r="C918">
        <f>'2 Charging Stations'!T970</f>
        <v>3244.4000000000005</v>
      </c>
      <c r="D918">
        <f>'2 Charging Stations'!AF970</f>
        <v>3335.8</v>
      </c>
      <c r="E918">
        <f>'2 Charging Stations'!AR970</f>
        <v>2947.3500000000004</v>
      </c>
    </row>
    <row r="919" spans="1:5">
      <c r="A919" s="51">
        <v>918</v>
      </c>
      <c r="B919">
        <f>'2 Charging Stations'!H971</f>
        <v>1210.75</v>
      </c>
      <c r="C919">
        <f>'2 Charging Stations'!T971</f>
        <v>3130.15</v>
      </c>
      <c r="D919">
        <f>'2 Charging Stations'!AF971</f>
        <v>3335.8</v>
      </c>
      <c r="E919">
        <f>'2 Charging Stations'!AR971</f>
        <v>3335.8</v>
      </c>
    </row>
    <row r="920" spans="1:5">
      <c r="A920" s="51">
        <v>919</v>
      </c>
      <c r="B920">
        <f>'2 Charging Stations'!H972</f>
        <v>1210.75</v>
      </c>
      <c r="C920">
        <f>'2 Charging Stations'!T972</f>
        <v>2855.9500000000003</v>
      </c>
      <c r="D920">
        <f>'2 Charging Stations'!AF972</f>
        <v>1850.5500000000002</v>
      </c>
      <c r="E920">
        <f>'2 Charging Stations'!AR972</f>
        <v>3153</v>
      </c>
    </row>
    <row r="921" spans="1:5">
      <c r="A921" s="51">
        <v>920</v>
      </c>
      <c r="B921">
        <f>'2 Charging Stations'!H973</f>
        <v>1416.4</v>
      </c>
      <c r="C921">
        <f>'2 Charging Stations'!T973</f>
        <v>3198.7</v>
      </c>
      <c r="D921">
        <f>'2 Charging Stations'!AF973</f>
        <v>1850.5500000000002</v>
      </c>
      <c r="E921">
        <f>'2 Charging Stations'!AR973</f>
        <v>2787.4</v>
      </c>
    </row>
    <row r="922" spans="1:5">
      <c r="A922" s="51">
        <v>921</v>
      </c>
      <c r="B922">
        <f>'2 Charging Stations'!H974</f>
        <v>2650.3</v>
      </c>
      <c r="C922">
        <f>'2 Charging Stations'!T974</f>
        <v>2970.2000000000003</v>
      </c>
      <c r="D922">
        <f>'2 Charging Stations'!AF974</f>
        <v>1256.4500000000003</v>
      </c>
      <c r="E922">
        <f>'2 Charging Stations'!AR974</f>
        <v>1507.8000000000002</v>
      </c>
    </row>
    <row r="923" spans="1:5">
      <c r="A923" s="51">
        <v>922</v>
      </c>
      <c r="B923">
        <f>'2 Charging Stations'!H975</f>
        <v>982.25000000000023</v>
      </c>
      <c r="C923">
        <f>'2 Charging Stations'!T975</f>
        <v>2947.3500000000004</v>
      </c>
      <c r="D923">
        <f>'2 Charging Stations'!AF975</f>
        <v>3335.8</v>
      </c>
      <c r="E923">
        <f>'2 Charging Stations'!AR975</f>
        <v>2855.9500000000003</v>
      </c>
    </row>
    <row r="924" spans="1:5">
      <c r="A924" s="51">
        <v>923</v>
      </c>
      <c r="B924">
        <f>'2 Charging Stations'!H976</f>
        <v>2855.9500000000003</v>
      </c>
      <c r="C924">
        <f>'2 Charging Stations'!T976</f>
        <v>1439.25</v>
      </c>
      <c r="D924">
        <f>'2 Charging Stations'!AF976</f>
        <v>1484.9500000000003</v>
      </c>
      <c r="E924">
        <f>'2 Charging Stations'!AR976</f>
        <v>1530.65</v>
      </c>
    </row>
    <row r="925" spans="1:5">
      <c r="A925" s="51">
        <v>924</v>
      </c>
      <c r="B925">
        <f>'2 Charging Stations'!H977</f>
        <v>3153</v>
      </c>
      <c r="C925">
        <f>'2 Charging Stations'!T977</f>
        <v>1690.6000000000004</v>
      </c>
      <c r="D925">
        <f>'2 Charging Stations'!AF977</f>
        <v>1644.9</v>
      </c>
      <c r="E925">
        <f>'2 Charging Stations'!AR977</f>
        <v>2833.1000000000004</v>
      </c>
    </row>
    <row r="926" spans="1:5">
      <c r="A926" s="51">
        <v>925</v>
      </c>
      <c r="B926">
        <f>'2 Charging Stations'!H978</f>
        <v>3084.4500000000003</v>
      </c>
      <c r="C926">
        <f>'2 Charging Stations'!T978</f>
        <v>3084.4500000000003</v>
      </c>
      <c r="D926">
        <f>'2 Charging Stations'!AF978</f>
        <v>3335.8</v>
      </c>
      <c r="E926">
        <f>'2 Charging Stations'!AR978</f>
        <v>1302.1500000000001</v>
      </c>
    </row>
    <row r="927" spans="1:5">
      <c r="A927" s="51">
        <v>926</v>
      </c>
      <c r="B927">
        <f>'2 Charging Stations'!H979</f>
        <v>2924.5000000000005</v>
      </c>
      <c r="C927">
        <f>'2 Charging Stations'!T979</f>
        <v>2970.2000000000003</v>
      </c>
      <c r="D927">
        <f>'2 Charging Stations'!AF979</f>
        <v>1713.4500000000003</v>
      </c>
      <c r="E927">
        <f>'2 Charging Stations'!AR979</f>
        <v>3107.3</v>
      </c>
    </row>
    <row r="928" spans="1:5">
      <c r="A928" s="51">
        <v>927</v>
      </c>
      <c r="B928">
        <f>'2 Charging Stations'!H980</f>
        <v>1005.1000000000001</v>
      </c>
      <c r="C928">
        <f>'2 Charging Stations'!T980</f>
        <v>3335.8</v>
      </c>
      <c r="D928">
        <f>'2 Charging Stations'!AF980</f>
        <v>1804.8500000000004</v>
      </c>
      <c r="E928">
        <f>'2 Charging Stations'!AR980</f>
        <v>1325</v>
      </c>
    </row>
    <row r="929" spans="1:5">
      <c r="A929" s="51">
        <v>928</v>
      </c>
      <c r="B929">
        <f>'2 Charging Stations'!H981</f>
        <v>2855.9500000000003</v>
      </c>
      <c r="C929">
        <f>'2 Charging Stations'!T981</f>
        <v>3335.8</v>
      </c>
      <c r="D929">
        <f>'2 Charging Stations'!AF981</f>
        <v>3335.8</v>
      </c>
      <c r="E929">
        <f>'2 Charging Stations'!AR981</f>
        <v>1530.65</v>
      </c>
    </row>
    <row r="930" spans="1:5">
      <c r="A930" s="51">
        <v>929</v>
      </c>
      <c r="B930">
        <f>'2 Charging Stations'!H982</f>
        <v>2696</v>
      </c>
      <c r="C930">
        <f>'2 Charging Stations'!T982</f>
        <v>3015.9</v>
      </c>
      <c r="D930">
        <f>'2 Charging Stations'!AF982</f>
        <v>3335.8</v>
      </c>
      <c r="E930">
        <f>'2 Charging Stations'!AR982</f>
        <v>3335.8</v>
      </c>
    </row>
    <row r="931" spans="1:5">
      <c r="A931" s="51">
        <v>930</v>
      </c>
      <c r="B931">
        <f>'2 Charging Stations'!H983</f>
        <v>3061.6000000000004</v>
      </c>
      <c r="C931">
        <f>'2 Charging Stations'!T983</f>
        <v>2947.3500000000004</v>
      </c>
      <c r="D931">
        <f>'2 Charging Stations'!AF983</f>
        <v>3335.8</v>
      </c>
      <c r="E931">
        <f>'2 Charging Stations'!AR983</f>
        <v>2901.65</v>
      </c>
    </row>
    <row r="932" spans="1:5">
      <c r="A932" s="51">
        <v>931</v>
      </c>
      <c r="B932">
        <f>'2 Charging Stations'!H984</f>
        <v>2673.15</v>
      </c>
      <c r="C932">
        <f>'2 Charging Stations'!T984</f>
        <v>1325</v>
      </c>
      <c r="D932">
        <f>'2 Charging Stations'!AF984</f>
        <v>3335.8</v>
      </c>
      <c r="E932">
        <f>'2 Charging Stations'!AR984</f>
        <v>3198.7</v>
      </c>
    </row>
    <row r="933" spans="1:5">
      <c r="A933" s="51">
        <v>932</v>
      </c>
      <c r="B933">
        <f>'2 Charging Stations'!H985</f>
        <v>3244.4000000000005</v>
      </c>
      <c r="C933">
        <f>'2 Charging Stations'!T985</f>
        <v>3312.95</v>
      </c>
      <c r="D933">
        <f>'2 Charging Stations'!AF985</f>
        <v>3335.8</v>
      </c>
      <c r="E933">
        <f>'2 Charging Stations'!AR985</f>
        <v>2947.3500000000004</v>
      </c>
    </row>
    <row r="934" spans="1:5">
      <c r="A934" s="51">
        <v>933</v>
      </c>
      <c r="B934">
        <f>'2 Charging Stations'!H986</f>
        <v>1279.3000000000002</v>
      </c>
      <c r="C934">
        <f>'2 Charging Stations'!T986</f>
        <v>3290.1000000000004</v>
      </c>
      <c r="D934">
        <f>'2 Charging Stations'!AF986</f>
        <v>3335.8</v>
      </c>
      <c r="E934">
        <f>'2 Charging Stations'!AR986</f>
        <v>1233.6000000000004</v>
      </c>
    </row>
    <row r="935" spans="1:5">
      <c r="A935" s="51">
        <v>934</v>
      </c>
      <c r="B935">
        <f>'2 Charging Stations'!H987</f>
        <v>2833.1000000000004</v>
      </c>
      <c r="C935">
        <f>'2 Charging Stations'!T987</f>
        <v>2947.3500000000004</v>
      </c>
      <c r="D935">
        <f>'2 Charging Stations'!AF987</f>
        <v>3221.55</v>
      </c>
      <c r="E935">
        <f>'2 Charging Stations'!AR987</f>
        <v>1302.1500000000001</v>
      </c>
    </row>
    <row r="936" spans="1:5">
      <c r="A936" s="51">
        <v>935</v>
      </c>
      <c r="B936">
        <f>'2 Charging Stations'!H988</f>
        <v>2787.4</v>
      </c>
      <c r="C936">
        <f>'2 Charging Stations'!T988</f>
        <v>1599.2000000000003</v>
      </c>
      <c r="D936">
        <f>'2 Charging Stations'!AF988</f>
        <v>1576.3500000000004</v>
      </c>
      <c r="E936">
        <f>'2 Charging Stations'!AR988</f>
        <v>1484.9500000000003</v>
      </c>
    </row>
    <row r="937" spans="1:5">
      <c r="A937" s="51">
        <v>936</v>
      </c>
      <c r="B937">
        <f>'2 Charging Stations'!H989</f>
        <v>2558.9</v>
      </c>
      <c r="C937">
        <f>'2 Charging Stations'!T989</f>
        <v>1576.3500000000004</v>
      </c>
      <c r="D937">
        <f>'2 Charging Stations'!AF989</f>
        <v>3335.8</v>
      </c>
      <c r="E937">
        <f>'2 Charging Stations'!AR989</f>
        <v>1370.7000000000003</v>
      </c>
    </row>
    <row r="938" spans="1:5">
      <c r="A938" s="51">
        <v>937</v>
      </c>
      <c r="B938">
        <f>'2 Charging Stations'!H990</f>
        <v>2833.1000000000004</v>
      </c>
      <c r="C938">
        <f>'2 Charging Stations'!T990</f>
        <v>2947.3500000000004</v>
      </c>
      <c r="D938">
        <f>'2 Charging Stations'!AF990</f>
        <v>1439.25</v>
      </c>
      <c r="E938">
        <f>'2 Charging Stations'!AR990</f>
        <v>3015.9</v>
      </c>
    </row>
    <row r="939" spans="1:5">
      <c r="A939" s="51">
        <v>938</v>
      </c>
      <c r="B939">
        <f>'2 Charging Stations'!H991</f>
        <v>2787.4</v>
      </c>
      <c r="C939">
        <f>'2 Charging Stations'!T991</f>
        <v>3153</v>
      </c>
      <c r="D939">
        <f>'2 Charging Stations'!AF991</f>
        <v>1576.3500000000004</v>
      </c>
      <c r="E939">
        <f>'2 Charging Stations'!AR991</f>
        <v>3335.8</v>
      </c>
    </row>
    <row r="940" spans="1:5">
      <c r="A940" s="51">
        <v>939</v>
      </c>
      <c r="B940">
        <f>'2 Charging Stations'!H992</f>
        <v>2536.0500000000002</v>
      </c>
      <c r="C940">
        <f>'2 Charging Stations'!T992</f>
        <v>1439.25</v>
      </c>
      <c r="D940">
        <f>'2 Charging Stations'!AF992</f>
        <v>3335.8</v>
      </c>
      <c r="E940">
        <f>'2 Charging Stations'!AR992</f>
        <v>2764.55</v>
      </c>
    </row>
    <row r="941" spans="1:5">
      <c r="A941" s="51">
        <v>940</v>
      </c>
      <c r="B941">
        <f>'2 Charging Stations'!H993</f>
        <v>1393.5500000000002</v>
      </c>
      <c r="C941">
        <f>'2 Charging Stations'!T993</f>
        <v>1599.2000000000003</v>
      </c>
      <c r="D941">
        <f>'2 Charging Stations'!AF993</f>
        <v>3335.8</v>
      </c>
      <c r="E941">
        <f>'2 Charging Stations'!AR993</f>
        <v>1484.9500000000003</v>
      </c>
    </row>
    <row r="942" spans="1:5">
      <c r="A942" s="51">
        <v>941</v>
      </c>
      <c r="B942">
        <f>'2 Charging Stations'!H994</f>
        <v>1370.7000000000003</v>
      </c>
      <c r="C942">
        <f>'2 Charging Stations'!T994</f>
        <v>3084.4500000000003</v>
      </c>
      <c r="D942">
        <f>'2 Charging Stations'!AF994</f>
        <v>3267.25</v>
      </c>
      <c r="E942">
        <f>'2 Charging Stations'!AR994</f>
        <v>1370.7000000000003</v>
      </c>
    </row>
    <row r="943" spans="1:5">
      <c r="A943" s="51">
        <v>942</v>
      </c>
      <c r="B943">
        <f>'2 Charging Stations'!H995</f>
        <v>1279.3000000000002</v>
      </c>
      <c r="C943">
        <f>'2 Charging Stations'!T995</f>
        <v>2901.65</v>
      </c>
      <c r="D943">
        <f>'2 Charging Stations'!AF995</f>
        <v>1804.8500000000004</v>
      </c>
      <c r="E943">
        <f>'2 Charging Stations'!AR995</f>
        <v>2855.9500000000003</v>
      </c>
    </row>
    <row r="944" spans="1:5">
      <c r="A944" s="51">
        <v>943</v>
      </c>
      <c r="B944">
        <f>'2 Charging Stations'!H996</f>
        <v>2604.6000000000004</v>
      </c>
      <c r="C944">
        <f>'2 Charging Stations'!T996</f>
        <v>2901.65</v>
      </c>
      <c r="D944">
        <f>'2 Charging Stations'!AF996</f>
        <v>1370.7000000000003</v>
      </c>
      <c r="E944">
        <f>'2 Charging Stations'!AR996</f>
        <v>3107.3</v>
      </c>
    </row>
    <row r="945" spans="1:5">
      <c r="A945" s="51">
        <v>944</v>
      </c>
      <c r="B945">
        <f>'2 Charging Stations'!H997</f>
        <v>2764.55</v>
      </c>
      <c r="C945">
        <f>'2 Charging Stations'!T997</f>
        <v>3015.9</v>
      </c>
      <c r="D945">
        <f>'2 Charging Stations'!AF997</f>
        <v>1370.7000000000003</v>
      </c>
      <c r="E945">
        <f>'2 Charging Stations'!AR997</f>
        <v>3335.8</v>
      </c>
    </row>
    <row r="946" spans="1:5">
      <c r="A946" s="51">
        <v>945</v>
      </c>
      <c r="B946">
        <f>'2 Charging Stations'!H998</f>
        <v>3175.8500000000004</v>
      </c>
      <c r="C946">
        <f>'2 Charging Stations'!T998</f>
        <v>3084.4500000000003</v>
      </c>
      <c r="D946">
        <f>'2 Charging Stations'!AF998</f>
        <v>3312.95</v>
      </c>
      <c r="E946">
        <f>'2 Charging Stations'!AR998</f>
        <v>3084.4500000000003</v>
      </c>
    </row>
    <row r="947" spans="1:5">
      <c r="A947" s="51">
        <v>946</v>
      </c>
      <c r="B947">
        <f>'2 Charging Stations'!H999</f>
        <v>1187.9000000000001</v>
      </c>
      <c r="C947">
        <f>'2 Charging Stations'!T999</f>
        <v>1462.1000000000004</v>
      </c>
      <c r="D947">
        <f>'2 Charging Stations'!AF999</f>
        <v>3335.8</v>
      </c>
      <c r="E947">
        <f>'2 Charging Stations'!AR999</f>
        <v>1576.3500000000004</v>
      </c>
    </row>
    <row r="948" spans="1:5">
      <c r="A948" s="51">
        <v>947</v>
      </c>
      <c r="B948">
        <f>'2 Charging Stations'!H1000</f>
        <v>1256.4500000000003</v>
      </c>
      <c r="C948">
        <f>'2 Charging Stations'!T1000</f>
        <v>3335.8</v>
      </c>
      <c r="D948">
        <f>'2 Charging Stations'!AF1000</f>
        <v>3335.8</v>
      </c>
      <c r="E948">
        <f>'2 Charging Stations'!AR1000</f>
        <v>3335.8</v>
      </c>
    </row>
    <row r="949" spans="1:5">
      <c r="A949" s="51">
        <v>948</v>
      </c>
      <c r="B949">
        <f>'2 Charging Stations'!H1001</f>
        <v>2924.5000000000005</v>
      </c>
      <c r="C949">
        <f>'2 Charging Stations'!T1001</f>
        <v>3335.8</v>
      </c>
      <c r="D949">
        <f>'2 Charging Stations'!AF1001</f>
        <v>3244.4000000000005</v>
      </c>
      <c r="E949">
        <f>'2 Charging Stations'!AR1001</f>
        <v>1599.2000000000003</v>
      </c>
    </row>
    <row r="950" spans="1:5">
      <c r="A950" s="51">
        <v>949</v>
      </c>
      <c r="B950">
        <f>'2 Charging Stations'!H1002</f>
        <v>2787.4</v>
      </c>
      <c r="C950">
        <f>'2 Charging Stations'!T1002</f>
        <v>3038.7500000000005</v>
      </c>
      <c r="D950">
        <f>'2 Charging Stations'!AF1002</f>
        <v>3335.8</v>
      </c>
      <c r="E950">
        <f>'2 Charging Stations'!AR1002</f>
        <v>3335.8</v>
      </c>
    </row>
    <row r="951" spans="1:5">
      <c r="A951" s="51">
        <v>950</v>
      </c>
      <c r="B951">
        <f>'2 Charging Stations'!H1003</f>
        <v>2673.15</v>
      </c>
      <c r="C951">
        <f>'2 Charging Stations'!T1003</f>
        <v>1530.65</v>
      </c>
      <c r="D951">
        <f>'2 Charging Stations'!AF1003</f>
        <v>3290.1000000000004</v>
      </c>
      <c r="E951">
        <f>'2 Charging Stations'!AR1003</f>
        <v>1279.3000000000002</v>
      </c>
    </row>
    <row r="952" spans="1:5">
      <c r="A952" s="51">
        <v>951</v>
      </c>
      <c r="B952">
        <f>'2 Charging Stations'!H1004</f>
        <v>1325</v>
      </c>
      <c r="C952">
        <f>'2 Charging Stations'!T1004</f>
        <v>1530.65</v>
      </c>
      <c r="D952">
        <f>'2 Charging Stations'!AF1004</f>
        <v>3335.8</v>
      </c>
      <c r="E952">
        <f>'2 Charging Stations'!AR1004</f>
        <v>2833.1000000000004</v>
      </c>
    </row>
    <row r="953" spans="1:5">
      <c r="A953" s="51">
        <v>952</v>
      </c>
      <c r="B953">
        <f>'2 Charging Stations'!H1005</f>
        <v>1370.7000000000003</v>
      </c>
      <c r="C953">
        <f>'2 Charging Stations'!T1005</f>
        <v>1690.6000000000004</v>
      </c>
      <c r="D953">
        <f>'2 Charging Stations'!AF1005</f>
        <v>1667.75</v>
      </c>
      <c r="E953">
        <f>'2 Charging Stations'!AR1005</f>
        <v>3084.4500000000003</v>
      </c>
    </row>
    <row r="954" spans="1:5">
      <c r="A954" s="51">
        <v>953</v>
      </c>
      <c r="B954">
        <f>'2 Charging Stations'!H1006</f>
        <v>1439.25</v>
      </c>
      <c r="C954">
        <f>'2 Charging Stations'!T1006</f>
        <v>1462.1000000000004</v>
      </c>
      <c r="D954">
        <f>'2 Charging Stations'!AF1006</f>
        <v>3335.8</v>
      </c>
      <c r="E954">
        <f>'2 Charging Stations'!AR1006</f>
        <v>1370.7000000000003</v>
      </c>
    </row>
    <row r="955" spans="1:5">
      <c r="A955" s="51">
        <v>954</v>
      </c>
      <c r="B955">
        <f>'2 Charging Stations'!H1007</f>
        <v>3107.3</v>
      </c>
      <c r="C955">
        <f>'2 Charging Stations'!T1007</f>
        <v>1644.9</v>
      </c>
      <c r="D955">
        <f>'2 Charging Stations'!AF1007</f>
        <v>3290.1000000000004</v>
      </c>
      <c r="E955">
        <f>'2 Charging Stations'!AR1007</f>
        <v>3335.8</v>
      </c>
    </row>
    <row r="956" spans="1:5">
      <c r="A956" s="51">
        <v>955</v>
      </c>
      <c r="B956">
        <f>'2 Charging Stations'!H1008</f>
        <v>1347.8500000000004</v>
      </c>
      <c r="C956">
        <f>'2 Charging Stations'!T1008</f>
        <v>1210.75</v>
      </c>
      <c r="D956">
        <f>'2 Charging Stations'!AF1008</f>
        <v>3335.8</v>
      </c>
      <c r="E956">
        <f>'2 Charging Stations'!AR1008</f>
        <v>3335.8</v>
      </c>
    </row>
    <row r="957" spans="1:5">
      <c r="A957" s="51">
        <v>956</v>
      </c>
      <c r="B957">
        <f>'2 Charging Stations'!H1009</f>
        <v>3221.55</v>
      </c>
      <c r="C957">
        <f>'2 Charging Stations'!T1009</f>
        <v>3335.8</v>
      </c>
      <c r="D957">
        <f>'2 Charging Stations'!AF1009</f>
        <v>3335.8</v>
      </c>
      <c r="E957">
        <f>'2 Charging Stations'!AR1009</f>
        <v>2970.2000000000003</v>
      </c>
    </row>
    <row r="958" spans="1:5">
      <c r="A958" s="51">
        <v>957</v>
      </c>
      <c r="B958">
        <f>'2 Charging Stations'!H1010</f>
        <v>2833.1000000000004</v>
      </c>
      <c r="C958">
        <f>'2 Charging Stations'!T1010</f>
        <v>1484.9500000000003</v>
      </c>
      <c r="D958">
        <f>'2 Charging Stations'!AF1010</f>
        <v>1896.25</v>
      </c>
      <c r="E958">
        <f>'2 Charging Stations'!AR1010</f>
        <v>2993.05</v>
      </c>
    </row>
    <row r="959" spans="1:5">
      <c r="A959" s="51">
        <v>958</v>
      </c>
      <c r="B959">
        <f>'2 Charging Stations'!H1011</f>
        <v>1142.2000000000003</v>
      </c>
      <c r="C959">
        <f>'2 Charging Stations'!T1011</f>
        <v>3335.8</v>
      </c>
      <c r="D959">
        <f>'2 Charging Stations'!AF1011</f>
        <v>1850.5500000000002</v>
      </c>
      <c r="E959">
        <f>'2 Charging Stations'!AR1011</f>
        <v>3130.15</v>
      </c>
    </row>
    <row r="960" spans="1:5">
      <c r="A960" s="51">
        <v>959</v>
      </c>
      <c r="B960">
        <f>'2 Charging Stations'!H1012</f>
        <v>3244.4000000000005</v>
      </c>
      <c r="C960">
        <f>'2 Charging Stations'!T1012</f>
        <v>1416.4</v>
      </c>
      <c r="D960">
        <f>'2 Charging Stations'!AF1012</f>
        <v>3335.8</v>
      </c>
      <c r="E960">
        <f>'2 Charging Stations'!AR1012</f>
        <v>1233.6000000000004</v>
      </c>
    </row>
    <row r="961" spans="1:5">
      <c r="A961" s="51">
        <v>960</v>
      </c>
      <c r="B961">
        <f>'2 Charging Stations'!H1013</f>
        <v>3130.15</v>
      </c>
      <c r="C961">
        <f>'2 Charging Stations'!T1013</f>
        <v>1667.75</v>
      </c>
      <c r="D961">
        <f>'2 Charging Stations'!AF1013</f>
        <v>1896.25</v>
      </c>
      <c r="E961">
        <f>'2 Charging Stations'!AR1013</f>
        <v>3335.8</v>
      </c>
    </row>
    <row r="962" spans="1:5">
      <c r="A962" s="51">
        <v>961</v>
      </c>
      <c r="B962">
        <f>'2 Charging Stations'!H1014</f>
        <v>3335.8</v>
      </c>
      <c r="C962">
        <f>'2 Charging Stations'!T1014</f>
        <v>3290.1000000000004</v>
      </c>
      <c r="D962">
        <f>'2 Charging Stations'!AF1014</f>
        <v>3335.8</v>
      </c>
      <c r="E962">
        <f>'2 Charging Stations'!AR1014</f>
        <v>1347.8500000000004</v>
      </c>
    </row>
    <row r="963" spans="1:5">
      <c r="A963" s="51">
        <v>962</v>
      </c>
      <c r="B963">
        <f>'2 Charging Stations'!H1015</f>
        <v>2718.8500000000004</v>
      </c>
      <c r="C963">
        <f>'2 Charging Stations'!T1015</f>
        <v>1439.25</v>
      </c>
      <c r="D963">
        <f>'2 Charging Stations'!AF1015</f>
        <v>3335.8</v>
      </c>
      <c r="E963">
        <f>'2 Charging Stations'!AR1015</f>
        <v>3015.9</v>
      </c>
    </row>
    <row r="964" spans="1:5">
      <c r="A964" s="51">
        <v>963</v>
      </c>
      <c r="B964">
        <f>'2 Charging Stations'!H1016</f>
        <v>1119.3499999999999</v>
      </c>
      <c r="C964">
        <f>'2 Charging Stations'!T1016</f>
        <v>3335.8</v>
      </c>
      <c r="D964">
        <f>'2 Charging Stations'!AF1016</f>
        <v>3335.8</v>
      </c>
      <c r="E964">
        <f>'2 Charging Stations'!AR1016</f>
        <v>1279.3000000000002</v>
      </c>
    </row>
    <row r="965" spans="1:5">
      <c r="A965" s="51">
        <v>964</v>
      </c>
      <c r="B965">
        <f>'2 Charging Stations'!H1017</f>
        <v>1302.1500000000001</v>
      </c>
      <c r="C965">
        <f>'2 Charging Stations'!T1017</f>
        <v>2901.65</v>
      </c>
      <c r="D965">
        <f>'2 Charging Stations'!AF1017</f>
        <v>1256.4500000000003</v>
      </c>
      <c r="E965">
        <f>'2 Charging Stations'!AR1017</f>
        <v>2878.8</v>
      </c>
    </row>
    <row r="966" spans="1:5">
      <c r="A966" s="51">
        <v>965</v>
      </c>
      <c r="B966">
        <f>'2 Charging Stations'!H1018</f>
        <v>2604.6000000000004</v>
      </c>
      <c r="C966">
        <f>'2 Charging Stations'!T1018</f>
        <v>1416.4</v>
      </c>
      <c r="D966">
        <f>'2 Charging Stations'!AF1018</f>
        <v>1850.5500000000002</v>
      </c>
      <c r="E966">
        <f>'2 Charging Stations'!AR1018</f>
        <v>3038.7500000000005</v>
      </c>
    </row>
    <row r="967" spans="1:5">
      <c r="A967" s="51">
        <v>966</v>
      </c>
      <c r="B967">
        <f>'2 Charging Stations'!H1019</f>
        <v>2741.7000000000003</v>
      </c>
      <c r="C967">
        <f>'2 Charging Stations'!T1019</f>
        <v>1599.2000000000003</v>
      </c>
      <c r="D967">
        <f>'2 Charging Stations'!AF1019</f>
        <v>3290.1000000000004</v>
      </c>
      <c r="E967">
        <f>'2 Charging Stations'!AR1019</f>
        <v>3335.8</v>
      </c>
    </row>
    <row r="968" spans="1:5">
      <c r="A968" s="51">
        <v>967</v>
      </c>
      <c r="B968">
        <f>'2 Charging Stations'!H1020</f>
        <v>1119.3499999999999</v>
      </c>
      <c r="C968">
        <f>'2 Charging Stations'!T1020</f>
        <v>1439.25</v>
      </c>
      <c r="D968">
        <f>'2 Charging Stations'!AF1020</f>
        <v>3335.8</v>
      </c>
      <c r="E968">
        <f>'2 Charging Stations'!AR1020</f>
        <v>2741.7000000000003</v>
      </c>
    </row>
    <row r="969" spans="1:5">
      <c r="A969" s="51">
        <v>968</v>
      </c>
      <c r="B969">
        <f>'2 Charging Stations'!H1021</f>
        <v>1165.0500000000002</v>
      </c>
      <c r="C969">
        <f>'2 Charging Stations'!T1021</f>
        <v>3084.4500000000003</v>
      </c>
      <c r="D969">
        <f>'2 Charging Stations'!AF1021</f>
        <v>3335.8</v>
      </c>
      <c r="E969">
        <f>'2 Charging Stations'!AR1021</f>
        <v>3084.4500000000003</v>
      </c>
    </row>
    <row r="970" spans="1:5">
      <c r="A970" s="51">
        <v>969</v>
      </c>
      <c r="B970">
        <f>'2 Charging Stations'!H1022</f>
        <v>3175.8500000000004</v>
      </c>
      <c r="C970">
        <f>'2 Charging Stations'!T1022</f>
        <v>1667.75</v>
      </c>
      <c r="D970">
        <f>'2 Charging Stations'!AF1022</f>
        <v>3335.8</v>
      </c>
      <c r="E970">
        <f>'2 Charging Stations'!AR1022</f>
        <v>1530.65</v>
      </c>
    </row>
    <row r="971" spans="1:5">
      <c r="A971" s="51">
        <v>970</v>
      </c>
      <c r="B971">
        <f>'2 Charging Stations'!H1023</f>
        <v>3175.8500000000004</v>
      </c>
      <c r="C971">
        <f>'2 Charging Stations'!T1023</f>
        <v>3335.8</v>
      </c>
      <c r="D971">
        <f>'2 Charging Stations'!AF1023</f>
        <v>3335.8</v>
      </c>
      <c r="E971">
        <f>'2 Charging Stations'!AR1023</f>
        <v>1576.3500000000004</v>
      </c>
    </row>
    <row r="972" spans="1:5">
      <c r="A972" s="51">
        <v>971</v>
      </c>
      <c r="B972">
        <f>'2 Charging Stations'!H1024</f>
        <v>3221.55</v>
      </c>
      <c r="C972">
        <f>'2 Charging Stations'!T1024</f>
        <v>3175.8500000000004</v>
      </c>
      <c r="D972">
        <f>'2 Charging Stations'!AF1024</f>
        <v>3244.4000000000005</v>
      </c>
      <c r="E972">
        <f>'2 Charging Stations'!AR1024</f>
        <v>2764.55</v>
      </c>
    </row>
    <row r="973" spans="1:5">
      <c r="A973" s="51">
        <v>972</v>
      </c>
      <c r="B973">
        <f>'2 Charging Stations'!H1025</f>
        <v>1439.25</v>
      </c>
      <c r="C973">
        <f>'2 Charging Stations'!T1025</f>
        <v>2901.65</v>
      </c>
      <c r="D973">
        <f>'2 Charging Stations'!AF1025</f>
        <v>3335.8</v>
      </c>
      <c r="E973">
        <f>'2 Charging Stations'!AR1025</f>
        <v>1530.65</v>
      </c>
    </row>
    <row r="974" spans="1:5">
      <c r="A974" s="51">
        <v>973</v>
      </c>
      <c r="B974">
        <f>'2 Charging Stations'!H1026</f>
        <v>2627.4500000000003</v>
      </c>
      <c r="C974">
        <f>'2 Charging Stations'!T1026</f>
        <v>1370.7000000000003</v>
      </c>
      <c r="D974">
        <f>'2 Charging Stations'!AF1026</f>
        <v>1850.5500000000002</v>
      </c>
      <c r="E974">
        <f>'2 Charging Stations'!AR1026</f>
        <v>1462.1000000000004</v>
      </c>
    </row>
    <row r="975" spans="1:5">
      <c r="A975" s="51">
        <v>974</v>
      </c>
      <c r="B975">
        <f>'2 Charging Stations'!H1027</f>
        <v>2581.75</v>
      </c>
      <c r="C975">
        <f>'2 Charging Stations'!T1027</f>
        <v>1462.1000000000004</v>
      </c>
      <c r="D975">
        <f>'2 Charging Stations'!AF1027</f>
        <v>3335.8</v>
      </c>
      <c r="E975">
        <f>'2 Charging Stations'!AR1027</f>
        <v>2901.65</v>
      </c>
    </row>
    <row r="976" spans="1:5">
      <c r="A976" s="51">
        <v>975</v>
      </c>
      <c r="B976">
        <f>'2 Charging Stations'!H1028</f>
        <v>3221.55</v>
      </c>
      <c r="C976">
        <f>'2 Charging Stations'!T1028</f>
        <v>3038.7500000000005</v>
      </c>
      <c r="D976">
        <f>'2 Charging Stations'!AF1028</f>
        <v>3335.8</v>
      </c>
      <c r="E976">
        <f>'2 Charging Stations'!AR1028</f>
        <v>3084.4500000000003</v>
      </c>
    </row>
    <row r="977" spans="1:5">
      <c r="A977" s="51">
        <v>976</v>
      </c>
      <c r="B977">
        <f>'2 Charging Stations'!H1029</f>
        <v>2650.3</v>
      </c>
      <c r="C977">
        <f>'2 Charging Stations'!T1029</f>
        <v>2970.2000000000003</v>
      </c>
      <c r="D977">
        <f>'2 Charging Stations'!AF1029</f>
        <v>3335.8</v>
      </c>
      <c r="E977">
        <f>'2 Charging Stations'!AR1029</f>
        <v>1599.2000000000003</v>
      </c>
    </row>
    <row r="978" spans="1:5">
      <c r="A978" s="51">
        <v>977</v>
      </c>
      <c r="B978">
        <f>'2 Charging Stations'!H1030</f>
        <v>2673.15</v>
      </c>
      <c r="C978">
        <f>'2 Charging Stations'!T1030</f>
        <v>1530.65</v>
      </c>
      <c r="D978">
        <f>'2 Charging Stations'!AF1030</f>
        <v>1804.8500000000004</v>
      </c>
      <c r="E978">
        <f>'2 Charging Stations'!AR1030</f>
        <v>3130.15</v>
      </c>
    </row>
    <row r="979" spans="1:5">
      <c r="A979" s="51">
        <v>978</v>
      </c>
      <c r="B979">
        <f>'2 Charging Stations'!H1031</f>
        <v>1439.25</v>
      </c>
      <c r="C979">
        <f>'2 Charging Stations'!T1031</f>
        <v>3221.55</v>
      </c>
      <c r="D979">
        <f>'2 Charging Stations'!AF1031</f>
        <v>3335.8</v>
      </c>
      <c r="E979">
        <f>'2 Charging Stations'!AR1031</f>
        <v>2810.2500000000005</v>
      </c>
    </row>
    <row r="980" spans="1:5">
      <c r="A980" s="51">
        <v>979</v>
      </c>
      <c r="B980">
        <f>'2 Charging Stations'!H1032</f>
        <v>3084.4500000000003</v>
      </c>
      <c r="C980">
        <f>'2 Charging Stations'!T1032</f>
        <v>3130.15</v>
      </c>
      <c r="D980">
        <f>'2 Charging Stations'!AF1032</f>
        <v>1804.8500000000004</v>
      </c>
      <c r="E980">
        <f>'2 Charging Stations'!AR1032</f>
        <v>1599.2000000000003</v>
      </c>
    </row>
    <row r="981" spans="1:5">
      <c r="A981" s="51">
        <v>980</v>
      </c>
      <c r="B981">
        <f>'2 Charging Stations'!H1033</f>
        <v>2673.15</v>
      </c>
      <c r="C981">
        <f>'2 Charging Stations'!T1033</f>
        <v>1393.5500000000002</v>
      </c>
      <c r="D981">
        <f>'2 Charging Stations'!AF1033</f>
        <v>3335.8</v>
      </c>
      <c r="E981">
        <f>'2 Charging Stations'!AR1033</f>
        <v>1622.0500000000002</v>
      </c>
    </row>
    <row r="982" spans="1:5">
      <c r="A982" s="51">
        <v>981</v>
      </c>
      <c r="B982">
        <f>'2 Charging Stations'!H1034</f>
        <v>2650.3</v>
      </c>
      <c r="C982">
        <f>'2 Charging Stations'!T1034</f>
        <v>1507.8000000000002</v>
      </c>
      <c r="D982">
        <f>'2 Charging Stations'!AF1034</f>
        <v>1873.4</v>
      </c>
      <c r="E982">
        <f>'2 Charging Stations'!AR1034</f>
        <v>3130.15</v>
      </c>
    </row>
    <row r="983" spans="1:5">
      <c r="A983" s="51">
        <v>982</v>
      </c>
      <c r="B983">
        <f>'2 Charging Stations'!H1035</f>
        <v>2558.9</v>
      </c>
      <c r="C983">
        <f>'2 Charging Stations'!T1035</f>
        <v>3061.6000000000004</v>
      </c>
      <c r="D983">
        <f>'2 Charging Stations'!AF1035</f>
        <v>3335.8</v>
      </c>
      <c r="E983">
        <f>'2 Charging Stations'!AR1035</f>
        <v>1370.7000000000003</v>
      </c>
    </row>
    <row r="984" spans="1:5">
      <c r="A984" s="51">
        <v>983</v>
      </c>
      <c r="B984">
        <f>'2 Charging Stations'!H1036</f>
        <v>1119.3499999999999</v>
      </c>
      <c r="C984">
        <f>'2 Charging Stations'!T1036</f>
        <v>1530.65</v>
      </c>
      <c r="D984">
        <f>'2 Charging Stations'!AF1036</f>
        <v>1873.4</v>
      </c>
      <c r="E984">
        <f>'2 Charging Stations'!AR1036</f>
        <v>2787.4</v>
      </c>
    </row>
    <row r="985" spans="1:5">
      <c r="A985" s="51">
        <v>984</v>
      </c>
      <c r="B985">
        <f>'2 Charging Stations'!H1037</f>
        <v>1279.3000000000002</v>
      </c>
      <c r="C985">
        <f>'2 Charging Stations'!T1037</f>
        <v>2970.2000000000003</v>
      </c>
      <c r="D985">
        <f>'2 Charging Stations'!AF1037</f>
        <v>1759.15</v>
      </c>
      <c r="E985">
        <f>'2 Charging Stations'!AR1037</f>
        <v>1484.9500000000003</v>
      </c>
    </row>
    <row r="986" spans="1:5">
      <c r="A986" s="51">
        <v>985</v>
      </c>
      <c r="B986">
        <f>'2 Charging Stations'!H1038</f>
        <v>1370.7000000000003</v>
      </c>
      <c r="C986">
        <f>'2 Charging Stations'!T1038</f>
        <v>3198.7</v>
      </c>
      <c r="D986">
        <f>'2 Charging Stations'!AF1038</f>
        <v>3290.1000000000004</v>
      </c>
      <c r="E986">
        <f>'2 Charging Stations'!AR1038</f>
        <v>1599.2000000000003</v>
      </c>
    </row>
    <row r="987" spans="1:5">
      <c r="A987" s="51">
        <v>986</v>
      </c>
      <c r="B987">
        <f>'2 Charging Stations'!H1039</f>
        <v>1302.1500000000001</v>
      </c>
      <c r="C987">
        <f>'2 Charging Stations'!T1039</f>
        <v>2993.05</v>
      </c>
      <c r="D987">
        <f>'2 Charging Stations'!AF1039</f>
        <v>3198.7</v>
      </c>
      <c r="E987">
        <f>'2 Charging Stations'!AR1039</f>
        <v>3335.8</v>
      </c>
    </row>
    <row r="988" spans="1:5">
      <c r="A988" s="51">
        <v>987</v>
      </c>
      <c r="B988">
        <f>'2 Charging Stations'!H1040</f>
        <v>2604.6000000000004</v>
      </c>
      <c r="C988">
        <f>'2 Charging Stations'!T1040</f>
        <v>3015.9</v>
      </c>
      <c r="D988">
        <f>'2 Charging Stations'!AF1040</f>
        <v>1759.15</v>
      </c>
      <c r="E988">
        <f>'2 Charging Stations'!AR1040</f>
        <v>2764.55</v>
      </c>
    </row>
    <row r="989" spans="1:5">
      <c r="A989" s="51">
        <v>988</v>
      </c>
      <c r="B989">
        <f>'2 Charging Stations'!H1041</f>
        <v>2650.3</v>
      </c>
      <c r="C989">
        <f>'2 Charging Stations'!T1041</f>
        <v>1507.8000000000002</v>
      </c>
      <c r="D989">
        <f>'2 Charging Stations'!AF1041</f>
        <v>3335.8</v>
      </c>
      <c r="E989">
        <f>'2 Charging Stations'!AR1041</f>
        <v>1599.2000000000003</v>
      </c>
    </row>
    <row r="990" spans="1:5">
      <c r="A990" s="51">
        <v>989</v>
      </c>
      <c r="B990">
        <f>'2 Charging Stations'!H1042</f>
        <v>3061.6000000000004</v>
      </c>
      <c r="C990">
        <f>'2 Charging Stations'!T1042</f>
        <v>3335.8</v>
      </c>
      <c r="D990">
        <f>'2 Charging Stations'!AF1042</f>
        <v>3335.8</v>
      </c>
      <c r="E990">
        <f>'2 Charging Stations'!AR1042</f>
        <v>3015.9</v>
      </c>
    </row>
    <row r="991" spans="1:5">
      <c r="A991" s="51">
        <v>990</v>
      </c>
      <c r="B991">
        <f>'2 Charging Stations'!H1043</f>
        <v>2513.2000000000003</v>
      </c>
      <c r="C991">
        <f>'2 Charging Stations'!T1043</f>
        <v>1393.5500000000002</v>
      </c>
      <c r="D991">
        <f>'2 Charging Stations'!AF1043</f>
        <v>1782</v>
      </c>
      <c r="E991">
        <f>'2 Charging Stations'!AR1043</f>
        <v>2901.65</v>
      </c>
    </row>
    <row r="992" spans="1:5">
      <c r="A992" s="51">
        <v>991</v>
      </c>
      <c r="B992">
        <f>'2 Charging Stations'!H1044</f>
        <v>1165.0500000000002</v>
      </c>
      <c r="C992">
        <f>'2 Charging Stations'!T1044</f>
        <v>3015.9</v>
      </c>
      <c r="D992">
        <f>'2 Charging Stations'!AF1044</f>
        <v>1873.4</v>
      </c>
      <c r="E992">
        <f>'2 Charging Stations'!AR1044</f>
        <v>2993.05</v>
      </c>
    </row>
    <row r="993" spans="1:5">
      <c r="A993" s="51">
        <v>992</v>
      </c>
      <c r="B993">
        <f>'2 Charging Stations'!H1045</f>
        <v>936.55000000000018</v>
      </c>
      <c r="C993">
        <f>'2 Charging Stations'!T1045</f>
        <v>3312.95</v>
      </c>
      <c r="D993">
        <f>'2 Charging Stations'!AF1045</f>
        <v>1850.5500000000002</v>
      </c>
      <c r="E993">
        <f>'2 Charging Stations'!AR1045</f>
        <v>1462.1000000000004</v>
      </c>
    </row>
    <row r="994" spans="1:5">
      <c r="A994" s="51">
        <v>993</v>
      </c>
      <c r="B994">
        <f>'2 Charging Stations'!H1046</f>
        <v>2650.3</v>
      </c>
      <c r="C994">
        <f>'2 Charging Stations'!T1046</f>
        <v>1622.0500000000002</v>
      </c>
      <c r="D994">
        <f>'2 Charging Stations'!AF1046</f>
        <v>1576.3500000000004</v>
      </c>
      <c r="E994">
        <f>'2 Charging Stations'!AR1046</f>
        <v>3335.8</v>
      </c>
    </row>
    <row r="995" spans="1:5">
      <c r="A995" s="51">
        <v>994</v>
      </c>
      <c r="B995">
        <f>'2 Charging Stations'!H1047</f>
        <v>1279.3000000000002</v>
      </c>
      <c r="C995">
        <f>'2 Charging Stations'!T1047</f>
        <v>2947.3500000000004</v>
      </c>
      <c r="D995">
        <f>'2 Charging Stations'!AF1047</f>
        <v>3335.8</v>
      </c>
      <c r="E995">
        <f>'2 Charging Stations'!AR1047</f>
        <v>1462.1000000000004</v>
      </c>
    </row>
    <row r="996" spans="1:5">
      <c r="A996" s="51">
        <v>995</v>
      </c>
      <c r="B996">
        <f>'2 Charging Stations'!H1048</f>
        <v>2536.0500000000002</v>
      </c>
      <c r="C996">
        <f>'2 Charging Stations'!T1048</f>
        <v>2924.5000000000005</v>
      </c>
      <c r="D996">
        <f>'2 Charging Stations'!AF1048</f>
        <v>3290.1000000000004</v>
      </c>
      <c r="E996">
        <f>'2 Charging Stations'!AR1048</f>
        <v>2924.5000000000005</v>
      </c>
    </row>
    <row r="997" spans="1:5">
      <c r="A997" s="51">
        <v>996</v>
      </c>
      <c r="B997">
        <f>'2 Charging Stations'!H1049</f>
        <v>2627.4500000000003</v>
      </c>
      <c r="C997">
        <f>'2 Charging Stations'!T1049</f>
        <v>1439.25</v>
      </c>
      <c r="D997">
        <f>'2 Charging Stations'!AF1049</f>
        <v>1507.8000000000002</v>
      </c>
      <c r="E997">
        <f>'2 Charging Stations'!AR1049</f>
        <v>1370.7000000000003</v>
      </c>
    </row>
    <row r="998" spans="1:5">
      <c r="A998" s="51">
        <v>997</v>
      </c>
      <c r="B998">
        <f>'2 Charging Stations'!H1050</f>
        <v>1325</v>
      </c>
      <c r="C998">
        <f>'2 Charging Stations'!T1050</f>
        <v>1347.8500000000004</v>
      </c>
      <c r="D998">
        <f>'2 Charging Stations'!AF1050</f>
        <v>1713.4500000000003</v>
      </c>
      <c r="E998">
        <f>'2 Charging Stations'!AR1050</f>
        <v>3221.55</v>
      </c>
    </row>
    <row r="999" spans="1:5">
      <c r="A999" s="51">
        <v>998</v>
      </c>
      <c r="B999">
        <f>'2 Charging Stations'!H1051</f>
        <v>1325</v>
      </c>
      <c r="C999">
        <f>'2 Charging Stations'!T1051</f>
        <v>2878.8</v>
      </c>
      <c r="D999">
        <f>'2 Charging Stations'!AF1051</f>
        <v>1827.7000000000003</v>
      </c>
      <c r="E999">
        <f>'2 Charging Stations'!AR1051</f>
        <v>2970.2000000000003</v>
      </c>
    </row>
    <row r="1000" spans="1:5">
      <c r="A1000" s="51">
        <v>999</v>
      </c>
      <c r="B1000">
        <f>'2 Charging Stations'!H1052</f>
        <v>2741.7000000000003</v>
      </c>
      <c r="C1000">
        <f>'2 Charging Stations'!T1052</f>
        <v>3312.95</v>
      </c>
      <c r="D1000">
        <f>'2 Charging Stations'!AF1052</f>
        <v>1850.5500000000002</v>
      </c>
      <c r="E1000">
        <f>'2 Charging Stations'!AR1052</f>
        <v>1370.7000000000003</v>
      </c>
    </row>
    <row r="1001" spans="1:5">
      <c r="A1001" s="51">
        <v>1000</v>
      </c>
      <c r="B1001">
        <f>'2 Charging Stations'!H1053</f>
        <v>2718.8500000000004</v>
      </c>
      <c r="C1001">
        <f>'2 Charging Stations'!T1053</f>
        <v>2970.2000000000003</v>
      </c>
      <c r="D1001">
        <f>'2 Charging Stations'!AF1053</f>
        <v>3335.8</v>
      </c>
      <c r="E1001">
        <f>'2 Charging Stations'!AR1053</f>
        <v>3175.8500000000004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31EAC-01D3-4ECC-91A0-4C088C8FC95A}">
  <dimension ref="A1:L1001"/>
  <sheetViews>
    <sheetView workbookViewId="0">
      <selection activeCell="J2" sqref="J2"/>
    </sheetView>
  </sheetViews>
  <sheetFormatPr baseColWidth="10" defaultColWidth="8.83203125" defaultRowHeight="16"/>
  <cols>
    <col min="7" max="7" width="10" bestFit="1" customWidth="1"/>
    <col min="9" max="9" width="13.33203125" bestFit="1" customWidth="1"/>
    <col min="10" max="12" width="10" bestFit="1" customWidth="1"/>
  </cols>
  <sheetData>
    <row r="1" spans="1:12">
      <c r="A1" s="361" t="s">
        <v>91</v>
      </c>
      <c r="B1" s="351" t="str">
        <f>'3 Charging Stations '!I52</f>
        <v>Profit 6</v>
      </c>
      <c r="C1" s="351" t="str">
        <f>'3 Charging Stations '!V52</f>
        <v>Profit 7</v>
      </c>
      <c r="D1" s="351" t="str">
        <f>'3 Charging Stations '!AI52</f>
        <v>Profit 8</v>
      </c>
      <c r="F1" s="359" t="s">
        <v>150</v>
      </c>
      <c r="G1" s="359" t="s">
        <v>151</v>
      </c>
      <c r="I1" s="356" t="s">
        <v>152</v>
      </c>
      <c r="J1" s="363" t="s">
        <v>104</v>
      </c>
      <c r="K1" s="363" t="s">
        <v>105</v>
      </c>
      <c r="L1" s="363" t="s">
        <v>106</v>
      </c>
    </row>
    <row r="2" spans="1:12">
      <c r="A2" s="51">
        <v>1</v>
      </c>
      <c r="B2">
        <f>'3 Charging Stations '!I53</f>
        <v>1599.0500000000002</v>
      </c>
      <c r="C2">
        <f>'3 Charging Stations '!V53</f>
        <v>2855.8</v>
      </c>
      <c r="D2">
        <f>'3 Charging Stations '!AI53</f>
        <v>2855.8</v>
      </c>
      <c r="F2" s="3" t="s">
        <v>154</v>
      </c>
      <c r="G2" s="360">
        <v>949</v>
      </c>
      <c r="I2" s="362" t="s">
        <v>154</v>
      </c>
      <c r="J2" s="3" cm="1">
        <f t="array" ref="J2:J13">FREQUENCY(B2:B1001,$G$2:$G412)</f>
        <v>0</v>
      </c>
      <c r="K2" s="3" cm="1">
        <f t="array" ref="K2:K13">FREQUENCY(C2:C1001,$G$2:$G412)</f>
        <v>1</v>
      </c>
      <c r="L2" s="3" cm="1">
        <f t="array" ref="L2:L13">FREQUENCY(D2:D1001,$G$2:$G412)</f>
        <v>2</v>
      </c>
    </row>
    <row r="3" spans="1:12">
      <c r="A3" s="51">
        <v>2</v>
      </c>
      <c r="B3">
        <f>'3 Charging Stations '!I54</f>
        <v>1439.1000000000004</v>
      </c>
      <c r="C3">
        <f>'3 Charging Stations '!V54</f>
        <v>2855.8</v>
      </c>
      <c r="D3">
        <f>'3 Charging Stations '!AI54</f>
        <v>2855.8</v>
      </c>
      <c r="F3" s="3" t="s">
        <v>155</v>
      </c>
      <c r="G3" s="360">
        <v>1249</v>
      </c>
      <c r="I3" s="362" t="s">
        <v>155</v>
      </c>
      <c r="J3" s="3">
        <v>12</v>
      </c>
      <c r="K3" s="3">
        <v>48</v>
      </c>
      <c r="L3" s="3">
        <v>26</v>
      </c>
    </row>
    <row r="4" spans="1:12">
      <c r="A4" s="51">
        <v>3</v>
      </c>
      <c r="B4">
        <f>'3 Charging Stations '!I55</f>
        <v>2855.8</v>
      </c>
      <c r="C4">
        <f>'3 Charging Stations '!V55</f>
        <v>2855.8</v>
      </c>
      <c r="D4">
        <f>'3 Charging Stations '!AI55</f>
        <v>2855.8</v>
      </c>
      <c r="F4" s="3" t="s">
        <v>156</v>
      </c>
      <c r="G4" s="360">
        <v>1549</v>
      </c>
      <c r="I4" s="362" t="s">
        <v>156</v>
      </c>
      <c r="J4" s="3">
        <v>66</v>
      </c>
      <c r="K4" s="3">
        <v>213</v>
      </c>
      <c r="L4" s="3">
        <v>191</v>
      </c>
    </row>
    <row r="5" spans="1:12">
      <c r="A5" s="51">
        <v>4</v>
      </c>
      <c r="B5">
        <f>'3 Charging Stations '!I56</f>
        <v>1804.7000000000003</v>
      </c>
      <c r="C5">
        <f>'3 Charging Stations '!V56</f>
        <v>1370.5500000000002</v>
      </c>
      <c r="D5">
        <f>'3 Charging Stations '!AI56</f>
        <v>1530.5</v>
      </c>
      <c r="F5" s="3" t="s">
        <v>157</v>
      </c>
      <c r="G5" s="360">
        <v>1849</v>
      </c>
      <c r="I5" s="362" t="s">
        <v>157</v>
      </c>
      <c r="J5" s="3">
        <v>229</v>
      </c>
      <c r="K5" s="3">
        <v>143</v>
      </c>
      <c r="L5" s="3">
        <v>182</v>
      </c>
    </row>
    <row r="6" spans="1:12">
      <c r="A6" s="51">
        <v>5</v>
      </c>
      <c r="B6">
        <f>'3 Charging Stations '!I57</f>
        <v>1347.7000000000003</v>
      </c>
      <c r="C6">
        <f>'3 Charging Stations '!V57</f>
        <v>2855.8</v>
      </c>
      <c r="D6">
        <f>'3 Charging Stations '!AI57</f>
        <v>2855.8</v>
      </c>
      <c r="F6" s="3" t="s">
        <v>158</v>
      </c>
      <c r="G6" s="360">
        <v>2149</v>
      </c>
      <c r="I6" s="362" t="s">
        <v>158</v>
      </c>
      <c r="J6" s="3">
        <v>81</v>
      </c>
      <c r="K6" s="3">
        <v>0</v>
      </c>
      <c r="L6" s="3">
        <v>0</v>
      </c>
    </row>
    <row r="7" spans="1:12">
      <c r="A7" s="51">
        <v>6</v>
      </c>
      <c r="B7">
        <f>'3 Charging Stations '!I58</f>
        <v>1530.5</v>
      </c>
      <c r="C7">
        <f>'3 Charging Stations '!V58</f>
        <v>1119.2000000000003</v>
      </c>
      <c r="D7">
        <f>'3 Charging Stations '!AI58</f>
        <v>2855.8</v>
      </c>
      <c r="F7" s="3" t="s">
        <v>159</v>
      </c>
      <c r="G7" s="360">
        <v>2449</v>
      </c>
      <c r="I7" s="362" t="s">
        <v>159</v>
      </c>
      <c r="J7" s="3">
        <v>0</v>
      </c>
      <c r="K7" s="3">
        <v>0</v>
      </c>
      <c r="L7" s="3">
        <v>0</v>
      </c>
    </row>
    <row r="8" spans="1:12">
      <c r="A8" s="51">
        <v>7</v>
      </c>
      <c r="B8">
        <f>'3 Charging Stations '!I59</f>
        <v>2855.8</v>
      </c>
      <c r="C8">
        <f>'3 Charging Stations '!V59</f>
        <v>2855.8</v>
      </c>
      <c r="D8">
        <f>'3 Charging Stations '!AI59</f>
        <v>2855.8</v>
      </c>
      <c r="F8" s="3" t="s">
        <v>160</v>
      </c>
      <c r="G8" s="360">
        <v>2749</v>
      </c>
      <c r="I8" s="362" t="s">
        <v>160</v>
      </c>
      <c r="J8" s="3">
        <v>0</v>
      </c>
      <c r="K8" s="3">
        <v>0</v>
      </c>
      <c r="L8" s="3">
        <v>0</v>
      </c>
    </row>
    <row r="9" spans="1:12">
      <c r="A9" s="51">
        <v>8</v>
      </c>
      <c r="B9">
        <f>'3 Charging Stations '!I60</f>
        <v>1713.3000000000002</v>
      </c>
      <c r="C9">
        <f>'3 Charging Stations '!V60</f>
        <v>1530.5</v>
      </c>
      <c r="D9">
        <f>'3 Charging Stations '!AI60</f>
        <v>2855.8</v>
      </c>
      <c r="F9" s="3" t="s">
        <v>161</v>
      </c>
      <c r="G9" s="360">
        <v>3049</v>
      </c>
      <c r="I9" s="362" t="s">
        <v>161</v>
      </c>
      <c r="J9" s="364">
        <v>612</v>
      </c>
      <c r="K9" s="369">
        <v>595</v>
      </c>
      <c r="L9" s="358">
        <v>599</v>
      </c>
    </row>
    <row r="10" spans="1:12">
      <c r="A10" s="51">
        <v>9</v>
      </c>
      <c r="B10">
        <f>'3 Charging Stations '!I61</f>
        <v>2855.8</v>
      </c>
      <c r="C10">
        <f>'3 Charging Stations '!V61</f>
        <v>1370.5500000000002</v>
      </c>
      <c r="D10">
        <f>'3 Charging Stations '!AI61</f>
        <v>1599.0500000000002</v>
      </c>
      <c r="F10" s="3" t="s">
        <v>162</v>
      </c>
      <c r="G10" s="360">
        <v>3349</v>
      </c>
      <c r="I10" s="362" t="s">
        <v>162</v>
      </c>
      <c r="J10" s="365">
        <v>0</v>
      </c>
      <c r="K10" s="3">
        <v>0</v>
      </c>
      <c r="L10" s="3">
        <v>0</v>
      </c>
    </row>
    <row r="11" spans="1:12">
      <c r="A11" s="51">
        <v>10</v>
      </c>
      <c r="B11">
        <f>'3 Charging Stations '!I62</f>
        <v>1736.15</v>
      </c>
      <c r="C11">
        <f>'3 Charging Stations '!V62</f>
        <v>1530.5</v>
      </c>
      <c r="D11">
        <f>'3 Charging Stations '!AI62</f>
        <v>2855.8</v>
      </c>
      <c r="F11" s="3" t="s">
        <v>163</v>
      </c>
      <c r="G11" s="360">
        <v>3649</v>
      </c>
      <c r="I11" s="362" t="s">
        <v>163</v>
      </c>
      <c r="J11" s="3">
        <v>0</v>
      </c>
      <c r="K11" s="3">
        <v>0</v>
      </c>
      <c r="L11" s="3">
        <v>0</v>
      </c>
    </row>
    <row r="12" spans="1:12">
      <c r="A12" s="51">
        <v>11</v>
      </c>
      <c r="B12">
        <f>'3 Charging Stations '!I63</f>
        <v>2855.8</v>
      </c>
      <c r="C12">
        <f>'3 Charging Stations '!V63</f>
        <v>2855.8</v>
      </c>
      <c r="D12">
        <f>'3 Charging Stations '!AI63</f>
        <v>1667.6000000000004</v>
      </c>
      <c r="F12" s="3" t="s">
        <v>164</v>
      </c>
      <c r="G12" s="360">
        <v>3949</v>
      </c>
      <c r="I12" s="362" t="s">
        <v>164</v>
      </c>
      <c r="J12" s="3">
        <v>0</v>
      </c>
      <c r="K12" s="3">
        <v>0</v>
      </c>
      <c r="L12" s="3">
        <v>0</v>
      </c>
    </row>
    <row r="13" spans="1:12">
      <c r="A13" s="51">
        <v>12</v>
      </c>
      <c r="B13">
        <f>'3 Charging Stations '!I64</f>
        <v>1690.4500000000003</v>
      </c>
      <c r="C13">
        <f>'3 Charging Stations '!V64</f>
        <v>2855.8</v>
      </c>
      <c r="D13">
        <f>'3 Charging Stations '!AI64</f>
        <v>2855.8</v>
      </c>
      <c r="J13">
        <v>0</v>
      </c>
      <c r="K13">
        <v>0</v>
      </c>
      <c r="L13">
        <v>0</v>
      </c>
    </row>
    <row r="14" spans="1:12">
      <c r="A14" s="51">
        <v>13</v>
      </c>
      <c r="B14">
        <f>'3 Charging Stations '!I65</f>
        <v>1050.6500000000001</v>
      </c>
      <c r="C14">
        <f>'3 Charging Stations '!V65</f>
        <v>1667.6000000000004</v>
      </c>
      <c r="D14">
        <f>'3 Charging Stations '!AI65</f>
        <v>2855.8</v>
      </c>
    </row>
    <row r="15" spans="1:12">
      <c r="A15" s="51">
        <v>14</v>
      </c>
      <c r="B15">
        <f>'3 Charging Stations '!I66</f>
        <v>2855.8</v>
      </c>
      <c r="C15">
        <f>'3 Charging Stations '!V66</f>
        <v>1484.8000000000002</v>
      </c>
      <c r="D15">
        <f>'3 Charging Stations '!AI66</f>
        <v>1667.6000000000004</v>
      </c>
      <c r="I15" s="368" t="s">
        <v>165</v>
      </c>
      <c r="J15" s="366">
        <f>'3 Charging Stations '!K49</f>
        <v>2398.5029500000014</v>
      </c>
      <c r="K15" s="367">
        <f>'3 Charging Stations '!X49</f>
        <v>2286.3780000000106</v>
      </c>
      <c r="L15" s="367">
        <f>'3 Charging Stations '!AK49</f>
        <v>2313.7523000000097</v>
      </c>
    </row>
    <row r="16" spans="1:12">
      <c r="A16" s="51">
        <v>15</v>
      </c>
      <c r="B16">
        <f>'3 Charging Stations '!I67</f>
        <v>1599.0500000000002</v>
      </c>
      <c r="C16">
        <f>'3 Charging Stations '!V67</f>
        <v>2855.8</v>
      </c>
      <c r="D16">
        <f>'3 Charging Stations '!AI67</f>
        <v>2855.8</v>
      </c>
    </row>
    <row r="17" spans="1:4">
      <c r="A17" s="51">
        <v>16</v>
      </c>
      <c r="B17">
        <f>'3 Charging Stations '!I68</f>
        <v>1918.9500000000003</v>
      </c>
      <c r="C17">
        <f>'3 Charging Stations '!V68</f>
        <v>2855.8</v>
      </c>
      <c r="D17">
        <f>'3 Charging Stations '!AI68</f>
        <v>1667.6000000000004</v>
      </c>
    </row>
    <row r="18" spans="1:4">
      <c r="A18" s="51">
        <v>17</v>
      </c>
      <c r="B18">
        <f>'3 Charging Stations '!I69</f>
        <v>2855.8</v>
      </c>
      <c r="C18">
        <f>'3 Charging Stations '!V69</f>
        <v>1599.0500000000002</v>
      </c>
      <c r="D18">
        <f>'3 Charging Stations '!AI69</f>
        <v>1119.2000000000003</v>
      </c>
    </row>
    <row r="19" spans="1:4">
      <c r="A19" s="51">
        <v>18</v>
      </c>
      <c r="B19">
        <f>'3 Charging Stations '!I70</f>
        <v>2855.8</v>
      </c>
      <c r="C19">
        <f>'3 Charging Stations '!V70</f>
        <v>2855.8</v>
      </c>
      <c r="D19">
        <f>'3 Charging Stations '!AI70</f>
        <v>2855.8</v>
      </c>
    </row>
    <row r="20" spans="1:4">
      <c r="A20" s="51">
        <v>19</v>
      </c>
      <c r="B20">
        <f>'3 Charging Stations '!I71</f>
        <v>2855.8</v>
      </c>
      <c r="C20">
        <f>'3 Charging Stations '!V71</f>
        <v>1439.1000000000004</v>
      </c>
      <c r="D20">
        <f>'3 Charging Stations '!AI71</f>
        <v>1507.65</v>
      </c>
    </row>
    <row r="21" spans="1:4">
      <c r="A21" s="51">
        <v>20</v>
      </c>
      <c r="B21">
        <f>'3 Charging Stations '!I72</f>
        <v>2855.8</v>
      </c>
      <c r="C21">
        <f>'3 Charging Stations '!V72</f>
        <v>1370.5500000000002</v>
      </c>
      <c r="D21">
        <f>'3 Charging Stations '!AI72</f>
        <v>2855.8</v>
      </c>
    </row>
    <row r="22" spans="1:4">
      <c r="A22" s="51">
        <v>21</v>
      </c>
      <c r="B22">
        <f>'3 Charging Stations '!I73</f>
        <v>2855.8</v>
      </c>
      <c r="C22">
        <f>'3 Charging Stations '!V73</f>
        <v>2855.8</v>
      </c>
      <c r="D22">
        <f>'3 Charging Stations '!AI73</f>
        <v>2855.8</v>
      </c>
    </row>
    <row r="23" spans="1:4">
      <c r="A23" s="51">
        <v>22</v>
      </c>
      <c r="B23">
        <f>'3 Charging Stations '!I74</f>
        <v>1781.8500000000004</v>
      </c>
      <c r="C23">
        <f>'3 Charging Stations '!V74</f>
        <v>1439.1000000000004</v>
      </c>
      <c r="D23">
        <f>'3 Charging Stations '!AI74</f>
        <v>2855.8</v>
      </c>
    </row>
    <row r="24" spans="1:4">
      <c r="A24" s="51">
        <v>23</v>
      </c>
      <c r="B24">
        <f>'3 Charging Stations '!I75</f>
        <v>2855.8</v>
      </c>
      <c r="C24">
        <f>'3 Charging Stations '!V75</f>
        <v>2855.8</v>
      </c>
      <c r="D24">
        <f>'3 Charging Stations '!AI75</f>
        <v>1050.6500000000001</v>
      </c>
    </row>
    <row r="25" spans="1:4">
      <c r="A25" s="51">
        <v>24</v>
      </c>
      <c r="B25">
        <f>'3 Charging Stations '!I76</f>
        <v>1781.8500000000004</v>
      </c>
      <c r="C25">
        <f>'3 Charging Stations '!V76</f>
        <v>1484.8000000000002</v>
      </c>
      <c r="D25">
        <f>'3 Charging Stations '!AI76</f>
        <v>2855.8</v>
      </c>
    </row>
    <row r="26" spans="1:4">
      <c r="A26" s="51">
        <v>25</v>
      </c>
      <c r="B26">
        <f>'3 Charging Stations '!I77</f>
        <v>1484.8000000000002</v>
      </c>
      <c r="C26">
        <f>'3 Charging Stations '!V77</f>
        <v>2855.8</v>
      </c>
      <c r="D26">
        <f>'3 Charging Stations '!AI77</f>
        <v>2855.8</v>
      </c>
    </row>
    <row r="27" spans="1:4">
      <c r="A27" s="51">
        <v>26</v>
      </c>
      <c r="B27">
        <f>'3 Charging Stations '!I78</f>
        <v>2855.8</v>
      </c>
      <c r="C27">
        <f>'3 Charging Stations '!V78</f>
        <v>1599.0500000000002</v>
      </c>
      <c r="D27">
        <f>'3 Charging Stations '!AI78</f>
        <v>2855.8</v>
      </c>
    </row>
    <row r="28" spans="1:4">
      <c r="A28" s="51">
        <v>27</v>
      </c>
      <c r="B28">
        <f>'3 Charging Stations '!I79</f>
        <v>1873.25</v>
      </c>
      <c r="C28">
        <f>'3 Charging Stations '!V79</f>
        <v>2855.8</v>
      </c>
      <c r="D28">
        <f>'3 Charging Stations '!AI79</f>
        <v>2855.8</v>
      </c>
    </row>
    <row r="29" spans="1:4">
      <c r="A29" s="51">
        <v>28</v>
      </c>
      <c r="B29">
        <f>'3 Charging Stations '!I80</f>
        <v>2855.8</v>
      </c>
      <c r="C29">
        <f>'3 Charging Stations '!V80</f>
        <v>2855.8</v>
      </c>
      <c r="D29">
        <f>'3 Charging Stations '!AI80</f>
        <v>2855.8</v>
      </c>
    </row>
    <row r="30" spans="1:4">
      <c r="A30" s="51">
        <v>29</v>
      </c>
      <c r="B30">
        <f>'3 Charging Stations '!I81</f>
        <v>2855.8</v>
      </c>
      <c r="C30">
        <f>'3 Charging Stations '!V81</f>
        <v>2855.8</v>
      </c>
      <c r="D30">
        <f>'3 Charging Stations '!AI81</f>
        <v>2855.8</v>
      </c>
    </row>
    <row r="31" spans="1:4">
      <c r="A31" s="51">
        <v>30</v>
      </c>
      <c r="B31">
        <f>'3 Charging Stations '!I82</f>
        <v>1484.8000000000002</v>
      </c>
      <c r="C31">
        <f>'3 Charging Stations '!V82</f>
        <v>2855.8</v>
      </c>
      <c r="D31">
        <f>'3 Charging Stations '!AI82</f>
        <v>2855.8</v>
      </c>
    </row>
    <row r="32" spans="1:4">
      <c r="A32" s="51">
        <v>31</v>
      </c>
      <c r="B32">
        <f>'3 Charging Stations '!I83</f>
        <v>1804.7000000000003</v>
      </c>
      <c r="C32">
        <f>'3 Charging Stations '!V83</f>
        <v>2855.8</v>
      </c>
      <c r="D32">
        <f>'3 Charging Stations '!AI83</f>
        <v>2855.8</v>
      </c>
    </row>
    <row r="33" spans="1:4">
      <c r="A33" s="51">
        <v>32</v>
      </c>
      <c r="B33">
        <f>'3 Charging Stations '!I84</f>
        <v>1416.25</v>
      </c>
      <c r="C33">
        <f>'3 Charging Stations '!V84</f>
        <v>1530.5</v>
      </c>
      <c r="D33">
        <f>'3 Charging Stations '!AI84</f>
        <v>2855.8</v>
      </c>
    </row>
    <row r="34" spans="1:4">
      <c r="A34" s="51">
        <v>33</v>
      </c>
      <c r="B34">
        <f>'3 Charging Stations '!I85</f>
        <v>2855.8</v>
      </c>
      <c r="C34">
        <f>'3 Charging Stations '!V85</f>
        <v>2855.8</v>
      </c>
      <c r="D34">
        <f>'3 Charging Stations '!AI85</f>
        <v>2855.8</v>
      </c>
    </row>
    <row r="35" spans="1:4">
      <c r="A35" s="51">
        <v>34</v>
      </c>
      <c r="B35">
        <f>'3 Charging Stations '!I86</f>
        <v>2855.8</v>
      </c>
      <c r="C35">
        <f>'3 Charging Stations '!V86</f>
        <v>1553.3500000000004</v>
      </c>
      <c r="D35">
        <f>'3 Charging Stations '!AI86</f>
        <v>2855.8</v>
      </c>
    </row>
    <row r="36" spans="1:4">
      <c r="A36" s="51">
        <v>35</v>
      </c>
      <c r="B36">
        <f>'3 Charging Stations '!I87</f>
        <v>1530.5</v>
      </c>
      <c r="C36">
        <f>'3 Charging Stations '!V87</f>
        <v>2855.8</v>
      </c>
      <c r="D36">
        <f>'3 Charging Stations '!AI87</f>
        <v>2855.8</v>
      </c>
    </row>
    <row r="37" spans="1:4">
      <c r="A37" s="51">
        <v>36</v>
      </c>
      <c r="B37">
        <f>'3 Charging Stations '!I88</f>
        <v>1759</v>
      </c>
      <c r="C37">
        <f>'3 Charging Stations '!V88</f>
        <v>1621.9</v>
      </c>
      <c r="D37">
        <f>'3 Charging Stations '!AI88</f>
        <v>1164.9000000000001</v>
      </c>
    </row>
    <row r="38" spans="1:4">
      <c r="A38" s="51">
        <v>37</v>
      </c>
      <c r="B38">
        <f>'3 Charging Stations '!I89</f>
        <v>2855.8</v>
      </c>
      <c r="C38">
        <f>'3 Charging Stations '!V89</f>
        <v>1302</v>
      </c>
      <c r="D38">
        <f>'3 Charging Stations '!AI89</f>
        <v>1461.9500000000003</v>
      </c>
    </row>
    <row r="39" spans="1:4">
      <c r="A39" s="51">
        <v>38</v>
      </c>
      <c r="B39">
        <f>'3 Charging Stations '!I90</f>
        <v>1827.5500000000002</v>
      </c>
      <c r="C39">
        <f>'3 Charging Stations '!V90</f>
        <v>2855.8</v>
      </c>
      <c r="D39">
        <f>'3 Charging Stations '!AI90</f>
        <v>2855.8</v>
      </c>
    </row>
    <row r="40" spans="1:4">
      <c r="A40" s="51">
        <v>39</v>
      </c>
      <c r="B40">
        <f>'3 Charging Stations '!I91</f>
        <v>2855.8</v>
      </c>
      <c r="C40">
        <f>'3 Charging Stations '!V91</f>
        <v>2855.8</v>
      </c>
      <c r="D40">
        <f>'3 Charging Stations '!AI91</f>
        <v>2855.8</v>
      </c>
    </row>
    <row r="41" spans="1:4">
      <c r="A41" s="51">
        <v>40</v>
      </c>
      <c r="B41">
        <f>'3 Charging Stations '!I92</f>
        <v>1804.7000000000003</v>
      </c>
      <c r="C41">
        <f>'3 Charging Stations '!V92</f>
        <v>2855.8</v>
      </c>
      <c r="D41">
        <f>'3 Charging Stations '!AI92</f>
        <v>2855.8</v>
      </c>
    </row>
    <row r="42" spans="1:4">
      <c r="A42" s="51">
        <v>41</v>
      </c>
      <c r="B42">
        <f>'3 Charging Stations '!I93</f>
        <v>1850.4</v>
      </c>
      <c r="C42">
        <f>'3 Charging Stations '!V93</f>
        <v>2855.8</v>
      </c>
      <c r="D42">
        <f>'3 Charging Stations '!AI93</f>
        <v>2855.8</v>
      </c>
    </row>
    <row r="43" spans="1:4">
      <c r="A43" s="51">
        <v>42</v>
      </c>
      <c r="B43">
        <f>'3 Charging Stations '!I94</f>
        <v>2855.8</v>
      </c>
      <c r="C43">
        <f>'3 Charging Stations '!V94</f>
        <v>1461.9500000000003</v>
      </c>
      <c r="D43">
        <f>'3 Charging Stations '!AI94</f>
        <v>2855.8</v>
      </c>
    </row>
    <row r="44" spans="1:4">
      <c r="A44" s="51">
        <v>43</v>
      </c>
      <c r="B44">
        <f>'3 Charging Stations '!I95</f>
        <v>1644.75</v>
      </c>
      <c r="C44">
        <f>'3 Charging Stations '!V95</f>
        <v>2855.8</v>
      </c>
      <c r="D44">
        <f>'3 Charging Stations '!AI95</f>
        <v>1393.4</v>
      </c>
    </row>
    <row r="45" spans="1:4">
      <c r="A45" s="51">
        <v>44</v>
      </c>
      <c r="B45">
        <f>'3 Charging Stations '!I96</f>
        <v>2855.8</v>
      </c>
      <c r="C45">
        <f>'3 Charging Stations '!V96</f>
        <v>2855.8</v>
      </c>
      <c r="D45">
        <f>'3 Charging Stations '!AI96</f>
        <v>2855.8</v>
      </c>
    </row>
    <row r="46" spans="1:4">
      <c r="A46" s="51">
        <v>45</v>
      </c>
      <c r="B46">
        <f>'3 Charging Stations '!I97</f>
        <v>2855.8</v>
      </c>
      <c r="C46">
        <f>'3 Charging Stations '!V97</f>
        <v>1484.8000000000002</v>
      </c>
      <c r="D46">
        <f>'3 Charging Stations '!AI97</f>
        <v>1461.9500000000003</v>
      </c>
    </row>
    <row r="47" spans="1:4">
      <c r="A47" s="51">
        <v>46</v>
      </c>
      <c r="B47">
        <f>'3 Charging Stations '!I98</f>
        <v>2855.8</v>
      </c>
      <c r="C47">
        <f>'3 Charging Stations '!V98</f>
        <v>1599.0500000000002</v>
      </c>
      <c r="D47">
        <f>'3 Charging Stations '!AI98</f>
        <v>2855.8</v>
      </c>
    </row>
    <row r="48" spans="1:4">
      <c r="A48" s="51">
        <v>47</v>
      </c>
      <c r="B48">
        <f>'3 Charging Stations '!I99</f>
        <v>1918.9500000000003</v>
      </c>
      <c r="C48">
        <f>'3 Charging Stations '!V99</f>
        <v>2855.8</v>
      </c>
      <c r="D48">
        <f>'3 Charging Stations '!AI99</f>
        <v>2855.8</v>
      </c>
    </row>
    <row r="49" spans="1:4">
      <c r="A49" s="51">
        <v>48</v>
      </c>
      <c r="B49">
        <f>'3 Charging Stations '!I100</f>
        <v>1530.5</v>
      </c>
      <c r="C49">
        <f>'3 Charging Stations '!V100</f>
        <v>2855.8</v>
      </c>
      <c r="D49">
        <f>'3 Charging Stations '!AI100</f>
        <v>1484.8000000000002</v>
      </c>
    </row>
    <row r="50" spans="1:4">
      <c r="A50" s="51">
        <v>49</v>
      </c>
      <c r="B50">
        <f>'3 Charging Stations '!I101</f>
        <v>1484.8000000000002</v>
      </c>
      <c r="C50">
        <f>'3 Charging Stations '!V101</f>
        <v>1621.9</v>
      </c>
      <c r="D50">
        <f>'3 Charging Stations '!AI101</f>
        <v>2855.8</v>
      </c>
    </row>
    <row r="51" spans="1:4">
      <c r="A51" s="51">
        <v>50</v>
      </c>
      <c r="B51">
        <f>'3 Charging Stations '!I102</f>
        <v>2855.8</v>
      </c>
      <c r="C51">
        <f>'3 Charging Stations '!V102</f>
        <v>1164.9000000000001</v>
      </c>
      <c r="D51">
        <f>'3 Charging Stations '!AI102</f>
        <v>2855.8</v>
      </c>
    </row>
    <row r="52" spans="1:4">
      <c r="A52" s="51">
        <v>51</v>
      </c>
      <c r="B52">
        <f>'3 Charging Stations '!I103</f>
        <v>2855.8</v>
      </c>
      <c r="C52">
        <f>'3 Charging Stations '!V103</f>
        <v>2855.8</v>
      </c>
      <c r="D52">
        <f>'3 Charging Stations '!AI103</f>
        <v>2855.8</v>
      </c>
    </row>
    <row r="53" spans="1:4">
      <c r="A53" s="51">
        <v>52</v>
      </c>
      <c r="B53">
        <f>'3 Charging Stations '!I104</f>
        <v>2855.8</v>
      </c>
      <c r="C53">
        <f>'3 Charging Stations '!V104</f>
        <v>1530.5</v>
      </c>
      <c r="D53">
        <f>'3 Charging Stations '!AI104</f>
        <v>2855.8</v>
      </c>
    </row>
    <row r="54" spans="1:4">
      <c r="A54" s="51">
        <v>53</v>
      </c>
      <c r="B54">
        <f>'3 Charging Stations '!I105</f>
        <v>2855.8</v>
      </c>
      <c r="C54">
        <f>'3 Charging Stations '!V105</f>
        <v>2855.8</v>
      </c>
      <c r="D54">
        <f>'3 Charging Stations '!AI105</f>
        <v>2855.8</v>
      </c>
    </row>
    <row r="55" spans="1:4">
      <c r="A55" s="51">
        <v>54</v>
      </c>
      <c r="B55">
        <f>'3 Charging Stations '!I106</f>
        <v>2855.8</v>
      </c>
      <c r="C55">
        <f>'3 Charging Stations '!V106</f>
        <v>1553.3500000000004</v>
      </c>
      <c r="D55">
        <f>'3 Charging Stations '!AI106</f>
        <v>1599.0500000000002</v>
      </c>
    </row>
    <row r="56" spans="1:4">
      <c r="A56" s="51">
        <v>55</v>
      </c>
      <c r="B56">
        <f>'3 Charging Stations '!I107</f>
        <v>2855.8</v>
      </c>
      <c r="C56">
        <f>'3 Charging Stations '!V107</f>
        <v>1439.1000000000004</v>
      </c>
      <c r="D56">
        <f>'3 Charging Stations '!AI107</f>
        <v>1416.25</v>
      </c>
    </row>
    <row r="57" spans="1:4">
      <c r="A57" s="51">
        <v>56</v>
      </c>
      <c r="B57">
        <f>'3 Charging Stations '!I108</f>
        <v>2855.8</v>
      </c>
      <c r="C57">
        <f>'3 Charging Stations '!V108</f>
        <v>2855.8</v>
      </c>
      <c r="D57">
        <f>'3 Charging Stations '!AI108</f>
        <v>1599.0500000000002</v>
      </c>
    </row>
    <row r="58" spans="1:4">
      <c r="A58" s="51">
        <v>57</v>
      </c>
      <c r="B58">
        <f>'3 Charging Stations '!I109</f>
        <v>2855.8</v>
      </c>
      <c r="C58">
        <f>'3 Charging Stations '!V109</f>
        <v>2855.8</v>
      </c>
      <c r="D58">
        <f>'3 Charging Stations '!AI109</f>
        <v>1484.8000000000002</v>
      </c>
    </row>
    <row r="59" spans="1:4">
      <c r="A59" s="51">
        <v>58</v>
      </c>
      <c r="B59">
        <f>'3 Charging Stations '!I110</f>
        <v>1827.5500000000002</v>
      </c>
      <c r="C59">
        <f>'3 Charging Stations '!V110</f>
        <v>1461.9500000000003</v>
      </c>
      <c r="D59">
        <f>'3 Charging Stations '!AI110</f>
        <v>2855.8</v>
      </c>
    </row>
    <row r="60" spans="1:4">
      <c r="A60" s="51">
        <v>59</v>
      </c>
      <c r="B60">
        <f>'3 Charging Stations '!I111</f>
        <v>1621.9</v>
      </c>
      <c r="C60">
        <f>'3 Charging Stations '!V111</f>
        <v>2855.8</v>
      </c>
      <c r="D60">
        <f>'3 Charging Stations '!AI111</f>
        <v>2855.8</v>
      </c>
    </row>
    <row r="61" spans="1:4">
      <c r="A61" s="51">
        <v>60</v>
      </c>
      <c r="B61">
        <f>'3 Charging Stations '!I112</f>
        <v>2855.8</v>
      </c>
      <c r="C61">
        <f>'3 Charging Stations '!V112</f>
        <v>1439.1000000000004</v>
      </c>
      <c r="D61">
        <f>'3 Charging Stations '!AI112</f>
        <v>2855.8</v>
      </c>
    </row>
    <row r="62" spans="1:4">
      <c r="A62" s="51">
        <v>61</v>
      </c>
      <c r="B62">
        <f>'3 Charging Stations '!I113</f>
        <v>1644.75</v>
      </c>
      <c r="C62">
        <f>'3 Charging Stations '!V113</f>
        <v>2855.8</v>
      </c>
      <c r="D62">
        <f>'3 Charging Stations '!AI113</f>
        <v>2855.8</v>
      </c>
    </row>
    <row r="63" spans="1:4">
      <c r="A63" s="51">
        <v>62</v>
      </c>
      <c r="B63">
        <f>'3 Charging Stations '!I114</f>
        <v>2855.8</v>
      </c>
      <c r="C63">
        <f>'3 Charging Stations '!V114</f>
        <v>1644.75</v>
      </c>
      <c r="D63">
        <f>'3 Charging Stations '!AI114</f>
        <v>1484.8000000000002</v>
      </c>
    </row>
    <row r="64" spans="1:4">
      <c r="A64" s="51">
        <v>63</v>
      </c>
      <c r="B64">
        <f>'3 Charging Stations '!I115</f>
        <v>1850.4</v>
      </c>
      <c r="C64">
        <f>'3 Charging Stations '!V115</f>
        <v>1347.7000000000003</v>
      </c>
      <c r="D64">
        <f>'3 Charging Stations '!AI115</f>
        <v>1279.1500000000001</v>
      </c>
    </row>
    <row r="65" spans="1:4">
      <c r="A65" s="51">
        <v>64</v>
      </c>
      <c r="B65">
        <f>'3 Charging Stations '!I116</f>
        <v>2855.8</v>
      </c>
      <c r="C65">
        <f>'3 Charging Stations '!V116</f>
        <v>2855.8</v>
      </c>
      <c r="D65">
        <f>'3 Charging Stations '!AI116</f>
        <v>1484.8000000000002</v>
      </c>
    </row>
    <row r="66" spans="1:4">
      <c r="A66" s="51">
        <v>65</v>
      </c>
      <c r="B66">
        <f>'3 Charging Stations '!I117</f>
        <v>2855.8</v>
      </c>
      <c r="C66">
        <f>'3 Charging Stations '!V117</f>
        <v>2855.8</v>
      </c>
      <c r="D66">
        <f>'3 Charging Stations '!AI117</f>
        <v>2855.8</v>
      </c>
    </row>
    <row r="67" spans="1:4">
      <c r="A67" s="51">
        <v>66</v>
      </c>
      <c r="B67">
        <f>'3 Charging Stations '!I118</f>
        <v>2855.8</v>
      </c>
      <c r="C67">
        <f>'3 Charging Stations '!V118</f>
        <v>2855.8</v>
      </c>
      <c r="D67">
        <f>'3 Charging Stations '!AI118</f>
        <v>2855.8</v>
      </c>
    </row>
    <row r="68" spans="1:4">
      <c r="A68" s="51">
        <v>67</v>
      </c>
      <c r="B68">
        <f>'3 Charging Stations '!I119</f>
        <v>1279.1500000000001</v>
      </c>
      <c r="C68">
        <f>'3 Charging Stations '!V119</f>
        <v>2855.8</v>
      </c>
      <c r="D68">
        <f>'3 Charging Stations '!AI119</f>
        <v>1530.5</v>
      </c>
    </row>
    <row r="69" spans="1:4">
      <c r="A69" s="51">
        <v>68</v>
      </c>
      <c r="B69">
        <f>'3 Charging Stations '!I120</f>
        <v>1850.4</v>
      </c>
      <c r="C69">
        <f>'3 Charging Stations '!V120</f>
        <v>2855.8</v>
      </c>
      <c r="D69">
        <f>'3 Charging Stations '!AI120</f>
        <v>2855.8</v>
      </c>
    </row>
    <row r="70" spans="1:4">
      <c r="A70" s="51">
        <v>69</v>
      </c>
      <c r="B70">
        <f>'3 Charging Stations '!I121</f>
        <v>1484.8000000000002</v>
      </c>
      <c r="C70">
        <f>'3 Charging Stations '!V121</f>
        <v>1439.1000000000004</v>
      </c>
      <c r="D70">
        <f>'3 Charging Stations '!AI121</f>
        <v>2855.8</v>
      </c>
    </row>
    <row r="71" spans="1:4">
      <c r="A71" s="51">
        <v>70</v>
      </c>
      <c r="B71">
        <f>'3 Charging Stations '!I122</f>
        <v>1827.5500000000002</v>
      </c>
      <c r="C71">
        <f>'3 Charging Stations '!V122</f>
        <v>1530.5</v>
      </c>
      <c r="D71">
        <f>'3 Charging Stations '!AI122</f>
        <v>2855.8</v>
      </c>
    </row>
    <row r="72" spans="1:4">
      <c r="A72" s="51">
        <v>71</v>
      </c>
      <c r="B72">
        <f>'3 Charging Stations '!I123</f>
        <v>1759</v>
      </c>
      <c r="C72">
        <f>'3 Charging Stations '!V123</f>
        <v>2855.8</v>
      </c>
      <c r="D72">
        <f>'3 Charging Stations '!AI123</f>
        <v>1644.75</v>
      </c>
    </row>
    <row r="73" spans="1:4">
      <c r="A73" s="51">
        <v>72</v>
      </c>
      <c r="B73">
        <f>'3 Charging Stations '!I124</f>
        <v>1599.0500000000002</v>
      </c>
      <c r="C73">
        <f>'3 Charging Stations '!V124</f>
        <v>2855.8</v>
      </c>
      <c r="D73">
        <f>'3 Charging Stations '!AI124</f>
        <v>1461.9500000000003</v>
      </c>
    </row>
    <row r="74" spans="1:4">
      <c r="A74" s="51">
        <v>73</v>
      </c>
      <c r="B74">
        <f>'3 Charging Stations '!I125</f>
        <v>2855.8</v>
      </c>
      <c r="C74">
        <f>'3 Charging Stations '!V125</f>
        <v>2855.8</v>
      </c>
      <c r="D74">
        <f>'3 Charging Stations '!AI125</f>
        <v>1416.25</v>
      </c>
    </row>
    <row r="75" spans="1:4">
      <c r="A75" s="51">
        <v>74</v>
      </c>
      <c r="B75">
        <f>'3 Charging Stations '!I126</f>
        <v>2855.8</v>
      </c>
      <c r="C75">
        <f>'3 Charging Stations '!V126</f>
        <v>1599.0500000000002</v>
      </c>
      <c r="D75">
        <f>'3 Charging Stations '!AI126</f>
        <v>1324.8500000000004</v>
      </c>
    </row>
    <row r="76" spans="1:4">
      <c r="A76" s="51">
        <v>75</v>
      </c>
      <c r="B76">
        <f>'3 Charging Stations '!I127</f>
        <v>1621.9</v>
      </c>
      <c r="C76">
        <f>'3 Charging Stations '!V127</f>
        <v>2855.8</v>
      </c>
      <c r="D76">
        <f>'3 Charging Stations '!AI127</f>
        <v>1507.65</v>
      </c>
    </row>
    <row r="77" spans="1:4">
      <c r="A77" s="51">
        <v>76</v>
      </c>
      <c r="B77">
        <f>'3 Charging Stations '!I128</f>
        <v>2855.8</v>
      </c>
      <c r="C77">
        <f>'3 Charging Stations '!V128</f>
        <v>2855.8</v>
      </c>
      <c r="D77">
        <f>'3 Charging Stations '!AI128</f>
        <v>2855.8</v>
      </c>
    </row>
    <row r="78" spans="1:4">
      <c r="A78" s="51">
        <v>77</v>
      </c>
      <c r="B78">
        <f>'3 Charging Stations '!I129</f>
        <v>1850.4</v>
      </c>
      <c r="C78">
        <f>'3 Charging Stations '!V129</f>
        <v>2855.8</v>
      </c>
      <c r="D78">
        <f>'3 Charging Stations '!AI129</f>
        <v>2855.8</v>
      </c>
    </row>
    <row r="79" spans="1:4">
      <c r="A79" s="51">
        <v>78</v>
      </c>
      <c r="B79">
        <f>'3 Charging Stations '!I130</f>
        <v>2855.8</v>
      </c>
      <c r="C79">
        <f>'3 Charging Stations '!V130</f>
        <v>1644.75</v>
      </c>
      <c r="D79">
        <f>'3 Charging Stations '!AI130</f>
        <v>2855.8</v>
      </c>
    </row>
    <row r="80" spans="1:4">
      <c r="A80" s="51">
        <v>79</v>
      </c>
      <c r="B80">
        <f>'3 Charging Stations '!I131</f>
        <v>2855.8</v>
      </c>
      <c r="C80">
        <f>'3 Charging Stations '!V131</f>
        <v>1370.5500000000002</v>
      </c>
      <c r="D80">
        <f>'3 Charging Stations '!AI131</f>
        <v>2855.8</v>
      </c>
    </row>
    <row r="81" spans="1:4">
      <c r="A81" s="51">
        <v>80</v>
      </c>
      <c r="B81">
        <f>'3 Charging Stations '!I132</f>
        <v>1530.5</v>
      </c>
      <c r="C81">
        <f>'3 Charging Stations '!V132</f>
        <v>2855.8</v>
      </c>
      <c r="D81">
        <f>'3 Charging Stations '!AI132</f>
        <v>1233.4500000000003</v>
      </c>
    </row>
    <row r="82" spans="1:4">
      <c r="A82" s="51">
        <v>81</v>
      </c>
      <c r="B82">
        <f>'3 Charging Stations '!I133</f>
        <v>2855.8</v>
      </c>
      <c r="C82">
        <f>'3 Charging Stations '!V133</f>
        <v>2855.8</v>
      </c>
      <c r="D82">
        <f>'3 Charging Stations '!AI133</f>
        <v>2855.8</v>
      </c>
    </row>
    <row r="83" spans="1:4">
      <c r="A83" s="51">
        <v>82</v>
      </c>
      <c r="B83">
        <f>'3 Charging Stations '!I134</f>
        <v>2855.8</v>
      </c>
      <c r="C83">
        <f>'3 Charging Stations '!V134</f>
        <v>2855.8</v>
      </c>
      <c r="D83">
        <f>'3 Charging Stations '!AI134</f>
        <v>2855.8</v>
      </c>
    </row>
    <row r="84" spans="1:4">
      <c r="A84" s="51">
        <v>83</v>
      </c>
      <c r="B84">
        <f>'3 Charging Stations '!I135</f>
        <v>1759</v>
      </c>
      <c r="C84">
        <f>'3 Charging Stations '!V135</f>
        <v>2855.8</v>
      </c>
      <c r="D84">
        <f>'3 Charging Stations '!AI135</f>
        <v>2855.8</v>
      </c>
    </row>
    <row r="85" spans="1:4">
      <c r="A85" s="51">
        <v>84</v>
      </c>
      <c r="B85">
        <f>'3 Charging Stations '!I136</f>
        <v>1781.8500000000004</v>
      </c>
      <c r="C85">
        <f>'3 Charging Stations '!V136</f>
        <v>1302</v>
      </c>
      <c r="D85">
        <f>'3 Charging Stations '!AI136</f>
        <v>1416.25</v>
      </c>
    </row>
    <row r="86" spans="1:4">
      <c r="A86" s="51">
        <v>85</v>
      </c>
      <c r="B86">
        <f>'3 Charging Stations '!I137</f>
        <v>2855.8</v>
      </c>
      <c r="C86">
        <f>'3 Charging Stations '!V137</f>
        <v>1621.9</v>
      </c>
      <c r="D86">
        <f>'3 Charging Stations '!AI137</f>
        <v>1690.4500000000003</v>
      </c>
    </row>
    <row r="87" spans="1:4">
      <c r="A87" s="51">
        <v>86</v>
      </c>
      <c r="B87">
        <f>'3 Charging Stations '!I138</f>
        <v>2855.8</v>
      </c>
      <c r="C87">
        <f>'3 Charging Stations '!V138</f>
        <v>2855.8</v>
      </c>
      <c r="D87">
        <f>'3 Charging Stations '!AI138</f>
        <v>1530.5</v>
      </c>
    </row>
    <row r="88" spans="1:4">
      <c r="A88" s="51">
        <v>87</v>
      </c>
      <c r="B88">
        <f>'3 Charging Stations '!I139</f>
        <v>2855.8</v>
      </c>
      <c r="C88">
        <f>'3 Charging Stations '!V139</f>
        <v>2855.8</v>
      </c>
      <c r="D88">
        <f>'3 Charging Stations '!AI139</f>
        <v>1370.5500000000002</v>
      </c>
    </row>
    <row r="89" spans="1:4">
      <c r="A89" s="51">
        <v>88</v>
      </c>
      <c r="B89">
        <f>'3 Charging Stations '!I140</f>
        <v>2855.8</v>
      </c>
      <c r="C89">
        <f>'3 Charging Stations '!V140</f>
        <v>2855.8</v>
      </c>
      <c r="D89">
        <f>'3 Charging Stations '!AI140</f>
        <v>2855.8</v>
      </c>
    </row>
    <row r="90" spans="1:4">
      <c r="A90" s="51">
        <v>89</v>
      </c>
      <c r="B90">
        <f>'3 Charging Stations '!I141</f>
        <v>2855.8</v>
      </c>
      <c r="C90">
        <f>'3 Charging Stations '!V141</f>
        <v>2855.8</v>
      </c>
      <c r="D90">
        <f>'3 Charging Stations '!AI141</f>
        <v>1599.0500000000002</v>
      </c>
    </row>
    <row r="91" spans="1:4">
      <c r="A91" s="51">
        <v>90</v>
      </c>
      <c r="B91">
        <f>'3 Charging Stations '!I142</f>
        <v>2855.8</v>
      </c>
      <c r="C91">
        <f>'3 Charging Stations '!V142</f>
        <v>1621.9</v>
      </c>
      <c r="D91">
        <f>'3 Charging Stations '!AI142</f>
        <v>1324.8500000000004</v>
      </c>
    </row>
    <row r="92" spans="1:4">
      <c r="A92" s="51">
        <v>91</v>
      </c>
      <c r="B92">
        <f>'3 Charging Stations '!I143</f>
        <v>1736.15</v>
      </c>
      <c r="C92">
        <f>'3 Charging Stations '!V143</f>
        <v>2855.8</v>
      </c>
      <c r="D92">
        <f>'3 Charging Stations '!AI143</f>
        <v>2855.8</v>
      </c>
    </row>
    <row r="93" spans="1:4">
      <c r="A93" s="51">
        <v>92</v>
      </c>
      <c r="B93">
        <f>'3 Charging Stations '!I144</f>
        <v>1393.4</v>
      </c>
      <c r="C93">
        <f>'3 Charging Stations '!V144</f>
        <v>2855.8</v>
      </c>
      <c r="D93">
        <f>'3 Charging Stations '!AI144</f>
        <v>2855.8</v>
      </c>
    </row>
    <row r="94" spans="1:4">
      <c r="A94" s="51">
        <v>93</v>
      </c>
      <c r="B94">
        <f>'3 Charging Stations '!I145</f>
        <v>1896.1000000000004</v>
      </c>
      <c r="C94">
        <f>'3 Charging Stations '!V145</f>
        <v>1599.0500000000002</v>
      </c>
      <c r="D94">
        <f>'3 Charging Stations '!AI145</f>
        <v>2855.8</v>
      </c>
    </row>
    <row r="95" spans="1:4">
      <c r="A95" s="51">
        <v>94</v>
      </c>
      <c r="B95">
        <f>'3 Charging Stations '!I146</f>
        <v>1644.75</v>
      </c>
      <c r="C95">
        <f>'3 Charging Stations '!V146</f>
        <v>1119.2000000000003</v>
      </c>
      <c r="D95">
        <f>'3 Charging Stations '!AI146</f>
        <v>1690.4500000000003</v>
      </c>
    </row>
    <row r="96" spans="1:4">
      <c r="A96" s="51">
        <v>95</v>
      </c>
      <c r="B96">
        <f>'3 Charging Stations '!I147</f>
        <v>2855.8</v>
      </c>
      <c r="C96">
        <f>'3 Charging Stations '!V147</f>
        <v>2855.8</v>
      </c>
      <c r="D96">
        <f>'3 Charging Stations '!AI147</f>
        <v>1621.9</v>
      </c>
    </row>
    <row r="97" spans="1:4">
      <c r="A97" s="51">
        <v>96</v>
      </c>
      <c r="B97">
        <f>'3 Charging Stations '!I148</f>
        <v>1644.75</v>
      </c>
      <c r="C97">
        <f>'3 Charging Stations '!V148</f>
        <v>1302</v>
      </c>
      <c r="D97">
        <f>'3 Charging Stations '!AI148</f>
        <v>2855.8</v>
      </c>
    </row>
    <row r="98" spans="1:4">
      <c r="A98" s="51">
        <v>97</v>
      </c>
      <c r="B98">
        <f>'3 Charging Stations '!I149</f>
        <v>2855.8</v>
      </c>
      <c r="C98">
        <f>'3 Charging Stations '!V149</f>
        <v>2855.8</v>
      </c>
      <c r="D98">
        <f>'3 Charging Stations '!AI149</f>
        <v>2855.8</v>
      </c>
    </row>
    <row r="99" spans="1:4">
      <c r="A99" s="51">
        <v>98</v>
      </c>
      <c r="B99">
        <f>'3 Charging Stations '!I150</f>
        <v>1850.4</v>
      </c>
      <c r="C99">
        <f>'3 Charging Stations '!V150</f>
        <v>1393.4</v>
      </c>
      <c r="D99">
        <f>'3 Charging Stations '!AI150</f>
        <v>1667.6000000000004</v>
      </c>
    </row>
    <row r="100" spans="1:4">
      <c r="A100" s="51">
        <v>99</v>
      </c>
      <c r="B100">
        <f>'3 Charging Stations '!I151</f>
        <v>2855.8</v>
      </c>
      <c r="C100">
        <f>'3 Charging Stations '!V151</f>
        <v>2855.8</v>
      </c>
      <c r="D100">
        <f>'3 Charging Stations '!AI151</f>
        <v>2855.8</v>
      </c>
    </row>
    <row r="101" spans="1:4">
      <c r="A101" s="51">
        <v>100</v>
      </c>
      <c r="B101">
        <f>'3 Charging Stations '!I152</f>
        <v>2855.8</v>
      </c>
      <c r="C101">
        <f>'3 Charging Stations '!V152</f>
        <v>2855.8</v>
      </c>
      <c r="D101">
        <f>'3 Charging Stations '!AI152</f>
        <v>2855.8</v>
      </c>
    </row>
    <row r="102" spans="1:4">
      <c r="A102" s="51">
        <v>101</v>
      </c>
      <c r="B102">
        <f>'3 Charging Stations '!I153</f>
        <v>1804.7000000000003</v>
      </c>
      <c r="C102">
        <f>'3 Charging Stations '!V153</f>
        <v>2855.8</v>
      </c>
      <c r="D102">
        <f>'3 Charging Stations '!AI153</f>
        <v>2855.8</v>
      </c>
    </row>
    <row r="103" spans="1:4">
      <c r="A103" s="51">
        <v>102</v>
      </c>
      <c r="B103">
        <f>'3 Charging Stations '!I154</f>
        <v>1324.8500000000004</v>
      </c>
      <c r="C103">
        <f>'3 Charging Stations '!V154</f>
        <v>2855.8</v>
      </c>
      <c r="D103">
        <f>'3 Charging Stations '!AI154</f>
        <v>1302</v>
      </c>
    </row>
    <row r="104" spans="1:4">
      <c r="A104" s="51">
        <v>103</v>
      </c>
      <c r="B104">
        <f>'3 Charging Stations '!I155</f>
        <v>2855.8</v>
      </c>
      <c r="C104">
        <f>'3 Charging Stations '!V155</f>
        <v>1119.2000000000003</v>
      </c>
      <c r="D104">
        <f>'3 Charging Stations '!AI155</f>
        <v>1416.25</v>
      </c>
    </row>
    <row r="105" spans="1:4">
      <c r="A105" s="51">
        <v>104</v>
      </c>
      <c r="B105">
        <f>'3 Charging Stations '!I156</f>
        <v>1781.8500000000004</v>
      </c>
      <c r="C105">
        <f>'3 Charging Stations '!V156</f>
        <v>2855.8</v>
      </c>
      <c r="D105">
        <f>'3 Charging Stations '!AI156</f>
        <v>2855.8</v>
      </c>
    </row>
    <row r="106" spans="1:4">
      <c r="A106" s="51">
        <v>105</v>
      </c>
      <c r="B106">
        <f>'3 Charging Stations '!I157</f>
        <v>2855.8</v>
      </c>
      <c r="C106">
        <f>'3 Charging Stations '!V157</f>
        <v>2855.8</v>
      </c>
      <c r="D106">
        <f>'3 Charging Stations '!AI157</f>
        <v>1439.1000000000004</v>
      </c>
    </row>
    <row r="107" spans="1:4">
      <c r="A107" s="51">
        <v>106</v>
      </c>
      <c r="B107">
        <f>'3 Charging Stations '!I158</f>
        <v>2855.8</v>
      </c>
      <c r="C107">
        <f>'3 Charging Stations '!V158</f>
        <v>2855.8</v>
      </c>
      <c r="D107">
        <f>'3 Charging Stations '!AI158</f>
        <v>2855.8</v>
      </c>
    </row>
    <row r="108" spans="1:4">
      <c r="A108" s="51">
        <v>107</v>
      </c>
      <c r="B108">
        <f>'3 Charging Stations '!I159</f>
        <v>2855.8</v>
      </c>
      <c r="C108">
        <f>'3 Charging Stations '!V159</f>
        <v>1233.4500000000003</v>
      </c>
      <c r="D108">
        <f>'3 Charging Stations '!AI159</f>
        <v>1621.9</v>
      </c>
    </row>
    <row r="109" spans="1:4">
      <c r="A109" s="51">
        <v>108</v>
      </c>
      <c r="B109">
        <f>'3 Charging Stations '!I160</f>
        <v>2855.8</v>
      </c>
      <c r="C109">
        <f>'3 Charging Stations '!V160</f>
        <v>1256.3000000000002</v>
      </c>
      <c r="D109">
        <f>'3 Charging Stations '!AI160</f>
        <v>2855.8</v>
      </c>
    </row>
    <row r="110" spans="1:4">
      <c r="A110" s="51">
        <v>109</v>
      </c>
      <c r="B110">
        <f>'3 Charging Stations '!I161</f>
        <v>1896.1000000000004</v>
      </c>
      <c r="C110">
        <f>'3 Charging Stations '!V161</f>
        <v>1324.8500000000004</v>
      </c>
      <c r="D110">
        <f>'3 Charging Stations '!AI161</f>
        <v>1576.2000000000003</v>
      </c>
    </row>
    <row r="111" spans="1:4">
      <c r="A111" s="51">
        <v>110</v>
      </c>
      <c r="B111">
        <f>'3 Charging Stations '!I162</f>
        <v>2855.8</v>
      </c>
      <c r="C111">
        <f>'3 Charging Stations '!V162</f>
        <v>2855.8</v>
      </c>
      <c r="D111">
        <f>'3 Charging Stations '!AI162</f>
        <v>1393.4</v>
      </c>
    </row>
    <row r="112" spans="1:4">
      <c r="A112" s="51">
        <v>111</v>
      </c>
      <c r="B112">
        <f>'3 Charging Stations '!I163</f>
        <v>1004.9500000000003</v>
      </c>
      <c r="C112">
        <f>'3 Charging Stations '!V163</f>
        <v>2855.8</v>
      </c>
      <c r="D112">
        <f>'3 Charging Stations '!AI163</f>
        <v>2855.8</v>
      </c>
    </row>
    <row r="113" spans="1:4">
      <c r="A113" s="51">
        <v>112</v>
      </c>
      <c r="B113">
        <f>'3 Charging Stations '!I164</f>
        <v>2855.8</v>
      </c>
      <c r="C113">
        <f>'3 Charging Stations '!V164</f>
        <v>1256.3000000000002</v>
      </c>
      <c r="D113">
        <f>'3 Charging Stations '!AI164</f>
        <v>1690.4500000000003</v>
      </c>
    </row>
    <row r="114" spans="1:4">
      <c r="A114" s="51">
        <v>113</v>
      </c>
      <c r="B114">
        <f>'3 Charging Stations '!I165</f>
        <v>1896.1000000000004</v>
      </c>
      <c r="C114">
        <f>'3 Charging Stations '!V165</f>
        <v>1484.8000000000002</v>
      </c>
      <c r="D114">
        <f>'3 Charging Stations '!AI165</f>
        <v>1599.0500000000002</v>
      </c>
    </row>
    <row r="115" spans="1:4">
      <c r="A115" s="51">
        <v>114</v>
      </c>
      <c r="B115">
        <f>'3 Charging Stations '!I166</f>
        <v>2855.8</v>
      </c>
      <c r="C115">
        <f>'3 Charging Stations '!V166</f>
        <v>1667.6000000000004</v>
      </c>
      <c r="D115">
        <f>'3 Charging Stations '!AI166</f>
        <v>1507.65</v>
      </c>
    </row>
    <row r="116" spans="1:4">
      <c r="A116" s="51">
        <v>115</v>
      </c>
      <c r="B116">
        <f>'3 Charging Stations '!I167</f>
        <v>2855.8</v>
      </c>
      <c r="C116">
        <f>'3 Charging Stations '!V167</f>
        <v>2855.8</v>
      </c>
      <c r="D116">
        <f>'3 Charging Stations '!AI167</f>
        <v>2855.8</v>
      </c>
    </row>
    <row r="117" spans="1:4">
      <c r="A117" s="51">
        <v>116</v>
      </c>
      <c r="B117">
        <f>'3 Charging Stations '!I168</f>
        <v>2855.8</v>
      </c>
      <c r="C117">
        <f>'3 Charging Stations '!V168</f>
        <v>2855.8</v>
      </c>
      <c r="D117">
        <f>'3 Charging Stations '!AI168</f>
        <v>2855.8</v>
      </c>
    </row>
    <row r="118" spans="1:4">
      <c r="A118" s="51">
        <v>117</v>
      </c>
      <c r="B118">
        <f>'3 Charging Stations '!I169</f>
        <v>2855.8</v>
      </c>
      <c r="C118">
        <f>'3 Charging Stations '!V169</f>
        <v>1553.3500000000004</v>
      </c>
      <c r="D118">
        <f>'3 Charging Stations '!AI169</f>
        <v>1484.8000000000002</v>
      </c>
    </row>
    <row r="119" spans="1:4">
      <c r="A119" s="51">
        <v>118</v>
      </c>
      <c r="B119">
        <f>'3 Charging Stations '!I170</f>
        <v>2855.8</v>
      </c>
      <c r="C119">
        <f>'3 Charging Stations '!V170</f>
        <v>2855.8</v>
      </c>
      <c r="D119">
        <f>'3 Charging Stations '!AI170</f>
        <v>1073.5</v>
      </c>
    </row>
    <row r="120" spans="1:4">
      <c r="A120" s="51">
        <v>119</v>
      </c>
      <c r="B120">
        <f>'3 Charging Stations '!I171</f>
        <v>2855.8</v>
      </c>
      <c r="C120">
        <f>'3 Charging Stations '!V171</f>
        <v>2855.8</v>
      </c>
      <c r="D120">
        <f>'3 Charging Stations '!AI171</f>
        <v>2855.8</v>
      </c>
    </row>
    <row r="121" spans="1:4">
      <c r="A121" s="51">
        <v>120</v>
      </c>
      <c r="B121">
        <f>'3 Charging Stations '!I172</f>
        <v>2855.8</v>
      </c>
      <c r="C121">
        <f>'3 Charging Stations '!V172</f>
        <v>2855.8</v>
      </c>
      <c r="D121">
        <f>'3 Charging Stations '!AI172</f>
        <v>1599.0500000000002</v>
      </c>
    </row>
    <row r="122" spans="1:4">
      <c r="A122" s="51">
        <v>121</v>
      </c>
      <c r="B122">
        <f>'3 Charging Stations '!I173</f>
        <v>2855.8</v>
      </c>
      <c r="C122">
        <f>'3 Charging Stations '!V173</f>
        <v>2855.8</v>
      </c>
      <c r="D122">
        <f>'3 Charging Stations '!AI173</f>
        <v>2855.8</v>
      </c>
    </row>
    <row r="123" spans="1:4">
      <c r="A123" s="51">
        <v>122</v>
      </c>
      <c r="B123">
        <f>'3 Charging Stations '!I174</f>
        <v>2855.8</v>
      </c>
      <c r="C123">
        <f>'3 Charging Stations '!V174</f>
        <v>1644.75</v>
      </c>
      <c r="D123">
        <f>'3 Charging Stations '!AI174</f>
        <v>2855.8</v>
      </c>
    </row>
    <row r="124" spans="1:4">
      <c r="A124" s="51">
        <v>123</v>
      </c>
      <c r="B124">
        <f>'3 Charging Stations '!I175</f>
        <v>1667.6000000000004</v>
      </c>
      <c r="C124">
        <f>'3 Charging Stations '!V175</f>
        <v>2855.8</v>
      </c>
      <c r="D124">
        <f>'3 Charging Stations '!AI175</f>
        <v>1644.75</v>
      </c>
    </row>
    <row r="125" spans="1:4">
      <c r="A125" s="51">
        <v>124</v>
      </c>
      <c r="B125">
        <f>'3 Charging Stations '!I176</f>
        <v>2855.8</v>
      </c>
      <c r="C125">
        <f>'3 Charging Stations '!V176</f>
        <v>2855.8</v>
      </c>
      <c r="D125">
        <f>'3 Charging Stations '!AI176</f>
        <v>2855.8</v>
      </c>
    </row>
    <row r="126" spans="1:4">
      <c r="A126" s="51">
        <v>125</v>
      </c>
      <c r="B126">
        <f>'3 Charging Stations '!I177</f>
        <v>2855.8</v>
      </c>
      <c r="C126">
        <f>'3 Charging Stations '!V177</f>
        <v>2855.8</v>
      </c>
      <c r="D126">
        <f>'3 Charging Stations '!AI177</f>
        <v>1690.4500000000003</v>
      </c>
    </row>
    <row r="127" spans="1:4">
      <c r="A127" s="51">
        <v>126</v>
      </c>
      <c r="B127">
        <f>'3 Charging Stations '!I178</f>
        <v>2855.8</v>
      </c>
      <c r="C127">
        <f>'3 Charging Stations '!V178</f>
        <v>1599.0500000000002</v>
      </c>
      <c r="D127">
        <f>'3 Charging Stations '!AI178</f>
        <v>2855.8</v>
      </c>
    </row>
    <row r="128" spans="1:4">
      <c r="A128" s="51">
        <v>127</v>
      </c>
      <c r="B128">
        <f>'3 Charging Stations '!I179</f>
        <v>2855.8</v>
      </c>
      <c r="C128">
        <f>'3 Charging Stations '!V179</f>
        <v>1461.9500000000003</v>
      </c>
      <c r="D128">
        <f>'3 Charging Stations '!AI179</f>
        <v>2855.8</v>
      </c>
    </row>
    <row r="129" spans="1:4">
      <c r="A129" s="51">
        <v>128</v>
      </c>
      <c r="B129">
        <f>'3 Charging Stations '!I180</f>
        <v>2855.8</v>
      </c>
      <c r="C129">
        <f>'3 Charging Stations '!V180</f>
        <v>2855.8</v>
      </c>
      <c r="D129">
        <f>'3 Charging Stations '!AI180</f>
        <v>2855.8</v>
      </c>
    </row>
    <row r="130" spans="1:4">
      <c r="A130" s="51">
        <v>129</v>
      </c>
      <c r="B130">
        <f>'3 Charging Stations '!I181</f>
        <v>1827.5500000000002</v>
      </c>
      <c r="C130">
        <f>'3 Charging Stations '!V181</f>
        <v>2855.8</v>
      </c>
      <c r="D130">
        <f>'3 Charging Stations '!AI181</f>
        <v>2855.8</v>
      </c>
    </row>
    <row r="131" spans="1:4">
      <c r="A131" s="51">
        <v>130</v>
      </c>
      <c r="B131">
        <f>'3 Charging Stations '!I182</f>
        <v>2855.8</v>
      </c>
      <c r="C131">
        <f>'3 Charging Stations '!V182</f>
        <v>2855.8</v>
      </c>
      <c r="D131">
        <f>'3 Charging Stations '!AI182</f>
        <v>2855.8</v>
      </c>
    </row>
    <row r="132" spans="1:4">
      <c r="A132" s="51">
        <v>131</v>
      </c>
      <c r="B132">
        <f>'3 Charging Stations '!I183</f>
        <v>1804.7000000000003</v>
      </c>
      <c r="C132">
        <f>'3 Charging Stations '!V183</f>
        <v>2855.8</v>
      </c>
      <c r="D132">
        <f>'3 Charging Stations '!AI183</f>
        <v>2855.8</v>
      </c>
    </row>
    <row r="133" spans="1:4">
      <c r="A133" s="51">
        <v>132</v>
      </c>
      <c r="B133">
        <f>'3 Charging Stations '!I184</f>
        <v>1599.0500000000002</v>
      </c>
      <c r="C133">
        <f>'3 Charging Stations '!V184</f>
        <v>2855.8</v>
      </c>
      <c r="D133">
        <f>'3 Charging Stations '!AI184</f>
        <v>2855.8</v>
      </c>
    </row>
    <row r="134" spans="1:4">
      <c r="A134" s="51">
        <v>133</v>
      </c>
      <c r="B134">
        <f>'3 Charging Stations '!I185</f>
        <v>1530.5</v>
      </c>
      <c r="C134">
        <f>'3 Charging Stations '!V185</f>
        <v>2855.8</v>
      </c>
      <c r="D134">
        <f>'3 Charging Stations '!AI185</f>
        <v>1644.75</v>
      </c>
    </row>
    <row r="135" spans="1:4">
      <c r="A135" s="51">
        <v>134</v>
      </c>
      <c r="B135">
        <f>'3 Charging Stations '!I186</f>
        <v>1850.4</v>
      </c>
      <c r="C135">
        <f>'3 Charging Stations '!V186</f>
        <v>2855.8</v>
      </c>
      <c r="D135">
        <f>'3 Charging Stations '!AI186</f>
        <v>2855.8</v>
      </c>
    </row>
    <row r="136" spans="1:4">
      <c r="A136" s="51">
        <v>135</v>
      </c>
      <c r="B136">
        <f>'3 Charging Stations '!I187</f>
        <v>2855.8</v>
      </c>
      <c r="C136">
        <f>'3 Charging Stations '!V187</f>
        <v>2855.8</v>
      </c>
      <c r="D136">
        <f>'3 Charging Stations '!AI187</f>
        <v>2855.8</v>
      </c>
    </row>
    <row r="137" spans="1:4">
      <c r="A137" s="51">
        <v>136</v>
      </c>
      <c r="B137">
        <f>'3 Charging Stations '!I188</f>
        <v>2855.8</v>
      </c>
      <c r="C137">
        <f>'3 Charging Stations '!V188</f>
        <v>2855.8</v>
      </c>
      <c r="D137">
        <f>'3 Charging Stations '!AI188</f>
        <v>2855.8</v>
      </c>
    </row>
    <row r="138" spans="1:4">
      <c r="A138" s="51">
        <v>137</v>
      </c>
      <c r="B138">
        <f>'3 Charging Stations '!I189</f>
        <v>1827.5500000000002</v>
      </c>
      <c r="C138">
        <f>'3 Charging Stations '!V189</f>
        <v>2855.8</v>
      </c>
      <c r="D138">
        <f>'3 Charging Stations '!AI189</f>
        <v>2855.8</v>
      </c>
    </row>
    <row r="139" spans="1:4">
      <c r="A139" s="51">
        <v>138</v>
      </c>
      <c r="B139">
        <f>'3 Charging Stations '!I190</f>
        <v>1484.8000000000002</v>
      </c>
      <c r="C139">
        <f>'3 Charging Stations '!V190</f>
        <v>2855.8</v>
      </c>
      <c r="D139">
        <f>'3 Charging Stations '!AI190</f>
        <v>2855.8</v>
      </c>
    </row>
    <row r="140" spans="1:4">
      <c r="A140" s="51">
        <v>139</v>
      </c>
      <c r="B140">
        <f>'3 Charging Stations '!I191</f>
        <v>1781.8500000000004</v>
      </c>
      <c r="C140">
        <f>'3 Charging Stations '!V191</f>
        <v>2855.8</v>
      </c>
      <c r="D140">
        <f>'3 Charging Stations '!AI191</f>
        <v>2855.8</v>
      </c>
    </row>
    <row r="141" spans="1:4">
      <c r="A141" s="51">
        <v>140</v>
      </c>
      <c r="B141">
        <f>'3 Charging Stations '!I192</f>
        <v>2855.8</v>
      </c>
      <c r="C141">
        <f>'3 Charging Stations '!V192</f>
        <v>1233.4500000000003</v>
      </c>
      <c r="D141">
        <f>'3 Charging Stations '!AI192</f>
        <v>2855.8</v>
      </c>
    </row>
    <row r="142" spans="1:4">
      <c r="A142" s="51">
        <v>141</v>
      </c>
      <c r="B142">
        <f>'3 Charging Stations '!I193</f>
        <v>2855.8</v>
      </c>
      <c r="C142">
        <f>'3 Charging Stations '!V193</f>
        <v>1347.7000000000003</v>
      </c>
      <c r="D142">
        <f>'3 Charging Stations '!AI193</f>
        <v>1599.0500000000002</v>
      </c>
    </row>
    <row r="143" spans="1:4">
      <c r="A143" s="51">
        <v>142</v>
      </c>
      <c r="B143">
        <f>'3 Charging Stations '!I194</f>
        <v>2855.8</v>
      </c>
      <c r="C143">
        <f>'3 Charging Stations '!V194</f>
        <v>2855.8</v>
      </c>
      <c r="D143">
        <f>'3 Charging Stations '!AI194</f>
        <v>1599.0500000000002</v>
      </c>
    </row>
    <row r="144" spans="1:4">
      <c r="A144" s="51">
        <v>143</v>
      </c>
      <c r="B144">
        <f>'3 Charging Stations '!I195</f>
        <v>2855.8</v>
      </c>
      <c r="C144">
        <f>'3 Charging Stations '!V195</f>
        <v>1553.3500000000004</v>
      </c>
      <c r="D144">
        <f>'3 Charging Stations '!AI195</f>
        <v>1644.75</v>
      </c>
    </row>
    <row r="145" spans="1:4">
      <c r="A145" s="51">
        <v>144</v>
      </c>
      <c r="B145">
        <f>'3 Charging Stations '!I196</f>
        <v>1599.0500000000002</v>
      </c>
      <c r="C145">
        <f>'3 Charging Stations '!V196</f>
        <v>2855.8</v>
      </c>
      <c r="D145">
        <f>'3 Charging Stations '!AI196</f>
        <v>2855.8</v>
      </c>
    </row>
    <row r="146" spans="1:4">
      <c r="A146" s="51">
        <v>145</v>
      </c>
      <c r="B146">
        <f>'3 Charging Stations '!I197</f>
        <v>2855.8</v>
      </c>
      <c r="C146">
        <f>'3 Charging Stations '!V197</f>
        <v>2855.8</v>
      </c>
      <c r="D146">
        <f>'3 Charging Stations '!AI197</f>
        <v>2855.8</v>
      </c>
    </row>
    <row r="147" spans="1:4">
      <c r="A147" s="51">
        <v>146</v>
      </c>
      <c r="B147">
        <f>'3 Charging Stations '!I198</f>
        <v>1644.75</v>
      </c>
      <c r="C147">
        <f>'3 Charging Stations '!V198</f>
        <v>1393.4</v>
      </c>
      <c r="D147">
        <f>'3 Charging Stations '!AI198</f>
        <v>2855.8</v>
      </c>
    </row>
    <row r="148" spans="1:4">
      <c r="A148" s="51">
        <v>147</v>
      </c>
      <c r="B148">
        <f>'3 Charging Stations '!I199</f>
        <v>1347.7000000000003</v>
      </c>
      <c r="C148">
        <f>'3 Charging Stations '!V199</f>
        <v>2855.8</v>
      </c>
      <c r="D148">
        <f>'3 Charging Stations '!AI199</f>
        <v>2855.8</v>
      </c>
    </row>
    <row r="149" spans="1:4">
      <c r="A149" s="51">
        <v>148</v>
      </c>
      <c r="B149">
        <f>'3 Charging Stations '!I200</f>
        <v>1736.15</v>
      </c>
      <c r="C149">
        <f>'3 Charging Stations '!V200</f>
        <v>1599.0500000000002</v>
      </c>
      <c r="D149">
        <f>'3 Charging Stations '!AI200</f>
        <v>1553.3500000000004</v>
      </c>
    </row>
    <row r="150" spans="1:4">
      <c r="A150" s="51">
        <v>149</v>
      </c>
      <c r="B150">
        <f>'3 Charging Stations '!I201</f>
        <v>2855.8</v>
      </c>
      <c r="C150">
        <f>'3 Charging Stations '!V201</f>
        <v>1050.6500000000001</v>
      </c>
      <c r="D150">
        <f>'3 Charging Stations '!AI201</f>
        <v>1279.1500000000001</v>
      </c>
    </row>
    <row r="151" spans="1:4">
      <c r="A151" s="51">
        <v>150</v>
      </c>
      <c r="B151">
        <f>'3 Charging Stations '!I202</f>
        <v>2855.8</v>
      </c>
      <c r="C151">
        <f>'3 Charging Stations '!V202</f>
        <v>2855.8</v>
      </c>
      <c r="D151">
        <f>'3 Charging Stations '!AI202</f>
        <v>2855.8</v>
      </c>
    </row>
    <row r="152" spans="1:4">
      <c r="A152" s="51">
        <v>151</v>
      </c>
      <c r="B152">
        <f>'3 Charging Stations '!I203</f>
        <v>1873.25</v>
      </c>
      <c r="C152">
        <f>'3 Charging Stations '!V203</f>
        <v>1439.1000000000004</v>
      </c>
      <c r="D152">
        <f>'3 Charging Stations '!AI203</f>
        <v>1393.4</v>
      </c>
    </row>
    <row r="153" spans="1:4">
      <c r="A153" s="51">
        <v>152</v>
      </c>
      <c r="B153">
        <f>'3 Charging Stations '!I204</f>
        <v>2855.8</v>
      </c>
      <c r="C153">
        <f>'3 Charging Stations '!V204</f>
        <v>1621.9</v>
      </c>
      <c r="D153">
        <f>'3 Charging Stations '!AI204</f>
        <v>1553.3500000000004</v>
      </c>
    </row>
    <row r="154" spans="1:4">
      <c r="A154" s="51">
        <v>153</v>
      </c>
      <c r="B154">
        <f>'3 Charging Stations '!I205</f>
        <v>2855.8</v>
      </c>
      <c r="C154">
        <f>'3 Charging Stations '!V205</f>
        <v>1621.9</v>
      </c>
      <c r="D154">
        <f>'3 Charging Stations '!AI205</f>
        <v>2855.8</v>
      </c>
    </row>
    <row r="155" spans="1:4">
      <c r="A155" s="51">
        <v>154</v>
      </c>
      <c r="B155">
        <f>'3 Charging Stations '!I206</f>
        <v>2855.8</v>
      </c>
      <c r="C155">
        <f>'3 Charging Stations '!V206</f>
        <v>2855.8</v>
      </c>
      <c r="D155">
        <f>'3 Charging Stations '!AI206</f>
        <v>2855.8</v>
      </c>
    </row>
    <row r="156" spans="1:4">
      <c r="A156" s="51">
        <v>155</v>
      </c>
      <c r="B156">
        <f>'3 Charging Stations '!I207</f>
        <v>2855.8</v>
      </c>
      <c r="C156">
        <f>'3 Charging Stations '!V207</f>
        <v>1370.5500000000002</v>
      </c>
      <c r="D156">
        <f>'3 Charging Stations '!AI207</f>
        <v>2855.8</v>
      </c>
    </row>
    <row r="157" spans="1:4">
      <c r="A157" s="51">
        <v>156</v>
      </c>
      <c r="B157">
        <f>'3 Charging Stations '!I208</f>
        <v>1667.6000000000004</v>
      </c>
      <c r="C157">
        <f>'3 Charging Stations '!V208</f>
        <v>1530.5</v>
      </c>
      <c r="D157">
        <f>'3 Charging Stations '!AI208</f>
        <v>1530.5</v>
      </c>
    </row>
    <row r="158" spans="1:4">
      <c r="A158" s="51">
        <v>157</v>
      </c>
      <c r="B158">
        <f>'3 Charging Stations '!I209</f>
        <v>1644.75</v>
      </c>
      <c r="C158">
        <f>'3 Charging Stations '!V209</f>
        <v>1667.6000000000004</v>
      </c>
      <c r="D158">
        <f>'3 Charging Stations '!AI209</f>
        <v>959.25</v>
      </c>
    </row>
    <row r="159" spans="1:4">
      <c r="A159" s="51">
        <v>158</v>
      </c>
      <c r="B159">
        <f>'3 Charging Stations '!I210</f>
        <v>1804.7000000000003</v>
      </c>
      <c r="C159">
        <f>'3 Charging Stations '!V210</f>
        <v>2855.8</v>
      </c>
      <c r="D159">
        <f>'3 Charging Stations '!AI210</f>
        <v>2855.8</v>
      </c>
    </row>
    <row r="160" spans="1:4">
      <c r="A160" s="51">
        <v>159</v>
      </c>
      <c r="B160">
        <f>'3 Charging Stations '!I211</f>
        <v>2855.8</v>
      </c>
      <c r="C160">
        <f>'3 Charging Stations '!V211</f>
        <v>1621.9</v>
      </c>
      <c r="D160">
        <f>'3 Charging Stations '!AI211</f>
        <v>2855.8</v>
      </c>
    </row>
    <row r="161" spans="1:4">
      <c r="A161" s="51">
        <v>160</v>
      </c>
      <c r="B161">
        <f>'3 Charging Stations '!I212</f>
        <v>2855.8</v>
      </c>
      <c r="C161">
        <f>'3 Charging Stations '!V212</f>
        <v>2855.8</v>
      </c>
      <c r="D161">
        <f>'3 Charging Stations '!AI212</f>
        <v>1690.4500000000003</v>
      </c>
    </row>
    <row r="162" spans="1:4">
      <c r="A162" s="51">
        <v>161</v>
      </c>
      <c r="B162">
        <f>'3 Charging Stations '!I213</f>
        <v>2855.8</v>
      </c>
      <c r="C162">
        <f>'3 Charging Stations '!V213</f>
        <v>2855.8</v>
      </c>
      <c r="D162">
        <f>'3 Charging Stations '!AI213</f>
        <v>1553.3500000000004</v>
      </c>
    </row>
    <row r="163" spans="1:4">
      <c r="A163" s="51">
        <v>162</v>
      </c>
      <c r="B163">
        <f>'3 Charging Stations '!I214</f>
        <v>1484.8000000000002</v>
      </c>
      <c r="C163">
        <f>'3 Charging Stations '!V214</f>
        <v>2855.8</v>
      </c>
      <c r="D163">
        <f>'3 Charging Stations '!AI214</f>
        <v>1370.5500000000002</v>
      </c>
    </row>
    <row r="164" spans="1:4">
      <c r="A164" s="51">
        <v>163</v>
      </c>
      <c r="B164">
        <f>'3 Charging Stations '!I215</f>
        <v>2855.8</v>
      </c>
      <c r="C164">
        <f>'3 Charging Stations '!V215</f>
        <v>2855.8</v>
      </c>
      <c r="D164">
        <f>'3 Charging Stations '!AI215</f>
        <v>2855.8</v>
      </c>
    </row>
    <row r="165" spans="1:4">
      <c r="A165" s="51">
        <v>164</v>
      </c>
      <c r="B165">
        <f>'3 Charging Stations '!I216</f>
        <v>2855.8</v>
      </c>
      <c r="C165">
        <f>'3 Charging Stations '!V216</f>
        <v>1393.4</v>
      </c>
      <c r="D165">
        <f>'3 Charging Stations '!AI216</f>
        <v>1370.5500000000002</v>
      </c>
    </row>
    <row r="166" spans="1:4">
      <c r="A166" s="51">
        <v>165</v>
      </c>
      <c r="B166">
        <f>'3 Charging Stations '!I217</f>
        <v>1210.6000000000004</v>
      </c>
      <c r="C166">
        <f>'3 Charging Stations '!V217</f>
        <v>2855.8</v>
      </c>
      <c r="D166">
        <f>'3 Charging Stations '!AI217</f>
        <v>2855.8</v>
      </c>
    </row>
    <row r="167" spans="1:4">
      <c r="A167" s="51">
        <v>166</v>
      </c>
      <c r="B167">
        <f>'3 Charging Stations '!I218</f>
        <v>2855.8</v>
      </c>
      <c r="C167">
        <f>'3 Charging Stations '!V218</f>
        <v>2855.8</v>
      </c>
      <c r="D167">
        <f>'3 Charging Stations '!AI218</f>
        <v>2855.8</v>
      </c>
    </row>
    <row r="168" spans="1:4">
      <c r="A168" s="51">
        <v>167</v>
      </c>
      <c r="B168">
        <f>'3 Charging Stations '!I219</f>
        <v>2855.8</v>
      </c>
      <c r="C168">
        <f>'3 Charging Stations '!V219</f>
        <v>2855.8</v>
      </c>
      <c r="D168">
        <f>'3 Charging Stations '!AI219</f>
        <v>1621.9</v>
      </c>
    </row>
    <row r="169" spans="1:4">
      <c r="A169" s="51">
        <v>168</v>
      </c>
      <c r="B169">
        <f>'3 Charging Stations '!I220</f>
        <v>1804.7000000000003</v>
      </c>
      <c r="C169">
        <f>'3 Charging Stations '!V220</f>
        <v>1484.8000000000002</v>
      </c>
      <c r="D169">
        <f>'3 Charging Stations '!AI220</f>
        <v>1530.5</v>
      </c>
    </row>
    <row r="170" spans="1:4">
      <c r="A170" s="51">
        <v>169</v>
      </c>
      <c r="B170">
        <f>'3 Charging Stations '!I221</f>
        <v>1850.4</v>
      </c>
      <c r="C170">
        <f>'3 Charging Stations '!V221</f>
        <v>2855.8</v>
      </c>
      <c r="D170">
        <f>'3 Charging Stations '!AI221</f>
        <v>2855.8</v>
      </c>
    </row>
    <row r="171" spans="1:4">
      <c r="A171" s="51">
        <v>170</v>
      </c>
      <c r="B171">
        <f>'3 Charging Stations '!I222</f>
        <v>1804.7000000000003</v>
      </c>
      <c r="C171">
        <f>'3 Charging Stations '!V222</f>
        <v>2855.8</v>
      </c>
      <c r="D171">
        <f>'3 Charging Stations '!AI222</f>
        <v>1667.6000000000004</v>
      </c>
    </row>
    <row r="172" spans="1:4">
      <c r="A172" s="51">
        <v>171</v>
      </c>
      <c r="B172">
        <f>'3 Charging Stations '!I223</f>
        <v>2855.8</v>
      </c>
      <c r="C172">
        <f>'3 Charging Stations '!V223</f>
        <v>1370.5500000000002</v>
      </c>
      <c r="D172">
        <f>'3 Charging Stations '!AI223</f>
        <v>2855.8</v>
      </c>
    </row>
    <row r="173" spans="1:4">
      <c r="A173" s="51">
        <v>172</v>
      </c>
      <c r="B173">
        <f>'3 Charging Stations '!I224</f>
        <v>2855.8</v>
      </c>
      <c r="C173">
        <f>'3 Charging Stations '!V224</f>
        <v>2855.8</v>
      </c>
      <c r="D173">
        <f>'3 Charging Stations '!AI224</f>
        <v>1279.1500000000001</v>
      </c>
    </row>
    <row r="174" spans="1:4">
      <c r="A174" s="51">
        <v>173</v>
      </c>
      <c r="B174">
        <f>'3 Charging Stations '!I225</f>
        <v>2855.8</v>
      </c>
      <c r="C174">
        <f>'3 Charging Stations '!V225</f>
        <v>2855.8</v>
      </c>
      <c r="D174">
        <f>'3 Charging Stations '!AI225</f>
        <v>2855.8</v>
      </c>
    </row>
    <row r="175" spans="1:4">
      <c r="A175" s="51">
        <v>174</v>
      </c>
      <c r="B175">
        <f>'3 Charging Stations '!I226</f>
        <v>2855.8</v>
      </c>
      <c r="C175">
        <f>'3 Charging Stations '!V226</f>
        <v>1553.3500000000004</v>
      </c>
      <c r="D175">
        <f>'3 Charging Stations '!AI226</f>
        <v>2855.8</v>
      </c>
    </row>
    <row r="176" spans="1:4">
      <c r="A176" s="51">
        <v>175</v>
      </c>
      <c r="B176">
        <f>'3 Charging Stations '!I227</f>
        <v>2855.8</v>
      </c>
      <c r="C176">
        <f>'3 Charging Stations '!V227</f>
        <v>2855.8</v>
      </c>
      <c r="D176">
        <f>'3 Charging Stations '!AI227</f>
        <v>1690.4500000000003</v>
      </c>
    </row>
    <row r="177" spans="1:4">
      <c r="A177" s="51">
        <v>176</v>
      </c>
      <c r="B177">
        <f>'3 Charging Stations '!I228</f>
        <v>1713.3000000000002</v>
      </c>
      <c r="C177">
        <f>'3 Charging Stations '!V228</f>
        <v>1119.2000000000003</v>
      </c>
      <c r="D177">
        <f>'3 Charging Stations '!AI228</f>
        <v>2855.8</v>
      </c>
    </row>
    <row r="178" spans="1:4">
      <c r="A178" s="51">
        <v>177</v>
      </c>
      <c r="B178">
        <f>'3 Charging Stations '!I229</f>
        <v>1690.4500000000003</v>
      </c>
      <c r="C178">
        <f>'3 Charging Stations '!V229</f>
        <v>2855.8</v>
      </c>
      <c r="D178">
        <f>'3 Charging Stations '!AI229</f>
        <v>1576.2000000000003</v>
      </c>
    </row>
    <row r="179" spans="1:4">
      <c r="A179" s="51">
        <v>178</v>
      </c>
      <c r="B179">
        <f>'3 Charging Stations '!I230</f>
        <v>2855.8</v>
      </c>
      <c r="C179">
        <f>'3 Charging Stations '!V230</f>
        <v>2855.8</v>
      </c>
      <c r="D179">
        <f>'3 Charging Stations '!AI230</f>
        <v>2855.8</v>
      </c>
    </row>
    <row r="180" spans="1:4">
      <c r="A180" s="51">
        <v>179</v>
      </c>
      <c r="B180">
        <f>'3 Charging Stations '!I231</f>
        <v>2855.8</v>
      </c>
      <c r="C180">
        <f>'3 Charging Stations '!V231</f>
        <v>2855.8</v>
      </c>
      <c r="D180">
        <f>'3 Charging Stations '!AI231</f>
        <v>2855.8</v>
      </c>
    </row>
    <row r="181" spans="1:4">
      <c r="A181" s="51">
        <v>180</v>
      </c>
      <c r="B181">
        <f>'3 Charging Stations '!I232</f>
        <v>1690.4500000000003</v>
      </c>
      <c r="C181">
        <f>'3 Charging Stations '!V232</f>
        <v>1142.0500000000002</v>
      </c>
      <c r="D181">
        <f>'3 Charging Stations '!AI232</f>
        <v>2855.8</v>
      </c>
    </row>
    <row r="182" spans="1:4">
      <c r="A182" s="51">
        <v>181</v>
      </c>
      <c r="B182">
        <f>'3 Charging Stations '!I233</f>
        <v>2855.8</v>
      </c>
      <c r="C182">
        <f>'3 Charging Stations '!V233</f>
        <v>1644.75</v>
      </c>
      <c r="D182">
        <f>'3 Charging Stations '!AI233</f>
        <v>1507.65</v>
      </c>
    </row>
    <row r="183" spans="1:4">
      <c r="A183" s="51">
        <v>182</v>
      </c>
      <c r="B183">
        <f>'3 Charging Stations '!I234</f>
        <v>1599.0500000000002</v>
      </c>
      <c r="C183">
        <f>'3 Charging Stations '!V234</f>
        <v>1484.8000000000002</v>
      </c>
      <c r="D183">
        <f>'3 Charging Stations '!AI234</f>
        <v>2855.8</v>
      </c>
    </row>
    <row r="184" spans="1:4">
      <c r="A184" s="51">
        <v>183</v>
      </c>
      <c r="B184">
        <f>'3 Charging Stations '!I235</f>
        <v>2855.8</v>
      </c>
      <c r="C184">
        <f>'3 Charging Stations '!V235</f>
        <v>2855.8</v>
      </c>
      <c r="D184">
        <f>'3 Charging Stations '!AI235</f>
        <v>1690.4500000000003</v>
      </c>
    </row>
    <row r="185" spans="1:4">
      <c r="A185" s="51">
        <v>184</v>
      </c>
      <c r="B185">
        <f>'3 Charging Stations '!I236</f>
        <v>2855.8</v>
      </c>
      <c r="C185">
        <f>'3 Charging Stations '!V236</f>
        <v>1370.5500000000002</v>
      </c>
      <c r="D185">
        <f>'3 Charging Stations '!AI236</f>
        <v>2855.8</v>
      </c>
    </row>
    <row r="186" spans="1:4">
      <c r="A186" s="51">
        <v>185</v>
      </c>
      <c r="B186">
        <f>'3 Charging Stations '!I237</f>
        <v>2855.8</v>
      </c>
      <c r="C186">
        <f>'3 Charging Stations '!V237</f>
        <v>1324.8500000000004</v>
      </c>
      <c r="D186">
        <f>'3 Charging Stations '!AI237</f>
        <v>2855.8</v>
      </c>
    </row>
    <row r="187" spans="1:4">
      <c r="A187" s="51">
        <v>186</v>
      </c>
      <c r="B187">
        <f>'3 Charging Stations '!I238</f>
        <v>2855.8</v>
      </c>
      <c r="C187">
        <f>'3 Charging Stations '!V238</f>
        <v>1484.8000000000002</v>
      </c>
      <c r="D187">
        <f>'3 Charging Stations '!AI238</f>
        <v>2855.8</v>
      </c>
    </row>
    <row r="188" spans="1:4">
      <c r="A188" s="51">
        <v>187</v>
      </c>
      <c r="B188">
        <f>'3 Charging Stations '!I239</f>
        <v>2855.8</v>
      </c>
      <c r="C188">
        <f>'3 Charging Stations '!V239</f>
        <v>2855.8</v>
      </c>
      <c r="D188">
        <f>'3 Charging Stations '!AI239</f>
        <v>1439.1000000000004</v>
      </c>
    </row>
    <row r="189" spans="1:4">
      <c r="A189" s="51">
        <v>188</v>
      </c>
      <c r="B189">
        <f>'3 Charging Stations '!I240</f>
        <v>2855.8</v>
      </c>
      <c r="C189">
        <f>'3 Charging Stations '!V240</f>
        <v>2855.8</v>
      </c>
      <c r="D189">
        <f>'3 Charging Stations '!AI240</f>
        <v>1690.4500000000003</v>
      </c>
    </row>
    <row r="190" spans="1:4">
      <c r="A190" s="51">
        <v>189</v>
      </c>
      <c r="B190">
        <f>'3 Charging Stations '!I241</f>
        <v>2855.8</v>
      </c>
      <c r="C190">
        <f>'3 Charging Stations '!V241</f>
        <v>1644.75</v>
      </c>
      <c r="D190">
        <f>'3 Charging Stations '!AI241</f>
        <v>1599.0500000000002</v>
      </c>
    </row>
    <row r="191" spans="1:4">
      <c r="A191" s="51">
        <v>190</v>
      </c>
      <c r="B191">
        <f>'3 Charging Stations '!I242</f>
        <v>1484.8000000000002</v>
      </c>
      <c r="C191">
        <f>'3 Charging Stations '!V242</f>
        <v>1324.8500000000004</v>
      </c>
      <c r="D191">
        <f>'3 Charging Stations '!AI242</f>
        <v>2855.8</v>
      </c>
    </row>
    <row r="192" spans="1:4">
      <c r="A192" s="51">
        <v>191</v>
      </c>
      <c r="B192">
        <f>'3 Charging Stations '!I243</f>
        <v>2855.8</v>
      </c>
      <c r="C192">
        <f>'3 Charging Stations '!V243</f>
        <v>1484.8000000000002</v>
      </c>
      <c r="D192">
        <f>'3 Charging Stations '!AI243</f>
        <v>2855.8</v>
      </c>
    </row>
    <row r="193" spans="1:4">
      <c r="A193" s="51">
        <v>192</v>
      </c>
      <c r="B193">
        <f>'3 Charging Stations '!I244</f>
        <v>2855.8</v>
      </c>
      <c r="C193">
        <f>'3 Charging Stations '!V244</f>
        <v>2855.8</v>
      </c>
      <c r="D193">
        <f>'3 Charging Stations '!AI244</f>
        <v>1553.3500000000004</v>
      </c>
    </row>
    <row r="194" spans="1:4">
      <c r="A194" s="51">
        <v>193</v>
      </c>
      <c r="B194">
        <f>'3 Charging Stations '!I245</f>
        <v>2855.8</v>
      </c>
      <c r="C194">
        <f>'3 Charging Stations '!V245</f>
        <v>2855.8</v>
      </c>
      <c r="D194">
        <f>'3 Charging Stations '!AI245</f>
        <v>2855.8</v>
      </c>
    </row>
    <row r="195" spans="1:4">
      <c r="A195" s="51">
        <v>194</v>
      </c>
      <c r="B195">
        <f>'3 Charging Stations '!I246</f>
        <v>1736.15</v>
      </c>
      <c r="C195">
        <f>'3 Charging Stations '!V246</f>
        <v>2855.8</v>
      </c>
      <c r="D195">
        <f>'3 Charging Stations '!AI246</f>
        <v>1690.4500000000003</v>
      </c>
    </row>
    <row r="196" spans="1:4">
      <c r="A196" s="51">
        <v>195</v>
      </c>
      <c r="B196">
        <f>'3 Charging Stations '!I247</f>
        <v>1713.3000000000002</v>
      </c>
      <c r="C196">
        <f>'3 Charging Stations '!V247</f>
        <v>2855.8</v>
      </c>
      <c r="D196">
        <f>'3 Charging Stations '!AI247</f>
        <v>2855.8</v>
      </c>
    </row>
    <row r="197" spans="1:4">
      <c r="A197" s="51">
        <v>196</v>
      </c>
      <c r="B197">
        <f>'3 Charging Stations '!I248</f>
        <v>2855.8</v>
      </c>
      <c r="C197">
        <f>'3 Charging Stations '!V248</f>
        <v>2855.8</v>
      </c>
      <c r="D197">
        <f>'3 Charging Stations '!AI248</f>
        <v>2855.8</v>
      </c>
    </row>
    <row r="198" spans="1:4">
      <c r="A198" s="51">
        <v>197</v>
      </c>
      <c r="B198">
        <f>'3 Charging Stations '!I249</f>
        <v>1530.5</v>
      </c>
      <c r="C198">
        <f>'3 Charging Stations '!V249</f>
        <v>1416.25</v>
      </c>
      <c r="D198">
        <f>'3 Charging Stations '!AI249</f>
        <v>1690.4500000000003</v>
      </c>
    </row>
    <row r="199" spans="1:4">
      <c r="A199" s="51">
        <v>198</v>
      </c>
      <c r="B199">
        <f>'3 Charging Stations '!I250</f>
        <v>2855.8</v>
      </c>
      <c r="C199">
        <f>'3 Charging Stations '!V250</f>
        <v>1621.9</v>
      </c>
      <c r="D199">
        <f>'3 Charging Stations '!AI250</f>
        <v>1644.75</v>
      </c>
    </row>
    <row r="200" spans="1:4">
      <c r="A200" s="51">
        <v>199</v>
      </c>
      <c r="B200">
        <f>'3 Charging Stations '!I251</f>
        <v>2855.8</v>
      </c>
      <c r="C200">
        <f>'3 Charging Stations '!V251</f>
        <v>1621.9</v>
      </c>
      <c r="D200">
        <f>'3 Charging Stations '!AI251</f>
        <v>2855.8</v>
      </c>
    </row>
    <row r="201" spans="1:4">
      <c r="A201" s="51">
        <v>200</v>
      </c>
      <c r="B201">
        <f>'3 Charging Stations '!I252</f>
        <v>1553.3500000000004</v>
      </c>
      <c r="C201">
        <f>'3 Charging Stations '!V252</f>
        <v>2855.8</v>
      </c>
      <c r="D201">
        <f>'3 Charging Stations '!AI252</f>
        <v>2855.8</v>
      </c>
    </row>
    <row r="202" spans="1:4">
      <c r="A202" s="51">
        <v>201</v>
      </c>
      <c r="B202">
        <f>'3 Charging Stations '!I253</f>
        <v>1850.4</v>
      </c>
      <c r="C202">
        <f>'3 Charging Stations '!V253</f>
        <v>2855.8</v>
      </c>
      <c r="D202">
        <f>'3 Charging Stations '!AI253</f>
        <v>1690.4500000000003</v>
      </c>
    </row>
    <row r="203" spans="1:4">
      <c r="A203" s="51">
        <v>202</v>
      </c>
      <c r="B203">
        <f>'3 Charging Stations '!I254</f>
        <v>1599.0500000000002</v>
      </c>
      <c r="C203">
        <f>'3 Charging Stations '!V254</f>
        <v>1644.75</v>
      </c>
      <c r="D203">
        <f>'3 Charging Stations '!AI254</f>
        <v>2855.8</v>
      </c>
    </row>
    <row r="204" spans="1:4">
      <c r="A204" s="51">
        <v>203</v>
      </c>
      <c r="B204">
        <f>'3 Charging Stations '!I255</f>
        <v>2855.8</v>
      </c>
      <c r="C204">
        <f>'3 Charging Stations '!V255</f>
        <v>1302</v>
      </c>
      <c r="D204">
        <f>'3 Charging Stations '!AI255</f>
        <v>1599.0500000000002</v>
      </c>
    </row>
    <row r="205" spans="1:4">
      <c r="A205" s="51">
        <v>204</v>
      </c>
      <c r="B205">
        <f>'3 Charging Stations '!I256</f>
        <v>2855.8</v>
      </c>
      <c r="C205">
        <f>'3 Charging Stations '!V256</f>
        <v>1370.5500000000002</v>
      </c>
      <c r="D205">
        <f>'3 Charging Stations '!AI256</f>
        <v>1530.5</v>
      </c>
    </row>
    <row r="206" spans="1:4">
      <c r="A206" s="51">
        <v>205</v>
      </c>
      <c r="B206">
        <f>'3 Charging Stations '!I257</f>
        <v>2855.8</v>
      </c>
      <c r="C206">
        <f>'3 Charging Stations '!V257</f>
        <v>1507.65</v>
      </c>
      <c r="D206">
        <f>'3 Charging Stations '!AI257</f>
        <v>1256.3000000000002</v>
      </c>
    </row>
    <row r="207" spans="1:4">
      <c r="A207" s="51">
        <v>206</v>
      </c>
      <c r="B207">
        <f>'3 Charging Stations '!I258</f>
        <v>1507.65</v>
      </c>
      <c r="C207">
        <f>'3 Charging Stations '!V258</f>
        <v>2855.8</v>
      </c>
      <c r="D207">
        <f>'3 Charging Stations '!AI258</f>
        <v>1621.9</v>
      </c>
    </row>
    <row r="208" spans="1:4">
      <c r="A208" s="51">
        <v>207</v>
      </c>
      <c r="B208">
        <f>'3 Charging Stations '!I259</f>
        <v>2855.8</v>
      </c>
      <c r="C208">
        <f>'3 Charging Stations '!V259</f>
        <v>1576.2000000000003</v>
      </c>
      <c r="D208">
        <f>'3 Charging Stations '!AI259</f>
        <v>2855.8</v>
      </c>
    </row>
    <row r="209" spans="1:4">
      <c r="A209" s="51">
        <v>208</v>
      </c>
      <c r="B209">
        <f>'3 Charging Stations '!I260</f>
        <v>2855.8</v>
      </c>
      <c r="C209">
        <f>'3 Charging Stations '!V260</f>
        <v>2855.8</v>
      </c>
      <c r="D209">
        <f>'3 Charging Stations '!AI260</f>
        <v>1667.6000000000004</v>
      </c>
    </row>
    <row r="210" spans="1:4">
      <c r="A210" s="51">
        <v>209</v>
      </c>
      <c r="B210">
        <f>'3 Charging Stations '!I261</f>
        <v>2855.8</v>
      </c>
      <c r="C210">
        <f>'3 Charging Stations '!V261</f>
        <v>1507.65</v>
      </c>
      <c r="D210">
        <f>'3 Charging Stations '!AI261</f>
        <v>2855.8</v>
      </c>
    </row>
    <row r="211" spans="1:4">
      <c r="A211" s="51">
        <v>210</v>
      </c>
      <c r="B211">
        <f>'3 Charging Stations '!I262</f>
        <v>2855.8</v>
      </c>
      <c r="C211">
        <f>'3 Charging Stations '!V262</f>
        <v>2855.8</v>
      </c>
      <c r="D211">
        <f>'3 Charging Stations '!AI262</f>
        <v>2855.8</v>
      </c>
    </row>
    <row r="212" spans="1:4">
      <c r="A212" s="51">
        <v>211</v>
      </c>
      <c r="B212">
        <f>'3 Charging Stations '!I263</f>
        <v>2855.8</v>
      </c>
      <c r="C212">
        <f>'3 Charging Stations '!V263</f>
        <v>1644.75</v>
      </c>
      <c r="D212">
        <f>'3 Charging Stations '!AI263</f>
        <v>2855.8</v>
      </c>
    </row>
    <row r="213" spans="1:4">
      <c r="A213" s="51">
        <v>212</v>
      </c>
      <c r="B213">
        <f>'3 Charging Stations '!I264</f>
        <v>2855.8</v>
      </c>
      <c r="C213">
        <f>'3 Charging Stations '!V264</f>
        <v>2855.8</v>
      </c>
      <c r="D213">
        <f>'3 Charging Stations '!AI264</f>
        <v>1324.8500000000004</v>
      </c>
    </row>
    <row r="214" spans="1:4">
      <c r="A214" s="51">
        <v>213</v>
      </c>
      <c r="B214">
        <f>'3 Charging Stations '!I265</f>
        <v>2855.8</v>
      </c>
      <c r="C214">
        <f>'3 Charging Stations '!V265</f>
        <v>1599.0500000000002</v>
      </c>
      <c r="D214">
        <f>'3 Charging Stations '!AI265</f>
        <v>1187.75</v>
      </c>
    </row>
    <row r="215" spans="1:4">
      <c r="A215" s="51">
        <v>214</v>
      </c>
      <c r="B215">
        <f>'3 Charging Stations '!I266</f>
        <v>1850.4</v>
      </c>
      <c r="C215">
        <f>'3 Charging Stations '!V266</f>
        <v>2855.8</v>
      </c>
      <c r="D215">
        <f>'3 Charging Stations '!AI266</f>
        <v>2855.8</v>
      </c>
    </row>
    <row r="216" spans="1:4">
      <c r="A216" s="51">
        <v>215</v>
      </c>
      <c r="B216">
        <f>'3 Charging Stations '!I267</f>
        <v>2855.8</v>
      </c>
      <c r="C216">
        <f>'3 Charging Stations '!V267</f>
        <v>1553.3500000000004</v>
      </c>
      <c r="D216">
        <f>'3 Charging Stations '!AI267</f>
        <v>2855.8</v>
      </c>
    </row>
    <row r="217" spans="1:4">
      <c r="A217" s="51">
        <v>216</v>
      </c>
      <c r="B217">
        <f>'3 Charging Stations '!I268</f>
        <v>1896.1000000000004</v>
      </c>
      <c r="C217">
        <f>'3 Charging Stations '!V268</f>
        <v>2855.8</v>
      </c>
      <c r="D217">
        <f>'3 Charging Stations '!AI268</f>
        <v>2855.8</v>
      </c>
    </row>
    <row r="218" spans="1:4">
      <c r="A218" s="51">
        <v>217</v>
      </c>
      <c r="B218">
        <f>'3 Charging Stations '!I269</f>
        <v>2855.8</v>
      </c>
      <c r="C218">
        <f>'3 Charging Stations '!V269</f>
        <v>2855.8</v>
      </c>
      <c r="D218">
        <f>'3 Charging Stations '!AI269</f>
        <v>1461.9500000000003</v>
      </c>
    </row>
    <row r="219" spans="1:4">
      <c r="A219" s="51">
        <v>218</v>
      </c>
      <c r="B219">
        <f>'3 Charging Stations '!I270</f>
        <v>1324.8500000000004</v>
      </c>
      <c r="C219">
        <f>'3 Charging Stations '!V270</f>
        <v>1370.5500000000002</v>
      </c>
      <c r="D219">
        <f>'3 Charging Stations '!AI270</f>
        <v>2855.8</v>
      </c>
    </row>
    <row r="220" spans="1:4">
      <c r="A220" s="51">
        <v>219</v>
      </c>
      <c r="B220">
        <f>'3 Charging Stations '!I271</f>
        <v>2855.8</v>
      </c>
      <c r="C220">
        <f>'3 Charging Stations '!V271</f>
        <v>1644.75</v>
      </c>
      <c r="D220">
        <f>'3 Charging Stations '!AI271</f>
        <v>2855.8</v>
      </c>
    </row>
    <row r="221" spans="1:4">
      <c r="A221" s="51">
        <v>220</v>
      </c>
      <c r="B221">
        <f>'3 Charging Stations '!I272</f>
        <v>2855.8</v>
      </c>
      <c r="C221">
        <f>'3 Charging Stations '!V272</f>
        <v>2855.8</v>
      </c>
      <c r="D221">
        <f>'3 Charging Stations '!AI272</f>
        <v>1439.1000000000004</v>
      </c>
    </row>
    <row r="222" spans="1:4">
      <c r="A222" s="51">
        <v>221</v>
      </c>
      <c r="B222">
        <f>'3 Charging Stations '!I273</f>
        <v>2855.8</v>
      </c>
      <c r="C222">
        <f>'3 Charging Stations '!V273</f>
        <v>1553.3500000000004</v>
      </c>
      <c r="D222">
        <f>'3 Charging Stations '!AI273</f>
        <v>2855.8</v>
      </c>
    </row>
    <row r="223" spans="1:4">
      <c r="A223" s="51">
        <v>222</v>
      </c>
      <c r="B223">
        <f>'3 Charging Stations '!I274</f>
        <v>1759</v>
      </c>
      <c r="C223">
        <f>'3 Charging Stations '!V274</f>
        <v>1599.0500000000002</v>
      </c>
      <c r="D223">
        <f>'3 Charging Stations '!AI274</f>
        <v>1599.0500000000002</v>
      </c>
    </row>
    <row r="224" spans="1:4">
      <c r="A224" s="51">
        <v>223</v>
      </c>
      <c r="B224">
        <f>'3 Charging Stations '!I275</f>
        <v>2855.8</v>
      </c>
      <c r="C224">
        <f>'3 Charging Stations '!V275</f>
        <v>1210.6000000000004</v>
      </c>
      <c r="D224">
        <f>'3 Charging Stations '!AI275</f>
        <v>2855.8</v>
      </c>
    </row>
    <row r="225" spans="1:4">
      <c r="A225" s="51">
        <v>224</v>
      </c>
      <c r="B225">
        <f>'3 Charging Stations '!I276</f>
        <v>2855.8</v>
      </c>
      <c r="C225">
        <f>'3 Charging Stations '!V276</f>
        <v>1347.7000000000003</v>
      </c>
      <c r="D225">
        <f>'3 Charging Stations '!AI276</f>
        <v>2855.8</v>
      </c>
    </row>
    <row r="226" spans="1:4">
      <c r="A226" s="51">
        <v>225</v>
      </c>
      <c r="B226">
        <f>'3 Charging Stations '!I277</f>
        <v>2855.8</v>
      </c>
      <c r="C226">
        <f>'3 Charging Stations '!V277</f>
        <v>1324.8500000000004</v>
      </c>
      <c r="D226">
        <f>'3 Charging Stations '!AI277</f>
        <v>2855.8</v>
      </c>
    </row>
    <row r="227" spans="1:4">
      <c r="A227" s="51">
        <v>226</v>
      </c>
      <c r="B227">
        <f>'3 Charging Stations '!I278</f>
        <v>1873.25</v>
      </c>
      <c r="C227">
        <f>'3 Charging Stations '!V278</f>
        <v>1393.4</v>
      </c>
      <c r="D227">
        <f>'3 Charging Stations '!AI278</f>
        <v>2855.8</v>
      </c>
    </row>
    <row r="228" spans="1:4">
      <c r="A228" s="51">
        <v>227</v>
      </c>
      <c r="B228">
        <f>'3 Charging Stations '!I279</f>
        <v>2855.8</v>
      </c>
      <c r="C228">
        <f>'3 Charging Stations '!V279</f>
        <v>2855.8</v>
      </c>
      <c r="D228">
        <f>'3 Charging Stations '!AI279</f>
        <v>2855.8</v>
      </c>
    </row>
    <row r="229" spans="1:4">
      <c r="A229" s="51">
        <v>228</v>
      </c>
      <c r="B229">
        <f>'3 Charging Stations '!I280</f>
        <v>1850.4</v>
      </c>
      <c r="C229">
        <f>'3 Charging Stations '!V280</f>
        <v>2855.8</v>
      </c>
      <c r="D229">
        <f>'3 Charging Stations '!AI280</f>
        <v>2855.8</v>
      </c>
    </row>
    <row r="230" spans="1:4">
      <c r="A230" s="51">
        <v>229</v>
      </c>
      <c r="B230">
        <f>'3 Charging Stations '!I281</f>
        <v>2855.8</v>
      </c>
      <c r="C230">
        <f>'3 Charging Stations '!V281</f>
        <v>2855.8</v>
      </c>
      <c r="D230">
        <f>'3 Charging Stations '!AI281</f>
        <v>2855.8</v>
      </c>
    </row>
    <row r="231" spans="1:4">
      <c r="A231" s="51">
        <v>230</v>
      </c>
      <c r="B231">
        <f>'3 Charging Stations '!I282</f>
        <v>1736.15</v>
      </c>
      <c r="C231">
        <f>'3 Charging Stations '!V282</f>
        <v>2855.8</v>
      </c>
      <c r="D231">
        <f>'3 Charging Stations '!AI282</f>
        <v>2855.8</v>
      </c>
    </row>
    <row r="232" spans="1:4">
      <c r="A232" s="51">
        <v>231</v>
      </c>
      <c r="B232">
        <f>'3 Charging Stations '!I283</f>
        <v>2855.8</v>
      </c>
      <c r="C232">
        <f>'3 Charging Stations '!V283</f>
        <v>1576.2000000000003</v>
      </c>
      <c r="D232">
        <f>'3 Charging Stations '!AI283</f>
        <v>1324.8500000000004</v>
      </c>
    </row>
    <row r="233" spans="1:4">
      <c r="A233" s="51">
        <v>232</v>
      </c>
      <c r="B233">
        <f>'3 Charging Stations '!I284</f>
        <v>1599.0500000000002</v>
      </c>
      <c r="C233">
        <f>'3 Charging Stations '!V284</f>
        <v>2855.8</v>
      </c>
      <c r="D233">
        <f>'3 Charging Stations '!AI284</f>
        <v>2855.8</v>
      </c>
    </row>
    <row r="234" spans="1:4">
      <c r="A234" s="51">
        <v>233</v>
      </c>
      <c r="B234">
        <f>'3 Charging Stations '!I285</f>
        <v>1736.15</v>
      </c>
      <c r="C234">
        <f>'3 Charging Stations '!V285</f>
        <v>2855.8</v>
      </c>
      <c r="D234">
        <f>'3 Charging Stations '!AI285</f>
        <v>2855.8</v>
      </c>
    </row>
    <row r="235" spans="1:4">
      <c r="A235" s="51">
        <v>234</v>
      </c>
      <c r="B235">
        <f>'3 Charging Stations '!I286</f>
        <v>2855.8</v>
      </c>
      <c r="C235">
        <f>'3 Charging Stations '!V286</f>
        <v>1324.8500000000004</v>
      </c>
      <c r="D235">
        <f>'3 Charging Stations '!AI286</f>
        <v>1644.75</v>
      </c>
    </row>
    <row r="236" spans="1:4">
      <c r="A236" s="51">
        <v>235</v>
      </c>
      <c r="B236">
        <f>'3 Charging Stations '!I287</f>
        <v>2855.8</v>
      </c>
      <c r="C236">
        <f>'3 Charging Stations '!V287</f>
        <v>1416.25</v>
      </c>
      <c r="D236">
        <f>'3 Charging Stations '!AI287</f>
        <v>1439.1000000000004</v>
      </c>
    </row>
    <row r="237" spans="1:4">
      <c r="A237" s="51">
        <v>236</v>
      </c>
      <c r="B237">
        <f>'3 Charging Stations '!I288</f>
        <v>1804.7000000000003</v>
      </c>
      <c r="C237">
        <f>'3 Charging Stations '!V288</f>
        <v>2855.8</v>
      </c>
      <c r="D237">
        <f>'3 Charging Stations '!AI288</f>
        <v>2855.8</v>
      </c>
    </row>
    <row r="238" spans="1:4">
      <c r="A238" s="51">
        <v>237</v>
      </c>
      <c r="B238">
        <f>'3 Charging Stations '!I289</f>
        <v>2855.8</v>
      </c>
      <c r="C238">
        <f>'3 Charging Stations '!V289</f>
        <v>1621.9</v>
      </c>
      <c r="D238">
        <f>'3 Charging Stations '!AI289</f>
        <v>2855.8</v>
      </c>
    </row>
    <row r="239" spans="1:4">
      <c r="A239" s="51">
        <v>238</v>
      </c>
      <c r="B239">
        <f>'3 Charging Stations '!I290</f>
        <v>2855.8</v>
      </c>
      <c r="C239">
        <f>'3 Charging Stations '!V290</f>
        <v>2855.8</v>
      </c>
      <c r="D239">
        <f>'3 Charging Stations '!AI290</f>
        <v>2855.8</v>
      </c>
    </row>
    <row r="240" spans="1:4">
      <c r="A240" s="51">
        <v>239</v>
      </c>
      <c r="B240">
        <f>'3 Charging Stations '!I291</f>
        <v>2855.8</v>
      </c>
      <c r="C240">
        <f>'3 Charging Stations '!V291</f>
        <v>1644.75</v>
      </c>
      <c r="D240">
        <f>'3 Charging Stations '!AI291</f>
        <v>2855.8</v>
      </c>
    </row>
    <row r="241" spans="1:4">
      <c r="A241" s="51">
        <v>240</v>
      </c>
      <c r="B241">
        <f>'3 Charging Stations '!I292</f>
        <v>1873.25</v>
      </c>
      <c r="C241">
        <f>'3 Charging Stations '!V292</f>
        <v>1621.9</v>
      </c>
      <c r="D241">
        <f>'3 Charging Stations '!AI292</f>
        <v>1507.65</v>
      </c>
    </row>
    <row r="242" spans="1:4">
      <c r="A242" s="51">
        <v>241</v>
      </c>
      <c r="B242">
        <f>'3 Charging Stations '!I293</f>
        <v>1576.2000000000003</v>
      </c>
      <c r="C242">
        <f>'3 Charging Stations '!V293</f>
        <v>2855.8</v>
      </c>
      <c r="D242">
        <f>'3 Charging Stations '!AI293</f>
        <v>2855.8</v>
      </c>
    </row>
    <row r="243" spans="1:4">
      <c r="A243" s="51">
        <v>242</v>
      </c>
      <c r="B243">
        <f>'3 Charging Stations '!I294</f>
        <v>2855.8</v>
      </c>
      <c r="C243">
        <f>'3 Charging Stations '!V294</f>
        <v>1530.5</v>
      </c>
      <c r="D243">
        <f>'3 Charging Stations '!AI294</f>
        <v>1621.9</v>
      </c>
    </row>
    <row r="244" spans="1:4">
      <c r="A244" s="51">
        <v>243</v>
      </c>
      <c r="B244">
        <f>'3 Charging Stations '!I295</f>
        <v>2855.8</v>
      </c>
      <c r="C244">
        <f>'3 Charging Stations '!V295</f>
        <v>2855.8</v>
      </c>
      <c r="D244">
        <f>'3 Charging Stations '!AI295</f>
        <v>1599.0500000000002</v>
      </c>
    </row>
    <row r="245" spans="1:4">
      <c r="A245" s="51">
        <v>244</v>
      </c>
      <c r="B245">
        <f>'3 Charging Stations '!I296</f>
        <v>2855.8</v>
      </c>
      <c r="C245">
        <f>'3 Charging Stations '!V296</f>
        <v>1644.75</v>
      </c>
      <c r="D245">
        <f>'3 Charging Stations '!AI296</f>
        <v>1302</v>
      </c>
    </row>
    <row r="246" spans="1:4">
      <c r="A246" s="51">
        <v>245</v>
      </c>
      <c r="B246">
        <f>'3 Charging Stations '!I297</f>
        <v>2855.8</v>
      </c>
      <c r="C246">
        <f>'3 Charging Stations '!V297</f>
        <v>2855.8</v>
      </c>
      <c r="D246">
        <f>'3 Charging Stations '!AI297</f>
        <v>1553.3500000000004</v>
      </c>
    </row>
    <row r="247" spans="1:4">
      <c r="A247" s="51">
        <v>246</v>
      </c>
      <c r="B247">
        <f>'3 Charging Stations '!I298</f>
        <v>2855.8</v>
      </c>
      <c r="C247">
        <f>'3 Charging Stations '!V298</f>
        <v>1621.9</v>
      </c>
      <c r="D247">
        <f>'3 Charging Stations '!AI298</f>
        <v>1461.9500000000003</v>
      </c>
    </row>
    <row r="248" spans="1:4">
      <c r="A248" s="51">
        <v>247</v>
      </c>
      <c r="B248">
        <f>'3 Charging Stations '!I299</f>
        <v>1896.1000000000004</v>
      </c>
      <c r="C248">
        <f>'3 Charging Stations '!V299</f>
        <v>2855.8</v>
      </c>
      <c r="D248">
        <f>'3 Charging Stations '!AI299</f>
        <v>1644.75</v>
      </c>
    </row>
    <row r="249" spans="1:4">
      <c r="A249" s="51">
        <v>248</v>
      </c>
      <c r="B249">
        <f>'3 Charging Stations '!I300</f>
        <v>2855.8</v>
      </c>
      <c r="C249">
        <f>'3 Charging Stations '!V300</f>
        <v>1530.5</v>
      </c>
      <c r="D249">
        <f>'3 Charging Stations '!AI300</f>
        <v>1690.4500000000003</v>
      </c>
    </row>
    <row r="250" spans="1:4">
      <c r="A250" s="51">
        <v>249</v>
      </c>
      <c r="B250">
        <f>'3 Charging Stations '!I301</f>
        <v>2855.8</v>
      </c>
      <c r="C250">
        <f>'3 Charging Stations '!V301</f>
        <v>2855.8</v>
      </c>
      <c r="D250">
        <f>'3 Charging Stations '!AI301</f>
        <v>2855.8</v>
      </c>
    </row>
    <row r="251" spans="1:4">
      <c r="A251" s="51">
        <v>250</v>
      </c>
      <c r="B251">
        <f>'3 Charging Stations '!I302</f>
        <v>2855.8</v>
      </c>
      <c r="C251">
        <f>'3 Charging Stations '!V302</f>
        <v>1484.8000000000002</v>
      </c>
      <c r="D251">
        <f>'3 Charging Stations '!AI302</f>
        <v>2855.8</v>
      </c>
    </row>
    <row r="252" spans="1:4">
      <c r="A252" s="51">
        <v>251</v>
      </c>
      <c r="B252">
        <f>'3 Charging Stations '!I303</f>
        <v>2855.8</v>
      </c>
      <c r="C252">
        <f>'3 Charging Stations '!V303</f>
        <v>2855.8</v>
      </c>
      <c r="D252">
        <f>'3 Charging Stations '!AI303</f>
        <v>1416.25</v>
      </c>
    </row>
    <row r="253" spans="1:4">
      <c r="A253" s="51">
        <v>252</v>
      </c>
      <c r="B253">
        <f>'3 Charging Stations '!I304</f>
        <v>1553.3500000000004</v>
      </c>
      <c r="C253">
        <f>'3 Charging Stations '!V304</f>
        <v>1530.5</v>
      </c>
      <c r="D253">
        <f>'3 Charging Stations '!AI304</f>
        <v>2855.8</v>
      </c>
    </row>
    <row r="254" spans="1:4">
      <c r="A254" s="51">
        <v>253</v>
      </c>
      <c r="B254">
        <f>'3 Charging Stations '!I305</f>
        <v>2855.8</v>
      </c>
      <c r="C254">
        <f>'3 Charging Stations '!V305</f>
        <v>2855.8</v>
      </c>
      <c r="D254">
        <f>'3 Charging Stations '!AI305</f>
        <v>1530.5</v>
      </c>
    </row>
    <row r="255" spans="1:4">
      <c r="A255" s="51">
        <v>254</v>
      </c>
      <c r="B255">
        <f>'3 Charging Stations '!I306</f>
        <v>2855.8</v>
      </c>
      <c r="C255">
        <f>'3 Charging Stations '!V306</f>
        <v>2855.8</v>
      </c>
      <c r="D255">
        <f>'3 Charging Stations '!AI306</f>
        <v>2855.8</v>
      </c>
    </row>
    <row r="256" spans="1:4">
      <c r="A256" s="51">
        <v>255</v>
      </c>
      <c r="B256">
        <f>'3 Charging Stations '!I307</f>
        <v>2855.8</v>
      </c>
      <c r="C256">
        <f>'3 Charging Stations '!V307</f>
        <v>2855.8</v>
      </c>
      <c r="D256">
        <f>'3 Charging Stations '!AI307</f>
        <v>1507.65</v>
      </c>
    </row>
    <row r="257" spans="1:4">
      <c r="A257" s="51">
        <v>256</v>
      </c>
      <c r="B257">
        <f>'3 Charging Stations '!I308</f>
        <v>2855.8</v>
      </c>
      <c r="C257">
        <f>'3 Charging Stations '!V308</f>
        <v>2855.8</v>
      </c>
      <c r="D257">
        <f>'3 Charging Stations '!AI308</f>
        <v>1256.3000000000002</v>
      </c>
    </row>
    <row r="258" spans="1:4">
      <c r="A258" s="51">
        <v>257</v>
      </c>
      <c r="B258">
        <f>'3 Charging Stations '!I309</f>
        <v>2855.8</v>
      </c>
      <c r="C258">
        <f>'3 Charging Stations '!V309</f>
        <v>2855.8</v>
      </c>
      <c r="D258">
        <f>'3 Charging Stations '!AI309</f>
        <v>2855.8</v>
      </c>
    </row>
    <row r="259" spans="1:4">
      <c r="A259" s="51">
        <v>258</v>
      </c>
      <c r="B259">
        <f>'3 Charging Stations '!I310</f>
        <v>2855.8</v>
      </c>
      <c r="C259">
        <f>'3 Charging Stations '!V310</f>
        <v>2855.8</v>
      </c>
      <c r="D259">
        <f>'3 Charging Stations '!AI310</f>
        <v>2855.8</v>
      </c>
    </row>
    <row r="260" spans="1:4">
      <c r="A260" s="51">
        <v>259</v>
      </c>
      <c r="B260">
        <f>'3 Charging Stations '!I311</f>
        <v>1827.5500000000002</v>
      </c>
      <c r="C260">
        <f>'3 Charging Stations '!V311</f>
        <v>1370.5500000000002</v>
      </c>
      <c r="D260">
        <f>'3 Charging Stations '!AI311</f>
        <v>2855.8</v>
      </c>
    </row>
    <row r="261" spans="1:4">
      <c r="A261" s="51">
        <v>260</v>
      </c>
      <c r="B261">
        <f>'3 Charging Stations '!I312</f>
        <v>2855.8</v>
      </c>
      <c r="C261">
        <f>'3 Charging Stations '!V312</f>
        <v>2855.8</v>
      </c>
      <c r="D261">
        <f>'3 Charging Stations '!AI312</f>
        <v>2855.8</v>
      </c>
    </row>
    <row r="262" spans="1:4">
      <c r="A262" s="51">
        <v>261</v>
      </c>
      <c r="B262">
        <f>'3 Charging Stations '!I313</f>
        <v>2855.8</v>
      </c>
      <c r="C262">
        <f>'3 Charging Stations '!V313</f>
        <v>1644.75</v>
      </c>
      <c r="D262">
        <f>'3 Charging Stations '!AI313</f>
        <v>1599.0500000000002</v>
      </c>
    </row>
    <row r="263" spans="1:4">
      <c r="A263" s="51">
        <v>262</v>
      </c>
      <c r="B263">
        <f>'3 Charging Stations '!I314</f>
        <v>2855.8</v>
      </c>
      <c r="C263">
        <f>'3 Charging Stations '!V314</f>
        <v>2855.8</v>
      </c>
      <c r="D263">
        <f>'3 Charging Stations '!AI314</f>
        <v>2855.8</v>
      </c>
    </row>
    <row r="264" spans="1:4">
      <c r="A264" s="51">
        <v>263</v>
      </c>
      <c r="B264">
        <f>'3 Charging Stations '!I315</f>
        <v>2855.8</v>
      </c>
      <c r="C264">
        <f>'3 Charging Stations '!V315</f>
        <v>2855.8</v>
      </c>
      <c r="D264">
        <f>'3 Charging Stations '!AI315</f>
        <v>1439.1000000000004</v>
      </c>
    </row>
    <row r="265" spans="1:4">
      <c r="A265" s="51">
        <v>264</v>
      </c>
      <c r="B265">
        <f>'3 Charging Stations '!I316</f>
        <v>2855.8</v>
      </c>
      <c r="C265">
        <f>'3 Charging Stations '!V316</f>
        <v>959.25</v>
      </c>
      <c r="D265">
        <f>'3 Charging Stations '!AI316</f>
        <v>2855.8</v>
      </c>
    </row>
    <row r="266" spans="1:4">
      <c r="A266" s="51">
        <v>265</v>
      </c>
      <c r="B266">
        <f>'3 Charging Stations '!I317</f>
        <v>2855.8</v>
      </c>
      <c r="C266">
        <f>'3 Charging Stations '!V317</f>
        <v>1370.5500000000002</v>
      </c>
      <c r="D266">
        <f>'3 Charging Stations '!AI317</f>
        <v>2855.8</v>
      </c>
    </row>
    <row r="267" spans="1:4">
      <c r="A267" s="51">
        <v>266</v>
      </c>
      <c r="B267">
        <f>'3 Charging Stations '!I318</f>
        <v>2855.8</v>
      </c>
      <c r="C267">
        <f>'3 Charging Stations '!V318</f>
        <v>2855.8</v>
      </c>
      <c r="D267">
        <f>'3 Charging Stations '!AI318</f>
        <v>2855.8</v>
      </c>
    </row>
    <row r="268" spans="1:4">
      <c r="A268" s="51">
        <v>267</v>
      </c>
      <c r="B268">
        <f>'3 Charging Stations '!I319</f>
        <v>2855.8</v>
      </c>
      <c r="C268">
        <f>'3 Charging Stations '!V319</f>
        <v>1416.25</v>
      </c>
      <c r="D268">
        <f>'3 Charging Stations '!AI319</f>
        <v>1713.3000000000002</v>
      </c>
    </row>
    <row r="269" spans="1:4">
      <c r="A269" s="51">
        <v>268</v>
      </c>
      <c r="B269">
        <f>'3 Charging Stations '!I320</f>
        <v>2855.8</v>
      </c>
      <c r="C269">
        <f>'3 Charging Stations '!V320</f>
        <v>1187.75</v>
      </c>
      <c r="D269">
        <f>'3 Charging Stations '!AI320</f>
        <v>2855.8</v>
      </c>
    </row>
    <row r="270" spans="1:4">
      <c r="A270" s="51">
        <v>269</v>
      </c>
      <c r="B270">
        <f>'3 Charging Stations '!I321</f>
        <v>1781.8500000000004</v>
      </c>
      <c r="C270">
        <f>'3 Charging Stations '!V321</f>
        <v>2855.8</v>
      </c>
      <c r="D270">
        <f>'3 Charging Stations '!AI321</f>
        <v>2855.8</v>
      </c>
    </row>
    <row r="271" spans="1:4">
      <c r="A271" s="51">
        <v>270</v>
      </c>
      <c r="B271">
        <f>'3 Charging Stations '!I322</f>
        <v>2855.8</v>
      </c>
      <c r="C271">
        <f>'3 Charging Stations '!V322</f>
        <v>1233.4500000000003</v>
      </c>
      <c r="D271">
        <f>'3 Charging Stations '!AI322</f>
        <v>1416.25</v>
      </c>
    </row>
    <row r="272" spans="1:4">
      <c r="A272" s="51">
        <v>271</v>
      </c>
      <c r="B272">
        <f>'3 Charging Stations '!I323</f>
        <v>1599.0500000000002</v>
      </c>
      <c r="C272">
        <f>'3 Charging Stations '!V323</f>
        <v>1484.8000000000002</v>
      </c>
      <c r="D272">
        <f>'3 Charging Stations '!AI323</f>
        <v>2855.8</v>
      </c>
    </row>
    <row r="273" spans="1:4">
      <c r="A273" s="51">
        <v>272</v>
      </c>
      <c r="B273">
        <f>'3 Charging Stations '!I324</f>
        <v>2855.8</v>
      </c>
      <c r="C273">
        <f>'3 Charging Stations '!V324</f>
        <v>1370.5500000000002</v>
      </c>
      <c r="D273">
        <f>'3 Charging Stations '!AI324</f>
        <v>2855.8</v>
      </c>
    </row>
    <row r="274" spans="1:4">
      <c r="A274" s="51">
        <v>273</v>
      </c>
      <c r="B274">
        <f>'3 Charging Stations '!I325</f>
        <v>2855.8</v>
      </c>
      <c r="C274">
        <f>'3 Charging Stations '!V325</f>
        <v>2855.8</v>
      </c>
      <c r="D274">
        <f>'3 Charging Stations '!AI325</f>
        <v>1393.4</v>
      </c>
    </row>
    <row r="275" spans="1:4">
      <c r="A275" s="51">
        <v>274</v>
      </c>
      <c r="B275">
        <f>'3 Charging Stations '!I326</f>
        <v>2855.8</v>
      </c>
      <c r="C275">
        <f>'3 Charging Stations '!V326</f>
        <v>2855.8</v>
      </c>
      <c r="D275">
        <f>'3 Charging Stations '!AI326</f>
        <v>2855.8</v>
      </c>
    </row>
    <row r="276" spans="1:4">
      <c r="A276" s="51">
        <v>275</v>
      </c>
      <c r="B276">
        <f>'3 Charging Stations '!I327</f>
        <v>1850.4</v>
      </c>
      <c r="C276">
        <f>'3 Charging Stations '!V327</f>
        <v>2855.8</v>
      </c>
      <c r="D276">
        <f>'3 Charging Stations '!AI327</f>
        <v>2855.8</v>
      </c>
    </row>
    <row r="277" spans="1:4">
      <c r="A277" s="51">
        <v>276</v>
      </c>
      <c r="B277">
        <f>'3 Charging Stations '!I328</f>
        <v>2855.8</v>
      </c>
      <c r="C277">
        <f>'3 Charging Stations '!V328</f>
        <v>2855.8</v>
      </c>
      <c r="D277">
        <f>'3 Charging Stations '!AI328</f>
        <v>2855.8</v>
      </c>
    </row>
    <row r="278" spans="1:4">
      <c r="A278" s="51">
        <v>277</v>
      </c>
      <c r="B278">
        <f>'3 Charging Stations '!I329</f>
        <v>2855.8</v>
      </c>
      <c r="C278">
        <f>'3 Charging Stations '!V329</f>
        <v>1599.0500000000002</v>
      </c>
      <c r="D278">
        <f>'3 Charging Stations '!AI329</f>
        <v>2855.8</v>
      </c>
    </row>
    <row r="279" spans="1:4">
      <c r="A279" s="51">
        <v>278</v>
      </c>
      <c r="B279">
        <f>'3 Charging Stations '!I330</f>
        <v>1804.7000000000003</v>
      </c>
      <c r="C279">
        <f>'3 Charging Stations '!V330</f>
        <v>2855.8</v>
      </c>
      <c r="D279">
        <f>'3 Charging Stations '!AI330</f>
        <v>1416.25</v>
      </c>
    </row>
    <row r="280" spans="1:4">
      <c r="A280" s="51">
        <v>279</v>
      </c>
      <c r="B280">
        <f>'3 Charging Stations '!I331</f>
        <v>1918.9500000000003</v>
      </c>
      <c r="C280">
        <f>'3 Charging Stations '!V331</f>
        <v>1644.75</v>
      </c>
      <c r="D280">
        <f>'3 Charging Stations '!AI331</f>
        <v>1439.1000000000004</v>
      </c>
    </row>
    <row r="281" spans="1:4">
      <c r="A281" s="51">
        <v>280</v>
      </c>
      <c r="B281">
        <f>'3 Charging Stations '!I332</f>
        <v>1759</v>
      </c>
      <c r="C281">
        <f>'3 Charging Stations '!V332</f>
        <v>2855.8</v>
      </c>
      <c r="D281">
        <f>'3 Charging Stations '!AI332</f>
        <v>1324.8500000000004</v>
      </c>
    </row>
    <row r="282" spans="1:4">
      <c r="A282" s="51">
        <v>281</v>
      </c>
      <c r="B282">
        <f>'3 Charging Stations '!I333</f>
        <v>2855.8</v>
      </c>
      <c r="C282">
        <f>'3 Charging Stations '!V333</f>
        <v>2855.8</v>
      </c>
      <c r="D282">
        <f>'3 Charging Stations '!AI333</f>
        <v>2855.8</v>
      </c>
    </row>
    <row r="283" spans="1:4">
      <c r="A283" s="51">
        <v>282</v>
      </c>
      <c r="B283">
        <f>'3 Charging Stations '!I334</f>
        <v>1827.5500000000002</v>
      </c>
      <c r="C283">
        <f>'3 Charging Stations '!V334</f>
        <v>2855.8</v>
      </c>
      <c r="D283">
        <f>'3 Charging Stations '!AI334</f>
        <v>1530.5</v>
      </c>
    </row>
    <row r="284" spans="1:4">
      <c r="A284" s="51">
        <v>283</v>
      </c>
      <c r="B284">
        <f>'3 Charging Stations '!I335</f>
        <v>1690.4500000000003</v>
      </c>
      <c r="C284">
        <f>'3 Charging Stations '!V335</f>
        <v>1256.3000000000002</v>
      </c>
      <c r="D284">
        <f>'3 Charging Stations '!AI335</f>
        <v>1644.75</v>
      </c>
    </row>
    <row r="285" spans="1:4">
      <c r="A285" s="51">
        <v>284</v>
      </c>
      <c r="B285">
        <f>'3 Charging Stations '!I336</f>
        <v>2855.8</v>
      </c>
      <c r="C285">
        <f>'3 Charging Stations '!V336</f>
        <v>2855.8</v>
      </c>
      <c r="D285">
        <f>'3 Charging Stations '!AI336</f>
        <v>2855.8</v>
      </c>
    </row>
    <row r="286" spans="1:4">
      <c r="A286" s="51">
        <v>285</v>
      </c>
      <c r="B286">
        <f>'3 Charging Stations '!I337</f>
        <v>2855.8</v>
      </c>
      <c r="C286">
        <f>'3 Charging Stations '!V337</f>
        <v>2855.8</v>
      </c>
      <c r="D286">
        <f>'3 Charging Stations '!AI337</f>
        <v>2855.8</v>
      </c>
    </row>
    <row r="287" spans="1:4">
      <c r="A287" s="51">
        <v>286</v>
      </c>
      <c r="B287">
        <f>'3 Charging Stations '!I338</f>
        <v>1850.4</v>
      </c>
      <c r="C287">
        <f>'3 Charging Stations '!V338</f>
        <v>2855.8</v>
      </c>
      <c r="D287">
        <f>'3 Charging Stations '!AI338</f>
        <v>2855.8</v>
      </c>
    </row>
    <row r="288" spans="1:4">
      <c r="A288" s="51">
        <v>287</v>
      </c>
      <c r="B288">
        <f>'3 Charging Stations '!I339</f>
        <v>1804.7000000000003</v>
      </c>
      <c r="C288">
        <f>'3 Charging Stations '!V339</f>
        <v>1644.75</v>
      </c>
      <c r="D288">
        <f>'3 Charging Stations '!AI339</f>
        <v>1347.7000000000003</v>
      </c>
    </row>
    <row r="289" spans="1:4">
      <c r="A289" s="51">
        <v>288</v>
      </c>
      <c r="B289">
        <f>'3 Charging Stations '!I340</f>
        <v>1713.3000000000002</v>
      </c>
      <c r="C289">
        <f>'3 Charging Stations '!V340</f>
        <v>2855.8</v>
      </c>
      <c r="D289">
        <f>'3 Charging Stations '!AI340</f>
        <v>1644.75</v>
      </c>
    </row>
    <row r="290" spans="1:4">
      <c r="A290" s="51">
        <v>289</v>
      </c>
      <c r="B290">
        <f>'3 Charging Stations '!I341</f>
        <v>1484.8000000000002</v>
      </c>
      <c r="C290">
        <f>'3 Charging Stations '!V341</f>
        <v>1484.8000000000002</v>
      </c>
      <c r="D290">
        <f>'3 Charging Stations '!AI341</f>
        <v>2855.8</v>
      </c>
    </row>
    <row r="291" spans="1:4">
      <c r="A291" s="51">
        <v>290</v>
      </c>
      <c r="B291">
        <f>'3 Charging Stations '!I342</f>
        <v>2855.8</v>
      </c>
      <c r="C291">
        <f>'3 Charging Stations '!V342</f>
        <v>2855.8</v>
      </c>
      <c r="D291">
        <f>'3 Charging Stations '!AI342</f>
        <v>2855.8</v>
      </c>
    </row>
    <row r="292" spans="1:4">
      <c r="A292" s="51">
        <v>291</v>
      </c>
      <c r="B292">
        <f>'3 Charging Stations '!I343</f>
        <v>2855.8</v>
      </c>
      <c r="C292">
        <f>'3 Charging Stations '!V343</f>
        <v>1530.5</v>
      </c>
      <c r="D292">
        <f>'3 Charging Stations '!AI343</f>
        <v>2855.8</v>
      </c>
    </row>
    <row r="293" spans="1:4">
      <c r="A293" s="51">
        <v>292</v>
      </c>
      <c r="B293">
        <f>'3 Charging Stations '!I344</f>
        <v>1736.15</v>
      </c>
      <c r="C293">
        <f>'3 Charging Stations '!V344</f>
        <v>2855.8</v>
      </c>
      <c r="D293">
        <f>'3 Charging Stations '!AI344</f>
        <v>1279.1500000000001</v>
      </c>
    </row>
    <row r="294" spans="1:4">
      <c r="A294" s="51">
        <v>293</v>
      </c>
      <c r="B294">
        <f>'3 Charging Stations '!I345</f>
        <v>2855.8</v>
      </c>
      <c r="C294">
        <f>'3 Charging Stations '!V345</f>
        <v>2855.8</v>
      </c>
      <c r="D294">
        <f>'3 Charging Stations '!AI345</f>
        <v>2855.8</v>
      </c>
    </row>
    <row r="295" spans="1:4">
      <c r="A295" s="51">
        <v>294</v>
      </c>
      <c r="B295">
        <f>'3 Charging Stations '!I346</f>
        <v>2855.8</v>
      </c>
      <c r="C295">
        <f>'3 Charging Stations '!V346</f>
        <v>2855.8</v>
      </c>
      <c r="D295">
        <f>'3 Charging Stations '!AI346</f>
        <v>1621.9</v>
      </c>
    </row>
    <row r="296" spans="1:4">
      <c r="A296" s="51">
        <v>295</v>
      </c>
      <c r="B296">
        <f>'3 Charging Stations '!I347</f>
        <v>1850.4</v>
      </c>
      <c r="C296">
        <f>'3 Charging Stations '!V347</f>
        <v>2855.8</v>
      </c>
      <c r="D296">
        <f>'3 Charging Stations '!AI347</f>
        <v>2855.8</v>
      </c>
    </row>
    <row r="297" spans="1:4">
      <c r="A297" s="51">
        <v>296</v>
      </c>
      <c r="B297">
        <f>'3 Charging Stations '!I348</f>
        <v>1644.75</v>
      </c>
      <c r="C297">
        <f>'3 Charging Stations '!V348</f>
        <v>2855.8</v>
      </c>
      <c r="D297">
        <f>'3 Charging Stations '!AI348</f>
        <v>2855.8</v>
      </c>
    </row>
    <row r="298" spans="1:4">
      <c r="A298" s="51">
        <v>297</v>
      </c>
      <c r="B298">
        <f>'3 Charging Stations '!I349</f>
        <v>2855.8</v>
      </c>
      <c r="C298">
        <f>'3 Charging Stations '!V349</f>
        <v>1599.0500000000002</v>
      </c>
      <c r="D298">
        <f>'3 Charging Stations '!AI349</f>
        <v>1484.8000000000002</v>
      </c>
    </row>
    <row r="299" spans="1:4">
      <c r="A299" s="51">
        <v>298</v>
      </c>
      <c r="B299">
        <f>'3 Charging Stations '!I350</f>
        <v>2855.8</v>
      </c>
      <c r="C299">
        <f>'3 Charging Stations '!V350</f>
        <v>2855.8</v>
      </c>
      <c r="D299">
        <f>'3 Charging Stations '!AI350</f>
        <v>1439.1000000000004</v>
      </c>
    </row>
    <row r="300" spans="1:4">
      <c r="A300" s="51">
        <v>299</v>
      </c>
      <c r="B300">
        <f>'3 Charging Stations '!I351</f>
        <v>1690.4500000000003</v>
      </c>
      <c r="C300">
        <f>'3 Charging Stations '!V351</f>
        <v>2855.8</v>
      </c>
      <c r="D300">
        <f>'3 Charging Stations '!AI351</f>
        <v>2855.8</v>
      </c>
    </row>
    <row r="301" spans="1:4">
      <c r="A301" s="51">
        <v>300</v>
      </c>
      <c r="B301">
        <f>'3 Charging Stations '!I352</f>
        <v>2855.8</v>
      </c>
      <c r="C301">
        <f>'3 Charging Stations '!V352</f>
        <v>2855.8</v>
      </c>
      <c r="D301">
        <f>'3 Charging Stations '!AI352</f>
        <v>2855.8</v>
      </c>
    </row>
    <row r="302" spans="1:4">
      <c r="A302" s="51">
        <v>301</v>
      </c>
      <c r="B302">
        <f>'3 Charging Stations '!I353</f>
        <v>1599.0500000000002</v>
      </c>
      <c r="C302">
        <f>'3 Charging Stations '!V353</f>
        <v>1484.8000000000002</v>
      </c>
      <c r="D302">
        <f>'3 Charging Stations '!AI353</f>
        <v>1690.4500000000003</v>
      </c>
    </row>
    <row r="303" spans="1:4">
      <c r="A303" s="51">
        <v>302</v>
      </c>
      <c r="B303">
        <f>'3 Charging Stations '!I354</f>
        <v>1370.5500000000002</v>
      </c>
      <c r="C303">
        <f>'3 Charging Stations '!V354</f>
        <v>1439.1000000000004</v>
      </c>
      <c r="D303">
        <f>'3 Charging Stations '!AI354</f>
        <v>2855.8</v>
      </c>
    </row>
    <row r="304" spans="1:4">
      <c r="A304" s="51">
        <v>303</v>
      </c>
      <c r="B304">
        <f>'3 Charging Stations '!I355</f>
        <v>2855.8</v>
      </c>
      <c r="C304">
        <f>'3 Charging Stations '!V355</f>
        <v>1439.1000000000004</v>
      </c>
      <c r="D304">
        <f>'3 Charging Stations '!AI355</f>
        <v>1484.8000000000002</v>
      </c>
    </row>
    <row r="305" spans="1:4">
      <c r="A305" s="51">
        <v>304</v>
      </c>
      <c r="B305">
        <f>'3 Charging Stations '!I356</f>
        <v>1690.4500000000003</v>
      </c>
      <c r="C305">
        <f>'3 Charging Stations '!V356</f>
        <v>1347.7000000000003</v>
      </c>
      <c r="D305">
        <f>'3 Charging Stations '!AI356</f>
        <v>2855.8</v>
      </c>
    </row>
    <row r="306" spans="1:4">
      <c r="A306" s="51">
        <v>305</v>
      </c>
      <c r="B306">
        <f>'3 Charging Stations '!I357</f>
        <v>1873.25</v>
      </c>
      <c r="C306">
        <f>'3 Charging Stations '!V357</f>
        <v>2855.8</v>
      </c>
      <c r="D306">
        <f>'3 Charging Stations '!AI357</f>
        <v>2855.8</v>
      </c>
    </row>
    <row r="307" spans="1:4">
      <c r="A307" s="51">
        <v>306</v>
      </c>
      <c r="B307">
        <f>'3 Charging Stations '!I358</f>
        <v>1804.7000000000003</v>
      </c>
      <c r="C307">
        <f>'3 Charging Stations '!V358</f>
        <v>1599.0500000000002</v>
      </c>
      <c r="D307">
        <f>'3 Charging Stations '!AI358</f>
        <v>2855.8</v>
      </c>
    </row>
    <row r="308" spans="1:4">
      <c r="A308" s="51">
        <v>307</v>
      </c>
      <c r="B308">
        <f>'3 Charging Stations '!I359</f>
        <v>2855.8</v>
      </c>
      <c r="C308">
        <f>'3 Charging Stations '!V359</f>
        <v>2855.8</v>
      </c>
      <c r="D308">
        <f>'3 Charging Stations '!AI359</f>
        <v>2855.8</v>
      </c>
    </row>
    <row r="309" spans="1:4">
      <c r="A309" s="51">
        <v>308</v>
      </c>
      <c r="B309">
        <f>'3 Charging Stations '!I360</f>
        <v>1873.25</v>
      </c>
      <c r="C309">
        <f>'3 Charging Stations '!V360</f>
        <v>2855.8</v>
      </c>
      <c r="D309">
        <f>'3 Charging Stations '!AI360</f>
        <v>2855.8</v>
      </c>
    </row>
    <row r="310" spans="1:4">
      <c r="A310" s="51">
        <v>309</v>
      </c>
      <c r="B310">
        <f>'3 Charging Stations '!I361</f>
        <v>2855.8</v>
      </c>
      <c r="C310">
        <f>'3 Charging Stations '!V361</f>
        <v>2855.8</v>
      </c>
      <c r="D310">
        <f>'3 Charging Stations '!AI361</f>
        <v>2855.8</v>
      </c>
    </row>
    <row r="311" spans="1:4">
      <c r="A311" s="51">
        <v>310</v>
      </c>
      <c r="B311">
        <f>'3 Charging Stations '!I362</f>
        <v>1370.5500000000002</v>
      </c>
      <c r="C311">
        <f>'3 Charging Stations '!V362</f>
        <v>2855.8</v>
      </c>
      <c r="D311">
        <f>'3 Charging Stations '!AI362</f>
        <v>2855.8</v>
      </c>
    </row>
    <row r="312" spans="1:4">
      <c r="A312" s="51">
        <v>311</v>
      </c>
      <c r="B312">
        <f>'3 Charging Stations '!I363</f>
        <v>2855.8</v>
      </c>
      <c r="C312">
        <f>'3 Charging Stations '!V363</f>
        <v>2855.8</v>
      </c>
      <c r="D312">
        <f>'3 Charging Stations '!AI363</f>
        <v>2855.8</v>
      </c>
    </row>
    <row r="313" spans="1:4">
      <c r="A313" s="51">
        <v>312</v>
      </c>
      <c r="B313">
        <f>'3 Charging Stations '!I364</f>
        <v>1164.9000000000001</v>
      </c>
      <c r="C313">
        <f>'3 Charging Stations '!V364</f>
        <v>1484.8000000000002</v>
      </c>
      <c r="D313">
        <f>'3 Charging Stations '!AI364</f>
        <v>2855.8</v>
      </c>
    </row>
    <row r="314" spans="1:4">
      <c r="A314" s="51">
        <v>313</v>
      </c>
      <c r="B314">
        <f>'3 Charging Stations '!I365</f>
        <v>2855.8</v>
      </c>
      <c r="C314">
        <f>'3 Charging Stations '!V365</f>
        <v>2855.8</v>
      </c>
      <c r="D314">
        <f>'3 Charging Stations '!AI365</f>
        <v>2855.8</v>
      </c>
    </row>
    <row r="315" spans="1:4">
      <c r="A315" s="51">
        <v>314</v>
      </c>
      <c r="B315">
        <f>'3 Charging Stations '!I366</f>
        <v>1370.5500000000002</v>
      </c>
      <c r="C315">
        <f>'3 Charging Stations '!V366</f>
        <v>2855.8</v>
      </c>
      <c r="D315">
        <f>'3 Charging Stations '!AI366</f>
        <v>2855.8</v>
      </c>
    </row>
    <row r="316" spans="1:4">
      <c r="A316" s="51">
        <v>315</v>
      </c>
      <c r="B316">
        <f>'3 Charging Stations '!I367</f>
        <v>2855.8</v>
      </c>
      <c r="C316">
        <f>'3 Charging Stations '!V367</f>
        <v>1644.75</v>
      </c>
      <c r="D316">
        <f>'3 Charging Stations '!AI367</f>
        <v>2855.8</v>
      </c>
    </row>
    <row r="317" spans="1:4">
      <c r="A317" s="51">
        <v>316</v>
      </c>
      <c r="B317">
        <f>'3 Charging Stations '!I368</f>
        <v>2855.8</v>
      </c>
      <c r="C317">
        <f>'3 Charging Stations '!V368</f>
        <v>2855.8</v>
      </c>
      <c r="D317">
        <f>'3 Charging Stations '!AI368</f>
        <v>2855.8</v>
      </c>
    </row>
    <row r="318" spans="1:4">
      <c r="A318" s="51">
        <v>317</v>
      </c>
      <c r="B318">
        <f>'3 Charging Stations '!I369</f>
        <v>2855.8</v>
      </c>
      <c r="C318">
        <f>'3 Charging Stations '!V369</f>
        <v>2855.8</v>
      </c>
      <c r="D318">
        <f>'3 Charging Stations '!AI369</f>
        <v>2855.8</v>
      </c>
    </row>
    <row r="319" spans="1:4">
      <c r="A319" s="51">
        <v>318</v>
      </c>
      <c r="B319">
        <f>'3 Charging Stations '!I370</f>
        <v>2855.8</v>
      </c>
      <c r="C319">
        <f>'3 Charging Stations '!V370</f>
        <v>2855.8</v>
      </c>
      <c r="D319">
        <f>'3 Charging Stations '!AI370</f>
        <v>1690.4500000000003</v>
      </c>
    </row>
    <row r="320" spans="1:4">
      <c r="A320" s="51">
        <v>319</v>
      </c>
      <c r="B320">
        <f>'3 Charging Stations '!I371</f>
        <v>1599.0500000000002</v>
      </c>
      <c r="C320">
        <f>'3 Charging Stations '!V371</f>
        <v>1599.0500000000002</v>
      </c>
      <c r="D320">
        <f>'3 Charging Stations '!AI371</f>
        <v>1461.9500000000003</v>
      </c>
    </row>
    <row r="321" spans="1:4">
      <c r="A321" s="51">
        <v>320</v>
      </c>
      <c r="B321">
        <f>'3 Charging Stations '!I372</f>
        <v>1781.8500000000004</v>
      </c>
      <c r="C321">
        <f>'3 Charging Stations '!V372</f>
        <v>2855.8</v>
      </c>
      <c r="D321">
        <f>'3 Charging Stations '!AI372</f>
        <v>1621.9</v>
      </c>
    </row>
    <row r="322" spans="1:4">
      <c r="A322" s="51">
        <v>321</v>
      </c>
      <c r="B322">
        <f>'3 Charging Stations '!I373</f>
        <v>1804.7000000000003</v>
      </c>
      <c r="C322">
        <f>'3 Charging Stations '!V373</f>
        <v>1324.8500000000004</v>
      </c>
      <c r="D322">
        <f>'3 Charging Stations '!AI373</f>
        <v>1690.4500000000003</v>
      </c>
    </row>
    <row r="323" spans="1:4">
      <c r="A323" s="51">
        <v>322</v>
      </c>
      <c r="B323">
        <f>'3 Charging Stations '!I374</f>
        <v>1850.4</v>
      </c>
      <c r="C323">
        <f>'3 Charging Stations '!V374</f>
        <v>2855.8</v>
      </c>
      <c r="D323">
        <f>'3 Charging Stations '!AI374</f>
        <v>1576.2000000000003</v>
      </c>
    </row>
    <row r="324" spans="1:4">
      <c r="A324" s="51">
        <v>323</v>
      </c>
      <c r="B324">
        <f>'3 Charging Stations '!I375</f>
        <v>1759</v>
      </c>
      <c r="C324">
        <f>'3 Charging Stations '!V375</f>
        <v>2855.8</v>
      </c>
      <c r="D324">
        <f>'3 Charging Stations '!AI375</f>
        <v>1621.9</v>
      </c>
    </row>
    <row r="325" spans="1:4">
      <c r="A325" s="51">
        <v>324</v>
      </c>
      <c r="B325">
        <f>'3 Charging Stations '!I376</f>
        <v>2855.8</v>
      </c>
      <c r="C325">
        <f>'3 Charging Stations '!V376</f>
        <v>1279.1500000000001</v>
      </c>
      <c r="D325">
        <f>'3 Charging Stations '!AI376</f>
        <v>2855.8</v>
      </c>
    </row>
    <row r="326" spans="1:4">
      <c r="A326" s="51">
        <v>325</v>
      </c>
      <c r="B326">
        <f>'3 Charging Stations '!I377</f>
        <v>2855.8</v>
      </c>
      <c r="C326">
        <f>'3 Charging Stations '!V377</f>
        <v>2855.8</v>
      </c>
      <c r="D326">
        <f>'3 Charging Stations '!AI377</f>
        <v>2855.8</v>
      </c>
    </row>
    <row r="327" spans="1:4">
      <c r="A327" s="51">
        <v>326</v>
      </c>
      <c r="B327">
        <f>'3 Charging Stations '!I378</f>
        <v>2855.8</v>
      </c>
      <c r="C327">
        <f>'3 Charging Stations '!V378</f>
        <v>2855.8</v>
      </c>
      <c r="D327">
        <f>'3 Charging Stations '!AI378</f>
        <v>2855.8</v>
      </c>
    </row>
    <row r="328" spans="1:4">
      <c r="A328" s="51">
        <v>327</v>
      </c>
      <c r="B328">
        <f>'3 Charging Stations '!I379</f>
        <v>2855.8</v>
      </c>
      <c r="C328">
        <f>'3 Charging Stations '!V379</f>
        <v>2855.8</v>
      </c>
      <c r="D328">
        <f>'3 Charging Stations '!AI379</f>
        <v>2855.8</v>
      </c>
    </row>
    <row r="329" spans="1:4">
      <c r="A329" s="51">
        <v>328</v>
      </c>
      <c r="B329">
        <f>'3 Charging Stations '!I380</f>
        <v>2855.8</v>
      </c>
      <c r="C329">
        <f>'3 Charging Stations '!V380</f>
        <v>1324.8500000000004</v>
      </c>
      <c r="D329">
        <f>'3 Charging Stations '!AI380</f>
        <v>2855.8</v>
      </c>
    </row>
    <row r="330" spans="1:4">
      <c r="A330" s="51">
        <v>329</v>
      </c>
      <c r="B330">
        <f>'3 Charging Stations '!I381</f>
        <v>1781.8500000000004</v>
      </c>
      <c r="C330">
        <f>'3 Charging Stations '!V381</f>
        <v>1393.4</v>
      </c>
      <c r="D330">
        <f>'3 Charging Stations '!AI381</f>
        <v>1484.8000000000002</v>
      </c>
    </row>
    <row r="331" spans="1:4">
      <c r="A331" s="51">
        <v>330</v>
      </c>
      <c r="B331">
        <f>'3 Charging Stations '!I382</f>
        <v>2855.8</v>
      </c>
      <c r="C331">
        <f>'3 Charging Stations '!V382</f>
        <v>2855.8</v>
      </c>
      <c r="D331">
        <f>'3 Charging Stations '!AI382</f>
        <v>2855.8</v>
      </c>
    </row>
    <row r="332" spans="1:4">
      <c r="A332" s="51">
        <v>331</v>
      </c>
      <c r="B332">
        <f>'3 Charging Stations '!I383</f>
        <v>1781.8500000000004</v>
      </c>
      <c r="C332">
        <f>'3 Charging Stations '!V383</f>
        <v>1439.1000000000004</v>
      </c>
      <c r="D332">
        <f>'3 Charging Stations '!AI383</f>
        <v>1393.4</v>
      </c>
    </row>
    <row r="333" spans="1:4">
      <c r="A333" s="51">
        <v>332</v>
      </c>
      <c r="B333">
        <f>'3 Charging Stations '!I384</f>
        <v>1713.3000000000002</v>
      </c>
      <c r="C333">
        <f>'3 Charging Stations '!V384</f>
        <v>2855.8</v>
      </c>
      <c r="D333">
        <f>'3 Charging Stations '!AI384</f>
        <v>2855.8</v>
      </c>
    </row>
    <row r="334" spans="1:4">
      <c r="A334" s="51">
        <v>333</v>
      </c>
      <c r="B334">
        <f>'3 Charging Stations '!I385</f>
        <v>2855.8</v>
      </c>
      <c r="C334">
        <f>'3 Charging Stations '!V385</f>
        <v>2855.8</v>
      </c>
      <c r="D334">
        <f>'3 Charging Stations '!AI385</f>
        <v>2855.8</v>
      </c>
    </row>
    <row r="335" spans="1:4">
      <c r="A335" s="51">
        <v>334</v>
      </c>
      <c r="B335">
        <f>'3 Charging Stations '!I386</f>
        <v>1644.75</v>
      </c>
      <c r="C335">
        <f>'3 Charging Stations '!V386</f>
        <v>2855.8</v>
      </c>
      <c r="D335">
        <f>'3 Charging Stations '!AI386</f>
        <v>1553.3500000000004</v>
      </c>
    </row>
    <row r="336" spans="1:4">
      <c r="A336" s="51">
        <v>335</v>
      </c>
      <c r="B336">
        <f>'3 Charging Stations '!I387</f>
        <v>2855.8</v>
      </c>
      <c r="C336">
        <f>'3 Charging Stations '!V387</f>
        <v>2855.8</v>
      </c>
      <c r="D336">
        <f>'3 Charging Stations '!AI387</f>
        <v>2855.8</v>
      </c>
    </row>
    <row r="337" spans="1:4">
      <c r="A337" s="51">
        <v>336</v>
      </c>
      <c r="B337">
        <f>'3 Charging Stations '!I388</f>
        <v>2855.8</v>
      </c>
      <c r="C337">
        <f>'3 Charging Stations '!V388</f>
        <v>1461.9500000000003</v>
      </c>
      <c r="D337">
        <f>'3 Charging Stations '!AI388</f>
        <v>2855.8</v>
      </c>
    </row>
    <row r="338" spans="1:4">
      <c r="A338" s="51">
        <v>337</v>
      </c>
      <c r="B338">
        <f>'3 Charging Stations '!I389</f>
        <v>2855.8</v>
      </c>
      <c r="C338">
        <f>'3 Charging Stations '!V389</f>
        <v>2855.8</v>
      </c>
      <c r="D338">
        <f>'3 Charging Stations '!AI389</f>
        <v>2855.8</v>
      </c>
    </row>
    <row r="339" spans="1:4">
      <c r="A339" s="51">
        <v>338</v>
      </c>
      <c r="B339">
        <f>'3 Charging Stations '!I390</f>
        <v>2855.8</v>
      </c>
      <c r="C339">
        <f>'3 Charging Stations '!V390</f>
        <v>2855.8</v>
      </c>
      <c r="D339">
        <f>'3 Charging Stations '!AI390</f>
        <v>1667.6000000000004</v>
      </c>
    </row>
    <row r="340" spans="1:4">
      <c r="A340" s="51">
        <v>339</v>
      </c>
      <c r="B340">
        <f>'3 Charging Stations '!I391</f>
        <v>1896.1000000000004</v>
      </c>
      <c r="C340">
        <f>'3 Charging Stations '!V391</f>
        <v>1279.1500000000001</v>
      </c>
      <c r="D340">
        <f>'3 Charging Stations '!AI391</f>
        <v>1233.4500000000003</v>
      </c>
    </row>
    <row r="341" spans="1:4">
      <c r="A341" s="51">
        <v>340</v>
      </c>
      <c r="B341">
        <f>'3 Charging Stations '!I392</f>
        <v>2855.8</v>
      </c>
      <c r="C341">
        <f>'3 Charging Stations '!V392</f>
        <v>2855.8</v>
      </c>
      <c r="D341">
        <f>'3 Charging Stations '!AI392</f>
        <v>2855.8</v>
      </c>
    </row>
    <row r="342" spans="1:4">
      <c r="A342" s="51">
        <v>341</v>
      </c>
      <c r="B342">
        <f>'3 Charging Stations '!I393</f>
        <v>2855.8</v>
      </c>
      <c r="C342">
        <f>'3 Charging Stations '!V393</f>
        <v>2855.8</v>
      </c>
      <c r="D342">
        <f>'3 Charging Stations '!AI393</f>
        <v>2855.8</v>
      </c>
    </row>
    <row r="343" spans="1:4">
      <c r="A343" s="51">
        <v>342</v>
      </c>
      <c r="B343">
        <f>'3 Charging Stations '!I394</f>
        <v>1576.2000000000003</v>
      </c>
      <c r="C343">
        <f>'3 Charging Stations '!V394</f>
        <v>1530.5</v>
      </c>
      <c r="D343">
        <f>'3 Charging Stations '!AI394</f>
        <v>1370.5500000000002</v>
      </c>
    </row>
    <row r="344" spans="1:4">
      <c r="A344" s="51">
        <v>343</v>
      </c>
      <c r="B344">
        <f>'3 Charging Stations '!I395</f>
        <v>1804.7000000000003</v>
      </c>
      <c r="C344">
        <f>'3 Charging Stations '!V395</f>
        <v>1553.3500000000004</v>
      </c>
      <c r="D344">
        <f>'3 Charging Stations '!AI395</f>
        <v>1644.75</v>
      </c>
    </row>
    <row r="345" spans="1:4">
      <c r="A345" s="51">
        <v>344</v>
      </c>
      <c r="B345">
        <f>'3 Charging Stations '!I396</f>
        <v>2855.8</v>
      </c>
      <c r="C345">
        <f>'3 Charging Stations '!V396</f>
        <v>1393.4</v>
      </c>
      <c r="D345">
        <f>'3 Charging Stations '!AI396</f>
        <v>2855.8</v>
      </c>
    </row>
    <row r="346" spans="1:4">
      <c r="A346" s="51">
        <v>345</v>
      </c>
      <c r="B346">
        <f>'3 Charging Stations '!I397</f>
        <v>2855.8</v>
      </c>
      <c r="C346">
        <f>'3 Charging Stations '!V397</f>
        <v>2855.8</v>
      </c>
      <c r="D346">
        <f>'3 Charging Stations '!AI397</f>
        <v>2855.8</v>
      </c>
    </row>
    <row r="347" spans="1:4">
      <c r="A347" s="51">
        <v>346</v>
      </c>
      <c r="B347">
        <f>'3 Charging Stations '!I398</f>
        <v>2855.8</v>
      </c>
      <c r="C347">
        <f>'3 Charging Stations '!V398</f>
        <v>2855.8</v>
      </c>
      <c r="D347">
        <f>'3 Charging Stations '!AI398</f>
        <v>2855.8</v>
      </c>
    </row>
    <row r="348" spans="1:4">
      <c r="A348" s="51">
        <v>347</v>
      </c>
      <c r="B348">
        <f>'3 Charging Stations '!I399</f>
        <v>2855.8</v>
      </c>
      <c r="C348">
        <f>'3 Charging Stations '!V399</f>
        <v>2855.8</v>
      </c>
      <c r="D348">
        <f>'3 Charging Stations '!AI399</f>
        <v>2855.8</v>
      </c>
    </row>
    <row r="349" spans="1:4">
      <c r="A349" s="51">
        <v>348</v>
      </c>
      <c r="B349">
        <f>'3 Charging Stations '!I400</f>
        <v>2855.8</v>
      </c>
      <c r="C349">
        <f>'3 Charging Stations '!V400</f>
        <v>1439.1000000000004</v>
      </c>
      <c r="D349">
        <f>'3 Charging Stations '!AI400</f>
        <v>2855.8</v>
      </c>
    </row>
    <row r="350" spans="1:4">
      <c r="A350" s="51">
        <v>349</v>
      </c>
      <c r="B350">
        <f>'3 Charging Stations '!I401</f>
        <v>2855.8</v>
      </c>
      <c r="C350">
        <f>'3 Charging Stations '!V401</f>
        <v>2855.8</v>
      </c>
      <c r="D350">
        <f>'3 Charging Stations '!AI401</f>
        <v>2855.8</v>
      </c>
    </row>
    <row r="351" spans="1:4">
      <c r="A351" s="51">
        <v>350</v>
      </c>
      <c r="B351">
        <f>'3 Charging Stations '!I402</f>
        <v>1507.65</v>
      </c>
      <c r="C351">
        <f>'3 Charging Stations '!V402</f>
        <v>1530.5</v>
      </c>
      <c r="D351">
        <f>'3 Charging Stations '!AI402</f>
        <v>1644.75</v>
      </c>
    </row>
    <row r="352" spans="1:4">
      <c r="A352" s="51">
        <v>351</v>
      </c>
      <c r="B352">
        <f>'3 Charging Stations '!I403</f>
        <v>1850.4</v>
      </c>
      <c r="C352">
        <f>'3 Charging Stations '!V403</f>
        <v>2855.8</v>
      </c>
      <c r="D352">
        <f>'3 Charging Stations '!AI403</f>
        <v>2855.8</v>
      </c>
    </row>
    <row r="353" spans="1:4">
      <c r="A353" s="51">
        <v>352</v>
      </c>
      <c r="B353">
        <f>'3 Charging Stations '!I404</f>
        <v>2855.8</v>
      </c>
      <c r="C353">
        <f>'3 Charging Stations '!V404</f>
        <v>2855.8</v>
      </c>
      <c r="D353">
        <f>'3 Charging Stations '!AI404</f>
        <v>1690.4500000000003</v>
      </c>
    </row>
    <row r="354" spans="1:4">
      <c r="A354" s="51">
        <v>353</v>
      </c>
      <c r="B354">
        <f>'3 Charging Stations '!I405</f>
        <v>1759</v>
      </c>
      <c r="C354">
        <f>'3 Charging Stations '!V405</f>
        <v>2855.8</v>
      </c>
      <c r="D354">
        <f>'3 Charging Stations '!AI405</f>
        <v>2855.8</v>
      </c>
    </row>
    <row r="355" spans="1:4">
      <c r="A355" s="51">
        <v>354</v>
      </c>
      <c r="B355">
        <f>'3 Charging Stations '!I406</f>
        <v>1690.4500000000003</v>
      </c>
      <c r="C355">
        <f>'3 Charging Stations '!V406</f>
        <v>2855.8</v>
      </c>
      <c r="D355">
        <f>'3 Charging Stations '!AI406</f>
        <v>2855.8</v>
      </c>
    </row>
    <row r="356" spans="1:4">
      <c r="A356" s="51">
        <v>355</v>
      </c>
      <c r="B356">
        <f>'3 Charging Stations '!I407</f>
        <v>1507.65</v>
      </c>
      <c r="C356">
        <f>'3 Charging Stations '!V407</f>
        <v>2855.8</v>
      </c>
      <c r="D356">
        <f>'3 Charging Stations '!AI407</f>
        <v>2855.8</v>
      </c>
    </row>
    <row r="357" spans="1:4">
      <c r="A357" s="51">
        <v>356</v>
      </c>
      <c r="B357">
        <f>'3 Charging Stations '!I408</f>
        <v>2855.8</v>
      </c>
      <c r="C357">
        <f>'3 Charging Stations '!V408</f>
        <v>2855.8</v>
      </c>
      <c r="D357">
        <f>'3 Charging Stations '!AI408</f>
        <v>1713.3000000000002</v>
      </c>
    </row>
    <row r="358" spans="1:4">
      <c r="A358" s="51">
        <v>357</v>
      </c>
      <c r="B358">
        <f>'3 Charging Stations '!I409</f>
        <v>2855.8</v>
      </c>
      <c r="C358">
        <f>'3 Charging Stations '!V409</f>
        <v>2855.8</v>
      </c>
      <c r="D358">
        <f>'3 Charging Stations '!AI409</f>
        <v>1644.75</v>
      </c>
    </row>
    <row r="359" spans="1:4">
      <c r="A359" s="51">
        <v>358</v>
      </c>
      <c r="B359">
        <f>'3 Charging Stations '!I410</f>
        <v>2855.8</v>
      </c>
      <c r="C359">
        <f>'3 Charging Stations '!V410</f>
        <v>1484.8000000000002</v>
      </c>
      <c r="D359">
        <f>'3 Charging Stations '!AI410</f>
        <v>1416.25</v>
      </c>
    </row>
    <row r="360" spans="1:4">
      <c r="A360" s="51">
        <v>359</v>
      </c>
      <c r="B360">
        <f>'3 Charging Stations '!I411</f>
        <v>1576.2000000000003</v>
      </c>
      <c r="C360">
        <f>'3 Charging Stations '!V411</f>
        <v>2855.8</v>
      </c>
      <c r="D360">
        <f>'3 Charging Stations '!AI411</f>
        <v>1599.0500000000002</v>
      </c>
    </row>
    <row r="361" spans="1:4">
      <c r="A361" s="51">
        <v>360</v>
      </c>
      <c r="B361">
        <f>'3 Charging Stations '!I412</f>
        <v>2855.8</v>
      </c>
      <c r="C361">
        <f>'3 Charging Stations '!V412</f>
        <v>2855.8</v>
      </c>
      <c r="D361">
        <f>'3 Charging Stations '!AI412</f>
        <v>2855.8</v>
      </c>
    </row>
    <row r="362" spans="1:4">
      <c r="A362" s="51">
        <v>361</v>
      </c>
      <c r="B362">
        <f>'3 Charging Stations '!I413</f>
        <v>2855.8</v>
      </c>
      <c r="C362">
        <f>'3 Charging Stations '!V413</f>
        <v>2855.8</v>
      </c>
      <c r="D362">
        <f>'3 Charging Stations '!AI413</f>
        <v>2855.8</v>
      </c>
    </row>
    <row r="363" spans="1:4">
      <c r="A363" s="51">
        <v>362</v>
      </c>
      <c r="B363">
        <f>'3 Charging Stations '!I414</f>
        <v>2855.8</v>
      </c>
      <c r="C363">
        <f>'3 Charging Stations '!V414</f>
        <v>1347.7000000000003</v>
      </c>
      <c r="D363">
        <f>'3 Charging Stations '!AI414</f>
        <v>2855.8</v>
      </c>
    </row>
    <row r="364" spans="1:4">
      <c r="A364" s="51">
        <v>363</v>
      </c>
      <c r="B364">
        <f>'3 Charging Stations '!I415</f>
        <v>2855.8</v>
      </c>
      <c r="C364">
        <f>'3 Charging Stations '!V415</f>
        <v>1530.5</v>
      </c>
      <c r="D364">
        <f>'3 Charging Stations '!AI415</f>
        <v>1553.3500000000004</v>
      </c>
    </row>
    <row r="365" spans="1:4">
      <c r="A365" s="51">
        <v>364</v>
      </c>
      <c r="B365">
        <f>'3 Charging Stations '!I416</f>
        <v>2855.8</v>
      </c>
      <c r="C365">
        <f>'3 Charging Stations '!V416</f>
        <v>2855.8</v>
      </c>
      <c r="D365">
        <f>'3 Charging Stations '!AI416</f>
        <v>2855.8</v>
      </c>
    </row>
    <row r="366" spans="1:4">
      <c r="A366" s="51">
        <v>365</v>
      </c>
      <c r="B366">
        <f>'3 Charging Stations '!I417</f>
        <v>2855.8</v>
      </c>
      <c r="C366">
        <f>'3 Charging Stations '!V417</f>
        <v>1599.0500000000002</v>
      </c>
      <c r="D366">
        <f>'3 Charging Stations '!AI417</f>
        <v>1644.75</v>
      </c>
    </row>
    <row r="367" spans="1:4">
      <c r="A367" s="51">
        <v>366</v>
      </c>
      <c r="B367">
        <f>'3 Charging Stations '!I418</f>
        <v>2855.8</v>
      </c>
      <c r="C367">
        <f>'3 Charging Stations '!V418</f>
        <v>2855.8</v>
      </c>
      <c r="D367">
        <f>'3 Charging Stations '!AI418</f>
        <v>1416.25</v>
      </c>
    </row>
    <row r="368" spans="1:4">
      <c r="A368" s="51">
        <v>367</v>
      </c>
      <c r="B368">
        <f>'3 Charging Stations '!I419</f>
        <v>2855.8</v>
      </c>
      <c r="C368">
        <f>'3 Charging Stations '!V419</f>
        <v>1416.25</v>
      </c>
      <c r="D368">
        <f>'3 Charging Stations '!AI419</f>
        <v>1324.8500000000004</v>
      </c>
    </row>
    <row r="369" spans="1:4">
      <c r="A369" s="51">
        <v>368</v>
      </c>
      <c r="B369">
        <f>'3 Charging Stations '!I420</f>
        <v>2855.8</v>
      </c>
      <c r="C369">
        <f>'3 Charging Stations '!V420</f>
        <v>1416.25</v>
      </c>
      <c r="D369">
        <f>'3 Charging Stations '!AI420</f>
        <v>1416.25</v>
      </c>
    </row>
    <row r="370" spans="1:4">
      <c r="A370" s="51">
        <v>369</v>
      </c>
      <c r="B370">
        <f>'3 Charging Stations '!I421</f>
        <v>2855.8</v>
      </c>
      <c r="C370">
        <f>'3 Charging Stations '!V421</f>
        <v>1439.1000000000004</v>
      </c>
      <c r="D370">
        <f>'3 Charging Stations '!AI421</f>
        <v>1393.4</v>
      </c>
    </row>
    <row r="371" spans="1:4">
      <c r="A371" s="51">
        <v>370</v>
      </c>
      <c r="B371">
        <f>'3 Charging Stations '!I422</f>
        <v>1461.9500000000003</v>
      </c>
      <c r="C371">
        <f>'3 Charging Stations '!V422</f>
        <v>1324.8500000000004</v>
      </c>
      <c r="D371">
        <f>'3 Charging Stations '!AI422</f>
        <v>1667.6000000000004</v>
      </c>
    </row>
    <row r="372" spans="1:4">
      <c r="A372" s="51">
        <v>371</v>
      </c>
      <c r="B372">
        <f>'3 Charging Stations '!I423</f>
        <v>1850.4</v>
      </c>
      <c r="C372">
        <f>'3 Charging Stations '!V423</f>
        <v>1507.65</v>
      </c>
      <c r="D372">
        <f>'3 Charging Stations '!AI423</f>
        <v>2855.8</v>
      </c>
    </row>
    <row r="373" spans="1:4">
      <c r="A373" s="51">
        <v>372</v>
      </c>
      <c r="B373">
        <f>'3 Charging Stations '!I424</f>
        <v>2855.8</v>
      </c>
      <c r="C373">
        <f>'3 Charging Stations '!V424</f>
        <v>2855.8</v>
      </c>
      <c r="D373">
        <f>'3 Charging Stations '!AI424</f>
        <v>1690.4500000000003</v>
      </c>
    </row>
    <row r="374" spans="1:4">
      <c r="A374" s="51">
        <v>373</v>
      </c>
      <c r="B374">
        <f>'3 Charging Stations '!I425</f>
        <v>2855.8</v>
      </c>
      <c r="C374">
        <f>'3 Charging Stations '!V425</f>
        <v>1279.1500000000001</v>
      </c>
      <c r="D374">
        <f>'3 Charging Stations '!AI425</f>
        <v>2855.8</v>
      </c>
    </row>
    <row r="375" spans="1:4">
      <c r="A375" s="51">
        <v>374</v>
      </c>
      <c r="B375">
        <f>'3 Charging Stations '!I426</f>
        <v>1599.0500000000002</v>
      </c>
      <c r="C375">
        <f>'3 Charging Stations '!V426</f>
        <v>1324.8500000000004</v>
      </c>
      <c r="D375">
        <f>'3 Charging Stations '!AI426</f>
        <v>1667.6000000000004</v>
      </c>
    </row>
    <row r="376" spans="1:4">
      <c r="A376" s="51">
        <v>375</v>
      </c>
      <c r="B376">
        <f>'3 Charging Stations '!I427</f>
        <v>2855.8</v>
      </c>
      <c r="C376">
        <f>'3 Charging Stations '!V427</f>
        <v>2855.8</v>
      </c>
      <c r="D376">
        <f>'3 Charging Stations '!AI427</f>
        <v>2855.8</v>
      </c>
    </row>
    <row r="377" spans="1:4">
      <c r="A377" s="51">
        <v>376</v>
      </c>
      <c r="B377">
        <f>'3 Charging Stations '!I428</f>
        <v>2855.8</v>
      </c>
      <c r="C377">
        <f>'3 Charging Stations '!V428</f>
        <v>2855.8</v>
      </c>
      <c r="D377">
        <f>'3 Charging Stations '!AI428</f>
        <v>2855.8</v>
      </c>
    </row>
    <row r="378" spans="1:4">
      <c r="A378" s="51">
        <v>377</v>
      </c>
      <c r="B378">
        <f>'3 Charging Stations '!I429</f>
        <v>2855.8</v>
      </c>
      <c r="C378">
        <f>'3 Charging Stations '!V429</f>
        <v>2855.8</v>
      </c>
      <c r="D378">
        <f>'3 Charging Stations '!AI429</f>
        <v>1370.5500000000002</v>
      </c>
    </row>
    <row r="379" spans="1:4">
      <c r="A379" s="51">
        <v>378</v>
      </c>
      <c r="B379">
        <f>'3 Charging Stations '!I430</f>
        <v>1644.75</v>
      </c>
      <c r="C379">
        <f>'3 Charging Stations '!V430</f>
        <v>2855.8</v>
      </c>
      <c r="D379">
        <f>'3 Charging Stations '!AI430</f>
        <v>1324.8500000000004</v>
      </c>
    </row>
    <row r="380" spans="1:4">
      <c r="A380" s="51">
        <v>379</v>
      </c>
      <c r="B380">
        <f>'3 Charging Stations '!I431</f>
        <v>2855.8</v>
      </c>
      <c r="C380">
        <f>'3 Charging Stations '!V431</f>
        <v>2855.8</v>
      </c>
      <c r="D380">
        <f>'3 Charging Stations '!AI431</f>
        <v>1416.25</v>
      </c>
    </row>
    <row r="381" spans="1:4">
      <c r="A381" s="51">
        <v>380</v>
      </c>
      <c r="B381">
        <f>'3 Charging Stations '!I432</f>
        <v>2855.8</v>
      </c>
      <c r="C381">
        <f>'3 Charging Stations '!V432</f>
        <v>2855.8</v>
      </c>
      <c r="D381">
        <f>'3 Charging Stations '!AI432</f>
        <v>2855.8</v>
      </c>
    </row>
    <row r="382" spans="1:4">
      <c r="A382" s="51">
        <v>381</v>
      </c>
      <c r="B382">
        <f>'3 Charging Stations '!I433</f>
        <v>1896.1000000000004</v>
      </c>
      <c r="C382">
        <f>'3 Charging Stations '!V433</f>
        <v>2855.8</v>
      </c>
      <c r="D382">
        <f>'3 Charging Stations '!AI433</f>
        <v>2855.8</v>
      </c>
    </row>
    <row r="383" spans="1:4">
      <c r="A383" s="51">
        <v>382</v>
      </c>
      <c r="B383">
        <f>'3 Charging Stations '!I434</f>
        <v>1576.2000000000003</v>
      </c>
      <c r="C383">
        <f>'3 Charging Stations '!V434</f>
        <v>1644.75</v>
      </c>
      <c r="D383">
        <f>'3 Charging Stations '!AI434</f>
        <v>2855.8</v>
      </c>
    </row>
    <row r="384" spans="1:4">
      <c r="A384" s="51">
        <v>383</v>
      </c>
      <c r="B384">
        <f>'3 Charging Stations '!I435</f>
        <v>2855.8</v>
      </c>
      <c r="C384">
        <f>'3 Charging Stations '!V435</f>
        <v>2855.8</v>
      </c>
      <c r="D384">
        <f>'3 Charging Stations '!AI435</f>
        <v>2855.8</v>
      </c>
    </row>
    <row r="385" spans="1:4">
      <c r="A385" s="51">
        <v>384</v>
      </c>
      <c r="B385">
        <f>'3 Charging Stations '!I436</f>
        <v>2855.8</v>
      </c>
      <c r="C385">
        <f>'3 Charging Stations '!V436</f>
        <v>2855.8</v>
      </c>
      <c r="D385">
        <f>'3 Charging Stations '!AI436</f>
        <v>2855.8</v>
      </c>
    </row>
    <row r="386" spans="1:4">
      <c r="A386" s="51">
        <v>385</v>
      </c>
      <c r="B386">
        <f>'3 Charging Stations '!I437</f>
        <v>2855.8</v>
      </c>
      <c r="C386">
        <f>'3 Charging Stations '!V437</f>
        <v>2855.8</v>
      </c>
      <c r="D386">
        <f>'3 Charging Stations '!AI437</f>
        <v>1644.75</v>
      </c>
    </row>
    <row r="387" spans="1:4">
      <c r="A387" s="51">
        <v>386</v>
      </c>
      <c r="B387">
        <f>'3 Charging Stations '!I438</f>
        <v>1667.6000000000004</v>
      </c>
      <c r="C387">
        <f>'3 Charging Stations '!V438</f>
        <v>2855.8</v>
      </c>
      <c r="D387">
        <f>'3 Charging Stations '!AI438</f>
        <v>2855.8</v>
      </c>
    </row>
    <row r="388" spans="1:4">
      <c r="A388" s="51">
        <v>387</v>
      </c>
      <c r="B388">
        <f>'3 Charging Stations '!I439</f>
        <v>1576.2000000000003</v>
      </c>
      <c r="C388">
        <f>'3 Charging Stations '!V439</f>
        <v>2855.8</v>
      </c>
      <c r="D388">
        <f>'3 Charging Stations '!AI439</f>
        <v>2855.8</v>
      </c>
    </row>
    <row r="389" spans="1:4">
      <c r="A389" s="51">
        <v>388</v>
      </c>
      <c r="B389">
        <f>'3 Charging Stations '!I440</f>
        <v>2855.8</v>
      </c>
      <c r="C389">
        <f>'3 Charging Stations '!V440</f>
        <v>2855.8</v>
      </c>
      <c r="D389">
        <f>'3 Charging Stations '!AI440</f>
        <v>2855.8</v>
      </c>
    </row>
    <row r="390" spans="1:4">
      <c r="A390" s="51">
        <v>389</v>
      </c>
      <c r="B390">
        <f>'3 Charging Stations '!I441</f>
        <v>2855.8</v>
      </c>
      <c r="C390">
        <f>'3 Charging Stations '!V441</f>
        <v>2855.8</v>
      </c>
      <c r="D390">
        <f>'3 Charging Stations '!AI441</f>
        <v>2855.8</v>
      </c>
    </row>
    <row r="391" spans="1:4">
      <c r="A391" s="51">
        <v>390</v>
      </c>
      <c r="B391">
        <f>'3 Charging Stations '!I442</f>
        <v>2855.8</v>
      </c>
      <c r="C391">
        <f>'3 Charging Stations '!V442</f>
        <v>2855.8</v>
      </c>
      <c r="D391">
        <f>'3 Charging Stations '!AI442</f>
        <v>1507.65</v>
      </c>
    </row>
    <row r="392" spans="1:4">
      <c r="A392" s="51">
        <v>391</v>
      </c>
      <c r="B392">
        <f>'3 Charging Stations '!I443</f>
        <v>2855.8</v>
      </c>
      <c r="C392">
        <f>'3 Charging Stations '!V443</f>
        <v>2855.8</v>
      </c>
      <c r="D392">
        <f>'3 Charging Stations '!AI443</f>
        <v>1210.6000000000004</v>
      </c>
    </row>
    <row r="393" spans="1:4">
      <c r="A393" s="51">
        <v>392</v>
      </c>
      <c r="B393">
        <f>'3 Charging Stations '!I444</f>
        <v>2855.8</v>
      </c>
      <c r="C393">
        <f>'3 Charging Stations '!V444</f>
        <v>1507.65</v>
      </c>
      <c r="D393">
        <f>'3 Charging Stations '!AI444</f>
        <v>2855.8</v>
      </c>
    </row>
    <row r="394" spans="1:4">
      <c r="A394" s="51">
        <v>393</v>
      </c>
      <c r="B394">
        <f>'3 Charging Stations '!I445</f>
        <v>1507.65</v>
      </c>
      <c r="C394">
        <f>'3 Charging Stations '!V445</f>
        <v>1599.0500000000002</v>
      </c>
      <c r="D394">
        <f>'3 Charging Stations '!AI445</f>
        <v>2855.8</v>
      </c>
    </row>
    <row r="395" spans="1:4">
      <c r="A395" s="51">
        <v>394</v>
      </c>
      <c r="B395">
        <f>'3 Charging Stations '!I446</f>
        <v>2855.8</v>
      </c>
      <c r="C395">
        <f>'3 Charging Stations '!V446</f>
        <v>2855.8</v>
      </c>
      <c r="D395">
        <f>'3 Charging Stations '!AI446</f>
        <v>1530.5</v>
      </c>
    </row>
    <row r="396" spans="1:4">
      <c r="A396" s="51">
        <v>395</v>
      </c>
      <c r="B396">
        <f>'3 Charging Stations '!I447</f>
        <v>2855.8</v>
      </c>
      <c r="C396">
        <f>'3 Charging Stations '!V447</f>
        <v>2855.8</v>
      </c>
      <c r="D396">
        <f>'3 Charging Stations '!AI447</f>
        <v>2855.8</v>
      </c>
    </row>
    <row r="397" spans="1:4">
      <c r="A397" s="51">
        <v>396</v>
      </c>
      <c r="B397">
        <f>'3 Charging Stations '!I448</f>
        <v>2855.8</v>
      </c>
      <c r="C397">
        <f>'3 Charging Stations '!V448</f>
        <v>1507.65</v>
      </c>
      <c r="D397">
        <f>'3 Charging Stations '!AI448</f>
        <v>2855.8</v>
      </c>
    </row>
    <row r="398" spans="1:4">
      <c r="A398" s="51">
        <v>397</v>
      </c>
      <c r="B398">
        <f>'3 Charging Stations '!I449</f>
        <v>1530.5</v>
      </c>
      <c r="C398">
        <f>'3 Charging Stations '!V449</f>
        <v>2855.8</v>
      </c>
      <c r="D398">
        <f>'3 Charging Stations '!AI449</f>
        <v>1530.5</v>
      </c>
    </row>
    <row r="399" spans="1:4">
      <c r="A399" s="51">
        <v>398</v>
      </c>
      <c r="B399">
        <f>'3 Charging Stations '!I450</f>
        <v>2855.8</v>
      </c>
      <c r="C399">
        <f>'3 Charging Stations '!V450</f>
        <v>2855.8</v>
      </c>
      <c r="D399">
        <f>'3 Charging Stations '!AI450</f>
        <v>2855.8</v>
      </c>
    </row>
    <row r="400" spans="1:4">
      <c r="A400" s="51">
        <v>399</v>
      </c>
      <c r="B400">
        <f>'3 Charging Stations '!I451</f>
        <v>2855.8</v>
      </c>
      <c r="C400">
        <f>'3 Charging Stations '!V451</f>
        <v>2855.8</v>
      </c>
      <c r="D400">
        <f>'3 Charging Stations '!AI451</f>
        <v>2855.8</v>
      </c>
    </row>
    <row r="401" spans="1:4">
      <c r="A401" s="51">
        <v>400</v>
      </c>
      <c r="B401">
        <f>'3 Charging Stations '!I452</f>
        <v>1896.1000000000004</v>
      </c>
      <c r="C401">
        <f>'3 Charging Stations '!V452</f>
        <v>2855.8</v>
      </c>
      <c r="D401">
        <f>'3 Charging Stations '!AI452</f>
        <v>2855.8</v>
      </c>
    </row>
    <row r="402" spans="1:4">
      <c r="A402" s="51">
        <v>401</v>
      </c>
      <c r="B402">
        <f>'3 Charging Stations '!I453</f>
        <v>2855.8</v>
      </c>
      <c r="C402">
        <f>'3 Charging Stations '!V453</f>
        <v>2855.8</v>
      </c>
      <c r="D402">
        <f>'3 Charging Stations '!AI453</f>
        <v>2855.8</v>
      </c>
    </row>
    <row r="403" spans="1:4">
      <c r="A403" s="51">
        <v>402</v>
      </c>
      <c r="B403">
        <f>'3 Charging Stations '!I454</f>
        <v>1256.3000000000002</v>
      </c>
      <c r="C403">
        <f>'3 Charging Stations '!V454</f>
        <v>2855.8</v>
      </c>
      <c r="D403">
        <f>'3 Charging Stations '!AI454</f>
        <v>2855.8</v>
      </c>
    </row>
    <row r="404" spans="1:4">
      <c r="A404" s="51">
        <v>403</v>
      </c>
      <c r="B404">
        <f>'3 Charging Stations '!I455</f>
        <v>2855.8</v>
      </c>
      <c r="C404">
        <f>'3 Charging Stations '!V455</f>
        <v>2855.8</v>
      </c>
      <c r="D404">
        <f>'3 Charging Stations '!AI455</f>
        <v>1599.0500000000002</v>
      </c>
    </row>
    <row r="405" spans="1:4">
      <c r="A405" s="51">
        <v>404</v>
      </c>
      <c r="B405">
        <f>'3 Charging Stations '!I456</f>
        <v>2855.8</v>
      </c>
      <c r="C405">
        <f>'3 Charging Stations '!V456</f>
        <v>1347.7000000000003</v>
      </c>
      <c r="D405">
        <f>'3 Charging Stations '!AI456</f>
        <v>2855.8</v>
      </c>
    </row>
    <row r="406" spans="1:4">
      <c r="A406" s="51">
        <v>405</v>
      </c>
      <c r="B406">
        <f>'3 Charging Stations '!I457</f>
        <v>2855.8</v>
      </c>
      <c r="C406">
        <f>'3 Charging Stations '!V457</f>
        <v>1553.3500000000004</v>
      </c>
      <c r="D406">
        <f>'3 Charging Stations '!AI457</f>
        <v>1599.0500000000002</v>
      </c>
    </row>
    <row r="407" spans="1:4">
      <c r="A407" s="51">
        <v>406</v>
      </c>
      <c r="B407">
        <f>'3 Charging Stations '!I458</f>
        <v>1827.5500000000002</v>
      </c>
      <c r="C407">
        <f>'3 Charging Stations '!V458</f>
        <v>2855.8</v>
      </c>
      <c r="D407">
        <f>'3 Charging Stations '!AI458</f>
        <v>2855.8</v>
      </c>
    </row>
    <row r="408" spans="1:4">
      <c r="A408" s="51">
        <v>407</v>
      </c>
      <c r="B408">
        <f>'3 Charging Stations '!I459</f>
        <v>2855.8</v>
      </c>
      <c r="C408">
        <f>'3 Charging Stations '!V459</f>
        <v>2855.8</v>
      </c>
      <c r="D408">
        <f>'3 Charging Stations '!AI459</f>
        <v>2855.8</v>
      </c>
    </row>
    <row r="409" spans="1:4">
      <c r="A409" s="51">
        <v>408</v>
      </c>
      <c r="B409">
        <f>'3 Charging Stations '!I460</f>
        <v>1781.8500000000004</v>
      </c>
      <c r="C409">
        <f>'3 Charging Stations '!V460</f>
        <v>1256.3000000000002</v>
      </c>
      <c r="D409">
        <f>'3 Charging Stations '!AI460</f>
        <v>2855.8</v>
      </c>
    </row>
    <row r="410" spans="1:4">
      <c r="A410" s="51">
        <v>409</v>
      </c>
      <c r="B410">
        <f>'3 Charging Stations '!I461</f>
        <v>2855.8</v>
      </c>
      <c r="C410">
        <f>'3 Charging Stations '!V461</f>
        <v>1599.0500000000002</v>
      </c>
      <c r="D410">
        <f>'3 Charging Stations '!AI461</f>
        <v>2855.8</v>
      </c>
    </row>
    <row r="411" spans="1:4">
      <c r="A411" s="51">
        <v>410</v>
      </c>
      <c r="B411">
        <f>'3 Charging Stations '!I462</f>
        <v>1873.25</v>
      </c>
      <c r="C411">
        <f>'3 Charging Stations '!V462</f>
        <v>1461.9500000000003</v>
      </c>
      <c r="D411">
        <f>'3 Charging Stations '!AI462</f>
        <v>1324.8500000000004</v>
      </c>
    </row>
    <row r="412" spans="1:4">
      <c r="A412" s="51">
        <v>411</v>
      </c>
      <c r="B412">
        <f>'3 Charging Stations '!I463</f>
        <v>2855.8</v>
      </c>
      <c r="C412">
        <f>'3 Charging Stations '!V463</f>
        <v>1599.0500000000002</v>
      </c>
      <c r="D412">
        <f>'3 Charging Stations '!AI463</f>
        <v>1599.0500000000002</v>
      </c>
    </row>
    <row r="413" spans="1:4">
      <c r="A413" s="51">
        <v>412</v>
      </c>
      <c r="B413">
        <f>'3 Charging Stations '!I464</f>
        <v>2855.8</v>
      </c>
      <c r="C413">
        <f>'3 Charging Stations '!V464</f>
        <v>1370.5500000000002</v>
      </c>
      <c r="D413">
        <f>'3 Charging Stations '!AI464</f>
        <v>2855.8</v>
      </c>
    </row>
    <row r="414" spans="1:4">
      <c r="A414" s="51">
        <v>413</v>
      </c>
      <c r="B414">
        <f>'3 Charging Stations '!I465</f>
        <v>1484.8000000000002</v>
      </c>
      <c r="C414">
        <f>'3 Charging Stations '!V465</f>
        <v>2855.8</v>
      </c>
      <c r="D414">
        <f>'3 Charging Stations '!AI465</f>
        <v>2855.8</v>
      </c>
    </row>
    <row r="415" spans="1:4">
      <c r="A415" s="51">
        <v>414</v>
      </c>
      <c r="B415">
        <f>'3 Charging Stations '!I466</f>
        <v>1599.0500000000002</v>
      </c>
      <c r="C415">
        <f>'3 Charging Stations '!V466</f>
        <v>2855.8</v>
      </c>
      <c r="D415">
        <f>'3 Charging Stations '!AI466</f>
        <v>2855.8</v>
      </c>
    </row>
    <row r="416" spans="1:4">
      <c r="A416" s="51">
        <v>415</v>
      </c>
      <c r="B416">
        <f>'3 Charging Stations '!I467</f>
        <v>2855.8</v>
      </c>
      <c r="C416">
        <f>'3 Charging Stations '!V467</f>
        <v>1370.5500000000002</v>
      </c>
      <c r="D416">
        <f>'3 Charging Stations '!AI467</f>
        <v>2855.8</v>
      </c>
    </row>
    <row r="417" spans="1:4">
      <c r="A417" s="51">
        <v>416</v>
      </c>
      <c r="B417">
        <f>'3 Charging Stations '!I468</f>
        <v>1804.7000000000003</v>
      </c>
      <c r="C417">
        <f>'3 Charging Stations '!V468</f>
        <v>1347.7000000000003</v>
      </c>
      <c r="D417">
        <f>'3 Charging Stations '!AI468</f>
        <v>1119.2000000000003</v>
      </c>
    </row>
    <row r="418" spans="1:4">
      <c r="A418" s="51">
        <v>417</v>
      </c>
      <c r="B418">
        <f>'3 Charging Stations '!I469</f>
        <v>2855.8</v>
      </c>
      <c r="C418">
        <f>'3 Charging Stations '!V469</f>
        <v>2855.8</v>
      </c>
      <c r="D418">
        <f>'3 Charging Stations '!AI469</f>
        <v>2855.8</v>
      </c>
    </row>
    <row r="419" spans="1:4">
      <c r="A419" s="51">
        <v>418</v>
      </c>
      <c r="B419">
        <f>'3 Charging Stations '!I470</f>
        <v>1896.1000000000004</v>
      </c>
      <c r="C419">
        <f>'3 Charging Stations '!V470</f>
        <v>1530.5</v>
      </c>
      <c r="D419">
        <f>'3 Charging Stations '!AI470</f>
        <v>2855.8</v>
      </c>
    </row>
    <row r="420" spans="1:4">
      <c r="A420" s="51">
        <v>419</v>
      </c>
      <c r="B420">
        <f>'3 Charging Stations '!I471</f>
        <v>2855.8</v>
      </c>
      <c r="C420">
        <f>'3 Charging Stations '!V471</f>
        <v>2855.8</v>
      </c>
      <c r="D420">
        <f>'3 Charging Stations '!AI471</f>
        <v>1210.6000000000004</v>
      </c>
    </row>
    <row r="421" spans="1:4">
      <c r="A421" s="51">
        <v>420</v>
      </c>
      <c r="B421">
        <f>'3 Charging Stations '!I472</f>
        <v>1644.75</v>
      </c>
      <c r="C421">
        <f>'3 Charging Stations '!V472</f>
        <v>1484.8000000000002</v>
      </c>
      <c r="D421">
        <f>'3 Charging Stations '!AI472</f>
        <v>1713.3000000000002</v>
      </c>
    </row>
    <row r="422" spans="1:4">
      <c r="A422" s="51">
        <v>421</v>
      </c>
      <c r="B422">
        <f>'3 Charging Stations '!I473</f>
        <v>2855.8</v>
      </c>
      <c r="C422">
        <f>'3 Charging Stations '!V473</f>
        <v>2855.8</v>
      </c>
      <c r="D422">
        <f>'3 Charging Stations '!AI473</f>
        <v>2855.8</v>
      </c>
    </row>
    <row r="423" spans="1:4">
      <c r="A423" s="51">
        <v>422</v>
      </c>
      <c r="B423">
        <f>'3 Charging Stations '!I474</f>
        <v>1484.8000000000002</v>
      </c>
      <c r="C423">
        <f>'3 Charging Stations '!V474</f>
        <v>2855.8</v>
      </c>
      <c r="D423">
        <f>'3 Charging Stations '!AI474</f>
        <v>1324.8500000000004</v>
      </c>
    </row>
    <row r="424" spans="1:4">
      <c r="A424" s="51">
        <v>423</v>
      </c>
      <c r="B424">
        <f>'3 Charging Stations '!I475</f>
        <v>2855.8</v>
      </c>
      <c r="C424">
        <f>'3 Charging Stations '!V475</f>
        <v>2855.8</v>
      </c>
      <c r="D424">
        <f>'3 Charging Stations '!AI475</f>
        <v>2855.8</v>
      </c>
    </row>
    <row r="425" spans="1:4">
      <c r="A425" s="51">
        <v>424</v>
      </c>
      <c r="B425">
        <f>'3 Charging Stations '!I476</f>
        <v>2855.8</v>
      </c>
      <c r="C425">
        <f>'3 Charging Stations '!V476</f>
        <v>1393.4</v>
      </c>
      <c r="D425">
        <f>'3 Charging Stations '!AI476</f>
        <v>1644.75</v>
      </c>
    </row>
    <row r="426" spans="1:4">
      <c r="A426" s="51">
        <v>425</v>
      </c>
      <c r="B426">
        <f>'3 Charging Stations '!I477</f>
        <v>2855.8</v>
      </c>
      <c r="C426">
        <f>'3 Charging Stations '!V477</f>
        <v>1621.9</v>
      </c>
      <c r="D426">
        <f>'3 Charging Stations '!AI477</f>
        <v>2855.8</v>
      </c>
    </row>
    <row r="427" spans="1:4">
      <c r="A427" s="51">
        <v>426</v>
      </c>
      <c r="B427">
        <f>'3 Charging Stations '!I478</f>
        <v>2855.8</v>
      </c>
      <c r="C427">
        <f>'3 Charging Stations '!V478</f>
        <v>2855.8</v>
      </c>
      <c r="D427">
        <f>'3 Charging Stations '!AI478</f>
        <v>2855.8</v>
      </c>
    </row>
    <row r="428" spans="1:4">
      <c r="A428" s="51">
        <v>427</v>
      </c>
      <c r="B428">
        <f>'3 Charging Stations '!I479</f>
        <v>2855.8</v>
      </c>
      <c r="C428">
        <f>'3 Charging Stations '!V479</f>
        <v>1576.2000000000003</v>
      </c>
      <c r="D428">
        <f>'3 Charging Stations '!AI479</f>
        <v>1530.5</v>
      </c>
    </row>
    <row r="429" spans="1:4">
      <c r="A429" s="51">
        <v>428</v>
      </c>
      <c r="B429">
        <f>'3 Charging Stations '!I480</f>
        <v>2855.8</v>
      </c>
      <c r="C429">
        <f>'3 Charging Stations '!V480</f>
        <v>2855.8</v>
      </c>
      <c r="D429">
        <f>'3 Charging Stations '!AI480</f>
        <v>1507.65</v>
      </c>
    </row>
    <row r="430" spans="1:4">
      <c r="A430" s="51">
        <v>429</v>
      </c>
      <c r="B430">
        <f>'3 Charging Stations '!I481</f>
        <v>2855.8</v>
      </c>
      <c r="C430">
        <f>'3 Charging Stations '!V481</f>
        <v>2855.8</v>
      </c>
      <c r="D430">
        <f>'3 Charging Stations '!AI481</f>
        <v>2855.8</v>
      </c>
    </row>
    <row r="431" spans="1:4">
      <c r="A431" s="51">
        <v>430</v>
      </c>
      <c r="B431">
        <f>'3 Charging Stations '!I482</f>
        <v>1347.7000000000003</v>
      </c>
      <c r="C431">
        <f>'3 Charging Stations '!V482</f>
        <v>2855.8</v>
      </c>
      <c r="D431">
        <f>'3 Charging Stations '!AI482</f>
        <v>2855.8</v>
      </c>
    </row>
    <row r="432" spans="1:4">
      <c r="A432" s="51">
        <v>431</v>
      </c>
      <c r="B432">
        <f>'3 Charging Stations '!I483</f>
        <v>2855.8</v>
      </c>
      <c r="C432">
        <f>'3 Charging Stations '!V483</f>
        <v>2855.8</v>
      </c>
      <c r="D432">
        <f>'3 Charging Stations '!AI483</f>
        <v>1621.9</v>
      </c>
    </row>
    <row r="433" spans="1:4">
      <c r="A433" s="51">
        <v>432</v>
      </c>
      <c r="B433">
        <f>'3 Charging Stations '!I484</f>
        <v>2855.8</v>
      </c>
      <c r="C433">
        <f>'3 Charging Stations '!V484</f>
        <v>2855.8</v>
      </c>
      <c r="D433">
        <f>'3 Charging Stations '!AI484</f>
        <v>2855.8</v>
      </c>
    </row>
    <row r="434" spans="1:4">
      <c r="A434" s="51">
        <v>433</v>
      </c>
      <c r="B434">
        <f>'3 Charging Stations '!I485</f>
        <v>2855.8</v>
      </c>
      <c r="C434">
        <f>'3 Charging Stations '!V485</f>
        <v>1644.75</v>
      </c>
      <c r="D434">
        <f>'3 Charging Stations '!AI485</f>
        <v>1599.0500000000002</v>
      </c>
    </row>
    <row r="435" spans="1:4">
      <c r="A435" s="51">
        <v>434</v>
      </c>
      <c r="B435">
        <f>'3 Charging Stations '!I486</f>
        <v>1553.3500000000004</v>
      </c>
      <c r="C435">
        <f>'3 Charging Stations '!V486</f>
        <v>2855.8</v>
      </c>
      <c r="D435">
        <f>'3 Charging Stations '!AI486</f>
        <v>1644.75</v>
      </c>
    </row>
    <row r="436" spans="1:4">
      <c r="A436" s="51">
        <v>435</v>
      </c>
      <c r="B436">
        <f>'3 Charging Stations '!I487</f>
        <v>1804.7000000000003</v>
      </c>
      <c r="C436">
        <f>'3 Charging Stations '!V487</f>
        <v>1164.9000000000001</v>
      </c>
      <c r="D436">
        <f>'3 Charging Stations '!AI487</f>
        <v>2855.8</v>
      </c>
    </row>
    <row r="437" spans="1:4">
      <c r="A437" s="51">
        <v>436</v>
      </c>
      <c r="B437">
        <f>'3 Charging Stations '!I488</f>
        <v>2855.8</v>
      </c>
      <c r="C437">
        <f>'3 Charging Stations '!V488</f>
        <v>2855.8</v>
      </c>
      <c r="D437">
        <f>'3 Charging Stations '!AI488</f>
        <v>1599.0500000000002</v>
      </c>
    </row>
    <row r="438" spans="1:4">
      <c r="A438" s="51">
        <v>437</v>
      </c>
      <c r="B438">
        <f>'3 Charging Stations '!I489</f>
        <v>1873.25</v>
      </c>
      <c r="C438">
        <f>'3 Charging Stations '!V489</f>
        <v>2855.8</v>
      </c>
      <c r="D438">
        <f>'3 Charging Stations '!AI489</f>
        <v>2855.8</v>
      </c>
    </row>
    <row r="439" spans="1:4">
      <c r="A439" s="51">
        <v>438</v>
      </c>
      <c r="B439">
        <f>'3 Charging Stations '!I490</f>
        <v>1576.2000000000003</v>
      </c>
      <c r="C439">
        <f>'3 Charging Stations '!V490</f>
        <v>1644.75</v>
      </c>
      <c r="D439">
        <f>'3 Charging Stations '!AI490</f>
        <v>2855.8</v>
      </c>
    </row>
    <row r="440" spans="1:4">
      <c r="A440" s="51">
        <v>439</v>
      </c>
      <c r="B440">
        <f>'3 Charging Stations '!I491</f>
        <v>1736.15</v>
      </c>
      <c r="C440">
        <f>'3 Charging Stations '!V491</f>
        <v>1393.4</v>
      </c>
      <c r="D440">
        <f>'3 Charging Stations '!AI491</f>
        <v>2855.8</v>
      </c>
    </row>
    <row r="441" spans="1:4">
      <c r="A441" s="51">
        <v>440</v>
      </c>
      <c r="B441">
        <f>'3 Charging Stations '!I492</f>
        <v>2855.8</v>
      </c>
      <c r="C441">
        <f>'3 Charging Stations '!V492</f>
        <v>2855.8</v>
      </c>
      <c r="D441">
        <f>'3 Charging Stations '!AI492</f>
        <v>2855.8</v>
      </c>
    </row>
    <row r="442" spans="1:4">
      <c r="A442" s="51">
        <v>441</v>
      </c>
      <c r="B442">
        <f>'3 Charging Stations '!I493</f>
        <v>2855.8</v>
      </c>
      <c r="C442">
        <f>'3 Charging Stations '!V493</f>
        <v>2855.8</v>
      </c>
      <c r="D442">
        <f>'3 Charging Stations '!AI493</f>
        <v>1599.0500000000002</v>
      </c>
    </row>
    <row r="443" spans="1:4">
      <c r="A443" s="51">
        <v>442</v>
      </c>
      <c r="B443">
        <f>'3 Charging Stations '!I494</f>
        <v>2855.8</v>
      </c>
      <c r="C443">
        <f>'3 Charging Stations '!V494</f>
        <v>1439.1000000000004</v>
      </c>
      <c r="D443">
        <f>'3 Charging Stations '!AI494</f>
        <v>2855.8</v>
      </c>
    </row>
    <row r="444" spans="1:4">
      <c r="A444" s="51">
        <v>443</v>
      </c>
      <c r="B444">
        <f>'3 Charging Stations '!I495</f>
        <v>2855.8</v>
      </c>
      <c r="C444">
        <f>'3 Charging Stations '!V495</f>
        <v>2855.8</v>
      </c>
      <c r="D444">
        <f>'3 Charging Stations '!AI495</f>
        <v>2855.8</v>
      </c>
    </row>
    <row r="445" spans="1:4">
      <c r="A445" s="51">
        <v>444</v>
      </c>
      <c r="B445">
        <f>'3 Charging Stations '!I496</f>
        <v>2855.8</v>
      </c>
      <c r="C445">
        <f>'3 Charging Stations '!V496</f>
        <v>1553.3500000000004</v>
      </c>
      <c r="D445">
        <f>'3 Charging Stations '!AI496</f>
        <v>1599.0500000000002</v>
      </c>
    </row>
    <row r="446" spans="1:4">
      <c r="A446" s="51">
        <v>445</v>
      </c>
      <c r="B446">
        <f>'3 Charging Stations '!I497</f>
        <v>2855.8</v>
      </c>
      <c r="C446">
        <f>'3 Charging Stations '!V497</f>
        <v>1576.2000000000003</v>
      </c>
      <c r="D446">
        <f>'3 Charging Stations '!AI497</f>
        <v>2855.8</v>
      </c>
    </row>
    <row r="447" spans="1:4">
      <c r="A447" s="51">
        <v>446</v>
      </c>
      <c r="B447">
        <f>'3 Charging Stations '!I498</f>
        <v>2855.8</v>
      </c>
      <c r="C447">
        <f>'3 Charging Stations '!V498</f>
        <v>2855.8</v>
      </c>
      <c r="D447">
        <f>'3 Charging Stations '!AI498</f>
        <v>2855.8</v>
      </c>
    </row>
    <row r="448" spans="1:4">
      <c r="A448" s="51">
        <v>447</v>
      </c>
      <c r="B448">
        <f>'3 Charging Stations '!I499</f>
        <v>2855.8</v>
      </c>
      <c r="C448">
        <f>'3 Charging Stations '!V499</f>
        <v>2855.8</v>
      </c>
      <c r="D448">
        <f>'3 Charging Stations '!AI499</f>
        <v>2855.8</v>
      </c>
    </row>
    <row r="449" spans="1:4">
      <c r="A449" s="51">
        <v>448</v>
      </c>
      <c r="B449">
        <f>'3 Charging Stations '!I500</f>
        <v>2855.8</v>
      </c>
      <c r="C449">
        <f>'3 Charging Stations '!V500</f>
        <v>2855.8</v>
      </c>
      <c r="D449">
        <f>'3 Charging Stations '!AI500</f>
        <v>2855.8</v>
      </c>
    </row>
    <row r="450" spans="1:4">
      <c r="A450" s="51">
        <v>449</v>
      </c>
      <c r="B450">
        <f>'3 Charging Stations '!I501</f>
        <v>2855.8</v>
      </c>
      <c r="C450">
        <f>'3 Charging Stations '!V501</f>
        <v>2855.8</v>
      </c>
      <c r="D450">
        <f>'3 Charging Stations '!AI501</f>
        <v>1621.9</v>
      </c>
    </row>
    <row r="451" spans="1:4">
      <c r="A451" s="51">
        <v>450</v>
      </c>
      <c r="B451">
        <f>'3 Charging Stations '!I502</f>
        <v>2855.8</v>
      </c>
      <c r="C451">
        <f>'3 Charging Stations '!V502</f>
        <v>2855.8</v>
      </c>
      <c r="D451">
        <f>'3 Charging Stations '!AI502</f>
        <v>2855.8</v>
      </c>
    </row>
    <row r="452" spans="1:4">
      <c r="A452" s="51">
        <v>451</v>
      </c>
      <c r="B452">
        <f>'3 Charging Stations '!I503</f>
        <v>1576.2000000000003</v>
      </c>
      <c r="C452">
        <f>'3 Charging Stations '!V503</f>
        <v>1621.9</v>
      </c>
      <c r="D452">
        <f>'3 Charging Stations '!AI503</f>
        <v>2855.8</v>
      </c>
    </row>
    <row r="453" spans="1:4">
      <c r="A453" s="51">
        <v>452</v>
      </c>
      <c r="B453">
        <f>'3 Charging Stations '!I504</f>
        <v>2855.8</v>
      </c>
      <c r="C453">
        <f>'3 Charging Stations '!V504</f>
        <v>2855.8</v>
      </c>
      <c r="D453">
        <f>'3 Charging Stations '!AI504</f>
        <v>2855.8</v>
      </c>
    </row>
    <row r="454" spans="1:4">
      <c r="A454" s="51">
        <v>453</v>
      </c>
      <c r="B454">
        <f>'3 Charging Stations '!I505</f>
        <v>1461.9500000000003</v>
      </c>
      <c r="C454">
        <f>'3 Charging Stations '!V505</f>
        <v>2855.8</v>
      </c>
      <c r="D454">
        <f>'3 Charging Stations '!AI505</f>
        <v>2855.8</v>
      </c>
    </row>
    <row r="455" spans="1:4">
      <c r="A455" s="51">
        <v>454</v>
      </c>
      <c r="B455">
        <f>'3 Charging Stations '!I506</f>
        <v>1759</v>
      </c>
      <c r="C455">
        <f>'3 Charging Stations '!V506</f>
        <v>2855.8</v>
      </c>
      <c r="D455">
        <f>'3 Charging Stations '!AI506</f>
        <v>1439.1000000000004</v>
      </c>
    </row>
    <row r="456" spans="1:4">
      <c r="A456" s="51">
        <v>455</v>
      </c>
      <c r="B456">
        <f>'3 Charging Stations '!I507</f>
        <v>1599.0500000000002</v>
      </c>
      <c r="C456">
        <f>'3 Charging Stations '!V507</f>
        <v>1553.3500000000004</v>
      </c>
      <c r="D456">
        <f>'3 Charging Stations '!AI507</f>
        <v>1484.8000000000002</v>
      </c>
    </row>
    <row r="457" spans="1:4">
      <c r="A457" s="51">
        <v>456</v>
      </c>
      <c r="B457">
        <f>'3 Charging Stations '!I508</f>
        <v>1827.5500000000002</v>
      </c>
      <c r="C457">
        <f>'3 Charging Stations '!V508</f>
        <v>1439.1000000000004</v>
      </c>
      <c r="D457">
        <f>'3 Charging Stations '!AI508</f>
        <v>2855.8</v>
      </c>
    </row>
    <row r="458" spans="1:4">
      <c r="A458" s="51">
        <v>457</v>
      </c>
      <c r="B458">
        <f>'3 Charging Stations '!I509</f>
        <v>2855.8</v>
      </c>
      <c r="C458">
        <f>'3 Charging Stations '!V509</f>
        <v>2855.8</v>
      </c>
      <c r="D458">
        <f>'3 Charging Stations '!AI509</f>
        <v>2855.8</v>
      </c>
    </row>
    <row r="459" spans="1:4">
      <c r="A459" s="51">
        <v>458</v>
      </c>
      <c r="B459">
        <f>'3 Charging Stations '!I510</f>
        <v>1850.4</v>
      </c>
      <c r="C459">
        <f>'3 Charging Stations '!V510</f>
        <v>2855.8</v>
      </c>
      <c r="D459">
        <f>'3 Charging Stations '!AI510</f>
        <v>2855.8</v>
      </c>
    </row>
    <row r="460" spans="1:4">
      <c r="A460" s="51">
        <v>459</v>
      </c>
      <c r="B460">
        <f>'3 Charging Stations '!I511</f>
        <v>1736.15</v>
      </c>
      <c r="C460">
        <f>'3 Charging Stations '!V511</f>
        <v>2855.8</v>
      </c>
      <c r="D460">
        <f>'3 Charging Stations '!AI511</f>
        <v>2855.8</v>
      </c>
    </row>
    <row r="461" spans="1:4">
      <c r="A461" s="51">
        <v>460</v>
      </c>
      <c r="B461">
        <f>'3 Charging Stations '!I512</f>
        <v>1599.0500000000002</v>
      </c>
      <c r="C461">
        <f>'3 Charging Stations '!V512</f>
        <v>1621.9</v>
      </c>
      <c r="D461">
        <f>'3 Charging Stations '!AI512</f>
        <v>1439.1000000000004</v>
      </c>
    </row>
    <row r="462" spans="1:4">
      <c r="A462" s="51">
        <v>461</v>
      </c>
      <c r="B462">
        <f>'3 Charging Stations '!I513</f>
        <v>2855.8</v>
      </c>
      <c r="C462">
        <f>'3 Charging Stations '!V513</f>
        <v>2855.8</v>
      </c>
      <c r="D462">
        <f>'3 Charging Stations '!AI513</f>
        <v>2855.8</v>
      </c>
    </row>
    <row r="463" spans="1:4">
      <c r="A463" s="51">
        <v>462</v>
      </c>
      <c r="B463">
        <f>'3 Charging Stations '!I514</f>
        <v>1324.8500000000004</v>
      </c>
      <c r="C463">
        <f>'3 Charging Stations '!V514</f>
        <v>1164.9000000000001</v>
      </c>
      <c r="D463">
        <f>'3 Charging Stations '!AI514</f>
        <v>1484.8000000000002</v>
      </c>
    </row>
    <row r="464" spans="1:4">
      <c r="A464" s="51">
        <v>463</v>
      </c>
      <c r="B464">
        <f>'3 Charging Stations '!I515</f>
        <v>2855.8</v>
      </c>
      <c r="C464">
        <f>'3 Charging Stations '!V515</f>
        <v>2855.8</v>
      </c>
      <c r="D464">
        <f>'3 Charging Stations '!AI515</f>
        <v>1530.5</v>
      </c>
    </row>
    <row r="465" spans="1:4">
      <c r="A465" s="51">
        <v>464</v>
      </c>
      <c r="B465">
        <f>'3 Charging Stations '!I516</f>
        <v>1896.1000000000004</v>
      </c>
      <c r="C465">
        <f>'3 Charging Stations '!V516</f>
        <v>2855.8</v>
      </c>
      <c r="D465">
        <f>'3 Charging Stations '!AI516</f>
        <v>1530.5</v>
      </c>
    </row>
    <row r="466" spans="1:4">
      <c r="A466" s="51">
        <v>465</v>
      </c>
      <c r="B466">
        <f>'3 Charging Stations '!I517</f>
        <v>2855.8</v>
      </c>
      <c r="C466">
        <f>'3 Charging Stations '!V517</f>
        <v>2855.8</v>
      </c>
      <c r="D466">
        <f>'3 Charging Stations '!AI517</f>
        <v>2855.8</v>
      </c>
    </row>
    <row r="467" spans="1:4">
      <c r="A467" s="51">
        <v>466</v>
      </c>
      <c r="B467">
        <f>'3 Charging Stations '!I518</f>
        <v>2855.8</v>
      </c>
      <c r="C467">
        <f>'3 Charging Stations '!V518</f>
        <v>1324.8500000000004</v>
      </c>
      <c r="D467">
        <f>'3 Charging Stations '!AI518</f>
        <v>2855.8</v>
      </c>
    </row>
    <row r="468" spans="1:4">
      <c r="A468" s="51">
        <v>467</v>
      </c>
      <c r="B468">
        <f>'3 Charging Stations '!I519</f>
        <v>2855.8</v>
      </c>
      <c r="C468">
        <f>'3 Charging Stations '!V519</f>
        <v>1347.7000000000003</v>
      </c>
      <c r="D468">
        <f>'3 Charging Stations '!AI519</f>
        <v>2855.8</v>
      </c>
    </row>
    <row r="469" spans="1:4">
      <c r="A469" s="51">
        <v>468</v>
      </c>
      <c r="B469">
        <f>'3 Charging Stations '!I520</f>
        <v>1850.4</v>
      </c>
      <c r="C469">
        <f>'3 Charging Stations '!V520</f>
        <v>2855.8</v>
      </c>
      <c r="D469">
        <f>'3 Charging Stations '!AI520</f>
        <v>2855.8</v>
      </c>
    </row>
    <row r="470" spans="1:4">
      <c r="A470" s="51">
        <v>469</v>
      </c>
      <c r="B470">
        <f>'3 Charging Stations '!I521</f>
        <v>2855.8</v>
      </c>
      <c r="C470">
        <f>'3 Charging Stations '!V521</f>
        <v>1599.0500000000002</v>
      </c>
      <c r="D470">
        <f>'3 Charging Stations '!AI521</f>
        <v>1644.75</v>
      </c>
    </row>
    <row r="471" spans="1:4">
      <c r="A471" s="51">
        <v>470</v>
      </c>
      <c r="B471">
        <f>'3 Charging Stations '!I522</f>
        <v>1484.8000000000002</v>
      </c>
      <c r="C471">
        <f>'3 Charging Stations '!V522</f>
        <v>2855.8</v>
      </c>
      <c r="D471">
        <f>'3 Charging Stations '!AI522</f>
        <v>2855.8</v>
      </c>
    </row>
    <row r="472" spans="1:4">
      <c r="A472" s="51">
        <v>471</v>
      </c>
      <c r="B472">
        <f>'3 Charging Stations '!I523</f>
        <v>1759</v>
      </c>
      <c r="C472">
        <f>'3 Charging Stations '!V523</f>
        <v>1553.3500000000004</v>
      </c>
      <c r="D472">
        <f>'3 Charging Stations '!AI523</f>
        <v>1530.5</v>
      </c>
    </row>
    <row r="473" spans="1:4">
      <c r="A473" s="51">
        <v>472</v>
      </c>
      <c r="B473">
        <f>'3 Charging Stations '!I524</f>
        <v>2855.8</v>
      </c>
      <c r="C473">
        <f>'3 Charging Stations '!V524</f>
        <v>1416.25</v>
      </c>
      <c r="D473">
        <f>'3 Charging Stations '!AI524</f>
        <v>2855.8</v>
      </c>
    </row>
    <row r="474" spans="1:4">
      <c r="A474" s="51">
        <v>473</v>
      </c>
      <c r="B474">
        <f>'3 Charging Stations '!I525</f>
        <v>1850.4</v>
      </c>
      <c r="C474">
        <f>'3 Charging Stations '!V525</f>
        <v>1461.9500000000003</v>
      </c>
      <c r="D474">
        <f>'3 Charging Stations '!AI525</f>
        <v>2855.8</v>
      </c>
    </row>
    <row r="475" spans="1:4">
      <c r="A475" s="51">
        <v>474</v>
      </c>
      <c r="B475">
        <f>'3 Charging Stations '!I526</f>
        <v>2855.8</v>
      </c>
      <c r="C475">
        <f>'3 Charging Stations '!V526</f>
        <v>2855.8</v>
      </c>
      <c r="D475">
        <f>'3 Charging Stations '!AI526</f>
        <v>2855.8</v>
      </c>
    </row>
    <row r="476" spans="1:4">
      <c r="A476" s="51">
        <v>475</v>
      </c>
      <c r="B476">
        <f>'3 Charging Stations '!I527</f>
        <v>2855.8</v>
      </c>
      <c r="C476">
        <f>'3 Charging Stations '!V527</f>
        <v>2855.8</v>
      </c>
      <c r="D476">
        <f>'3 Charging Stations '!AI527</f>
        <v>1461.9500000000003</v>
      </c>
    </row>
    <row r="477" spans="1:4">
      <c r="A477" s="51">
        <v>476</v>
      </c>
      <c r="B477">
        <f>'3 Charging Stations '!I528</f>
        <v>1850.4</v>
      </c>
      <c r="C477">
        <f>'3 Charging Stations '!V528</f>
        <v>1187.75</v>
      </c>
      <c r="D477">
        <f>'3 Charging Stations '!AI528</f>
        <v>2855.8</v>
      </c>
    </row>
    <row r="478" spans="1:4">
      <c r="A478" s="51">
        <v>477</v>
      </c>
      <c r="B478">
        <f>'3 Charging Stations '!I529</f>
        <v>1621.9</v>
      </c>
      <c r="C478">
        <f>'3 Charging Stations '!V529</f>
        <v>2855.8</v>
      </c>
      <c r="D478">
        <f>'3 Charging Stations '!AI529</f>
        <v>1484.8000000000002</v>
      </c>
    </row>
    <row r="479" spans="1:4">
      <c r="A479" s="51">
        <v>478</v>
      </c>
      <c r="B479">
        <f>'3 Charging Stations '!I530</f>
        <v>1850.4</v>
      </c>
      <c r="C479">
        <f>'3 Charging Stations '!V530</f>
        <v>2855.8</v>
      </c>
      <c r="D479">
        <f>'3 Charging Stations '!AI530</f>
        <v>1279.1500000000001</v>
      </c>
    </row>
    <row r="480" spans="1:4">
      <c r="A480" s="51">
        <v>479</v>
      </c>
      <c r="B480">
        <f>'3 Charging Stations '!I531</f>
        <v>2855.8</v>
      </c>
      <c r="C480">
        <f>'3 Charging Stations '!V531</f>
        <v>1644.75</v>
      </c>
      <c r="D480">
        <f>'3 Charging Stations '!AI531</f>
        <v>2855.8</v>
      </c>
    </row>
    <row r="481" spans="1:4">
      <c r="A481" s="51">
        <v>480</v>
      </c>
      <c r="B481">
        <f>'3 Charging Stations '!I532</f>
        <v>1759</v>
      </c>
      <c r="C481">
        <f>'3 Charging Stations '!V532</f>
        <v>2855.8</v>
      </c>
      <c r="D481">
        <f>'3 Charging Stations '!AI532</f>
        <v>1507.65</v>
      </c>
    </row>
    <row r="482" spans="1:4">
      <c r="A482" s="51">
        <v>481</v>
      </c>
      <c r="B482">
        <f>'3 Charging Stations '!I533</f>
        <v>2855.8</v>
      </c>
      <c r="C482">
        <f>'3 Charging Stations '!V533</f>
        <v>2855.8</v>
      </c>
      <c r="D482">
        <f>'3 Charging Stations '!AI533</f>
        <v>1484.8000000000002</v>
      </c>
    </row>
    <row r="483" spans="1:4">
      <c r="A483" s="51">
        <v>482</v>
      </c>
      <c r="B483">
        <f>'3 Charging Stations '!I534</f>
        <v>1850.4</v>
      </c>
      <c r="C483">
        <f>'3 Charging Stations '!V534</f>
        <v>1644.75</v>
      </c>
      <c r="D483">
        <f>'3 Charging Stations '!AI534</f>
        <v>2855.8</v>
      </c>
    </row>
    <row r="484" spans="1:4">
      <c r="A484" s="51">
        <v>483</v>
      </c>
      <c r="B484">
        <f>'3 Charging Stations '!I535</f>
        <v>1850.4</v>
      </c>
      <c r="C484">
        <f>'3 Charging Stations '!V535</f>
        <v>1279.1500000000001</v>
      </c>
      <c r="D484">
        <f>'3 Charging Stations '!AI535</f>
        <v>2855.8</v>
      </c>
    </row>
    <row r="485" spans="1:4">
      <c r="A485" s="51">
        <v>484</v>
      </c>
      <c r="B485">
        <f>'3 Charging Stations '!I536</f>
        <v>2855.8</v>
      </c>
      <c r="C485">
        <f>'3 Charging Stations '!V536</f>
        <v>1073.5</v>
      </c>
      <c r="D485">
        <f>'3 Charging Stations '!AI536</f>
        <v>1690.4500000000003</v>
      </c>
    </row>
    <row r="486" spans="1:4">
      <c r="A486" s="51">
        <v>485</v>
      </c>
      <c r="B486">
        <f>'3 Charging Stations '!I537</f>
        <v>1164.9000000000001</v>
      </c>
      <c r="C486">
        <f>'3 Charging Stations '!V537</f>
        <v>2855.8</v>
      </c>
      <c r="D486">
        <f>'3 Charging Stations '!AI537</f>
        <v>2855.8</v>
      </c>
    </row>
    <row r="487" spans="1:4">
      <c r="A487" s="51">
        <v>486</v>
      </c>
      <c r="B487">
        <f>'3 Charging Stations '!I538</f>
        <v>1804.7000000000003</v>
      </c>
      <c r="C487">
        <f>'3 Charging Stations '!V538</f>
        <v>2855.8</v>
      </c>
      <c r="D487">
        <f>'3 Charging Stations '!AI538</f>
        <v>1164.9000000000001</v>
      </c>
    </row>
    <row r="488" spans="1:4">
      <c r="A488" s="51">
        <v>487</v>
      </c>
      <c r="B488">
        <f>'3 Charging Stations '!I539</f>
        <v>2855.8</v>
      </c>
      <c r="C488">
        <f>'3 Charging Stations '!V539</f>
        <v>2855.8</v>
      </c>
      <c r="D488">
        <f>'3 Charging Stations '!AI539</f>
        <v>1119.2000000000003</v>
      </c>
    </row>
    <row r="489" spans="1:4">
      <c r="A489" s="51">
        <v>488</v>
      </c>
      <c r="B489">
        <f>'3 Charging Stations '!I540</f>
        <v>2855.8</v>
      </c>
      <c r="C489">
        <f>'3 Charging Stations '!V540</f>
        <v>2855.8</v>
      </c>
      <c r="D489">
        <f>'3 Charging Stations '!AI540</f>
        <v>2855.8</v>
      </c>
    </row>
    <row r="490" spans="1:4">
      <c r="A490" s="51">
        <v>489</v>
      </c>
      <c r="B490">
        <f>'3 Charging Stations '!I541</f>
        <v>2855.8</v>
      </c>
      <c r="C490">
        <f>'3 Charging Stations '!V541</f>
        <v>1324.8500000000004</v>
      </c>
      <c r="D490">
        <f>'3 Charging Stations '!AI541</f>
        <v>2855.8</v>
      </c>
    </row>
    <row r="491" spans="1:4">
      <c r="A491" s="51">
        <v>490</v>
      </c>
      <c r="B491">
        <f>'3 Charging Stations '!I542</f>
        <v>1873.25</v>
      </c>
      <c r="C491">
        <f>'3 Charging Stations '!V542</f>
        <v>1553.3500000000004</v>
      </c>
      <c r="D491">
        <f>'3 Charging Stations '!AI542</f>
        <v>2855.8</v>
      </c>
    </row>
    <row r="492" spans="1:4">
      <c r="A492" s="51">
        <v>491</v>
      </c>
      <c r="B492">
        <f>'3 Charging Stations '!I543</f>
        <v>2855.8</v>
      </c>
      <c r="C492">
        <f>'3 Charging Stations '!V543</f>
        <v>2855.8</v>
      </c>
      <c r="D492">
        <f>'3 Charging Stations '!AI543</f>
        <v>1324.8500000000004</v>
      </c>
    </row>
    <row r="493" spans="1:4">
      <c r="A493" s="51">
        <v>492</v>
      </c>
      <c r="B493">
        <f>'3 Charging Stations '!I544</f>
        <v>2855.8</v>
      </c>
      <c r="C493">
        <f>'3 Charging Stations '!V544</f>
        <v>2855.8</v>
      </c>
      <c r="D493">
        <f>'3 Charging Stations '!AI544</f>
        <v>1439.1000000000004</v>
      </c>
    </row>
    <row r="494" spans="1:4">
      <c r="A494" s="51">
        <v>493</v>
      </c>
      <c r="B494">
        <f>'3 Charging Stations '!I545</f>
        <v>1804.7000000000003</v>
      </c>
      <c r="C494">
        <f>'3 Charging Stations '!V545</f>
        <v>2855.8</v>
      </c>
      <c r="D494">
        <f>'3 Charging Stations '!AI545</f>
        <v>2855.8</v>
      </c>
    </row>
    <row r="495" spans="1:4">
      <c r="A495" s="51">
        <v>494</v>
      </c>
      <c r="B495">
        <f>'3 Charging Stations '!I546</f>
        <v>2855.8</v>
      </c>
      <c r="C495">
        <f>'3 Charging Stations '!V546</f>
        <v>2855.8</v>
      </c>
      <c r="D495">
        <f>'3 Charging Stations '!AI546</f>
        <v>1484.8000000000002</v>
      </c>
    </row>
    <row r="496" spans="1:4">
      <c r="A496" s="51">
        <v>495</v>
      </c>
      <c r="B496">
        <f>'3 Charging Stations '!I547</f>
        <v>1644.75</v>
      </c>
      <c r="C496">
        <f>'3 Charging Stations '!V547</f>
        <v>1233.4500000000003</v>
      </c>
      <c r="D496">
        <f>'3 Charging Stations '!AI547</f>
        <v>1530.5</v>
      </c>
    </row>
    <row r="497" spans="1:4">
      <c r="A497" s="51">
        <v>496</v>
      </c>
      <c r="B497">
        <f>'3 Charging Stations '!I548</f>
        <v>2855.8</v>
      </c>
      <c r="C497">
        <f>'3 Charging Stations '!V548</f>
        <v>1576.2000000000003</v>
      </c>
      <c r="D497">
        <f>'3 Charging Stations '!AI548</f>
        <v>1690.4500000000003</v>
      </c>
    </row>
    <row r="498" spans="1:4">
      <c r="A498" s="51">
        <v>497</v>
      </c>
      <c r="B498">
        <f>'3 Charging Stations '!I549</f>
        <v>1804.7000000000003</v>
      </c>
      <c r="C498">
        <f>'3 Charging Stations '!V549</f>
        <v>2855.8</v>
      </c>
      <c r="D498">
        <f>'3 Charging Stations '!AI549</f>
        <v>2855.8</v>
      </c>
    </row>
    <row r="499" spans="1:4">
      <c r="A499" s="51">
        <v>498</v>
      </c>
      <c r="B499">
        <f>'3 Charging Stations '!I550</f>
        <v>2855.8</v>
      </c>
      <c r="C499">
        <f>'3 Charging Stations '!V550</f>
        <v>2855.8</v>
      </c>
      <c r="D499">
        <f>'3 Charging Stations '!AI550</f>
        <v>1416.25</v>
      </c>
    </row>
    <row r="500" spans="1:4">
      <c r="A500" s="51">
        <v>499</v>
      </c>
      <c r="B500">
        <f>'3 Charging Stations '!I551</f>
        <v>2855.8</v>
      </c>
      <c r="C500">
        <f>'3 Charging Stations '!V551</f>
        <v>1599.0500000000002</v>
      </c>
      <c r="D500">
        <f>'3 Charging Stations '!AI551</f>
        <v>2855.8</v>
      </c>
    </row>
    <row r="501" spans="1:4">
      <c r="A501" s="51">
        <v>500</v>
      </c>
      <c r="B501">
        <f>'3 Charging Stations '!I552</f>
        <v>2855.8</v>
      </c>
      <c r="C501">
        <f>'3 Charging Stations '!V552</f>
        <v>2855.8</v>
      </c>
      <c r="D501">
        <f>'3 Charging Stations '!AI552</f>
        <v>2855.8</v>
      </c>
    </row>
    <row r="502" spans="1:4">
      <c r="A502" s="51">
        <v>501</v>
      </c>
      <c r="B502">
        <f>'3 Charging Stations '!I553</f>
        <v>2855.8</v>
      </c>
      <c r="C502">
        <f>'3 Charging Stations '!V553</f>
        <v>2855.8</v>
      </c>
      <c r="D502">
        <f>'3 Charging Stations '!AI553</f>
        <v>1644.75</v>
      </c>
    </row>
    <row r="503" spans="1:4">
      <c r="A503" s="51">
        <v>502</v>
      </c>
      <c r="B503">
        <f>'3 Charging Stations '!I554</f>
        <v>2855.8</v>
      </c>
      <c r="C503">
        <f>'3 Charging Stations '!V554</f>
        <v>2855.8</v>
      </c>
      <c r="D503">
        <f>'3 Charging Stations '!AI554</f>
        <v>2855.8</v>
      </c>
    </row>
    <row r="504" spans="1:4">
      <c r="A504" s="51">
        <v>503</v>
      </c>
      <c r="B504">
        <f>'3 Charging Stations '!I555</f>
        <v>1667.6000000000004</v>
      </c>
      <c r="C504">
        <f>'3 Charging Stations '!V555</f>
        <v>2855.8</v>
      </c>
      <c r="D504">
        <f>'3 Charging Stations '!AI555</f>
        <v>1484.8000000000002</v>
      </c>
    </row>
    <row r="505" spans="1:4">
      <c r="A505" s="51">
        <v>504</v>
      </c>
      <c r="B505">
        <f>'3 Charging Stations '!I556</f>
        <v>1667.6000000000004</v>
      </c>
      <c r="C505">
        <f>'3 Charging Stations '!V556</f>
        <v>2855.8</v>
      </c>
      <c r="D505">
        <f>'3 Charging Stations '!AI556</f>
        <v>2855.8</v>
      </c>
    </row>
    <row r="506" spans="1:4">
      <c r="A506" s="51">
        <v>505</v>
      </c>
      <c r="B506">
        <f>'3 Charging Stations '!I557</f>
        <v>2855.8</v>
      </c>
      <c r="C506">
        <f>'3 Charging Stations '!V557</f>
        <v>2855.8</v>
      </c>
      <c r="D506">
        <f>'3 Charging Stations '!AI557</f>
        <v>1644.75</v>
      </c>
    </row>
    <row r="507" spans="1:4">
      <c r="A507" s="51">
        <v>506</v>
      </c>
      <c r="B507">
        <f>'3 Charging Stations '!I558</f>
        <v>2855.8</v>
      </c>
      <c r="C507">
        <f>'3 Charging Stations '!V558</f>
        <v>2855.8</v>
      </c>
      <c r="D507">
        <f>'3 Charging Stations '!AI558</f>
        <v>2855.8</v>
      </c>
    </row>
    <row r="508" spans="1:4">
      <c r="A508" s="51">
        <v>507</v>
      </c>
      <c r="B508">
        <f>'3 Charging Stations '!I559</f>
        <v>1759</v>
      </c>
      <c r="C508">
        <f>'3 Charging Stations '!V559</f>
        <v>1576.2000000000003</v>
      </c>
      <c r="D508">
        <f>'3 Charging Stations '!AI559</f>
        <v>2855.8</v>
      </c>
    </row>
    <row r="509" spans="1:4">
      <c r="A509" s="51">
        <v>508</v>
      </c>
      <c r="B509">
        <f>'3 Charging Stations '!I560</f>
        <v>1553.3500000000004</v>
      </c>
      <c r="C509">
        <f>'3 Charging Stations '!V560</f>
        <v>1324.8500000000004</v>
      </c>
      <c r="D509">
        <f>'3 Charging Stations '!AI560</f>
        <v>1507.65</v>
      </c>
    </row>
    <row r="510" spans="1:4">
      <c r="A510" s="51">
        <v>509</v>
      </c>
      <c r="B510">
        <f>'3 Charging Stations '!I561</f>
        <v>1690.4500000000003</v>
      </c>
      <c r="C510">
        <f>'3 Charging Stations '!V561</f>
        <v>2855.8</v>
      </c>
      <c r="D510">
        <f>'3 Charging Stations '!AI561</f>
        <v>2855.8</v>
      </c>
    </row>
    <row r="511" spans="1:4">
      <c r="A511" s="51">
        <v>510</v>
      </c>
      <c r="B511">
        <f>'3 Charging Stations '!I562</f>
        <v>2855.8</v>
      </c>
      <c r="C511">
        <f>'3 Charging Stations '!V562</f>
        <v>2855.8</v>
      </c>
      <c r="D511">
        <f>'3 Charging Stations '!AI562</f>
        <v>1210.6000000000004</v>
      </c>
    </row>
    <row r="512" spans="1:4">
      <c r="A512" s="51">
        <v>511</v>
      </c>
      <c r="B512">
        <f>'3 Charging Stations '!I563</f>
        <v>1850.4</v>
      </c>
      <c r="C512">
        <f>'3 Charging Stations '!V563</f>
        <v>2855.8</v>
      </c>
      <c r="D512">
        <f>'3 Charging Stations '!AI563</f>
        <v>2855.8</v>
      </c>
    </row>
    <row r="513" spans="1:4">
      <c r="A513" s="51">
        <v>512</v>
      </c>
      <c r="B513">
        <f>'3 Charging Stations '!I564</f>
        <v>2855.8</v>
      </c>
      <c r="C513">
        <f>'3 Charging Stations '!V564</f>
        <v>2855.8</v>
      </c>
      <c r="D513">
        <f>'3 Charging Stations '!AI564</f>
        <v>1461.9500000000003</v>
      </c>
    </row>
    <row r="514" spans="1:4">
      <c r="A514" s="51">
        <v>513</v>
      </c>
      <c r="B514">
        <f>'3 Charging Stations '!I565</f>
        <v>2855.8</v>
      </c>
      <c r="C514">
        <f>'3 Charging Stations '!V565</f>
        <v>1370.5500000000002</v>
      </c>
      <c r="D514">
        <f>'3 Charging Stations '!AI565</f>
        <v>2855.8</v>
      </c>
    </row>
    <row r="515" spans="1:4">
      <c r="A515" s="51">
        <v>514</v>
      </c>
      <c r="B515">
        <f>'3 Charging Stations '!I566</f>
        <v>1759</v>
      </c>
      <c r="C515">
        <f>'3 Charging Stations '!V566</f>
        <v>1210.6000000000004</v>
      </c>
      <c r="D515">
        <f>'3 Charging Stations '!AI566</f>
        <v>2855.8</v>
      </c>
    </row>
    <row r="516" spans="1:4">
      <c r="A516" s="51">
        <v>515</v>
      </c>
      <c r="B516">
        <f>'3 Charging Stations '!I567</f>
        <v>2855.8</v>
      </c>
      <c r="C516">
        <f>'3 Charging Stations '!V567</f>
        <v>2855.8</v>
      </c>
      <c r="D516">
        <f>'3 Charging Stations '!AI567</f>
        <v>2855.8</v>
      </c>
    </row>
    <row r="517" spans="1:4">
      <c r="A517" s="51">
        <v>516</v>
      </c>
      <c r="B517">
        <f>'3 Charging Stations '!I568</f>
        <v>1896.1000000000004</v>
      </c>
      <c r="C517">
        <f>'3 Charging Stations '!V568</f>
        <v>1599.0500000000002</v>
      </c>
      <c r="D517">
        <f>'3 Charging Stations '!AI568</f>
        <v>2855.8</v>
      </c>
    </row>
    <row r="518" spans="1:4">
      <c r="A518" s="51">
        <v>517</v>
      </c>
      <c r="B518">
        <f>'3 Charging Stations '!I569</f>
        <v>2855.8</v>
      </c>
      <c r="C518">
        <f>'3 Charging Stations '!V569</f>
        <v>1210.6000000000004</v>
      </c>
      <c r="D518">
        <f>'3 Charging Stations '!AI569</f>
        <v>1599.0500000000002</v>
      </c>
    </row>
    <row r="519" spans="1:4">
      <c r="A519" s="51">
        <v>518</v>
      </c>
      <c r="B519">
        <f>'3 Charging Stations '!I570</f>
        <v>1690.4500000000003</v>
      </c>
      <c r="C519">
        <f>'3 Charging Stations '!V570</f>
        <v>2855.8</v>
      </c>
      <c r="D519">
        <f>'3 Charging Stations '!AI570</f>
        <v>1461.9500000000003</v>
      </c>
    </row>
    <row r="520" spans="1:4">
      <c r="A520" s="51">
        <v>519</v>
      </c>
      <c r="B520">
        <f>'3 Charging Stations '!I571</f>
        <v>2855.8</v>
      </c>
      <c r="C520">
        <f>'3 Charging Stations '!V571</f>
        <v>2855.8</v>
      </c>
      <c r="D520">
        <f>'3 Charging Stations '!AI571</f>
        <v>1599.0500000000002</v>
      </c>
    </row>
    <row r="521" spans="1:4">
      <c r="A521" s="51">
        <v>520</v>
      </c>
      <c r="B521">
        <f>'3 Charging Stations '!I572</f>
        <v>2855.8</v>
      </c>
      <c r="C521">
        <f>'3 Charging Stations '!V572</f>
        <v>1530.5</v>
      </c>
      <c r="D521">
        <f>'3 Charging Stations '!AI572</f>
        <v>2855.8</v>
      </c>
    </row>
    <row r="522" spans="1:4">
      <c r="A522" s="51">
        <v>521</v>
      </c>
      <c r="B522">
        <f>'3 Charging Stations '!I573</f>
        <v>2855.8</v>
      </c>
      <c r="C522">
        <f>'3 Charging Stations '!V573</f>
        <v>1484.8000000000002</v>
      </c>
      <c r="D522">
        <f>'3 Charging Stations '!AI573</f>
        <v>1690.4500000000003</v>
      </c>
    </row>
    <row r="523" spans="1:4">
      <c r="A523" s="51">
        <v>522</v>
      </c>
      <c r="B523">
        <f>'3 Charging Stations '!I574</f>
        <v>1210.6000000000004</v>
      </c>
      <c r="C523">
        <f>'3 Charging Stations '!V574</f>
        <v>1416.25</v>
      </c>
      <c r="D523">
        <f>'3 Charging Stations '!AI574</f>
        <v>2855.8</v>
      </c>
    </row>
    <row r="524" spans="1:4">
      <c r="A524" s="51">
        <v>523</v>
      </c>
      <c r="B524">
        <f>'3 Charging Stations '!I575</f>
        <v>2855.8</v>
      </c>
      <c r="C524">
        <f>'3 Charging Stations '!V575</f>
        <v>1599.0500000000002</v>
      </c>
      <c r="D524">
        <f>'3 Charging Stations '!AI575</f>
        <v>2855.8</v>
      </c>
    </row>
    <row r="525" spans="1:4">
      <c r="A525" s="51">
        <v>524</v>
      </c>
      <c r="B525">
        <f>'3 Charging Stations '!I576</f>
        <v>1827.5500000000002</v>
      </c>
      <c r="C525">
        <f>'3 Charging Stations '!V576</f>
        <v>1027.8000000000002</v>
      </c>
      <c r="D525">
        <f>'3 Charging Stations '!AI576</f>
        <v>2855.8</v>
      </c>
    </row>
    <row r="526" spans="1:4">
      <c r="A526" s="51">
        <v>525</v>
      </c>
      <c r="B526">
        <f>'3 Charging Stations '!I577</f>
        <v>2855.8</v>
      </c>
      <c r="C526">
        <f>'3 Charging Stations '!V577</f>
        <v>2855.8</v>
      </c>
      <c r="D526">
        <f>'3 Charging Stations '!AI577</f>
        <v>1644.75</v>
      </c>
    </row>
    <row r="527" spans="1:4">
      <c r="A527" s="51">
        <v>526</v>
      </c>
      <c r="B527">
        <f>'3 Charging Stations '!I578</f>
        <v>1576.2000000000003</v>
      </c>
      <c r="C527">
        <f>'3 Charging Stations '!V578</f>
        <v>2855.8</v>
      </c>
      <c r="D527">
        <f>'3 Charging Stations '!AI578</f>
        <v>1599.0500000000002</v>
      </c>
    </row>
    <row r="528" spans="1:4">
      <c r="A528" s="51">
        <v>527</v>
      </c>
      <c r="B528">
        <f>'3 Charging Stations '!I579</f>
        <v>2855.8</v>
      </c>
      <c r="C528">
        <f>'3 Charging Stations '!V579</f>
        <v>2855.8</v>
      </c>
      <c r="D528">
        <f>'3 Charging Stations '!AI579</f>
        <v>2855.8</v>
      </c>
    </row>
    <row r="529" spans="1:4">
      <c r="A529" s="51">
        <v>528</v>
      </c>
      <c r="B529">
        <f>'3 Charging Stations '!I580</f>
        <v>1530.5</v>
      </c>
      <c r="C529">
        <f>'3 Charging Stations '!V580</f>
        <v>1530.5</v>
      </c>
      <c r="D529">
        <f>'3 Charging Stations '!AI580</f>
        <v>1347.7000000000003</v>
      </c>
    </row>
    <row r="530" spans="1:4">
      <c r="A530" s="51">
        <v>529</v>
      </c>
      <c r="B530">
        <f>'3 Charging Stations '!I581</f>
        <v>2855.8</v>
      </c>
      <c r="C530">
        <f>'3 Charging Stations '!V581</f>
        <v>2855.8</v>
      </c>
      <c r="D530">
        <f>'3 Charging Stations '!AI581</f>
        <v>2855.8</v>
      </c>
    </row>
    <row r="531" spans="1:4">
      <c r="A531" s="51">
        <v>530</v>
      </c>
      <c r="B531">
        <f>'3 Charging Stations '!I582</f>
        <v>2855.8</v>
      </c>
      <c r="C531">
        <f>'3 Charging Stations '!V582</f>
        <v>1461.9500000000003</v>
      </c>
      <c r="D531">
        <f>'3 Charging Stations '!AI582</f>
        <v>1461.9500000000003</v>
      </c>
    </row>
    <row r="532" spans="1:4">
      <c r="A532" s="51">
        <v>531</v>
      </c>
      <c r="B532">
        <f>'3 Charging Stations '!I583</f>
        <v>1644.75</v>
      </c>
      <c r="C532">
        <f>'3 Charging Stations '!V583</f>
        <v>2855.8</v>
      </c>
      <c r="D532">
        <f>'3 Charging Stations '!AI583</f>
        <v>2855.8</v>
      </c>
    </row>
    <row r="533" spans="1:4">
      <c r="A533" s="51">
        <v>532</v>
      </c>
      <c r="B533">
        <f>'3 Charging Stations '!I584</f>
        <v>1873.25</v>
      </c>
      <c r="C533">
        <f>'3 Charging Stations '!V584</f>
        <v>1644.75</v>
      </c>
      <c r="D533">
        <f>'3 Charging Stations '!AI584</f>
        <v>1439.1000000000004</v>
      </c>
    </row>
    <row r="534" spans="1:4">
      <c r="A534" s="51">
        <v>533</v>
      </c>
      <c r="B534">
        <f>'3 Charging Stations '!I585</f>
        <v>2855.8</v>
      </c>
      <c r="C534">
        <f>'3 Charging Stations '!V585</f>
        <v>2855.8</v>
      </c>
      <c r="D534">
        <f>'3 Charging Stations '!AI585</f>
        <v>2855.8</v>
      </c>
    </row>
    <row r="535" spans="1:4">
      <c r="A535" s="51">
        <v>534</v>
      </c>
      <c r="B535">
        <f>'3 Charging Stations '!I586</f>
        <v>1918.9500000000003</v>
      </c>
      <c r="C535">
        <f>'3 Charging Stations '!V586</f>
        <v>2855.8</v>
      </c>
      <c r="D535">
        <f>'3 Charging Stations '!AI586</f>
        <v>2855.8</v>
      </c>
    </row>
    <row r="536" spans="1:4">
      <c r="A536" s="51">
        <v>535</v>
      </c>
      <c r="B536">
        <f>'3 Charging Stations '!I587</f>
        <v>2855.8</v>
      </c>
      <c r="C536">
        <f>'3 Charging Stations '!V587</f>
        <v>2855.8</v>
      </c>
      <c r="D536">
        <f>'3 Charging Stations '!AI587</f>
        <v>1576.2000000000003</v>
      </c>
    </row>
    <row r="537" spans="1:4">
      <c r="A537" s="51">
        <v>536</v>
      </c>
      <c r="B537">
        <f>'3 Charging Stations '!I588</f>
        <v>1644.75</v>
      </c>
      <c r="C537">
        <f>'3 Charging Stations '!V588</f>
        <v>1530.5</v>
      </c>
      <c r="D537">
        <f>'3 Charging Stations '!AI588</f>
        <v>1530.5</v>
      </c>
    </row>
    <row r="538" spans="1:4">
      <c r="A538" s="51">
        <v>537</v>
      </c>
      <c r="B538">
        <f>'3 Charging Stations '!I589</f>
        <v>2855.8</v>
      </c>
      <c r="C538">
        <f>'3 Charging Stations '!V589</f>
        <v>2855.8</v>
      </c>
      <c r="D538">
        <f>'3 Charging Stations '!AI589</f>
        <v>2855.8</v>
      </c>
    </row>
    <row r="539" spans="1:4">
      <c r="A539" s="51">
        <v>538</v>
      </c>
      <c r="B539">
        <f>'3 Charging Stations '!I590</f>
        <v>2855.8</v>
      </c>
      <c r="C539">
        <f>'3 Charging Stations '!V590</f>
        <v>1530.5</v>
      </c>
      <c r="D539">
        <f>'3 Charging Stations '!AI590</f>
        <v>1439.1000000000004</v>
      </c>
    </row>
    <row r="540" spans="1:4">
      <c r="A540" s="51">
        <v>539</v>
      </c>
      <c r="B540">
        <f>'3 Charging Stations '!I591</f>
        <v>1896.1000000000004</v>
      </c>
      <c r="C540">
        <f>'3 Charging Stations '!V591</f>
        <v>2855.8</v>
      </c>
      <c r="D540">
        <f>'3 Charging Stations '!AI591</f>
        <v>2855.8</v>
      </c>
    </row>
    <row r="541" spans="1:4">
      <c r="A541" s="51">
        <v>540</v>
      </c>
      <c r="B541">
        <f>'3 Charging Stations '!I592</f>
        <v>2855.8</v>
      </c>
      <c r="C541">
        <f>'3 Charging Stations '!V592</f>
        <v>2855.8</v>
      </c>
      <c r="D541">
        <f>'3 Charging Stations '!AI592</f>
        <v>1530.5</v>
      </c>
    </row>
    <row r="542" spans="1:4">
      <c r="A542" s="51">
        <v>541</v>
      </c>
      <c r="B542">
        <f>'3 Charging Stations '!I593</f>
        <v>2855.8</v>
      </c>
      <c r="C542">
        <f>'3 Charging Stations '!V593</f>
        <v>1393.4</v>
      </c>
      <c r="D542">
        <f>'3 Charging Stations '!AI593</f>
        <v>1393.4</v>
      </c>
    </row>
    <row r="543" spans="1:4">
      <c r="A543" s="51">
        <v>542</v>
      </c>
      <c r="B543">
        <f>'3 Charging Stations '!I594</f>
        <v>2855.8</v>
      </c>
      <c r="C543">
        <f>'3 Charging Stations '!V594</f>
        <v>2855.8</v>
      </c>
      <c r="D543">
        <f>'3 Charging Stations '!AI594</f>
        <v>2855.8</v>
      </c>
    </row>
    <row r="544" spans="1:4">
      <c r="A544" s="51">
        <v>543</v>
      </c>
      <c r="B544">
        <f>'3 Charging Stations '!I595</f>
        <v>1530.5</v>
      </c>
      <c r="C544">
        <f>'3 Charging Stations '!V595</f>
        <v>2855.8</v>
      </c>
      <c r="D544">
        <f>'3 Charging Stations '!AI595</f>
        <v>1324.8500000000004</v>
      </c>
    </row>
    <row r="545" spans="1:4">
      <c r="A545" s="51">
        <v>544</v>
      </c>
      <c r="B545">
        <f>'3 Charging Stations '!I596</f>
        <v>1850.4</v>
      </c>
      <c r="C545">
        <f>'3 Charging Stations '!V596</f>
        <v>2855.8</v>
      </c>
      <c r="D545">
        <f>'3 Charging Stations '!AI596</f>
        <v>2855.8</v>
      </c>
    </row>
    <row r="546" spans="1:4">
      <c r="A546" s="51">
        <v>545</v>
      </c>
      <c r="B546">
        <f>'3 Charging Stations '!I597</f>
        <v>1644.75</v>
      </c>
      <c r="C546">
        <f>'3 Charging Stations '!V597</f>
        <v>1050.6500000000001</v>
      </c>
      <c r="D546">
        <f>'3 Charging Stations '!AI597</f>
        <v>2855.8</v>
      </c>
    </row>
    <row r="547" spans="1:4">
      <c r="A547" s="51">
        <v>546</v>
      </c>
      <c r="B547">
        <f>'3 Charging Stations '!I598</f>
        <v>2855.8</v>
      </c>
      <c r="C547">
        <f>'3 Charging Stations '!V598</f>
        <v>2855.8</v>
      </c>
      <c r="D547">
        <f>'3 Charging Stations '!AI598</f>
        <v>2855.8</v>
      </c>
    </row>
    <row r="548" spans="1:4">
      <c r="A548" s="51">
        <v>547</v>
      </c>
      <c r="B548">
        <f>'3 Charging Stations '!I599</f>
        <v>2855.8</v>
      </c>
      <c r="C548">
        <f>'3 Charging Stations '!V599</f>
        <v>2855.8</v>
      </c>
      <c r="D548">
        <f>'3 Charging Stations '!AI599</f>
        <v>1279.1500000000001</v>
      </c>
    </row>
    <row r="549" spans="1:4">
      <c r="A549" s="51">
        <v>548</v>
      </c>
      <c r="B549">
        <f>'3 Charging Stations '!I600</f>
        <v>2855.8</v>
      </c>
      <c r="C549">
        <f>'3 Charging Stations '!V600</f>
        <v>2855.8</v>
      </c>
      <c r="D549">
        <f>'3 Charging Stations '!AI600</f>
        <v>2855.8</v>
      </c>
    </row>
    <row r="550" spans="1:4">
      <c r="A550" s="51">
        <v>549</v>
      </c>
      <c r="B550">
        <f>'3 Charging Stations '!I601</f>
        <v>1393.4</v>
      </c>
      <c r="C550">
        <f>'3 Charging Stations '!V601</f>
        <v>1530.5</v>
      </c>
      <c r="D550">
        <f>'3 Charging Stations '!AI601</f>
        <v>2855.8</v>
      </c>
    </row>
    <row r="551" spans="1:4">
      <c r="A551" s="51">
        <v>550</v>
      </c>
      <c r="B551">
        <f>'3 Charging Stations '!I602</f>
        <v>2855.8</v>
      </c>
      <c r="C551">
        <f>'3 Charging Stations '!V602</f>
        <v>2855.8</v>
      </c>
      <c r="D551">
        <f>'3 Charging Stations '!AI602</f>
        <v>1484.8000000000002</v>
      </c>
    </row>
    <row r="552" spans="1:4">
      <c r="A552" s="51">
        <v>551</v>
      </c>
      <c r="B552">
        <f>'3 Charging Stations '!I603</f>
        <v>2855.8</v>
      </c>
      <c r="C552">
        <f>'3 Charging Stations '!V603</f>
        <v>2855.8</v>
      </c>
      <c r="D552">
        <f>'3 Charging Stations '!AI603</f>
        <v>1210.6000000000004</v>
      </c>
    </row>
    <row r="553" spans="1:4">
      <c r="A553" s="51">
        <v>552</v>
      </c>
      <c r="B553">
        <f>'3 Charging Stations '!I604</f>
        <v>2855.8</v>
      </c>
      <c r="C553">
        <f>'3 Charging Stations '!V604</f>
        <v>2855.8</v>
      </c>
      <c r="D553">
        <f>'3 Charging Stations '!AI604</f>
        <v>2855.8</v>
      </c>
    </row>
    <row r="554" spans="1:4">
      <c r="A554" s="51">
        <v>553</v>
      </c>
      <c r="B554">
        <f>'3 Charging Stations '!I605</f>
        <v>2855.8</v>
      </c>
      <c r="C554">
        <f>'3 Charging Stations '!V605</f>
        <v>2855.8</v>
      </c>
      <c r="D554">
        <f>'3 Charging Stations '!AI605</f>
        <v>2855.8</v>
      </c>
    </row>
    <row r="555" spans="1:4">
      <c r="A555" s="51">
        <v>554</v>
      </c>
      <c r="B555">
        <f>'3 Charging Stations '!I606</f>
        <v>2855.8</v>
      </c>
      <c r="C555">
        <f>'3 Charging Stations '!V606</f>
        <v>2855.8</v>
      </c>
      <c r="D555">
        <f>'3 Charging Stations '!AI606</f>
        <v>2855.8</v>
      </c>
    </row>
    <row r="556" spans="1:4">
      <c r="A556" s="51">
        <v>555</v>
      </c>
      <c r="B556">
        <f>'3 Charging Stations '!I607</f>
        <v>2855.8</v>
      </c>
      <c r="C556">
        <f>'3 Charging Stations '!V607</f>
        <v>1599.0500000000002</v>
      </c>
      <c r="D556">
        <f>'3 Charging Stations '!AI607</f>
        <v>2855.8</v>
      </c>
    </row>
    <row r="557" spans="1:4">
      <c r="A557" s="51">
        <v>556</v>
      </c>
      <c r="B557">
        <f>'3 Charging Stations '!I608</f>
        <v>2855.8</v>
      </c>
      <c r="C557">
        <f>'3 Charging Stations '!V608</f>
        <v>1256.3000000000002</v>
      </c>
      <c r="D557">
        <f>'3 Charging Stations '!AI608</f>
        <v>1599.0500000000002</v>
      </c>
    </row>
    <row r="558" spans="1:4">
      <c r="A558" s="51">
        <v>557</v>
      </c>
      <c r="B558">
        <f>'3 Charging Stations '!I609</f>
        <v>1644.75</v>
      </c>
      <c r="C558">
        <f>'3 Charging Stations '!V609</f>
        <v>1599.0500000000002</v>
      </c>
      <c r="D558">
        <f>'3 Charging Stations '!AI609</f>
        <v>2855.8</v>
      </c>
    </row>
    <row r="559" spans="1:4">
      <c r="A559" s="51">
        <v>558</v>
      </c>
      <c r="B559">
        <f>'3 Charging Stations '!I610</f>
        <v>2855.8</v>
      </c>
      <c r="C559">
        <f>'3 Charging Stations '!V610</f>
        <v>2855.8</v>
      </c>
      <c r="D559">
        <f>'3 Charging Stations '!AI610</f>
        <v>2855.8</v>
      </c>
    </row>
    <row r="560" spans="1:4">
      <c r="A560" s="51">
        <v>559</v>
      </c>
      <c r="B560">
        <f>'3 Charging Stations '!I611</f>
        <v>1827.5500000000002</v>
      </c>
      <c r="C560">
        <f>'3 Charging Stations '!V611</f>
        <v>1347.7000000000003</v>
      </c>
      <c r="D560">
        <f>'3 Charging Stations '!AI611</f>
        <v>2855.8</v>
      </c>
    </row>
    <row r="561" spans="1:4">
      <c r="A561" s="51">
        <v>560</v>
      </c>
      <c r="B561">
        <f>'3 Charging Stations '!I612</f>
        <v>2855.8</v>
      </c>
      <c r="C561">
        <f>'3 Charging Stations '!V612</f>
        <v>2855.8</v>
      </c>
      <c r="D561">
        <f>'3 Charging Stations '!AI612</f>
        <v>1690.4500000000003</v>
      </c>
    </row>
    <row r="562" spans="1:4">
      <c r="A562" s="51">
        <v>561</v>
      </c>
      <c r="B562">
        <f>'3 Charging Stations '!I613</f>
        <v>1621.9</v>
      </c>
      <c r="C562">
        <f>'3 Charging Stations '!V613</f>
        <v>2855.8</v>
      </c>
      <c r="D562">
        <f>'3 Charging Stations '!AI613</f>
        <v>2855.8</v>
      </c>
    </row>
    <row r="563" spans="1:4">
      <c r="A563" s="51">
        <v>562</v>
      </c>
      <c r="B563">
        <f>'3 Charging Stations '!I614</f>
        <v>2855.8</v>
      </c>
      <c r="C563">
        <f>'3 Charging Stations '!V614</f>
        <v>2855.8</v>
      </c>
      <c r="D563">
        <f>'3 Charging Stations '!AI614</f>
        <v>2855.8</v>
      </c>
    </row>
    <row r="564" spans="1:4">
      <c r="A564" s="51">
        <v>563</v>
      </c>
      <c r="B564">
        <f>'3 Charging Stations '!I615</f>
        <v>2855.8</v>
      </c>
      <c r="C564">
        <f>'3 Charging Stations '!V615</f>
        <v>2855.8</v>
      </c>
      <c r="D564">
        <f>'3 Charging Stations '!AI615</f>
        <v>2855.8</v>
      </c>
    </row>
    <row r="565" spans="1:4">
      <c r="A565" s="51">
        <v>564</v>
      </c>
      <c r="B565">
        <f>'3 Charging Stations '!I616</f>
        <v>2855.8</v>
      </c>
      <c r="C565">
        <f>'3 Charging Stations '!V616</f>
        <v>2855.8</v>
      </c>
      <c r="D565">
        <f>'3 Charging Stations '!AI616</f>
        <v>1096.3500000000004</v>
      </c>
    </row>
    <row r="566" spans="1:4">
      <c r="A566" s="51">
        <v>565</v>
      </c>
      <c r="B566">
        <f>'3 Charging Stations '!I617</f>
        <v>2855.8</v>
      </c>
      <c r="C566">
        <f>'3 Charging Stations '!V617</f>
        <v>2855.8</v>
      </c>
      <c r="D566">
        <f>'3 Charging Stations '!AI617</f>
        <v>2855.8</v>
      </c>
    </row>
    <row r="567" spans="1:4">
      <c r="A567" s="51">
        <v>566</v>
      </c>
      <c r="B567">
        <f>'3 Charging Stations '!I618</f>
        <v>2855.8</v>
      </c>
      <c r="C567">
        <f>'3 Charging Stations '!V618</f>
        <v>2855.8</v>
      </c>
      <c r="D567">
        <f>'3 Charging Stations '!AI618</f>
        <v>2855.8</v>
      </c>
    </row>
    <row r="568" spans="1:4">
      <c r="A568" s="51">
        <v>567</v>
      </c>
      <c r="B568">
        <f>'3 Charging Stations '!I619</f>
        <v>2855.8</v>
      </c>
      <c r="C568">
        <f>'3 Charging Stations '!V619</f>
        <v>2855.8</v>
      </c>
      <c r="D568">
        <f>'3 Charging Stations '!AI619</f>
        <v>2855.8</v>
      </c>
    </row>
    <row r="569" spans="1:4">
      <c r="A569" s="51">
        <v>568</v>
      </c>
      <c r="B569">
        <f>'3 Charging Stations '!I620</f>
        <v>1896.1000000000004</v>
      </c>
      <c r="C569">
        <f>'3 Charging Stations '!V620</f>
        <v>2855.8</v>
      </c>
      <c r="D569">
        <f>'3 Charging Stations '!AI620</f>
        <v>1644.75</v>
      </c>
    </row>
    <row r="570" spans="1:4">
      <c r="A570" s="51">
        <v>569</v>
      </c>
      <c r="B570">
        <f>'3 Charging Stations '!I621</f>
        <v>1690.4500000000003</v>
      </c>
      <c r="C570">
        <f>'3 Charging Stations '!V621</f>
        <v>1439.1000000000004</v>
      </c>
      <c r="D570">
        <f>'3 Charging Stations '!AI621</f>
        <v>2855.8</v>
      </c>
    </row>
    <row r="571" spans="1:4">
      <c r="A571" s="51">
        <v>570</v>
      </c>
      <c r="B571">
        <f>'3 Charging Stations '!I622</f>
        <v>2855.8</v>
      </c>
      <c r="C571">
        <f>'3 Charging Stations '!V622</f>
        <v>1553.3500000000004</v>
      </c>
      <c r="D571">
        <f>'3 Charging Stations '!AI622</f>
        <v>2855.8</v>
      </c>
    </row>
    <row r="572" spans="1:4">
      <c r="A572" s="51">
        <v>571</v>
      </c>
      <c r="B572">
        <f>'3 Charging Stations '!I623</f>
        <v>2855.8</v>
      </c>
      <c r="C572">
        <f>'3 Charging Stations '!V623</f>
        <v>1210.6000000000004</v>
      </c>
      <c r="D572">
        <f>'3 Charging Stations '!AI623</f>
        <v>2855.8</v>
      </c>
    </row>
    <row r="573" spans="1:4">
      <c r="A573" s="51">
        <v>572</v>
      </c>
      <c r="B573">
        <f>'3 Charging Stations '!I624</f>
        <v>2855.8</v>
      </c>
      <c r="C573">
        <f>'3 Charging Stations '!V624</f>
        <v>2855.8</v>
      </c>
      <c r="D573">
        <f>'3 Charging Stations '!AI624</f>
        <v>2855.8</v>
      </c>
    </row>
    <row r="574" spans="1:4">
      <c r="A574" s="51">
        <v>573</v>
      </c>
      <c r="B574">
        <f>'3 Charging Stations '!I625</f>
        <v>2855.8</v>
      </c>
      <c r="C574">
        <f>'3 Charging Stations '!V625</f>
        <v>2855.8</v>
      </c>
      <c r="D574">
        <f>'3 Charging Stations '!AI625</f>
        <v>1644.75</v>
      </c>
    </row>
    <row r="575" spans="1:4">
      <c r="A575" s="51">
        <v>574</v>
      </c>
      <c r="B575">
        <f>'3 Charging Stations '!I626</f>
        <v>2855.8</v>
      </c>
      <c r="C575">
        <f>'3 Charging Stations '!V626</f>
        <v>1599.0500000000002</v>
      </c>
      <c r="D575">
        <f>'3 Charging Stations '!AI626</f>
        <v>2855.8</v>
      </c>
    </row>
    <row r="576" spans="1:4">
      <c r="A576" s="51">
        <v>575</v>
      </c>
      <c r="B576">
        <f>'3 Charging Stations '!I627</f>
        <v>2855.8</v>
      </c>
      <c r="C576">
        <f>'3 Charging Stations '!V627</f>
        <v>1484.8000000000002</v>
      </c>
      <c r="D576">
        <f>'3 Charging Stations '!AI627</f>
        <v>1599.0500000000002</v>
      </c>
    </row>
    <row r="577" spans="1:4">
      <c r="A577" s="51">
        <v>576</v>
      </c>
      <c r="B577">
        <f>'3 Charging Stations '!I628</f>
        <v>1850.4</v>
      </c>
      <c r="C577">
        <f>'3 Charging Stations '!V628</f>
        <v>1324.8500000000004</v>
      </c>
      <c r="D577">
        <f>'3 Charging Stations '!AI628</f>
        <v>2855.8</v>
      </c>
    </row>
    <row r="578" spans="1:4">
      <c r="A578" s="51">
        <v>577</v>
      </c>
      <c r="B578">
        <f>'3 Charging Stations '!I629</f>
        <v>1850.4</v>
      </c>
      <c r="C578">
        <f>'3 Charging Stations '!V629</f>
        <v>1576.2000000000003</v>
      </c>
      <c r="D578">
        <f>'3 Charging Stations '!AI629</f>
        <v>2855.8</v>
      </c>
    </row>
    <row r="579" spans="1:4">
      <c r="A579" s="51">
        <v>578</v>
      </c>
      <c r="B579">
        <f>'3 Charging Stations '!I630</f>
        <v>2855.8</v>
      </c>
      <c r="C579">
        <f>'3 Charging Stations '!V630</f>
        <v>1576.2000000000003</v>
      </c>
      <c r="D579">
        <f>'3 Charging Stations '!AI630</f>
        <v>1484.8000000000002</v>
      </c>
    </row>
    <row r="580" spans="1:4">
      <c r="A580" s="51">
        <v>579</v>
      </c>
      <c r="B580">
        <f>'3 Charging Stations '!I631</f>
        <v>1644.75</v>
      </c>
      <c r="C580">
        <f>'3 Charging Stations '!V631</f>
        <v>2855.8</v>
      </c>
      <c r="D580">
        <f>'3 Charging Stations '!AI631</f>
        <v>1576.2000000000003</v>
      </c>
    </row>
    <row r="581" spans="1:4">
      <c r="A581" s="51">
        <v>580</v>
      </c>
      <c r="B581">
        <f>'3 Charging Stations '!I632</f>
        <v>2855.8</v>
      </c>
      <c r="C581">
        <f>'3 Charging Stations '!V632</f>
        <v>2855.8</v>
      </c>
      <c r="D581">
        <f>'3 Charging Stations '!AI632</f>
        <v>1484.8000000000002</v>
      </c>
    </row>
    <row r="582" spans="1:4">
      <c r="A582" s="51">
        <v>581</v>
      </c>
      <c r="B582">
        <f>'3 Charging Stations '!I633</f>
        <v>2855.8</v>
      </c>
      <c r="C582">
        <f>'3 Charging Stations '!V633</f>
        <v>1599.0500000000002</v>
      </c>
      <c r="D582">
        <f>'3 Charging Stations '!AI633</f>
        <v>1233.4500000000003</v>
      </c>
    </row>
    <row r="583" spans="1:4">
      <c r="A583" s="51">
        <v>582</v>
      </c>
      <c r="B583">
        <f>'3 Charging Stations '!I634</f>
        <v>1142.0500000000002</v>
      </c>
      <c r="C583">
        <f>'3 Charging Stations '!V634</f>
        <v>2855.8</v>
      </c>
      <c r="D583">
        <f>'3 Charging Stations '!AI634</f>
        <v>2855.8</v>
      </c>
    </row>
    <row r="584" spans="1:4">
      <c r="A584" s="51">
        <v>583</v>
      </c>
      <c r="B584">
        <f>'3 Charging Stations '!I635</f>
        <v>2855.8</v>
      </c>
      <c r="C584">
        <f>'3 Charging Stations '!V635</f>
        <v>1553.3500000000004</v>
      </c>
      <c r="D584">
        <f>'3 Charging Stations '!AI635</f>
        <v>2855.8</v>
      </c>
    </row>
    <row r="585" spans="1:4">
      <c r="A585" s="51">
        <v>584</v>
      </c>
      <c r="B585">
        <f>'3 Charging Stations '!I636</f>
        <v>1210.6000000000004</v>
      </c>
      <c r="C585">
        <f>'3 Charging Stations '!V636</f>
        <v>2855.8</v>
      </c>
      <c r="D585">
        <f>'3 Charging Stations '!AI636</f>
        <v>1690.4500000000003</v>
      </c>
    </row>
    <row r="586" spans="1:4">
      <c r="A586" s="51">
        <v>585</v>
      </c>
      <c r="B586">
        <f>'3 Charging Stations '!I637</f>
        <v>2855.8</v>
      </c>
      <c r="C586">
        <f>'3 Charging Stations '!V637</f>
        <v>2855.8</v>
      </c>
      <c r="D586">
        <f>'3 Charging Stations '!AI637</f>
        <v>2855.8</v>
      </c>
    </row>
    <row r="587" spans="1:4">
      <c r="A587" s="51">
        <v>586</v>
      </c>
      <c r="B587">
        <f>'3 Charging Stations '!I638</f>
        <v>2855.8</v>
      </c>
      <c r="C587">
        <f>'3 Charging Stations '!V638</f>
        <v>2855.8</v>
      </c>
      <c r="D587">
        <f>'3 Charging Stations '!AI638</f>
        <v>1690.4500000000003</v>
      </c>
    </row>
    <row r="588" spans="1:4">
      <c r="A588" s="51">
        <v>587</v>
      </c>
      <c r="B588">
        <f>'3 Charging Stations '!I639</f>
        <v>1690.4500000000003</v>
      </c>
      <c r="C588">
        <f>'3 Charging Stations '!V639</f>
        <v>2855.8</v>
      </c>
      <c r="D588">
        <f>'3 Charging Stations '!AI639</f>
        <v>2855.8</v>
      </c>
    </row>
    <row r="589" spans="1:4">
      <c r="A589" s="51">
        <v>588</v>
      </c>
      <c r="B589">
        <f>'3 Charging Stations '!I640</f>
        <v>2855.8</v>
      </c>
      <c r="C589">
        <f>'3 Charging Stations '!V640</f>
        <v>2855.8</v>
      </c>
      <c r="D589">
        <f>'3 Charging Stations '!AI640</f>
        <v>2855.8</v>
      </c>
    </row>
    <row r="590" spans="1:4">
      <c r="A590" s="51">
        <v>589</v>
      </c>
      <c r="B590">
        <f>'3 Charging Stations '!I641</f>
        <v>2855.8</v>
      </c>
      <c r="C590">
        <f>'3 Charging Stations '!V641</f>
        <v>1644.75</v>
      </c>
      <c r="D590">
        <f>'3 Charging Stations '!AI641</f>
        <v>2855.8</v>
      </c>
    </row>
    <row r="591" spans="1:4">
      <c r="A591" s="51">
        <v>590</v>
      </c>
      <c r="B591">
        <f>'3 Charging Stations '!I642</f>
        <v>1416.25</v>
      </c>
      <c r="C591">
        <f>'3 Charging Stations '!V642</f>
        <v>2855.8</v>
      </c>
      <c r="D591">
        <f>'3 Charging Stations '!AI642</f>
        <v>1621.9</v>
      </c>
    </row>
    <row r="592" spans="1:4">
      <c r="A592" s="51">
        <v>591</v>
      </c>
      <c r="B592">
        <f>'3 Charging Stations '!I643</f>
        <v>1279.1500000000001</v>
      </c>
      <c r="C592">
        <f>'3 Charging Stations '!V643</f>
        <v>2855.8</v>
      </c>
      <c r="D592">
        <f>'3 Charging Stations '!AI643</f>
        <v>2855.8</v>
      </c>
    </row>
    <row r="593" spans="1:4">
      <c r="A593" s="51">
        <v>592</v>
      </c>
      <c r="B593">
        <f>'3 Charging Stations '!I644</f>
        <v>2855.8</v>
      </c>
      <c r="C593">
        <f>'3 Charging Stations '!V644</f>
        <v>2855.8</v>
      </c>
      <c r="D593">
        <f>'3 Charging Stations '!AI644</f>
        <v>2855.8</v>
      </c>
    </row>
    <row r="594" spans="1:4">
      <c r="A594" s="51">
        <v>593</v>
      </c>
      <c r="B594">
        <f>'3 Charging Stations '!I645</f>
        <v>2855.8</v>
      </c>
      <c r="C594">
        <f>'3 Charging Stations '!V645</f>
        <v>2855.8</v>
      </c>
      <c r="D594">
        <f>'3 Charging Stations '!AI645</f>
        <v>2855.8</v>
      </c>
    </row>
    <row r="595" spans="1:4">
      <c r="A595" s="51">
        <v>594</v>
      </c>
      <c r="B595">
        <f>'3 Charging Stations '!I646</f>
        <v>2855.8</v>
      </c>
      <c r="C595">
        <f>'3 Charging Stations '!V646</f>
        <v>2855.8</v>
      </c>
      <c r="D595">
        <f>'3 Charging Stations '!AI646</f>
        <v>1553.3500000000004</v>
      </c>
    </row>
    <row r="596" spans="1:4">
      <c r="A596" s="51">
        <v>595</v>
      </c>
      <c r="B596">
        <f>'3 Charging Stations '!I647</f>
        <v>1553.3500000000004</v>
      </c>
      <c r="C596">
        <f>'3 Charging Stations '!V647</f>
        <v>2855.8</v>
      </c>
      <c r="D596">
        <f>'3 Charging Stations '!AI647</f>
        <v>1530.5</v>
      </c>
    </row>
    <row r="597" spans="1:4">
      <c r="A597" s="51">
        <v>596</v>
      </c>
      <c r="B597">
        <f>'3 Charging Stations '!I648</f>
        <v>1781.8500000000004</v>
      </c>
      <c r="C597">
        <f>'3 Charging Stations '!V648</f>
        <v>2855.8</v>
      </c>
      <c r="D597">
        <f>'3 Charging Stations '!AI648</f>
        <v>2855.8</v>
      </c>
    </row>
    <row r="598" spans="1:4">
      <c r="A598" s="51">
        <v>597</v>
      </c>
      <c r="B598">
        <f>'3 Charging Stations '!I649</f>
        <v>1370.5500000000002</v>
      </c>
      <c r="C598">
        <f>'3 Charging Stations '!V649</f>
        <v>2855.8</v>
      </c>
      <c r="D598">
        <f>'3 Charging Stations '!AI649</f>
        <v>2855.8</v>
      </c>
    </row>
    <row r="599" spans="1:4">
      <c r="A599" s="51">
        <v>598</v>
      </c>
      <c r="B599">
        <f>'3 Charging Stations '!I650</f>
        <v>1713.3000000000002</v>
      </c>
      <c r="C599">
        <f>'3 Charging Stations '!V650</f>
        <v>2855.8</v>
      </c>
      <c r="D599">
        <f>'3 Charging Stations '!AI650</f>
        <v>1690.4500000000003</v>
      </c>
    </row>
    <row r="600" spans="1:4">
      <c r="A600" s="51">
        <v>599</v>
      </c>
      <c r="B600">
        <f>'3 Charging Stations '!I651</f>
        <v>2855.8</v>
      </c>
      <c r="C600">
        <f>'3 Charging Stations '!V651</f>
        <v>2855.8</v>
      </c>
      <c r="D600">
        <f>'3 Charging Stations '!AI651</f>
        <v>2855.8</v>
      </c>
    </row>
    <row r="601" spans="1:4">
      <c r="A601" s="51">
        <v>600</v>
      </c>
      <c r="B601">
        <f>'3 Charging Stations '!I652</f>
        <v>2855.8</v>
      </c>
      <c r="C601">
        <f>'3 Charging Stations '!V652</f>
        <v>2855.8</v>
      </c>
      <c r="D601">
        <f>'3 Charging Stations '!AI652</f>
        <v>1507.65</v>
      </c>
    </row>
    <row r="602" spans="1:4">
      <c r="A602" s="51">
        <v>601</v>
      </c>
      <c r="B602">
        <f>'3 Charging Stations '!I653</f>
        <v>2855.8</v>
      </c>
      <c r="C602">
        <f>'3 Charging Stations '!V653</f>
        <v>1393.4</v>
      </c>
      <c r="D602">
        <f>'3 Charging Stations '!AI653</f>
        <v>2855.8</v>
      </c>
    </row>
    <row r="603" spans="1:4">
      <c r="A603" s="51">
        <v>602</v>
      </c>
      <c r="B603">
        <f>'3 Charging Stations '!I654</f>
        <v>2855.8</v>
      </c>
      <c r="C603">
        <f>'3 Charging Stations '!V654</f>
        <v>1164.9000000000001</v>
      </c>
      <c r="D603">
        <f>'3 Charging Stations '!AI654</f>
        <v>1461.9500000000003</v>
      </c>
    </row>
    <row r="604" spans="1:4">
      <c r="A604" s="51">
        <v>603</v>
      </c>
      <c r="B604">
        <f>'3 Charging Stations '!I655</f>
        <v>2855.8</v>
      </c>
      <c r="C604">
        <f>'3 Charging Stations '!V655</f>
        <v>2855.8</v>
      </c>
      <c r="D604">
        <f>'3 Charging Stations '!AI655</f>
        <v>2855.8</v>
      </c>
    </row>
    <row r="605" spans="1:4">
      <c r="A605" s="51">
        <v>604</v>
      </c>
      <c r="B605">
        <f>'3 Charging Stations '!I656</f>
        <v>1484.8000000000002</v>
      </c>
      <c r="C605">
        <f>'3 Charging Stations '!V656</f>
        <v>2855.8</v>
      </c>
      <c r="D605">
        <f>'3 Charging Stations '!AI656</f>
        <v>2855.8</v>
      </c>
    </row>
    <row r="606" spans="1:4">
      <c r="A606" s="51">
        <v>605</v>
      </c>
      <c r="B606">
        <f>'3 Charging Stations '!I657</f>
        <v>2855.8</v>
      </c>
      <c r="C606">
        <f>'3 Charging Stations '!V657</f>
        <v>2855.8</v>
      </c>
      <c r="D606">
        <f>'3 Charging Stations '!AI657</f>
        <v>2855.8</v>
      </c>
    </row>
    <row r="607" spans="1:4">
      <c r="A607" s="51">
        <v>606</v>
      </c>
      <c r="B607">
        <f>'3 Charging Stations '!I658</f>
        <v>1324.8500000000004</v>
      </c>
      <c r="C607">
        <f>'3 Charging Stations '!V658</f>
        <v>2855.8</v>
      </c>
      <c r="D607">
        <f>'3 Charging Stations '!AI658</f>
        <v>2855.8</v>
      </c>
    </row>
    <row r="608" spans="1:4">
      <c r="A608" s="51">
        <v>607</v>
      </c>
      <c r="B608">
        <f>'3 Charging Stations '!I659</f>
        <v>2855.8</v>
      </c>
      <c r="C608">
        <f>'3 Charging Stations '!V659</f>
        <v>1530.5</v>
      </c>
      <c r="D608">
        <f>'3 Charging Stations '!AI659</f>
        <v>1370.5500000000002</v>
      </c>
    </row>
    <row r="609" spans="1:4">
      <c r="A609" s="51">
        <v>608</v>
      </c>
      <c r="B609">
        <f>'3 Charging Stations '!I660</f>
        <v>1759</v>
      </c>
      <c r="C609">
        <f>'3 Charging Stations '!V660</f>
        <v>2855.8</v>
      </c>
      <c r="D609">
        <f>'3 Charging Stations '!AI660</f>
        <v>2855.8</v>
      </c>
    </row>
    <row r="610" spans="1:4">
      <c r="A610" s="51">
        <v>609</v>
      </c>
      <c r="B610">
        <f>'3 Charging Stations '!I661</f>
        <v>1736.15</v>
      </c>
      <c r="C610">
        <f>'3 Charging Stations '!V661</f>
        <v>2855.8</v>
      </c>
      <c r="D610">
        <f>'3 Charging Stations '!AI661</f>
        <v>1690.4500000000003</v>
      </c>
    </row>
    <row r="611" spans="1:4">
      <c r="A611" s="51">
        <v>610</v>
      </c>
      <c r="B611">
        <f>'3 Charging Stations '!I662</f>
        <v>2855.8</v>
      </c>
      <c r="C611">
        <f>'3 Charging Stations '!V662</f>
        <v>2855.8</v>
      </c>
      <c r="D611">
        <f>'3 Charging Stations '!AI662</f>
        <v>2855.8</v>
      </c>
    </row>
    <row r="612" spans="1:4">
      <c r="A612" s="51">
        <v>611</v>
      </c>
      <c r="B612">
        <f>'3 Charging Stations '!I663</f>
        <v>1461.9500000000003</v>
      </c>
      <c r="C612">
        <f>'3 Charging Stations '!V663</f>
        <v>2855.8</v>
      </c>
      <c r="D612">
        <f>'3 Charging Stations '!AI663</f>
        <v>1599.0500000000002</v>
      </c>
    </row>
    <row r="613" spans="1:4">
      <c r="A613" s="51">
        <v>612</v>
      </c>
      <c r="B613">
        <f>'3 Charging Stations '!I664</f>
        <v>2855.8</v>
      </c>
      <c r="C613">
        <f>'3 Charging Stations '!V664</f>
        <v>2855.8</v>
      </c>
      <c r="D613">
        <f>'3 Charging Stations '!AI664</f>
        <v>2855.8</v>
      </c>
    </row>
    <row r="614" spans="1:4">
      <c r="A614" s="51">
        <v>613</v>
      </c>
      <c r="B614">
        <f>'3 Charging Stations '!I665</f>
        <v>2855.8</v>
      </c>
      <c r="C614">
        <f>'3 Charging Stations '!V665</f>
        <v>2855.8</v>
      </c>
      <c r="D614">
        <f>'3 Charging Stations '!AI665</f>
        <v>2855.8</v>
      </c>
    </row>
    <row r="615" spans="1:4">
      <c r="A615" s="51">
        <v>614</v>
      </c>
      <c r="B615">
        <f>'3 Charging Stations '!I666</f>
        <v>1599.0500000000002</v>
      </c>
      <c r="C615">
        <f>'3 Charging Stations '!V666</f>
        <v>2855.8</v>
      </c>
      <c r="D615">
        <f>'3 Charging Stations '!AI666</f>
        <v>1416.25</v>
      </c>
    </row>
    <row r="616" spans="1:4">
      <c r="A616" s="51">
        <v>615</v>
      </c>
      <c r="B616">
        <f>'3 Charging Stations '!I667</f>
        <v>2855.8</v>
      </c>
      <c r="C616">
        <f>'3 Charging Stations '!V667</f>
        <v>2855.8</v>
      </c>
      <c r="D616">
        <f>'3 Charging Stations '!AI667</f>
        <v>2855.8</v>
      </c>
    </row>
    <row r="617" spans="1:4">
      <c r="A617" s="51">
        <v>616</v>
      </c>
      <c r="B617">
        <f>'3 Charging Stations '!I668</f>
        <v>2855.8</v>
      </c>
      <c r="C617">
        <f>'3 Charging Stations '!V668</f>
        <v>2855.8</v>
      </c>
      <c r="D617">
        <f>'3 Charging Stations '!AI668</f>
        <v>1461.9500000000003</v>
      </c>
    </row>
    <row r="618" spans="1:4">
      <c r="A618" s="51">
        <v>617</v>
      </c>
      <c r="B618">
        <f>'3 Charging Stations '!I669</f>
        <v>2855.8</v>
      </c>
      <c r="C618">
        <f>'3 Charging Stations '!V669</f>
        <v>1599.0500000000002</v>
      </c>
      <c r="D618">
        <f>'3 Charging Stations '!AI669</f>
        <v>2855.8</v>
      </c>
    </row>
    <row r="619" spans="1:4">
      <c r="A619" s="51">
        <v>618</v>
      </c>
      <c r="B619">
        <f>'3 Charging Stations '!I670</f>
        <v>1507.65</v>
      </c>
      <c r="C619">
        <f>'3 Charging Stations '!V670</f>
        <v>2855.8</v>
      </c>
      <c r="D619">
        <f>'3 Charging Stations '!AI670</f>
        <v>1416.25</v>
      </c>
    </row>
    <row r="620" spans="1:4">
      <c r="A620" s="51">
        <v>619</v>
      </c>
      <c r="B620">
        <f>'3 Charging Stations '!I671</f>
        <v>2855.8</v>
      </c>
      <c r="C620">
        <f>'3 Charging Stations '!V671</f>
        <v>2855.8</v>
      </c>
      <c r="D620">
        <f>'3 Charging Stations '!AI671</f>
        <v>2855.8</v>
      </c>
    </row>
    <row r="621" spans="1:4">
      <c r="A621" s="51">
        <v>620</v>
      </c>
      <c r="B621">
        <f>'3 Charging Stations '!I672</f>
        <v>2855.8</v>
      </c>
      <c r="C621">
        <f>'3 Charging Stations '!V672</f>
        <v>1576.2000000000003</v>
      </c>
      <c r="D621">
        <f>'3 Charging Stations '!AI672</f>
        <v>2855.8</v>
      </c>
    </row>
    <row r="622" spans="1:4">
      <c r="A622" s="51">
        <v>621</v>
      </c>
      <c r="B622">
        <f>'3 Charging Stations '!I673</f>
        <v>2855.8</v>
      </c>
      <c r="C622">
        <f>'3 Charging Stations '!V673</f>
        <v>1096.3500000000004</v>
      </c>
      <c r="D622">
        <f>'3 Charging Stations '!AI673</f>
        <v>2855.8</v>
      </c>
    </row>
    <row r="623" spans="1:4">
      <c r="A623" s="51">
        <v>622</v>
      </c>
      <c r="B623">
        <f>'3 Charging Stations '!I674</f>
        <v>2855.8</v>
      </c>
      <c r="C623">
        <f>'3 Charging Stations '!V674</f>
        <v>2855.8</v>
      </c>
      <c r="D623">
        <f>'3 Charging Stations '!AI674</f>
        <v>2855.8</v>
      </c>
    </row>
    <row r="624" spans="1:4">
      <c r="A624" s="51">
        <v>623</v>
      </c>
      <c r="B624">
        <f>'3 Charging Stations '!I675</f>
        <v>2855.8</v>
      </c>
      <c r="C624">
        <f>'3 Charging Stations '!V675</f>
        <v>2855.8</v>
      </c>
      <c r="D624">
        <f>'3 Charging Stations '!AI675</f>
        <v>1393.4</v>
      </c>
    </row>
    <row r="625" spans="1:4">
      <c r="A625" s="51">
        <v>624</v>
      </c>
      <c r="B625">
        <f>'3 Charging Stations '!I676</f>
        <v>2855.8</v>
      </c>
      <c r="C625">
        <f>'3 Charging Stations '!V676</f>
        <v>1599.0500000000002</v>
      </c>
      <c r="D625">
        <f>'3 Charging Stations '!AI676</f>
        <v>2855.8</v>
      </c>
    </row>
    <row r="626" spans="1:4">
      <c r="A626" s="51">
        <v>625</v>
      </c>
      <c r="B626">
        <f>'3 Charging Stations '!I677</f>
        <v>2855.8</v>
      </c>
      <c r="C626">
        <f>'3 Charging Stations '!V677</f>
        <v>2855.8</v>
      </c>
      <c r="D626">
        <f>'3 Charging Stations '!AI677</f>
        <v>2855.8</v>
      </c>
    </row>
    <row r="627" spans="1:4">
      <c r="A627" s="51">
        <v>626</v>
      </c>
      <c r="B627">
        <f>'3 Charging Stations '!I678</f>
        <v>1759</v>
      </c>
      <c r="C627">
        <f>'3 Charging Stations '!V678</f>
        <v>2855.8</v>
      </c>
      <c r="D627">
        <f>'3 Charging Stations '!AI678</f>
        <v>2855.8</v>
      </c>
    </row>
    <row r="628" spans="1:4">
      <c r="A628" s="51">
        <v>627</v>
      </c>
      <c r="B628">
        <f>'3 Charging Stations '!I679</f>
        <v>1690.4500000000003</v>
      </c>
      <c r="C628">
        <f>'3 Charging Stations '!V679</f>
        <v>2855.8</v>
      </c>
      <c r="D628">
        <f>'3 Charging Stations '!AI679</f>
        <v>2855.8</v>
      </c>
    </row>
    <row r="629" spans="1:4">
      <c r="A629" s="51">
        <v>628</v>
      </c>
      <c r="B629">
        <f>'3 Charging Stations '!I680</f>
        <v>1759</v>
      </c>
      <c r="C629">
        <f>'3 Charging Stations '!V680</f>
        <v>2855.8</v>
      </c>
      <c r="D629">
        <f>'3 Charging Stations '!AI680</f>
        <v>2855.8</v>
      </c>
    </row>
    <row r="630" spans="1:4">
      <c r="A630" s="51">
        <v>629</v>
      </c>
      <c r="B630">
        <f>'3 Charging Stations '!I681</f>
        <v>2855.8</v>
      </c>
      <c r="C630">
        <f>'3 Charging Stations '!V681</f>
        <v>1621.9</v>
      </c>
      <c r="D630">
        <f>'3 Charging Stations '!AI681</f>
        <v>2855.8</v>
      </c>
    </row>
    <row r="631" spans="1:4">
      <c r="A631" s="51">
        <v>630</v>
      </c>
      <c r="B631">
        <f>'3 Charging Stations '!I682</f>
        <v>2855.8</v>
      </c>
      <c r="C631">
        <f>'3 Charging Stations '!V682</f>
        <v>1256.3000000000002</v>
      </c>
      <c r="D631">
        <f>'3 Charging Stations '!AI682</f>
        <v>2855.8</v>
      </c>
    </row>
    <row r="632" spans="1:4">
      <c r="A632" s="51">
        <v>631</v>
      </c>
      <c r="B632">
        <f>'3 Charging Stations '!I683</f>
        <v>2855.8</v>
      </c>
      <c r="C632">
        <f>'3 Charging Stations '!V683</f>
        <v>2855.8</v>
      </c>
      <c r="D632">
        <f>'3 Charging Stations '!AI683</f>
        <v>2855.8</v>
      </c>
    </row>
    <row r="633" spans="1:4">
      <c r="A633" s="51">
        <v>632</v>
      </c>
      <c r="B633">
        <f>'3 Charging Stations '!I684</f>
        <v>2855.8</v>
      </c>
      <c r="C633">
        <f>'3 Charging Stations '!V684</f>
        <v>2855.8</v>
      </c>
      <c r="D633">
        <f>'3 Charging Stations '!AI684</f>
        <v>2855.8</v>
      </c>
    </row>
    <row r="634" spans="1:4">
      <c r="A634" s="51">
        <v>633</v>
      </c>
      <c r="B634">
        <f>'3 Charging Stations '!I685</f>
        <v>1667.6000000000004</v>
      </c>
      <c r="C634">
        <f>'3 Charging Stations '!V685</f>
        <v>2855.8</v>
      </c>
      <c r="D634">
        <f>'3 Charging Stations '!AI685</f>
        <v>1484.8000000000002</v>
      </c>
    </row>
    <row r="635" spans="1:4">
      <c r="A635" s="51">
        <v>634</v>
      </c>
      <c r="B635">
        <f>'3 Charging Stations '!I686</f>
        <v>1873.25</v>
      </c>
      <c r="C635">
        <f>'3 Charging Stations '!V686</f>
        <v>1210.6000000000004</v>
      </c>
      <c r="D635">
        <f>'3 Charging Stations '!AI686</f>
        <v>1302</v>
      </c>
    </row>
    <row r="636" spans="1:4">
      <c r="A636" s="51">
        <v>635</v>
      </c>
      <c r="B636">
        <f>'3 Charging Stations '!I687</f>
        <v>2855.8</v>
      </c>
      <c r="C636">
        <f>'3 Charging Stations '!V687</f>
        <v>2855.8</v>
      </c>
      <c r="D636">
        <f>'3 Charging Stations '!AI687</f>
        <v>1439.1000000000004</v>
      </c>
    </row>
    <row r="637" spans="1:4">
      <c r="A637" s="51">
        <v>636</v>
      </c>
      <c r="B637">
        <f>'3 Charging Stations '!I688</f>
        <v>2855.8</v>
      </c>
      <c r="C637">
        <f>'3 Charging Stations '!V688</f>
        <v>1553.3500000000004</v>
      </c>
      <c r="D637">
        <f>'3 Charging Stations '!AI688</f>
        <v>1667.6000000000004</v>
      </c>
    </row>
    <row r="638" spans="1:4">
      <c r="A638" s="51">
        <v>637</v>
      </c>
      <c r="B638">
        <f>'3 Charging Stations '!I689</f>
        <v>2855.8</v>
      </c>
      <c r="C638">
        <f>'3 Charging Stations '!V689</f>
        <v>1576.2000000000003</v>
      </c>
      <c r="D638">
        <f>'3 Charging Stations '!AI689</f>
        <v>2855.8</v>
      </c>
    </row>
    <row r="639" spans="1:4">
      <c r="A639" s="51">
        <v>638</v>
      </c>
      <c r="B639">
        <f>'3 Charging Stations '!I690</f>
        <v>2855.8</v>
      </c>
      <c r="C639">
        <f>'3 Charging Stations '!V690</f>
        <v>2855.8</v>
      </c>
      <c r="D639">
        <f>'3 Charging Stations '!AI690</f>
        <v>2855.8</v>
      </c>
    </row>
    <row r="640" spans="1:4">
      <c r="A640" s="51">
        <v>639</v>
      </c>
      <c r="B640">
        <f>'3 Charging Stations '!I691</f>
        <v>2855.8</v>
      </c>
      <c r="C640">
        <f>'3 Charging Stations '!V691</f>
        <v>1324.8500000000004</v>
      </c>
      <c r="D640">
        <f>'3 Charging Stations '!AI691</f>
        <v>2855.8</v>
      </c>
    </row>
    <row r="641" spans="1:4">
      <c r="A641" s="51">
        <v>640</v>
      </c>
      <c r="B641">
        <f>'3 Charging Stations '!I692</f>
        <v>2855.8</v>
      </c>
      <c r="C641">
        <f>'3 Charging Stations '!V692</f>
        <v>1393.4</v>
      </c>
      <c r="D641">
        <f>'3 Charging Stations '!AI692</f>
        <v>1484.8000000000002</v>
      </c>
    </row>
    <row r="642" spans="1:4">
      <c r="A642" s="51">
        <v>641</v>
      </c>
      <c r="B642">
        <f>'3 Charging Stations '!I693</f>
        <v>2855.8</v>
      </c>
      <c r="C642">
        <f>'3 Charging Stations '!V693</f>
        <v>1530.5</v>
      </c>
      <c r="D642">
        <f>'3 Charging Stations '!AI693</f>
        <v>2855.8</v>
      </c>
    </row>
    <row r="643" spans="1:4">
      <c r="A643" s="51">
        <v>642</v>
      </c>
      <c r="B643">
        <f>'3 Charging Stations '!I694</f>
        <v>2855.8</v>
      </c>
      <c r="C643">
        <f>'3 Charging Stations '!V694</f>
        <v>2855.8</v>
      </c>
      <c r="D643">
        <f>'3 Charging Stations '!AI694</f>
        <v>1302</v>
      </c>
    </row>
    <row r="644" spans="1:4">
      <c r="A644" s="51">
        <v>643</v>
      </c>
      <c r="B644">
        <f>'3 Charging Stations '!I695</f>
        <v>2855.8</v>
      </c>
      <c r="C644">
        <f>'3 Charging Stations '!V695</f>
        <v>2855.8</v>
      </c>
      <c r="D644">
        <f>'3 Charging Stations '!AI695</f>
        <v>2855.8</v>
      </c>
    </row>
    <row r="645" spans="1:4">
      <c r="A645" s="51">
        <v>644</v>
      </c>
      <c r="B645">
        <f>'3 Charging Stations '!I696</f>
        <v>1621.9</v>
      </c>
      <c r="C645">
        <f>'3 Charging Stations '!V696</f>
        <v>1644.75</v>
      </c>
      <c r="D645">
        <f>'3 Charging Stations '!AI696</f>
        <v>2855.8</v>
      </c>
    </row>
    <row r="646" spans="1:4">
      <c r="A646" s="51">
        <v>645</v>
      </c>
      <c r="B646">
        <f>'3 Charging Stations '!I697</f>
        <v>2855.8</v>
      </c>
      <c r="C646">
        <f>'3 Charging Stations '!V697</f>
        <v>2855.8</v>
      </c>
      <c r="D646">
        <f>'3 Charging Stations '!AI697</f>
        <v>2855.8</v>
      </c>
    </row>
    <row r="647" spans="1:4">
      <c r="A647" s="51">
        <v>646</v>
      </c>
      <c r="B647">
        <f>'3 Charging Stations '!I698</f>
        <v>2855.8</v>
      </c>
      <c r="C647">
        <f>'3 Charging Stations '!V698</f>
        <v>2855.8</v>
      </c>
      <c r="D647">
        <f>'3 Charging Stations '!AI698</f>
        <v>2855.8</v>
      </c>
    </row>
    <row r="648" spans="1:4">
      <c r="A648" s="51">
        <v>647</v>
      </c>
      <c r="B648">
        <f>'3 Charging Stations '!I699</f>
        <v>2855.8</v>
      </c>
      <c r="C648">
        <f>'3 Charging Stations '!V699</f>
        <v>1416.25</v>
      </c>
      <c r="D648">
        <f>'3 Charging Stations '!AI699</f>
        <v>2855.8</v>
      </c>
    </row>
    <row r="649" spans="1:4">
      <c r="A649" s="51">
        <v>648</v>
      </c>
      <c r="B649">
        <f>'3 Charging Stations '!I700</f>
        <v>2855.8</v>
      </c>
      <c r="C649">
        <f>'3 Charging Stations '!V700</f>
        <v>1621.9</v>
      </c>
      <c r="D649">
        <f>'3 Charging Stations '!AI700</f>
        <v>2855.8</v>
      </c>
    </row>
    <row r="650" spans="1:4">
      <c r="A650" s="51">
        <v>649</v>
      </c>
      <c r="B650">
        <f>'3 Charging Stations '!I701</f>
        <v>2855.8</v>
      </c>
      <c r="C650">
        <f>'3 Charging Stations '!V701</f>
        <v>2855.8</v>
      </c>
      <c r="D650">
        <f>'3 Charging Stations '!AI701</f>
        <v>2855.8</v>
      </c>
    </row>
    <row r="651" spans="1:4">
      <c r="A651" s="51">
        <v>650</v>
      </c>
      <c r="B651">
        <f>'3 Charging Stations '!I702</f>
        <v>2855.8</v>
      </c>
      <c r="C651">
        <f>'3 Charging Stations '!V702</f>
        <v>2855.8</v>
      </c>
      <c r="D651">
        <f>'3 Charging Stations '!AI702</f>
        <v>1484.8000000000002</v>
      </c>
    </row>
    <row r="652" spans="1:4">
      <c r="A652" s="51">
        <v>651</v>
      </c>
      <c r="B652">
        <f>'3 Charging Stations '!I703</f>
        <v>2855.8</v>
      </c>
      <c r="C652">
        <f>'3 Charging Stations '!V703</f>
        <v>1644.75</v>
      </c>
      <c r="D652">
        <f>'3 Charging Stations '!AI703</f>
        <v>2855.8</v>
      </c>
    </row>
    <row r="653" spans="1:4">
      <c r="A653" s="51">
        <v>652</v>
      </c>
      <c r="B653">
        <f>'3 Charging Stations '!I704</f>
        <v>2855.8</v>
      </c>
      <c r="C653">
        <f>'3 Charging Stations '!V704</f>
        <v>2855.8</v>
      </c>
      <c r="D653">
        <f>'3 Charging Stations '!AI704</f>
        <v>2855.8</v>
      </c>
    </row>
    <row r="654" spans="1:4">
      <c r="A654" s="51">
        <v>653</v>
      </c>
      <c r="B654">
        <f>'3 Charging Stations '!I705</f>
        <v>1690.4500000000003</v>
      </c>
      <c r="C654">
        <f>'3 Charging Stations '!V705</f>
        <v>1553.3500000000004</v>
      </c>
      <c r="D654">
        <f>'3 Charging Stations '!AI705</f>
        <v>2855.8</v>
      </c>
    </row>
    <row r="655" spans="1:4">
      <c r="A655" s="51">
        <v>654</v>
      </c>
      <c r="B655">
        <f>'3 Charging Stations '!I706</f>
        <v>2855.8</v>
      </c>
      <c r="C655">
        <f>'3 Charging Stations '!V706</f>
        <v>2855.8</v>
      </c>
      <c r="D655">
        <f>'3 Charging Stations '!AI706</f>
        <v>2855.8</v>
      </c>
    </row>
    <row r="656" spans="1:4">
      <c r="A656" s="51">
        <v>655</v>
      </c>
      <c r="B656">
        <f>'3 Charging Stations '!I707</f>
        <v>1781.8500000000004</v>
      </c>
      <c r="C656">
        <f>'3 Charging Stations '!V707</f>
        <v>1599.0500000000002</v>
      </c>
      <c r="D656">
        <f>'3 Charging Stations '!AI707</f>
        <v>2855.8</v>
      </c>
    </row>
    <row r="657" spans="1:4">
      <c r="A657" s="51">
        <v>656</v>
      </c>
      <c r="B657">
        <f>'3 Charging Stations '!I708</f>
        <v>2855.8</v>
      </c>
      <c r="C657">
        <f>'3 Charging Stations '!V708</f>
        <v>2855.8</v>
      </c>
      <c r="D657">
        <f>'3 Charging Stations '!AI708</f>
        <v>2855.8</v>
      </c>
    </row>
    <row r="658" spans="1:4">
      <c r="A658" s="51">
        <v>657</v>
      </c>
      <c r="B658">
        <f>'3 Charging Stations '!I709</f>
        <v>1713.3000000000002</v>
      </c>
      <c r="C658">
        <f>'3 Charging Stations '!V709</f>
        <v>2855.8</v>
      </c>
      <c r="D658">
        <f>'3 Charging Stations '!AI709</f>
        <v>1644.75</v>
      </c>
    </row>
    <row r="659" spans="1:4">
      <c r="A659" s="51">
        <v>658</v>
      </c>
      <c r="B659">
        <f>'3 Charging Stations '!I710</f>
        <v>1896.1000000000004</v>
      </c>
      <c r="C659">
        <f>'3 Charging Stations '!V710</f>
        <v>2855.8</v>
      </c>
      <c r="D659">
        <f>'3 Charging Stations '!AI710</f>
        <v>1530.5</v>
      </c>
    </row>
    <row r="660" spans="1:4">
      <c r="A660" s="51">
        <v>659</v>
      </c>
      <c r="B660">
        <f>'3 Charging Stations '!I711</f>
        <v>2855.8</v>
      </c>
      <c r="C660">
        <f>'3 Charging Stations '!V711</f>
        <v>1507.65</v>
      </c>
      <c r="D660">
        <f>'3 Charging Stations '!AI711</f>
        <v>2855.8</v>
      </c>
    </row>
    <row r="661" spans="1:4">
      <c r="A661" s="51">
        <v>660</v>
      </c>
      <c r="B661">
        <f>'3 Charging Stations '!I712</f>
        <v>2855.8</v>
      </c>
      <c r="C661">
        <f>'3 Charging Stations '!V712</f>
        <v>1439.1000000000004</v>
      </c>
      <c r="D661">
        <f>'3 Charging Stations '!AI712</f>
        <v>2855.8</v>
      </c>
    </row>
    <row r="662" spans="1:4">
      <c r="A662" s="51">
        <v>661</v>
      </c>
      <c r="B662">
        <f>'3 Charging Stations '!I713</f>
        <v>1827.5500000000002</v>
      </c>
      <c r="C662">
        <f>'3 Charging Stations '!V713</f>
        <v>1599.0500000000002</v>
      </c>
      <c r="D662">
        <f>'3 Charging Stations '!AI713</f>
        <v>2855.8</v>
      </c>
    </row>
    <row r="663" spans="1:4">
      <c r="A663" s="51">
        <v>662</v>
      </c>
      <c r="B663">
        <f>'3 Charging Stations '!I714</f>
        <v>2855.8</v>
      </c>
      <c r="C663">
        <f>'3 Charging Stations '!V714</f>
        <v>1599.0500000000002</v>
      </c>
      <c r="D663">
        <f>'3 Charging Stations '!AI714</f>
        <v>2855.8</v>
      </c>
    </row>
    <row r="664" spans="1:4">
      <c r="A664" s="51">
        <v>663</v>
      </c>
      <c r="B664">
        <f>'3 Charging Stations '!I715</f>
        <v>2855.8</v>
      </c>
      <c r="C664">
        <f>'3 Charging Stations '!V715</f>
        <v>1439.1000000000004</v>
      </c>
      <c r="D664">
        <f>'3 Charging Stations '!AI715</f>
        <v>2855.8</v>
      </c>
    </row>
    <row r="665" spans="1:4">
      <c r="A665" s="51">
        <v>664</v>
      </c>
      <c r="B665">
        <f>'3 Charging Stations '!I716</f>
        <v>2855.8</v>
      </c>
      <c r="C665">
        <f>'3 Charging Stations '!V716</f>
        <v>1279.1500000000001</v>
      </c>
      <c r="D665">
        <f>'3 Charging Stations '!AI716</f>
        <v>2855.8</v>
      </c>
    </row>
    <row r="666" spans="1:4">
      <c r="A666" s="51">
        <v>665</v>
      </c>
      <c r="B666">
        <f>'3 Charging Stations '!I717</f>
        <v>1804.7000000000003</v>
      </c>
      <c r="C666">
        <f>'3 Charging Stations '!V717</f>
        <v>2855.8</v>
      </c>
      <c r="D666">
        <f>'3 Charging Stations '!AI717</f>
        <v>1599.0500000000002</v>
      </c>
    </row>
    <row r="667" spans="1:4">
      <c r="A667" s="51">
        <v>666</v>
      </c>
      <c r="B667">
        <f>'3 Charging Stations '!I718</f>
        <v>1530.5</v>
      </c>
      <c r="C667">
        <f>'3 Charging Stations '!V718</f>
        <v>2855.8</v>
      </c>
      <c r="D667">
        <f>'3 Charging Stations '!AI718</f>
        <v>1599.0500000000002</v>
      </c>
    </row>
    <row r="668" spans="1:4">
      <c r="A668" s="51">
        <v>667</v>
      </c>
      <c r="B668">
        <f>'3 Charging Stations '!I719</f>
        <v>2855.8</v>
      </c>
      <c r="C668">
        <f>'3 Charging Stations '!V719</f>
        <v>2855.8</v>
      </c>
      <c r="D668">
        <f>'3 Charging Stations '!AI719</f>
        <v>1507.65</v>
      </c>
    </row>
    <row r="669" spans="1:4">
      <c r="A669" s="51">
        <v>668</v>
      </c>
      <c r="B669">
        <f>'3 Charging Stations '!I720</f>
        <v>2855.8</v>
      </c>
      <c r="C669">
        <f>'3 Charging Stations '!V720</f>
        <v>1507.65</v>
      </c>
      <c r="D669">
        <f>'3 Charging Stations '!AI720</f>
        <v>1233.4500000000003</v>
      </c>
    </row>
    <row r="670" spans="1:4">
      <c r="A670" s="51">
        <v>669</v>
      </c>
      <c r="B670">
        <f>'3 Charging Stations '!I721</f>
        <v>2855.8</v>
      </c>
      <c r="C670">
        <f>'3 Charging Stations '!V721</f>
        <v>2855.8</v>
      </c>
      <c r="D670">
        <f>'3 Charging Stations '!AI721</f>
        <v>2855.8</v>
      </c>
    </row>
    <row r="671" spans="1:4">
      <c r="A671" s="51">
        <v>670</v>
      </c>
      <c r="B671">
        <f>'3 Charging Stations '!I722</f>
        <v>1484.8000000000002</v>
      </c>
      <c r="C671">
        <f>'3 Charging Stations '!V722</f>
        <v>2855.8</v>
      </c>
      <c r="D671">
        <f>'3 Charging Stations '!AI722</f>
        <v>2855.8</v>
      </c>
    </row>
    <row r="672" spans="1:4">
      <c r="A672" s="51">
        <v>671</v>
      </c>
      <c r="B672">
        <f>'3 Charging Stations '!I723</f>
        <v>2855.8</v>
      </c>
      <c r="C672">
        <f>'3 Charging Stations '!V723</f>
        <v>2855.8</v>
      </c>
      <c r="D672">
        <f>'3 Charging Stations '!AI723</f>
        <v>1530.5</v>
      </c>
    </row>
    <row r="673" spans="1:4">
      <c r="A673" s="51">
        <v>672</v>
      </c>
      <c r="B673">
        <f>'3 Charging Stations '!I724</f>
        <v>2855.8</v>
      </c>
      <c r="C673">
        <f>'3 Charging Stations '!V724</f>
        <v>2855.8</v>
      </c>
      <c r="D673">
        <f>'3 Charging Stations '!AI724</f>
        <v>1667.6000000000004</v>
      </c>
    </row>
    <row r="674" spans="1:4">
      <c r="A674" s="51">
        <v>673</v>
      </c>
      <c r="B674">
        <f>'3 Charging Stations '!I725</f>
        <v>2855.8</v>
      </c>
      <c r="C674">
        <f>'3 Charging Stations '!V725</f>
        <v>1210.6000000000004</v>
      </c>
      <c r="D674">
        <f>'3 Charging Stations '!AI725</f>
        <v>1119.2000000000003</v>
      </c>
    </row>
    <row r="675" spans="1:4">
      <c r="A675" s="51">
        <v>674</v>
      </c>
      <c r="B675">
        <f>'3 Charging Stations '!I726</f>
        <v>2855.8</v>
      </c>
      <c r="C675">
        <f>'3 Charging Stations '!V726</f>
        <v>1370.5500000000002</v>
      </c>
      <c r="D675">
        <f>'3 Charging Stations '!AI726</f>
        <v>2855.8</v>
      </c>
    </row>
    <row r="676" spans="1:4">
      <c r="A676" s="51">
        <v>675</v>
      </c>
      <c r="B676">
        <f>'3 Charging Stations '!I727</f>
        <v>2855.8</v>
      </c>
      <c r="C676">
        <f>'3 Charging Stations '!V727</f>
        <v>2855.8</v>
      </c>
      <c r="D676">
        <f>'3 Charging Stations '!AI727</f>
        <v>2855.8</v>
      </c>
    </row>
    <row r="677" spans="1:4">
      <c r="A677" s="51">
        <v>676</v>
      </c>
      <c r="B677">
        <f>'3 Charging Stations '!I728</f>
        <v>2855.8</v>
      </c>
      <c r="C677">
        <f>'3 Charging Stations '!V728</f>
        <v>2855.8</v>
      </c>
      <c r="D677">
        <f>'3 Charging Stations '!AI728</f>
        <v>2855.8</v>
      </c>
    </row>
    <row r="678" spans="1:4">
      <c r="A678" s="51">
        <v>677</v>
      </c>
      <c r="B678">
        <f>'3 Charging Stations '!I729</f>
        <v>1850.4</v>
      </c>
      <c r="C678">
        <f>'3 Charging Stations '!V729</f>
        <v>959.25</v>
      </c>
      <c r="D678">
        <f>'3 Charging Stations '!AI729</f>
        <v>1690.4500000000003</v>
      </c>
    </row>
    <row r="679" spans="1:4">
      <c r="A679" s="51">
        <v>678</v>
      </c>
      <c r="B679">
        <f>'3 Charging Stations '!I730</f>
        <v>2855.8</v>
      </c>
      <c r="C679">
        <f>'3 Charging Stations '!V730</f>
        <v>1439.1000000000004</v>
      </c>
      <c r="D679">
        <f>'3 Charging Stations '!AI730</f>
        <v>1690.4500000000003</v>
      </c>
    </row>
    <row r="680" spans="1:4">
      <c r="A680" s="51">
        <v>679</v>
      </c>
      <c r="B680">
        <f>'3 Charging Stations '!I731</f>
        <v>1736.15</v>
      </c>
      <c r="C680">
        <f>'3 Charging Stations '!V731</f>
        <v>2855.8</v>
      </c>
      <c r="D680">
        <f>'3 Charging Stations '!AI731</f>
        <v>2855.8</v>
      </c>
    </row>
    <row r="681" spans="1:4">
      <c r="A681" s="51">
        <v>680</v>
      </c>
      <c r="B681">
        <f>'3 Charging Stations '!I732</f>
        <v>2855.8</v>
      </c>
      <c r="C681">
        <f>'3 Charging Stations '!V732</f>
        <v>1096.3500000000004</v>
      </c>
      <c r="D681">
        <f>'3 Charging Stations '!AI732</f>
        <v>2855.8</v>
      </c>
    </row>
    <row r="682" spans="1:4">
      <c r="A682" s="51">
        <v>681</v>
      </c>
      <c r="B682">
        <f>'3 Charging Stations '!I733</f>
        <v>2855.8</v>
      </c>
      <c r="C682">
        <f>'3 Charging Stations '!V733</f>
        <v>1530.5</v>
      </c>
      <c r="D682">
        <f>'3 Charging Stations '!AI733</f>
        <v>1461.9500000000003</v>
      </c>
    </row>
    <row r="683" spans="1:4">
      <c r="A683" s="51">
        <v>682</v>
      </c>
      <c r="B683">
        <f>'3 Charging Stations '!I734</f>
        <v>2855.8</v>
      </c>
      <c r="C683">
        <f>'3 Charging Stations '!V734</f>
        <v>2855.8</v>
      </c>
      <c r="D683">
        <f>'3 Charging Stations '!AI734</f>
        <v>1324.8500000000004</v>
      </c>
    </row>
    <row r="684" spans="1:4">
      <c r="A684" s="51">
        <v>683</v>
      </c>
      <c r="B684">
        <f>'3 Charging Stations '!I735</f>
        <v>1096.3500000000004</v>
      </c>
      <c r="C684">
        <f>'3 Charging Stations '!V735</f>
        <v>1644.75</v>
      </c>
      <c r="D684">
        <f>'3 Charging Stations '!AI735</f>
        <v>2855.8</v>
      </c>
    </row>
    <row r="685" spans="1:4">
      <c r="A685" s="51">
        <v>684</v>
      </c>
      <c r="B685">
        <f>'3 Charging Stations '!I736</f>
        <v>2855.8</v>
      </c>
      <c r="C685">
        <f>'3 Charging Stations '!V736</f>
        <v>1324.8500000000004</v>
      </c>
      <c r="D685">
        <f>'3 Charging Stations '!AI736</f>
        <v>1690.4500000000003</v>
      </c>
    </row>
    <row r="686" spans="1:4">
      <c r="A686" s="51">
        <v>685</v>
      </c>
      <c r="B686">
        <f>'3 Charging Stations '!I737</f>
        <v>2855.8</v>
      </c>
      <c r="C686">
        <f>'3 Charging Stations '!V737</f>
        <v>2855.8</v>
      </c>
      <c r="D686">
        <f>'3 Charging Stations '!AI737</f>
        <v>2855.8</v>
      </c>
    </row>
    <row r="687" spans="1:4">
      <c r="A687" s="51">
        <v>686</v>
      </c>
      <c r="B687">
        <f>'3 Charging Stations '!I738</f>
        <v>2855.8</v>
      </c>
      <c r="C687">
        <f>'3 Charging Stations '!V738</f>
        <v>1416.25</v>
      </c>
      <c r="D687">
        <f>'3 Charging Stations '!AI738</f>
        <v>2855.8</v>
      </c>
    </row>
    <row r="688" spans="1:4">
      <c r="A688" s="51">
        <v>687</v>
      </c>
      <c r="B688">
        <f>'3 Charging Stations '!I739</f>
        <v>1804.7000000000003</v>
      </c>
      <c r="C688">
        <f>'3 Charging Stations '!V739</f>
        <v>2855.8</v>
      </c>
      <c r="D688">
        <f>'3 Charging Stations '!AI739</f>
        <v>1439.1000000000004</v>
      </c>
    </row>
    <row r="689" spans="1:4">
      <c r="A689" s="51">
        <v>688</v>
      </c>
      <c r="B689">
        <f>'3 Charging Stations '!I740</f>
        <v>1439.1000000000004</v>
      </c>
      <c r="C689">
        <f>'3 Charging Stations '!V740</f>
        <v>1461.9500000000003</v>
      </c>
      <c r="D689">
        <f>'3 Charging Stations '!AI740</f>
        <v>1599.0500000000002</v>
      </c>
    </row>
    <row r="690" spans="1:4">
      <c r="A690" s="51">
        <v>689</v>
      </c>
      <c r="B690">
        <f>'3 Charging Stations '!I741</f>
        <v>1621.9</v>
      </c>
      <c r="C690">
        <f>'3 Charging Stations '!V741</f>
        <v>2855.8</v>
      </c>
      <c r="D690">
        <f>'3 Charging Stations '!AI741</f>
        <v>2855.8</v>
      </c>
    </row>
    <row r="691" spans="1:4">
      <c r="A691" s="51">
        <v>690</v>
      </c>
      <c r="B691">
        <f>'3 Charging Stations '!I742</f>
        <v>1621.9</v>
      </c>
      <c r="C691">
        <f>'3 Charging Stations '!V742</f>
        <v>2855.8</v>
      </c>
      <c r="D691">
        <f>'3 Charging Stations '!AI742</f>
        <v>2855.8</v>
      </c>
    </row>
    <row r="692" spans="1:4">
      <c r="A692" s="51">
        <v>691</v>
      </c>
      <c r="B692">
        <f>'3 Charging Stations '!I743</f>
        <v>1530.5</v>
      </c>
      <c r="C692">
        <f>'3 Charging Stations '!V743</f>
        <v>1599.0500000000002</v>
      </c>
      <c r="D692">
        <f>'3 Charging Stations '!AI743</f>
        <v>2855.8</v>
      </c>
    </row>
    <row r="693" spans="1:4">
      <c r="A693" s="51">
        <v>692</v>
      </c>
      <c r="B693">
        <f>'3 Charging Stations '!I744</f>
        <v>1781.8500000000004</v>
      </c>
      <c r="C693">
        <f>'3 Charging Stations '!V744</f>
        <v>1233.4500000000003</v>
      </c>
      <c r="D693">
        <f>'3 Charging Stations '!AI744</f>
        <v>2855.8</v>
      </c>
    </row>
    <row r="694" spans="1:4">
      <c r="A694" s="51">
        <v>693</v>
      </c>
      <c r="B694">
        <f>'3 Charging Stations '!I745</f>
        <v>1850.4</v>
      </c>
      <c r="C694">
        <f>'3 Charging Stations '!V745</f>
        <v>2855.8</v>
      </c>
      <c r="D694">
        <f>'3 Charging Stations '!AI745</f>
        <v>1484.8000000000002</v>
      </c>
    </row>
    <row r="695" spans="1:4">
      <c r="A695" s="51">
        <v>694</v>
      </c>
      <c r="B695">
        <f>'3 Charging Stations '!I746</f>
        <v>2855.8</v>
      </c>
      <c r="C695">
        <f>'3 Charging Stations '!V746</f>
        <v>1302</v>
      </c>
      <c r="D695">
        <f>'3 Charging Stations '!AI746</f>
        <v>2855.8</v>
      </c>
    </row>
    <row r="696" spans="1:4">
      <c r="A696" s="51">
        <v>695</v>
      </c>
      <c r="B696">
        <f>'3 Charging Stations '!I747</f>
        <v>2855.8</v>
      </c>
      <c r="C696">
        <f>'3 Charging Stations '!V747</f>
        <v>1667.6000000000004</v>
      </c>
      <c r="D696">
        <f>'3 Charging Stations '!AI747</f>
        <v>2855.8</v>
      </c>
    </row>
    <row r="697" spans="1:4">
      <c r="A697" s="51">
        <v>696</v>
      </c>
      <c r="B697">
        <f>'3 Charging Stations '!I748</f>
        <v>1804.7000000000003</v>
      </c>
      <c r="C697">
        <f>'3 Charging Stations '!V748</f>
        <v>2855.8</v>
      </c>
      <c r="D697">
        <f>'3 Charging Stations '!AI748</f>
        <v>2855.8</v>
      </c>
    </row>
    <row r="698" spans="1:4">
      <c r="A698" s="51">
        <v>697</v>
      </c>
      <c r="B698">
        <f>'3 Charging Stations '!I749</f>
        <v>1850.4</v>
      </c>
      <c r="C698">
        <f>'3 Charging Stations '!V749</f>
        <v>2855.8</v>
      </c>
      <c r="D698">
        <f>'3 Charging Stations '!AI749</f>
        <v>1667.6000000000004</v>
      </c>
    </row>
    <row r="699" spans="1:4">
      <c r="A699" s="51">
        <v>698</v>
      </c>
      <c r="B699">
        <f>'3 Charging Stations '!I750</f>
        <v>1804.7000000000003</v>
      </c>
      <c r="C699">
        <f>'3 Charging Stations '!V750</f>
        <v>1233.4500000000003</v>
      </c>
      <c r="D699">
        <f>'3 Charging Stations '!AI750</f>
        <v>1279.1500000000001</v>
      </c>
    </row>
    <row r="700" spans="1:4">
      <c r="A700" s="51">
        <v>699</v>
      </c>
      <c r="B700">
        <f>'3 Charging Stations '!I751</f>
        <v>1210.6000000000004</v>
      </c>
      <c r="C700">
        <f>'3 Charging Stations '!V751</f>
        <v>2855.8</v>
      </c>
      <c r="D700">
        <f>'3 Charging Stations '!AI751</f>
        <v>2855.8</v>
      </c>
    </row>
    <row r="701" spans="1:4">
      <c r="A701" s="51">
        <v>700</v>
      </c>
      <c r="B701">
        <f>'3 Charging Stations '!I752</f>
        <v>1599.0500000000002</v>
      </c>
      <c r="C701">
        <f>'3 Charging Stations '!V752</f>
        <v>2855.8</v>
      </c>
      <c r="D701">
        <f>'3 Charging Stations '!AI752</f>
        <v>2855.8</v>
      </c>
    </row>
    <row r="702" spans="1:4">
      <c r="A702" s="51">
        <v>701</v>
      </c>
      <c r="B702">
        <f>'3 Charging Stations '!I753</f>
        <v>2855.8</v>
      </c>
      <c r="C702">
        <f>'3 Charging Stations '!V753</f>
        <v>1119.2000000000003</v>
      </c>
      <c r="D702">
        <f>'3 Charging Stations '!AI753</f>
        <v>2855.8</v>
      </c>
    </row>
    <row r="703" spans="1:4">
      <c r="A703" s="51">
        <v>702</v>
      </c>
      <c r="B703">
        <f>'3 Charging Stations '!I754</f>
        <v>2855.8</v>
      </c>
      <c r="C703">
        <f>'3 Charging Stations '!V754</f>
        <v>2855.8</v>
      </c>
      <c r="D703">
        <f>'3 Charging Stations '!AI754</f>
        <v>2855.8</v>
      </c>
    </row>
    <row r="704" spans="1:4">
      <c r="A704" s="51">
        <v>703</v>
      </c>
      <c r="B704">
        <f>'3 Charging Stations '!I755</f>
        <v>2855.8</v>
      </c>
      <c r="C704">
        <f>'3 Charging Stations '!V755</f>
        <v>2855.8</v>
      </c>
      <c r="D704">
        <f>'3 Charging Stations '!AI755</f>
        <v>1713.3000000000002</v>
      </c>
    </row>
    <row r="705" spans="1:4">
      <c r="A705" s="51">
        <v>704</v>
      </c>
      <c r="B705">
        <f>'3 Charging Stations '!I756</f>
        <v>2855.8</v>
      </c>
      <c r="C705">
        <f>'3 Charging Stations '!V756</f>
        <v>2855.8</v>
      </c>
      <c r="D705">
        <f>'3 Charging Stations '!AI756</f>
        <v>2855.8</v>
      </c>
    </row>
    <row r="706" spans="1:4">
      <c r="A706" s="51">
        <v>705</v>
      </c>
      <c r="B706">
        <f>'3 Charging Stations '!I757</f>
        <v>1850.4</v>
      </c>
      <c r="C706">
        <f>'3 Charging Stations '!V757</f>
        <v>2855.8</v>
      </c>
      <c r="D706">
        <f>'3 Charging Stations '!AI757</f>
        <v>2855.8</v>
      </c>
    </row>
    <row r="707" spans="1:4">
      <c r="A707" s="51">
        <v>706</v>
      </c>
      <c r="B707">
        <f>'3 Charging Stations '!I758</f>
        <v>2855.8</v>
      </c>
      <c r="C707">
        <f>'3 Charging Stations '!V758</f>
        <v>1576.2000000000003</v>
      </c>
      <c r="D707">
        <f>'3 Charging Stations '!AI758</f>
        <v>1302</v>
      </c>
    </row>
    <row r="708" spans="1:4">
      <c r="A708" s="51">
        <v>707</v>
      </c>
      <c r="B708">
        <f>'3 Charging Stations '!I759</f>
        <v>1736.15</v>
      </c>
      <c r="C708">
        <f>'3 Charging Stations '!V759</f>
        <v>2855.8</v>
      </c>
      <c r="D708">
        <f>'3 Charging Stations '!AI759</f>
        <v>1667.6000000000004</v>
      </c>
    </row>
    <row r="709" spans="1:4">
      <c r="A709" s="51">
        <v>708</v>
      </c>
      <c r="B709">
        <f>'3 Charging Stations '!I760</f>
        <v>1804.7000000000003</v>
      </c>
      <c r="C709">
        <f>'3 Charging Stations '!V760</f>
        <v>2855.8</v>
      </c>
      <c r="D709">
        <f>'3 Charging Stations '!AI760</f>
        <v>2855.8</v>
      </c>
    </row>
    <row r="710" spans="1:4">
      <c r="A710" s="51">
        <v>709</v>
      </c>
      <c r="B710">
        <f>'3 Charging Stations '!I761</f>
        <v>2855.8</v>
      </c>
      <c r="C710">
        <f>'3 Charging Stations '!V761</f>
        <v>1370.5500000000002</v>
      </c>
      <c r="D710">
        <f>'3 Charging Stations '!AI761</f>
        <v>1484.8000000000002</v>
      </c>
    </row>
    <row r="711" spans="1:4">
      <c r="A711" s="51">
        <v>710</v>
      </c>
      <c r="B711">
        <f>'3 Charging Stations '!I762</f>
        <v>2855.8</v>
      </c>
      <c r="C711">
        <f>'3 Charging Stations '!V762</f>
        <v>1576.2000000000003</v>
      </c>
      <c r="D711">
        <f>'3 Charging Stations '!AI762</f>
        <v>2855.8</v>
      </c>
    </row>
    <row r="712" spans="1:4">
      <c r="A712" s="51">
        <v>711</v>
      </c>
      <c r="B712">
        <f>'3 Charging Stations '!I763</f>
        <v>2855.8</v>
      </c>
      <c r="C712">
        <f>'3 Charging Stations '!V763</f>
        <v>1644.75</v>
      </c>
      <c r="D712">
        <f>'3 Charging Stations '!AI763</f>
        <v>2855.8</v>
      </c>
    </row>
    <row r="713" spans="1:4">
      <c r="A713" s="51">
        <v>712</v>
      </c>
      <c r="B713">
        <f>'3 Charging Stations '!I764</f>
        <v>1393.4</v>
      </c>
      <c r="C713">
        <f>'3 Charging Stations '!V764</f>
        <v>2855.8</v>
      </c>
      <c r="D713">
        <f>'3 Charging Stations '!AI764</f>
        <v>1599.0500000000002</v>
      </c>
    </row>
    <row r="714" spans="1:4">
      <c r="A714" s="51">
        <v>713</v>
      </c>
      <c r="B714">
        <f>'3 Charging Stations '!I765</f>
        <v>2855.8</v>
      </c>
      <c r="C714">
        <f>'3 Charging Stations '!V765</f>
        <v>1210.6000000000004</v>
      </c>
      <c r="D714">
        <f>'3 Charging Stations '!AI765</f>
        <v>2855.8</v>
      </c>
    </row>
    <row r="715" spans="1:4">
      <c r="A715" s="51">
        <v>714</v>
      </c>
      <c r="B715">
        <f>'3 Charging Stations '!I766</f>
        <v>2855.8</v>
      </c>
      <c r="C715">
        <f>'3 Charging Stations '!V766</f>
        <v>2855.8</v>
      </c>
      <c r="D715">
        <f>'3 Charging Stations '!AI766</f>
        <v>2855.8</v>
      </c>
    </row>
    <row r="716" spans="1:4">
      <c r="A716" s="51">
        <v>715</v>
      </c>
      <c r="B716">
        <f>'3 Charging Stations '!I767</f>
        <v>2855.8</v>
      </c>
      <c r="C716">
        <f>'3 Charging Stations '!V767</f>
        <v>1530.5</v>
      </c>
      <c r="D716">
        <f>'3 Charging Stations '!AI767</f>
        <v>1484.8000000000002</v>
      </c>
    </row>
    <row r="717" spans="1:4">
      <c r="A717" s="51">
        <v>716</v>
      </c>
      <c r="B717">
        <f>'3 Charging Stations '!I768</f>
        <v>2855.8</v>
      </c>
      <c r="C717">
        <f>'3 Charging Stations '!V768</f>
        <v>1142.0500000000002</v>
      </c>
      <c r="D717">
        <f>'3 Charging Stations '!AI768</f>
        <v>2855.8</v>
      </c>
    </row>
    <row r="718" spans="1:4">
      <c r="A718" s="51">
        <v>717</v>
      </c>
      <c r="B718">
        <f>'3 Charging Stations '!I769</f>
        <v>2855.8</v>
      </c>
      <c r="C718">
        <f>'3 Charging Stations '!V769</f>
        <v>1164.9000000000001</v>
      </c>
      <c r="D718">
        <f>'3 Charging Stations '!AI769</f>
        <v>1621.9</v>
      </c>
    </row>
    <row r="719" spans="1:4">
      <c r="A719" s="51">
        <v>718</v>
      </c>
      <c r="B719">
        <f>'3 Charging Stations '!I770</f>
        <v>2855.8</v>
      </c>
      <c r="C719">
        <f>'3 Charging Stations '!V770</f>
        <v>1324.8500000000004</v>
      </c>
      <c r="D719">
        <f>'3 Charging Stations '!AI770</f>
        <v>2855.8</v>
      </c>
    </row>
    <row r="720" spans="1:4">
      <c r="A720" s="51">
        <v>719</v>
      </c>
      <c r="B720">
        <f>'3 Charging Stations '!I771</f>
        <v>2855.8</v>
      </c>
      <c r="C720">
        <f>'3 Charging Stations '!V771</f>
        <v>2855.8</v>
      </c>
      <c r="D720">
        <f>'3 Charging Stations '!AI771</f>
        <v>2855.8</v>
      </c>
    </row>
    <row r="721" spans="1:4">
      <c r="A721" s="51">
        <v>720</v>
      </c>
      <c r="B721">
        <f>'3 Charging Stations '!I772</f>
        <v>2855.8</v>
      </c>
      <c r="C721">
        <f>'3 Charging Stations '!V772</f>
        <v>2855.8</v>
      </c>
      <c r="D721">
        <f>'3 Charging Stations '!AI772</f>
        <v>2855.8</v>
      </c>
    </row>
    <row r="722" spans="1:4">
      <c r="A722" s="51">
        <v>721</v>
      </c>
      <c r="B722">
        <f>'3 Charging Stations '!I773</f>
        <v>2855.8</v>
      </c>
      <c r="C722">
        <f>'3 Charging Stations '!V773</f>
        <v>1393.4</v>
      </c>
      <c r="D722">
        <f>'3 Charging Stations '!AI773</f>
        <v>2855.8</v>
      </c>
    </row>
    <row r="723" spans="1:4">
      <c r="A723" s="51">
        <v>722</v>
      </c>
      <c r="B723">
        <f>'3 Charging Stations '!I774</f>
        <v>2855.8</v>
      </c>
      <c r="C723">
        <f>'3 Charging Stations '!V774</f>
        <v>2855.8</v>
      </c>
      <c r="D723">
        <f>'3 Charging Stations '!AI774</f>
        <v>2855.8</v>
      </c>
    </row>
    <row r="724" spans="1:4">
      <c r="A724" s="51">
        <v>723</v>
      </c>
      <c r="B724">
        <f>'3 Charging Stations '!I775</f>
        <v>2855.8</v>
      </c>
      <c r="C724">
        <f>'3 Charging Stations '!V775</f>
        <v>2855.8</v>
      </c>
      <c r="D724">
        <f>'3 Charging Stations '!AI775</f>
        <v>1599.0500000000002</v>
      </c>
    </row>
    <row r="725" spans="1:4">
      <c r="A725" s="51">
        <v>724</v>
      </c>
      <c r="B725">
        <f>'3 Charging Stations '!I776</f>
        <v>2855.8</v>
      </c>
      <c r="C725">
        <f>'3 Charging Stations '!V776</f>
        <v>2855.8</v>
      </c>
      <c r="D725">
        <f>'3 Charging Stations '!AI776</f>
        <v>1576.2000000000003</v>
      </c>
    </row>
    <row r="726" spans="1:4">
      <c r="A726" s="51">
        <v>725</v>
      </c>
      <c r="B726">
        <f>'3 Charging Stations '!I777</f>
        <v>2855.8</v>
      </c>
      <c r="C726">
        <f>'3 Charging Stations '!V777</f>
        <v>2855.8</v>
      </c>
      <c r="D726">
        <f>'3 Charging Stations '!AI777</f>
        <v>2855.8</v>
      </c>
    </row>
    <row r="727" spans="1:4">
      <c r="A727" s="51">
        <v>726</v>
      </c>
      <c r="B727">
        <f>'3 Charging Stations '!I778</f>
        <v>1576.2000000000003</v>
      </c>
      <c r="C727">
        <f>'3 Charging Stations '!V778</f>
        <v>1461.9500000000003</v>
      </c>
      <c r="D727">
        <f>'3 Charging Stations '!AI778</f>
        <v>2855.8</v>
      </c>
    </row>
    <row r="728" spans="1:4">
      <c r="A728" s="51">
        <v>727</v>
      </c>
      <c r="B728">
        <f>'3 Charging Stations '!I779</f>
        <v>1850.4</v>
      </c>
      <c r="C728">
        <f>'3 Charging Stations '!V779</f>
        <v>2855.8</v>
      </c>
      <c r="D728">
        <f>'3 Charging Stations '!AI779</f>
        <v>2855.8</v>
      </c>
    </row>
    <row r="729" spans="1:4">
      <c r="A729" s="51">
        <v>728</v>
      </c>
      <c r="B729">
        <f>'3 Charging Stations '!I780</f>
        <v>2855.8</v>
      </c>
      <c r="C729">
        <f>'3 Charging Stations '!V780</f>
        <v>2855.8</v>
      </c>
      <c r="D729">
        <f>'3 Charging Stations '!AI780</f>
        <v>1507.65</v>
      </c>
    </row>
    <row r="730" spans="1:4">
      <c r="A730" s="51">
        <v>729</v>
      </c>
      <c r="B730">
        <f>'3 Charging Stations '!I781</f>
        <v>1759</v>
      </c>
      <c r="C730">
        <f>'3 Charging Stations '!V781</f>
        <v>1484.8000000000002</v>
      </c>
      <c r="D730">
        <f>'3 Charging Stations '!AI781</f>
        <v>2855.8</v>
      </c>
    </row>
    <row r="731" spans="1:4">
      <c r="A731" s="51">
        <v>730</v>
      </c>
      <c r="B731">
        <f>'3 Charging Stations '!I782</f>
        <v>2855.8</v>
      </c>
      <c r="C731">
        <f>'3 Charging Stations '!V782</f>
        <v>2855.8</v>
      </c>
      <c r="D731">
        <f>'3 Charging Stations '!AI782</f>
        <v>2855.8</v>
      </c>
    </row>
    <row r="732" spans="1:4">
      <c r="A732" s="51">
        <v>731</v>
      </c>
      <c r="B732">
        <f>'3 Charging Stations '!I783</f>
        <v>1713.3000000000002</v>
      </c>
      <c r="C732">
        <f>'3 Charging Stations '!V783</f>
        <v>2855.8</v>
      </c>
      <c r="D732">
        <f>'3 Charging Stations '!AI783</f>
        <v>2855.8</v>
      </c>
    </row>
    <row r="733" spans="1:4">
      <c r="A733" s="51">
        <v>732</v>
      </c>
      <c r="B733">
        <f>'3 Charging Stations '!I784</f>
        <v>2855.8</v>
      </c>
      <c r="C733">
        <f>'3 Charging Stations '!V784</f>
        <v>2855.8</v>
      </c>
      <c r="D733">
        <f>'3 Charging Stations '!AI784</f>
        <v>2855.8</v>
      </c>
    </row>
    <row r="734" spans="1:4">
      <c r="A734" s="51">
        <v>733</v>
      </c>
      <c r="B734">
        <f>'3 Charging Stations '!I785</f>
        <v>2855.8</v>
      </c>
      <c r="C734">
        <f>'3 Charging Stations '!V785</f>
        <v>2855.8</v>
      </c>
      <c r="D734">
        <f>'3 Charging Stations '!AI785</f>
        <v>2855.8</v>
      </c>
    </row>
    <row r="735" spans="1:4">
      <c r="A735" s="51">
        <v>734</v>
      </c>
      <c r="B735">
        <f>'3 Charging Stations '!I786</f>
        <v>2855.8</v>
      </c>
      <c r="C735">
        <f>'3 Charging Stations '!V786</f>
        <v>1439.1000000000004</v>
      </c>
      <c r="D735">
        <f>'3 Charging Stations '!AI786</f>
        <v>2855.8</v>
      </c>
    </row>
    <row r="736" spans="1:4">
      <c r="A736" s="51">
        <v>735</v>
      </c>
      <c r="B736">
        <f>'3 Charging Stations '!I787</f>
        <v>1621.9</v>
      </c>
      <c r="C736">
        <f>'3 Charging Stations '!V787</f>
        <v>1004.9500000000003</v>
      </c>
      <c r="D736">
        <f>'3 Charging Stations '!AI787</f>
        <v>2855.8</v>
      </c>
    </row>
    <row r="737" spans="1:4">
      <c r="A737" s="51">
        <v>736</v>
      </c>
      <c r="B737">
        <f>'3 Charging Stations '!I788</f>
        <v>2855.8</v>
      </c>
      <c r="C737">
        <f>'3 Charging Stations '!V788</f>
        <v>2855.8</v>
      </c>
      <c r="D737">
        <f>'3 Charging Stations '!AI788</f>
        <v>2855.8</v>
      </c>
    </row>
    <row r="738" spans="1:4">
      <c r="A738" s="51">
        <v>737</v>
      </c>
      <c r="B738">
        <f>'3 Charging Stations '!I789</f>
        <v>1759</v>
      </c>
      <c r="C738">
        <f>'3 Charging Stations '!V789</f>
        <v>1576.2000000000003</v>
      </c>
      <c r="D738">
        <f>'3 Charging Stations '!AI789</f>
        <v>2855.8</v>
      </c>
    </row>
    <row r="739" spans="1:4">
      <c r="A739" s="51">
        <v>738</v>
      </c>
      <c r="B739">
        <f>'3 Charging Stations '!I790</f>
        <v>2855.8</v>
      </c>
      <c r="C739">
        <f>'3 Charging Stations '!V790</f>
        <v>1210.6000000000004</v>
      </c>
      <c r="D739">
        <f>'3 Charging Stations '!AI790</f>
        <v>2855.8</v>
      </c>
    </row>
    <row r="740" spans="1:4">
      <c r="A740" s="51">
        <v>739</v>
      </c>
      <c r="B740">
        <f>'3 Charging Stations '!I791</f>
        <v>2855.8</v>
      </c>
      <c r="C740">
        <f>'3 Charging Stations '!V791</f>
        <v>2855.8</v>
      </c>
      <c r="D740">
        <f>'3 Charging Stations '!AI791</f>
        <v>1576.2000000000003</v>
      </c>
    </row>
    <row r="741" spans="1:4">
      <c r="A741" s="51">
        <v>740</v>
      </c>
      <c r="B741">
        <f>'3 Charging Stations '!I792</f>
        <v>1667.6000000000004</v>
      </c>
      <c r="C741">
        <f>'3 Charging Stations '!V792</f>
        <v>2855.8</v>
      </c>
      <c r="D741">
        <f>'3 Charging Stations '!AI792</f>
        <v>2855.8</v>
      </c>
    </row>
    <row r="742" spans="1:4">
      <c r="A742" s="51">
        <v>741</v>
      </c>
      <c r="B742">
        <f>'3 Charging Stations '!I793</f>
        <v>2855.8</v>
      </c>
      <c r="C742">
        <f>'3 Charging Stations '!V793</f>
        <v>1439.1000000000004</v>
      </c>
      <c r="D742">
        <f>'3 Charging Stations '!AI793</f>
        <v>1644.75</v>
      </c>
    </row>
    <row r="743" spans="1:4">
      <c r="A743" s="51">
        <v>742</v>
      </c>
      <c r="B743">
        <f>'3 Charging Stations '!I794</f>
        <v>1781.8500000000004</v>
      </c>
      <c r="C743">
        <f>'3 Charging Stations '!V794</f>
        <v>1553.3500000000004</v>
      </c>
      <c r="D743">
        <f>'3 Charging Stations '!AI794</f>
        <v>1576.2000000000003</v>
      </c>
    </row>
    <row r="744" spans="1:4">
      <c r="A744" s="51">
        <v>743</v>
      </c>
      <c r="B744">
        <f>'3 Charging Stations '!I795</f>
        <v>1713.3000000000002</v>
      </c>
      <c r="C744">
        <f>'3 Charging Stations '!V795</f>
        <v>1621.9</v>
      </c>
      <c r="D744">
        <f>'3 Charging Stations '!AI795</f>
        <v>1279.1500000000001</v>
      </c>
    </row>
    <row r="745" spans="1:4">
      <c r="A745" s="51">
        <v>744</v>
      </c>
      <c r="B745">
        <f>'3 Charging Stations '!I796</f>
        <v>2855.8</v>
      </c>
      <c r="C745">
        <f>'3 Charging Stations '!V796</f>
        <v>1530.5</v>
      </c>
      <c r="D745">
        <f>'3 Charging Stations '!AI796</f>
        <v>2855.8</v>
      </c>
    </row>
    <row r="746" spans="1:4">
      <c r="A746" s="51">
        <v>745</v>
      </c>
      <c r="B746">
        <f>'3 Charging Stations '!I797</f>
        <v>1621.9</v>
      </c>
      <c r="C746">
        <f>'3 Charging Stations '!V797</f>
        <v>1644.75</v>
      </c>
      <c r="D746">
        <f>'3 Charging Stations '!AI797</f>
        <v>1507.65</v>
      </c>
    </row>
    <row r="747" spans="1:4">
      <c r="A747" s="51">
        <v>746</v>
      </c>
      <c r="B747">
        <f>'3 Charging Stations '!I798</f>
        <v>1804.7000000000003</v>
      </c>
      <c r="C747">
        <f>'3 Charging Stations '!V798</f>
        <v>1439.1000000000004</v>
      </c>
      <c r="D747">
        <f>'3 Charging Stations '!AI798</f>
        <v>1621.9</v>
      </c>
    </row>
    <row r="748" spans="1:4">
      <c r="A748" s="51">
        <v>747</v>
      </c>
      <c r="B748">
        <f>'3 Charging Stations '!I799</f>
        <v>2855.8</v>
      </c>
      <c r="C748">
        <f>'3 Charging Stations '!V799</f>
        <v>1187.75</v>
      </c>
      <c r="D748">
        <f>'3 Charging Stations '!AI799</f>
        <v>1621.9</v>
      </c>
    </row>
    <row r="749" spans="1:4">
      <c r="A749" s="51">
        <v>748</v>
      </c>
      <c r="B749">
        <f>'3 Charging Stations '!I800</f>
        <v>2855.8</v>
      </c>
      <c r="C749">
        <f>'3 Charging Stations '!V800</f>
        <v>2855.8</v>
      </c>
      <c r="D749">
        <f>'3 Charging Stations '!AI800</f>
        <v>2855.8</v>
      </c>
    </row>
    <row r="750" spans="1:4">
      <c r="A750" s="51">
        <v>749</v>
      </c>
      <c r="B750">
        <f>'3 Charging Stations '!I801</f>
        <v>2855.8</v>
      </c>
      <c r="C750">
        <f>'3 Charging Stations '!V801</f>
        <v>2855.8</v>
      </c>
      <c r="D750">
        <f>'3 Charging Stations '!AI801</f>
        <v>2855.8</v>
      </c>
    </row>
    <row r="751" spans="1:4">
      <c r="A751" s="51">
        <v>750</v>
      </c>
      <c r="B751">
        <f>'3 Charging Stations '!I802</f>
        <v>1781.8500000000004</v>
      </c>
      <c r="C751">
        <f>'3 Charging Stations '!V802</f>
        <v>2855.8</v>
      </c>
      <c r="D751">
        <f>'3 Charging Stations '!AI802</f>
        <v>1690.4500000000003</v>
      </c>
    </row>
    <row r="752" spans="1:4">
      <c r="A752" s="51">
        <v>751</v>
      </c>
      <c r="B752">
        <f>'3 Charging Stations '!I803</f>
        <v>1690.4500000000003</v>
      </c>
      <c r="C752">
        <f>'3 Charging Stations '!V803</f>
        <v>2855.8</v>
      </c>
      <c r="D752">
        <f>'3 Charging Stations '!AI803</f>
        <v>2855.8</v>
      </c>
    </row>
    <row r="753" spans="1:4">
      <c r="A753" s="51">
        <v>752</v>
      </c>
      <c r="B753">
        <f>'3 Charging Stations '!I804</f>
        <v>1873.25</v>
      </c>
      <c r="C753">
        <f>'3 Charging Stations '!V804</f>
        <v>1599.0500000000002</v>
      </c>
      <c r="D753">
        <f>'3 Charging Stations '!AI804</f>
        <v>1370.5500000000002</v>
      </c>
    </row>
    <row r="754" spans="1:4">
      <c r="A754" s="51">
        <v>753</v>
      </c>
      <c r="B754">
        <f>'3 Charging Stations '!I805</f>
        <v>2855.8</v>
      </c>
      <c r="C754">
        <f>'3 Charging Stations '!V805</f>
        <v>1370.5500000000002</v>
      </c>
      <c r="D754">
        <f>'3 Charging Stations '!AI805</f>
        <v>2855.8</v>
      </c>
    </row>
    <row r="755" spans="1:4">
      <c r="A755" s="51">
        <v>754</v>
      </c>
      <c r="B755">
        <f>'3 Charging Stations '!I806</f>
        <v>2855.8</v>
      </c>
      <c r="C755">
        <f>'3 Charging Stations '!V806</f>
        <v>2855.8</v>
      </c>
      <c r="D755">
        <f>'3 Charging Stations '!AI806</f>
        <v>2855.8</v>
      </c>
    </row>
    <row r="756" spans="1:4">
      <c r="A756" s="51">
        <v>755</v>
      </c>
      <c r="B756">
        <f>'3 Charging Stations '!I807</f>
        <v>1690.4500000000003</v>
      </c>
      <c r="C756">
        <f>'3 Charging Stations '!V807</f>
        <v>2855.8</v>
      </c>
      <c r="D756">
        <f>'3 Charging Stations '!AI807</f>
        <v>1393.4</v>
      </c>
    </row>
    <row r="757" spans="1:4">
      <c r="A757" s="51">
        <v>756</v>
      </c>
      <c r="B757">
        <f>'3 Charging Stations '!I808</f>
        <v>2855.8</v>
      </c>
      <c r="C757">
        <f>'3 Charging Stations '!V808</f>
        <v>2855.8</v>
      </c>
      <c r="D757">
        <f>'3 Charging Stations '!AI808</f>
        <v>1553.3500000000004</v>
      </c>
    </row>
    <row r="758" spans="1:4">
      <c r="A758" s="51">
        <v>757</v>
      </c>
      <c r="B758">
        <f>'3 Charging Stations '!I809</f>
        <v>2855.8</v>
      </c>
      <c r="C758">
        <f>'3 Charging Stations '!V809</f>
        <v>2855.8</v>
      </c>
      <c r="D758">
        <f>'3 Charging Stations '!AI809</f>
        <v>2855.8</v>
      </c>
    </row>
    <row r="759" spans="1:4">
      <c r="A759" s="51">
        <v>758</v>
      </c>
      <c r="B759">
        <f>'3 Charging Stations '!I810</f>
        <v>2855.8</v>
      </c>
      <c r="C759">
        <f>'3 Charging Stations '!V810</f>
        <v>1553.3500000000004</v>
      </c>
      <c r="D759">
        <f>'3 Charging Stations '!AI810</f>
        <v>2855.8</v>
      </c>
    </row>
    <row r="760" spans="1:4">
      <c r="A760" s="51">
        <v>759</v>
      </c>
      <c r="B760">
        <f>'3 Charging Stations '!I811</f>
        <v>2855.8</v>
      </c>
      <c r="C760">
        <f>'3 Charging Stations '!V811</f>
        <v>2855.8</v>
      </c>
      <c r="D760">
        <f>'3 Charging Stations '!AI811</f>
        <v>1416.25</v>
      </c>
    </row>
    <row r="761" spans="1:4">
      <c r="A761" s="51">
        <v>760</v>
      </c>
      <c r="B761">
        <f>'3 Charging Stations '!I812</f>
        <v>2855.8</v>
      </c>
      <c r="C761">
        <f>'3 Charging Stations '!V812</f>
        <v>2855.8</v>
      </c>
      <c r="D761">
        <f>'3 Charging Stations '!AI812</f>
        <v>2855.8</v>
      </c>
    </row>
    <row r="762" spans="1:4">
      <c r="A762" s="51">
        <v>761</v>
      </c>
      <c r="B762">
        <f>'3 Charging Stations '!I813</f>
        <v>1713.3000000000002</v>
      </c>
      <c r="C762">
        <f>'3 Charging Stations '!V813</f>
        <v>2855.8</v>
      </c>
      <c r="D762">
        <f>'3 Charging Stations '!AI813</f>
        <v>2855.8</v>
      </c>
    </row>
    <row r="763" spans="1:4">
      <c r="A763" s="51">
        <v>762</v>
      </c>
      <c r="B763">
        <f>'3 Charging Stations '!I814</f>
        <v>2855.8</v>
      </c>
      <c r="C763">
        <f>'3 Charging Stations '!V814</f>
        <v>2855.8</v>
      </c>
      <c r="D763">
        <f>'3 Charging Stations '!AI814</f>
        <v>2855.8</v>
      </c>
    </row>
    <row r="764" spans="1:4">
      <c r="A764" s="51">
        <v>763</v>
      </c>
      <c r="B764">
        <f>'3 Charging Stations '!I815</f>
        <v>1759</v>
      </c>
      <c r="C764">
        <f>'3 Charging Stations '!V815</f>
        <v>2855.8</v>
      </c>
      <c r="D764">
        <f>'3 Charging Stations '!AI815</f>
        <v>2855.8</v>
      </c>
    </row>
    <row r="765" spans="1:4">
      <c r="A765" s="51">
        <v>764</v>
      </c>
      <c r="B765">
        <f>'3 Charging Stations '!I816</f>
        <v>2855.8</v>
      </c>
      <c r="C765">
        <f>'3 Charging Stations '!V816</f>
        <v>2855.8</v>
      </c>
      <c r="D765">
        <f>'3 Charging Stations '!AI816</f>
        <v>1599.0500000000002</v>
      </c>
    </row>
    <row r="766" spans="1:4">
      <c r="A766" s="51">
        <v>765</v>
      </c>
      <c r="B766">
        <f>'3 Charging Stations '!I817</f>
        <v>2855.8</v>
      </c>
      <c r="C766">
        <f>'3 Charging Stations '!V817</f>
        <v>2855.8</v>
      </c>
      <c r="D766">
        <f>'3 Charging Stations '!AI817</f>
        <v>1667.6000000000004</v>
      </c>
    </row>
    <row r="767" spans="1:4">
      <c r="A767" s="51">
        <v>766</v>
      </c>
      <c r="B767">
        <f>'3 Charging Stations '!I818</f>
        <v>2855.8</v>
      </c>
      <c r="C767">
        <f>'3 Charging Stations '!V818</f>
        <v>1370.5500000000002</v>
      </c>
      <c r="D767">
        <f>'3 Charging Stations '!AI818</f>
        <v>2855.8</v>
      </c>
    </row>
    <row r="768" spans="1:4">
      <c r="A768" s="51">
        <v>767</v>
      </c>
      <c r="B768">
        <f>'3 Charging Stations '!I819</f>
        <v>2855.8</v>
      </c>
      <c r="C768">
        <f>'3 Charging Stations '!V819</f>
        <v>1164.9000000000001</v>
      </c>
      <c r="D768">
        <f>'3 Charging Stations '!AI819</f>
        <v>2855.8</v>
      </c>
    </row>
    <row r="769" spans="1:4">
      <c r="A769" s="51">
        <v>768</v>
      </c>
      <c r="B769">
        <f>'3 Charging Stations '!I820</f>
        <v>1850.4</v>
      </c>
      <c r="C769">
        <f>'3 Charging Stations '!V820</f>
        <v>2855.8</v>
      </c>
      <c r="D769">
        <f>'3 Charging Stations '!AI820</f>
        <v>1530.5</v>
      </c>
    </row>
    <row r="770" spans="1:4">
      <c r="A770" s="51">
        <v>769</v>
      </c>
      <c r="B770">
        <f>'3 Charging Stations '!I821</f>
        <v>2855.8</v>
      </c>
      <c r="C770">
        <f>'3 Charging Stations '!V821</f>
        <v>2855.8</v>
      </c>
      <c r="D770">
        <f>'3 Charging Stations '!AI821</f>
        <v>2855.8</v>
      </c>
    </row>
    <row r="771" spans="1:4">
      <c r="A771" s="51">
        <v>770</v>
      </c>
      <c r="B771">
        <f>'3 Charging Stations '!I822</f>
        <v>2855.8</v>
      </c>
      <c r="C771">
        <f>'3 Charging Stations '!V822</f>
        <v>2855.8</v>
      </c>
      <c r="D771">
        <f>'3 Charging Stations '!AI822</f>
        <v>2855.8</v>
      </c>
    </row>
    <row r="772" spans="1:4">
      <c r="A772" s="51">
        <v>771</v>
      </c>
      <c r="B772">
        <f>'3 Charging Stations '!I823</f>
        <v>2855.8</v>
      </c>
      <c r="C772">
        <f>'3 Charging Stations '!V823</f>
        <v>2855.8</v>
      </c>
      <c r="D772">
        <f>'3 Charging Stations '!AI823</f>
        <v>1370.5500000000002</v>
      </c>
    </row>
    <row r="773" spans="1:4">
      <c r="A773" s="51">
        <v>772</v>
      </c>
      <c r="B773">
        <f>'3 Charging Stations '!I824</f>
        <v>2855.8</v>
      </c>
      <c r="C773">
        <f>'3 Charging Stations '!V824</f>
        <v>1644.75</v>
      </c>
      <c r="D773">
        <f>'3 Charging Stations '!AI824</f>
        <v>2855.8</v>
      </c>
    </row>
    <row r="774" spans="1:4">
      <c r="A774" s="51">
        <v>773</v>
      </c>
      <c r="B774">
        <f>'3 Charging Stations '!I825</f>
        <v>2855.8</v>
      </c>
      <c r="C774">
        <f>'3 Charging Stations '!V825</f>
        <v>2855.8</v>
      </c>
      <c r="D774">
        <f>'3 Charging Stations '!AI825</f>
        <v>1484.8000000000002</v>
      </c>
    </row>
    <row r="775" spans="1:4">
      <c r="A775" s="51">
        <v>774</v>
      </c>
      <c r="B775">
        <f>'3 Charging Stations '!I826</f>
        <v>1439.1000000000004</v>
      </c>
      <c r="C775">
        <f>'3 Charging Stations '!V826</f>
        <v>2855.8</v>
      </c>
      <c r="D775">
        <f>'3 Charging Stations '!AI826</f>
        <v>1621.9</v>
      </c>
    </row>
    <row r="776" spans="1:4">
      <c r="A776" s="51">
        <v>775</v>
      </c>
      <c r="B776">
        <f>'3 Charging Stations '!I827</f>
        <v>2855.8</v>
      </c>
      <c r="C776">
        <f>'3 Charging Stations '!V827</f>
        <v>1484.8000000000002</v>
      </c>
      <c r="D776">
        <f>'3 Charging Stations '!AI827</f>
        <v>1484.8000000000002</v>
      </c>
    </row>
    <row r="777" spans="1:4">
      <c r="A777" s="51">
        <v>776</v>
      </c>
      <c r="B777">
        <f>'3 Charging Stations '!I828</f>
        <v>1873.25</v>
      </c>
      <c r="C777">
        <f>'3 Charging Stations '!V828</f>
        <v>2855.8</v>
      </c>
      <c r="D777">
        <f>'3 Charging Stations '!AI828</f>
        <v>1164.9000000000001</v>
      </c>
    </row>
    <row r="778" spans="1:4">
      <c r="A778" s="51">
        <v>777</v>
      </c>
      <c r="B778">
        <f>'3 Charging Stations '!I829</f>
        <v>1576.2000000000003</v>
      </c>
      <c r="C778">
        <f>'3 Charging Stations '!V829</f>
        <v>1553.3500000000004</v>
      </c>
      <c r="D778">
        <f>'3 Charging Stations '!AI829</f>
        <v>2855.8</v>
      </c>
    </row>
    <row r="779" spans="1:4">
      <c r="A779" s="51">
        <v>778</v>
      </c>
      <c r="B779">
        <f>'3 Charging Stations '!I830</f>
        <v>1667.6000000000004</v>
      </c>
      <c r="C779">
        <f>'3 Charging Stations '!V830</f>
        <v>2855.8</v>
      </c>
      <c r="D779">
        <f>'3 Charging Stations '!AI830</f>
        <v>2855.8</v>
      </c>
    </row>
    <row r="780" spans="1:4">
      <c r="A780" s="51">
        <v>779</v>
      </c>
      <c r="B780">
        <f>'3 Charging Stations '!I831</f>
        <v>2855.8</v>
      </c>
      <c r="C780">
        <f>'3 Charging Stations '!V831</f>
        <v>1530.5</v>
      </c>
      <c r="D780">
        <f>'3 Charging Stations '!AI831</f>
        <v>1644.75</v>
      </c>
    </row>
    <row r="781" spans="1:4">
      <c r="A781" s="51">
        <v>780</v>
      </c>
      <c r="B781">
        <f>'3 Charging Stations '!I832</f>
        <v>1576.2000000000003</v>
      </c>
      <c r="C781">
        <f>'3 Charging Stations '!V832</f>
        <v>2855.8</v>
      </c>
      <c r="D781">
        <f>'3 Charging Stations '!AI832</f>
        <v>2855.8</v>
      </c>
    </row>
    <row r="782" spans="1:4">
      <c r="A782" s="51">
        <v>781</v>
      </c>
      <c r="B782">
        <f>'3 Charging Stations '!I833</f>
        <v>2855.8</v>
      </c>
      <c r="C782">
        <f>'3 Charging Stations '!V833</f>
        <v>2855.8</v>
      </c>
      <c r="D782">
        <f>'3 Charging Stations '!AI833</f>
        <v>2855.8</v>
      </c>
    </row>
    <row r="783" spans="1:4">
      <c r="A783" s="51">
        <v>782</v>
      </c>
      <c r="B783">
        <f>'3 Charging Stations '!I834</f>
        <v>1644.75</v>
      </c>
      <c r="C783">
        <f>'3 Charging Stations '!V834</f>
        <v>1484.8000000000002</v>
      </c>
      <c r="D783">
        <f>'3 Charging Stations '!AI834</f>
        <v>2855.8</v>
      </c>
    </row>
    <row r="784" spans="1:4">
      <c r="A784" s="51">
        <v>783</v>
      </c>
      <c r="B784">
        <f>'3 Charging Stations '!I835</f>
        <v>2855.8</v>
      </c>
      <c r="C784">
        <f>'3 Charging Stations '!V835</f>
        <v>1461.9500000000003</v>
      </c>
      <c r="D784">
        <f>'3 Charging Stations '!AI835</f>
        <v>2855.8</v>
      </c>
    </row>
    <row r="785" spans="1:4">
      <c r="A785" s="51">
        <v>784</v>
      </c>
      <c r="B785">
        <f>'3 Charging Stations '!I836</f>
        <v>2855.8</v>
      </c>
      <c r="C785">
        <f>'3 Charging Stations '!V836</f>
        <v>1599.0500000000002</v>
      </c>
      <c r="D785">
        <f>'3 Charging Stations '!AI836</f>
        <v>2855.8</v>
      </c>
    </row>
    <row r="786" spans="1:4">
      <c r="A786" s="51">
        <v>785</v>
      </c>
      <c r="B786">
        <f>'3 Charging Stations '!I837</f>
        <v>1690.4500000000003</v>
      </c>
      <c r="C786">
        <f>'3 Charging Stations '!V837</f>
        <v>1324.8500000000004</v>
      </c>
      <c r="D786">
        <f>'3 Charging Stations '!AI837</f>
        <v>1530.5</v>
      </c>
    </row>
    <row r="787" spans="1:4">
      <c r="A787" s="51">
        <v>786</v>
      </c>
      <c r="B787">
        <f>'3 Charging Stations '!I838</f>
        <v>2855.8</v>
      </c>
      <c r="C787">
        <f>'3 Charging Stations '!V838</f>
        <v>2855.8</v>
      </c>
      <c r="D787">
        <f>'3 Charging Stations '!AI838</f>
        <v>2855.8</v>
      </c>
    </row>
    <row r="788" spans="1:4">
      <c r="A788" s="51">
        <v>787</v>
      </c>
      <c r="B788">
        <f>'3 Charging Stations '!I839</f>
        <v>2855.8</v>
      </c>
      <c r="C788">
        <f>'3 Charging Stations '!V839</f>
        <v>2855.8</v>
      </c>
      <c r="D788">
        <f>'3 Charging Stations '!AI839</f>
        <v>2855.8</v>
      </c>
    </row>
    <row r="789" spans="1:4">
      <c r="A789" s="51">
        <v>788</v>
      </c>
      <c r="B789">
        <f>'3 Charging Stations '!I840</f>
        <v>2855.8</v>
      </c>
      <c r="C789">
        <f>'3 Charging Stations '!V840</f>
        <v>2855.8</v>
      </c>
      <c r="D789">
        <f>'3 Charging Stations '!AI840</f>
        <v>1484.8000000000002</v>
      </c>
    </row>
    <row r="790" spans="1:4">
      <c r="A790" s="51">
        <v>789</v>
      </c>
      <c r="B790">
        <f>'3 Charging Stations '!I841</f>
        <v>2855.8</v>
      </c>
      <c r="C790">
        <f>'3 Charging Stations '!V841</f>
        <v>1370.5500000000002</v>
      </c>
      <c r="D790">
        <f>'3 Charging Stations '!AI841</f>
        <v>2855.8</v>
      </c>
    </row>
    <row r="791" spans="1:4">
      <c r="A791" s="51">
        <v>790</v>
      </c>
      <c r="B791">
        <f>'3 Charging Stations '!I842</f>
        <v>2855.8</v>
      </c>
      <c r="C791">
        <f>'3 Charging Stations '!V842</f>
        <v>2855.8</v>
      </c>
      <c r="D791">
        <f>'3 Charging Stations '!AI842</f>
        <v>1484.8000000000002</v>
      </c>
    </row>
    <row r="792" spans="1:4">
      <c r="A792" s="51">
        <v>791</v>
      </c>
      <c r="B792">
        <f>'3 Charging Stations '!I843</f>
        <v>1736.15</v>
      </c>
      <c r="C792">
        <f>'3 Charging Stations '!V843</f>
        <v>2855.8</v>
      </c>
      <c r="D792">
        <f>'3 Charging Stations '!AI843</f>
        <v>2855.8</v>
      </c>
    </row>
    <row r="793" spans="1:4">
      <c r="A793" s="51">
        <v>792</v>
      </c>
      <c r="B793">
        <f>'3 Charging Stations '!I844</f>
        <v>2855.8</v>
      </c>
      <c r="C793">
        <f>'3 Charging Stations '!V844</f>
        <v>1370.5500000000002</v>
      </c>
      <c r="D793">
        <f>'3 Charging Stations '!AI844</f>
        <v>2855.8</v>
      </c>
    </row>
    <row r="794" spans="1:4">
      <c r="A794" s="51">
        <v>793</v>
      </c>
      <c r="B794">
        <f>'3 Charging Stations '!I845</f>
        <v>1599.0500000000002</v>
      </c>
      <c r="C794">
        <f>'3 Charging Stations '!V845</f>
        <v>2855.8</v>
      </c>
      <c r="D794">
        <f>'3 Charging Stations '!AI845</f>
        <v>2855.8</v>
      </c>
    </row>
    <row r="795" spans="1:4">
      <c r="A795" s="51">
        <v>794</v>
      </c>
      <c r="B795">
        <f>'3 Charging Stations '!I846</f>
        <v>1896.1000000000004</v>
      </c>
      <c r="C795">
        <f>'3 Charging Stations '!V846</f>
        <v>1599.0500000000002</v>
      </c>
      <c r="D795">
        <f>'3 Charging Stations '!AI846</f>
        <v>1439.1000000000004</v>
      </c>
    </row>
    <row r="796" spans="1:4">
      <c r="A796" s="51">
        <v>795</v>
      </c>
      <c r="B796">
        <f>'3 Charging Stations '!I847</f>
        <v>1804.7000000000003</v>
      </c>
      <c r="C796">
        <f>'3 Charging Stations '!V847</f>
        <v>845</v>
      </c>
      <c r="D796">
        <f>'3 Charging Stations '!AI847</f>
        <v>1210.6000000000004</v>
      </c>
    </row>
    <row r="797" spans="1:4">
      <c r="A797" s="51">
        <v>796</v>
      </c>
      <c r="B797">
        <f>'3 Charging Stations '!I848</f>
        <v>2855.8</v>
      </c>
      <c r="C797">
        <f>'3 Charging Stations '!V848</f>
        <v>1530.5</v>
      </c>
      <c r="D797">
        <f>'3 Charging Stations '!AI848</f>
        <v>2855.8</v>
      </c>
    </row>
    <row r="798" spans="1:4">
      <c r="A798" s="51">
        <v>797</v>
      </c>
      <c r="B798">
        <f>'3 Charging Stations '!I849</f>
        <v>1484.8000000000002</v>
      </c>
      <c r="C798">
        <f>'3 Charging Stations '!V849</f>
        <v>1233.4500000000003</v>
      </c>
      <c r="D798">
        <f>'3 Charging Stations '!AI849</f>
        <v>2855.8</v>
      </c>
    </row>
    <row r="799" spans="1:4">
      <c r="A799" s="51">
        <v>798</v>
      </c>
      <c r="B799">
        <f>'3 Charging Stations '!I850</f>
        <v>2855.8</v>
      </c>
      <c r="C799">
        <f>'3 Charging Stations '!V850</f>
        <v>1553.3500000000004</v>
      </c>
      <c r="D799">
        <f>'3 Charging Stations '!AI850</f>
        <v>1644.75</v>
      </c>
    </row>
    <row r="800" spans="1:4">
      <c r="A800" s="51">
        <v>799</v>
      </c>
      <c r="B800">
        <f>'3 Charging Stations '!I851</f>
        <v>1736.15</v>
      </c>
      <c r="C800">
        <f>'3 Charging Stations '!V851</f>
        <v>2855.8</v>
      </c>
      <c r="D800">
        <f>'3 Charging Stations '!AI851</f>
        <v>2855.8</v>
      </c>
    </row>
    <row r="801" spans="1:4">
      <c r="A801" s="51">
        <v>800</v>
      </c>
      <c r="B801">
        <f>'3 Charging Stations '!I852</f>
        <v>1576.2000000000003</v>
      </c>
      <c r="C801">
        <f>'3 Charging Stations '!V852</f>
        <v>1644.75</v>
      </c>
      <c r="D801">
        <f>'3 Charging Stations '!AI852</f>
        <v>2855.8</v>
      </c>
    </row>
    <row r="802" spans="1:4">
      <c r="A802" s="51">
        <v>801</v>
      </c>
      <c r="B802">
        <f>'3 Charging Stations '!I853</f>
        <v>1896.1000000000004</v>
      </c>
      <c r="C802">
        <f>'3 Charging Stations '!V853</f>
        <v>1461.9500000000003</v>
      </c>
      <c r="D802">
        <f>'3 Charging Stations '!AI853</f>
        <v>1324.8500000000004</v>
      </c>
    </row>
    <row r="803" spans="1:4">
      <c r="A803" s="51">
        <v>802</v>
      </c>
      <c r="B803">
        <f>'3 Charging Stations '!I854</f>
        <v>1759</v>
      </c>
      <c r="C803">
        <f>'3 Charging Stations '!V854</f>
        <v>1484.8000000000002</v>
      </c>
      <c r="D803">
        <f>'3 Charging Stations '!AI854</f>
        <v>2855.8</v>
      </c>
    </row>
    <row r="804" spans="1:4">
      <c r="A804" s="51">
        <v>803</v>
      </c>
      <c r="B804">
        <f>'3 Charging Stations '!I855</f>
        <v>2855.8</v>
      </c>
      <c r="C804">
        <f>'3 Charging Stations '!V855</f>
        <v>2855.8</v>
      </c>
      <c r="D804">
        <f>'3 Charging Stations '!AI855</f>
        <v>2855.8</v>
      </c>
    </row>
    <row r="805" spans="1:4">
      <c r="A805" s="51">
        <v>804</v>
      </c>
      <c r="B805">
        <f>'3 Charging Stations '!I856</f>
        <v>2855.8</v>
      </c>
      <c r="C805">
        <f>'3 Charging Stations '!V856</f>
        <v>2855.8</v>
      </c>
      <c r="D805">
        <f>'3 Charging Stations '!AI856</f>
        <v>1530.5</v>
      </c>
    </row>
    <row r="806" spans="1:4">
      <c r="A806" s="51">
        <v>805</v>
      </c>
      <c r="B806">
        <f>'3 Charging Stations '!I857</f>
        <v>2855.8</v>
      </c>
      <c r="C806">
        <f>'3 Charging Stations '!V857</f>
        <v>2855.8</v>
      </c>
      <c r="D806">
        <f>'3 Charging Stations '!AI857</f>
        <v>2855.8</v>
      </c>
    </row>
    <row r="807" spans="1:4">
      <c r="A807" s="51">
        <v>806</v>
      </c>
      <c r="B807">
        <f>'3 Charging Stations '!I858</f>
        <v>1896.1000000000004</v>
      </c>
      <c r="C807">
        <f>'3 Charging Stations '!V858</f>
        <v>1507.65</v>
      </c>
      <c r="D807">
        <f>'3 Charging Stations '!AI858</f>
        <v>2855.8</v>
      </c>
    </row>
    <row r="808" spans="1:4">
      <c r="A808" s="51">
        <v>807</v>
      </c>
      <c r="B808">
        <f>'3 Charging Stations '!I859</f>
        <v>2855.8</v>
      </c>
      <c r="C808">
        <f>'3 Charging Stations '!V859</f>
        <v>2855.8</v>
      </c>
      <c r="D808">
        <f>'3 Charging Stations '!AI859</f>
        <v>2855.8</v>
      </c>
    </row>
    <row r="809" spans="1:4">
      <c r="A809" s="51">
        <v>808</v>
      </c>
      <c r="B809">
        <f>'3 Charging Stations '!I860</f>
        <v>2855.8</v>
      </c>
      <c r="C809">
        <f>'3 Charging Stations '!V860</f>
        <v>1621.9</v>
      </c>
      <c r="D809">
        <f>'3 Charging Stations '!AI860</f>
        <v>2855.8</v>
      </c>
    </row>
    <row r="810" spans="1:4">
      <c r="A810" s="51">
        <v>809</v>
      </c>
      <c r="B810">
        <f>'3 Charging Stations '!I861</f>
        <v>2855.8</v>
      </c>
      <c r="C810">
        <f>'3 Charging Stations '!V861</f>
        <v>2855.8</v>
      </c>
      <c r="D810">
        <f>'3 Charging Stations '!AI861</f>
        <v>2855.8</v>
      </c>
    </row>
    <row r="811" spans="1:4">
      <c r="A811" s="51">
        <v>810</v>
      </c>
      <c r="B811">
        <f>'3 Charging Stations '!I862</f>
        <v>1667.6000000000004</v>
      </c>
      <c r="C811">
        <f>'3 Charging Stations '!V862</f>
        <v>2855.8</v>
      </c>
      <c r="D811">
        <f>'3 Charging Stations '!AI862</f>
        <v>2855.8</v>
      </c>
    </row>
    <row r="812" spans="1:4">
      <c r="A812" s="51">
        <v>811</v>
      </c>
      <c r="B812">
        <f>'3 Charging Stations '!I863</f>
        <v>1302</v>
      </c>
      <c r="C812">
        <f>'3 Charging Stations '!V863</f>
        <v>2855.8</v>
      </c>
      <c r="D812">
        <f>'3 Charging Stations '!AI863</f>
        <v>1439.1000000000004</v>
      </c>
    </row>
    <row r="813" spans="1:4">
      <c r="A813" s="51">
        <v>812</v>
      </c>
      <c r="B813">
        <f>'3 Charging Stations '!I864</f>
        <v>2855.8</v>
      </c>
      <c r="C813">
        <f>'3 Charging Stations '!V864</f>
        <v>1347.7000000000003</v>
      </c>
      <c r="D813">
        <f>'3 Charging Stations '!AI864</f>
        <v>1461.9500000000003</v>
      </c>
    </row>
    <row r="814" spans="1:4">
      <c r="A814" s="51">
        <v>813</v>
      </c>
      <c r="B814">
        <f>'3 Charging Stations '!I865</f>
        <v>2855.8</v>
      </c>
      <c r="C814">
        <f>'3 Charging Stations '!V865</f>
        <v>2855.8</v>
      </c>
      <c r="D814">
        <f>'3 Charging Stations '!AI865</f>
        <v>1713.3000000000002</v>
      </c>
    </row>
    <row r="815" spans="1:4">
      <c r="A815" s="51">
        <v>814</v>
      </c>
      <c r="B815">
        <f>'3 Charging Stations '!I866</f>
        <v>1896.1000000000004</v>
      </c>
      <c r="C815">
        <f>'3 Charging Stations '!V866</f>
        <v>2855.8</v>
      </c>
      <c r="D815">
        <f>'3 Charging Stations '!AI866</f>
        <v>1507.65</v>
      </c>
    </row>
    <row r="816" spans="1:4">
      <c r="A816" s="51">
        <v>815</v>
      </c>
      <c r="B816">
        <f>'3 Charging Stations '!I867</f>
        <v>2855.8</v>
      </c>
      <c r="C816">
        <f>'3 Charging Stations '!V867</f>
        <v>2855.8</v>
      </c>
      <c r="D816">
        <f>'3 Charging Stations '!AI867</f>
        <v>1439.1000000000004</v>
      </c>
    </row>
    <row r="817" spans="1:4">
      <c r="A817" s="51">
        <v>816</v>
      </c>
      <c r="B817">
        <f>'3 Charging Stations '!I868</f>
        <v>1530.5</v>
      </c>
      <c r="C817">
        <f>'3 Charging Stations '!V868</f>
        <v>1439.1000000000004</v>
      </c>
      <c r="D817">
        <f>'3 Charging Stations '!AI868</f>
        <v>2855.8</v>
      </c>
    </row>
    <row r="818" spans="1:4">
      <c r="A818" s="51">
        <v>817</v>
      </c>
      <c r="B818">
        <f>'3 Charging Stations '!I869</f>
        <v>2855.8</v>
      </c>
      <c r="C818">
        <f>'3 Charging Stations '!V869</f>
        <v>1553.3500000000004</v>
      </c>
      <c r="D818">
        <f>'3 Charging Stations '!AI869</f>
        <v>1484.8000000000002</v>
      </c>
    </row>
    <row r="819" spans="1:4">
      <c r="A819" s="51">
        <v>818</v>
      </c>
      <c r="B819">
        <f>'3 Charging Stations '!I870</f>
        <v>1599.0500000000002</v>
      </c>
      <c r="C819">
        <f>'3 Charging Stations '!V870</f>
        <v>2855.8</v>
      </c>
      <c r="D819">
        <f>'3 Charging Stations '!AI870</f>
        <v>2855.8</v>
      </c>
    </row>
    <row r="820" spans="1:4">
      <c r="A820" s="51">
        <v>819</v>
      </c>
      <c r="B820">
        <f>'3 Charging Stations '!I871</f>
        <v>1644.75</v>
      </c>
      <c r="C820">
        <f>'3 Charging Stations '!V871</f>
        <v>1370.5500000000002</v>
      </c>
      <c r="D820">
        <f>'3 Charging Stations '!AI871</f>
        <v>2855.8</v>
      </c>
    </row>
    <row r="821" spans="1:4">
      <c r="A821" s="51">
        <v>820</v>
      </c>
      <c r="B821">
        <f>'3 Charging Stations '!I872</f>
        <v>2855.8</v>
      </c>
      <c r="C821">
        <f>'3 Charging Stations '!V872</f>
        <v>2855.8</v>
      </c>
      <c r="D821">
        <f>'3 Charging Stations '!AI872</f>
        <v>2855.8</v>
      </c>
    </row>
    <row r="822" spans="1:4">
      <c r="A822" s="51">
        <v>821</v>
      </c>
      <c r="B822">
        <f>'3 Charging Stations '!I873</f>
        <v>1713.3000000000002</v>
      </c>
      <c r="C822">
        <f>'3 Charging Stations '!V873</f>
        <v>1370.5500000000002</v>
      </c>
      <c r="D822">
        <f>'3 Charging Stations '!AI873</f>
        <v>2855.8</v>
      </c>
    </row>
    <row r="823" spans="1:4">
      <c r="A823" s="51">
        <v>822</v>
      </c>
      <c r="B823">
        <f>'3 Charging Stations '!I874</f>
        <v>2855.8</v>
      </c>
      <c r="C823">
        <f>'3 Charging Stations '!V874</f>
        <v>1599.0500000000002</v>
      </c>
      <c r="D823">
        <f>'3 Charging Stations '!AI874</f>
        <v>1621.9</v>
      </c>
    </row>
    <row r="824" spans="1:4">
      <c r="A824" s="51">
        <v>823</v>
      </c>
      <c r="B824">
        <f>'3 Charging Stations '!I875</f>
        <v>2855.8</v>
      </c>
      <c r="C824">
        <f>'3 Charging Stations '!V875</f>
        <v>1484.8000000000002</v>
      </c>
      <c r="D824">
        <f>'3 Charging Stations '!AI875</f>
        <v>2855.8</v>
      </c>
    </row>
    <row r="825" spans="1:4">
      <c r="A825" s="51">
        <v>824</v>
      </c>
      <c r="B825">
        <f>'3 Charging Stations '!I876</f>
        <v>2855.8</v>
      </c>
      <c r="C825">
        <f>'3 Charging Stations '!V876</f>
        <v>2855.8</v>
      </c>
      <c r="D825">
        <f>'3 Charging Stations '!AI876</f>
        <v>2855.8</v>
      </c>
    </row>
    <row r="826" spans="1:4">
      <c r="A826" s="51">
        <v>825</v>
      </c>
      <c r="B826">
        <f>'3 Charging Stations '!I877</f>
        <v>2855.8</v>
      </c>
      <c r="C826">
        <f>'3 Charging Stations '!V877</f>
        <v>1576.2000000000003</v>
      </c>
      <c r="D826">
        <f>'3 Charging Stations '!AI877</f>
        <v>2855.8</v>
      </c>
    </row>
    <row r="827" spans="1:4">
      <c r="A827" s="51">
        <v>826</v>
      </c>
      <c r="B827">
        <f>'3 Charging Stations '!I878</f>
        <v>1690.4500000000003</v>
      </c>
      <c r="C827">
        <f>'3 Charging Stations '!V878</f>
        <v>2855.8</v>
      </c>
      <c r="D827">
        <f>'3 Charging Stations '!AI878</f>
        <v>2855.8</v>
      </c>
    </row>
    <row r="828" spans="1:4">
      <c r="A828" s="51">
        <v>827</v>
      </c>
      <c r="B828">
        <f>'3 Charging Stations '!I879</f>
        <v>2855.8</v>
      </c>
      <c r="C828">
        <f>'3 Charging Stations '!V879</f>
        <v>1484.8000000000002</v>
      </c>
      <c r="D828">
        <f>'3 Charging Stations '!AI879</f>
        <v>2855.8</v>
      </c>
    </row>
    <row r="829" spans="1:4">
      <c r="A829" s="51">
        <v>828</v>
      </c>
      <c r="B829">
        <f>'3 Charging Stations '!I880</f>
        <v>2855.8</v>
      </c>
      <c r="C829">
        <f>'3 Charging Stations '!V880</f>
        <v>2855.8</v>
      </c>
      <c r="D829">
        <f>'3 Charging Stations '!AI880</f>
        <v>1484.8000000000002</v>
      </c>
    </row>
    <row r="830" spans="1:4">
      <c r="A830" s="51">
        <v>829</v>
      </c>
      <c r="B830">
        <f>'3 Charging Stations '!I881</f>
        <v>1416.25</v>
      </c>
      <c r="C830">
        <f>'3 Charging Stations '!V881</f>
        <v>2855.8</v>
      </c>
      <c r="D830">
        <f>'3 Charging Stations '!AI881</f>
        <v>2855.8</v>
      </c>
    </row>
    <row r="831" spans="1:4">
      <c r="A831" s="51">
        <v>830</v>
      </c>
      <c r="B831">
        <f>'3 Charging Stations '!I882</f>
        <v>2855.8</v>
      </c>
      <c r="C831">
        <f>'3 Charging Stations '!V882</f>
        <v>1599.0500000000002</v>
      </c>
      <c r="D831">
        <f>'3 Charging Stations '!AI882</f>
        <v>2855.8</v>
      </c>
    </row>
    <row r="832" spans="1:4">
      <c r="A832" s="51">
        <v>831</v>
      </c>
      <c r="B832">
        <f>'3 Charging Stations '!I883</f>
        <v>2855.8</v>
      </c>
      <c r="C832">
        <f>'3 Charging Stations '!V883</f>
        <v>2855.8</v>
      </c>
      <c r="D832">
        <f>'3 Charging Stations '!AI883</f>
        <v>1416.25</v>
      </c>
    </row>
    <row r="833" spans="1:4">
      <c r="A833" s="51">
        <v>832</v>
      </c>
      <c r="B833">
        <f>'3 Charging Stations '!I884</f>
        <v>1644.75</v>
      </c>
      <c r="C833">
        <f>'3 Charging Stations '!V884</f>
        <v>1553.3500000000004</v>
      </c>
      <c r="D833">
        <f>'3 Charging Stations '!AI884</f>
        <v>1644.75</v>
      </c>
    </row>
    <row r="834" spans="1:4">
      <c r="A834" s="51">
        <v>833</v>
      </c>
      <c r="B834">
        <f>'3 Charging Stations '!I885</f>
        <v>2855.8</v>
      </c>
      <c r="C834">
        <f>'3 Charging Stations '!V885</f>
        <v>2855.8</v>
      </c>
      <c r="D834">
        <f>'3 Charging Stations '!AI885</f>
        <v>2855.8</v>
      </c>
    </row>
    <row r="835" spans="1:4">
      <c r="A835" s="51">
        <v>834</v>
      </c>
      <c r="B835">
        <f>'3 Charging Stations '!I886</f>
        <v>2855.8</v>
      </c>
      <c r="C835">
        <f>'3 Charging Stations '!V886</f>
        <v>1119.2000000000003</v>
      </c>
      <c r="D835">
        <f>'3 Charging Stations '!AI886</f>
        <v>2855.8</v>
      </c>
    </row>
    <row r="836" spans="1:4">
      <c r="A836" s="51">
        <v>835</v>
      </c>
      <c r="B836">
        <f>'3 Charging Stations '!I887</f>
        <v>2855.8</v>
      </c>
      <c r="C836">
        <f>'3 Charging Stations '!V887</f>
        <v>2855.8</v>
      </c>
      <c r="D836">
        <f>'3 Charging Stations '!AI887</f>
        <v>2855.8</v>
      </c>
    </row>
    <row r="837" spans="1:4">
      <c r="A837" s="51">
        <v>836</v>
      </c>
      <c r="B837">
        <f>'3 Charging Stations '!I888</f>
        <v>1690.4500000000003</v>
      </c>
      <c r="C837">
        <f>'3 Charging Stations '!V888</f>
        <v>2855.8</v>
      </c>
      <c r="D837">
        <f>'3 Charging Stations '!AI888</f>
        <v>1187.75</v>
      </c>
    </row>
    <row r="838" spans="1:4">
      <c r="A838" s="51">
        <v>837</v>
      </c>
      <c r="B838">
        <f>'3 Charging Stations '!I889</f>
        <v>2855.8</v>
      </c>
      <c r="C838">
        <f>'3 Charging Stations '!V889</f>
        <v>1142.0500000000002</v>
      </c>
      <c r="D838">
        <f>'3 Charging Stations '!AI889</f>
        <v>2855.8</v>
      </c>
    </row>
    <row r="839" spans="1:4">
      <c r="A839" s="51">
        <v>838</v>
      </c>
      <c r="B839">
        <f>'3 Charging Stations '!I890</f>
        <v>1918.9500000000003</v>
      </c>
      <c r="C839">
        <f>'3 Charging Stations '!V890</f>
        <v>2855.8</v>
      </c>
      <c r="D839">
        <f>'3 Charging Stations '!AI890</f>
        <v>1416.25</v>
      </c>
    </row>
    <row r="840" spans="1:4">
      <c r="A840" s="51">
        <v>839</v>
      </c>
      <c r="B840">
        <f>'3 Charging Stations '!I891</f>
        <v>2855.8</v>
      </c>
      <c r="C840">
        <f>'3 Charging Stations '!V891</f>
        <v>2855.8</v>
      </c>
      <c r="D840">
        <f>'3 Charging Stations '!AI891</f>
        <v>1690.4500000000003</v>
      </c>
    </row>
    <row r="841" spans="1:4">
      <c r="A841" s="51">
        <v>840</v>
      </c>
      <c r="B841">
        <f>'3 Charging Stations '!I892</f>
        <v>2855.8</v>
      </c>
      <c r="C841">
        <f>'3 Charging Stations '!V892</f>
        <v>1530.5</v>
      </c>
      <c r="D841">
        <f>'3 Charging Stations '!AI892</f>
        <v>1347.7000000000003</v>
      </c>
    </row>
    <row r="842" spans="1:4">
      <c r="A842" s="51">
        <v>841</v>
      </c>
      <c r="B842">
        <f>'3 Charging Stations '!I893</f>
        <v>2855.8</v>
      </c>
      <c r="C842">
        <f>'3 Charging Stations '!V893</f>
        <v>1439.1000000000004</v>
      </c>
      <c r="D842">
        <f>'3 Charging Stations '!AI893</f>
        <v>1461.9500000000003</v>
      </c>
    </row>
    <row r="843" spans="1:4">
      <c r="A843" s="51">
        <v>842</v>
      </c>
      <c r="B843">
        <f>'3 Charging Stations '!I894</f>
        <v>2855.8</v>
      </c>
      <c r="C843">
        <f>'3 Charging Stations '!V894</f>
        <v>2855.8</v>
      </c>
      <c r="D843">
        <f>'3 Charging Stations '!AI894</f>
        <v>1667.6000000000004</v>
      </c>
    </row>
    <row r="844" spans="1:4">
      <c r="A844" s="51">
        <v>843</v>
      </c>
      <c r="B844">
        <f>'3 Charging Stations '!I895</f>
        <v>2855.8</v>
      </c>
      <c r="C844">
        <f>'3 Charging Stations '!V895</f>
        <v>2855.8</v>
      </c>
      <c r="D844">
        <f>'3 Charging Stations '!AI895</f>
        <v>1644.75</v>
      </c>
    </row>
    <row r="845" spans="1:4">
      <c r="A845" s="51">
        <v>844</v>
      </c>
      <c r="B845">
        <f>'3 Charging Stations '!I896</f>
        <v>2855.8</v>
      </c>
      <c r="C845">
        <f>'3 Charging Stations '!V896</f>
        <v>2855.8</v>
      </c>
      <c r="D845">
        <f>'3 Charging Stations '!AI896</f>
        <v>2855.8</v>
      </c>
    </row>
    <row r="846" spans="1:4">
      <c r="A846" s="51">
        <v>845</v>
      </c>
      <c r="B846">
        <f>'3 Charging Stations '!I897</f>
        <v>2855.8</v>
      </c>
      <c r="C846">
        <f>'3 Charging Stations '!V897</f>
        <v>1621.9</v>
      </c>
      <c r="D846">
        <f>'3 Charging Stations '!AI897</f>
        <v>1553.3500000000004</v>
      </c>
    </row>
    <row r="847" spans="1:4">
      <c r="A847" s="51">
        <v>846</v>
      </c>
      <c r="B847">
        <f>'3 Charging Stations '!I898</f>
        <v>1713.3000000000002</v>
      </c>
      <c r="C847">
        <f>'3 Charging Stations '!V898</f>
        <v>2855.8</v>
      </c>
      <c r="D847">
        <f>'3 Charging Stations '!AI898</f>
        <v>1576.2000000000003</v>
      </c>
    </row>
    <row r="848" spans="1:4">
      <c r="A848" s="51">
        <v>847</v>
      </c>
      <c r="B848">
        <f>'3 Charging Stations '!I899</f>
        <v>2855.8</v>
      </c>
      <c r="C848">
        <f>'3 Charging Stations '!V899</f>
        <v>2855.8</v>
      </c>
      <c r="D848">
        <f>'3 Charging Stations '!AI899</f>
        <v>2855.8</v>
      </c>
    </row>
    <row r="849" spans="1:4">
      <c r="A849" s="51">
        <v>848</v>
      </c>
      <c r="B849">
        <f>'3 Charging Stations '!I900</f>
        <v>2855.8</v>
      </c>
      <c r="C849">
        <f>'3 Charging Stations '!V900</f>
        <v>1393.4</v>
      </c>
      <c r="D849">
        <f>'3 Charging Stations '!AI900</f>
        <v>1324.8500000000004</v>
      </c>
    </row>
    <row r="850" spans="1:4">
      <c r="A850" s="51">
        <v>849</v>
      </c>
      <c r="B850">
        <f>'3 Charging Stations '!I901</f>
        <v>1644.75</v>
      </c>
      <c r="C850">
        <f>'3 Charging Stations '!V901</f>
        <v>1370.5500000000002</v>
      </c>
      <c r="D850">
        <f>'3 Charging Stations '!AI901</f>
        <v>1644.75</v>
      </c>
    </row>
    <row r="851" spans="1:4">
      <c r="A851" s="51">
        <v>850</v>
      </c>
      <c r="B851">
        <f>'3 Charging Stations '!I902</f>
        <v>1850.4</v>
      </c>
      <c r="C851">
        <f>'3 Charging Stations '!V902</f>
        <v>1324.8500000000004</v>
      </c>
      <c r="D851">
        <f>'3 Charging Stations '!AI902</f>
        <v>1644.75</v>
      </c>
    </row>
    <row r="852" spans="1:4">
      <c r="A852" s="51">
        <v>851</v>
      </c>
      <c r="B852">
        <f>'3 Charging Stations '!I903</f>
        <v>1804.7000000000003</v>
      </c>
      <c r="C852">
        <f>'3 Charging Stations '!V903</f>
        <v>1439.1000000000004</v>
      </c>
      <c r="D852">
        <f>'3 Charging Stations '!AI903</f>
        <v>2855.8</v>
      </c>
    </row>
    <row r="853" spans="1:4">
      <c r="A853" s="51">
        <v>852</v>
      </c>
      <c r="B853">
        <f>'3 Charging Stations '!I904</f>
        <v>1667.6000000000004</v>
      </c>
      <c r="C853">
        <f>'3 Charging Stations '!V904</f>
        <v>2855.8</v>
      </c>
      <c r="D853">
        <f>'3 Charging Stations '!AI904</f>
        <v>2855.8</v>
      </c>
    </row>
    <row r="854" spans="1:4">
      <c r="A854" s="51">
        <v>853</v>
      </c>
      <c r="B854">
        <f>'3 Charging Stations '!I905</f>
        <v>2855.8</v>
      </c>
      <c r="C854">
        <f>'3 Charging Stations '!V905</f>
        <v>1439.1000000000004</v>
      </c>
      <c r="D854">
        <f>'3 Charging Stations '!AI905</f>
        <v>2855.8</v>
      </c>
    </row>
    <row r="855" spans="1:4">
      <c r="A855" s="51">
        <v>854</v>
      </c>
      <c r="B855">
        <f>'3 Charging Stations '!I906</f>
        <v>2855.8</v>
      </c>
      <c r="C855">
        <f>'3 Charging Stations '!V906</f>
        <v>1644.75</v>
      </c>
      <c r="D855">
        <f>'3 Charging Stations '!AI906</f>
        <v>2855.8</v>
      </c>
    </row>
    <row r="856" spans="1:4">
      <c r="A856" s="51">
        <v>855</v>
      </c>
      <c r="B856">
        <f>'3 Charging Stations '!I907</f>
        <v>1621.9</v>
      </c>
      <c r="C856">
        <f>'3 Charging Stations '!V907</f>
        <v>2855.8</v>
      </c>
      <c r="D856">
        <f>'3 Charging Stations '!AI907</f>
        <v>1439.1000000000004</v>
      </c>
    </row>
    <row r="857" spans="1:4">
      <c r="A857" s="51">
        <v>856</v>
      </c>
      <c r="B857">
        <f>'3 Charging Stations '!I908</f>
        <v>1553.3500000000004</v>
      </c>
      <c r="C857">
        <f>'3 Charging Stations '!V908</f>
        <v>1507.65</v>
      </c>
      <c r="D857">
        <f>'3 Charging Stations '!AI908</f>
        <v>1439.1000000000004</v>
      </c>
    </row>
    <row r="858" spans="1:4">
      <c r="A858" s="51">
        <v>857</v>
      </c>
      <c r="B858">
        <f>'3 Charging Stations '!I909</f>
        <v>2855.8</v>
      </c>
      <c r="C858">
        <f>'3 Charging Stations '!V909</f>
        <v>2855.8</v>
      </c>
      <c r="D858">
        <f>'3 Charging Stations '!AI909</f>
        <v>1690.4500000000003</v>
      </c>
    </row>
    <row r="859" spans="1:4">
      <c r="A859" s="51">
        <v>858</v>
      </c>
      <c r="B859">
        <f>'3 Charging Stations '!I910</f>
        <v>2855.8</v>
      </c>
      <c r="C859">
        <f>'3 Charging Stations '!V910</f>
        <v>2855.8</v>
      </c>
      <c r="D859">
        <f>'3 Charging Stations '!AI910</f>
        <v>1644.75</v>
      </c>
    </row>
    <row r="860" spans="1:4">
      <c r="A860" s="51">
        <v>859</v>
      </c>
      <c r="B860">
        <f>'3 Charging Stations '!I911</f>
        <v>2855.8</v>
      </c>
      <c r="C860">
        <f>'3 Charging Stations '!V911</f>
        <v>2855.8</v>
      </c>
      <c r="D860">
        <f>'3 Charging Stations '!AI911</f>
        <v>1599.0500000000002</v>
      </c>
    </row>
    <row r="861" spans="1:4">
      <c r="A861" s="51">
        <v>860</v>
      </c>
      <c r="B861">
        <f>'3 Charging Stations '!I912</f>
        <v>1781.8500000000004</v>
      </c>
      <c r="C861">
        <f>'3 Charging Stations '!V912</f>
        <v>2855.8</v>
      </c>
      <c r="D861">
        <f>'3 Charging Stations '!AI912</f>
        <v>2855.8</v>
      </c>
    </row>
    <row r="862" spans="1:4">
      <c r="A862" s="51">
        <v>861</v>
      </c>
      <c r="B862">
        <f>'3 Charging Stations '!I913</f>
        <v>1873.25</v>
      </c>
      <c r="C862">
        <f>'3 Charging Stations '!V913</f>
        <v>2855.8</v>
      </c>
      <c r="D862">
        <f>'3 Charging Stations '!AI913</f>
        <v>1644.75</v>
      </c>
    </row>
    <row r="863" spans="1:4">
      <c r="A863" s="51">
        <v>862</v>
      </c>
      <c r="B863">
        <f>'3 Charging Stations '!I914</f>
        <v>1599.0500000000002</v>
      </c>
      <c r="C863">
        <f>'3 Charging Stations '!V914</f>
        <v>2855.8</v>
      </c>
      <c r="D863">
        <f>'3 Charging Stations '!AI914</f>
        <v>2855.8</v>
      </c>
    </row>
    <row r="864" spans="1:4">
      <c r="A864" s="51">
        <v>863</v>
      </c>
      <c r="B864">
        <f>'3 Charging Stations '!I915</f>
        <v>1804.7000000000003</v>
      </c>
      <c r="C864">
        <f>'3 Charging Stations '!V915</f>
        <v>1530.5</v>
      </c>
      <c r="D864">
        <f>'3 Charging Stations '!AI915</f>
        <v>2855.8</v>
      </c>
    </row>
    <row r="865" spans="1:4">
      <c r="A865" s="51">
        <v>864</v>
      </c>
      <c r="B865">
        <f>'3 Charging Stations '!I916</f>
        <v>2855.8</v>
      </c>
      <c r="C865">
        <f>'3 Charging Stations '!V916</f>
        <v>2855.8</v>
      </c>
      <c r="D865">
        <f>'3 Charging Stations '!AI916</f>
        <v>1461.9500000000003</v>
      </c>
    </row>
    <row r="866" spans="1:4">
      <c r="A866" s="51">
        <v>865</v>
      </c>
      <c r="B866">
        <f>'3 Charging Stations '!I917</f>
        <v>1896.1000000000004</v>
      </c>
      <c r="C866">
        <f>'3 Charging Stations '!V917</f>
        <v>2855.8</v>
      </c>
      <c r="D866">
        <f>'3 Charging Stations '!AI917</f>
        <v>2855.8</v>
      </c>
    </row>
    <row r="867" spans="1:4">
      <c r="A867" s="51">
        <v>866</v>
      </c>
      <c r="B867">
        <f>'3 Charging Stations '!I918</f>
        <v>2855.8</v>
      </c>
      <c r="C867">
        <f>'3 Charging Stations '!V918</f>
        <v>2855.8</v>
      </c>
      <c r="D867">
        <f>'3 Charging Stations '!AI918</f>
        <v>1119.2000000000003</v>
      </c>
    </row>
    <row r="868" spans="1:4">
      <c r="A868" s="51">
        <v>867</v>
      </c>
      <c r="B868">
        <f>'3 Charging Stations '!I919</f>
        <v>1347.7000000000003</v>
      </c>
      <c r="C868">
        <f>'3 Charging Stations '!V919</f>
        <v>1119.2000000000003</v>
      </c>
      <c r="D868">
        <f>'3 Charging Stations '!AI919</f>
        <v>2855.8</v>
      </c>
    </row>
    <row r="869" spans="1:4">
      <c r="A869" s="51">
        <v>868</v>
      </c>
      <c r="B869">
        <f>'3 Charging Stations '!I920</f>
        <v>2855.8</v>
      </c>
      <c r="C869">
        <f>'3 Charging Stations '!V920</f>
        <v>1347.7000000000003</v>
      </c>
      <c r="D869">
        <f>'3 Charging Stations '!AI920</f>
        <v>1599.0500000000002</v>
      </c>
    </row>
    <row r="870" spans="1:4">
      <c r="A870" s="51">
        <v>869</v>
      </c>
      <c r="B870">
        <f>'3 Charging Stations '!I921</f>
        <v>1279.1500000000001</v>
      </c>
      <c r="C870">
        <f>'3 Charging Stations '!V921</f>
        <v>2855.8</v>
      </c>
      <c r="D870">
        <f>'3 Charging Stations '!AI921</f>
        <v>2855.8</v>
      </c>
    </row>
    <row r="871" spans="1:4">
      <c r="A871" s="51">
        <v>870</v>
      </c>
      <c r="B871">
        <f>'3 Charging Stations '!I922</f>
        <v>1690.4500000000003</v>
      </c>
      <c r="C871">
        <f>'3 Charging Stations '!V922</f>
        <v>1553.3500000000004</v>
      </c>
      <c r="D871">
        <f>'3 Charging Stations '!AI922</f>
        <v>936.40000000000009</v>
      </c>
    </row>
    <row r="872" spans="1:4">
      <c r="A872" s="51">
        <v>871</v>
      </c>
      <c r="B872">
        <f>'3 Charging Stations '!I923</f>
        <v>1873.25</v>
      </c>
      <c r="C872">
        <f>'3 Charging Stations '!V923</f>
        <v>1050.6500000000001</v>
      </c>
      <c r="D872">
        <f>'3 Charging Stations '!AI923</f>
        <v>1004.9500000000003</v>
      </c>
    </row>
    <row r="873" spans="1:4">
      <c r="A873" s="51">
        <v>872</v>
      </c>
      <c r="B873">
        <f>'3 Charging Stations '!I924</f>
        <v>1827.5500000000002</v>
      </c>
      <c r="C873">
        <f>'3 Charging Stations '!V924</f>
        <v>1324.8500000000004</v>
      </c>
      <c r="D873">
        <f>'3 Charging Stations '!AI924</f>
        <v>1370.5500000000002</v>
      </c>
    </row>
    <row r="874" spans="1:4">
      <c r="A874" s="51">
        <v>873</v>
      </c>
      <c r="B874">
        <f>'3 Charging Stations '!I925</f>
        <v>2855.8</v>
      </c>
      <c r="C874">
        <f>'3 Charging Stations '!V925</f>
        <v>2855.8</v>
      </c>
      <c r="D874">
        <f>'3 Charging Stations '!AI925</f>
        <v>1256.3000000000002</v>
      </c>
    </row>
    <row r="875" spans="1:4">
      <c r="A875" s="51">
        <v>874</v>
      </c>
      <c r="B875">
        <f>'3 Charging Stations '!I926</f>
        <v>2855.8</v>
      </c>
      <c r="C875">
        <f>'3 Charging Stations '!V926</f>
        <v>1256.3000000000002</v>
      </c>
      <c r="D875">
        <f>'3 Charging Stations '!AI926</f>
        <v>2855.8</v>
      </c>
    </row>
    <row r="876" spans="1:4">
      <c r="A876" s="51">
        <v>875</v>
      </c>
      <c r="B876">
        <f>'3 Charging Stations '!I927</f>
        <v>2855.8</v>
      </c>
      <c r="C876">
        <f>'3 Charging Stations '!V927</f>
        <v>2855.8</v>
      </c>
      <c r="D876">
        <f>'3 Charging Stations '!AI927</f>
        <v>1553.3500000000004</v>
      </c>
    </row>
    <row r="877" spans="1:4">
      <c r="A877" s="51">
        <v>876</v>
      </c>
      <c r="B877">
        <f>'3 Charging Stations '!I928</f>
        <v>2855.8</v>
      </c>
      <c r="C877">
        <f>'3 Charging Stations '!V928</f>
        <v>2855.8</v>
      </c>
      <c r="D877">
        <f>'3 Charging Stations '!AI928</f>
        <v>2855.8</v>
      </c>
    </row>
    <row r="878" spans="1:4">
      <c r="A878" s="51">
        <v>877</v>
      </c>
      <c r="B878">
        <f>'3 Charging Stations '!I929</f>
        <v>1644.75</v>
      </c>
      <c r="C878">
        <f>'3 Charging Stations '!V929</f>
        <v>1507.65</v>
      </c>
      <c r="D878">
        <f>'3 Charging Stations '!AI929</f>
        <v>1667.6000000000004</v>
      </c>
    </row>
    <row r="879" spans="1:4">
      <c r="A879" s="51">
        <v>878</v>
      </c>
      <c r="B879">
        <f>'3 Charging Stations '!I930</f>
        <v>2855.8</v>
      </c>
      <c r="C879">
        <f>'3 Charging Stations '!V930</f>
        <v>1393.4</v>
      </c>
      <c r="D879">
        <f>'3 Charging Stations '!AI930</f>
        <v>2855.8</v>
      </c>
    </row>
    <row r="880" spans="1:4">
      <c r="A880" s="51">
        <v>879</v>
      </c>
      <c r="B880">
        <f>'3 Charging Stations '!I931</f>
        <v>1873.25</v>
      </c>
      <c r="C880">
        <f>'3 Charging Stations '!V931</f>
        <v>2855.8</v>
      </c>
      <c r="D880">
        <f>'3 Charging Stations '!AI931</f>
        <v>2855.8</v>
      </c>
    </row>
    <row r="881" spans="1:4">
      <c r="A881" s="51">
        <v>880</v>
      </c>
      <c r="B881">
        <f>'3 Charging Stations '!I932</f>
        <v>2855.8</v>
      </c>
      <c r="C881">
        <f>'3 Charging Stations '!V932</f>
        <v>2855.8</v>
      </c>
      <c r="D881">
        <f>'3 Charging Stations '!AI932</f>
        <v>1461.9500000000003</v>
      </c>
    </row>
    <row r="882" spans="1:4">
      <c r="A882" s="51">
        <v>881</v>
      </c>
      <c r="B882">
        <f>'3 Charging Stations '!I933</f>
        <v>2855.8</v>
      </c>
      <c r="C882">
        <f>'3 Charging Stations '!V933</f>
        <v>2855.8</v>
      </c>
      <c r="D882">
        <f>'3 Charging Stations '!AI933</f>
        <v>2855.8</v>
      </c>
    </row>
    <row r="883" spans="1:4">
      <c r="A883" s="51">
        <v>882</v>
      </c>
      <c r="B883">
        <f>'3 Charging Stations '!I934</f>
        <v>1644.75</v>
      </c>
      <c r="C883">
        <f>'3 Charging Stations '!V934</f>
        <v>959.25</v>
      </c>
      <c r="D883">
        <f>'3 Charging Stations '!AI934</f>
        <v>2855.8</v>
      </c>
    </row>
    <row r="884" spans="1:4">
      <c r="A884" s="51">
        <v>883</v>
      </c>
      <c r="B884">
        <f>'3 Charging Stations '!I935</f>
        <v>2855.8</v>
      </c>
      <c r="C884">
        <f>'3 Charging Stations '!V935</f>
        <v>2855.8</v>
      </c>
      <c r="D884">
        <f>'3 Charging Stations '!AI935</f>
        <v>2855.8</v>
      </c>
    </row>
    <row r="885" spans="1:4">
      <c r="A885" s="51">
        <v>884</v>
      </c>
      <c r="B885">
        <f>'3 Charging Stations '!I936</f>
        <v>1530.5</v>
      </c>
      <c r="C885">
        <f>'3 Charging Stations '!V936</f>
        <v>2855.8</v>
      </c>
      <c r="D885">
        <f>'3 Charging Stations '!AI936</f>
        <v>1507.65</v>
      </c>
    </row>
    <row r="886" spans="1:4">
      <c r="A886" s="51">
        <v>885</v>
      </c>
      <c r="B886">
        <f>'3 Charging Stations '!I937</f>
        <v>1530.5</v>
      </c>
      <c r="C886">
        <f>'3 Charging Stations '!V937</f>
        <v>2855.8</v>
      </c>
      <c r="D886">
        <f>'3 Charging Stations '!AI937</f>
        <v>2855.8</v>
      </c>
    </row>
    <row r="887" spans="1:4">
      <c r="A887" s="51">
        <v>886</v>
      </c>
      <c r="B887">
        <f>'3 Charging Stations '!I938</f>
        <v>1804.7000000000003</v>
      </c>
      <c r="C887">
        <f>'3 Charging Stations '!V938</f>
        <v>1484.8000000000002</v>
      </c>
      <c r="D887">
        <f>'3 Charging Stations '!AI938</f>
        <v>2855.8</v>
      </c>
    </row>
    <row r="888" spans="1:4">
      <c r="A888" s="51">
        <v>887</v>
      </c>
      <c r="B888">
        <f>'3 Charging Stations '!I939</f>
        <v>1759</v>
      </c>
      <c r="C888">
        <f>'3 Charging Stations '!V939</f>
        <v>2855.8</v>
      </c>
      <c r="D888">
        <f>'3 Charging Stations '!AI939</f>
        <v>2855.8</v>
      </c>
    </row>
    <row r="889" spans="1:4">
      <c r="A889" s="51">
        <v>888</v>
      </c>
      <c r="B889">
        <f>'3 Charging Stations '!I940</f>
        <v>2855.8</v>
      </c>
      <c r="C889">
        <f>'3 Charging Stations '!V940</f>
        <v>2855.8</v>
      </c>
      <c r="D889">
        <f>'3 Charging Stations '!AI940</f>
        <v>2855.8</v>
      </c>
    </row>
    <row r="890" spans="1:4">
      <c r="A890" s="51">
        <v>889</v>
      </c>
      <c r="B890">
        <f>'3 Charging Stations '!I941</f>
        <v>2855.8</v>
      </c>
      <c r="C890">
        <f>'3 Charging Stations '!V941</f>
        <v>2855.8</v>
      </c>
      <c r="D890">
        <f>'3 Charging Stations '!AI941</f>
        <v>1621.9</v>
      </c>
    </row>
    <row r="891" spans="1:4">
      <c r="A891" s="51">
        <v>890</v>
      </c>
      <c r="B891">
        <f>'3 Charging Stations '!I942</f>
        <v>2855.8</v>
      </c>
      <c r="C891">
        <f>'3 Charging Stations '!V942</f>
        <v>2855.8</v>
      </c>
      <c r="D891">
        <f>'3 Charging Stations '!AI942</f>
        <v>2855.8</v>
      </c>
    </row>
    <row r="892" spans="1:4">
      <c r="A892" s="51">
        <v>891</v>
      </c>
      <c r="B892">
        <f>'3 Charging Stations '!I943</f>
        <v>2855.8</v>
      </c>
      <c r="C892">
        <f>'3 Charging Stations '!V943</f>
        <v>2855.8</v>
      </c>
      <c r="D892">
        <f>'3 Charging Stations '!AI943</f>
        <v>2855.8</v>
      </c>
    </row>
    <row r="893" spans="1:4">
      <c r="A893" s="51">
        <v>892</v>
      </c>
      <c r="B893">
        <f>'3 Charging Stations '!I944</f>
        <v>1736.15</v>
      </c>
      <c r="C893">
        <f>'3 Charging Stations '!V944</f>
        <v>1370.5500000000002</v>
      </c>
      <c r="D893">
        <f>'3 Charging Stations '!AI944</f>
        <v>1439.1000000000004</v>
      </c>
    </row>
    <row r="894" spans="1:4">
      <c r="A894" s="51">
        <v>893</v>
      </c>
      <c r="B894">
        <f>'3 Charging Stations '!I945</f>
        <v>2855.8</v>
      </c>
      <c r="C894">
        <f>'3 Charging Stations '!V945</f>
        <v>2855.8</v>
      </c>
      <c r="D894">
        <f>'3 Charging Stations '!AI945</f>
        <v>1370.5500000000002</v>
      </c>
    </row>
    <row r="895" spans="1:4">
      <c r="A895" s="51">
        <v>894</v>
      </c>
      <c r="B895">
        <f>'3 Charging Stations '!I946</f>
        <v>2855.8</v>
      </c>
      <c r="C895">
        <f>'3 Charging Stations '!V946</f>
        <v>1507.65</v>
      </c>
      <c r="D895">
        <f>'3 Charging Stations '!AI946</f>
        <v>2855.8</v>
      </c>
    </row>
    <row r="896" spans="1:4">
      <c r="A896" s="51">
        <v>895</v>
      </c>
      <c r="B896">
        <f>'3 Charging Stations '!I947</f>
        <v>2855.8</v>
      </c>
      <c r="C896">
        <f>'3 Charging Stations '!V947</f>
        <v>2855.8</v>
      </c>
      <c r="D896">
        <f>'3 Charging Stations '!AI947</f>
        <v>2855.8</v>
      </c>
    </row>
    <row r="897" spans="1:4">
      <c r="A897" s="51">
        <v>896</v>
      </c>
      <c r="B897">
        <f>'3 Charging Stations '!I948</f>
        <v>2855.8</v>
      </c>
      <c r="C897">
        <f>'3 Charging Stations '!V948</f>
        <v>1621.9</v>
      </c>
      <c r="D897">
        <f>'3 Charging Stations '!AI948</f>
        <v>1690.4500000000003</v>
      </c>
    </row>
    <row r="898" spans="1:4">
      <c r="A898" s="51">
        <v>897</v>
      </c>
      <c r="B898">
        <f>'3 Charging Stations '!I949</f>
        <v>2855.8</v>
      </c>
      <c r="C898">
        <f>'3 Charging Stations '!V949</f>
        <v>1621.9</v>
      </c>
      <c r="D898">
        <f>'3 Charging Stations '!AI949</f>
        <v>2855.8</v>
      </c>
    </row>
    <row r="899" spans="1:4">
      <c r="A899" s="51">
        <v>898</v>
      </c>
      <c r="B899">
        <f>'3 Charging Stations '!I950</f>
        <v>2855.8</v>
      </c>
      <c r="C899">
        <f>'3 Charging Stations '!V950</f>
        <v>2855.8</v>
      </c>
      <c r="D899">
        <f>'3 Charging Stations '!AI950</f>
        <v>2855.8</v>
      </c>
    </row>
    <row r="900" spans="1:4">
      <c r="A900" s="51">
        <v>899</v>
      </c>
      <c r="B900">
        <f>'3 Charging Stations '!I951</f>
        <v>2855.8</v>
      </c>
      <c r="C900">
        <f>'3 Charging Stations '!V951</f>
        <v>2855.8</v>
      </c>
      <c r="D900">
        <f>'3 Charging Stations '!AI951</f>
        <v>2855.8</v>
      </c>
    </row>
    <row r="901" spans="1:4">
      <c r="A901" s="51">
        <v>900</v>
      </c>
      <c r="B901">
        <f>'3 Charging Stations '!I952</f>
        <v>2855.8</v>
      </c>
      <c r="C901">
        <f>'3 Charging Stations '!V952</f>
        <v>1256.3000000000002</v>
      </c>
      <c r="D901">
        <f>'3 Charging Stations '!AI952</f>
        <v>2855.8</v>
      </c>
    </row>
    <row r="902" spans="1:4">
      <c r="A902" s="51">
        <v>901</v>
      </c>
      <c r="B902">
        <f>'3 Charging Stations '!I953</f>
        <v>1599.0500000000002</v>
      </c>
      <c r="C902">
        <f>'3 Charging Stations '!V953</f>
        <v>1302</v>
      </c>
      <c r="D902">
        <f>'3 Charging Stations '!AI953</f>
        <v>1507.65</v>
      </c>
    </row>
    <row r="903" spans="1:4">
      <c r="A903" s="51">
        <v>902</v>
      </c>
      <c r="B903">
        <f>'3 Charging Stations '!I954</f>
        <v>2855.8</v>
      </c>
      <c r="C903">
        <f>'3 Charging Stations '!V954</f>
        <v>2855.8</v>
      </c>
      <c r="D903">
        <f>'3 Charging Stations '!AI954</f>
        <v>2855.8</v>
      </c>
    </row>
    <row r="904" spans="1:4">
      <c r="A904" s="51">
        <v>903</v>
      </c>
      <c r="B904">
        <f>'3 Charging Stations '!I955</f>
        <v>2855.8</v>
      </c>
      <c r="C904">
        <f>'3 Charging Stations '!V955</f>
        <v>1461.9500000000003</v>
      </c>
      <c r="D904">
        <f>'3 Charging Stations '!AI955</f>
        <v>2855.8</v>
      </c>
    </row>
    <row r="905" spans="1:4">
      <c r="A905" s="51">
        <v>904</v>
      </c>
      <c r="B905">
        <f>'3 Charging Stations '!I956</f>
        <v>1713.3000000000002</v>
      </c>
      <c r="C905">
        <f>'3 Charging Stations '!V956</f>
        <v>2855.8</v>
      </c>
      <c r="D905">
        <f>'3 Charging Stations '!AI956</f>
        <v>1507.65</v>
      </c>
    </row>
    <row r="906" spans="1:4">
      <c r="A906" s="51">
        <v>905</v>
      </c>
      <c r="B906">
        <f>'3 Charging Stations '!I957</f>
        <v>2855.8</v>
      </c>
      <c r="C906">
        <f>'3 Charging Stations '!V957</f>
        <v>1576.2000000000003</v>
      </c>
      <c r="D906">
        <f>'3 Charging Stations '!AI957</f>
        <v>2855.8</v>
      </c>
    </row>
    <row r="907" spans="1:4">
      <c r="A907" s="51">
        <v>906</v>
      </c>
      <c r="B907">
        <f>'3 Charging Stations '!I958</f>
        <v>2855.8</v>
      </c>
      <c r="C907">
        <f>'3 Charging Stations '!V958</f>
        <v>1667.6000000000004</v>
      </c>
      <c r="D907">
        <f>'3 Charging Stations '!AI958</f>
        <v>2855.8</v>
      </c>
    </row>
    <row r="908" spans="1:4">
      <c r="A908" s="51">
        <v>907</v>
      </c>
      <c r="B908">
        <f>'3 Charging Stations '!I959</f>
        <v>1850.4</v>
      </c>
      <c r="C908">
        <f>'3 Charging Stations '!V959</f>
        <v>1416.25</v>
      </c>
      <c r="D908">
        <f>'3 Charging Stations '!AI959</f>
        <v>1279.1500000000001</v>
      </c>
    </row>
    <row r="909" spans="1:4">
      <c r="A909" s="51">
        <v>908</v>
      </c>
      <c r="B909">
        <f>'3 Charging Stations '!I960</f>
        <v>2855.8</v>
      </c>
      <c r="C909">
        <f>'3 Charging Stations '!V960</f>
        <v>1187.75</v>
      </c>
      <c r="D909">
        <f>'3 Charging Stations '!AI960</f>
        <v>1416.25</v>
      </c>
    </row>
    <row r="910" spans="1:4">
      <c r="A910" s="51">
        <v>909</v>
      </c>
      <c r="B910">
        <f>'3 Charging Stations '!I961</f>
        <v>1576.2000000000003</v>
      </c>
      <c r="C910">
        <f>'3 Charging Stations '!V961</f>
        <v>2855.8</v>
      </c>
      <c r="D910">
        <f>'3 Charging Stations '!AI961</f>
        <v>2855.8</v>
      </c>
    </row>
    <row r="911" spans="1:4">
      <c r="A911" s="51">
        <v>910</v>
      </c>
      <c r="B911">
        <f>'3 Charging Stations '!I962</f>
        <v>1804.7000000000003</v>
      </c>
      <c r="C911">
        <f>'3 Charging Stations '!V962</f>
        <v>2855.8</v>
      </c>
      <c r="D911">
        <f>'3 Charging Stations '!AI962</f>
        <v>1644.75</v>
      </c>
    </row>
    <row r="912" spans="1:4">
      <c r="A912" s="51">
        <v>911</v>
      </c>
      <c r="B912">
        <f>'3 Charging Stations '!I963</f>
        <v>1759</v>
      </c>
      <c r="C912">
        <f>'3 Charging Stations '!V963</f>
        <v>1644.75</v>
      </c>
      <c r="D912">
        <f>'3 Charging Stations '!AI963</f>
        <v>2855.8</v>
      </c>
    </row>
    <row r="913" spans="1:4">
      <c r="A913" s="51">
        <v>912</v>
      </c>
      <c r="B913">
        <f>'3 Charging Stations '!I964</f>
        <v>2855.8</v>
      </c>
      <c r="C913">
        <f>'3 Charging Stations '!V964</f>
        <v>2855.8</v>
      </c>
      <c r="D913">
        <f>'3 Charging Stations '!AI964</f>
        <v>2855.8</v>
      </c>
    </row>
    <row r="914" spans="1:4">
      <c r="A914" s="51">
        <v>913</v>
      </c>
      <c r="B914">
        <f>'3 Charging Stations '!I965</f>
        <v>2855.8</v>
      </c>
      <c r="C914">
        <f>'3 Charging Stations '!V965</f>
        <v>2855.8</v>
      </c>
      <c r="D914">
        <f>'3 Charging Stations '!AI965</f>
        <v>1690.4500000000003</v>
      </c>
    </row>
    <row r="915" spans="1:4">
      <c r="A915" s="51">
        <v>914</v>
      </c>
      <c r="B915">
        <f>'3 Charging Stations '!I966</f>
        <v>1461.9500000000003</v>
      </c>
      <c r="C915">
        <f>'3 Charging Stations '!V966</f>
        <v>2855.8</v>
      </c>
      <c r="D915">
        <f>'3 Charging Stations '!AI966</f>
        <v>1393.4</v>
      </c>
    </row>
    <row r="916" spans="1:4">
      <c r="A916" s="51">
        <v>915</v>
      </c>
      <c r="B916">
        <f>'3 Charging Stations '!I967</f>
        <v>1850.4</v>
      </c>
      <c r="C916">
        <f>'3 Charging Stations '!V967</f>
        <v>2855.8</v>
      </c>
      <c r="D916">
        <f>'3 Charging Stations '!AI967</f>
        <v>2855.8</v>
      </c>
    </row>
    <row r="917" spans="1:4">
      <c r="A917" s="51">
        <v>916</v>
      </c>
      <c r="B917">
        <f>'3 Charging Stations '!I968</f>
        <v>1644.75</v>
      </c>
      <c r="C917">
        <f>'3 Charging Stations '!V968</f>
        <v>1667.6000000000004</v>
      </c>
      <c r="D917">
        <f>'3 Charging Stations '!AI968</f>
        <v>1690.4500000000003</v>
      </c>
    </row>
    <row r="918" spans="1:4">
      <c r="A918" s="51">
        <v>917</v>
      </c>
      <c r="B918">
        <f>'3 Charging Stations '!I969</f>
        <v>2855.8</v>
      </c>
      <c r="C918">
        <f>'3 Charging Stations '!V969</f>
        <v>2855.8</v>
      </c>
      <c r="D918">
        <f>'3 Charging Stations '!AI969</f>
        <v>2855.8</v>
      </c>
    </row>
    <row r="919" spans="1:4">
      <c r="A919" s="51">
        <v>918</v>
      </c>
      <c r="B919">
        <f>'3 Charging Stations '!I970</f>
        <v>1896.1000000000004</v>
      </c>
      <c r="C919">
        <f>'3 Charging Stations '!V970</f>
        <v>1530.5</v>
      </c>
      <c r="D919">
        <f>'3 Charging Stations '!AI970</f>
        <v>2855.8</v>
      </c>
    </row>
    <row r="920" spans="1:4">
      <c r="A920" s="51">
        <v>919</v>
      </c>
      <c r="B920">
        <f>'3 Charging Stations '!I971</f>
        <v>2855.8</v>
      </c>
      <c r="C920">
        <f>'3 Charging Stations '!V971</f>
        <v>2855.8</v>
      </c>
      <c r="D920">
        <f>'3 Charging Stations '!AI971</f>
        <v>2855.8</v>
      </c>
    </row>
    <row r="921" spans="1:4">
      <c r="A921" s="51">
        <v>920</v>
      </c>
      <c r="B921">
        <f>'3 Charging Stations '!I972</f>
        <v>959.25</v>
      </c>
      <c r="C921">
        <f>'3 Charging Stations '!V972</f>
        <v>1507.65</v>
      </c>
      <c r="D921">
        <f>'3 Charging Stations '!AI972</f>
        <v>2855.8</v>
      </c>
    </row>
    <row r="922" spans="1:4">
      <c r="A922" s="51">
        <v>921</v>
      </c>
      <c r="B922">
        <f>'3 Charging Stations '!I973</f>
        <v>1736.15</v>
      </c>
      <c r="C922">
        <f>'3 Charging Stations '!V973</f>
        <v>1050.6500000000001</v>
      </c>
      <c r="D922">
        <f>'3 Charging Stations '!AI973</f>
        <v>2855.8</v>
      </c>
    </row>
    <row r="923" spans="1:4">
      <c r="A923" s="51">
        <v>922</v>
      </c>
      <c r="B923">
        <f>'3 Charging Stations '!I974</f>
        <v>2855.8</v>
      </c>
      <c r="C923">
        <f>'3 Charging Stations '!V974</f>
        <v>2855.8</v>
      </c>
      <c r="D923">
        <f>'3 Charging Stations '!AI974</f>
        <v>2855.8</v>
      </c>
    </row>
    <row r="924" spans="1:4">
      <c r="A924" s="51">
        <v>923</v>
      </c>
      <c r="B924">
        <f>'3 Charging Stations '!I975</f>
        <v>1713.3000000000002</v>
      </c>
      <c r="C924">
        <f>'3 Charging Stations '!V975</f>
        <v>1599.0500000000002</v>
      </c>
      <c r="D924">
        <f>'3 Charging Stations '!AI975</f>
        <v>1599.0500000000002</v>
      </c>
    </row>
    <row r="925" spans="1:4">
      <c r="A925" s="51">
        <v>924</v>
      </c>
      <c r="B925">
        <f>'3 Charging Stations '!I976</f>
        <v>2855.8</v>
      </c>
      <c r="C925">
        <f>'3 Charging Stations '!V976</f>
        <v>2855.8</v>
      </c>
      <c r="D925">
        <f>'3 Charging Stations '!AI976</f>
        <v>2855.8</v>
      </c>
    </row>
    <row r="926" spans="1:4">
      <c r="A926" s="51">
        <v>925</v>
      </c>
      <c r="B926">
        <f>'3 Charging Stations '!I977</f>
        <v>2855.8</v>
      </c>
      <c r="C926">
        <f>'3 Charging Stations '!V977</f>
        <v>2855.8</v>
      </c>
      <c r="D926">
        <f>'3 Charging Stations '!AI977</f>
        <v>1416.25</v>
      </c>
    </row>
    <row r="927" spans="1:4">
      <c r="A927" s="51">
        <v>926</v>
      </c>
      <c r="B927">
        <f>'3 Charging Stations '!I978</f>
        <v>2855.8</v>
      </c>
      <c r="C927">
        <f>'3 Charging Stations '!V978</f>
        <v>1347.7000000000003</v>
      </c>
      <c r="D927">
        <f>'3 Charging Stations '!AI978</f>
        <v>1553.3500000000004</v>
      </c>
    </row>
    <row r="928" spans="1:4">
      <c r="A928" s="51">
        <v>927</v>
      </c>
      <c r="B928">
        <f>'3 Charging Stations '!I979</f>
        <v>2855.8</v>
      </c>
      <c r="C928">
        <f>'3 Charging Stations '!V979</f>
        <v>2855.8</v>
      </c>
      <c r="D928">
        <f>'3 Charging Stations '!AI979</f>
        <v>2855.8</v>
      </c>
    </row>
    <row r="929" spans="1:4">
      <c r="A929" s="51">
        <v>928</v>
      </c>
      <c r="B929">
        <f>'3 Charging Stations '!I980</f>
        <v>2855.8</v>
      </c>
      <c r="C929">
        <f>'3 Charging Stations '!V980</f>
        <v>2855.8</v>
      </c>
      <c r="D929">
        <f>'3 Charging Stations '!AI980</f>
        <v>1644.75</v>
      </c>
    </row>
    <row r="930" spans="1:4">
      <c r="A930" s="51">
        <v>929</v>
      </c>
      <c r="B930">
        <f>'3 Charging Stations '!I981</f>
        <v>1873.25</v>
      </c>
      <c r="C930">
        <f>'3 Charging Stations '!V981</f>
        <v>1439.1000000000004</v>
      </c>
      <c r="D930">
        <f>'3 Charging Stations '!AI981</f>
        <v>2855.8</v>
      </c>
    </row>
    <row r="931" spans="1:4">
      <c r="A931" s="51">
        <v>930</v>
      </c>
      <c r="B931">
        <f>'3 Charging Stations '!I982</f>
        <v>1553.3500000000004</v>
      </c>
      <c r="C931">
        <f>'3 Charging Stations '!V982</f>
        <v>2855.8</v>
      </c>
      <c r="D931">
        <f>'3 Charging Stations '!AI982</f>
        <v>2855.8</v>
      </c>
    </row>
    <row r="932" spans="1:4">
      <c r="A932" s="51">
        <v>931</v>
      </c>
      <c r="B932">
        <f>'3 Charging Stations '!I983</f>
        <v>2855.8</v>
      </c>
      <c r="C932">
        <f>'3 Charging Stations '!V983</f>
        <v>2855.8</v>
      </c>
      <c r="D932">
        <f>'3 Charging Stations '!AI983</f>
        <v>2855.8</v>
      </c>
    </row>
    <row r="933" spans="1:4">
      <c r="A933" s="51">
        <v>932</v>
      </c>
      <c r="B933">
        <f>'3 Charging Stations '!I984</f>
        <v>2855.8</v>
      </c>
      <c r="C933">
        <f>'3 Charging Stations '!V984</f>
        <v>2855.8</v>
      </c>
      <c r="D933">
        <f>'3 Charging Stations '!AI984</f>
        <v>1644.75</v>
      </c>
    </row>
    <row r="934" spans="1:4">
      <c r="A934" s="51">
        <v>933</v>
      </c>
      <c r="B934">
        <f>'3 Charging Stations '!I985</f>
        <v>2855.8</v>
      </c>
      <c r="C934">
        <f>'3 Charging Stations '!V985</f>
        <v>1416.25</v>
      </c>
      <c r="D934">
        <f>'3 Charging Stations '!AI985</f>
        <v>1530.5</v>
      </c>
    </row>
    <row r="935" spans="1:4">
      <c r="A935" s="51">
        <v>934</v>
      </c>
      <c r="B935">
        <f>'3 Charging Stations '!I986</f>
        <v>1896.1000000000004</v>
      </c>
      <c r="C935">
        <f>'3 Charging Stations '!V986</f>
        <v>2855.8</v>
      </c>
      <c r="D935">
        <f>'3 Charging Stations '!AI986</f>
        <v>2855.8</v>
      </c>
    </row>
    <row r="936" spans="1:4">
      <c r="A936" s="51">
        <v>935</v>
      </c>
      <c r="B936">
        <f>'3 Charging Stations '!I987</f>
        <v>2855.8</v>
      </c>
      <c r="C936">
        <f>'3 Charging Stations '!V987</f>
        <v>2855.8</v>
      </c>
      <c r="D936">
        <f>'3 Charging Stations '!AI987</f>
        <v>2855.8</v>
      </c>
    </row>
    <row r="937" spans="1:4">
      <c r="A937" s="51">
        <v>936</v>
      </c>
      <c r="B937">
        <f>'3 Charging Stations '!I988</f>
        <v>2855.8</v>
      </c>
      <c r="C937">
        <f>'3 Charging Stations '!V988</f>
        <v>2855.8</v>
      </c>
      <c r="D937">
        <f>'3 Charging Stations '!AI988</f>
        <v>2855.8</v>
      </c>
    </row>
    <row r="938" spans="1:4">
      <c r="A938" s="51">
        <v>937</v>
      </c>
      <c r="B938">
        <f>'3 Charging Stations '!I989</f>
        <v>2855.8</v>
      </c>
      <c r="C938">
        <f>'3 Charging Stations '!V989</f>
        <v>1667.6000000000004</v>
      </c>
      <c r="D938">
        <f>'3 Charging Stations '!AI989</f>
        <v>1279.1500000000001</v>
      </c>
    </row>
    <row r="939" spans="1:4">
      <c r="A939" s="51">
        <v>938</v>
      </c>
      <c r="B939">
        <f>'3 Charging Stations '!I990</f>
        <v>2855.8</v>
      </c>
      <c r="C939">
        <f>'3 Charging Stations '!V990</f>
        <v>2855.8</v>
      </c>
      <c r="D939">
        <f>'3 Charging Stations '!AI990</f>
        <v>2855.8</v>
      </c>
    </row>
    <row r="940" spans="1:4">
      <c r="A940" s="51">
        <v>939</v>
      </c>
      <c r="B940">
        <f>'3 Charging Stations '!I991</f>
        <v>2855.8</v>
      </c>
      <c r="C940">
        <f>'3 Charging Stations '!V991</f>
        <v>1324.8500000000004</v>
      </c>
      <c r="D940">
        <f>'3 Charging Stations '!AI991</f>
        <v>2855.8</v>
      </c>
    </row>
    <row r="941" spans="1:4">
      <c r="A941" s="51">
        <v>940</v>
      </c>
      <c r="B941">
        <f>'3 Charging Stations '!I992</f>
        <v>2855.8</v>
      </c>
      <c r="C941">
        <f>'3 Charging Stations '!V992</f>
        <v>2855.8</v>
      </c>
      <c r="D941">
        <f>'3 Charging Stations '!AI992</f>
        <v>1644.75</v>
      </c>
    </row>
    <row r="942" spans="1:4">
      <c r="A942" s="51">
        <v>941</v>
      </c>
      <c r="B942">
        <f>'3 Charging Stations '!I993</f>
        <v>2855.8</v>
      </c>
      <c r="C942">
        <f>'3 Charging Stations '!V993</f>
        <v>2855.8</v>
      </c>
      <c r="D942">
        <f>'3 Charging Stations '!AI993</f>
        <v>1347.7000000000003</v>
      </c>
    </row>
    <row r="943" spans="1:4">
      <c r="A943" s="51">
        <v>942</v>
      </c>
      <c r="B943">
        <f>'3 Charging Stations '!I994</f>
        <v>2855.8</v>
      </c>
      <c r="C943">
        <f>'3 Charging Stations '!V994</f>
        <v>2855.8</v>
      </c>
      <c r="D943">
        <f>'3 Charging Stations '!AI994</f>
        <v>1553.3500000000004</v>
      </c>
    </row>
    <row r="944" spans="1:4">
      <c r="A944" s="51">
        <v>943</v>
      </c>
      <c r="B944">
        <f>'3 Charging Stations '!I995</f>
        <v>1599.0500000000002</v>
      </c>
      <c r="C944">
        <f>'3 Charging Stations '!V995</f>
        <v>2855.8</v>
      </c>
      <c r="D944">
        <f>'3 Charging Stations '!AI995</f>
        <v>2855.8</v>
      </c>
    </row>
    <row r="945" spans="1:4">
      <c r="A945" s="51">
        <v>944</v>
      </c>
      <c r="B945">
        <f>'3 Charging Stations '!I996</f>
        <v>2855.8</v>
      </c>
      <c r="C945">
        <f>'3 Charging Stations '!V996</f>
        <v>1324.8500000000004</v>
      </c>
      <c r="D945">
        <f>'3 Charging Stations '!AI996</f>
        <v>1279.1500000000001</v>
      </c>
    </row>
    <row r="946" spans="1:4">
      <c r="A946" s="51">
        <v>945</v>
      </c>
      <c r="B946">
        <f>'3 Charging Stations '!I997</f>
        <v>2855.8</v>
      </c>
      <c r="C946">
        <f>'3 Charging Stations '!V997</f>
        <v>1484.8000000000002</v>
      </c>
      <c r="D946">
        <f>'3 Charging Stations '!AI997</f>
        <v>1690.4500000000003</v>
      </c>
    </row>
    <row r="947" spans="1:4">
      <c r="A947" s="51">
        <v>946</v>
      </c>
      <c r="B947">
        <f>'3 Charging Stations '!I998</f>
        <v>2855.8</v>
      </c>
      <c r="C947">
        <f>'3 Charging Stations '!V998</f>
        <v>2855.8</v>
      </c>
      <c r="D947">
        <f>'3 Charging Stations '!AI998</f>
        <v>1416.25</v>
      </c>
    </row>
    <row r="948" spans="1:4">
      <c r="A948" s="51">
        <v>947</v>
      </c>
      <c r="B948">
        <f>'3 Charging Stations '!I999</f>
        <v>2855.8</v>
      </c>
      <c r="C948">
        <f>'3 Charging Stations '!V999</f>
        <v>1530.5</v>
      </c>
      <c r="D948">
        <f>'3 Charging Stations '!AI999</f>
        <v>1690.4500000000003</v>
      </c>
    </row>
    <row r="949" spans="1:4">
      <c r="A949" s="51">
        <v>948</v>
      </c>
      <c r="B949">
        <f>'3 Charging Stations '!I1000</f>
        <v>2855.8</v>
      </c>
      <c r="C949">
        <f>'3 Charging Stations '!V1000</f>
        <v>2855.8</v>
      </c>
      <c r="D949">
        <f>'3 Charging Stations '!AI1000</f>
        <v>2855.8</v>
      </c>
    </row>
    <row r="950" spans="1:4">
      <c r="A950" s="51">
        <v>949</v>
      </c>
      <c r="B950">
        <f>'3 Charging Stations '!I1001</f>
        <v>2855.8</v>
      </c>
      <c r="C950">
        <f>'3 Charging Stations '!V1001</f>
        <v>2855.8</v>
      </c>
      <c r="D950">
        <f>'3 Charging Stations '!AI1001</f>
        <v>1233.4500000000003</v>
      </c>
    </row>
    <row r="951" spans="1:4">
      <c r="A951" s="51">
        <v>950</v>
      </c>
      <c r="B951">
        <f>'3 Charging Stations '!I1002</f>
        <v>2855.8</v>
      </c>
      <c r="C951">
        <f>'3 Charging Stations '!V1002</f>
        <v>2855.8</v>
      </c>
      <c r="D951">
        <f>'3 Charging Stations '!AI1002</f>
        <v>2855.8</v>
      </c>
    </row>
    <row r="952" spans="1:4">
      <c r="A952" s="51">
        <v>951</v>
      </c>
      <c r="B952">
        <f>'3 Charging Stations '!I1003</f>
        <v>2855.8</v>
      </c>
      <c r="C952">
        <f>'3 Charging Stations '!V1003</f>
        <v>1324.8500000000004</v>
      </c>
      <c r="D952">
        <f>'3 Charging Stations '!AI1003</f>
        <v>1553.3500000000004</v>
      </c>
    </row>
    <row r="953" spans="1:4">
      <c r="A953" s="51">
        <v>952</v>
      </c>
      <c r="B953">
        <f>'3 Charging Stations '!I1004</f>
        <v>1736.15</v>
      </c>
      <c r="C953">
        <f>'3 Charging Stations '!V1004</f>
        <v>2855.8</v>
      </c>
      <c r="D953">
        <f>'3 Charging Stations '!AI1004</f>
        <v>1599.0500000000002</v>
      </c>
    </row>
    <row r="954" spans="1:4">
      <c r="A954" s="51">
        <v>953</v>
      </c>
      <c r="B954">
        <f>'3 Charging Stations '!I1005</f>
        <v>2855.8</v>
      </c>
      <c r="C954">
        <f>'3 Charging Stations '!V1005</f>
        <v>2855.8</v>
      </c>
      <c r="D954">
        <f>'3 Charging Stations '!AI1005</f>
        <v>2855.8</v>
      </c>
    </row>
    <row r="955" spans="1:4">
      <c r="A955" s="51">
        <v>954</v>
      </c>
      <c r="B955">
        <f>'3 Charging Stations '!I1006</f>
        <v>2855.8</v>
      </c>
      <c r="C955">
        <f>'3 Charging Stations '!V1006</f>
        <v>2855.8</v>
      </c>
      <c r="D955">
        <f>'3 Charging Stations '!AI1006</f>
        <v>2855.8</v>
      </c>
    </row>
    <row r="956" spans="1:4">
      <c r="A956" s="51">
        <v>955</v>
      </c>
      <c r="B956">
        <f>'3 Charging Stations '!I1007</f>
        <v>2855.8</v>
      </c>
      <c r="C956">
        <f>'3 Charging Stations '!V1007</f>
        <v>1461.9500000000003</v>
      </c>
      <c r="D956">
        <f>'3 Charging Stations '!AI1007</f>
        <v>1599.0500000000002</v>
      </c>
    </row>
    <row r="957" spans="1:4">
      <c r="A957" s="51">
        <v>956</v>
      </c>
      <c r="B957">
        <f>'3 Charging Stations '!I1008</f>
        <v>1804.7000000000003</v>
      </c>
      <c r="C957">
        <f>'3 Charging Stations '!V1008</f>
        <v>2855.8</v>
      </c>
      <c r="D957">
        <f>'3 Charging Stations '!AI1008</f>
        <v>2855.8</v>
      </c>
    </row>
    <row r="958" spans="1:4">
      <c r="A958" s="51">
        <v>957</v>
      </c>
      <c r="B958">
        <f>'3 Charging Stations '!I1009</f>
        <v>2855.8</v>
      </c>
      <c r="C958">
        <f>'3 Charging Stations '!V1009</f>
        <v>2855.8</v>
      </c>
      <c r="D958">
        <f>'3 Charging Stations '!AI1009</f>
        <v>1690.4500000000003</v>
      </c>
    </row>
    <row r="959" spans="1:4">
      <c r="A959" s="51">
        <v>958</v>
      </c>
      <c r="B959">
        <f>'3 Charging Stations '!I1010</f>
        <v>1690.4500000000003</v>
      </c>
      <c r="C959">
        <f>'3 Charging Stations '!V1010</f>
        <v>2855.8</v>
      </c>
      <c r="D959">
        <f>'3 Charging Stations '!AI1010</f>
        <v>2855.8</v>
      </c>
    </row>
    <row r="960" spans="1:4">
      <c r="A960" s="51">
        <v>959</v>
      </c>
      <c r="B960">
        <f>'3 Charging Stations '!I1011</f>
        <v>2855.8</v>
      </c>
      <c r="C960">
        <f>'3 Charging Stations '!V1011</f>
        <v>2855.8</v>
      </c>
      <c r="D960">
        <f>'3 Charging Stations '!AI1011</f>
        <v>2855.8</v>
      </c>
    </row>
    <row r="961" spans="1:4">
      <c r="A961" s="51">
        <v>960</v>
      </c>
      <c r="B961">
        <f>'3 Charging Stations '!I1012</f>
        <v>2855.8</v>
      </c>
      <c r="C961">
        <f>'3 Charging Stations '!V1012</f>
        <v>1324.8500000000004</v>
      </c>
      <c r="D961">
        <f>'3 Charging Stations '!AI1012</f>
        <v>1599.0500000000002</v>
      </c>
    </row>
    <row r="962" spans="1:4">
      <c r="A962" s="51">
        <v>961</v>
      </c>
      <c r="B962">
        <f>'3 Charging Stations '!I1013</f>
        <v>2855.8</v>
      </c>
      <c r="C962">
        <f>'3 Charging Stations '!V1013</f>
        <v>1599.0500000000002</v>
      </c>
      <c r="D962">
        <f>'3 Charging Stations '!AI1013</f>
        <v>2855.8</v>
      </c>
    </row>
    <row r="963" spans="1:4">
      <c r="A963" s="51">
        <v>962</v>
      </c>
      <c r="B963">
        <f>'3 Charging Stations '!I1014</f>
        <v>1461.9500000000003</v>
      </c>
      <c r="C963">
        <f>'3 Charging Stations '!V1014</f>
        <v>2855.8</v>
      </c>
      <c r="D963">
        <f>'3 Charging Stations '!AI1014</f>
        <v>822.15000000000009</v>
      </c>
    </row>
    <row r="964" spans="1:4">
      <c r="A964" s="51">
        <v>963</v>
      </c>
      <c r="B964">
        <f>'3 Charging Stations '!I1015</f>
        <v>1599.0500000000002</v>
      </c>
      <c r="C964">
        <f>'3 Charging Stations '!V1015</f>
        <v>2855.8</v>
      </c>
      <c r="D964">
        <f>'3 Charging Stations '!AI1015</f>
        <v>1484.8000000000002</v>
      </c>
    </row>
    <row r="965" spans="1:4">
      <c r="A965" s="51">
        <v>964</v>
      </c>
      <c r="B965">
        <f>'3 Charging Stations '!I1016</f>
        <v>1599.0500000000002</v>
      </c>
      <c r="C965">
        <f>'3 Charging Stations '!V1016</f>
        <v>2855.8</v>
      </c>
      <c r="D965">
        <f>'3 Charging Stations '!AI1016</f>
        <v>2855.8</v>
      </c>
    </row>
    <row r="966" spans="1:4">
      <c r="A966" s="51">
        <v>965</v>
      </c>
      <c r="B966">
        <f>'3 Charging Stations '!I1017</f>
        <v>1736.15</v>
      </c>
      <c r="C966">
        <f>'3 Charging Stations '!V1017</f>
        <v>2855.8</v>
      </c>
      <c r="D966">
        <f>'3 Charging Stations '!AI1017</f>
        <v>1553.3500000000004</v>
      </c>
    </row>
    <row r="967" spans="1:4">
      <c r="A967" s="51">
        <v>966</v>
      </c>
      <c r="B967">
        <f>'3 Charging Stations '!I1018</f>
        <v>2855.8</v>
      </c>
      <c r="C967">
        <f>'3 Charging Stations '!V1018</f>
        <v>2855.8</v>
      </c>
      <c r="D967">
        <f>'3 Charging Stations '!AI1018</f>
        <v>1416.25</v>
      </c>
    </row>
    <row r="968" spans="1:4">
      <c r="A968" s="51">
        <v>967</v>
      </c>
      <c r="B968">
        <f>'3 Charging Stations '!I1019</f>
        <v>2855.8</v>
      </c>
      <c r="C968">
        <f>'3 Charging Stations '!V1019</f>
        <v>2855.8</v>
      </c>
      <c r="D968">
        <f>'3 Charging Stations '!AI1019</f>
        <v>1621.9</v>
      </c>
    </row>
    <row r="969" spans="1:4">
      <c r="A969" s="51">
        <v>968</v>
      </c>
      <c r="B969">
        <f>'3 Charging Stations '!I1020</f>
        <v>2855.8</v>
      </c>
      <c r="C969">
        <f>'3 Charging Stations '!V1020</f>
        <v>2855.8</v>
      </c>
      <c r="D969">
        <f>'3 Charging Stations '!AI1020</f>
        <v>1690.4500000000003</v>
      </c>
    </row>
    <row r="970" spans="1:4">
      <c r="A970" s="51">
        <v>969</v>
      </c>
      <c r="B970">
        <f>'3 Charging Stations '!I1021</f>
        <v>2855.8</v>
      </c>
      <c r="C970">
        <f>'3 Charging Stations '!V1021</f>
        <v>1279.1500000000001</v>
      </c>
      <c r="D970">
        <f>'3 Charging Stations '!AI1021</f>
        <v>1690.4500000000003</v>
      </c>
    </row>
    <row r="971" spans="1:4">
      <c r="A971" s="51">
        <v>970</v>
      </c>
      <c r="B971">
        <f>'3 Charging Stations '!I1022</f>
        <v>2855.8</v>
      </c>
      <c r="C971">
        <f>'3 Charging Stations '!V1022</f>
        <v>2855.8</v>
      </c>
      <c r="D971">
        <f>'3 Charging Stations '!AI1022</f>
        <v>1530.5</v>
      </c>
    </row>
    <row r="972" spans="1:4">
      <c r="A972" s="51">
        <v>971</v>
      </c>
      <c r="B972">
        <f>'3 Charging Stations '!I1023</f>
        <v>2855.8</v>
      </c>
      <c r="C972">
        <f>'3 Charging Stations '!V1023</f>
        <v>2855.8</v>
      </c>
      <c r="D972">
        <f>'3 Charging Stations '!AI1023</f>
        <v>2855.8</v>
      </c>
    </row>
    <row r="973" spans="1:4">
      <c r="A973" s="51">
        <v>972</v>
      </c>
      <c r="B973">
        <f>'3 Charging Stations '!I1024</f>
        <v>1644.75</v>
      </c>
      <c r="C973">
        <f>'3 Charging Stations '!V1024</f>
        <v>2855.8</v>
      </c>
      <c r="D973">
        <f>'3 Charging Stations '!AI1024</f>
        <v>2855.8</v>
      </c>
    </row>
    <row r="974" spans="1:4">
      <c r="A974" s="51">
        <v>973</v>
      </c>
      <c r="B974">
        <f>'3 Charging Stations '!I1025</f>
        <v>2855.8</v>
      </c>
      <c r="C974">
        <f>'3 Charging Stations '!V1025</f>
        <v>1621.9</v>
      </c>
      <c r="D974">
        <f>'3 Charging Stations '!AI1025</f>
        <v>1530.5</v>
      </c>
    </row>
    <row r="975" spans="1:4">
      <c r="A975" s="51">
        <v>974</v>
      </c>
      <c r="B975">
        <f>'3 Charging Stations '!I1026</f>
        <v>2855.8</v>
      </c>
      <c r="C975">
        <f>'3 Charging Stations '!V1026</f>
        <v>1644.75</v>
      </c>
      <c r="D975">
        <f>'3 Charging Stations '!AI1026</f>
        <v>1599.0500000000002</v>
      </c>
    </row>
    <row r="976" spans="1:4">
      <c r="A976" s="51">
        <v>975</v>
      </c>
      <c r="B976">
        <f>'3 Charging Stations '!I1027</f>
        <v>1736.15</v>
      </c>
      <c r="C976">
        <f>'3 Charging Stations '!V1027</f>
        <v>2855.8</v>
      </c>
      <c r="D976">
        <f>'3 Charging Stations '!AI1027</f>
        <v>2855.8</v>
      </c>
    </row>
    <row r="977" spans="1:4">
      <c r="A977" s="51">
        <v>976</v>
      </c>
      <c r="B977">
        <f>'3 Charging Stations '!I1028</f>
        <v>2855.8</v>
      </c>
      <c r="C977">
        <f>'3 Charging Stations '!V1028</f>
        <v>2855.8</v>
      </c>
      <c r="D977">
        <f>'3 Charging Stations '!AI1028</f>
        <v>2855.8</v>
      </c>
    </row>
    <row r="978" spans="1:4">
      <c r="A978" s="51">
        <v>977</v>
      </c>
      <c r="B978">
        <f>'3 Charging Stations '!I1029</f>
        <v>1484.8000000000002</v>
      </c>
      <c r="C978">
        <f>'3 Charging Stations '!V1029</f>
        <v>2855.8</v>
      </c>
      <c r="D978">
        <f>'3 Charging Stations '!AI1029</f>
        <v>2855.8</v>
      </c>
    </row>
    <row r="979" spans="1:4">
      <c r="A979" s="51">
        <v>978</v>
      </c>
      <c r="B979">
        <f>'3 Charging Stations '!I1030</f>
        <v>1599.0500000000002</v>
      </c>
      <c r="C979">
        <f>'3 Charging Stations '!V1030</f>
        <v>2855.8</v>
      </c>
      <c r="D979">
        <f>'3 Charging Stations '!AI1030</f>
        <v>2855.8</v>
      </c>
    </row>
    <row r="980" spans="1:4">
      <c r="A980" s="51">
        <v>979</v>
      </c>
      <c r="B980">
        <f>'3 Charging Stations '!I1031</f>
        <v>2855.8</v>
      </c>
      <c r="C980">
        <f>'3 Charging Stations '!V1031</f>
        <v>2855.8</v>
      </c>
      <c r="D980">
        <f>'3 Charging Stations '!AI1031</f>
        <v>2855.8</v>
      </c>
    </row>
    <row r="981" spans="1:4">
      <c r="A981" s="51">
        <v>980</v>
      </c>
      <c r="B981">
        <f>'3 Charging Stations '!I1032</f>
        <v>2855.8</v>
      </c>
      <c r="C981">
        <f>'3 Charging Stations '!V1032</f>
        <v>1484.8000000000002</v>
      </c>
      <c r="D981">
        <f>'3 Charging Stations '!AI1032</f>
        <v>1507.65</v>
      </c>
    </row>
    <row r="982" spans="1:4">
      <c r="A982" s="51">
        <v>981</v>
      </c>
      <c r="B982">
        <f>'3 Charging Stations '!I1033</f>
        <v>2855.8</v>
      </c>
      <c r="C982">
        <f>'3 Charging Stations '!V1033</f>
        <v>2855.8</v>
      </c>
      <c r="D982">
        <f>'3 Charging Stations '!AI1033</f>
        <v>1621.9</v>
      </c>
    </row>
    <row r="983" spans="1:4">
      <c r="A983" s="51">
        <v>982</v>
      </c>
      <c r="B983">
        <f>'3 Charging Stations '!I1034</f>
        <v>1347.7000000000003</v>
      </c>
      <c r="C983">
        <f>'3 Charging Stations '!V1034</f>
        <v>2855.8</v>
      </c>
      <c r="D983">
        <f>'3 Charging Stations '!AI1034</f>
        <v>2855.8</v>
      </c>
    </row>
    <row r="984" spans="1:4">
      <c r="A984" s="51">
        <v>983</v>
      </c>
      <c r="B984">
        <f>'3 Charging Stations '!I1035</f>
        <v>1827.5500000000002</v>
      </c>
      <c r="C984">
        <f>'3 Charging Stations '!V1035</f>
        <v>2855.8</v>
      </c>
      <c r="D984">
        <f>'3 Charging Stations '!AI1035</f>
        <v>2855.8</v>
      </c>
    </row>
    <row r="985" spans="1:4">
      <c r="A985" s="51">
        <v>984</v>
      </c>
      <c r="B985">
        <f>'3 Charging Stations '!I1036</f>
        <v>2855.8</v>
      </c>
      <c r="C985">
        <f>'3 Charging Stations '!V1036</f>
        <v>2855.8</v>
      </c>
      <c r="D985">
        <f>'3 Charging Stations '!AI1036</f>
        <v>2855.8</v>
      </c>
    </row>
    <row r="986" spans="1:4">
      <c r="A986" s="51">
        <v>985</v>
      </c>
      <c r="B986">
        <f>'3 Charging Stations '!I1037</f>
        <v>2855.8</v>
      </c>
      <c r="C986">
        <f>'3 Charging Stations '!V1037</f>
        <v>2855.8</v>
      </c>
      <c r="D986">
        <f>'3 Charging Stations '!AI1037</f>
        <v>2855.8</v>
      </c>
    </row>
    <row r="987" spans="1:4">
      <c r="A987" s="51">
        <v>986</v>
      </c>
      <c r="B987">
        <f>'3 Charging Stations '!I1038</f>
        <v>2855.8</v>
      </c>
      <c r="C987">
        <f>'3 Charging Stations '!V1038</f>
        <v>2855.8</v>
      </c>
      <c r="D987">
        <f>'3 Charging Stations '!AI1038</f>
        <v>2855.8</v>
      </c>
    </row>
    <row r="988" spans="1:4">
      <c r="A988" s="51">
        <v>987</v>
      </c>
      <c r="B988">
        <f>'3 Charging Stations '!I1039</f>
        <v>2855.8</v>
      </c>
      <c r="C988">
        <f>'3 Charging Stations '!V1039</f>
        <v>2855.8</v>
      </c>
      <c r="D988">
        <f>'3 Charging Stations '!AI1039</f>
        <v>2855.8</v>
      </c>
    </row>
    <row r="989" spans="1:4">
      <c r="A989" s="51">
        <v>988</v>
      </c>
      <c r="B989">
        <f>'3 Charging Stations '!I1040</f>
        <v>1759</v>
      </c>
      <c r="C989">
        <f>'3 Charging Stations '!V1040</f>
        <v>2855.8</v>
      </c>
      <c r="D989">
        <f>'3 Charging Stations '!AI1040</f>
        <v>1416.25</v>
      </c>
    </row>
    <row r="990" spans="1:4">
      <c r="A990" s="51">
        <v>989</v>
      </c>
      <c r="B990">
        <f>'3 Charging Stations '!I1041</f>
        <v>1759</v>
      </c>
      <c r="C990">
        <f>'3 Charging Stations '!V1041</f>
        <v>1439.1000000000004</v>
      </c>
      <c r="D990">
        <f>'3 Charging Stations '!AI1041</f>
        <v>2855.8</v>
      </c>
    </row>
    <row r="991" spans="1:4">
      <c r="A991" s="51">
        <v>990</v>
      </c>
      <c r="B991">
        <f>'3 Charging Stations '!I1042</f>
        <v>1210.6000000000004</v>
      </c>
      <c r="C991">
        <f>'3 Charging Stations '!V1042</f>
        <v>1553.3500000000004</v>
      </c>
      <c r="D991">
        <f>'3 Charging Stations '!AI1042</f>
        <v>1690.4500000000003</v>
      </c>
    </row>
    <row r="992" spans="1:4">
      <c r="A992" s="51">
        <v>991</v>
      </c>
      <c r="B992">
        <f>'3 Charging Stations '!I1043</f>
        <v>2855.8</v>
      </c>
      <c r="C992">
        <f>'3 Charging Stations '!V1043</f>
        <v>2855.8</v>
      </c>
      <c r="D992">
        <f>'3 Charging Stations '!AI1043</f>
        <v>2855.8</v>
      </c>
    </row>
    <row r="993" spans="1:4">
      <c r="A993" s="51">
        <v>992</v>
      </c>
      <c r="B993">
        <f>'3 Charging Stations '!I1044</f>
        <v>2855.8</v>
      </c>
      <c r="C993">
        <f>'3 Charging Stations '!V1044</f>
        <v>1164.9000000000001</v>
      </c>
      <c r="D993">
        <f>'3 Charging Stations '!AI1044</f>
        <v>2855.8</v>
      </c>
    </row>
    <row r="994" spans="1:4">
      <c r="A994" s="51">
        <v>993</v>
      </c>
      <c r="B994">
        <f>'3 Charging Stations '!I1045</f>
        <v>1918.9500000000003</v>
      </c>
      <c r="C994">
        <f>'3 Charging Stations '!V1045</f>
        <v>2855.8</v>
      </c>
      <c r="D994">
        <f>'3 Charging Stations '!AI1045</f>
        <v>2855.8</v>
      </c>
    </row>
    <row r="995" spans="1:4">
      <c r="A995" s="51">
        <v>994</v>
      </c>
      <c r="B995">
        <f>'3 Charging Stations '!I1046</f>
        <v>1713.3000000000002</v>
      </c>
      <c r="C995">
        <f>'3 Charging Stations '!V1046</f>
        <v>1599.0500000000002</v>
      </c>
      <c r="D995">
        <f>'3 Charging Stations '!AI1046</f>
        <v>1667.6000000000004</v>
      </c>
    </row>
    <row r="996" spans="1:4">
      <c r="A996" s="51">
        <v>995</v>
      </c>
      <c r="B996">
        <f>'3 Charging Stations '!I1047</f>
        <v>1850.4</v>
      </c>
      <c r="C996">
        <f>'3 Charging Stations '!V1047</f>
        <v>2855.8</v>
      </c>
      <c r="D996">
        <f>'3 Charging Stations '!AI1047</f>
        <v>2855.8</v>
      </c>
    </row>
    <row r="997" spans="1:4">
      <c r="A997" s="51">
        <v>996</v>
      </c>
      <c r="B997">
        <f>'3 Charging Stations '!I1048</f>
        <v>2855.8</v>
      </c>
      <c r="C997">
        <f>'3 Charging Stations '!V1048</f>
        <v>1667.6000000000004</v>
      </c>
      <c r="D997">
        <f>'3 Charging Stations '!AI1048</f>
        <v>2855.8</v>
      </c>
    </row>
    <row r="998" spans="1:4">
      <c r="A998" s="51">
        <v>997</v>
      </c>
      <c r="B998">
        <f>'3 Charging Stations '!I1049</f>
        <v>1759</v>
      </c>
      <c r="C998">
        <f>'3 Charging Stations '!V1049</f>
        <v>2855.8</v>
      </c>
      <c r="D998">
        <f>'3 Charging Stations '!AI1049</f>
        <v>2855.8</v>
      </c>
    </row>
    <row r="999" spans="1:4">
      <c r="A999" s="51">
        <v>998</v>
      </c>
      <c r="B999">
        <f>'3 Charging Stations '!I1050</f>
        <v>2855.8</v>
      </c>
      <c r="C999">
        <f>'3 Charging Stations '!V1050</f>
        <v>1599.0500000000002</v>
      </c>
      <c r="D999">
        <f>'3 Charging Stations '!AI1050</f>
        <v>1690.4500000000003</v>
      </c>
    </row>
    <row r="1000" spans="1:4">
      <c r="A1000" s="51">
        <v>999</v>
      </c>
      <c r="B1000">
        <f>'3 Charging Stations '!I1051</f>
        <v>2855.8</v>
      </c>
      <c r="C1000">
        <f>'3 Charging Stations '!V1051</f>
        <v>1553.3500000000004</v>
      </c>
      <c r="D1000">
        <f>'3 Charging Stations '!AI1051</f>
        <v>2855.8</v>
      </c>
    </row>
    <row r="1001" spans="1:4">
      <c r="A1001" s="51">
        <v>1000</v>
      </c>
      <c r="B1001">
        <f>'3 Charging Stations '!I1052</f>
        <v>1804.7000000000003</v>
      </c>
      <c r="C1001">
        <f>'3 Charging Stations '!V1052</f>
        <v>1279.1500000000001</v>
      </c>
      <c r="D1001">
        <f>'3 Charging Stations '!AI1052</f>
        <v>1096.3500000000004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C135893C2B8149AE1D8DCFD9578971" ma:contentTypeVersion="2" ma:contentTypeDescription="Create a new document." ma:contentTypeScope="" ma:versionID="507d2fb8bb73490bd38d3cbff1b26f20">
  <xsd:schema xmlns:xsd="http://www.w3.org/2001/XMLSchema" xmlns:xs="http://www.w3.org/2001/XMLSchema" xmlns:p="http://schemas.microsoft.com/office/2006/metadata/properties" xmlns:ns2="062336b2-b3bf-468f-b133-fc50a788ad77" targetNamespace="http://schemas.microsoft.com/office/2006/metadata/properties" ma:root="true" ma:fieldsID="2f051fbe27ecb8bb3357f261e738a9b7" ns2:_="">
    <xsd:import namespace="062336b2-b3bf-468f-b133-fc50a788ad7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336b2-b3bf-468f-b133-fc50a788ad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C89C556-4BE6-4368-A551-22AA76E597B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A060F94-2E93-471B-A20F-14E335BDF9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678B017-15E5-4325-8EAD-E81F1BEA9CD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2336b2-b3bf-468f-b133-fc50a788ad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Info Sheet</vt:lpstr>
      <vt:lpstr>Sensitivity analysis</vt:lpstr>
      <vt:lpstr>1 Charging Station</vt:lpstr>
      <vt:lpstr>2 Charging Stations</vt:lpstr>
      <vt:lpstr>3 Charging Stations </vt:lpstr>
      <vt:lpstr>4 Charging Stations</vt:lpstr>
      <vt:lpstr>Optimal No. of CS </vt:lpstr>
      <vt:lpstr>Optimal 2 CS</vt:lpstr>
      <vt:lpstr>Optimal 3 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2020-10-09T14:36:05Z</dcterms:created>
  <dcterms:modified xsi:type="dcterms:W3CDTF">2020-11-06T07:48:44Z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0x01010040C135893C2B8149AE1D8DCFD9578971</vt:lpwstr>
  </property>
</Properties>
</file>